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openxmlformats-officedocument.drawing+xml" PartName="/xl/drawings/drawing7.xml"/>
  <Override ContentType="application/vnd.ms-excel.controlproperties+xml" PartName="/xl/ctrlProps/ctrlProp141.xml"/>
  <Override ContentType="application/vnd.ms-excel.controlproperties+xml" PartName="/xl/ctrlProps/ctrlProp142.xml"/>
  <Override ContentType="application/vnd.ms-excel.controlproperties+xml" PartName="/xl/ctrlProps/ctrlProp143.xml"/>
  <Override ContentType="application/vnd.ms-excel.controlproperties+xml" PartName="/xl/ctrlProps/ctrlProp144.xml"/>
  <Override ContentType="application/vnd.ms-excel.controlproperties+xml" PartName="/xl/ctrlProps/ctrlProp145.xml"/>
  <Override ContentType="application/vnd.ms-excel.controlproperties+xml" PartName="/xl/ctrlProps/ctrlProp146.xml"/>
  <Override ContentType="application/vnd.ms-excel.controlproperties+xml" PartName="/xl/ctrlProps/ctrlProp147.xml"/>
  <Override ContentType="application/vnd.ms-excel.controlproperties+xml" PartName="/xl/ctrlProps/ctrlProp148.xml"/>
  <Override ContentType="application/vnd.ms-excel.controlproperties+xml" PartName="/xl/ctrlProps/ctrlProp149.xml"/>
  <Override ContentType="application/vnd.ms-excel.controlproperties+xml" PartName="/xl/ctrlProps/ctrlProp150.xml"/>
  <Override ContentType="application/vnd.ms-excel.controlproperties+xml" PartName="/xl/ctrlProps/ctrlProp151.xml"/>
  <Override ContentType="application/vnd.ms-excel.controlproperties+xml" PartName="/xl/ctrlProps/ctrlProp152.xml"/>
  <Override ContentType="application/vnd.ms-excel.controlproperties+xml" PartName="/xl/ctrlProps/ctrlProp153.xml"/>
  <Override ContentType="application/vnd.ms-excel.controlproperties+xml" PartName="/xl/ctrlProps/ctrlProp154.xml"/>
  <Override ContentType="application/vnd.ms-excel.controlproperties+xml" PartName="/xl/ctrlProps/ctrlProp155.xml"/>
  <Override ContentType="application/vnd.ms-excel.controlproperties+xml" PartName="/xl/ctrlProps/ctrlProp156.xml"/>
  <Override ContentType="application/vnd.ms-excel.controlproperties+xml" PartName="/xl/ctrlProps/ctrlProp157.xml"/>
  <Override ContentType="application/vnd.ms-excel.controlproperties+xml" PartName="/xl/ctrlProps/ctrlProp158.xml"/>
  <Override ContentType="application/vnd.ms-excel.controlproperties+xml" PartName="/xl/ctrlProps/ctrlProp159.xml"/>
  <Override ContentType="application/vnd.ms-excel.controlproperties+xml" PartName="/xl/ctrlProps/ctrlProp160.xml"/>
  <Override ContentType="application/vnd.ms-excel.controlproperties+xml" PartName="/xl/ctrlProps/ctrlProp161.xml"/>
  <Override ContentType="application/vnd.ms-excel.controlproperties+xml" PartName="/xl/ctrlProps/ctrlProp162.xml"/>
  <Override ContentType="application/vnd.ms-excel.controlproperties+xml" PartName="/xl/ctrlProps/ctrlProp163.xml"/>
  <Override ContentType="application/vnd.ms-excel.controlproperties+xml" PartName="/xl/ctrlProps/ctrlProp164.xml"/>
  <Override ContentType="application/vnd.ms-excel.controlproperties+xml" PartName="/xl/ctrlProps/ctrlProp165.xml"/>
  <Override ContentType="application/vnd.ms-excel.controlproperties+xml" PartName="/xl/ctrlProps/ctrlProp166.xml"/>
  <Override ContentType="application/vnd.ms-excel.controlproperties+xml" PartName="/xl/ctrlProps/ctrlProp167.xml"/>
  <Override ContentType="application/vnd.ms-excel.controlproperties+xml" PartName="/xl/ctrlProps/ctrlProp168.xml"/>
  <Override ContentType="application/vnd.ms-excel.controlproperties+xml" PartName="/xl/ctrlProps/ctrlProp169.xml"/>
  <Override ContentType="application/vnd.ms-excel.controlproperties+xml" PartName="/xl/ctrlProps/ctrlProp170.xml"/>
  <Override ContentType="application/vnd.ms-excel.controlproperties+xml" PartName="/xl/ctrlProps/ctrlProp171.xml"/>
  <Override ContentType="application/vnd.ms-excel.controlproperties+xml" PartName="/xl/ctrlProps/ctrlProp172.xml"/>
  <Override ContentType="application/vnd.ms-excel.controlproperties+xml" PartName="/xl/ctrlProps/ctrlProp173.xml"/>
  <Override ContentType="application/vnd.ms-excel.controlproperties+xml" PartName="/xl/ctrlProps/ctrlProp174.xml"/>
  <Override ContentType="application/vnd.ms-excel.controlproperties+xml" PartName="/xl/ctrlProps/ctrlProp175.xml"/>
  <Override ContentType="application/vnd.ms-excel.controlproperties+xml" PartName="/xl/ctrlProps/ctrlProp176.xml"/>
  <Override ContentType="application/vnd.ms-excel.controlproperties+xml" PartName="/xl/ctrlProps/ctrlProp177.xml"/>
  <Override ContentType="application/vnd.ms-excel.controlproperties+xml" PartName="/xl/ctrlProps/ctrlProp178.xml"/>
  <Override ContentType="application/vnd.ms-excel.controlproperties+xml" PartName="/xl/ctrlProps/ctrlProp179.xml"/>
  <Override ContentType="application/vnd.ms-excel.controlproperties+xml" PartName="/xl/ctrlProps/ctrlProp180.xml"/>
  <Override ContentType="application/vnd.ms-excel.controlproperties+xml" PartName="/xl/ctrlProps/ctrlProp181.xml"/>
  <Override ContentType="application/vnd.ms-excel.controlproperties+xml" PartName="/xl/ctrlProps/ctrlProp182.xml"/>
  <Override ContentType="application/vnd.ms-excel.controlproperties+xml" PartName="/xl/ctrlProps/ctrlProp183.xml"/>
  <Override ContentType="application/vnd.ms-excel.controlproperties+xml" PartName="/xl/ctrlProps/ctrlProp184.xml"/>
  <Override ContentType="application/vnd.ms-excel.controlproperties+xml" PartName="/xl/ctrlProps/ctrlProp185.xml"/>
  <Override ContentType="application/vnd.ms-excel.controlproperties+xml" PartName="/xl/ctrlProps/ctrlProp186.xml"/>
  <Override ContentType="application/vnd.ms-excel.controlproperties+xml" PartName="/xl/ctrlProps/ctrlProp187.xml"/>
  <Override ContentType="application/vnd.ms-excel.controlproperties+xml" PartName="/xl/ctrlProps/ctrlProp188.xml"/>
  <Override ContentType="application/vnd.ms-excel.controlproperties+xml" PartName="/xl/ctrlProps/ctrlProp189.xml"/>
  <Override ContentType="application/vnd.ms-excel.controlproperties+xml" PartName="/xl/ctrlProps/ctrlProp190.xml"/>
  <Override ContentType="application/vnd.ms-excel.controlproperties+xml" PartName="/xl/ctrlProps/ctrlProp191.xml"/>
  <Override ContentType="application/vnd.openxmlformats-officedocument.drawingml.chart+xml" PartName="/xl/charts/chart112.xml"/>
  <Override ContentType="application/vnd.openxmlformats-officedocument.themeOverride+xml" PartName="/xl/theme/themeOverride35.xml"/>
  <Override ContentType="application/vnd.openxmlformats-officedocument.drawingml.chart+xml" PartName="/xl/charts/chart113.xml"/>
  <Override ContentType="application/vnd.openxmlformats-officedocument.themeOverride+xml" PartName="/xl/theme/themeOverride36.xml"/>
  <Override ContentType="application/vnd.openxmlformats-officedocument.drawingml.chart+xml" PartName="/xl/charts/chart114.xml"/>
  <Override ContentType="application/vnd.openxmlformats-officedocument.themeOverride+xml" PartName="/xl/theme/themeOverride37.xml"/>
  <Override ContentType="application/vnd.openxmlformats-officedocument.drawingml.chart+xml" PartName="/xl/charts/chart115.xml"/>
  <Override ContentType="application/vnd.openxmlformats-officedocument.themeOverride+xml" PartName="/xl/theme/themeOverride38.xml"/>
  <Override ContentType="application/vnd.openxmlformats-officedocument.drawingml.chart+xml" PartName="/xl/charts/chart116.xml"/>
  <Override ContentType="application/vnd.openxmlformats-officedocument.themeOverride+xml" PartName="/xl/theme/themeOverride39.xml"/>
  <Override ContentType="application/vnd.openxmlformats-officedocument.drawingml.chart+xml" PartName="/xl/charts/chart117.xml"/>
  <Override ContentType="application/vnd.openxmlformats-officedocument.themeOverride+xml" PartName="/xl/theme/themeOverride40.xml"/>
  <Override ContentType="application/vnd.openxmlformats-officedocument.drawingml.chart+xml" PartName="/xl/charts/chart118.xml"/>
  <Override ContentType="application/vnd.openxmlformats-officedocument.themeOverride+xml" PartName="/xl/theme/themeOverride41.xml"/>
  <Override ContentType="application/vnd.openxmlformats-officedocument.drawingml.chart+xml" PartName="/xl/charts/chart119.xml"/>
  <Override ContentType="application/vnd.openxmlformats-officedocument.themeOverride+xml" PartName="/xl/theme/themeOverride42.xml"/>
  <Override ContentType="application/vnd.openxmlformats-officedocument.drawingml.chart+xml" PartName="/xl/charts/chart120.xml"/>
  <Override ContentType="application/vnd.openxmlformats-officedocument.themeOverride+xml" PartName="/xl/theme/themeOverride43.xml"/>
  <Override ContentType="application/vnd.openxmlformats-officedocument.drawingml.chart+xml" PartName="/xl/charts/chart121.xml"/>
  <Override ContentType="application/vnd.openxmlformats-officedocument.themeOverride+xml" PartName="/xl/theme/themeOverride44.xml"/>
  <Override ContentType="application/vnd.openxmlformats-officedocument.drawingml.chart+xml" PartName="/xl/charts/chart122.xml"/>
  <Override ContentType="application/vnd.openxmlformats-officedocument.themeOverride+xml" PartName="/xl/theme/themeOverride45.xml"/>
  <Override ContentType="application/vnd.openxmlformats-officedocument.drawingml.chart+xml" PartName="/xl/charts/chart123.xml"/>
  <Override ContentType="application/vnd.openxmlformats-officedocument.themeOverride+xml" PartName="/xl/theme/themeOverride46.xml"/>
  <Override ContentType="application/vnd.openxmlformats-officedocument.drawing+xml" PartName="/xl/drawings/drawing8.xml"/>
  <Override ContentType="application/vnd.ms-excel.controlproperties+xml" PartName="/xl/ctrlProps/ctrlProp192.xml"/>
  <Override ContentType="application/vnd.ms-excel.controlproperties+xml" PartName="/xl/ctrlProps/ctrlProp193.xml"/>
  <Override ContentType="application/vnd.ms-excel.controlproperties+xml" PartName="/xl/ctrlProps/ctrlProp194.xml"/>
  <Override ContentType="application/vnd.ms-excel.controlproperties+xml" PartName="/xl/ctrlProps/ctrlProp195.xml"/>
  <Override ContentType="application/vnd.ms-excel.controlproperties+xml" PartName="/xl/ctrlProps/ctrlProp196.xml"/>
  <Override ContentType="application/vnd.ms-excel.controlproperties+xml" PartName="/xl/ctrlProps/ctrlProp197.xml"/>
  <Override ContentType="application/vnd.ms-excel.controlproperties+xml" PartName="/xl/ctrlProps/ctrlProp198.xml"/>
  <Override ContentType="application/vnd.ms-excel.controlproperties+xml" PartName="/xl/ctrlProps/ctrlProp199.xml"/>
  <Override ContentType="application/vnd.ms-excel.controlproperties+xml" PartName="/xl/ctrlProps/ctrlProp200.xml"/>
  <Override ContentType="application/vnd.ms-excel.controlproperties+xml" PartName="/xl/ctrlProps/ctrlProp201.xml"/>
  <Override ContentType="application/vnd.ms-excel.controlproperties+xml" PartName="/xl/ctrlProps/ctrlProp202.xml"/>
  <Override ContentType="application/vnd.ms-excel.controlproperties+xml" PartName="/xl/ctrlProps/ctrlProp203.xml"/>
  <Override ContentType="application/vnd.ms-excel.controlproperties+xml" PartName="/xl/ctrlProps/ctrlProp204.xml"/>
  <Override ContentType="application/vnd.ms-excel.controlproperties+xml" PartName="/xl/ctrlProps/ctrlProp205.xml"/>
  <Override ContentType="application/vnd.ms-excel.controlproperties+xml" PartName="/xl/ctrlProps/ctrlProp206.xml"/>
  <Override ContentType="application/vnd.ms-excel.controlproperties+xml" PartName="/xl/ctrlProps/ctrlProp207.xml"/>
  <Override ContentType="application/vnd.ms-excel.controlproperties+xml" PartName="/xl/ctrlProps/ctrlProp208.xml"/>
  <Override ContentType="application/vnd.ms-excel.controlproperties+xml" PartName="/xl/ctrlProps/ctrlProp209.xml"/>
  <Override ContentType="application/vnd.ms-excel.controlproperties+xml" PartName="/xl/ctrlProps/ctrlProp210.xml"/>
  <Override ContentType="application/vnd.ms-excel.controlproperties+xml" PartName="/xl/ctrlProps/ctrlProp211.xml"/>
  <Override ContentType="application/vnd.ms-excel.controlproperties+xml" PartName="/xl/ctrlProps/ctrlProp212.xml"/>
  <Override ContentType="application/vnd.ms-excel.controlproperties+xml" PartName="/xl/ctrlProps/ctrlProp213.xml"/>
  <Override ContentType="application/vnd.ms-excel.controlproperties+xml" PartName="/xl/ctrlProps/ctrlProp214.xml"/>
  <Override ContentType="application/vnd.ms-excel.controlproperties+xml" PartName="/xl/ctrlProps/ctrlProp215.xml"/>
  <Override ContentType="application/vnd.ms-excel.controlproperties+xml" PartName="/xl/ctrlProps/ctrlProp216.xml"/>
  <Override ContentType="application/vnd.ms-excel.controlproperties+xml" PartName="/xl/ctrlProps/ctrlProp217.xml"/>
  <Override ContentType="application/vnd.ms-excel.controlproperties+xml" PartName="/xl/ctrlProps/ctrlProp218.xml"/>
  <Override ContentType="application/vnd.ms-excel.controlproperties+xml" PartName="/xl/ctrlProps/ctrlProp219.xml"/>
  <Override ContentType="application/vnd.ms-excel.controlproperties+xml" PartName="/xl/ctrlProps/ctrlProp220.xml"/>
  <Override ContentType="application/vnd.ms-excel.controlproperties+xml" PartName="/xl/ctrlProps/ctrlProp221.xml"/>
  <Override ContentType="application/vnd.ms-excel.controlproperties+xml" PartName="/xl/ctrlProps/ctrlProp222.xml"/>
  <Override ContentType="application/vnd.ms-excel.controlproperties+xml" PartName="/xl/ctrlProps/ctrlProp223.xml"/>
  <Override ContentType="application/vnd.ms-excel.controlproperties+xml" PartName="/xl/ctrlProps/ctrlProp224.xml"/>
  <Override ContentType="application/vnd.ms-excel.controlproperties+xml" PartName="/xl/ctrlProps/ctrlProp225.xml"/>
  <Override ContentType="application/vnd.ms-excel.controlproperties+xml" PartName="/xl/ctrlProps/ctrlProp226.xml"/>
  <Override ContentType="application/vnd.ms-excel.controlproperties+xml" PartName="/xl/ctrlProps/ctrlProp227.xml"/>
  <Override ContentType="application/vnd.ms-excel.controlproperties+xml" PartName="/xl/ctrlProps/ctrlProp228.xml"/>
  <Override ContentType="application/vnd.ms-excel.controlproperties+xml" PartName="/xl/ctrlProps/ctrlProp229.xml"/>
  <Override ContentType="application/vnd.ms-excel.controlproperties+xml" PartName="/xl/ctrlProps/ctrlProp230.xml"/>
  <Override ContentType="application/vnd.ms-excel.controlproperties+xml" PartName="/xl/ctrlProps/ctrlProp231.xml"/>
  <Override ContentType="application/vnd.ms-excel.controlproperties+xml" PartName="/xl/ctrlProps/ctrlProp232.xml"/>
  <Override ContentType="application/vnd.ms-excel.controlproperties+xml" PartName="/xl/ctrlProps/ctrlProp233.xml"/>
  <Override ContentType="application/vnd.ms-excel.controlproperties+xml" PartName="/xl/ctrlProps/ctrlProp234.xml"/>
  <Override ContentType="application/vnd.ms-excel.controlproperties+xml" PartName="/xl/ctrlProps/ctrlProp235.xml"/>
  <Override ContentType="application/vnd.ms-excel.controlproperties+xml" PartName="/xl/ctrlProps/ctrlProp236.xml"/>
  <Override ContentType="application/vnd.ms-excel.controlproperties+xml" PartName="/xl/ctrlProps/ctrlProp237.xml"/>
  <Override ContentType="application/vnd.ms-excel.controlproperties+xml" PartName="/xl/ctrlProps/ctrlProp238.xml"/>
  <Override ContentType="application/vnd.ms-excel.controlproperties+xml" PartName="/xl/ctrlProps/ctrlProp239.xml"/>
  <Override ContentType="application/vnd.ms-excel.controlproperties+xml" PartName="/xl/ctrlProps/ctrlProp240.xml"/>
  <Override ContentType="application/vnd.ms-excel.controlproperties+xml" PartName="/xl/ctrlProps/ctrlProp241.xml"/>
  <Override ContentType="application/vnd.ms-excel.controlproperties+xml" PartName="/xl/ctrlProps/ctrlProp242.xml"/>
  <Override ContentType="application/vnd.openxmlformats-officedocument.drawingml.chart+xml" PartName="/xl/charts/chart124.xml"/>
  <Override ContentType="application/vnd.openxmlformats-officedocument.themeOverride+xml" PartName="/xl/theme/themeOverride47.xml"/>
  <Override ContentType="application/vnd.openxmlformats-officedocument.drawingml.chart+xml" PartName="/xl/charts/chart125.xml"/>
  <Override ContentType="application/vnd.openxmlformats-officedocument.themeOverride+xml" PartName="/xl/theme/themeOverride48.xml"/>
  <Override ContentType="application/vnd.openxmlformats-officedocument.drawingml.chart+xml" PartName="/xl/charts/chart126.xml"/>
  <Override ContentType="application/vnd.openxmlformats-officedocument.themeOverride+xml" PartName="/xl/theme/themeOverride49.xml"/>
  <Override ContentType="application/vnd.openxmlformats-officedocument.drawingml.chart+xml" PartName="/xl/charts/chart127.xml"/>
  <Override ContentType="application/vnd.openxmlformats-officedocument.themeOverride+xml" PartName="/xl/theme/themeOverride50.xml"/>
  <Override ContentType="application/vnd.openxmlformats-officedocument.drawingml.chart+xml" PartName="/xl/charts/chart128.xml"/>
  <Override ContentType="application/vnd.openxmlformats-officedocument.themeOverride+xml" PartName="/xl/theme/themeOverride51.xml"/>
  <Override ContentType="application/vnd.openxmlformats-officedocument.drawingml.chart+xml" PartName="/xl/charts/chart129.xml"/>
  <Override ContentType="application/vnd.openxmlformats-officedocument.themeOverride+xml" PartName="/xl/theme/themeOverride52.xml"/>
  <Override ContentType="application/vnd.openxmlformats-officedocument.drawingml.chart+xml" PartName="/xl/charts/chart130.xml"/>
  <Override ContentType="application/vnd.openxmlformats-officedocument.themeOverride+xml" PartName="/xl/theme/themeOverride53.xml"/>
  <Override ContentType="application/vnd.openxmlformats-officedocument.drawingml.chart+xml" PartName="/xl/charts/chart131.xml"/>
  <Override ContentType="application/vnd.openxmlformats-officedocument.themeOverride+xml" PartName="/xl/theme/themeOverride54.xml"/>
  <Override ContentType="application/vnd.openxmlformats-officedocument.drawingml.chart+xml" PartName="/xl/charts/chart132.xml"/>
  <Override ContentType="application/vnd.openxmlformats-officedocument.themeOverride+xml" PartName="/xl/theme/themeOverride55.xml"/>
  <Override ContentType="application/vnd.openxmlformats-officedocument.drawingml.chart+xml" PartName="/xl/charts/chart133.xml"/>
  <Override ContentType="application/vnd.openxmlformats-officedocument.themeOverride+xml" PartName="/xl/theme/themeOverride56.xml"/>
  <Override ContentType="application/vnd.openxmlformats-officedocument.drawingml.chart+xml" PartName="/xl/charts/chart134.xml"/>
  <Override ContentType="application/vnd.openxmlformats-officedocument.themeOverride+xml" PartName="/xl/theme/themeOverride57.xml"/>
  <Override ContentType="application/vnd.openxmlformats-officedocument.drawingml.chart+xml" PartName="/xl/charts/chart135.xml"/>
  <Override ContentType="application/vnd.openxmlformats-officedocument.themeOverride+xml" PartName="/xl/theme/themeOverride58.xml"/>
  <Override ContentType="application/vnd.openxmlformats-officedocument.drawing+xml" PartName="/xl/drawings/drawing9.xml"/>
  <Override ContentType="application/vnd.ms-excel.controlproperties+xml" PartName="/xl/ctrlProps/ctrlProp243.xml"/>
  <Override ContentType="application/vnd.ms-excel.controlproperties+xml" PartName="/xl/ctrlProps/ctrlProp244.xml"/>
  <Override ContentType="application/vnd.ms-excel.controlproperties+xml" PartName="/xl/ctrlProps/ctrlProp245.xml"/>
  <Override ContentType="application/vnd.ms-excel.controlproperties+xml" PartName="/xl/ctrlProps/ctrlProp246.xml"/>
  <Override ContentType="application/vnd.ms-excel.controlproperties+xml" PartName="/xl/ctrlProps/ctrlProp247.xml"/>
  <Override ContentType="application/vnd.ms-excel.controlproperties+xml" PartName="/xl/ctrlProps/ctrlProp248.xml"/>
  <Override ContentType="application/vnd.ms-excel.controlproperties+xml" PartName="/xl/ctrlProps/ctrlProp249.xml"/>
  <Override ContentType="application/vnd.ms-excel.controlproperties+xml" PartName="/xl/ctrlProps/ctrlProp250.xml"/>
  <Override ContentType="application/vnd.ms-excel.controlproperties+xml" PartName="/xl/ctrlProps/ctrlProp251.xml"/>
  <Override ContentType="application/vnd.ms-excel.controlproperties+xml" PartName="/xl/ctrlProps/ctrlProp252.xml"/>
  <Override ContentType="application/vnd.ms-excel.controlproperties+xml" PartName="/xl/ctrlProps/ctrlProp253.xml"/>
  <Override ContentType="application/vnd.ms-excel.controlproperties+xml" PartName="/xl/ctrlProps/ctrlProp254.xml"/>
  <Override ContentType="application/vnd.ms-excel.controlproperties+xml" PartName="/xl/ctrlProps/ctrlProp255.xml"/>
  <Override ContentType="application/vnd.ms-excel.controlproperties+xml" PartName="/xl/ctrlProps/ctrlProp256.xml"/>
  <Override ContentType="application/vnd.ms-excel.controlproperties+xml" PartName="/xl/ctrlProps/ctrlProp257.xml"/>
  <Override ContentType="application/vnd.ms-excel.controlproperties+xml" PartName="/xl/ctrlProps/ctrlProp258.xml"/>
  <Override ContentType="application/vnd.ms-excel.controlproperties+xml" PartName="/xl/ctrlProps/ctrlProp259.xml"/>
  <Override ContentType="application/vnd.ms-excel.controlproperties+xml" PartName="/xl/ctrlProps/ctrlProp260.xml"/>
  <Override ContentType="application/vnd.ms-excel.controlproperties+xml" PartName="/xl/ctrlProps/ctrlProp261.xml"/>
  <Override ContentType="application/vnd.ms-excel.controlproperties+xml" PartName="/xl/ctrlProps/ctrlProp262.xml"/>
  <Override ContentType="application/vnd.ms-excel.controlproperties+xml" PartName="/xl/ctrlProps/ctrlProp263.xml"/>
  <Override ContentType="application/vnd.ms-excel.controlproperties+xml" PartName="/xl/ctrlProps/ctrlProp264.xml"/>
  <Override ContentType="application/vnd.ms-excel.controlproperties+xml" PartName="/xl/ctrlProps/ctrlProp265.xml"/>
  <Override ContentType="application/vnd.ms-excel.controlproperties+xml" PartName="/xl/ctrlProps/ctrlProp266.xml"/>
  <Override ContentType="application/vnd.ms-excel.controlproperties+xml" PartName="/xl/ctrlProps/ctrlProp267.xml"/>
  <Override ContentType="application/vnd.ms-excel.controlproperties+xml" PartName="/xl/ctrlProps/ctrlProp268.xml"/>
  <Override ContentType="application/vnd.ms-excel.controlproperties+xml" PartName="/xl/ctrlProps/ctrlProp269.xml"/>
  <Override ContentType="application/vnd.ms-excel.controlproperties+xml" PartName="/xl/ctrlProps/ctrlProp270.xml"/>
  <Override ContentType="application/vnd.ms-excel.controlproperties+xml" PartName="/xl/ctrlProps/ctrlProp271.xml"/>
  <Override ContentType="application/vnd.ms-excel.controlproperties+xml" PartName="/xl/ctrlProps/ctrlProp272.xml"/>
  <Override ContentType="application/vnd.ms-excel.controlproperties+xml" PartName="/xl/ctrlProps/ctrlProp273.xml"/>
  <Override ContentType="application/vnd.ms-excel.controlproperties+xml" PartName="/xl/ctrlProps/ctrlProp274.xml"/>
  <Override ContentType="application/vnd.ms-excel.controlproperties+xml" PartName="/xl/ctrlProps/ctrlProp275.xml"/>
  <Override ContentType="application/vnd.ms-excel.controlproperties+xml" PartName="/xl/ctrlProps/ctrlProp276.xml"/>
  <Override ContentType="application/vnd.ms-excel.controlproperties+xml" PartName="/xl/ctrlProps/ctrlProp277.xml"/>
  <Override ContentType="application/vnd.ms-excel.controlproperties+xml" PartName="/xl/ctrlProps/ctrlProp278.xml"/>
  <Override ContentType="application/vnd.ms-excel.controlproperties+xml" PartName="/xl/ctrlProps/ctrlProp279.xml"/>
  <Override ContentType="application/vnd.ms-excel.controlproperties+xml" PartName="/xl/ctrlProps/ctrlProp280.xml"/>
  <Override ContentType="application/vnd.ms-excel.controlproperties+xml" PartName="/xl/ctrlProps/ctrlProp281.xml"/>
  <Override ContentType="application/vnd.ms-excel.controlproperties+xml" PartName="/xl/ctrlProps/ctrlProp282.xml"/>
  <Override ContentType="application/vnd.ms-excel.controlproperties+xml" PartName="/xl/ctrlProps/ctrlProp283.xml"/>
  <Override ContentType="application/vnd.ms-excel.controlproperties+xml" PartName="/xl/ctrlProps/ctrlProp284.xml"/>
  <Override ContentType="application/vnd.ms-excel.controlproperties+xml" PartName="/xl/ctrlProps/ctrlProp285.xml"/>
  <Override ContentType="application/vnd.ms-excel.controlproperties+xml" PartName="/xl/ctrlProps/ctrlProp286.xml"/>
  <Override ContentType="application/vnd.ms-excel.controlproperties+xml" PartName="/xl/ctrlProps/ctrlProp287.xml"/>
  <Override ContentType="application/vnd.ms-excel.controlproperties+xml" PartName="/xl/ctrlProps/ctrlProp288.xml"/>
  <Override ContentType="application/vnd.ms-excel.controlproperties+xml" PartName="/xl/ctrlProps/ctrlProp289.xml"/>
  <Override ContentType="application/vnd.ms-excel.controlproperties+xml" PartName="/xl/ctrlProps/ctrlProp290.xml"/>
  <Override ContentType="application/vnd.ms-excel.controlproperties+xml" PartName="/xl/ctrlProps/ctrlProp291.xml"/>
  <Override ContentType="application/vnd.ms-excel.controlproperties+xml" PartName="/xl/ctrlProps/ctrlProp292.xml"/>
  <Override ContentType="application/vnd.ms-excel.controlproperties+xml" PartName="/xl/ctrlProps/ctrlProp293.xml"/>
  <Override ContentType="application/vnd.openxmlformats-officedocument.drawingml.chart+xml" PartName="/xl/charts/chart136.xml"/>
  <Override ContentType="application/vnd.openxmlformats-officedocument.themeOverride+xml" PartName="/xl/theme/themeOverride59.xml"/>
  <Override ContentType="application/vnd.openxmlformats-officedocument.drawingml.chart+xml" PartName="/xl/charts/chart137.xml"/>
  <Override ContentType="application/vnd.openxmlformats-officedocument.themeOverride+xml" PartName="/xl/theme/themeOverride60.xml"/>
  <Override ContentType="application/vnd.openxmlformats-officedocument.drawingml.chart+xml" PartName="/xl/charts/chart138.xml"/>
  <Override ContentType="application/vnd.openxmlformats-officedocument.themeOverride+xml" PartName="/xl/theme/themeOverride61.xml"/>
  <Override ContentType="application/vnd.openxmlformats-officedocument.drawingml.chart+xml" PartName="/xl/charts/chart139.xml"/>
  <Override ContentType="application/vnd.openxmlformats-officedocument.themeOverride+xml" PartName="/xl/theme/themeOverride62.xml"/>
  <Override ContentType="application/vnd.openxmlformats-officedocument.drawingml.chart+xml" PartName="/xl/charts/chart140.xml"/>
  <Override ContentType="application/vnd.openxmlformats-officedocument.themeOverride+xml" PartName="/xl/theme/themeOverride63.xml"/>
  <Override ContentType="application/vnd.openxmlformats-officedocument.drawingml.chart+xml" PartName="/xl/charts/chart141.xml"/>
  <Override ContentType="application/vnd.openxmlformats-officedocument.themeOverride+xml" PartName="/xl/theme/themeOverride64.xml"/>
  <Override ContentType="application/vnd.openxmlformats-officedocument.drawingml.chart+xml" PartName="/xl/charts/chart142.xml"/>
  <Override ContentType="application/vnd.openxmlformats-officedocument.themeOverride+xml" PartName="/xl/theme/themeOverride65.xml"/>
  <Override ContentType="application/vnd.openxmlformats-officedocument.drawingml.chart+xml" PartName="/xl/charts/chart143.xml"/>
  <Override ContentType="application/vnd.openxmlformats-officedocument.themeOverride+xml" PartName="/xl/theme/themeOverride66.xml"/>
  <Override ContentType="application/vnd.openxmlformats-officedocument.drawingml.chart+xml" PartName="/xl/charts/chart144.xml"/>
  <Override ContentType="application/vnd.openxmlformats-officedocument.themeOverride+xml" PartName="/xl/theme/themeOverride67.xml"/>
  <Override ContentType="application/vnd.openxmlformats-officedocument.drawingml.chart+xml" PartName="/xl/charts/chart145.xml"/>
  <Override ContentType="application/vnd.openxmlformats-officedocument.themeOverride+xml" PartName="/xl/theme/themeOverride68.xml"/>
  <Override ContentType="application/vnd.openxmlformats-officedocument.drawingml.chart+xml" PartName="/xl/charts/chart146.xml"/>
  <Override ContentType="application/vnd.openxmlformats-officedocument.themeOverride+xml" PartName="/xl/theme/themeOverride69.xml"/>
  <Override ContentType="application/vnd.openxmlformats-officedocument.drawingml.chart+xml" PartName="/xl/charts/chart147.xml"/>
  <Override ContentType="application/vnd.openxmlformats-officedocument.themeOverride+xml" PartName="/xl/theme/themeOverride70.xml"/>
  <Override ContentType="application/vnd.openxmlformats-officedocument.drawing+xml" PartName="/xl/drawings/drawing10.xml"/>
  <Override ContentType="application/vnd.ms-excel.controlproperties+xml" PartName="/xl/ctrlProps/ctrlProp294.xml"/>
  <Override ContentType="application/vnd.ms-excel.controlproperties+xml" PartName="/xl/ctrlProps/ctrlProp295.xml"/>
  <Override ContentType="application/vnd.ms-excel.controlproperties+xml" PartName="/xl/ctrlProps/ctrlProp296.xml"/>
  <Override ContentType="application/vnd.ms-excel.controlproperties+xml" PartName="/xl/ctrlProps/ctrlProp297.xml"/>
  <Override ContentType="application/vnd.ms-excel.controlproperties+xml" PartName="/xl/ctrlProps/ctrlProp298.xml"/>
  <Override ContentType="application/vnd.ms-excel.controlproperties+xml" PartName="/xl/ctrlProps/ctrlProp299.xml"/>
  <Override ContentType="application/vnd.ms-excel.controlproperties+xml" PartName="/xl/ctrlProps/ctrlProp300.xml"/>
  <Override ContentType="application/vnd.ms-excel.controlproperties+xml" PartName="/xl/ctrlProps/ctrlProp301.xml"/>
  <Override ContentType="application/vnd.ms-excel.controlproperties+xml" PartName="/xl/ctrlProps/ctrlProp302.xml"/>
  <Override ContentType="application/vnd.ms-excel.controlproperties+xml" PartName="/xl/ctrlProps/ctrlProp303.xml"/>
  <Override ContentType="application/vnd.ms-excel.controlproperties+xml" PartName="/xl/ctrlProps/ctrlProp304.xml"/>
  <Override ContentType="application/vnd.ms-excel.controlproperties+xml" PartName="/xl/ctrlProps/ctrlProp305.xml"/>
  <Override ContentType="application/vnd.ms-excel.controlproperties+xml" PartName="/xl/ctrlProps/ctrlProp306.xml"/>
  <Override ContentType="application/vnd.ms-excel.controlproperties+xml" PartName="/xl/ctrlProps/ctrlProp307.xml"/>
  <Override ContentType="application/vnd.ms-excel.controlproperties+xml" PartName="/xl/ctrlProps/ctrlProp308.xml"/>
  <Override ContentType="application/vnd.ms-excel.controlproperties+xml" PartName="/xl/ctrlProps/ctrlProp309.xml"/>
  <Override ContentType="application/vnd.ms-excel.controlproperties+xml" PartName="/xl/ctrlProps/ctrlProp310.xml"/>
  <Override ContentType="application/vnd.ms-excel.controlproperties+xml" PartName="/xl/ctrlProps/ctrlProp311.xml"/>
  <Override ContentType="application/vnd.ms-excel.controlproperties+xml" PartName="/xl/ctrlProps/ctrlProp312.xml"/>
  <Override ContentType="application/vnd.ms-excel.controlproperties+xml" PartName="/xl/ctrlProps/ctrlProp313.xml"/>
  <Override ContentType="application/vnd.ms-excel.controlproperties+xml" PartName="/xl/ctrlProps/ctrlProp314.xml"/>
  <Override ContentType="application/vnd.ms-excel.controlproperties+xml" PartName="/xl/ctrlProps/ctrlProp315.xml"/>
  <Override ContentType="application/vnd.ms-excel.controlproperties+xml" PartName="/xl/ctrlProps/ctrlProp316.xml"/>
  <Override ContentType="application/vnd.ms-excel.controlproperties+xml" PartName="/xl/ctrlProps/ctrlProp317.xml"/>
  <Override ContentType="application/vnd.ms-excel.controlproperties+xml" PartName="/xl/ctrlProps/ctrlProp318.xml"/>
  <Override ContentType="application/vnd.ms-excel.controlproperties+xml" PartName="/xl/ctrlProps/ctrlProp319.xml"/>
  <Override ContentType="application/vnd.ms-excel.controlproperties+xml" PartName="/xl/ctrlProps/ctrlProp320.xml"/>
  <Override ContentType="application/vnd.ms-excel.controlproperties+xml" PartName="/xl/ctrlProps/ctrlProp321.xml"/>
  <Override ContentType="application/vnd.ms-excel.controlproperties+xml" PartName="/xl/ctrlProps/ctrlProp322.xml"/>
  <Override ContentType="application/vnd.ms-excel.controlproperties+xml" PartName="/xl/ctrlProps/ctrlProp323.xml"/>
  <Override ContentType="application/vnd.ms-excel.controlproperties+xml" PartName="/xl/ctrlProps/ctrlProp324.xml"/>
  <Override ContentType="application/vnd.ms-excel.controlproperties+xml" PartName="/xl/ctrlProps/ctrlProp325.xml"/>
  <Override ContentType="application/vnd.ms-excel.controlproperties+xml" PartName="/xl/ctrlProps/ctrlProp326.xml"/>
  <Override ContentType="application/vnd.ms-excel.controlproperties+xml" PartName="/xl/ctrlProps/ctrlProp327.xml"/>
  <Override ContentType="application/vnd.ms-excel.controlproperties+xml" PartName="/xl/ctrlProps/ctrlProp328.xml"/>
  <Override ContentType="application/vnd.ms-excel.controlproperties+xml" PartName="/xl/ctrlProps/ctrlProp329.xml"/>
  <Override ContentType="application/vnd.ms-excel.controlproperties+xml" PartName="/xl/ctrlProps/ctrlProp330.xml"/>
  <Override ContentType="application/vnd.ms-excel.controlproperties+xml" PartName="/xl/ctrlProps/ctrlProp331.xml"/>
  <Override ContentType="application/vnd.ms-excel.controlproperties+xml" PartName="/xl/ctrlProps/ctrlProp332.xml"/>
  <Override ContentType="application/vnd.ms-excel.controlproperties+xml" PartName="/xl/ctrlProps/ctrlProp333.xml"/>
  <Override ContentType="application/vnd.ms-excel.controlproperties+xml" PartName="/xl/ctrlProps/ctrlProp334.xml"/>
  <Override ContentType="application/vnd.ms-excel.controlproperties+xml" PartName="/xl/ctrlProps/ctrlProp335.xml"/>
  <Override ContentType="application/vnd.ms-excel.controlproperties+xml" PartName="/xl/ctrlProps/ctrlProp336.xml"/>
  <Override ContentType="application/vnd.ms-excel.controlproperties+xml" PartName="/xl/ctrlProps/ctrlProp337.xml"/>
  <Override ContentType="application/vnd.ms-excel.controlproperties+xml" PartName="/xl/ctrlProps/ctrlProp338.xml"/>
  <Override ContentType="application/vnd.ms-excel.controlproperties+xml" PartName="/xl/ctrlProps/ctrlProp339.xml"/>
  <Override ContentType="application/vnd.ms-excel.controlproperties+xml" PartName="/xl/ctrlProps/ctrlProp340.xml"/>
  <Override ContentType="application/vnd.ms-excel.controlproperties+xml" PartName="/xl/ctrlProps/ctrlProp341.xml"/>
  <Override ContentType="application/vnd.ms-excel.controlproperties+xml" PartName="/xl/ctrlProps/ctrlProp342.xml"/>
  <Override ContentType="application/vnd.ms-excel.controlproperties+xml" PartName="/xl/ctrlProps/ctrlProp343.xml"/>
  <Override ContentType="application/vnd.ms-excel.controlproperties+xml" PartName="/xl/ctrlProps/ctrlProp344.xml"/>
  <Override ContentType="application/vnd.openxmlformats-officedocument.drawingml.chart+xml" PartName="/xl/charts/chart148.xml"/>
  <Override ContentType="application/vnd.openxmlformats-officedocument.themeOverride+xml" PartName="/xl/theme/themeOverride71.xml"/>
  <Override ContentType="application/vnd.openxmlformats-officedocument.drawingml.chart+xml" PartName="/xl/charts/chart149.xml"/>
  <Override ContentType="application/vnd.openxmlformats-officedocument.themeOverride+xml" PartName="/xl/theme/themeOverride72.xml"/>
  <Override ContentType="application/vnd.openxmlformats-officedocument.drawingml.chart+xml" PartName="/xl/charts/chart150.xml"/>
  <Override ContentType="application/vnd.openxmlformats-officedocument.themeOverride+xml" PartName="/xl/theme/themeOverride73.xml"/>
  <Override ContentType="application/vnd.openxmlformats-officedocument.drawingml.chart+xml" PartName="/xl/charts/chart151.xml"/>
  <Override ContentType="application/vnd.openxmlformats-officedocument.themeOverride+xml" PartName="/xl/theme/themeOverride74.xml"/>
  <Override ContentType="application/vnd.openxmlformats-officedocument.drawingml.chart+xml" PartName="/xl/charts/chart152.xml"/>
  <Override ContentType="application/vnd.openxmlformats-officedocument.themeOverride+xml" PartName="/xl/theme/themeOverride75.xml"/>
  <Override ContentType="application/vnd.openxmlformats-officedocument.drawingml.chart+xml" PartName="/xl/charts/chart153.xml"/>
  <Override ContentType="application/vnd.openxmlformats-officedocument.themeOverride+xml" PartName="/xl/theme/themeOverride76.xml"/>
  <Override ContentType="application/vnd.openxmlformats-officedocument.drawingml.chart+xml" PartName="/xl/charts/chart154.xml"/>
  <Override ContentType="application/vnd.openxmlformats-officedocument.themeOverride+xml" PartName="/xl/theme/themeOverride77.xml"/>
  <Override ContentType="application/vnd.openxmlformats-officedocument.drawingml.chart+xml" PartName="/xl/charts/chart155.xml"/>
  <Override ContentType="application/vnd.openxmlformats-officedocument.themeOverride+xml" PartName="/xl/theme/themeOverride78.xml"/>
  <Override ContentType="application/vnd.openxmlformats-officedocument.drawingml.chart+xml" PartName="/xl/charts/chart156.xml"/>
  <Override ContentType="application/vnd.openxmlformats-officedocument.themeOverride+xml" PartName="/xl/theme/themeOverride79.xml"/>
  <Override ContentType="application/vnd.openxmlformats-officedocument.drawingml.chart+xml" PartName="/xl/charts/chart157.xml"/>
  <Override ContentType="application/vnd.openxmlformats-officedocument.themeOverride+xml" PartName="/xl/theme/themeOverride80.xml"/>
  <Override ContentType="application/vnd.openxmlformats-officedocument.drawingml.chart+xml" PartName="/xl/charts/chart158.xml"/>
  <Override ContentType="application/vnd.openxmlformats-officedocument.themeOverride+xml" PartName="/xl/theme/themeOverride81.xml"/>
  <Override ContentType="application/vnd.openxmlformats-officedocument.drawingml.chart+xml" PartName="/xl/charts/chart159.xml"/>
  <Override ContentType="application/vnd.openxmlformats-officedocument.themeOverride+xml" PartName="/xl/theme/themeOverride82.xml"/>
  <Override ContentType="application/vnd.openxmlformats-officedocument.drawing+xml" PartName="/xl/drawings/drawing11.xml"/>
  <Override ContentType="application/vnd.ms-excel.controlproperties+xml" PartName="/xl/ctrlProps/ctrlProp345.xml"/>
  <Override ContentType="application/vnd.ms-excel.controlproperties+xml" PartName="/xl/ctrlProps/ctrlProp346.xml"/>
  <Override ContentType="application/vnd.ms-excel.controlproperties+xml" PartName="/xl/ctrlProps/ctrlProp347.xml"/>
  <Override ContentType="application/vnd.ms-excel.controlproperties+xml" PartName="/xl/ctrlProps/ctrlProp348.xml"/>
  <Override ContentType="application/vnd.ms-excel.controlproperties+xml" PartName="/xl/ctrlProps/ctrlProp349.xml"/>
  <Override ContentType="application/vnd.ms-excel.controlproperties+xml" PartName="/xl/ctrlProps/ctrlProp350.xml"/>
  <Override ContentType="application/vnd.ms-excel.controlproperties+xml" PartName="/xl/ctrlProps/ctrlProp351.xml"/>
  <Override ContentType="application/vnd.ms-excel.controlproperties+xml" PartName="/xl/ctrlProps/ctrlProp352.xml"/>
  <Override ContentType="application/vnd.ms-excel.controlproperties+xml" PartName="/xl/ctrlProps/ctrlProp353.xml"/>
  <Override ContentType="application/vnd.ms-excel.controlproperties+xml" PartName="/xl/ctrlProps/ctrlProp354.xml"/>
  <Override ContentType="application/vnd.ms-excel.controlproperties+xml" PartName="/xl/ctrlProps/ctrlProp355.xml"/>
  <Override ContentType="application/vnd.ms-excel.controlproperties+xml" PartName="/xl/ctrlProps/ctrlProp356.xml"/>
  <Override ContentType="application/vnd.ms-excel.controlproperties+xml" PartName="/xl/ctrlProps/ctrlProp357.xml"/>
  <Override ContentType="application/vnd.ms-excel.controlproperties+xml" PartName="/xl/ctrlProps/ctrlProp358.xml"/>
  <Override ContentType="application/vnd.ms-excel.controlproperties+xml" PartName="/xl/ctrlProps/ctrlProp359.xml"/>
  <Override ContentType="application/vnd.ms-excel.controlproperties+xml" PartName="/xl/ctrlProps/ctrlProp360.xml"/>
  <Override ContentType="application/vnd.ms-excel.controlproperties+xml" PartName="/xl/ctrlProps/ctrlProp361.xml"/>
  <Override ContentType="application/vnd.ms-excel.controlproperties+xml" PartName="/xl/ctrlProps/ctrlProp362.xml"/>
  <Override ContentType="application/vnd.ms-excel.controlproperties+xml" PartName="/xl/ctrlProps/ctrlProp363.xml"/>
  <Override ContentType="application/vnd.ms-excel.controlproperties+xml" PartName="/xl/ctrlProps/ctrlProp364.xml"/>
  <Override ContentType="application/vnd.ms-excel.controlproperties+xml" PartName="/xl/ctrlProps/ctrlProp365.xml"/>
  <Override ContentType="application/vnd.ms-excel.controlproperties+xml" PartName="/xl/ctrlProps/ctrlProp366.xml"/>
  <Override ContentType="application/vnd.ms-excel.controlproperties+xml" PartName="/xl/ctrlProps/ctrlProp367.xml"/>
  <Override ContentType="application/vnd.ms-excel.controlproperties+xml" PartName="/xl/ctrlProps/ctrlProp368.xml"/>
  <Override ContentType="application/vnd.ms-excel.controlproperties+xml" PartName="/xl/ctrlProps/ctrlProp369.xml"/>
  <Override ContentType="application/vnd.ms-excel.controlproperties+xml" PartName="/xl/ctrlProps/ctrlProp370.xml"/>
  <Override ContentType="application/vnd.ms-excel.controlproperties+xml" PartName="/xl/ctrlProps/ctrlProp371.xml"/>
  <Override ContentType="application/vnd.ms-excel.controlproperties+xml" PartName="/xl/ctrlProps/ctrlProp372.xml"/>
  <Override ContentType="application/vnd.ms-excel.controlproperties+xml" PartName="/xl/ctrlProps/ctrlProp373.xml"/>
  <Override ContentType="application/vnd.ms-excel.controlproperties+xml" PartName="/xl/ctrlProps/ctrlProp374.xml"/>
  <Override ContentType="application/vnd.ms-excel.controlproperties+xml" PartName="/xl/ctrlProps/ctrlProp375.xml"/>
  <Override ContentType="application/vnd.ms-excel.controlproperties+xml" PartName="/xl/ctrlProps/ctrlProp376.xml"/>
  <Override ContentType="application/vnd.ms-excel.controlproperties+xml" PartName="/xl/ctrlProps/ctrlProp377.xml"/>
  <Override ContentType="application/vnd.ms-excel.controlproperties+xml" PartName="/xl/ctrlProps/ctrlProp378.xml"/>
  <Override ContentType="application/vnd.ms-excel.controlproperties+xml" PartName="/xl/ctrlProps/ctrlProp379.xml"/>
  <Override ContentType="application/vnd.ms-excel.controlproperties+xml" PartName="/xl/ctrlProps/ctrlProp380.xml"/>
  <Override ContentType="application/vnd.ms-excel.controlproperties+xml" PartName="/xl/ctrlProps/ctrlProp381.xml"/>
  <Override ContentType="application/vnd.ms-excel.controlproperties+xml" PartName="/xl/ctrlProps/ctrlProp382.xml"/>
  <Override ContentType="application/vnd.ms-excel.controlproperties+xml" PartName="/xl/ctrlProps/ctrlProp383.xml"/>
  <Override ContentType="application/vnd.ms-excel.controlproperties+xml" PartName="/xl/ctrlProps/ctrlProp384.xml"/>
  <Override ContentType="application/vnd.ms-excel.controlproperties+xml" PartName="/xl/ctrlProps/ctrlProp385.xml"/>
  <Override ContentType="application/vnd.ms-excel.controlproperties+xml" PartName="/xl/ctrlProps/ctrlProp386.xml"/>
  <Override ContentType="application/vnd.ms-excel.controlproperties+xml" PartName="/xl/ctrlProps/ctrlProp387.xml"/>
  <Override ContentType="application/vnd.ms-excel.controlproperties+xml" PartName="/xl/ctrlProps/ctrlProp388.xml"/>
  <Override ContentType="application/vnd.ms-excel.controlproperties+xml" PartName="/xl/ctrlProps/ctrlProp389.xml"/>
  <Override ContentType="application/vnd.ms-excel.controlproperties+xml" PartName="/xl/ctrlProps/ctrlProp390.xml"/>
  <Override ContentType="application/vnd.ms-excel.controlproperties+xml" PartName="/xl/ctrlProps/ctrlProp391.xml"/>
  <Override ContentType="application/vnd.ms-excel.controlproperties+xml" PartName="/xl/ctrlProps/ctrlProp392.xml"/>
  <Override ContentType="application/vnd.ms-excel.controlproperties+xml" PartName="/xl/ctrlProps/ctrlProp393.xml"/>
  <Override ContentType="application/vnd.ms-excel.controlproperties+xml" PartName="/xl/ctrlProps/ctrlProp394.xml"/>
  <Override ContentType="application/vnd.ms-excel.controlproperties+xml" PartName="/xl/ctrlProps/ctrlProp395.xml"/>
  <Override ContentType="application/vnd.openxmlformats-officedocument.drawingml.chart+xml" PartName="/xl/charts/chart160.xml"/>
  <Override ContentType="application/vnd.openxmlformats-officedocument.themeOverride+xml" PartName="/xl/theme/themeOverride83.xml"/>
  <Override ContentType="application/vnd.openxmlformats-officedocument.drawingml.chart+xml" PartName="/xl/charts/chart161.xml"/>
  <Override ContentType="application/vnd.openxmlformats-officedocument.themeOverride+xml" PartName="/xl/theme/themeOverride84.xml"/>
  <Override ContentType="application/vnd.openxmlformats-officedocument.drawingml.chart+xml" PartName="/xl/charts/chart162.xml"/>
  <Override ContentType="application/vnd.openxmlformats-officedocument.themeOverride+xml" PartName="/xl/theme/themeOverride85.xml"/>
  <Override ContentType="application/vnd.openxmlformats-officedocument.drawingml.chart+xml" PartName="/xl/charts/chart163.xml"/>
  <Override ContentType="application/vnd.openxmlformats-officedocument.themeOverride+xml" PartName="/xl/theme/themeOverride86.xml"/>
  <Override ContentType="application/vnd.openxmlformats-officedocument.drawingml.chart+xml" PartName="/xl/charts/chart164.xml"/>
  <Override ContentType="application/vnd.openxmlformats-officedocument.themeOverride+xml" PartName="/xl/theme/themeOverride87.xml"/>
  <Override ContentType="application/vnd.openxmlformats-officedocument.drawingml.chart+xml" PartName="/xl/charts/chart165.xml"/>
  <Override ContentType="application/vnd.openxmlformats-officedocument.themeOverride+xml" PartName="/xl/theme/themeOverride88.xml"/>
  <Override ContentType="application/vnd.openxmlformats-officedocument.drawingml.chart+xml" PartName="/xl/charts/chart166.xml"/>
  <Override ContentType="application/vnd.openxmlformats-officedocument.themeOverride+xml" PartName="/xl/theme/themeOverride89.xml"/>
  <Override ContentType="application/vnd.openxmlformats-officedocument.drawingml.chart+xml" PartName="/xl/charts/chart167.xml"/>
  <Override ContentType="application/vnd.openxmlformats-officedocument.themeOverride+xml" PartName="/xl/theme/themeOverride90.xml"/>
  <Override ContentType="application/vnd.openxmlformats-officedocument.drawingml.chart+xml" PartName="/xl/charts/chart168.xml"/>
  <Override ContentType="application/vnd.openxmlformats-officedocument.themeOverride+xml" PartName="/xl/theme/themeOverride91.xml"/>
  <Override ContentType="application/vnd.openxmlformats-officedocument.drawingml.chart+xml" PartName="/xl/charts/chart169.xml"/>
  <Override ContentType="application/vnd.openxmlformats-officedocument.themeOverride+xml" PartName="/xl/theme/themeOverride92.xml"/>
  <Override ContentType="application/vnd.openxmlformats-officedocument.drawingml.chart+xml" PartName="/xl/charts/chart170.xml"/>
  <Override ContentType="application/vnd.openxmlformats-officedocument.themeOverride+xml" PartName="/xl/theme/themeOverride93.xml"/>
  <Override ContentType="application/vnd.openxmlformats-officedocument.drawingml.chart+xml" PartName="/xl/charts/chart171.xml"/>
  <Override ContentType="application/vnd.openxmlformats-officedocument.themeOverride+xml" PartName="/xl/theme/themeOverride9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6651CEC6-51EF-40FE-926A-674273A9E277}" xr6:coauthVersionLast="45" xr6:coauthVersionMax="45" xr10:uidLastSave="{00000000-0000-0000-0000-000000000000}"/>
  <bookViews>
    <workbookView xWindow="1320" yWindow="1950" windowWidth="27480" windowHeight="11910"/>
  </bookViews>
  <sheets>
    <sheet name="Introduction" sheetId="117" r:id="rId1"/>
    <sheet name="Water" sheetId="85" r:id="rId2"/>
    <sheet name="Sanitation" sheetId="105" r:id="rId3"/>
    <sheet name="Hygiene" sheetId="116" r:id="rId4"/>
    <sheet name="AIS04" sheetId="139" r:id="rId5"/>
    <sheet name="DHS05" sheetId="140" r:id="rId6"/>
    <sheet name="AIS08" sheetId="141" r:id="rId7"/>
    <sheet name="DHS10" sheetId="142" r:id="rId8"/>
    <sheet name="AIS12" sheetId="143" r:id="rId9"/>
    <sheet name="DHS16" sheetId="144" r:id="rId10"/>
    <sheet name="MIS17" sheetId="145" r:id="rId11"/>
    <sheet name="data_summary" sheetId="146" r:id="rId12"/>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<sst xmlns="http://schemas.openxmlformats.org/spreadsheetml/2006/main" count="81525" uniqueCount="759">
  <si>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</si>
  <si>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</si>
  <si>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</si>
  <si>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</si>
  <si>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</si>
  <si>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</si>
  <si>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</si>
  <si>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</si>
  <si>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</si>
  <si>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</si>
  <si>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</si>
  <si>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</si>
  <si>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</si>
  <si>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</si>
  <si>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</si>
  <si>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</si>
  <si>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</si>
  <si>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</si>
  <si>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</si>
  <si>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</si>
  <si>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</si>
  <si>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</si>
  <si>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</si>
  <si>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</si>
  <si>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</si>
  <si>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</si>
  <si>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</si>
  <si>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</si>
  <si>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</si>
  <si>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</si>
  <si>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</si>
  <si>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</si>
  <si>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</si>
  <si>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</si>
  <si>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</si>
  <si>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</si>
  <si>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</si>
  <si>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</si>
  <si>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</si>
  <si>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</si>
  <si>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</si>
  <si>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</si>
  <si>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</si>
  <si>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</si>
  <si>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</si>
  <si>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</si>
  <si>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</si>
  <si>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</si>
  <si>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</si>
  <si>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</si>
  <si>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</si>
  <si>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</si>
  <si>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</si>
  <si>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</si>
  <si>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</si>
  <si>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</si>
  <si>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</si>
  <si>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</si>
  <si>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</si>
  <si>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</si>
  <si>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</si>
  <si>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</si>
  <si>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</si>
  <si>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</si>
  <si>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</si>
  <si>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</si>
  <si>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</si>
  <si>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</si>
  <si>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</si>
  <si>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</si>
  <si>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</si>
  <si>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</si>
  <si>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</si>
  <si>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</si>
  <si>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</si>
  <si>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</si>
  <si>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</si>
  <si>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</si>
  <si>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</si>
  <si>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</si>
  <si>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</si>
  <si>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</si>
  <si>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</si>
  <si>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</si>
  <si>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</si>
  <si>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</si>
  <si>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</si>
  <si>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</si>
  <si>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</si>
  <si>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</si>
  <si>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</si>
  <si>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</si>
  <si>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</si>
  <si>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</si>
  <si>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</si>
  <si>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</si>
  <si>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</si>
  <si>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</si>
  <si>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</si>
  <si>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</si>
  <si>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</si>
  <si>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</si>
  <si>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</si>
  <si>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</si>
  <si>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</si>
  <si>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</si>
  <si>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</si>
  <si>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</si>
  <si>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</si>
  <si>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</si>
  <si>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</si>
  <si>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</si>
  <si>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</si>
  <si>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</si>
  <si>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</si>
  <si>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</si>
  <si>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</si>
  <si>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</si>
  <si>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</si>
  <si>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</si>
  <si>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</si>
  <si>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</si>
  <si>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</si>
  <si>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</si>
  <si>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</si>
  <si>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</si>
  <si>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</si>
  <si>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</si>
  <si>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</si>
  <si>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</si>
  <si>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</si>
  <si>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</si>
  <si>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</si>
  <si>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</si>
  <si>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</si>
  <si>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</si>
  <si>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</si>
  <si>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</si>
  <si>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</si>
  <si>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</si>
  <si>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</si>
  <si>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</si>
  <si>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</si>
  <si>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</si>
  <si>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</si>
  <si>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</si>
  <si>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AIS08</t>
  </si>
  <si>
    <t>Arusha</t>
  </si>
  <si>
    <t>Dar es Salaam</t>
  </si>
  <si>
    <t>Dodoma</t>
  </si>
  <si>
    <t>Iringa</t>
  </si>
  <si>
    <t>Kagera</t>
  </si>
  <si>
    <t>Kigoma</t>
  </si>
  <si>
    <t>Kilimanjaro</t>
  </si>
  <si>
    <t>Lindi</t>
  </si>
  <si>
    <t>Manyara</t>
  </si>
  <si>
    <t>Mara</t>
  </si>
  <si>
    <t>Mbeya</t>
  </si>
  <si>
    <t>Morogoro</t>
  </si>
  <si>
    <t>Mtwara</t>
  </si>
  <si>
    <t>Mwanza</t>
  </si>
  <si>
    <t>Pwani</t>
  </si>
  <si>
    <t>Rukwa</t>
  </si>
  <si>
    <t>Ruvuma</t>
  </si>
  <si>
    <t>Shinyanga</t>
  </si>
  <si>
    <t>Singida</t>
  </si>
  <si>
    <t>Tabora</t>
  </si>
  <si>
    <t>Tanga</t>
  </si>
  <si>
    <t>Improved Water source on premises</t>
  </si>
  <si>
    <t>Source of drinking water</t>
  </si>
  <si>
    <t>Piped into dwelling</t>
  </si>
  <si>
    <t>Piped into yard/plot</t>
  </si>
  <si>
    <t>Public tap</t>
  </si>
  <si>
    <t>Open well</t>
  </si>
  <si>
    <t>Protected/covered well</t>
  </si>
  <si>
    <t>Borehole/ tubewell</t>
  </si>
  <si>
    <t>Protected spring</t>
  </si>
  <si>
    <t>Unprotected spring</t>
  </si>
  <si>
    <t>River/stream</t>
  </si>
  <si>
    <t>Pond/lake</t>
  </si>
  <si>
    <t>Dam</t>
  </si>
  <si>
    <t>Rainwater</t>
  </si>
  <si>
    <t>Tanker truck</t>
  </si>
  <si>
    <t>Bottled water</t>
  </si>
  <si>
    <t>DHS10</t>
  </si>
  <si>
    <t>Shared among Improved Sanitation</t>
  </si>
  <si>
    <t>Flush toilet</t>
  </si>
  <si>
    <t>Traditional pit toilet</t>
  </si>
  <si>
    <t>Ventilated improved pit toilet</t>
  </si>
  <si>
    <t>No facility, bush, field</t>
  </si>
  <si>
    <t>OTHER</t>
  </si>
  <si>
    <t>Total</t>
  </si>
  <si>
    <t>AIS04</t>
  </si>
  <si>
    <t>United Republic of Tanzania</t>
  </si>
  <si>
    <t>Count</t>
  </si>
  <si>
    <t>W_text_t</t>
  </si>
  <si>
    <t>Time to improved source based on:</t>
  </si>
  <si>
    <t>W_text_i</t>
  </si>
  <si>
    <t/>
  </si>
  <si>
    <t>S_text_s</t>
  </si>
  <si>
    <t>Ratio of Shared improved based on:</t>
  </si>
  <si>
    <t>S_text_i</t>
  </si>
  <si>
    <t>Ratio of Improved latrines based on:</t>
  </si>
  <si>
    <t>Urban/Rural</t>
  </si>
  <si>
    <t>Urban</t>
  </si>
  <si>
    <t>Rural</t>
  </si>
  <si>
    <t>Missing</t>
  </si>
  <si>
    <t>2004</t>
  </si>
  <si>
    <t>Component Matrix</t>
  </si>
  <si>
    <t>Component</t>
  </si>
  <si>
    <t>1</t>
  </si>
  <si>
    <t>Earth, sand, dung floor</t>
  </si>
  <si>
    <t>Cement floor</t>
  </si>
  <si>
    <t>Electricity for lighting</t>
  </si>
  <si>
    <t>Wood, straw for cooking</t>
  </si>
  <si>
    <t>Has electricity</t>
  </si>
  <si>
    <t>Grass/thatch/mud roof</t>
  </si>
  <si>
    <t>Wick lamp for lighting</t>
  </si>
  <si>
    <t>Iron sheet roof</t>
  </si>
  <si>
    <t>Has television</t>
  </si>
  <si>
    <t>Cement block walls</t>
  </si>
  <si>
    <t>Charcoal for cooking</t>
  </si>
  <si>
    <t>An Iron, either charcoal or electric</t>
  </si>
  <si>
    <t>Has telephone</t>
  </si>
  <si>
    <t>Has refrigerator</t>
  </si>
  <si>
    <t>Pariffin-hurricane lamp</t>
  </si>
  <si>
    <t>Has radio</t>
  </si>
  <si>
    <t>Poles and mud walls</t>
  </si>
  <si>
    <t>Has car/truck</t>
  </si>
  <si>
    <t>Sundried brick walls</t>
  </si>
  <si>
    <t>Has motorcycle/scooter</t>
  </si>
  <si>
    <t>Electricity for cooking</t>
  </si>
  <si>
    <t>Grass/thatch/mud walls</t>
  </si>
  <si>
    <t>Baked brick walls</t>
  </si>
  <si>
    <t>Kerosene for cooking</t>
  </si>
  <si>
    <t>Carpeted floor</t>
  </si>
  <si>
    <t>No unowned land for farming</t>
  </si>
  <si>
    <t>Vinyl, asphalt strip floor</t>
  </si>
  <si>
    <t>Has bicycle</t>
  </si>
  <si>
    <t>Rents land for farming</t>
  </si>
  <si>
    <t>Free use of private land for farming</t>
  </si>
  <si>
    <t>Solar electricity for lighting</t>
  </si>
  <si>
    <t>Tile roof</t>
  </si>
  <si>
    <t>Number of members per sleeping room</t>
  </si>
  <si>
    <t>Concrete roof</t>
  </si>
  <si>
    <t>Firewood for lighting</t>
  </si>
  <si>
    <t>Ceramic tile floor</t>
  </si>
  <si>
    <t>Acres of land for grazing (land does not own)</t>
  </si>
  <si>
    <t>Asbestos roof</t>
  </si>
  <si>
    <t>Acres of land for farming (land does not own)</t>
  </si>
  <si>
    <t>LPG, natural gas for cooking</t>
  </si>
  <si>
    <t>Other fuel for cooking</t>
  </si>
  <si>
    <t>Sharecrops land for farming</t>
  </si>
  <si>
    <t>Stone walls</t>
  </si>
  <si>
    <t>Pariffin-pressure lamp</t>
  </si>
  <si>
    <t>Polished wood floor</t>
  </si>
  <si>
    <t>Acres of land for farming</t>
  </si>
  <si>
    <t>Timber, wood walls</t>
  </si>
  <si>
    <t>Other type of walls</t>
  </si>
  <si>
    <t>Acres of land for grazing</t>
  </si>
  <si>
    <t>Other type of lighting</t>
  </si>
  <si>
    <t>Rudimentary wood plank, bamboo floor</t>
  </si>
  <si>
    <t>Other type of flooring</t>
  </si>
  <si>
    <t>Dung for cooking</t>
  </si>
  <si>
    <t>Candles for lighting</t>
  </si>
  <si>
    <t>Open access/communal land for farming</t>
  </si>
  <si>
    <t>Communalities</t>
  </si>
  <si>
    <t>Extraction</t>
  </si>
  <si>
    <t>Total Variance Explained</t>
  </si>
  <si>
    <t>Extraction Sums of Squared Loadings</t>
  </si>
  <si>
    <t>% of Variance</t>
  </si>
  <si>
    <t>Cumulative %</t>
  </si>
  <si>
    <t>Component Score Coefficient Matrix</t>
  </si>
  <si>
    <t>Component Score Covariance Matrix</t>
  </si>
  <si>
    <t>Improved springs based on:</t>
  </si>
  <si>
    <t>AIS12</t>
  </si>
  <si>
    <t>Dar Es Salam</t>
  </si>
  <si>
    <t>Pemba North</t>
  </si>
  <si>
    <t>Pemba South</t>
  </si>
  <si>
    <t>Town West</t>
  </si>
  <si>
    <t>Zanziba South</t>
  </si>
  <si>
    <t>Zanzibar North</t>
  </si>
  <si>
    <t>Naighbor's tap</t>
  </si>
  <si>
    <t>Open well in dwelling</t>
  </si>
  <si>
    <t>Open well in yard/plot</t>
  </si>
  <si>
    <t>Open public well</t>
  </si>
  <si>
    <t>Neighbor's open well</t>
  </si>
  <si>
    <t>Protected well in dwelling</t>
  </si>
  <si>
    <t>Protected well in yard/plot</t>
  </si>
  <si>
    <t>Protected public well</t>
  </si>
  <si>
    <t>Neighbor's borehole</t>
  </si>
  <si>
    <t>Spring</t>
  </si>
  <si>
    <t>River, stream</t>
  </si>
  <si>
    <t>Pond, lake</t>
  </si>
  <si>
    <t>Water vendor</t>
  </si>
  <si>
    <t>Ventilated improved pit latrine</t>
  </si>
  <si>
    <t>DHS05</t>
  </si>
  <si>
    <t>2005</t>
  </si>
  <si>
    <t>if floor is earth/mud/dung/sand</t>
  </si>
  <si>
    <t>if main source of lighting in hh is electric (+7solar +8gas)</t>
  </si>
  <si>
    <t>if floor is of cement</t>
  </si>
  <si>
    <t>if uses wood, straw, dung (+5), crop resid (+26) for cooking fuel</t>
  </si>
  <si>
    <t>if household has tv</t>
  </si>
  <si>
    <t>if has cement brick walls</t>
  </si>
  <si>
    <t>if household has phone</t>
  </si>
  <si>
    <t>if uses charcoal for cooking</t>
  </si>
  <si>
    <t>if roof made of corrugated iron</t>
  </si>
  <si>
    <t>if household has fridge</t>
  </si>
  <si>
    <t>if main source of lighting in hh is paraffin - wick lamp</t>
  </si>
  <si>
    <t>if household has an iron</t>
  </si>
  <si>
    <t>if household has a bank account</t>
  </si>
  <si>
    <t>if has pole and mud walls</t>
  </si>
  <si>
    <t>if household has radio</t>
  </si>
  <si>
    <t>if main source of lighting in hh is paraffin - hurricane lamp</t>
  </si>
  <si>
    <t>if household has car or truck</t>
  </si>
  <si>
    <t>if household has motorcycle or scooter</t>
  </si>
  <si>
    <t>if has sundried brick walls</t>
  </si>
  <si>
    <t>if household has bicycle</t>
  </si>
  <si>
    <t>if uses electricity for cooking (+7case gas)</t>
  </si>
  <si>
    <t>if has stone walls</t>
  </si>
  <si>
    <t>if uses kerosene for cooking</t>
  </si>
  <si>
    <t>if floor is finished - wood, vinyl, tile</t>
  </si>
  <si>
    <t>if roof is made of tile</t>
  </si>
  <si>
    <t>if roof is made of other roofing materials</t>
  </si>
  <si>
    <t>if main source of lighting in hh is firewood</t>
  </si>
  <si>
    <t>if has baked brick walls</t>
  </si>
  <si>
    <t>if has timber walls</t>
  </si>
  <si>
    <t>if uses some other fuel for cooking</t>
  </si>
  <si>
    <t>if main source of lighting in hh is paraffin - pressure lamp</t>
  </si>
  <si>
    <t>if main source of lighting in hh is candles</t>
  </si>
  <si>
    <t>if floor is made of dung</t>
  </si>
  <si>
    <t>if has other walls</t>
  </si>
  <si>
    <t>Pemba 1</t>
  </si>
  <si>
    <t>Pemba 2</t>
  </si>
  <si>
    <t>Unguja 1</t>
  </si>
  <si>
    <t>Unguja 2</t>
  </si>
  <si>
    <t>Unguja 3</t>
  </si>
  <si>
    <t>Piped - into dwelling</t>
  </si>
  <si>
    <t>Piped - into yard/plot</t>
  </si>
  <si>
    <t>Piped - public tap / standpipe</t>
  </si>
  <si>
    <t>Neighbour's tap</t>
  </si>
  <si>
    <t>Open well in yard</t>
  </si>
  <si>
    <t>Neighbour's open well</t>
  </si>
  <si>
    <t>Borehole</t>
  </si>
  <si>
    <t>Spring - protected</t>
  </si>
  <si>
    <t>Cart with small tank</t>
  </si>
  <si>
    <t>Flush - don't know where</t>
  </si>
  <si>
    <t>Pit latrine - ventilated improved pit (VIP)</t>
  </si>
  <si>
    <t>Pit latrine (traditional)</t>
  </si>
  <si>
    <t>No facility/bush/field</t>
  </si>
  <si>
    <t>2008</t>
  </si>
  <si>
    <t>if floors are made of earth (+2 wood planks)</t>
  </si>
  <si>
    <t>if floors are made of cement (+1 other)</t>
  </si>
  <si>
    <t>if walls are made of cement blocks</t>
  </si>
  <si>
    <t>if roof is made of natural materials</t>
  </si>
  <si>
    <t>Has a mobile telephone</t>
  </si>
  <si>
    <t>if roof is made of metal (corrugate iron)</t>
  </si>
  <si>
    <t>Iron</t>
  </si>
  <si>
    <t>if uses wood for cooking (+11 charcoal)</t>
  </si>
  <si>
    <t>if walls are made of mud and poles</t>
  </si>
  <si>
    <t>Paraffin lamp</t>
  </si>
  <si>
    <t>Has a watch</t>
  </si>
  <si>
    <t>Own land usable for agriculture</t>
  </si>
  <si>
    <t>if walls are made of sun dried bricks</t>
  </si>
  <si>
    <t>if floors are finished (vinyl, ceramic tile, carpet)</t>
  </si>
  <si>
    <t>if uses electricity for cooking fuel</t>
  </si>
  <si>
    <t>if walls are made of various recycled materials</t>
  </si>
  <si>
    <t>if roof is made of asbestos</t>
  </si>
  <si>
    <t>if uses natural gas for cooking fuel</t>
  </si>
  <si>
    <t>Hectares for agricultural land</t>
  </si>
  <si>
    <t>if walls are made of grass</t>
  </si>
  <si>
    <t>if walls are made of baked brick</t>
  </si>
  <si>
    <t>Acres of land are used : grazing</t>
  </si>
  <si>
    <t>Acres of land are used : farming</t>
  </si>
  <si>
    <t>if walls are made of timber</t>
  </si>
  <si>
    <t>Dar Es Salaam</t>
  </si>
  <si>
    <t>Zanzibar South</t>
  </si>
  <si>
    <t>Piped to yard/plot</t>
  </si>
  <si>
    <t>Public tap/standpipe</t>
  </si>
  <si>
    <t>Neighbor's tap</t>
  </si>
  <si>
    <t>River/dam/lake/ponds/stream/canal/irirgation channel</t>
  </si>
  <si>
    <t>Flush - to piped sewer system</t>
  </si>
  <si>
    <t>Flush - to septic tank</t>
  </si>
  <si>
    <t>Flush - to pit latrine</t>
  </si>
  <si>
    <t>Flush - to somewhere else</t>
  </si>
  <si>
    <t>Pit latrine - with slab</t>
  </si>
  <si>
    <t>Pit latrine - without slab / open pit</t>
  </si>
  <si>
    <t>Composting toilet</t>
  </si>
  <si>
    <t>2010</t>
  </si>
  <si>
    <t>floor11</t>
  </si>
  <si>
    <t>light1</t>
  </si>
  <si>
    <t>floor34</t>
  </si>
  <si>
    <t>fuel8</t>
  </si>
  <si>
    <t>roof1</t>
  </si>
  <si>
    <t>Owns a bank account</t>
  </si>
  <si>
    <t>roof2</t>
  </si>
  <si>
    <t>wall6</t>
  </si>
  <si>
    <t>fuel7</t>
  </si>
  <si>
    <t>light4</t>
  </si>
  <si>
    <t>wall3</t>
  </si>
  <si>
    <t>wall2</t>
  </si>
  <si>
    <t>Has a landline telephone</t>
  </si>
  <si>
    <t>floor33</t>
  </si>
  <si>
    <t>wall7</t>
  </si>
  <si>
    <t>fuel1</t>
  </si>
  <si>
    <t>wall4</t>
  </si>
  <si>
    <t>fuel5</t>
  </si>
  <si>
    <t>roof4</t>
  </si>
  <si>
    <t>Persons per rooms</t>
  </si>
  <si>
    <t>fuel12</t>
  </si>
  <si>
    <t>light6</t>
  </si>
  <si>
    <t>roof3</t>
  </si>
  <si>
    <t>floor35</t>
  </si>
  <si>
    <t>light7</t>
  </si>
  <si>
    <t>light5</t>
  </si>
  <si>
    <t>fuel9</t>
  </si>
  <si>
    <t>light2</t>
  </si>
  <si>
    <t>wall8</t>
  </si>
  <si>
    <t>wall1</t>
  </si>
  <si>
    <t>light8</t>
  </si>
  <si>
    <t>fuel95</t>
  </si>
  <si>
    <t>roof5</t>
  </si>
  <si>
    <t>floor32</t>
  </si>
  <si>
    <t>wall5</t>
  </si>
  <si>
    <t>light3</t>
  </si>
  <si>
    <t>floor96</t>
  </si>
  <si>
    <t>floor31</t>
  </si>
  <si>
    <t>floor21</t>
  </si>
  <si>
    <t>Household owns: agricultural land</t>
  </si>
  <si>
    <t>roof6</t>
  </si>
  <si>
    <t>Geita</t>
  </si>
  <si>
    <t>Kaskazini</t>
  </si>
  <si>
    <t>Kaskazini Pemba</t>
  </si>
  <si>
    <t>Katavi</t>
  </si>
  <si>
    <t>Kusini</t>
  </si>
  <si>
    <t>Kusini Pemba</t>
  </si>
  <si>
    <t>Mjini Magharibi</t>
  </si>
  <si>
    <t>Njombe</t>
  </si>
  <si>
    <t>Simiyu</t>
  </si>
  <si>
    <t>Tube well or borehole</t>
  </si>
  <si>
    <t>Protected well</t>
  </si>
  <si>
    <t>Unprotected well</t>
  </si>
  <si>
    <t>River/dam/lake/ponds/stream/canal/irrigation channel</t>
  </si>
  <si>
    <t>Flush to piped sewer system</t>
  </si>
  <si>
    <t>Flush to septic tank</t>
  </si>
  <si>
    <t>Flush to pit latrine</t>
  </si>
  <si>
    <t>Flush to somewhere else</t>
  </si>
  <si>
    <t>Flush, don't know where</t>
  </si>
  <si>
    <t>Ventilated Improved Pit latrine (VIP)</t>
  </si>
  <si>
    <t>Pit latrine with slab (washable)</t>
  </si>
  <si>
    <t>Pit latrine without slab/open pit</t>
  </si>
  <si>
    <t>Pit latrine with slab (not washable)</t>
  </si>
  <si>
    <t>Composting toilet/ecosan</t>
  </si>
  <si>
    <t>Bucket toilet</t>
  </si>
  <si>
    <t>2012</t>
  </si>
  <si>
    <t>roof11</t>
  </si>
  <si>
    <t>wall35</t>
  </si>
  <si>
    <t>Has bank account</t>
  </si>
  <si>
    <t>roof31</t>
  </si>
  <si>
    <t>Has mobile telephone</t>
  </si>
  <si>
    <t>wall33</t>
  </si>
  <si>
    <t>wall21</t>
  </si>
  <si>
    <t>Battery or generator for power</t>
  </si>
  <si>
    <t>light9</t>
  </si>
  <si>
    <t>Has watch</t>
  </si>
  <si>
    <t>wall31</t>
  </si>
  <si>
    <t>wall13</t>
  </si>
  <si>
    <t>Has telephone (land-line)</t>
  </si>
  <si>
    <t>wall34</t>
  </si>
  <si>
    <t>wall32</t>
  </si>
  <si>
    <t>anima6</t>
  </si>
  <si>
    <t>wall12</t>
  </si>
  <si>
    <t>fuel4</t>
  </si>
  <si>
    <t>wall22</t>
  </si>
  <si>
    <t>Has animal-drawn cart</t>
  </si>
  <si>
    <t>roof34</t>
  </si>
  <si>
    <t>anima7</t>
  </si>
  <si>
    <t>floor12</t>
  </si>
  <si>
    <t>Has boat with a motor</t>
  </si>
  <si>
    <t>anima5</t>
  </si>
  <si>
    <t>anima2</t>
  </si>
  <si>
    <t>anima4</t>
  </si>
  <si>
    <t>anima3</t>
  </si>
  <si>
    <t>wall96</t>
  </si>
  <si>
    <t>fuel10</t>
  </si>
  <si>
    <t>anima1</t>
  </si>
  <si>
    <t>floor22</t>
  </si>
  <si>
    <t>wall23</t>
  </si>
  <si>
    <t>Kaskazini Unguja</t>
  </si>
  <si>
    <t>Kusini Unguja</t>
  </si>
  <si>
    <t>Piped to neighbor</t>
  </si>
  <si>
    <t>Pit latrine with slab</t>
  </si>
  <si>
    <t>Pit latrine without slab non-wahable</t>
  </si>
  <si>
    <t>Place where household members wash their hands</t>
  </si>
  <si>
    <t>Observed, fixed place</t>
  </si>
  <si>
    <t>Observed, mobile place</t>
  </si>
  <si>
    <t>Not observed: not in dwelling</t>
  </si>
  <si>
    <t>Not observed: no permission to see</t>
  </si>
  <si>
    <t>Not observed: other reason</t>
  </si>
  <si>
    <t>DHS16</t>
  </si>
  <si>
    <t>2016</t>
  </si>
  <si>
    <t>Household light: electricity</t>
  </si>
  <si>
    <t>Earth, sand floor</t>
  </si>
  <si>
    <t>Wood for cooking</t>
  </si>
  <si>
    <t>Concrete, cement floor</t>
  </si>
  <si>
    <t>Household light: Paraffin-wick lamp</t>
  </si>
  <si>
    <t>Covered adobe walls</t>
  </si>
  <si>
    <t>Thatch, palm leaf roof</t>
  </si>
  <si>
    <t>Metal/ corrugated iron roof</t>
  </si>
  <si>
    <t>Household light: private group elect</t>
  </si>
  <si>
    <t>Has a computer</t>
  </si>
  <si>
    <t>Terrazo, ceramic tile floor</t>
  </si>
  <si>
    <t>Brick walls</t>
  </si>
  <si>
    <t>Bamboo with mud walls</t>
  </si>
  <si>
    <t>Cement walls</t>
  </si>
  <si>
    <t>No goats</t>
  </si>
  <si>
    <t>No cattle</t>
  </si>
  <si>
    <t>Rug or mat floor</t>
  </si>
  <si>
    <t>No sheepss</t>
  </si>
  <si>
    <t>Household light: solar</t>
  </si>
  <si>
    <t>Household cooks in other house</t>
  </si>
  <si>
    <t>Small land</t>
  </si>
  <si>
    <t>Battery</t>
  </si>
  <si>
    <t>1-4 goats</t>
  </si>
  <si>
    <t>Stone walls with lime/cement</t>
  </si>
  <si>
    <t>Rustic mat roof</t>
  </si>
  <si>
    <t>6+ cattle</t>
  </si>
  <si>
    <t>Finished wood roof</t>
  </si>
  <si>
    <t>Dirt walls</t>
  </si>
  <si>
    <t>1-4 sheepss</t>
  </si>
  <si>
    <t>Household cooks outside house</t>
  </si>
  <si>
    <t>No horses, donkeys, mules</t>
  </si>
  <si>
    <t>1-3 chickens</t>
  </si>
  <si>
    <t>Household light: wood</t>
  </si>
  <si>
    <t>5-9 sheepss</t>
  </si>
  <si>
    <t>10+ more goats</t>
  </si>
  <si>
    <t>No chickens</t>
  </si>
  <si>
    <t>Household light: Paraffin-presuure lamp</t>
  </si>
  <si>
    <t>4-9 chickens</t>
  </si>
  <si>
    <t>Cane/palm/trunks walls</t>
  </si>
  <si>
    <t>Medium land</t>
  </si>
  <si>
    <t>Does not cook</t>
  </si>
  <si>
    <t>5-5 cattle</t>
  </si>
  <si>
    <t>Household light: hurricane lamp</t>
  </si>
  <si>
    <t>Calamine, cement fiber roof</t>
  </si>
  <si>
    <t>2-3 horses, donkeys, mules</t>
  </si>
  <si>
    <t>Dung floor</t>
  </si>
  <si>
    <t>Uncovered adobe walls</t>
  </si>
  <si>
    <t>5-9 goats</t>
  </si>
  <si>
    <t>Stone with mud walls</t>
  </si>
  <si>
    <t>1 horse, donkey, mule</t>
  </si>
  <si>
    <t>No roof</t>
  </si>
  <si>
    <t>1-2 ccattle</t>
  </si>
  <si>
    <t>10+ more sheepss</t>
  </si>
  <si>
    <t>Household light: gas</t>
  </si>
  <si>
    <t>Big land</t>
  </si>
  <si>
    <t>Palm/bamboo roof</t>
  </si>
  <si>
    <t>No milk cows or bulls</t>
  </si>
  <si>
    <t>1-2 cmilk cows or bulls</t>
  </si>
  <si>
    <t>Vinyl, asphalt strips floor</t>
  </si>
  <si>
    <t>Household light: candle</t>
  </si>
  <si>
    <t>Household light: battery</t>
  </si>
  <si>
    <t>Other type of roof</t>
  </si>
  <si>
    <t>Wood planks roof</t>
  </si>
  <si>
    <t>4+ horses, donkeys, mules</t>
  </si>
  <si>
    <t>Palm/bamboo floor</t>
  </si>
  <si>
    <t>Rudimentary wood plank floor</t>
  </si>
  <si>
    <t>Parquet, wood tile floor</t>
  </si>
  <si>
    <t>Household cooks in other place</t>
  </si>
  <si>
    <t>10+ chickens</t>
  </si>
  <si>
    <t>Straw/shrubs/grass for cooking</t>
  </si>
  <si>
    <t>5-5 milk cows or bulls</t>
  </si>
  <si>
    <t>6+ milk cows or bulls</t>
  </si>
  <si>
    <t>Songwe</t>
  </si>
  <si>
    <t>Pit latrine with slab/ washable</t>
  </si>
  <si>
    <t>Pit latrine with slab/non washable</t>
  </si>
  <si>
    <t>Hanging toilet/latrine</t>
  </si>
  <si>
    <t>MIS17</t>
  </si>
  <si>
    <t>2017</t>
  </si>
  <si>
    <t>Household has: iron</t>
  </si>
  <si>
    <t>Material external windows: iron/metal</t>
  </si>
  <si>
    <t>Material external windows: glass</t>
  </si>
  <si>
    <t>Material external windows: no window</t>
  </si>
  <si>
    <t>Material external windows: screens</t>
  </si>
  <si>
    <t>Natural gas for cooking</t>
  </si>
  <si>
    <t>Material external windows: other</t>
  </si>
  <si>
    <t>Material external windows: bags</t>
  </si>
  <si>
    <t>Biogas for cooking</t>
  </si>
  <si>
    <t>LPG for cooking</t>
  </si>
  <si>
    <t>Material external windows: wood</t>
  </si>
  <si>
    <t>Household has: battery</t>
  </si>
  <si>
    <t>No pigs</t>
  </si>
  <si>
    <t>No walls</t>
  </si>
  <si>
    <t>Coal, lignite for cooking</t>
  </si>
  <si>
    <t>Agricultural crop for cooking</t>
  </si>
  <si>
    <t>3+ pigs</t>
  </si>
  <si>
    <t>2 pigs</t>
  </si>
  <si>
    <t>1 pig</t>
  </si>
  <si>
    <t>% Improved
&lt; = 30min</t>
  </si>
  <si>
    <t>iso3</t>
  </si>
  <si>
    <t>TZA</t>
  </si>
  <si>
    <t>year</t>
  </si>
  <si>
    <t>data_source</t>
  </si>
  <si>
    <t>TZA_2004_AIS</t>
  </si>
  <si>
    <t>TZA_2005_DHS</t>
  </si>
  <si>
    <t>TZA_2008_AIS</t>
  </si>
  <si>
    <t>TZA_2010_DHS</t>
  </si>
  <si>
    <t>TZA_2012_AIS</t>
  </si>
  <si>
    <t>TZA_2016_DHS</t>
  </si>
  <si>
    <t>TZA_2017_MIS</t>
  </si>
  <si>
    <t>row</t>
  </si>
  <si>
    <t>var1</t>
  </si>
  <si>
    <t>var2</t>
  </si>
  <si>
    <t>varname</t>
  </si>
  <si>
    <t>w_imp</t>
  </si>
  <si>
    <t>w_bas</t>
  </si>
  <si>
    <t>w_lim</t>
  </si>
  <si>
    <t>w_unimp</t>
  </si>
  <si>
    <t>w_sur</t>
  </si>
  <si>
    <t>w_pip</t>
  </si>
  <si>
    <t>w_pop</t>
  </si>
  <si>
    <t>s_imp</t>
  </si>
  <si>
    <t>s_bas</t>
  </si>
  <si>
    <t>s_lim</t>
  </si>
  <si>
    <t>s_unimp</t>
  </si>
  <si>
    <t>s_od</t>
  </si>
  <si>
    <t>w_30min</t>
  </si>
  <si>
    <t>w_premises</t>
  </si>
  <si>
    <t>s_shared</t>
  </si>
  <si>
    <t>s_sew</t>
  </si>
  <si>
    <t>s_sep</t>
  </si>
  <si>
    <t>s_lat</t>
  </si>
  <si>
    <t>w_available</t>
  </si>
  <si>
    <t>h_bas</t>
  </si>
  <si>
    <t>h_lim</t>
  </si>
  <si>
    <t>h_nfac</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</si>
  <si>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</si>
  <si>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</si>
  <si>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</si>
  <si>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</si>
  <si>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</si>
  <si>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</si>
  <si>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</si>
  <si>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</si>
  <si>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</si>
  <si>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</si>
  <si>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</si>
  <si>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</si>
  <si>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</si>
  <si>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</si>
  <si>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</si>
  <si>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</si>
  <si>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</si>
  <si>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</si>
  <si>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</si>
  <si>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</si>
  <si>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</si>
  <si>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</si>
  <si>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</si>
  <si>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region_9_name</t>
  </si>
  <si>
    <t>region_10_name</t>
  </si>
  <si>
    <t>region_11_name</t>
  </si>
  <si>
    <t>region_12_name</t>
  </si>
  <si>
    <t>region_13_name</t>
  </si>
  <si>
    <t>region_14_name</t>
  </si>
  <si>
    <t>region_15_name</t>
  </si>
  <si>
    <t>region_16_name</t>
  </si>
  <si>
    <t>region_17_name</t>
  </si>
  <si>
    <t>region_18_name</t>
  </si>
  <si>
    <t>region_19_name</t>
  </si>
  <si>
    <t>region_20_name</t>
  </si>
  <si>
    <t>region_21_name</t>
  </si>
  <si>
    <t>region_22_name</t>
  </si>
  <si>
    <t>region_23_name</t>
  </si>
  <si>
    <t>region_24_name</t>
  </si>
  <si>
    <t>region_25_name</t>
  </si>
  <si>
    <t>region_26_name</t>
  </si>
  <si>
    <t>region_27_name</t>
  </si>
  <si>
    <t>region_28_name</t>
  </si>
  <si>
    <t>region_29_name</t>
  </si>
  <si>
    <t>region_30_name</t>
  </si>
  <si>
    <t>region_31_name</t>
  </si>
  <si>
    <t>region_1</t>
  </si>
  <si>
    <t>region_2</t>
  </si>
  <si>
    <t>region_3</t>
  </si>
  <si>
    <t>region_4</t>
  </si>
  <si>
    <t>region_5</t>
  </si>
  <si>
    <t>region_6</t>
  </si>
  <si>
    <t>region_7</t>
  </si>
  <si>
    <t>region_8</t>
  </si>
  <si>
    <t>region_9</t>
  </si>
  <si>
    <t>region_10</t>
  </si>
  <si>
    <t>region_11</t>
  </si>
  <si>
    <t>region_12</t>
  </si>
  <si>
    <t>region_13</t>
  </si>
  <si>
    <t>region_14</t>
  </si>
  <si>
    <t>region_15</t>
  </si>
  <si>
    <t>region_16</t>
  </si>
  <si>
    <t>region_17</t>
  </si>
  <si>
    <t>region_18</t>
  </si>
  <si>
    <t>region_19</t>
  </si>
  <si>
    <t>region_20</t>
  </si>
  <si>
    <t>region_21</t>
  </si>
  <si>
    <t>region_22</t>
  </si>
  <si>
    <t>region_23</t>
  </si>
  <si>
    <t>region_24</t>
  </si>
  <si>
    <t>region_25</t>
  </si>
  <si>
    <t>region_26</t>
  </si>
  <si>
    <t>region_27</t>
  </si>
  <si>
    <t>region_28</t>
  </si>
  <si>
    <t>region_29</t>
  </si>
  <si>
    <t>region_30</t>
  </si>
  <si>
    <t>region_31</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</si>
  <si>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</si>
  <si>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</si>
  <si>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</si>
  <si>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</si>
  <si>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</si>
  <si>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</si>
  <si>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</si>
  <si>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</si>
  <si>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</si>
  <si>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</si>
  <si>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</si>
  <si>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</si>
  <si>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</si>
  <si>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</si>
  <si>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</si>
  <si>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</si>
  <si>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</si>
  <si>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</si>
  <si>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</si>
  <si>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</si>
  <si>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</si>
  <si>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</si>
  <si>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</si>
  <si>
    <t>n_region_9</t>
  </si>
  <si>
    <t>n_region_10</t>
  </si>
  <si>
    <t>n_region_11</t>
  </si>
  <si>
    <t>n_region_12</t>
  </si>
  <si>
    <t>n_region_13</t>
  </si>
  <si>
    <t>n_region_14</t>
  </si>
  <si>
    <t>n_region_15</t>
  </si>
  <si>
    <t>n_region_16</t>
  </si>
  <si>
    <t>n_region_17</t>
  </si>
  <si>
    <t>n_region_18</t>
  </si>
  <si>
    <t>n_region_19</t>
  </si>
  <si>
    <t>n_region_20</t>
  </si>
  <si>
    <t>n_region_21</t>
  </si>
  <si>
    <t>n_region_22</t>
  </si>
  <si>
    <t>n_region_23</t>
  </si>
  <si>
    <t>n_region_24</t>
  </si>
  <si>
    <t>n_region_25</t>
  </si>
  <si>
    <t>n_region_26</t>
  </si>
  <si>
    <t>n_region_27</t>
  </si>
  <si>
    <t>n_region_28</t>
  </si>
  <si>
    <t>n_region_29</t>
  </si>
  <si>
    <t>n_region_30</t>
  </si>
  <si>
    <t>n_region_31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</si>
</sst>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0E+00"/>
    <numFmt numFmtId="167" formatCode="###0"/>
    <numFmt numFmtId="168" formatCode="###0.0"/>
    <numFmt numFmtId="169" formatCode="####.0"/>
  </numFmts>
  <fonts count="70" x14ac:knownFonts="1">
    <font>
      <sz val="10"/>
      <name val="Arial"/>
    </font>
    <font>
      <sz val="10"/>
      <name val="Arial"/>
      <family val="2"/>
    </font>
    <font>
      <sz val="10"/>
      <color rgb="FF000000"/>
      <name val="Arial"/>
      <family val="2"/>
    </font>
    <font>
      <b/>
      <sz val="11"/>
      <name val="Arial"/>
      <family val="2"/>
    </font>
    <font>
      <b/>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18"/>
      <color theme="0"/>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1"/>
      <color rgb="FF010205"/>
      <name val="Arial Bold"/>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2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4">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theme="0" tint="-0.24994659260842"/>
      </top>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style="thin">
        <color indexed="64"/>
      </left>
      <right style="thin">
        <color theme="0" tint="-0.24994659260842"/>
      </right>
      <top/>
      <bottom style="thin">
        <color theme="0" tint="-0.24994659260842"/>
      </bottom>
      <diagonal/>
    </border>
    <border>
      <left style="thin">
        <color theme="0" tint="-0.24994659260842"/>
      </left>
      <right/>
      <top/>
      <bottom style="thin">
        <color theme="0" tint="-0.24994659260842"/>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1499069185461"/>
      </left>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s>
  <cellStyleXfs count="2">
    <xf numFmtId="0" fontId="0" fillId="0" borderId="0"/>
    <xf numFmtId="0" fontId="1" fillId="3" borderId="10"/>
  </cellStyleXfs>
  <cellXfs count="1099">
    <xf numFmtId="0" fontId="0" fillId="0" borderId="0" xfId="0"/>
    <xf numFmtId="0" fontId="1" fillId="0" borderId="10" xfId="0" applyFont="true" applyFill="true" applyBorder="true"/>
    <xf numFmtId="169" fontId="43" fillId="0" borderId="10" xfId="0" applyNumberFormat="true" applyFont="true" applyFill="true" applyBorder="true" applyAlignment="true">
      <alignment horizontal="center" vertical="center"/>
    </xf>
    <xf numFmtId="168" fontId="11" fillId="0" borderId="10" xfId="0" applyNumberFormat="true" applyFont="true" applyFill="true" applyBorder="true" applyAlignment="true">
      <alignment horizontal="center" vertical="center"/>
    </xf>
    <xf numFmtId="169" fontId="67" fillId="17" borderId="62" xfId="0" applyNumberFormat="true" applyFont="true" applyFill="true" applyBorder="true" applyAlignment="true">
      <alignment horizontal="center" vertical="center"/>
    </xf>
    <xf numFmtId="167" fontId="11" fillId="0" borderId="10" xfId="0" applyNumberFormat="true" applyFont="true" applyFill="true" applyBorder="true" applyAlignment="true">
      <alignment horizontal="center" vertical="center"/>
    </xf>
    <xf numFmtId="167" fontId="38" fillId="0" borderId="10" xfId="0" applyNumberFormat="true" applyFont="true" applyFill="true" applyBorder="true" applyAlignment="true">
      <alignment horizontal="center" vertical="center"/>
    </xf>
    <xf numFmtId="167" fontId="69" fillId="0" borderId="10" xfId="0" applyNumberFormat="true" applyFont="true" applyFill="true" applyBorder="true" applyAlignment="true">
      <alignment horizontal="center" vertical="center"/>
    </xf>
    <xf numFmtId="168" fontId="69" fillId="0" borderId="10" xfId="0" applyNumberFormat="true" applyFont="true" applyFill="true" applyBorder="true" applyAlignment="true">
      <alignment horizontal="center" vertical="center"/>
    </xf>
    <xf numFmtId="168" fontId="69" fillId="23" borderId="110" xfId="0" applyNumberFormat="true" applyFont="true" applyFill="true" applyBorder="true" applyAlignment="true">
      <alignment horizontal="center" vertical="center"/>
    </xf>
    <xf numFmtId="167" fontId="69" fillId="18" borderId="116" xfId="0" applyNumberFormat="true" applyFont="true" applyFill="true" applyBorder="true" applyAlignment="true">
      <alignment horizontal="center" vertical="center"/>
    </xf>
    <xf numFmtId="167" fontId="69" fillId="18" borderId="133" xfId="0" applyNumberFormat="true" applyFont="true" applyFill="true" applyBorder="true" applyAlignment="true">
      <alignment horizontal="center" vertical="center"/>
    </xf>
    <xf numFmtId="168" fontId="69" fillId="23" borderId="132" xfId="0" applyNumberFormat="true" applyFont="true" applyFill="true" applyBorder="true" applyAlignment="true">
      <alignment horizontal="center" vertical="center"/>
    </xf>
    <xf numFmtId="168" fontId="69" fillId="23" borderId="126" xfId="0" applyNumberFormat="true" applyFont="true" applyFill="true" applyBorder="true" applyAlignment="true">
      <alignment horizontal="center" vertical="center"/>
    </xf>
    <xf numFmtId="169" fontId="43" fillId="17" borderId="131" xfId="0" applyNumberFormat="true" applyFont="true" applyFill="true" applyBorder="true" applyAlignment="true">
      <alignment horizontal="center" vertical="center"/>
    </xf>
    <xf numFmtId="169" fontId="43" fillId="17" borderId="130" xfId="0" applyNumberFormat="true" applyFont="true" applyFill="true" applyBorder="true" applyAlignment="true">
      <alignment horizontal="center" vertical="center"/>
    </xf>
    <xf numFmtId="169" fontId="43" fillId="17" borderId="129" xfId="0" applyNumberFormat="true" applyFont="true" applyFill="true" applyBorder="true" applyAlignment="true">
      <alignment horizontal="center" vertical="center"/>
    </xf>
    <xf numFmtId="0" fontId="11" fillId="3" borderId="10" xfId="0" applyFont="true" applyFill="true" applyBorder="true" applyAlignment="true">
      <alignment horizontal="center" vertical="center"/>
    </xf>
    <xf numFmtId="0" fontId="69" fillId="3" borderId="10" xfId="0" applyFont="true" applyFill="true" applyBorder="true" applyAlignment="true">
      <alignment horizontal="center" vertical="center"/>
    </xf>
    <xf numFmtId="0" fontId="1" fillId="0" borderId="96" xfId="0" applyFont="true" applyFill="true" applyBorder="true" applyAlignment="true">
      <alignment vertical="center" wrapText="true"/>
    </xf>
    <xf numFmtId="0" fontId="1" fillId="0" borderId="100" xfId="0" applyFont="true" applyFill="true" applyBorder="true" applyAlignment="true">
      <alignment vertical="center"/>
    </xf>
    <xf numFmtId="0" fontId="1" fillId="23" borderId="102" xfId="0" applyFont="true" applyFill="true" applyBorder="true" applyAlignment="true">
      <alignment horizontal="center" vertical="center"/>
    </xf>
    <xf numFmtId="0" fontId="1" fillId="23" borderId="125" xfId="0" applyFont="true" applyFill="true" applyBorder="true" applyAlignment="true">
      <alignment horizontal="center" vertical="center"/>
    </xf>
    <xf numFmtId="0" fontId="1" fillId="23" borderId="99" xfId="0" applyFont="true" applyFill="true" applyBorder="true" applyAlignment="true">
      <alignment horizontal="center" vertical="center"/>
    </xf>
    <xf numFmtId="164" fontId="1" fillId="23" borderId="101" xfId="0" applyNumberFormat="true" applyFont="true" applyFill="true" applyBorder="true" applyAlignment="true">
      <alignment horizontal="center" vertical="center"/>
    </xf>
    <xf numFmtId="164" fontId="1" fillId="23" borderId="124" xfId="0" applyNumberFormat="true" applyFont="true" applyFill="true" applyBorder="true" applyAlignment="true">
      <alignment horizontal="center" vertical="center"/>
    </xf>
    <xf numFmtId="164" fontId="1" fillId="23" borderId="120" xfId="0" applyNumberFormat="true" applyFont="true" applyFill="true" applyBorder="true" applyAlignment="true">
      <alignment horizontal="center" vertical="center"/>
    </xf>
    <xf numFmtId="164" fontId="1" fillId="23" borderId="119" xfId="0" applyNumberFormat="true" applyFont="true" applyFill="true" applyBorder="true" applyAlignment="true">
      <alignment horizontal="center" vertical="center"/>
    </xf>
    <xf numFmtId="164" fontId="1" fillId="23" borderId="94" xfId="0" applyNumberFormat="true" applyFont="true" applyFill="true" applyBorder="true" applyAlignment="true">
      <alignment horizontal="center" vertical="center"/>
    </xf>
    <xf numFmtId="0" fontId="1" fillId="23" borderId="124" xfId="0" applyFont="true" applyFill="true" applyBorder="true" applyAlignment="true">
      <alignment horizontal="center" vertical="center"/>
    </xf>
    <xf numFmtId="0" fontId="1" fillId="23" borderId="94" xfId="0" applyFont="true" applyFill="true" applyBorder="true" applyAlignment="true">
      <alignment horizontal="center" vertical="center"/>
    </xf>
    <xf numFmtId="0" fontId="1" fillId="3" borderId="101" xfId="0" applyFont="true" applyFill="true" applyBorder="true" applyAlignment="true">
      <alignment vertical="center"/>
    </xf>
    <xf numFmtId="0" fontId="1" fillId="3" borderId="128" xfId="0" applyFont="true" applyFill="true" applyBorder="true" applyAlignment="true">
      <alignment vertical="center"/>
    </xf>
    <xf numFmtId="0" fontId="1" fillId="3" borderId="127" xfId="0" applyFont="true" applyFill="true" applyBorder="true" applyAlignment="true">
      <alignment vertical="center" wrapText="true"/>
    </xf>
    <xf numFmtId="0" fontId="39" fillId="0" borderId="102" xfId="0" applyFont="true" applyFill="true" applyBorder="true" applyAlignment="true">
      <alignment horizontal="left" vertical="center"/>
    </xf>
    <xf numFmtId="0" fontId="43" fillId="15" borderId="101" xfId="0" applyFont="true" applyFill="true" applyBorder="true" applyAlignment="true">
      <alignment horizontal="left" vertical="center"/>
    </xf>
    <xf numFmtId="0" fontId="39" fillId="0" borderId="99" xfId="0" applyFont="true" applyFill="true" applyBorder="true" applyAlignment="true">
      <alignment horizontal="left" vertical="center" wrapText="true"/>
    </xf>
    <xf numFmtId="0" fontId="43" fillId="15" borderId="94" xfId="0" applyFont="true" applyFill="true" applyBorder="true" applyAlignment="true">
      <alignment horizontal="left" vertical="center" wrapText="true"/>
    </xf>
    <xf numFmtId="0" fontId="1" fillId="3" borderId="102" xfId="0" applyFont="true" applyFill="true" applyBorder="true" applyAlignment="true">
      <alignment vertical="center"/>
    </xf>
    <xf numFmtId="169" fontId="67" fillId="17" borderId="45" xfId="0" applyNumberFormat="true" applyFont="true" applyFill="true" applyBorder="true" applyAlignment="true">
      <alignment horizontal="center" vertical="center"/>
    </xf>
    <xf numFmtId="169" fontId="67" fillId="17" borderId="81" xfId="0" applyNumberFormat="true" applyFont="true" applyFill="true" applyBorder="true" applyAlignment="true">
      <alignment horizontal="center" vertical="center"/>
    </xf>
    <xf numFmtId="169" fontId="67" fillId="17" borderId="88" xfId="0" applyNumberFormat="true" applyFont="true" applyFill="true" applyBorder="true" applyAlignment="true">
      <alignment horizontal="center" vertical="center"/>
    </xf>
    <xf numFmtId="0" fontId="1" fillId="3" borderId="99" xfId="0" applyFont="true" applyFill="true" applyBorder="true" applyAlignment="true">
      <alignment vertical="center" wrapText="true"/>
    </xf>
    <xf numFmtId="0" fontId="1" fillId="3" borderId="94" xfId="0" applyFont="true" applyFill="true" applyBorder="true" applyAlignment="true">
      <alignment vertical="center" wrapText="true"/>
    </xf>
    <xf numFmtId="167" fontId="69" fillId="18" borderId="53" xfId="0" applyNumberFormat="true" applyFont="true" applyFill="true" applyBorder="true" applyAlignment="true">
      <alignment horizontal="center" vertical="center"/>
    </xf>
    <xf numFmtId="167" fontId="69" fillId="18" borderId="80" xfId="0" applyNumberFormat="true" applyFont="true" applyFill="true" applyBorder="true" applyAlignment="true">
      <alignment horizontal="center" vertical="center"/>
    </xf>
    <xf numFmtId="167" fontId="69" fillId="18" borderId="58" xfId="0" applyNumberFormat="true" applyFont="true" applyFill="true" applyBorder="true" applyAlignment="true">
      <alignment horizontal="center" vertical="center"/>
    </xf>
    <xf numFmtId="167" fontId="69" fillId="18" borderId="56" xfId="0" applyNumberFormat="true" applyFont="true" applyFill="true" applyBorder="true" applyAlignment="true">
      <alignment horizontal="center" vertical="center"/>
    </xf>
    <xf numFmtId="167" fontId="69" fillId="18" borderId="60" xfId="0" applyNumberFormat="true" applyFont="true" applyFill="true" applyBorder="true" applyAlignment="true">
      <alignment horizontal="center" vertical="center"/>
    </xf>
    <xf numFmtId="167" fontId="69" fillId="18" borderId="93" xfId="0" applyNumberFormat="true" applyFont="true" applyFill="true" applyBorder="true" applyAlignment="true">
      <alignment horizontal="center" vertical="center"/>
    </xf>
    <xf numFmtId="167" fontId="69" fillId="18" borderId="87" xfId="0" applyNumberFormat="true" applyFont="true" applyFill="true" applyBorder="true" applyAlignment="true">
      <alignment horizontal="center" vertical="center"/>
    </xf>
    <xf numFmtId="167" fontId="69" fillId="18" borderId="91" xfId="0" applyNumberFormat="true" applyFont="true" applyFill="true" applyBorder="true" applyAlignment="true">
      <alignment horizontal="center" vertical="center"/>
    </xf>
    <xf numFmtId="167" fontId="69" fillId="18" borderId="86" xfId="0" applyNumberFormat="true" applyFont="true" applyFill="true" applyBorder="true" applyAlignment="true">
      <alignment horizontal="center" vertical="center"/>
    </xf>
    <xf numFmtId="167" fontId="69" fillId="18" borderId="85" xfId="0" applyNumberFormat="true" applyFont="true" applyFill="true" applyBorder="true" applyAlignment="true">
      <alignment horizontal="center" vertical="center"/>
    </xf>
    <xf numFmtId="167" fontId="69" fillId="18" borderId="57" xfId="0" applyNumberFormat="true" applyFont="true" applyFill="true" applyBorder="true" applyAlignment="true">
      <alignment horizontal="center" vertical="center"/>
    </xf>
    <xf numFmtId="167" fontId="69" fillId="18" borderId="59" xfId="0" applyNumberFormat="true" applyFont="true" applyFill="true" applyBorder="true" applyAlignment="true">
      <alignment horizontal="center" vertical="center"/>
    </xf>
    <xf numFmtId="167" fontId="69" fillId="18" borderId="79" xfId="0" applyNumberFormat="true" applyFont="true" applyFill="true" applyBorder="true" applyAlignment="true">
      <alignment horizontal="center" vertical="center"/>
    </xf>
    <xf numFmtId="167" fontId="69" fillId="18" borderId="50" xfId="0" applyNumberFormat="true" applyFont="true" applyFill="true" applyBorder="true" applyAlignment="true">
      <alignment horizontal="center" vertical="center"/>
    </xf>
    <xf numFmtId="167" fontId="69" fillId="18" borderId="55" xfId="0" applyNumberFormat="true" applyFont="true" applyFill="true" applyBorder="true" applyAlignment="true">
      <alignment horizontal="center" vertical="center"/>
    </xf>
    <xf numFmtId="167" fontId="69" fillId="18" borderId="72" xfId="0" applyNumberFormat="true" applyFont="true" applyFill="true" applyBorder="true" applyAlignment="true">
      <alignment horizontal="center" vertical="center"/>
    </xf>
    <xf numFmtId="167" fontId="69" fillId="18" borderId="78" xfId="0" applyNumberFormat="true" applyFont="true" applyFill="true" applyBorder="true" applyAlignment="true">
      <alignment horizontal="center" vertical="center"/>
    </xf>
    <xf numFmtId="167" fontId="69" fillId="18" borderId="71" xfId="0" applyNumberFormat="true" applyFont="true" applyFill="true" applyBorder="true" applyAlignment="true">
      <alignment horizontal="center" vertical="center"/>
    </xf>
    <xf numFmtId="167" fontId="69" fillId="18" borderId="70" xfId="0" applyNumberFormat="true" applyFont="true" applyFill="true" applyBorder="true" applyAlignment="true">
      <alignment horizontal="center" vertical="center"/>
    </xf>
    <xf numFmtId="167" fontId="69" fillId="23" borderId="101" xfId="0" applyNumberFormat="true" applyFont="true" applyFill="true" applyBorder="true" applyAlignment="true">
      <alignment horizontal="center" vertical="center"/>
    </xf>
    <xf numFmtId="167" fontId="69" fillId="23" borderId="100" xfId="0" applyNumberFormat="true" applyFont="true" applyFill="true" applyBorder="true" applyAlignment="true">
      <alignment horizontal="center" vertical="center"/>
    </xf>
    <xf numFmtId="168" fontId="69" fillId="23" borderId="100" xfId="0" applyNumberFormat="true" applyFont="true" applyFill="true" applyBorder="true" applyAlignment="true">
      <alignment horizontal="center" vertical="center"/>
    </xf>
    <xf numFmtId="168" fontId="69" fillId="23" borderId="102" xfId="0" applyNumberFormat="true" applyFont="true" applyFill="true" applyBorder="true" applyAlignment="true">
      <alignment horizontal="center" vertical="center"/>
    </xf>
    <xf numFmtId="168" fontId="69" fillId="23" borderId="101" xfId="0" applyNumberFormat="true" applyFont="true" applyFill="true" applyBorder="true" applyAlignment="true">
      <alignment horizontal="center" vertical="center"/>
    </xf>
    <xf numFmtId="167" fontId="69" fillId="23" borderId="124" xfId="0" applyNumberFormat="true" applyFont="true" applyFill="true" applyBorder="true" applyAlignment="true">
      <alignment horizontal="center" vertical="center"/>
    </xf>
    <xf numFmtId="167" fontId="69" fillId="23" borderId="123" xfId="0" applyNumberFormat="true" applyFont="true" applyFill="true" applyBorder="true" applyAlignment="true">
      <alignment horizontal="center" vertical="center"/>
    </xf>
    <xf numFmtId="168" fontId="69" fillId="23" borderId="123" xfId="0" applyNumberFormat="true" applyFont="true" applyFill="true" applyBorder="true" applyAlignment="true">
      <alignment horizontal="center" vertical="center"/>
    </xf>
    <xf numFmtId="168" fontId="69" fillId="23" borderId="125" xfId="0" applyNumberFormat="true" applyFont="true" applyFill="true" applyBorder="true" applyAlignment="true">
      <alignment horizontal="center" vertical="center"/>
    </xf>
    <xf numFmtId="168" fontId="69" fillId="23" borderId="124" xfId="0" applyNumberFormat="true" applyFont="true" applyFill="true" applyBorder="true" applyAlignment="true">
      <alignment horizontal="center" vertical="center"/>
    </xf>
    <xf numFmtId="167" fontId="69" fillId="23" borderId="120" xfId="0" applyNumberFormat="true" applyFont="true" applyFill="true" applyBorder="true" applyAlignment="true">
      <alignment horizontal="center" vertical="center"/>
    </xf>
    <xf numFmtId="167" fontId="69" fillId="23" borderId="118" xfId="0" applyNumberFormat="true" applyFont="true" applyFill="true" applyBorder="true" applyAlignment="true">
      <alignment horizontal="center" vertical="center"/>
    </xf>
    <xf numFmtId="168" fontId="69" fillId="23" borderId="118" xfId="0" applyNumberFormat="true" applyFont="true" applyFill="true" applyBorder="true" applyAlignment="true">
      <alignment horizontal="center" vertical="center"/>
    </xf>
    <xf numFmtId="168" fontId="69" fillId="23" borderId="122" xfId="0" applyNumberFormat="true" applyFont="true" applyFill="true" applyBorder="true" applyAlignment="true">
      <alignment horizontal="center" vertical="center"/>
    </xf>
    <xf numFmtId="168" fontId="69" fillId="23" borderId="120" xfId="0" applyNumberFormat="true" applyFont="true" applyFill="true" applyBorder="true" applyAlignment="true">
      <alignment horizontal="center" vertical="center"/>
    </xf>
    <xf numFmtId="167" fontId="69" fillId="23" borderId="119" xfId="0" applyNumberFormat="true" applyFont="true" applyFill="true" applyBorder="true" applyAlignment="true">
      <alignment horizontal="center" vertical="center"/>
    </xf>
    <xf numFmtId="167" fontId="69" fillId="23" borderId="117" xfId="0" applyNumberFormat="true" applyFont="true" applyFill="true" applyBorder="true" applyAlignment="true">
      <alignment horizontal="center" vertical="center"/>
    </xf>
    <xf numFmtId="168" fontId="69" fillId="23" borderId="117" xfId="0" applyNumberFormat="true" applyFont="true" applyFill="true" applyBorder="true" applyAlignment="true">
      <alignment horizontal="center" vertical="center"/>
    </xf>
    <xf numFmtId="168" fontId="69" fillId="23" borderId="121" xfId="0" applyNumberFormat="true" applyFont="true" applyFill="true" applyBorder="true" applyAlignment="true">
      <alignment horizontal="center" vertical="center"/>
    </xf>
    <xf numFmtId="168" fontId="69" fillId="23" borderId="119" xfId="0" applyNumberFormat="true" applyFont="true" applyFill="true" applyBorder="true" applyAlignment="true">
      <alignment horizontal="center" vertical="center"/>
    </xf>
    <xf numFmtId="167" fontId="69" fillId="23" borderId="94" xfId="0" applyNumberFormat="true" applyFont="true" applyFill="true" applyBorder="true" applyAlignment="true">
      <alignment horizontal="center" vertical="center"/>
    </xf>
    <xf numFmtId="167" fontId="69" fillId="23" borderId="96" xfId="0" applyNumberFormat="true" applyFont="true" applyFill="true" applyBorder="true" applyAlignment="true">
      <alignment horizontal="center" vertical="center"/>
    </xf>
    <xf numFmtId="168" fontId="69" fillId="23" borderId="96" xfId="0" applyNumberFormat="true" applyFont="true" applyFill="true" applyBorder="true" applyAlignment="true">
      <alignment horizontal="center" vertical="center"/>
    </xf>
    <xf numFmtId="168" fontId="69" fillId="23" borderId="99" xfId="0" applyNumberFormat="true" applyFont="true" applyFill="true" applyBorder="true" applyAlignment="true">
      <alignment horizontal="center" vertical="center"/>
    </xf>
    <xf numFmtId="168" fontId="69" fillId="23" borderId="94" xfId="0" applyNumberFormat="true" applyFont="true" applyFill="true" applyBorder="true" applyAlignment="true">
      <alignment horizontal="center" vertical="center"/>
    </xf>
    <xf numFmtId="0" fontId="1" fillId="0" borderId="94" xfId="0" applyFont="true" applyFill="true" applyBorder="true" applyAlignment="true">
      <alignment horizontal="center" vertical="center" wrapText="true"/>
    </xf>
    <xf numFmtId="0" fontId="1" fillId="23" borderId="102" xfId="0" applyFont="true" applyFill="true" applyBorder="true" applyAlignment="true">
      <alignment horizontal="center" vertical="center" wrapText="true"/>
    </xf>
    <xf numFmtId="0" fontId="1" fillId="23" borderId="125" xfId="0" applyFont="true" applyFill="true" applyBorder="true" applyAlignment="true">
      <alignment horizontal="center" vertical="center" wrapText="true"/>
    </xf>
    <xf numFmtId="0" fontId="1" fillId="23" borderId="99"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wrapText="true"/>
    </xf>
    <xf numFmtId="167" fontId="38" fillId="23" borderId="124" xfId="0" applyNumberFormat="true" applyFont="true" applyFill="true" applyBorder="true" applyAlignment="true">
      <alignment horizontal="center" vertical="center" wrapText="true"/>
    </xf>
    <xf numFmtId="167" fontId="38" fillId="23" borderId="120" xfId="0" applyNumberFormat="true" applyFont="true" applyFill="true" applyBorder="true" applyAlignment="true">
      <alignment horizontal="center" vertical="center" wrapText="true"/>
    </xf>
    <xf numFmtId="167" fontId="38" fillId="23" borderId="119" xfId="0" applyNumberFormat="true" applyFont="true" applyFill="true" applyBorder="true" applyAlignment="true">
      <alignment horizontal="center" vertical="center" wrapText="true"/>
    </xf>
    <xf numFmtId="167" fontId="38" fillId="23" borderId="94" xfId="0" applyNumberFormat="true" applyFont="true" applyFill="true" applyBorder="true" applyAlignment="true">
      <alignment horizontal="center" vertical="center" wrapText="true"/>
    </xf>
    <xf numFmtId="167" fontId="43" fillId="23" borderId="101" xfId="0" applyNumberFormat="true" applyFont="true" applyFill="true" applyBorder="true" applyAlignment="true">
      <alignment horizontal="center" vertical="center" wrapText="true"/>
    </xf>
    <xf numFmtId="167" fontId="43" fillId="23" borderId="124" xfId="0" applyNumberFormat="true" applyFont="true" applyFill="true" applyBorder="true" applyAlignment="true">
      <alignment horizontal="center" vertical="center" wrapText="true"/>
    </xf>
    <xf numFmtId="167" fontId="43" fillId="23" borderId="120" xfId="0" applyNumberFormat="true" applyFont="true" applyFill="true" applyBorder="true" applyAlignment="true">
      <alignment horizontal="center" vertical="center" wrapText="true"/>
    </xf>
    <xf numFmtId="167" fontId="43" fillId="23" borderId="119" xfId="0" applyNumberFormat="true" applyFont="true" applyFill="true" applyBorder="true" applyAlignment="true">
      <alignment horizontal="center" vertical="center" wrapText="true"/>
    </xf>
    <xf numFmtId="167" fontId="43" fillId="23" borderId="94" xfId="0" applyNumberFormat="true" applyFont="true" applyFill="true" applyBorder="true" applyAlignment="true">
      <alignment horizontal="center" vertical="center" wrapText="true"/>
    </xf>
    <xf numFmtId="168" fontId="38" fillId="23" borderId="101" xfId="0" applyNumberFormat="true" applyFont="true" applyFill="true" applyBorder="true" applyAlignment="true">
      <alignment horizontal="center" vertical="center" wrapText="true"/>
    </xf>
    <xf numFmtId="168" fontId="38" fillId="23" borderId="124" xfId="0" applyNumberFormat="true" applyFont="true" applyFill="true" applyBorder="true" applyAlignment="true">
      <alignment horizontal="center" vertical="center" wrapText="true"/>
    </xf>
    <xf numFmtId="168" fontId="38" fillId="23" borderId="120" xfId="0" applyNumberFormat="true" applyFont="true" applyFill="true" applyBorder="true" applyAlignment="true">
      <alignment horizontal="center" vertical="center" wrapText="true"/>
    </xf>
    <xf numFmtId="168" fontId="38" fillId="23" borderId="119" xfId="0" applyNumberFormat="true" applyFont="true" applyFill="true" applyBorder="true" applyAlignment="true">
      <alignment horizontal="center" vertical="center" wrapText="true"/>
    </xf>
    <xf numFmtId="168" fontId="38" fillId="23" borderId="94" xfId="0" applyNumberFormat="true" applyFont="true" applyFill="true" applyBorder="true" applyAlignment="true">
      <alignment horizontal="center" vertical="center" wrapText="true"/>
    </xf>
    <xf numFmtId="0" fontId="1" fillId="23" borderId="122" xfId="0" applyFont="true" applyFill="true" applyBorder="true" applyAlignment="true">
      <alignment horizontal="center" vertical="center" wrapText="true"/>
    </xf>
    <xf numFmtId="0" fontId="1" fillId="23" borderId="121" xfId="0" applyFont="true" applyFill="true" applyBorder="true" applyAlignment="true">
      <alignment horizontal="center" vertical="center" wrapText="true"/>
    </xf>
    <xf numFmtId="169" fontId="43" fillId="23" borderId="102" xfId="0" applyNumberFormat="true" applyFont="true" applyFill="true" applyBorder="true" applyAlignment="true">
      <alignment horizontal="center" vertical="center"/>
    </xf>
    <xf numFmtId="169" fontId="43" fillId="23" borderId="125" xfId="0" applyNumberFormat="true" applyFont="true" applyFill="true" applyBorder="true" applyAlignment="true">
      <alignment horizontal="center" vertical="center"/>
    </xf>
    <xf numFmtId="169" fontId="43" fillId="23" borderId="122" xfId="0" applyNumberFormat="true" applyFont="true" applyFill="true" applyBorder="true" applyAlignment="true">
      <alignment horizontal="center" vertical="center"/>
    </xf>
    <xf numFmtId="169" fontId="43" fillId="23" borderId="121" xfId="0" applyNumberFormat="true" applyFont="true" applyFill="true" applyBorder="true" applyAlignment="true">
      <alignment horizontal="center" vertical="center"/>
    </xf>
    <xf numFmtId="169" fontId="43" fillId="23" borderId="99" xfId="0" applyNumberFormat="true" applyFont="true" applyFill="true" applyBorder="true" applyAlignment="true">
      <alignment horizontal="center" vertical="center"/>
    </xf>
    <xf numFmtId="169" fontId="43" fillId="23" borderId="101" xfId="0" applyNumberFormat="true" applyFont="true" applyFill="true" applyBorder="true" applyAlignment="true">
      <alignment horizontal="center" vertical="center"/>
    </xf>
    <xf numFmtId="169" fontId="43" fillId="23" borderId="124" xfId="0" applyNumberFormat="true" applyFont="true" applyFill="true" applyBorder="true" applyAlignment="true">
      <alignment horizontal="center" vertical="center"/>
    </xf>
    <xf numFmtId="169" fontId="43" fillId="23" borderId="120" xfId="0" applyNumberFormat="true" applyFont="true" applyFill="true" applyBorder="true" applyAlignment="true">
      <alignment horizontal="center" vertical="center"/>
    </xf>
    <xf numFmtId="169" fontId="43" fillId="23" borderId="119" xfId="0" applyNumberFormat="true" applyFont="true" applyFill="true" applyBorder="true" applyAlignment="true">
      <alignment horizontal="center" vertical="center"/>
    </xf>
    <xf numFmtId="169" fontId="43" fillId="23" borderId="94" xfId="0" applyNumberFormat="true" applyFont="true" applyFill="true" applyBorder="true" applyAlignment="true">
      <alignment horizontal="center" vertical="center"/>
    </xf>
    <xf numFmtId="0" fontId="1" fillId="23" borderId="101" xfId="0" applyFont="true" applyFill="true" applyBorder="true" applyAlignment="true">
      <alignment horizontal="center" vertical="center" wrapText="true"/>
    </xf>
    <xf numFmtId="0" fontId="1" fillId="23" borderId="124" xfId="0" applyFont="true" applyFill="true" applyBorder="true" applyAlignment="true">
      <alignment horizontal="center" vertical="center" wrapText="true"/>
    </xf>
    <xf numFmtId="0" fontId="1" fillId="23" borderId="94" xfId="0" applyFont="true" applyFill="true" applyBorder="true" applyAlignment="true">
      <alignment horizontal="center" vertical="center" wrapText="true"/>
    </xf>
    <xf numFmtId="167" fontId="38" fillId="23" borderId="101" xfId="0" applyNumberFormat="true" applyFont="true" applyFill="true" applyBorder="true" applyAlignment="true">
      <alignment horizontal="center" vertical="center"/>
    </xf>
    <xf numFmtId="167" fontId="38" fillId="23" borderId="124" xfId="0" applyNumberFormat="true" applyFont="true" applyFill="true" applyBorder="true" applyAlignment="true">
      <alignment horizontal="center" vertical="center"/>
    </xf>
    <xf numFmtId="167" fontId="38" fillId="23" borderId="120" xfId="0" applyNumberFormat="true" applyFont="true" applyFill="true" applyBorder="true" applyAlignment="true">
      <alignment horizontal="center" vertical="center"/>
    </xf>
    <xf numFmtId="167" fontId="38" fillId="23" borderId="119" xfId="0" applyNumberFormat="true" applyFont="true" applyFill="true" applyBorder="true" applyAlignment="true">
      <alignment horizontal="center" vertical="center"/>
    </xf>
    <xf numFmtId="167" fontId="38" fillId="23" borderId="94" xfId="0" applyNumberFormat="true" applyFont="true" applyFill="true" applyBorder="true" applyAlignment="true">
      <alignment horizontal="center" vertical="center"/>
    </xf>
    <xf numFmtId="0" fontId="1" fillId="23" borderId="120"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wrapText="true"/>
    </xf>
    <xf numFmtId="0" fontId="1" fillId="23" borderId="122" xfId="0" applyFont="true" applyFill="true" applyBorder="true" applyAlignment="true">
      <alignment horizontal="center" vertical="center"/>
    </xf>
    <xf numFmtId="0" fontId="1" fillId="23" borderId="121" xfId="0" applyFont="true" applyFill="true" applyBorder="true" applyAlignment="true">
      <alignment horizontal="center" vertical="center"/>
    </xf>
    <xf numFmtId="168" fontId="38" fillId="23" borderId="102" xfId="0" applyNumberFormat="true" applyFont="true" applyFill="true" applyBorder="true" applyAlignment="true">
      <alignment horizontal="center" vertical="center"/>
    </xf>
    <xf numFmtId="168" fontId="38" fillId="23" borderId="125" xfId="0" applyNumberFormat="true" applyFont="true" applyFill="true" applyBorder="true" applyAlignment="true">
      <alignment horizontal="center" vertical="center"/>
    </xf>
    <xf numFmtId="168" fontId="38" fillId="23" borderId="122" xfId="0" applyNumberFormat="true" applyFont="true" applyFill="true" applyBorder="true" applyAlignment="true">
      <alignment horizontal="center" vertical="center"/>
    </xf>
    <xf numFmtId="168" fontId="38" fillId="23" borderId="121" xfId="0" applyNumberFormat="true" applyFont="true" applyFill="true" applyBorder="true" applyAlignment="true">
      <alignment horizontal="center" vertical="center"/>
    </xf>
    <xf numFmtId="168" fontId="38" fillId="23" borderId="99" xfId="0" applyNumberFormat="true" applyFont="true" applyFill="true" applyBorder="true" applyAlignment="true">
      <alignment horizontal="center" vertical="center"/>
    </xf>
    <xf numFmtId="168" fontId="38" fillId="23" borderId="101" xfId="0" applyNumberFormat="true" applyFont="true" applyFill="true" applyBorder="true" applyAlignment="true">
      <alignment horizontal="center" vertical="center"/>
    </xf>
    <xf numFmtId="168" fontId="38" fillId="23" borderId="124" xfId="0" applyNumberFormat="true" applyFont="true" applyFill="true" applyBorder="true" applyAlignment="true">
      <alignment horizontal="center" vertical="center"/>
    </xf>
    <xf numFmtId="168" fontId="38" fillId="23" borderId="120" xfId="0" applyNumberFormat="true" applyFont="true" applyFill="true" applyBorder="true" applyAlignment="true">
      <alignment horizontal="center" vertical="center"/>
    </xf>
    <xf numFmtId="168" fontId="38" fillId="23" borderId="119" xfId="0" applyNumberFormat="true" applyFont="true" applyFill="true" applyBorder="true" applyAlignment="true">
      <alignment horizontal="center" vertical="center"/>
    </xf>
    <xf numFmtId="168" fontId="38" fillId="23" borderId="94" xfId="0" applyNumberFormat="true" applyFont="true" applyFill="true" applyBorder="true" applyAlignment="true">
      <alignment horizontal="center" vertical="center"/>
    </xf>
    <xf numFmtId="168" fontId="38" fillId="23" borderId="100" xfId="0" applyNumberFormat="true" applyFont="true" applyFill="true" applyBorder="true" applyAlignment="true">
      <alignment horizontal="center" vertical="center"/>
    </xf>
    <xf numFmtId="168" fontId="38" fillId="23" borderId="123" xfId="0" applyNumberFormat="true" applyFont="true" applyFill="true" applyBorder="true" applyAlignment="true">
      <alignment horizontal="center" vertical="center"/>
    </xf>
    <xf numFmtId="168" fontId="38" fillId="23" borderId="118" xfId="0" applyNumberFormat="true" applyFont="true" applyFill="true" applyBorder="true" applyAlignment="true">
      <alignment horizontal="center" vertical="center"/>
    </xf>
    <xf numFmtId="168" fontId="38" fillId="23" borderId="117" xfId="0" applyNumberFormat="true" applyFont="true" applyFill="true" applyBorder="true" applyAlignment="true">
      <alignment horizontal="center" vertical="center"/>
    </xf>
    <xf numFmtId="168" fontId="38" fillId="23" borderId="96" xfId="0" applyNumberFormat="true" applyFont="true" applyFill="true" applyBorder="true" applyAlignment="true">
      <alignment horizontal="center" vertical="center"/>
    </xf>
    <xf numFmtId="0" fontId="1" fillId="0" borderId="102" xfId="0" applyFont="true" applyFill="true" applyBorder="true" applyAlignment="true">
      <alignment vertical="center"/>
    </xf>
    <xf numFmtId="0" fontId="39" fillId="0" borderId="100" xfId="0" applyFont="true" applyFill="true" applyBorder="true" applyAlignment="true">
      <alignment horizontal="left" vertical="center"/>
    </xf>
    <xf numFmtId="0" fontId="1" fillId="17" borderId="102" xfId="0" applyFont="true" applyFill="true" applyBorder="true" applyAlignment="true">
      <alignment vertical="center"/>
    </xf>
    <xf numFmtId="0" fontId="43" fillId="17" borderId="101" xfId="0" applyFont="true" applyFill="true" applyBorder="true" applyAlignment="true">
      <alignment horizontal="left" vertical="center"/>
    </xf>
    <xf numFmtId="0" fontId="1" fillId="17" borderId="101" xfId="0" applyFont="true" applyFill="true" applyBorder="true" applyAlignment="true">
      <alignment vertical="center"/>
    </xf>
    <xf numFmtId="0" fontId="1" fillId="15" borderId="101" xfId="0" applyFont="true" applyFill="true" applyBorder="true" applyAlignment="true">
      <alignment vertical="center"/>
    </xf>
    <xf numFmtId="0" fontId="39" fillId="15" borderId="101" xfId="0" applyFont="true" applyFill="true" applyBorder="true" applyAlignment="true">
      <alignment horizontal="left" vertical="center"/>
    </xf>
    <xf numFmtId="0" fontId="39" fillId="15" borderId="102" xfId="0" applyFont="true" applyFill="true" applyBorder="true" applyAlignment="true">
      <alignment horizontal="left" vertical="center"/>
    </xf>
    <xf numFmtId="0" fontId="43" fillId="0" borderId="102" xfId="0" applyFont="true" applyFill="true" applyBorder="true" applyAlignment="true">
      <alignment horizontal="left" vertical="center"/>
    </xf>
    <xf numFmtId="0" fontId="43" fillId="0" borderId="101" xfId="0" applyFont="true" applyFill="true" applyBorder="true" applyAlignment="true">
      <alignment horizontal="left" vertical="center"/>
    </xf>
    <xf numFmtId="0" fontId="1" fillId="0" borderId="101" xfId="0" applyFont="true" applyFill="true" applyBorder="true" applyAlignment="true">
      <alignment horizontal="center" vertical="center"/>
    </xf>
    <xf numFmtId="0" fontId="1" fillId="0" borderId="101" xfId="0" applyFont="true" applyFill="true" applyBorder="true" applyAlignment="true">
      <alignment vertical="center"/>
    </xf>
    <xf numFmtId="0" fontId="39" fillId="0" borderId="101" xfId="0" applyFont="true" applyFill="true" applyBorder="true" applyAlignment="true">
      <alignment horizontal="left" vertical="center"/>
    </xf>
    <xf numFmtId="0" fontId="39" fillId="15" borderId="99" xfId="0" applyFont="true" applyFill="true" applyBorder="true" applyAlignment="true">
      <alignment horizontal="left" vertical="center" wrapText="true"/>
    </xf>
    <xf numFmtId="0" fontId="43" fillId="0" borderId="99" xfId="0" applyFont="true" applyFill="true" applyBorder="true" applyAlignment="true">
      <alignment horizontal="left" vertical="center" wrapText="true"/>
    </xf>
    <xf numFmtId="0" fontId="39" fillId="0" borderId="96" xfId="0" applyFont="true" applyFill="true" applyBorder="true" applyAlignment="true">
      <alignment horizontal="left" vertical="center" wrapText="true"/>
    </xf>
    <xf numFmtId="0" fontId="1" fillId="17" borderId="94" xfId="0" applyFont="true" applyFill="true" applyBorder="true" applyAlignment="true">
      <alignment horizontal="center" vertical="center" wrapText="true"/>
    </xf>
    <xf numFmtId="0" fontId="39" fillId="15" borderId="94" xfId="0" applyFont="true" applyFill="true" applyBorder="true" applyAlignment="true">
      <alignment horizontal="left" vertical="center" wrapText="true"/>
    </xf>
    <xf numFmtId="0" fontId="43" fillId="0" borderId="94" xfId="0" applyFont="true" applyFill="true" applyBorder="true" applyAlignment="true">
      <alignment horizontal="left" vertical="center" wrapText="true"/>
    </xf>
    <xf numFmtId="0" fontId="39" fillId="0" borderId="94" xfId="0" applyFont="true" applyFill="true" applyBorder="true" applyAlignment="true">
      <alignment horizontal="left" vertical="center" wrapText="true"/>
    </xf>
    <xf numFmtId="0" fontId="39" fillId="23" borderId="120" xfId="0" applyFont="true" applyFill="true" applyBorder="true" applyAlignment="true">
      <alignment horizontal="center" vertical="center" wrapText="true"/>
    </xf>
    <xf numFmtId="0" fontId="43" fillId="23" borderId="120" xfId="0" applyFont="true" applyFill="true" applyBorder="true" applyAlignment="true">
      <alignment horizontal="center" vertical="center" wrapText="true"/>
    </xf>
    <xf numFmtId="0" fontId="1" fillId="23" borderId="120" xfId="0" applyFont="true" applyFill="true" applyBorder="true" applyAlignment="true">
      <alignment horizontal="center" vertical="center"/>
    </xf>
    <xf numFmtId="0" fontId="39" fillId="23" borderId="124" xfId="0" applyFont="true" applyFill="true" applyBorder="true" applyAlignment="true">
      <alignment horizontal="center" vertical="center" wrapText="true"/>
    </xf>
    <xf numFmtId="0" fontId="43" fillId="23" borderId="124" xfId="0" applyFont="true" applyFill="true" applyBorder="true" applyAlignment="true">
      <alignment horizontal="center" vertical="center" wrapText="true"/>
    </xf>
    <xf numFmtId="168" fontId="11" fillId="23" borderId="124" xfId="0" applyNumberFormat="true" applyFont="true" applyFill="true" applyBorder="true" applyAlignment="true">
      <alignment horizontal="center" vertical="center"/>
    </xf>
    <xf numFmtId="0" fontId="39" fillId="23" borderId="101" xfId="0" applyFont="true" applyFill="true" applyBorder="true" applyAlignment="true">
      <alignment horizontal="center" vertical="center" wrapText="true"/>
    </xf>
    <xf numFmtId="0" fontId="43" fillId="23" borderId="101" xfId="0" applyFont="true" applyFill="true" applyBorder="true" applyAlignment="true">
      <alignment horizontal="center" vertical="center" wrapText="true"/>
    </xf>
    <xf numFmtId="0" fontId="1" fillId="23" borderId="101" xfId="0" applyFont="true" applyFill="true" applyBorder="true" applyAlignment="true">
      <alignment horizontal="center" vertical="center"/>
    </xf>
    <xf numFmtId="168" fontId="11" fillId="23" borderId="101" xfId="0" applyNumberFormat="true" applyFont="true" applyFill="true" applyBorder="true" applyAlignment="true">
      <alignment horizontal="center" vertical="center"/>
    </xf>
    <xf numFmtId="0" fontId="39" fillId="23" borderId="119" xfId="0" applyFont="true" applyFill="true" applyBorder="true" applyAlignment="true">
      <alignment horizontal="center" vertical="center" wrapText="true"/>
    </xf>
    <xf numFmtId="0" fontId="39" fillId="23" borderId="94" xfId="0" applyFont="true" applyFill="true" applyBorder="true" applyAlignment="true">
      <alignment horizontal="center" vertical="center" wrapText="true"/>
    </xf>
    <xf numFmtId="0" fontId="43" fillId="23" borderId="119" xfId="0" applyFont="true" applyFill="true" applyBorder="true" applyAlignment="true">
      <alignment horizontal="center" vertical="center" wrapText="true"/>
    </xf>
    <xf numFmtId="0" fontId="1" fillId="23" borderId="119" xfId="0" applyFont="true" applyFill="true" applyBorder="true" applyAlignment="true">
      <alignment horizontal="center" vertical="center"/>
    </xf>
    <xf numFmtId="0" fontId="43" fillId="23" borderId="94" xfId="0" applyFont="true" applyFill="true" applyBorder="true" applyAlignment="true">
      <alignment horizontal="center" vertical="center" wrapText="true"/>
    </xf>
    <xf numFmtId="168" fontId="11" fillId="23" borderId="120" xfId="0" applyNumberFormat="true" applyFont="true" applyFill="true" applyBorder="true" applyAlignment="true">
      <alignment horizontal="center" vertical="center"/>
    </xf>
    <xf numFmtId="168" fontId="11" fillId="23" borderId="119" xfId="0" applyNumberFormat="true" applyFont="true" applyFill="true" applyBorder="true" applyAlignment="true">
      <alignment horizontal="center" vertical="center"/>
    </xf>
    <xf numFmtId="168" fontId="11" fillId="23" borderId="94" xfId="0" applyNumberFormat="true" applyFont="true" applyFill="true" applyBorder="true" applyAlignment="true">
      <alignment horizontal="center" vertical="center"/>
    </xf>
    <xf numFmtId="0" fontId="1" fillId="0" borderId="99" xfId="0" applyFont="true" applyFill="true" applyBorder="true" applyAlignment="true">
      <alignment vertical="center" wrapText="true"/>
    </xf>
    <xf numFmtId="0" fontId="1" fillId="17" borderId="99" xfId="0" applyFont="true" applyFill="true" applyBorder="true" applyAlignment="true">
      <alignment vertical="center" wrapText="true"/>
    </xf>
    <xf numFmtId="0" fontId="1" fillId="17" borderId="94" xfId="0" applyFont="true" applyFill="true" applyBorder="true" applyAlignment="true">
      <alignment vertical="center" wrapText="true"/>
    </xf>
    <xf numFmtId="0" fontId="1" fillId="15" borderId="94" xfId="0" applyFont="true" applyFill="true" applyBorder="true" applyAlignment="true">
      <alignment vertical="center" wrapText="true"/>
    </xf>
    <xf numFmtId="0" fontId="1" fillId="0" borderId="94" xfId="0" applyFont="true" applyFill="true" applyBorder="true" applyAlignment="true">
      <alignment vertical="center" wrapText="true"/>
    </xf>
    <xf numFmtId="169" fontId="43" fillId="17" borderId="10" xfId="0" applyNumberFormat="true" applyFont="true" applyFill="true" applyBorder="true" applyAlignment="true">
      <alignment horizontal="right" vertical="center"/>
    </xf>
    <xf numFmtId="0" fontId="43" fillId="17" borderId="10" xfId="0" applyFont="true" applyFill="true" applyBorder="true" applyAlignment="true">
      <alignment horizontal="left" vertical="center"/>
    </xf>
    <xf numFmtId="169" fontId="43" fillId="0" borderId="10" xfId="0" applyNumberFormat="true" applyFont="true" applyFill="true" applyBorder="true" applyAlignment="true">
      <alignment horizontal="right" vertical="center"/>
    </xf>
    <xf numFmtId="0" fontId="68" fillId="17" borderId="6" xfId="0" applyFont="true" applyFill="true" applyBorder="true" applyAlignment="true">
      <alignment wrapText="true"/>
    </xf>
    <xf numFmtId="0" fontId="68" fillId="17" borderId="5" xfId="0" applyFont="true" applyFill="true" applyBorder="true" applyAlignment="true">
      <alignment wrapText="true"/>
    </xf>
    <xf numFmtId="0" fontId="68" fillId="17" borderId="3" xfId="0" applyFont="true" applyFill="true" applyBorder="true" applyAlignment="true">
      <alignment wrapText="true"/>
    </xf>
    <xf numFmtId="0" fontId="68" fillId="3" borderId="4" xfId="0" applyFont="true" applyFill="true" applyBorder="true"/>
    <xf numFmtId="0" fontId="68" fillId="17" borderId="4" xfId="0" applyFont="true" applyFill="true" applyBorder="true" applyAlignment="true">
      <alignment wrapText="true"/>
    </xf>
    <xf numFmtId="0" fontId="68" fillId="17" borderId="3" xfId="0" applyFont="true" applyFill="true" applyBorder="true" applyAlignment="true">
      <alignment horizontal="left" wrapText="true"/>
    </xf>
    <xf numFmtId="0" fontId="1" fillId="3" borderId="10" xfId="0" applyFont="true" applyFill="true" applyBorder="true" applyAlignment="true">
      <alignment horizontal="left" vertical="center" wrapText="true"/>
    </xf>
    <xf numFmtId="0" fontId="1" fillId="0" borderId="10" xfId="0" applyFont="true" applyFill="true" applyBorder="true" applyAlignment="true">
      <alignment vertical="center"/>
    </xf>
    <xf numFmtId="0" fontId="39" fillId="0" borderId="10" xfId="0" applyFont="true" applyFill="true" applyBorder="true" applyAlignment="true">
      <alignment horizontal="left" vertical="center"/>
    </xf>
    <xf numFmtId="0" fontId="39"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center" wrapText="true"/>
    </xf>
    <xf numFmtId="164" fontId="11" fillId="3" borderId="27"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0" fontId="18" fillId="3" borderId="10" xfId="0" applyFont="true" applyFill="true" applyBorder="true" applyProtection="true">
      <protection locked="false"/>
    </xf>
    <xf numFmtId="0" fontId="22" fillId="15" borderId="10" xfId="0" applyFont="true" applyFill="true" applyBorder="true"/>
    <xf numFmtId="0" fontId="23" fillId="15" borderId="10" xfId="0" applyFont="true" applyFill="true" applyBorder="true"/>
    <xf numFmtId="0" fontId="1" fillId="15" borderId="10" xfId="0" applyFont="true" applyFill="true" applyBorder="true"/>
    <xf numFmtId="0" fontId="1" fillId="3" borderId="10" xfId="0" applyFont="true" applyFill="true" applyBorder="true"/>
    <xf numFmtId="0" fontId="24" fillId="15" borderId="10" xfId="0" applyFont="true" applyFill="true" applyBorder="true" applyAlignment="true">
      <alignment horizontal="center"/>
    </xf>
    <xf numFmtId="0" fontId="25" fillId="15" borderId="10" xfId="0" applyFont="true" applyFill="true" applyBorder="true" applyAlignment="true">
      <alignment horizontal="center"/>
    </xf>
    <xf numFmtId="0" fontId="26" fillId="15" borderId="10" xfId="0" applyFont="true" applyFill="true" applyBorder="true" applyAlignment="true">
      <alignment horizontal="center"/>
    </xf>
    <xf numFmtId="0" fontId="27" fillId="15" borderId="10" xfId="0" applyFont="true" applyFill="true" applyBorder="true" applyAlignment="true">
      <alignment horizontal="center"/>
    </xf>
    <xf numFmtId="0" fontId="21" fillId="15" borderId="10" xfId="0" applyFont="true" applyFill="true" applyBorder="true" applyAlignment="true">
      <alignment horizontal="center" wrapText="true"/>
    </xf>
    <xf numFmtId="0" fontId="28" fillId="15" borderId="10" xfId="0" applyFont="true" applyFill="true" applyBorder="true"/>
    <xf numFmtId="0" fontId="29" fillId="15" borderId="10" xfId="0" applyFont="true" applyFill="true" applyBorder="true" applyAlignment="true">
      <alignment horizontal="center"/>
    </xf>
    <xf numFmtId="0" fontId="30" fillId="15" borderId="10" xfId="0" applyFont="true" applyFill="true" applyBorder="true" applyAlignment="true">
      <alignment horizontal="center"/>
    </xf>
    <xf numFmtId="0" fontId="12" fillId="15" borderId="10" xfId="0" applyFont="true" applyFill="true" applyBorder="true" applyAlignment="true">
      <alignment horizontal="center"/>
    </xf>
    <xf numFmtId="0" fontId="31" fillId="15" borderId="10" xfId="0" applyFont="true" applyFill="true" applyBorder="true"/>
    <xf numFmtId="0" fontId="3" fillId="15" borderId="10" xfId="0" applyFont="true" applyFill="true" applyBorder="true" applyAlignment="true">
      <alignment horizontal="center"/>
    </xf>
    <xf numFmtId="0" fontId="21" fillId="15" borderId="10" xfId="0" applyFont="true" applyFill="true" applyBorder="true"/>
    <xf numFmtId="0" fontId="32" fillId="15" borderId="10" xfId="0" applyFont="true" applyFill="true" applyBorder="true" applyAlignment="true">
      <alignment horizontal="center"/>
    </xf>
    <xf numFmtId="0" fontId="33" fillId="15" borderId="10" xfId="0" applyFont="true" applyFill="true" applyBorder="true"/>
    <xf numFmtId="0" fontId="34" fillId="15" borderId="10" xfId="0" applyFont="true" applyFill="true" applyBorder="true"/>
    <xf numFmtId="0" fontId="35" fillId="15" borderId="10" xfId="0" applyFont="true" applyFill="true" applyBorder="true"/>
    <xf numFmtId="0" fontId="20" fillId="15" borderId="10" xfId="0" applyFont="true" applyFill="true" applyBorder="true" applyAlignment="true">
      <alignment horizontal="center" vertical="center"/>
    </xf>
    <xf numFmtId="0" fontId="36" fillId="4" borderId="10" xfId="0" applyFont="true" applyFill="true" applyBorder="true" applyAlignment="true">
      <alignment horizontal="center" vertical="center"/>
    </xf>
    <xf numFmtId="0" fontId="10" fillId="15" borderId="10" xfId="0" applyFont="true" applyFill="true" applyBorder="true"/>
    <xf numFmtId="0" fontId="4" fillId="15" borderId="10" xfId="0" applyFont="true" applyFill="true" applyBorder="true" applyAlignment="true">
      <alignment horizontal="left" indent="1"/>
    </xf>
    <xf numFmtId="0" fontId="30" fillId="15" borderId="10" xfId="0" applyFont="true" applyFill="true" applyBorder="true" applyAlignment="true">
      <alignment horizontal="left" indent="1"/>
    </xf>
    <xf numFmtId="0" fontId="37" fillId="15" borderId="10" xfId="0" applyFont="true" applyFill="true" applyBorder="true" applyAlignment="true">
      <alignment horizontal="left" indent="1"/>
    </xf>
    <xf numFmtId="0" fontId="30" fillId="15" borderId="10" xfId="0" applyFont="true" applyFill="true" applyBorder="true" applyAlignment="true">
      <alignment horizontal="left" indent="2"/>
    </xf>
    <xf numFmtId="0" fontId="18" fillId="3" borderId="10" xfId="0" applyFont="true" applyFill="true" applyBorder="true"/>
    <xf numFmtId="1" fontId="1" fillId="4" borderId="2" xfId="0" applyNumberFormat="true" applyFont="true" applyFill="true" applyBorder="true" applyAlignment="true" applyProtection="true">
      <alignment horizontal="center"/>
    </xf>
    <xf numFmtId="1" fontId="1" fillId="4" borderId="6" xfId="0" applyNumberFormat="true" applyFont="true" applyFill="true" applyBorder="true" applyAlignment="true" applyProtection="true">
      <alignment horizontal="center"/>
    </xf>
    <xf numFmtId="164" fontId="16" fillId="3" borderId="10" xfId="0" applyNumberFormat="true" applyFont="true" applyFill="true" applyBorder="true" applyAlignment="true" applyProtection="true">
      <protection locked="false"/>
    </xf>
    <xf numFmtId="0" fontId="1" fillId="3" borderId="10" xfId="0" applyFont="true" applyFill="true" applyBorder="true" applyProtection="true">
      <protection locked="false"/>
    </xf>
    <xf numFmtId="0" fontId="1" fillId="3" borderId="10" xfId="0" applyNumberFormat="true" applyFont="true" applyFill="true" applyBorder="true" applyProtection="true">
      <protection locked="false"/>
    </xf>
    <xf numFmtId="0" fontId="1" fillId="3" borderId="10" xfId="0" applyFont="true" applyFill="true" applyBorder="true" applyAlignment="true" applyProtection="true">
      <alignment horizontal="center"/>
      <protection locked="false"/>
    </xf>
    <xf numFmtId="1" fontId="6" fillId="3" borderId="10" xfId="0" applyNumberFormat="true" applyFont="true" applyFill="true" applyBorder="true" applyAlignment="true" applyProtection="true">
      <alignment horizontal="center"/>
      <protection locked="false"/>
    </xf>
    <xf numFmtId="0" fontId="4" fillId="3" borderId="10" xfId="0" applyFont="true" applyFill="true" applyBorder="true" applyProtection="true">
      <protection locked="false"/>
    </xf>
    <xf numFmtId="0" fontId="9" fillId="4" borderId="13" xfId="0" applyFont="true" applyFill="true" applyBorder="true" applyAlignment="true" applyProtection="true">
      <alignment horizontal="center" vertical="center" wrapText="true"/>
      <protection locked="false"/>
    </xf>
    <xf numFmtId="1" fontId="9" fillId="4" borderId="14" xfId="0" applyNumberFormat="true" applyFont="true" applyFill="true" applyBorder="true" applyAlignment="true" applyProtection="true">
      <alignment horizontal="center" vertical="center" wrapText="true"/>
      <protection locked="false"/>
    </xf>
    <xf numFmtId="0" fontId="9" fillId="4" borderId="15" xfId="0" applyFont="true" applyFill="true" applyBorder="true" applyAlignment="true" applyProtection="true">
      <alignment horizontal="center" vertical="center" wrapText="true"/>
      <protection locked="false"/>
    </xf>
    <xf numFmtId="0" fontId="9" fillId="3" borderId="10" xfId="0" applyFont="true" applyFill="true" applyBorder="true" applyProtection="true">
      <protection locked="false"/>
    </xf>
    <xf numFmtId="164" fontId="11" fillId="9" borderId="16" xfId="0" applyNumberFormat="true" applyFont="true" applyFill="true" applyBorder="true" applyAlignment="true" applyProtection="true">
      <alignment horizontal="center"/>
      <protection locked="false"/>
    </xf>
    <xf numFmtId="164" fontId="11" fillId="6" borderId="17" xfId="0" applyNumberFormat="true" applyFont="true" applyFill="true" applyBorder="true" applyAlignment="true" applyProtection="true">
      <alignment horizontal="center"/>
      <protection locked="false"/>
    </xf>
    <xf numFmtId="164" fontId="11" fillId="7" borderId="17" xfId="0" applyNumberFormat="true" applyFont="true" applyFill="true" applyBorder="true" applyAlignment="true" applyProtection="true">
      <alignment horizontal="center"/>
      <protection locked="false"/>
    </xf>
    <xf numFmtId="164" fontId="11" fillId="8" borderId="20" xfId="0" applyNumberFormat="true" applyFont="true" applyFill="true" applyBorder="true" applyAlignment="true" applyProtection="true">
      <alignment horizontal="center"/>
      <protection locked="false"/>
    </xf>
    <xf numFmtId="1" fontId="1" fillId="4" borderId="6" xfId="0" applyNumberFormat="true" applyFont="true" applyFill="true" applyBorder="true" applyAlignment="true" applyProtection="true">
      <alignment horizontal="center"/>
      <protection locked="false"/>
    </xf>
    <xf numFmtId="164" fontId="11" fillId="9" borderId="8" xfId="0" applyNumberFormat="true" applyFont="true" applyFill="true" applyBorder="true" applyAlignment="true" applyProtection="true">
      <alignment horizontal="center"/>
      <protection locked="false"/>
    </xf>
    <xf numFmtId="164" fontId="11" fillId="6" borderId="9" xfId="0" applyNumberFormat="true" applyFont="true" applyFill="true" applyBorder="true" applyAlignment="true" applyProtection="true">
      <alignment horizontal="center"/>
      <protection locked="false"/>
    </xf>
    <xf numFmtId="164" fontId="11" fillId="7" borderId="9" xfId="0" applyNumberFormat="true" applyFont="true" applyFill="true" applyBorder="true" applyAlignment="true" applyProtection="true">
      <alignment horizontal="center"/>
      <protection locked="false"/>
    </xf>
    <xf numFmtId="164" fontId="11" fillId="8" borderId="22" xfId="0" applyNumberFormat="true" applyFont="true" applyFill="true" applyBorder="true" applyAlignment="true" applyProtection="true">
      <alignment horizontal="center"/>
      <protection locked="false"/>
    </xf>
    <xf numFmtId="0" fontId="9" fillId="4" borderId="18" xfId="0" applyFont="true" applyFill="true" applyBorder="true" applyAlignment="true" applyProtection="true">
      <alignment horizontal="center" vertical="center" wrapText="true"/>
      <protection locked="false"/>
    </xf>
    <xf numFmtId="0" fontId="9" fillId="4" borderId="14" xfId="0" applyFont="true" applyFill="true" applyBorder="true" applyAlignment="true" applyProtection="true">
      <alignment horizontal="center" vertical="center" wrapText="true"/>
      <protection locked="false"/>
    </xf>
    <xf numFmtId="164" fontId="11" fillId="4" borderId="16" xfId="0" applyNumberFormat="true" applyFont="true" applyFill="true" applyBorder="true" applyAlignment="true" applyProtection="true">
      <alignment horizontal="center" vertical="center"/>
      <protection locked="false"/>
    </xf>
    <xf numFmtId="164" fontId="11" fillId="9" borderId="17"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1" borderId="17" xfId="0" applyNumberFormat="true" applyFont="true" applyFill="true" applyBorder="true" applyAlignment="true" applyProtection="true">
      <alignment horizontal="center" vertical="center"/>
      <protection locked="false"/>
    </xf>
    <xf numFmtId="164" fontId="11" fillId="12" borderId="20" xfId="0" applyNumberFormat="true" applyFont="true" applyFill="true" applyBorder="true" applyAlignment="true" applyProtection="true">
      <alignment horizontal="center" vertical="center"/>
      <protection locked="false"/>
    </xf>
    <xf numFmtId="164" fontId="11" fillId="6" borderId="17" xfId="0" applyNumberFormat="true" applyFont="true" applyFill="true" applyBorder="true" applyAlignment="true" applyProtection="true">
      <alignment horizontal="center" vertical="center"/>
      <protection locked="false"/>
    </xf>
    <xf numFmtId="164" fontId="11" fillId="7" borderId="17" xfId="0" applyNumberFormat="true" applyFont="true" applyFill="true" applyBorder="true" applyAlignment="true" applyProtection="true">
      <alignment horizontal="center" vertical="center"/>
      <protection locked="false"/>
    </xf>
    <xf numFmtId="164" fontId="11" fillId="8" borderId="20" xfId="0" applyNumberFormat="true"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vertical="center"/>
      <protection locked="false"/>
    </xf>
    <xf numFmtId="164" fontId="11" fillId="4" borderId="8" xfId="0" applyNumberFormat="true" applyFont="true" applyFill="true" applyBorder="true" applyAlignment="true" applyProtection="true">
      <alignment horizontal="center" vertical="center"/>
      <protection locked="false"/>
    </xf>
    <xf numFmtId="164" fontId="11" fillId="9" borderId="9" xfId="0" applyNumberFormat="true" applyFont="true" applyFill="true" applyBorder="true" applyAlignment="true" applyProtection="true">
      <alignment horizontal="center" vertical="center"/>
      <protection locked="false"/>
    </xf>
    <xf numFmtId="164" fontId="11" fillId="6" borderId="9" xfId="0" applyNumberFormat="true" applyFont="true" applyFill="true" applyBorder="true" applyAlignment="true" applyProtection="true">
      <alignment horizontal="center" vertical="center"/>
      <protection locked="false"/>
    </xf>
    <xf numFmtId="164" fontId="11" fillId="7" borderId="9" xfId="0" applyNumberFormat="true" applyFont="true" applyFill="true" applyBorder="true" applyAlignment="true" applyProtection="true">
      <alignment horizontal="center" vertical="center"/>
      <protection locked="false"/>
    </xf>
    <xf numFmtId="164" fontId="11" fillId="8" borderId="22" xfId="0" applyNumberFormat="true" applyFont="true" applyFill="true" applyBorder="true" applyAlignment="true" applyProtection="true">
      <alignment horizontal="center" vertical="center"/>
      <protection locked="false"/>
    </xf>
    <xf numFmtId="1" fontId="1" fillId="4" borderId="4" xfId="0" applyNumberFormat="true" applyFont="true" applyFill="true" applyBorder="true" applyAlignment="true" applyProtection="true">
      <alignment horizontal="center"/>
      <protection locked="false"/>
    </xf>
    <xf numFmtId="164" fontId="11" fillId="3" borderId="19" xfId="0" applyNumberFormat="true" applyFont="true" applyFill="true" applyBorder="true" applyAlignment="true" applyProtection="true">
      <alignment horizontal="center"/>
      <protection locked="false"/>
    </xf>
    <xf numFmtId="164" fontId="11" fillId="3" borderId="23" xfId="0" applyNumberFormat="true" applyFont="true" applyFill="true" applyBorder="true" applyAlignment="true" applyProtection="true">
      <alignment horizontal="center"/>
      <protection locked="false"/>
    </xf>
    <xf numFmtId="164" fontId="11" fillId="3" borderId="11" xfId="0" applyNumberFormat="true" applyFont="true" applyFill="true" applyBorder="true" applyAlignment="true" applyProtection="true">
      <alignment horizontal="center"/>
      <protection locked="false"/>
    </xf>
    <xf numFmtId="164" fontId="11" fillId="3" borderId="20" xfId="0" applyNumberFormat="true" applyFont="true" applyFill="true" applyBorder="true" applyAlignment="true" applyProtection="true">
      <alignment horizontal="center"/>
      <protection locked="false"/>
    </xf>
    <xf numFmtId="164" fontId="11" fillId="3" borderId="21" xfId="0" applyNumberFormat="true" applyFont="true" applyFill="true" applyBorder="true" applyAlignment="true" applyProtection="true">
      <alignment horizontal="center"/>
      <protection locked="false"/>
    </xf>
    <xf numFmtId="164" fontId="11" fillId="3" borderId="7" xfId="0" applyNumberFormat="true" applyFont="true" applyFill="true" applyBorder="true" applyAlignment="true" applyProtection="true">
      <alignment horizontal="center"/>
      <protection locked="false"/>
    </xf>
    <xf numFmtId="164" fontId="11" fillId="3" borderId="12" xfId="0" applyNumberFormat="true" applyFont="true" applyFill="true" applyBorder="true" applyAlignment="true" applyProtection="true">
      <alignment horizontal="center"/>
      <protection locked="false"/>
    </xf>
    <xf numFmtId="164" fontId="11" fillId="3" borderId="22" xfId="0" applyNumberFormat="true" applyFont="true" applyFill="true" applyBorder="true" applyAlignment="true" applyProtection="true">
      <alignment horizontal="center"/>
      <protection locked="false"/>
    </xf>
    <xf numFmtId="0" fontId="1" fillId="3" borderId="24" xfId="0" applyFont="true" applyFill="true" applyBorder="true" applyProtection="true">
      <protection locked="false"/>
    </xf>
    <xf numFmtId="0" fontId="1" fillId="3" borderId="25" xfId="0" applyFont="true" applyFill="true" applyBorder="true" applyProtection="true">
      <protection locked="false"/>
    </xf>
    <xf numFmtId="0" fontId="4" fillId="4" borderId="26" xfId="0" applyFont="true" applyFill="true" applyBorder="true" applyAlignment="true" applyProtection="true">
      <alignment horizontal="center" vertical="center"/>
      <protection locked="false"/>
    </xf>
    <xf numFmtId="0" fontId="9" fillId="4" borderId="25" xfId="0" applyFont="true" applyFill="true" applyBorder="true" applyAlignment="true" applyProtection="true">
      <alignment horizontal="center" vertical="center"/>
      <protection locked="false"/>
    </xf>
    <xf numFmtId="0" fontId="9" fillId="4" borderId="18" xfId="0" applyFont="true" applyFill="true" applyBorder="true" applyAlignment="true" applyProtection="true">
      <alignment horizontal="center" vertical="center"/>
      <protection locked="false"/>
    </xf>
    <xf numFmtId="0" fontId="11" fillId="3" borderId="10" xfId="0" applyFont="true" applyFill="true" applyBorder="true" applyProtection="true">
      <protection locked="false"/>
    </xf>
    <xf numFmtId="0" fontId="9" fillId="4" borderId="26" xfId="0" applyFont="true" applyFill="true" applyBorder="true" applyAlignment="true" applyProtection="true">
      <alignment horizontal="center" vertical="center" wrapText="true"/>
      <protection locked="false"/>
    </xf>
    <xf numFmtId="164" fontId="1" fillId="3" borderId="10" xfId="0" applyNumberFormat="true" applyFont="true" applyFill="true" applyBorder="true" applyProtection="true">
      <protection locked="false"/>
    </xf>
    <xf numFmtId="0" fontId="13" fillId="3" borderId="4" xfId="0" applyFont="true" applyFill="true" applyBorder="true" applyAlignment="true" applyProtection="true">
      <alignment vertical="center" textRotation="90"/>
      <protection locked="false"/>
    </xf>
    <xf numFmtId="164" fontId="11" fillId="3" borderId="29"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164" fontId="11" fillId="3" borderId="28" xfId="0" applyNumberFormat="true" applyFont="true" applyFill="true" applyBorder="true" applyAlignment="true" applyProtection="true">
      <alignment horizontal="center"/>
      <protection locked="false"/>
    </xf>
    <xf numFmtId="164" fontId="11" fillId="3" borderId="32" xfId="0" applyNumberFormat="true" applyFont="true" applyFill="true" applyBorder="true" applyAlignment="true" applyProtection="true">
      <alignment horizontal="center"/>
      <protection locked="false"/>
    </xf>
    <xf numFmtId="164" fontId="11" fillId="3" borderId="31" xfId="0" applyNumberFormat="true" applyFont="true" applyFill="true" applyBorder="true" applyAlignment="true" applyProtection="true">
      <alignment horizontal="center"/>
      <protection locked="false"/>
    </xf>
    <xf numFmtId="1" fontId="1" fillId="3" borderId="10" xfId="0" applyNumberFormat="true" applyFont="true" applyFill="true" applyBorder="true" applyProtection="true">
      <protection locked="false"/>
    </xf>
    <xf numFmtId="164" fontId="11" fillId="3" borderId="35" xfId="0" applyNumberFormat="true" applyFont="true" applyFill="true" applyBorder="true" applyAlignment="true" applyProtection="true">
      <alignment horizontal="center"/>
      <protection locked="false"/>
    </xf>
    <xf numFmtId="164" fontId="11" fillId="3" borderId="5" xfId="0" applyNumberFormat="true" applyFont="true" applyFill="true" applyBorder="true" applyAlignment="true" applyProtection="true">
      <alignment horizontal="center"/>
      <protection locked="false"/>
    </xf>
    <xf numFmtId="164" fontId="11" fillId="3" borderId="6" xfId="0" applyNumberFormat="true" applyFont="true" applyFill="true" applyBorder="true" applyAlignment="true" applyProtection="true">
      <alignment horizontal="center"/>
      <protection locked="false"/>
    </xf>
    <xf numFmtId="164" fontId="11" fillId="3" borderId="34" xfId="0" applyNumberFormat="true" applyFont="true" applyFill="true" applyBorder="true" applyAlignment="true" applyProtection="true">
      <alignment horizontal="center"/>
      <protection locked="false"/>
    </xf>
    <xf numFmtId="0" fontId="1" fillId="3" borderId="12" xfId="0" applyFont="true" applyFill="true" applyBorder="true" applyProtection="true">
      <protection locked="false"/>
    </xf>
    <xf numFmtId="0" fontId="1" fillId="3" borderId="10" xfId="0" applyFont="true" applyFill="true" applyBorder="true" applyProtection="true">
      <protection locked="false"/>
    </xf>
    <xf numFmtId="164" fontId="1" fillId="3" borderId="10" xfId="0" applyNumberFormat="true" applyFont="true" applyFill="true" applyBorder="true" applyAlignment="true" applyProtection="true">
      <alignment horizontal="center"/>
      <protection locked="false"/>
    </xf>
    <xf numFmtId="164" fontId="11" fillId="3" borderId="10" xfId="0" applyNumberFormat="true" applyFont="true" applyFill="true" applyBorder="true" applyAlignment="true" applyProtection="true">
      <alignment horizontal="center"/>
      <protection locked="false"/>
    </xf>
    <xf numFmtId="0" fontId="1" fillId="4" borderId="26" xfId="0" applyFont="true" applyFill="true" applyBorder="true" applyAlignment="true" applyProtection="true">
      <alignment horizontal="center" vertical="center"/>
      <protection locked="false"/>
    </xf>
    <xf numFmtId="164" fontId="11" fillId="5" borderId="16" xfId="0" applyNumberFormat="true" applyFont="true" applyFill="true" applyBorder="true" applyAlignment="true" applyProtection="true">
      <alignment horizontal="center"/>
      <protection locked="false"/>
    </xf>
    <xf numFmtId="164" fontId="11" fillId="5" borderId="8" xfId="0" applyNumberFormat="true" applyFont="true" applyFill="true" applyBorder="true" applyAlignment="true" applyProtection="true">
      <alignment horizontal="center"/>
      <protection locked="false"/>
    </xf>
    <xf numFmtId="164" fontId="11" fillId="5" borderId="17" xfId="0" applyNumberFormat="true" applyFont="true" applyFill="true" applyBorder="true" applyAlignment="true" applyProtection="true">
      <alignment horizontal="center" vertical="center"/>
      <protection locked="false"/>
    </xf>
    <xf numFmtId="164" fontId="11" fillId="5" borderId="9" xfId="0" applyNumberFormat="true" applyFont="true" applyFill="true" applyBorder="true" applyAlignment="true" applyProtection="true">
      <alignment horizontal="center" vertical="center"/>
      <protection locked="false"/>
    </xf>
    <xf numFmtId="0" fontId="3" fillId="0" borderId="10" xfId="0" applyFont="true" applyFill="true" applyBorder="true" applyAlignment="true" applyProtection="true">
      <alignment horizontal="center" vertical="center"/>
      <protection locked="false"/>
    </xf>
    <xf numFmtId="0" fontId="1" fillId="3" borderId="10" xfId="0" applyFont="true" applyFill="true" applyBorder="true" applyAlignment="true" applyProtection="true">
      <alignment horizontal="center" vertical="center"/>
      <protection locked="false"/>
    </xf>
    <xf numFmtId="0" fontId="1" fillId="0" borderId="10" xfId="0" applyFont="true" applyFill="true" applyBorder="true" applyProtection="true">
      <protection locked="false"/>
    </xf>
    <xf numFmtId="1" fontId="6" fillId="3" borderId="10" xfId="0" applyNumberFormat="true" applyFont="true" applyFill="true" applyBorder="true" applyAlignment="true" applyProtection="true">
      <alignment horizontal="center" vertical="center"/>
      <protection locked="false"/>
    </xf>
    <xf numFmtId="0" fontId="1" fillId="17" borderId="10" xfId="0" applyFont="true" applyFill="true" applyBorder="true" applyAlignment="true">
      <alignment wrapText="true"/>
    </xf>
    <xf numFmtId="0" fontId="43" fillId="17" borderId="10" xfId="0" applyFont="true" applyFill="true" applyBorder="true" applyAlignment="true">
      <alignment horizontal="left" vertical="top"/>
    </xf>
    <xf numFmtId="169" fontId="43" fillId="17" borderId="10" xfId="0" applyNumberFormat="true" applyFont="true" applyFill="true" applyBorder="true" applyAlignment="true">
      <alignment horizontal="right" vertical="top" wrapText="true"/>
    </xf>
    <xf numFmtId="0" fontId="47" fillId="20" borderId="61" xfId="0" applyFont="true" applyFill="true" applyBorder="true" applyAlignment="true">
      <alignment vertical="center"/>
    </xf>
    <xf numFmtId="0" fontId="47" fillId="9" borderId="61" xfId="0" applyFont="true" applyFill="true" applyBorder="true" applyAlignment="true">
      <alignment vertical="center"/>
    </xf>
    <xf numFmtId="0" fontId="47" fillId="21" borderId="61" xfId="0" applyFont="true" applyFill="true" applyBorder="true" applyAlignment="true">
      <alignment vertical="center"/>
    </xf>
    <xf numFmtId="0" fontId="47" fillId="22" borderId="1" xfId="0" applyFont="true" applyFill="true" applyBorder="true" applyAlignment="true">
      <alignment vertical="center"/>
    </xf>
    <xf numFmtId="0" fontId="12" fillId="3" borderId="10" xfId="0" applyFont="true" applyFill="true" applyBorder="true" applyAlignment="true">
      <alignment horizontal="right"/>
    </xf>
    <xf numFmtId="0" fontId="41" fillId="17" borderId="10" xfId="0" applyFont="true" applyFill="true" applyBorder="true" applyAlignment="true">
      <alignment horizontal="left"/>
    </xf>
    <xf numFmtId="0" fontId="41" fillId="17" borderId="10" xfId="0" applyFont="true" applyFill="true" applyBorder="true" applyAlignment="true"/>
    <xf numFmtId="0" fontId="1" fillId="3" borderId="10" xfId="0" applyFont="true" applyFill="true" applyBorder="true" applyAlignment="true"/>
    <xf numFmtId="0" fontId="1" fillId="3" borderId="10" xfId="0" applyFont="true" applyFill="true" applyBorder="true"/>
    <xf numFmtId="0" fontId="1" fillId="17" borderId="10" xfId="0" applyFont="true" applyFill="true" applyBorder="true" applyAlignment="true">
      <alignment wrapText="true"/>
    </xf>
    <xf numFmtId="0" fontId="41" fillId="15" borderId="10" xfId="0" applyFont="true" applyFill="true" applyBorder="true" applyAlignment="true">
      <alignment horizontal="left"/>
    </xf>
    <xf numFmtId="0" fontId="40" fillId="17" borderId="10" xfId="0" applyFont="true" applyFill="true" applyBorder="true" applyAlignment="true">
      <alignment wrapText="true"/>
    </xf>
    <xf numFmtId="0" fontId="42" fillId="3" borderId="10" xfId="0" applyFont="true" applyFill="true" applyBorder="true"/>
    <xf numFmtId="0" fontId="49" fillId="17" borderId="10" xfId="0" applyFont="true" applyFill="true" applyBorder="true" applyAlignment="true">
      <alignment wrapText="true"/>
    </xf>
    <xf numFmtId="0" fontId="48" fillId="17" borderId="10" xfId="0" applyFont="true" applyFill="true" applyBorder="true" applyAlignment="true">
      <alignment wrapText="true"/>
    </xf>
    <xf numFmtId="169" fontId="43" fillId="17" borderId="10" xfId="0" applyNumberFormat="true" applyFont="true" applyFill="true" applyBorder="true" applyAlignment="true">
      <alignment horizontal="right" vertical="top" wrapText="true"/>
    </xf>
    <xf numFmtId="0" fontId="0" fillId="0" borderId="0" xfId="0" applyAlignment="true">
      <alignment vertical="center"/>
    </xf>
    <xf numFmtId="0" fontId="1" fillId="17" borderId="10" xfId="0" applyFont="true" applyFill="true" applyBorder="true" applyAlignment="true">
      <alignment vertical="center" wrapText="true"/>
    </xf>
    <xf numFmtId="0" fontId="0" fillId="0" borderId="10" xfId="0" applyBorder="true" applyAlignment="true">
      <alignment vertical="center"/>
    </xf>
    <xf numFmtId="0" fontId="1" fillId="17" borderId="10" xfId="0" applyFont="true" applyFill="true" applyBorder="true" applyAlignment="true">
      <alignment vertical="center"/>
    </xf>
    <xf numFmtId="0" fontId="1" fillId="17" borderId="10" xfId="0" applyFont="true" applyFill="true" applyBorder="true" applyAlignment="true"/>
    <xf numFmtId="0" fontId="1" fillId="3" borderId="10" xfId="0" applyFont="true" applyFill="true" applyBorder="true" applyAlignment="true">
      <alignment vertical="center"/>
    </xf>
    <xf numFmtId="0" fontId="1" fillId="15" borderId="10" xfId="0" applyFont="true" applyFill="true" applyBorder="true" applyAlignment="true"/>
    <xf numFmtId="0" fontId="47" fillId="19" borderId="1" xfId="0" applyFont="true" applyFill="true" applyBorder="true" applyAlignment="true">
      <alignment vertical="center"/>
    </xf>
    <xf numFmtId="0" fontId="52" fillId="15" borderId="3" xfId="0" applyFont="true" applyFill="true" applyBorder="true" applyAlignment="true">
      <alignment horizontal="left"/>
    </xf>
    <xf numFmtId="0" fontId="24" fillId="17" borderId="4" xfId="0" applyFont="true" applyFill="true" applyBorder="true" applyAlignment="true"/>
    <xf numFmtId="0" fontId="52" fillId="17" borderId="10" xfId="0" applyFont="true" applyFill="true" applyBorder="true" applyAlignment="true"/>
    <xf numFmtId="0" fontId="54" fillId="3" borderId="4" xfId="0" applyFont="true" applyFill="true" applyBorder="true" applyAlignment="true"/>
    <xf numFmtId="0" fontId="52" fillId="17" borderId="10" xfId="0" applyFont="true" applyFill="true" applyBorder="true" applyAlignment="true">
      <alignment horizontal="left"/>
    </xf>
    <xf numFmtId="0" fontId="52" fillId="17" borderId="3" xfId="0" applyFont="true" applyFill="true" applyBorder="true" applyAlignment="true">
      <alignment horizontal="left"/>
    </xf>
    <xf numFmtId="0" fontId="53" fillId="17" borderId="3" xfId="0" applyFont="true" applyFill="true" applyBorder="true" applyAlignment="true">
      <alignment vertical="center"/>
    </xf>
    <xf numFmtId="0" fontId="53" fillId="3" borderId="4" xfId="0" applyFont="true" applyFill="true" applyBorder="true" applyAlignment="true">
      <alignment vertical="center"/>
    </xf>
    <xf numFmtId="0" fontId="53" fillId="3" borderId="3" xfId="0" applyFont="true" applyFill="true" applyBorder="true" applyAlignment="true">
      <alignment vertical="center"/>
    </xf>
    <xf numFmtId="0" fontId="39" fillId="3" borderId="51" xfId="0" applyFont="true" applyFill="true" applyBorder="true" applyAlignment="true">
      <alignment horizontal="left" vertical="center"/>
    </xf>
    <xf numFmtId="0" fontId="50" fillId="3" borderId="10" xfId="0" applyFont="true" applyFill="true" applyBorder="true" applyAlignment="true">
      <alignment horizontal="left" vertical="center"/>
    </xf>
    <xf numFmtId="0" fontId="39" fillId="20" borderId="10" xfId="0" applyFont="true" applyFill="true" applyBorder="true" applyAlignment="true">
      <alignment horizontal="left" vertical="center"/>
    </xf>
    <xf numFmtId="0" fontId="39" fillId="21" borderId="10" xfId="0" applyFont="true" applyFill="true" applyBorder="true" applyAlignment="true">
      <alignment horizontal="left" vertical="center"/>
    </xf>
    <xf numFmtId="0" fontId="39" fillId="9" borderId="10" xfId="0" applyFont="true" applyFill="true" applyBorder="true" applyAlignment="true">
      <alignment horizontal="left" vertical="center"/>
    </xf>
    <xf numFmtId="1" fontId="4" fillId="4" borderId="39" xfId="0" applyNumberFormat="true" applyFont="true" applyFill="true" applyBorder="true" applyAlignment="true" applyProtection="true">
      <alignment horizontal="center" vertical="center"/>
    </xf>
    <xf numFmtId="1" fontId="4" fillId="4" borderId="42" xfId="0" applyNumberFormat="true" applyFont="true" applyFill="true" applyBorder="true" applyAlignment="true" applyProtection="true">
      <alignment horizontal="center" vertical="center"/>
    </xf>
    <xf numFmtId="0" fontId="1" fillId="0" borderId="10" xfId="0" applyFont="true" applyFill="true" applyBorder="true" applyAlignment="true">
      <alignment wrapText="true"/>
    </xf>
    <xf numFmtId="0" fontId="1" fillId="0" borderId="10" xfId="0" applyFont="true" applyFill="true" applyBorder="true" applyAlignment="true">
      <alignment vertical="top" wrapText="true"/>
    </xf>
    <xf numFmtId="0" fontId="24" fillId="15" borderId="10" xfId="0" applyFont="true" applyFill="true" applyBorder="true" applyAlignment="true">
      <alignment vertical="top" wrapText="true"/>
    </xf>
    <xf numFmtId="0" fontId="24" fillId="0" borderId="10" xfId="0" applyFont="true" applyFill="true" applyBorder="true" applyAlignment="true">
      <alignment vertical="top" wrapText="true"/>
    </xf>
    <xf numFmtId="0" fontId="0" fillId="0" borderId="10" xfId="0" applyFill="true" applyBorder="true" applyAlignment="true">
      <alignment vertical="center"/>
    </xf>
    <xf numFmtId="0" fontId="1" fillId="0" borderId="10" xfId="0" applyFont="true" applyFill="true" applyBorder="true" applyAlignment="true">
      <alignment vertical="center" wrapText="true"/>
    </xf>
    <xf numFmtId="0" fontId="47" fillId="22" borderId="11" xfId="0" applyFont="true" applyFill="true" applyBorder="true" applyAlignment="true">
      <alignment vertical="center"/>
    </xf>
    <xf numFmtId="0" fontId="1" fillId="15" borderId="10" xfId="0" applyFont="true" applyFill="true" applyBorder="true" applyAlignment="true">
      <alignment wrapText="true"/>
    </xf>
    <xf numFmtId="0" fontId="11" fillId="3" borderId="10" xfId="0" applyFont="true" applyFill="true" applyBorder="true" applyAlignment="true" applyProtection="true">
      <alignment horizontal="center" vertical="center"/>
      <protection locked="false"/>
    </xf>
    <xf numFmtId="164" fontId="1" fillId="3" borderId="10" xfId="0" applyNumberFormat="true" applyFont="true" applyFill="true" applyBorder="true" applyAlignment="true" applyProtection="true">
      <alignment horizontal="center" vertical="center"/>
      <protection locked="false"/>
    </xf>
    <xf numFmtId="0" fontId="60" fillId="17" borderId="4" xfId="0" applyFont="true" applyFill="true" applyBorder="true" applyAlignment="true">
      <alignment vertical="center"/>
    </xf>
    <xf numFmtId="0" fontId="53" fillId="17" borderId="4" xfId="0" applyFont="true" applyFill="true" applyBorder="true" applyAlignment="true"/>
    <xf numFmtId="0" fontId="0" fillId="0" borderId="10" xfId="0" applyBorder="true"/>
    <xf numFmtId="0" fontId="0" fillId="0" borderId="10" xfId="0" applyFill="true" applyBorder="true"/>
    <xf numFmtId="0" fontId="52" fillId="15" borderId="1" xfId="0" applyFont="true" applyFill="true" applyBorder="true" applyAlignment="true"/>
    <xf numFmtId="0" fontId="24" fillId="15" borderId="2" xfId="0" applyFont="true" applyFill="true" applyBorder="true" applyAlignment="true"/>
    <xf numFmtId="0" fontId="52" fillId="15" borderId="3" xfId="0" applyFont="true" applyFill="true" applyBorder="true" applyAlignment="true"/>
    <xf numFmtId="0" fontId="24" fillId="15" borderId="4" xfId="0" applyFont="true" applyFill="true" applyBorder="true" applyAlignment="true"/>
    <xf numFmtId="0" fontId="53" fillId="15" borderId="3" xfId="0" applyFont="true" applyFill="true" applyBorder="true" applyAlignment="true"/>
    <xf numFmtId="0" fontId="53" fillId="15" borderId="4" xfId="0" applyFont="true" applyFill="true" applyBorder="true" applyAlignment="true"/>
    <xf numFmtId="0" fontId="53" fillId="15" borderId="3" xfId="0" applyFont="true" applyFill="true" applyBorder="true" applyAlignment="true">
      <alignment vertical="center"/>
    </xf>
    <xf numFmtId="0" fontId="53" fillId="15" borderId="4" xfId="0" applyFont="true" applyFill="true" applyBorder="true" applyAlignment="true">
      <alignment vertical="center"/>
    </xf>
    <xf numFmtId="0" fontId="60" fillId="15" borderId="4" xfId="0" applyFont="true" applyFill="true" applyBorder="true" applyAlignment="true">
      <alignment vertical="center"/>
    </xf>
    <xf numFmtId="0" fontId="39" fillId="16" borderId="64" xfId="0" applyFont="true" applyFill="true" applyBorder="true" applyAlignment="true">
      <alignment horizontal="left" vertical="center"/>
    </xf>
    <xf numFmtId="0" fontId="1" fillId="3" borderId="10" xfId="0" applyFont="true" applyFill="true" applyBorder="true" applyAlignment="true"/>
    <xf numFmtId="0" fontId="1" fillId="3" borderId="10" xfId="0" applyFont="true" applyFill="true" applyBorder="true" applyAlignment="true">
      <alignment vertical="center" wrapText="true"/>
    </xf>
    <xf numFmtId="169" fontId="44" fillId="2" borderId="67" xfId="0" applyNumberFormat="true" applyFont="true" applyFill="true" applyBorder="true" applyAlignment="true">
      <alignment vertical="center"/>
    </xf>
    <xf numFmtId="169" fontId="44" fillId="2" borderId="68" xfId="0" applyNumberFormat="true" applyFont="true" applyFill="true" applyBorder="true" applyAlignment="true">
      <alignment vertical="center"/>
    </xf>
    <xf numFmtId="0" fontId="39" fillId="3" borderId="10" xfId="0" applyFont="true" applyFill="true" applyBorder="true" applyAlignment="true">
      <alignment horizontal="left" vertical="center"/>
    </xf>
    <xf numFmtId="169" fontId="44" fillId="2" borderId="98" xfId="0" applyNumberFormat="true" applyFont="true" applyFill="true" applyBorder="true" applyAlignment="true">
      <alignment vertical="center"/>
    </xf>
    <xf numFmtId="0" fontId="39" fillId="16" borderId="100" xfId="0" applyFont="true" applyFill="true" applyBorder="true" applyAlignment="true">
      <alignment horizontal="left" vertical="center"/>
    </xf>
    <xf numFmtId="0" fontId="39" fillId="16" borderId="101" xfId="0" applyFont="true" applyFill="true" applyBorder="true" applyAlignment="true">
      <alignment horizontal="left" vertical="center"/>
    </xf>
    <xf numFmtId="0" fontId="39" fillId="16" borderId="102" xfId="0" applyFont="true" applyFill="true" applyBorder="true" applyAlignment="true">
      <alignment horizontal="left" vertical="center"/>
    </xf>
    <xf numFmtId="0" fontId="39" fillId="3" borderId="104" xfId="0" applyFont="true" applyFill="true" applyBorder="true" applyAlignment="true">
      <alignment horizontal="center" vertical="center" wrapText="true"/>
    </xf>
    <xf numFmtId="0" fontId="39" fillId="3" borderId="103" xfId="0" applyFont="true" applyFill="true" applyBorder="true" applyAlignment="true">
      <alignment horizontal="center" vertical="center" wrapText="true"/>
    </xf>
    <xf numFmtId="169" fontId="43" fillId="17" borderId="105" xfId="0" applyNumberFormat="true" applyFont="true" applyFill="true" applyBorder="true" applyAlignment="true">
      <alignment horizontal="center" vertical="center"/>
    </xf>
    <xf numFmtId="169" fontId="43" fillId="17" borderId="106" xfId="0" applyNumberFormat="true" applyFont="true" applyFill="true" applyBorder="true" applyAlignment="true">
      <alignment horizontal="center" vertical="center"/>
    </xf>
    <xf numFmtId="169" fontId="43" fillId="17" borderId="107" xfId="0" applyNumberFormat="true" applyFont="true" applyFill="true" applyBorder="true" applyAlignment="true">
      <alignment horizontal="center" vertical="center"/>
    </xf>
    <xf numFmtId="169" fontId="43" fillId="17" borderId="108" xfId="0" applyNumberFormat="true" applyFont="true" applyFill="true" applyBorder="true" applyAlignment="true">
      <alignment horizontal="center" vertical="center"/>
    </xf>
    <xf numFmtId="169" fontId="43" fillId="17" borderId="109" xfId="0" applyNumberFormat="true" applyFont="true" applyFill="true" applyBorder="true" applyAlignment="true">
      <alignment horizontal="center" vertical="center"/>
    </xf>
    <xf numFmtId="169" fontId="43" fillId="17" borderId="73" xfId="0" applyNumberFormat="true" applyFont="true" applyFill="true" applyBorder="true" applyAlignment="true">
      <alignment horizontal="center" vertical="center"/>
    </xf>
    <xf numFmtId="169" fontId="43" fillId="17" borderId="45" xfId="0" applyNumberFormat="true" applyFont="true" applyFill="true" applyBorder="true" applyAlignment="true">
      <alignment horizontal="center" vertical="center"/>
    </xf>
    <xf numFmtId="169" fontId="43" fillId="17" borderId="88" xfId="0" applyNumberFormat="true" applyFont="true" applyFill="true" applyBorder="true" applyAlignment="true">
      <alignment horizontal="center" vertical="center"/>
    </xf>
    <xf numFmtId="169" fontId="43" fillId="17" borderId="81" xfId="0" applyNumberFormat="true" applyFont="true" applyFill="true" applyBorder="true" applyAlignment="true">
      <alignment horizontal="center" vertical="center"/>
    </xf>
    <xf numFmtId="169" fontId="43" fillId="17" borderId="62" xfId="0" applyNumberFormat="true" applyFont="true" applyFill="true" applyBorder="true" applyAlignment="true">
      <alignment horizontal="center" vertical="center"/>
    </xf>
    <xf numFmtId="169" fontId="43" fillId="17" borderId="74" xfId="0" applyNumberFormat="true" applyFont="true" applyFill="true" applyBorder="true" applyAlignment="true">
      <alignment horizontal="center" vertical="center"/>
    </xf>
    <xf numFmtId="169" fontId="43" fillId="17" borderId="44" xfId="0" applyNumberFormat="true" applyFont="true" applyFill="true" applyBorder="true" applyAlignment="true">
      <alignment horizontal="center" vertical="center"/>
    </xf>
    <xf numFmtId="169" fontId="43" fillId="17" borderId="89" xfId="0" applyNumberFormat="true" applyFont="true" applyFill="true" applyBorder="true" applyAlignment="true">
      <alignment horizontal="center" vertical="center"/>
    </xf>
    <xf numFmtId="169" fontId="43" fillId="17" borderId="82" xfId="0" applyNumberFormat="true" applyFont="true" applyFill="true" applyBorder="true" applyAlignment="true">
      <alignment horizontal="center" vertical="center"/>
    </xf>
    <xf numFmtId="169" fontId="43" fillId="17" borderId="63" xfId="0" applyNumberFormat="true" applyFont="true" applyFill="true" applyBorder="true" applyAlignment="true">
      <alignment horizontal="center" vertical="center"/>
    </xf>
    <xf numFmtId="169" fontId="43" fillId="17" borderId="10" xfId="0" applyNumberFormat="true" applyFont="true" applyFill="true" applyBorder="true" applyAlignment="true">
      <alignment horizontal="right" vertical="top"/>
    </xf>
    <xf numFmtId="0" fontId="39" fillId="3" borderId="103" xfId="0" applyFont="true" applyFill="true" applyBorder="true" applyAlignment="true">
      <alignment horizontal="center" vertical="center"/>
    </xf>
    <xf numFmtId="0" fontId="24" fillId="15" borderId="10" xfId="0" applyFont="true" applyFill="true" applyBorder="true" applyAlignment="true">
      <alignment vertical="top"/>
    </xf>
    <xf numFmtId="0" fontId="24" fillId="0" borderId="10" xfId="0" applyFont="true" applyFill="true" applyBorder="true" applyAlignment="true">
      <alignment vertical="top"/>
    </xf>
    <xf numFmtId="0" fontId="1" fillId="0" borderId="10" xfId="0" applyFont="true" applyFill="true" applyBorder="true" applyAlignment="true">
      <alignment vertical="top"/>
    </xf>
    <xf numFmtId="0" fontId="0" fillId="0" borderId="0" xfId="0" applyAlignment="true"/>
    <xf numFmtId="0" fontId="12" fillId="3" borderId="10" xfId="0" applyFont="true" applyFill="true" applyBorder="true" applyAlignment="true"/>
    <xf numFmtId="3" fontId="1" fillId="3" borderId="10" xfId="0" applyNumberFormat="true" applyFont="true" applyFill="true" applyBorder="true" applyAlignment="true"/>
    <xf numFmtId="0" fontId="39" fillId="16" borderId="110" xfId="0" applyFont="true" applyFill="true" applyBorder="true" applyAlignment="true">
      <alignment horizontal="left" vertical="center"/>
    </xf>
    <xf numFmtId="0" fontId="39" fillId="3" borderId="10" xfId="0" applyFont="true" applyFill="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7" fontId="38" fillId="18" borderId="55" xfId="0" applyNumberFormat="true" applyFont="true" applyFill="true" applyBorder="true" applyAlignment="true">
      <alignment horizontal="center" vertical="center"/>
    </xf>
    <xf numFmtId="167" fontId="38" fillId="18" borderId="56" xfId="0" applyNumberFormat="true" applyFont="true" applyFill="true" applyBorder="true" applyAlignment="true">
      <alignment horizontal="center" vertical="center"/>
    </xf>
    <xf numFmtId="167" fontId="38" fillId="18" borderId="65" xfId="0" applyNumberFormat="true" applyFont="true" applyFill="true" applyBorder="true" applyAlignment="true">
      <alignment horizontal="center" vertical="center"/>
    </xf>
    <xf numFmtId="167" fontId="38" fillId="18" borderId="66" xfId="0" applyNumberFormat="true" applyFont="true" applyFill="true" applyBorder="true" applyAlignment="true">
      <alignment horizontal="center" vertical="center"/>
    </xf>
    <xf numFmtId="167" fontId="38" fillId="18" borderId="50" xfId="0" applyNumberFormat="true" applyFont="true" applyFill="true" applyBorder="true" applyAlignment="true">
      <alignment horizontal="center" vertical="center"/>
    </xf>
    <xf numFmtId="167" fontId="38" fillId="18" borderId="58" xfId="0" applyNumberFormat="true" applyFont="true" applyFill="true" applyBorder="true" applyAlignment="true">
      <alignment horizontal="center" vertical="center"/>
    </xf>
    <xf numFmtId="0" fontId="1" fillId="3" borderId="10" xfId="0" applyFont="true" applyFill="true" applyBorder="true" applyAlignment="true">
      <alignment horizontal="center" vertical="center"/>
    </xf>
    <xf numFmtId="0" fontId="1" fillId="0" borderId="10" xfId="0" applyFont="true" applyFill="true" applyBorder="true" applyAlignment="true">
      <alignment horizontal="center" vertical="center"/>
    </xf>
    <xf numFmtId="0" fontId="0" fillId="0" borderId="11" xfId="0" applyFill="true" applyBorder="true" applyAlignment="true">
      <alignment vertical="center"/>
    </xf>
    <xf numFmtId="167" fontId="38" fillId="18" borderId="70" xfId="0" applyNumberFormat="true" applyFont="true" applyFill="true" applyBorder="true" applyAlignment="true">
      <alignment horizontal="center" vertical="center"/>
    </xf>
    <xf numFmtId="167" fontId="38" fillId="18" borderId="85" xfId="0" applyNumberFormat="true" applyFont="true" applyFill="true" applyBorder="true" applyAlignment="true">
      <alignment horizontal="center" vertical="center"/>
    </xf>
    <xf numFmtId="167" fontId="38" fillId="18" borderId="75" xfId="0" applyNumberFormat="true" applyFont="true" applyFill="true" applyBorder="true" applyAlignment="true">
      <alignment horizontal="center" vertical="center"/>
    </xf>
    <xf numFmtId="167" fontId="38" fillId="18" borderId="71" xfId="0" applyNumberFormat="true" applyFont="true" applyFill="true" applyBorder="true" applyAlignment="true">
      <alignment horizontal="center" vertical="center"/>
    </xf>
    <xf numFmtId="167" fontId="38" fillId="18" borderId="92" xfId="0" applyNumberFormat="true" applyFont="true" applyFill="true" applyBorder="true" applyAlignment="true">
      <alignment horizontal="center" vertical="center"/>
    </xf>
    <xf numFmtId="167" fontId="38" fillId="18" borderId="79" xfId="0" applyNumberFormat="true" applyFont="true" applyFill="true" applyBorder="true" applyAlignment="true">
      <alignment horizontal="center" vertical="center"/>
    </xf>
    <xf numFmtId="167" fontId="38" fillId="18" borderId="78" xfId="0" applyNumberFormat="true" applyFont="true" applyFill="true" applyBorder="true" applyAlignment="true">
      <alignment horizontal="center" vertical="center"/>
    </xf>
    <xf numFmtId="167" fontId="38" fillId="18" borderId="86" xfId="0" applyNumberFormat="true" applyFont="true" applyFill="true" applyBorder="true" applyAlignment="true">
      <alignment horizontal="center" vertical="center"/>
    </xf>
    <xf numFmtId="167" fontId="38" fillId="18" borderId="80" xfId="0" applyNumberFormat="true" applyFont="true" applyFill="true" applyBorder="true" applyAlignment="true">
      <alignment horizontal="center" vertical="center"/>
    </xf>
    <xf numFmtId="167" fontId="38" fillId="18" borderId="91" xfId="0" applyNumberFormat="true" applyFont="true" applyFill="true" applyBorder="true" applyAlignment="true">
      <alignment horizontal="center" vertical="center"/>
    </xf>
    <xf numFmtId="0" fontId="39" fillId="3" borderId="69" xfId="0" applyFont="true" applyFill="true" applyBorder="true" applyAlignment="true">
      <alignment horizontal="center" vertical="center" wrapText="true"/>
    </xf>
    <xf numFmtId="0" fontId="39" fillId="3" borderId="84" xfId="0" applyFont="true" applyFill="true" applyBorder="true" applyAlignment="true">
      <alignment horizontal="center" vertical="center" wrapText="true"/>
    </xf>
    <xf numFmtId="167" fontId="11" fillId="18" borderId="55" xfId="0" applyNumberFormat="true" applyFont="true" applyFill="true" applyBorder="true" applyAlignment="true">
      <alignment horizontal="center" vertical="center"/>
    </xf>
    <xf numFmtId="167" fontId="11" fillId="18" borderId="50" xfId="0" applyNumberFormat="true" applyFont="true" applyFill="true" applyBorder="true" applyAlignment="true">
      <alignment horizontal="center" vertical="center"/>
    </xf>
    <xf numFmtId="167" fontId="11" fillId="18" borderId="70" xfId="0" applyNumberFormat="true" applyFont="true" applyFill="true" applyBorder="true" applyAlignment="true">
      <alignment horizontal="center" vertical="center"/>
    </xf>
    <xf numFmtId="167" fontId="11" fillId="18" borderId="71" xfId="0" applyNumberFormat="true" applyFont="true" applyFill="true" applyBorder="true" applyAlignment="true">
      <alignment horizontal="center" vertical="center"/>
    </xf>
    <xf numFmtId="167" fontId="11" fillId="18" borderId="56" xfId="0" applyNumberFormat="true" applyFont="true" applyFill="true" applyBorder="true" applyAlignment="true">
      <alignment horizontal="center" vertical="center"/>
    </xf>
    <xf numFmtId="167" fontId="11" fillId="18" borderId="58" xfId="0" applyNumberFormat="true" applyFont="true" applyFill="true" applyBorder="true" applyAlignment="true">
      <alignment horizontal="center" vertical="center"/>
    </xf>
    <xf numFmtId="167" fontId="11" fillId="18" borderId="85" xfId="0" applyNumberFormat="true" applyFont="true" applyFill="true" applyBorder="true" applyAlignment="true">
      <alignment horizontal="center" vertical="center"/>
    </xf>
    <xf numFmtId="167" fontId="11" fillId="18" borderId="86" xfId="0" applyNumberFormat="true" applyFont="true" applyFill="true" applyBorder="true" applyAlignment="true">
      <alignment horizontal="center" vertical="center"/>
    </xf>
    <xf numFmtId="0" fontId="1" fillId="17" borderId="10" xfId="0" applyFont="true" applyFill="true" applyBorder="true" applyAlignment="true">
      <alignment horizontal="center" wrapText="true"/>
    </xf>
    <xf numFmtId="0" fontId="64" fillId="17" borderId="10" xfId="0" applyFont="true" applyFill="true" applyBorder="true" applyAlignment="true">
      <alignment horizontal="center" wrapText="true"/>
    </xf>
    <xf numFmtId="0" fontId="65" fillId="17" borderId="10" xfId="0" applyFont="true" applyFill="true" applyBorder="true" applyAlignment="true">
      <alignment horizontal="center" wrapText="true"/>
    </xf>
    <xf numFmtId="0" fontId="1" fillId="3" borderId="10" xfId="0" applyFont="true" applyFill="true" applyBorder="true" applyAlignment="true">
      <alignment wrapText="true"/>
    </xf>
    <xf numFmtId="0" fontId="1" fillId="3" borderId="10" xfId="0" applyFont="true" applyFill="true" applyBorder="true" applyAlignment="true">
      <alignment wrapText="true"/>
    </xf>
    <xf numFmtId="0" fontId="1" fillId="15" borderId="10" xfId="0" applyFont="true" applyFill="true" applyBorder="true"/>
    <xf numFmtId="0" fontId="1" fillId="15" borderId="10" xfId="0" applyFont="true" applyFill="true" applyBorder="true" applyAlignment="true">
      <alignment vertical="center"/>
    </xf>
    <xf numFmtId="0" fontId="1" fillId="15" borderId="10" xfId="0" applyFont="true" applyFill="true" applyBorder="true" applyAlignment="true">
      <alignment vertical="center" wrapText="true"/>
    </xf>
    <xf numFmtId="0" fontId="1" fillId="17" borderId="10" xfId="0" applyFont="true" applyFill="true" applyBorder="true" applyAlignment="true">
      <alignment horizontal="center" vertical="center"/>
    </xf>
    <xf numFmtId="167" fontId="38" fillId="15" borderId="10" xfId="0" applyNumberFormat="true" applyFont="true" applyFill="true" applyBorder="true" applyAlignment="true">
      <alignment horizontal="right" vertical="center" wrapText="true"/>
    </xf>
    <xf numFmtId="0" fontId="39" fillId="15" borderId="10" xfId="0" applyFont="true" applyFill="true" applyBorder="true" applyAlignment="true">
      <alignment horizontal="left" vertical="center" wrapText="true"/>
    </xf>
    <xf numFmtId="0" fontId="39" fillId="15" borderId="10" xfId="0" applyFont="true" applyFill="true" applyBorder="true" applyAlignment="true">
      <alignment horizontal="left" vertical="center"/>
    </xf>
    <xf numFmtId="0" fontId="39" fillId="15" borderId="10"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66" fillId="15" borderId="10" xfId="0" applyFont="true" applyFill="true" applyBorder="true" applyAlignment="true">
      <alignment horizontal="center" vertical="center"/>
    </xf>
    <xf numFmtId="0" fontId="66" fillId="15"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1" fillId="3" borderId="10" xfId="0" applyFont="true" applyFill="true" applyBorder="true"/>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48" xfId="0" applyFont="true" applyFill="true" applyBorder="true" applyAlignment="true">
      <alignment horizontal="center" vertical="center" wrapText="true"/>
    </xf>
    <xf numFmtId="0" fontId="39" fillId="3" borderId="49" xfId="0" applyFont="true" applyFill="true" applyBorder="true" applyAlignment="true">
      <alignment horizontal="center" vertical="center" wrapText="true"/>
    </xf>
    <xf numFmtId="0" fontId="39" fillId="3" borderId="51" xfId="0" applyFont="true" applyFill="true" applyBorder="true" applyAlignment="true">
      <alignment horizontal="center" wrapText="true"/>
    </xf>
    <xf numFmtId="0" fontId="39" fillId="16" borderId="52" xfId="0" applyFont="true" applyFill="true" applyBorder="true" applyAlignment="true">
      <alignment horizontal="left" vertical="top" wrapText="true"/>
    </xf>
    <xf numFmtId="0" fontId="39" fillId="16" borderId="52" xfId="0" applyFont="true" applyFill="true" applyBorder="true" applyAlignment="true">
      <alignment horizontal="left" vertical="top" wrapText="true"/>
    </xf>
    <xf numFmtId="167" fontId="38" fillId="3" borderId="52" xfId="0" applyNumberFormat="true" applyFont="true" applyFill="true" applyBorder="true" applyAlignment="true">
      <alignment horizontal="right" vertical="top"/>
    </xf>
    <xf numFmtId="0" fontId="39" fillId="16" borderId="53" xfId="0" applyFont="true" applyFill="true" applyBorder="true" applyAlignment="true">
      <alignment horizontal="left" vertical="top" wrapText="true"/>
    </xf>
    <xf numFmtId="0" fontId="39" fillId="16" borderId="53" xfId="0" applyFont="true" applyFill="true" applyBorder="true" applyAlignment="true">
      <alignment horizontal="left" vertical="top" wrapText="true"/>
    </xf>
    <xf numFmtId="167" fontId="38" fillId="3" borderId="53" xfId="0" applyNumberFormat="true" applyFont="true" applyFill="true" applyBorder="true" applyAlignment="true">
      <alignment horizontal="right" vertical="top"/>
    </xf>
    <xf numFmtId="0" fontId="39" fillId="16" borderId="54" xfId="0" applyFont="true" applyFill="true" applyBorder="true" applyAlignment="true">
      <alignment horizontal="left" vertical="top" wrapText="true"/>
    </xf>
    <xf numFmtId="167" fontId="38" fillId="3" borderId="54" xfId="0" applyNumberFormat="true" applyFont="true" applyFill="true" applyBorder="true" applyAlignment="true">
      <alignment horizontal="right" vertical="top"/>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10" xfId="0" applyFont="true" applyFill="true" applyBorder="true" applyAlignment="true">
      <alignment horizontal="center" wrapText="true"/>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0" fontId="39" fillId="3" borderId="51" xfId="0" applyFont="true" applyFill="true" applyBorder="true" applyAlignment="true">
      <alignment horizontal="center"/>
    </xf>
    <xf numFmtId="164" fontId="11" fillId="3" borderId="27" xfId="0" applyNumberFormat="true" applyFont="true" applyFill="true" applyBorder="true" applyAlignment="true" applyProtection="true">
      <alignment horizontal="center"/>
      <protection locked="false"/>
    </xf>
    <xf numFmtId="1" fontId="11" fillId="3" borderId="28" xfId="0" applyNumberFormat="true" applyFont="true" applyFill="true" applyBorder="true" applyAlignment="true" applyProtection="true">
      <alignment horizontal="center"/>
      <protection locked="false"/>
    </xf>
    <xf numFmtId="164" fontId="11" fillId="3" borderId="30" xfId="0" applyNumberFormat="true" applyFont="true" applyFill="true" applyBorder="true" applyAlignment="true" applyProtection="true">
      <alignment horizontal="center"/>
      <protection locked="false"/>
    </xf>
    <xf numFmtId="1" fontId="11" fillId="3" borderId="31" xfId="0" applyNumberFormat="true" applyFont="true" applyFill="true" applyBorder="true" applyAlignment="true" applyProtection="true">
      <alignment horizontal="center"/>
      <protection locked="false"/>
    </xf>
    <xf numFmtId="164" fontId="11" fillId="3" borderId="33" xfId="0" applyNumberFormat="true" applyFont="true" applyFill="true" applyBorder="true" applyAlignment="true" applyProtection="true">
      <alignment horizontal="center"/>
      <protection locked="false"/>
    </xf>
    <xf numFmtId="1" fontId="11" fillId="3" borderId="34" xfId="0" applyNumberFormat="true" applyFont="true" applyFill="true" applyBorder="true" applyAlignment="true" applyProtection="true">
      <alignment horizontal="center"/>
      <protection locked="false"/>
    </xf>
    <xf numFmtId="0" fontId="39" fillId="3" borderId="9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52" fillId="17" borderId="3" xfId="0" applyFont="true" applyFill="true" applyBorder="true" applyAlignment="true"/>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53" fillId="17" borderId="3" xfId="0" applyFont="true" applyFill="true" applyBorder="true" applyAlignment="true"/>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xf>
    <xf numFmtId="0" fontId="39" fillId="16" borderId="53" xfId="0" applyFont="true" applyFill="true" applyBorder="true" applyAlignment="true">
      <alignment horizontal="left" vertical="center" wrapText="true"/>
    </xf>
    <xf numFmtId="0" fontId="39" fillId="16" borderId="52" xfId="0" applyFont="true" applyFill="true" applyBorder="true" applyAlignment="true">
      <alignment horizontal="left" vertical="center"/>
    </xf>
    <xf numFmtId="0" fontId="39" fillId="16" borderId="54" xfId="0" applyFont="true" applyFill="true" applyBorder="true" applyAlignment="true">
      <alignment horizontal="left" vertical="center"/>
    </xf>
    <xf numFmtId="0" fontId="1" fillId="15" borderId="10"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6" fontId="38" fillId="3" borderId="53"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11" xfId="0" applyFont="true" applyFill="true" applyBorder="true" applyAlignment="true">
      <alignment horizontal="right" vertical="top" wrapText="true"/>
    </xf>
    <xf numFmtId="0" fontId="39" fillId="3" borderId="48" xfId="0" applyFont="true" applyFill="true" applyBorder="true" applyAlignment="true">
      <alignment horizontal="right" vertical="top" wrapText="true"/>
    </xf>
    <xf numFmtId="0" fontId="39" fillId="3" borderId="49"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2"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3"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5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165" fontId="38" fillId="3" borderId="112" xfId="0" applyNumberFormat="true" applyFont="true" applyFill="true" applyBorder="true" applyAlignment="true">
      <alignment horizontal="right" vertical="top" wrapText="true"/>
    </xf>
    <xf numFmtId="165" fontId="38" fillId="3" borderId="113" xfId="0" applyNumberFormat="true" applyFont="true" applyFill="true" applyBorder="true" applyAlignment="true">
      <alignment horizontal="right" vertical="top" wrapText="true"/>
    </xf>
    <xf numFmtId="165" fontId="38" fillId="3" borderId="114"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0" fontId="39" fillId="3" borderId="51" xfId="0"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165" fontId="38" fillId="3" borderId="115" xfId="0" applyNumberFormat="true" applyFont="true" applyFill="true" applyBorder="true" applyAlignment="true">
      <alignment horizontal="righ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vertical="top"/>
    </xf>
    <xf numFmtId="169" fontId="43" fillId="0" borderId="10" xfId="0" applyNumberFormat="true" applyFont="true" applyFill="true" applyBorder="true" applyAlignment="true">
      <alignment horizontal="right" vertical="top"/>
    </xf>
    <xf numFmtId="0" fontId="43" fillId="0" borderId="10" xfId="0" applyFont="true" applyFill="true" applyBorder="true" applyAlignment="true">
      <alignment horizontal="left" wrapText="true"/>
    </xf>
    <xf numFmtId="0" fontId="43" fillId="0" borderId="10" xfId="0" applyFont="true" applyFill="true" applyBorder="true" applyAlignment="true">
      <alignment horizontal="center" wrapText="true"/>
    </xf>
    <xf numFmtId="0" fontId="1" fillId="0" borderId="10" xfId="0" applyFont="true" applyFill="true" applyBorder="true" applyAlignment="true">
      <alignment horizontal="center" vertical="center"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1" fillId="0" borderId="10" xfId="0" applyFont="true" applyFill="true" applyBorder="true" applyAlignment="true"/>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168" fontId="38" fillId="0" borderId="10" xfId="0" applyNumberFormat="true" applyFont="true" applyFill="true" applyBorder="true" applyAlignment="true">
      <alignment horizontal="right" vertical="top"/>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39" fillId="0" borderId="10" xfId="0" applyFont="true" applyFill="true" applyBorder="true" applyAlignment="true">
      <alignment horizontal="left" vertical="top" wrapText="true"/>
    </xf>
    <xf numFmtId="0" fontId="9" fillId="4" borderId="15" xfId="1" applyFont="true" applyFill="true" applyBorder="true" applyAlignment="true" applyProtection="true">
      <alignment horizontal="center" wrapText="true"/>
      <protection locked="false"/>
    </xf>
    <xf numFmtId="0" fontId="49" fillId="3" borderId="10" xfId="0" applyFont="true" applyFill="true" applyBorder="true"/>
    <xf numFmtId="0" fontId="40" fillId="3" borderId="10" xfId="0" applyFont="true" applyFill="true" applyBorder="true"/>
    <xf numFmtId="0" fontId="40" fillId="17" borderId="10" xfId="0" applyFont="true" applyFill="true" applyBorder="true" applyAlignment="true">
      <alignment wrapText="true"/>
    </xf>
    <xf numFmtId="0" fontId="40" fillId="3" borderId="10" xfId="0" applyFont="true" applyFill="true" applyBorder="true" applyAlignment="true">
      <alignment wrapText="true"/>
    </xf>
    <xf numFmtId="0" fontId="41" fillId="17" borderId="10" xfId="0" applyFont="true" applyFill="true" applyBorder="true" applyAlignment="true">
      <alignment wrapText="true"/>
    </xf>
    <xf numFmtId="0" fontId="1" fillId="3" borderId="10" xfId="0" applyFont="true" applyFill="true" applyBorder="true" applyAlignment="true">
      <alignment wrapText="true"/>
    </xf>
    <xf numFmtId="0" fontId="49" fillId="17" borderId="10" xfId="0" applyFont="true" applyFill="true" applyBorder="true" applyAlignment="true">
      <alignment wrapText="true"/>
    </xf>
    <xf numFmtId="0" fontId="49" fillId="3" borderId="10" xfId="0" applyFont="true" applyFill="true" applyBorder="true" applyAlignment="true">
      <alignment wrapText="true"/>
    </xf>
    <xf numFmtId="0" fontId="13" fillId="3" borderId="10" xfId="0" applyFont="true" applyFill="true" applyBorder="true" applyAlignment="true">
      <alignment wrapText="true"/>
    </xf>
    <xf numFmtId="1" fontId="14" fillId="3" borderId="10" xfId="0" applyNumberFormat="true" applyFont="true" applyFill="true" applyBorder="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6" fillId="3" borderId="10" xfId="0" applyNumberFormat="true" applyFont="true" applyFill="true" applyBorder="true" applyAlignment="true" applyProtection="true">
      <alignment horizontal="center" vertical="center"/>
      <protection locked="false"/>
    </xf>
    <xf numFmtId="0" fontId="4" fillId="4" borderId="1" xfId="0" applyFont="true" applyFill="true" applyBorder="true" applyAlignment="true" applyProtection="true">
      <alignment horizontal="center"/>
      <protection locked="false"/>
    </xf>
    <xf numFmtId="0" fontId="4" fillId="4" borderId="11" xfId="0" applyFont="true" applyFill="true" applyBorder="true" applyAlignment="true" applyProtection="true">
      <alignment horizontal="center"/>
      <protection locked="false"/>
    </xf>
    <xf numFmtId="0" fontId="4" fillId="4" borderId="2"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center" vertical="center"/>
      <protection locked="false"/>
    </xf>
    <xf numFmtId="0" fontId="1" fillId="3" borderId="11" xfId="0" applyFont="true" applyFill="true" applyBorder="true" applyAlignment="true" applyProtection="true">
      <alignment horizontal="center" vertical="center"/>
      <protection locked="false"/>
    </xf>
    <xf numFmtId="0" fontId="1" fillId="3" borderId="5" xfId="0" applyFont="true" applyFill="true" applyBorder="true" applyAlignment="true" applyProtection="true">
      <alignment horizontal="center" vertical="center"/>
      <protection locked="false"/>
    </xf>
    <xf numFmtId="0" fontId="1" fillId="3" borderId="12" xfId="0" applyFont="true" applyFill="true" applyBorder="true" applyAlignment="true" applyProtection="true">
      <alignment horizontal="center" vertical="center"/>
      <protection locked="false"/>
    </xf>
    <xf numFmtId="0" fontId="1" fillId="4" borderId="11" xfId="0" applyFont="true" applyFill="true" applyBorder="true" applyAlignment="true" applyProtection="true">
      <alignment horizontal="center" vertical="center"/>
      <protection locked="false"/>
    </xf>
    <xf numFmtId="0" fontId="1" fillId="4" borderId="12" xfId="0" applyFont="true" applyFill="true" applyBorder="true" applyAlignment="true" applyProtection="true">
      <alignment horizontal="center" vertical="center"/>
      <protection locked="false"/>
    </xf>
    <xf numFmtId="0" fontId="61" fillId="2" borderId="1" xfId="0" applyFont="true" applyFill="true" applyBorder="true" applyAlignment="true" applyProtection="true">
      <alignment horizontal="center" vertical="center" wrapText="true"/>
      <protection locked="false"/>
    </xf>
    <xf numFmtId="0" fontId="62" fillId="2" borderId="11" xfId="0" applyFont="true" applyFill="true" applyBorder="true" applyAlignment="true" applyProtection="true">
      <alignment horizontal="center" vertical="center" wrapText="true"/>
      <protection locked="false"/>
    </xf>
    <xf numFmtId="0" fontId="62" fillId="2" borderId="2" xfId="0" applyFont="true" applyFill="true" applyBorder="true" applyAlignment="true" applyProtection="true">
      <alignment horizontal="center" vertical="center" wrapText="true"/>
      <protection locked="false"/>
    </xf>
    <xf numFmtId="0" fontId="62" fillId="2" borderId="5" xfId="0" applyFont="true" applyFill="true" applyBorder="true" applyAlignment="true" applyProtection="true">
      <alignment horizontal="center" vertical="center" wrapText="true"/>
      <protection locked="false"/>
    </xf>
    <xf numFmtId="0" fontId="62" fillId="2" borderId="12" xfId="0" applyFont="true" applyFill="true" applyBorder="true" applyAlignment="true" applyProtection="true">
      <alignment horizontal="center" vertical="center" wrapText="true"/>
      <protection locked="false"/>
    </xf>
    <xf numFmtId="0" fontId="62" fillId="2" borderId="6" xfId="0" applyFont="true" applyFill="true" applyBorder="true" applyAlignment="true" applyProtection="true">
      <alignment horizontal="center" vertical="center" wrapText="true"/>
      <protection locked="false"/>
    </xf>
    <xf numFmtId="0" fontId="4" fillId="4" borderId="1" xfId="0" applyFont="true" applyFill="true" applyBorder="true" applyAlignment="true" applyProtection="true">
      <alignment horizontal="center" vertical="center"/>
      <protection locked="false"/>
    </xf>
    <xf numFmtId="0" fontId="1" fillId="3" borderId="2" xfId="0" applyFont="true" applyFill="true" applyBorder="true" applyAlignment="true" applyProtection="true">
      <alignment horizontal="center" vertical="center"/>
      <protection locked="false"/>
    </xf>
    <xf numFmtId="0" fontId="12" fillId="4" borderId="11" xfId="0" applyFont="true" applyFill="true" applyBorder="true" applyAlignment="true" applyProtection="true">
      <alignment horizontal="center" vertical="center"/>
      <protection locked="false"/>
    </xf>
    <xf numFmtId="0" fontId="12" fillId="4" borderId="10" xfId="0" applyFont="true" applyFill="true" applyBorder="true" applyAlignment="true" applyProtection="true">
      <alignment horizontal="center" vertical="center"/>
      <protection locked="false"/>
    </xf>
    <xf numFmtId="0" fontId="15" fillId="3" borderId="12" xfId="0" applyFont="true" applyFill="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4" fillId="4" borderId="37" xfId="0" applyFont="true" applyFill="true" applyBorder="true" applyAlignment="true" applyProtection="true">
      <alignment horizontal="right" vertical="center" wrapText="true"/>
      <protection locked="false"/>
    </xf>
    <xf numFmtId="0" fontId="1" fillId="4" borderId="38" xfId="0" applyFont="true" applyFill="true" applyBorder="true" applyAlignment="true" applyProtection="true">
      <alignment horizontal="right" vertical="center" wrapText="true"/>
      <protection locked="false"/>
    </xf>
    <xf numFmtId="0" fontId="1" fillId="4" borderId="40" xfId="0" applyFont="true" applyFill="true" applyBorder="true" applyAlignment="true" applyProtection="true">
      <alignment horizontal="right" vertical="center" wrapText="true"/>
      <protection locked="false"/>
    </xf>
    <xf numFmtId="0" fontId="1" fillId="4" borderId="41" xfId="0" applyFont="true" applyFill="true" applyBorder="true" applyAlignment="true" applyProtection="true">
      <alignment horizontal="right" vertical="center" wrapText="true"/>
      <protection locked="false"/>
    </xf>
    <xf numFmtId="0" fontId="1" fillId="4" borderId="3" xfId="0" applyFont="true" applyFill="true" applyBorder="true" applyAlignment="true" applyProtection="true">
      <alignment horizontal="right" vertical="center"/>
      <protection locked="false"/>
    </xf>
    <xf numFmtId="0" fontId="1" fillId="3" borderId="10" xfId="0" applyFont="true" applyFill="true" applyBorder="true" applyAlignment="true" applyProtection="true">
      <alignment horizontal="right"/>
      <protection locked="false"/>
    </xf>
    <xf numFmtId="0" fontId="1" fillId="3" borderId="5" xfId="0" applyFont="true" applyFill="true" applyBorder="true" applyAlignment="true" applyProtection="true">
      <alignment horizontal="right"/>
      <protection locked="false"/>
    </xf>
    <xf numFmtId="0" fontId="1" fillId="3" borderId="12" xfId="0" applyFont="true" applyFill="true" applyBorder="true" applyAlignment="true" applyProtection="true">
      <alignment horizontal="right"/>
      <protection locked="false"/>
    </xf>
    <xf numFmtId="0" fontId="12" fillId="4" borderId="12" xfId="0" applyFont="true" applyFill="true" applyBorder="true" applyAlignment="true" applyProtection="true">
      <alignment horizontal="center" vertical="center"/>
      <protection locked="false"/>
    </xf>
    <xf numFmtId="164" fontId="16" fillId="3" borderId="10" xfId="0" applyNumberFormat="true" applyFont="true" applyFill="true" applyBorder="true" applyAlignment="true" applyProtection="true">
      <alignment horizontal="center"/>
      <protection locked="false"/>
    </xf>
    <xf numFmtId="0" fontId="17" fillId="3" borderId="10" xfId="0" applyFont="true" applyFill="true" applyBorder="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6" fillId="3" borderId="10" xfId="0" applyFont="true" applyFill="true" applyBorder="true" applyAlignment="true" applyProtection="true">
      <alignment horizontal="center" vertical="center"/>
      <protection locked="false"/>
    </xf>
    <xf numFmtId="0" fontId="16" fillId="0" borderId="0" xfId="0" applyFont="true" applyAlignment="true" applyProtection="true">
      <alignment horizontal="center" vertical="center"/>
      <protection locked="false"/>
    </xf>
    <xf numFmtId="0" fontId="14" fillId="0" borderId="0" xfId="0" applyFont="true" applyAlignment="true" applyProtection="true">
      <alignment horizontal="center"/>
      <protection locked="false"/>
    </xf>
    <xf numFmtId="0" fontId="14" fillId="3" borderId="10" xfId="0" applyFont="true" applyFill="true" applyBorder="true" applyAlignment="true" applyProtection="true">
      <alignment horizontal="center"/>
      <protection locked="false"/>
    </xf>
    <xf numFmtId="0" fontId="14" fillId="0" borderId="10" xfId="0" applyFont="true" applyBorder="true" applyAlignment="true">
      <alignment horizontal="center"/>
    </xf>
    <xf numFmtId="1" fontId="16" fillId="3" borderId="10" xfId="0" applyNumberFormat="true" applyFont="true" applyFill="true" applyBorder="true" applyAlignment="true" applyProtection="true">
      <alignment horizontal="center"/>
      <protection locked="false"/>
    </xf>
    <xf numFmtId="0" fontId="16" fillId="0" borderId="0" xfId="0" applyFont="true" applyAlignment="true" applyProtection="true">
      <alignment horizontal="center"/>
      <protection locked="false"/>
    </xf>
    <xf numFmtId="0" fontId="16" fillId="3" borderId="10" xfId="0" applyFont="true" applyFill="true" applyBorder="true" applyAlignment="true" applyProtection="true">
      <alignment horizontal="center"/>
      <protection locked="false"/>
    </xf>
    <xf numFmtId="0" fontId="10" fillId="4" borderId="1" xfId="0" applyFont="true" applyFill="true" applyBorder="true" applyAlignment="true" applyProtection="true">
      <alignment horizontal="right" vertical="center"/>
      <protection locked="false"/>
    </xf>
    <xf numFmtId="0" fontId="10" fillId="0" borderId="11" xfId="0" applyFont="true" applyBorder="true" applyAlignment="true" applyProtection="true">
      <alignment horizontal="right"/>
      <protection locked="false"/>
    </xf>
    <xf numFmtId="0" fontId="10" fillId="0" borderId="5" xfId="0" applyFont="true" applyBorder="true" applyAlignment="true" applyProtection="true">
      <alignment horizontal="right"/>
      <protection locked="false"/>
    </xf>
    <xf numFmtId="0" fontId="10" fillId="0" borderId="12" xfId="0" applyFont="true" applyBorder="true" applyAlignment="true" applyProtection="true">
      <alignment horizontal="right"/>
      <protection locked="false"/>
    </xf>
    <xf numFmtId="0" fontId="7" fillId="2" borderId="1" xfId="0" applyFont="true" applyFill="true" applyBorder="true" applyAlignment="true" applyProtection="true">
      <alignment horizontal="center" vertical="center" wrapText="true"/>
      <protection locked="false"/>
    </xf>
    <xf numFmtId="0" fontId="8" fillId="2" borderId="11" xfId="0" applyFont="true" applyFill="true" applyBorder="true" applyAlignment="true" applyProtection="true">
      <alignment horizontal="center" vertical="center" wrapText="true"/>
      <protection locked="false"/>
    </xf>
    <xf numFmtId="0" fontId="8" fillId="2" borderId="2" xfId="0" applyFont="true" applyFill="true" applyBorder="true" applyAlignment="true" applyProtection="true">
      <alignment horizontal="center" vertical="center" wrapText="true"/>
      <protection locked="false"/>
    </xf>
    <xf numFmtId="0" fontId="8" fillId="2" borderId="5" xfId="0" applyFont="true" applyFill="true" applyBorder="true" applyAlignment="true" applyProtection="true">
      <alignment horizontal="center" vertical="center" wrapText="true"/>
      <protection locked="false"/>
    </xf>
    <xf numFmtId="0" fontId="8" fillId="2" borderId="12" xfId="0" applyFont="true" applyFill="true" applyBorder="true" applyAlignment="true" applyProtection="true">
      <alignment horizontal="center" vertical="center" wrapText="true"/>
      <protection locked="false"/>
    </xf>
    <xf numFmtId="0" fontId="8" fillId="2" borderId="6" xfId="0" applyFont="true" applyFill="true" applyBorder="true" applyAlignment="true" applyProtection="true">
      <alignment horizontal="center" vertical="center" wrapText="true"/>
      <protection locked="false"/>
    </xf>
    <xf numFmtId="0" fontId="4" fillId="4" borderId="43" xfId="0"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4" fillId="3" borderId="10" xfId="0" applyFont="true" applyFill="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51" fillId="13" borderId="19" xfId="0" applyNumberFormat="true" applyFont="true" applyFill="true" applyBorder="true" applyAlignment="true" applyProtection="true">
      <alignment horizontal="center" vertical="center"/>
      <protection locked="false"/>
    </xf>
    <xf numFmtId="164" fontId="51" fillId="13" borderId="21" xfId="0" applyNumberFormat="true" applyFont="true" applyFill="true" applyBorder="true" applyAlignment="true" applyProtection="true">
      <alignment horizontal="center" vertical="center"/>
      <protection locked="false"/>
    </xf>
    <xf numFmtId="1" fontId="1" fillId="4" borderId="2" xfId="0" applyNumberFormat="true" applyFont="true" applyFill="true" applyBorder="true" applyAlignment="true" applyProtection="true">
      <alignment horizontal="center" vertical="center"/>
      <protection locked="false"/>
    </xf>
    <xf numFmtId="1" fontId="1" fillId="4" borderId="6" xfId="0" applyNumberFormat="true" applyFont="true" applyFill="true" applyBorder="true" applyAlignment="true" applyProtection="true">
      <alignment horizontal="center" vertical="center"/>
      <protection locked="false"/>
    </xf>
    <xf numFmtId="164" fontId="11" fillId="14" borderId="20" xfId="0" applyNumberFormat="true" applyFont="true" applyFill="true" applyBorder="true" applyAlignment="true" applyProtection="true">
      <alignment horizontal="center" vertical="center"/>
      <protection locked="false"/>
    </xf>
    <xf numFmtId="164" fontId="11" fillId="14" borderId="22" xfId="0" applyNumberFormat="true" applyFont="true" applyFill="true" applyBorder="true" applyAlignment="true" applyProtection="true">
      <alignment horizontal="center" vertical="center"/>
      <protection locked="false"/>
    </xf>
    <xf numFmtId="164" fontId="11" fillId="10" borderId="17" xfId="0" applyNumberFormat="true" applyFont="true" applyFill="true" applyBorder="true" applyAlignment="true" applyProtection="true">
      <alignment horizontal="center" vertical="center"/>
      <protection locked="false"/>
    </xf>
    <xf numFmtId="164" fontId="11" fillId="10" borderId="9" xfId="0"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2" fillId="4" borderId="1" xfId="0" applyFont="true" applyFill="true" applyBorder="true" applyAlignment="true" applyProtection="true">
      <alignment horizontal="center" vertical="center"/>
    </xf>
    <xf numFmtId="0" fontId="12" fillId="4" borderId="2" xfId="0" applyFont="true" applyFill="true" applyBorder="true" applyAlignment="true" applyProtection="true">
      <alignment horizontal="center" vertical="center"/>
    </xf>
    <xf numFmtId="0" fontId="12" fillId="4" borderId="5" xfId="0" applyFont="true" applyFill="true" applyBorder="true" applyAlignment="true" applyProtection="true">
      <alignment horizontal="center" vertical="center"/>
    </xf>
    <xf numFmtId="0" fontId="12" fillId="4" borderId="6" xfId="0" applyFont="true" applyFill="true" applyBorder="true" applyAlignment="true" applyProtection="true">
      <alignment horizontal="center" vertical="center"/>
    </xf>
    <xf numFmtId="0" fontId="1" fillId="15" borderId="10" xfId="0" applyFont="true" applyFill="true" applyBorder="true" applyAlignment="true">
      <alignment horizontal="right" vertical="top" wrapText="true"/>
    </xf>
    <xf numFmtId="0" fontId="1" fillId="3" borderId="10" xfId="0" applyFont="true" applyFill="true" applyBorder="true" applyAlignment="true">
      <alignment horizontal="right" vertical="top" wrapText="true"/>
    </xf>
    <xf numFmtId="0" fontId="39" fillId="16" borderId="10" xfId="0" applyFont="true" applyFill="true" applyBorder="true" applyAlignment="true">
      <alignment horizontal="right" vertical="top" wrapText="true"/>
    </xf>
    <xf numFmtId="0" fontId="66" fillId="3" borderId="10" xfId="0" applyFont="true" applyFill="true" applyBorder="true" applyAlignment="true">
      <alignment horizontal="right" vertical="top" wrapText="true"/>
    </xf>
    <xf numFmtId="0" fontId="39" fillId="3" borderId="10" xfId="0" applyFont="true" applyFill="true" applyBorder="true" applyAlignment="true">
      <alignment horizontal="right" vertical="top" wrapText="true"/>
    </xf>
    <xf numFmtId="0" fontId="39" fillId="3" borderId="46" xfId="0" applyFont="true" applyFill="true" applyBorder="true" applyAlignment="true">
      <alignment horizontal="right" vertical="top" wrapText="true"/>
    </xf>
    <xf numFmtId="0" fontId="39" fillId="3" borderId="47" xfId="0" applyFont="true" applyFill="true" applyBorder="true" applyAlignment="true">
      <alignment horizontal="right" vertical="top" wrapText="true"/>
    </xf>
    <xf numFmtId="0" fontId="67" fillId="3" borderId="51" xfId="0" applyFont="true" applyFill="true" applyBorder="true" applyAlignment="true">
      <alignment horizontal="left" wrapText="true"/>
    </xf>
    <xf numFmtId="0" fontId="39" fillId="16" borderId="53" xfId="0" applyFont="true" applyFill="true" applyBorder="true" applyAlignment="true">
      <alignment horizontal="left" vertical="top" wrapText="true"/>
    </xf>
    <xf numFmtId="0" fontId="39" fillId="16" borderId="54" xfId="0" applyFont="true" applyFill="true" applyBorder="true" applyAlignment="true">
      <alignment horizontal="left" vertical="top" wrapText="true"/>
    </xf>
    <xf numFmtId="0" fontId="38" fillId="3" borderId="10" xfId="0" applyFont="true" applyFill="true" applyBorder="true" applyAlignment="true">
      <alignment horizontal="left" vertical="top" wrapText="true"/>
    </xf>
    <xf numFmtId="0" fontId="3" fillId="15" borderId="10" xfId="0" applyFont="true" applyFill="true" applyBorder="true" applyAlignment="true"/>
    <xf numFmtId="0" fontId="3" fillId="3" borderId="10" xfId="0" applyFont="true" applyFill="true" applyBorder="true" applyAlignment="true"/>
    <xf numFmtId="0" fontId="39" fillId="3" borderId="10" xfId="0" applyFont="true" applyFill="true" applyBorder="true" applyAlignment="true">
      <alignment horizontal="center" vertical="center" wrapText="true"/>
    </xf>
    <xf numFmtId="0" fontId="39" fillId="3" borderId="46" xfId="0" applyFont="true" applyFill="true" applyBorder="true" applyAlignment="true">
      <alignment horizontal="center" vertical="center" wrapText="true"/>
    </xf>
    <xf numFmtId="0" fontId="39" fillId="3" borderId="47" xfId="0" applyFont="true" applyFill="true" applyBorder="true" applyAlignment="true">
      <alignment horizontal="center" vertical="center" wrapText="true"/>
    </xf>
    <xf numFmtId="0" fontId="39" fillId="3" borderId="1" xfId="0" applyFont="true" applyFill="true" applyBorder="true" applyAlignment="true">
      <alignment horizontal="center" vertical="center" wrapText="true"/>
    </xf>
    <xf numFmtId="0" fontId="39" fillId="3" borderId="76" xfId="0" applyFont="true" applyFill="true" applyBorder="true" applyAlignment="true">
      <alignment horizontal="center" vertical="center" wrapText="true"/>
    </xf>
    <xf numFmtId="0" fontId="39" fillId="3" borderId="77" xfId="0" applyFont="true" applyFill="true" applyBorder="true" applyAlignment="true">
      <alignment horizontal="center" vertical="center" wrapText="true"/>
    </xf>
    <xf numFmtId="0" fontId="39" fillId="16" borderId="96" xfId="0" applyFont="true" applyFill="true" applyBorder="true" applyAlignment="true">
      <alignment horizontal="left" vertical="center" wrapText="true"/>
    </xf>
    <xf numFmtId="0" fontId="39" fillId="16" borderId="94" xfId="0" applyFont="true" applyFill="true" applyBorder="true" applyAlignment="true">
      <alignment horizontal="left" vertical="center" wrapText="true"/>
    </xf>
    <xf numFmtId="0" fontId="39" fillId="16" borderId="99" xfId="0" applyFont="true" applyFill="true" applyBorder="true" applyAlignment="true">
      <alignment horizontal="left" vertical="center" wrapText="true"/>
    </xf>
    <xf numFmtId="0" fontId="3" fillId="15" borderId="10" xfId="0" applyFont="true" applyFill="true" applyBorder="true"/>
    <xf numFmtId="0" fontId="3" fillId="3" borderId="10" xfId="0" applyFont="true" applyFill="true" applyBorder="true"/>
    <xf numFmtId="0" fontId="66" fillId="3" borderId="10" xfId="0" applyFont="true" applyFill="true" applyBorder="true" applyAlignment="true">
      <alignment horizontal="center" vertical="center" wrapText="true"/>
    </xf>
    <xf numFmtId="0" fontId="1" fillId="15" borderId="10" xfId="0" applyFont="true" applyFill="true" applyBorder="true" applyAlignment="true">
      <alignment wrapText="true"/>
    </xf>
    <xf numFmtId="0" fontId="1" fillId="15" borderId="10" xfId="0" applyFont="true" applyFill="true" applyBorder="true" applyAlignment="true">
      <alignment vertical="top" wrapText="true"/>
    </xf>
    <xf numFmtId="0" fontId="52" fillId="17" borderId="1" xfId="0" applyFont="true" applyFill="true" applyBorder="true" applyAlignment="true"/>
    <xf numFmtId="0" fontId="24" fillId="3" borderId="2" xfId="0" applyFont="true" applyFill="true" applyBorder="true" applyAlignment="true"/>
    <xf numFmtId="0" fontId="39" fillId="3" borderId="1" xfId="0" applyFont="true" applyFill="true" applyBorder="true" applyAlignment="true">
      <alignment horizontal="center" vertical="center"/>
    </xf>
    <xf numFmtId="0" fontId="39" fillId="3" borderId="76" xfId="0" applyFont="true" applyFill="true" applyBorder="true" applyAlignment="true">
      <alignment horizontal="center" vertical="center"/>
    </xf>
    <xf numFmtId="0" fontId="39" fillId="3" borderId="83" xfId="0" applyFont="true" applyFill="true" applyBorder="true" applyAlignment="true">
      <alignment horizontal="center" vertical="center"/>
    </xf>
    <xf numFmtId="0" fontId="39" fillId="3" borderId="3" xfId="0" applyFont="true" applyFill="true" applyBorder="true" applyAlignment="true">
      <alignment horizontal="center" vertical="center" wrapText="true"/>
    </xf>
    <xf numFmtId="169" fontId="44" fillId="2" borderId="97" xfId="0" applyNumberFormat="true" applyFont="true" applyFill="true" applyBorder="true" applyAlignment="true">
      <alignment vertical="center" wrapText="true"/>
    </xf>
    <xf numFmtId="0" fontId="45" fillId="2" borderId="10" xfId="0" applyFont="true" applyFill="true" applyBorder="true" applyAlignment="true">
      <alignment vertical="center" wrapText="true"/>
    </xf>
    <xf numFmtId="0" fontId="45" fillId="2" borderId="8" xfId="0" applyFont="true" applyFill="true" applyBorder="true" applyAlignment="true">
      <alignment vertical="center" wrapText="true"/>
    </xf>
    <xf numFmtId="0" fontId="39" fillId="3" borderId="3" xfId="0" applyFont="true" applyFill="true" applyBorder="true" applyAlignment="true">
      <alignment horizontal="center" vertical="center"/>
    </xf>
    <xf numFmtId="0" fontId="39" fillId="3" borderId="46" xfId="0" applyFont="true" applyFill="true" applyBorder="true" applyAlignment="true">
      <alignment horizontal="center" vertical="center"/>
    </xf>
    <xf numFmtId="0" fontId="39" fillId="3" borderId="90" xfId="0" applyFont="true" applyFill="true" applyBorder="true" applyAlignment="true">
      <alignment horizontal="center" vertical="center"/>
    </xf>
    <xf numFmtId="0" fontId="39" fillId="16" borderId="52" xfId="0" applyFont="true" applyFill="true" applyBorder="true" applyAlignment="true">
      <alignment horizontal="left" vertical="center" wrapText="true"/>
    </xf>
    <xf numFmtId="0" fontId="39" fillId="16" borderId="53" xfId="0" applyFont="true" applyFill="true" applyBorder="true" applyAlignment="true">
      <alignment horizontal="left" vertical="center" wrapText="true"/>
    </xf>
    <xf numFmtId="0" fontId="39" fillId="3" borderId="83" xfId="0" applyFont="true" applyFill="true" applyBorder="true" applyAlignment="true">
      <alignment horizontal="center" vertical="center" wrapText="true"/>
    </xf>
    <xf numFmtId="0" fontId="39" fillId="16" borderId="54" xfId="0" applyFont="true" applyFill="true" applyBorder="true" applyAlignment="true">
      <alignment horizontal="left" vertical="center" wrapText="true"/>
    </xf>
    <xf numFmtId="0" fontId="39" fillId="3" borderId="90" xfId="0" applyFont="true" applyFill="true" applyBorder="true" applyAlignment="true">
      <alignment horizontal="center" vertical="center" wrapText="true"/>
    </xf>
    <xf numFmtId="0" fontId="63" fillId="16" borderId="53" xfId="0" applyFont="true" applyFill="true" applyBorder="true" applyAlignment="true">
      <alignment horizontal="left" vertical="center" wrapText="true"/>
    </xf>
    <xf numFmtId="0" fontId="63" fillId="16" borderId="52" xfId="0" applyFont="true" applyFill="true" applyBorder="true" applyAlignment="true">
      <alignment horizontal="left" vertical="center" wrapText="true"/>
    </xf>
    <xf numFmtId="0" fontId="39" fillId="15" borderId="94" xfId="0" applyFont="true" applyFill="true" applyBorder="true" applyAlignment="true">
      <alignment horizontal="left" vertical="center" wrapText="true"/>
    </xf>
    <xf numFmtId="0" fontId="39" fillId="16" borderId="95" xfId="0" applyFont="true" applyFill="true" applyBorder="true" applyAlignment="true">
      <alignment horizontal="left" vertical="center" wrapText="true"/>
    </xf>
    <xf numFmtId="0" fontId="1" fillId="3" borderId="10" xfId="0" applyFont="true" applyFill="true" applyBorder="true"/>
    <xf numFmtId="0" fontId="46" fillId="3" borderId="10" xfId="0" applyFont="true" applyFill="true" applyBorder="true" applyAlignment="true">
      <alignment horizontal="center" vertical="center" wrapText="true"/>
    </xf>
  </cellXfs>
  <cellStyles count="2">
    <cellStyle name="Normal" xfId="0" builtinId="0"/>
    <cellStyle name="Normal 3" xfId="1" xr:uid="{376F18C8-49F8-4DF2-A5D4-96678FB58A32}"/>
  </cellStyles>
  <dxfs count="7">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
      <font>
        <color rgb="FFC00000"/>
      </font>
      <numFmt numFmtId="170"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worksheets/sheet8.xml" Type="http://schemas.openxmlformats.org/officeDocument/2006/relationships/worksheet" Id="rId8"/><Relationship Target="theme/theme1.xml" Type="http://schemas.openxmlformats.org/officeDocument/2006/relationships/theme" Id="rId13"/><Relationship Target="worksheets/sheet3.xml" Type="http://schemas.openxmlformats.org/officeDocument/2006/relationships/worksheet" Id="rId3"/><Relationship Target="worksheets/sheet7.xml" Type="http://schemas.openxmlformats.org/officeDocument/2006/relationships/worksheet" Id="rId7"/><Relationship Target="worksheets/sheet12.xml" Type="http://schemas.openxmlformats.org/officeDocument/2006/relationships/worksheet" Id="rId12"/><Relationship Target="vbaProject.bin" Type="http://schemas.microsoft.com/office/2006/relationships/vbaProject" Id="rId17"/><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11.xml" Type="http://schemas.openxmlformats.org/officeDocument/2006/relationships/worksheet" Id="rId11"/><Relationship Target="worksheets/sheet5.xml" Type="http://schemas.openxmlformats.org/officeDocument/2006/relationships/worksheet" Id="rId5"/><Relationship Target="sharedStrings.xml" Type="http://schemas.openxmlformats.org/officeDocument/2006/relationships/sharedStrings" Id="rId15"/><Relationship Target="worksheets/sheet10.xml" Type="http://schemas.openxmlformats.org/officeDocument/2006/relationships/worksheet" Id="rId10"/><Relationship Target="worksheets/sheet4.xml" Type="http://schemas.openxmlformats.org/officeDocument/2006/relationships/worksheet" Id="rId4"/><Relationship Target="worksheets/sheet9.xml" Type="http://schemas.openxmlformats.org/officeDocument/2006/relationships/worksheet" Id="rId9"/><Relationship Target="styles.xml" Type="http://schemas.openxmlformats.org/officeDocument/2006/relationships/styles" Id="rId14"/></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_rels/chart112.xml.rels><?xml version="1.0" encoding="UTF-8"?><Relationships xmlns="http://schemas.openxmlformats.org/package/2006/relationships"><Relationship Target="../theme/themeOverride35.xml" Type="http://schemas.openxmlformats.org/officeDocument/2006/relationships/themeOverride" Id="rId1"/></Relationships>
</file>

<file path=xl/charts/_rels/chart113.xml.rels><?xml version="1.0" encoding="UTF-8"?><Relationships xmlns="http://schemas.openxmlformats.org/package/2006/relationships"><Relationship Target="../theme/themeOverride36.xml" Type="http://schemas.openxmlformats.org/officeDocument/2006/relationships/themeOverride" Id="rId1"/></Relationships>
</file>

<file path=xl/charts/_rels/chart114.xml.rels><?xml version="1.0" encoding="UTF-8"?><Relationships xmlns="http://schemas.openxmlformats.org/package/2006/relationships"><Relationship Target="../theme/themeOverride37.xml" Type="http://schemas.openxmlformats.org/officeDocument/2006/relationships/themeOverride" Id="rId1"/></Relationships>
</file>

<file path=xl/charts/_rels/chart115.xml.rels><?xml version="1.0" encoding="UTF-8"?><Relationships xmlns="http://schemas.openxmlformats.org/package/2006/relationships"><Relationship Target="../theme/themeOverride38.xml" Type="http://schemas.openxmlformats.org/officeDocument/2006/relationships/themeOverride" Id="rId1"/></Relationships>
</file>

<file path=xl/charts/_rels/chart116.xml.rels><?xml version="1.0" encoding="UTF-8"?><Relationships xmlns="http://schemas.openxmlformats.org/package/2006/relationships"><Relationship Target="../theme/themeOverride39.xml" Type="http://schemas.openxmlformats.org/officeDocument/2006/relationships/themeOverride" Id="rId1"/></Relationships>
</file>

<file path=xl/charts/_rels/chart117.xml.rels><?xml version="1.0" encoding="UTF-8"?><Relationships xmlns="http://schemas.openxmlformats.org/package/2006/relationships"><Relationship Target="../theme/themeOverride40.xml" Type="http://schemas.openxmlformats.org/officeDocument/2006/relationships/themeOverride" Id="rId1"/></Relationships>
</file>

<file path=xl/charts/_rels/chart118.xml.rels><?xml version="1.0" encoding="UTF-8"?><Relationships xmlns="http://schemas.openxmlformats.org/package/2006/relationships"><Relationship Target="../theme/themeOverride41.xml" Type="http://schemas.openxmlformats.org/officeDocument/2006/relationships/themeOverride" Id="rId1"/></Relationships>
</file>

<file path=xl/charts/_rels/chart119.xml.rels><?xml version="1.0" encoding="UTF-8"?><Relationships xmlns="http://schemas.openxmlformats.org/package/2006/relationships"><Relationship Target="../theme/themeOverride42.xml" Type="http://schemas.openxmlformats.org/officeDocument/2006/relationships/themeOverride" Id="rId1"/></Relationships>
</file>

<file path=xl/charts/_rels/chart120.xml.rels><?xml version="1.0" encoding="UTF-8"?><Relationships xmlns="http://schemas.openxmlformats.org/package/2006/relationships"><Relationship Target="../theme/themeOverride43.xml" Type="http://schemas.openxmlformats.org/officeDocument/2006/relationships/themeOverride" Id="rId1"/></Relationships>
</file>

<file path=xl/charts/_rels/chart121.xml.rels><?xml version="1.0" encoding="UTF-8"?><Relationships xmlns="http://schemas.openxmlformats.org/package/2006/relationships"><Relationship Target="../theme/themeOverride44.xml" Type="http://schemas.openxmlformats.org/officeDocument/2006/relationships/themeOverride" Id="rId1"/></Relationships>
</file>

<file path=xl/charts/_rels/chart122.xml.rels><?xml version="1.0" encoding="UTF-8"?><Relationships xmlns="http://schemas.openxmlformats.org/package/2006/relationships"><Relationship Target="../theme/themeOverride45.xml" Type="http://schemas.openxmlformats.org/officeDocument/2006/relationships/themeOverride" Id="rId1"/></Relationships>
</file>

<file path=xl/charts/_rels/chart123.xml.rels><?xml version="1.0" encoding="UTF-8"?><Relationships xmlns="http://schemas.openxmlformats.org/package/2006/relationships"><Relationship Target="../theme/themeOverride46.xml" Type="http://schemas.openxmlformats.org/officeDocument/2006/relationships/themeOverride" Id="rId1"/></Relationships>
</file>

<file path=xl/charts/_rels/chart124.xml.rels><?xml version="1.0" encoding="UTF-8"?><Relationships xmlns="http://schemas.openxmlformats.org/package/2006/relationships"><Relationship Target="../theme/themeOverride47.xml" Type="http://schemas.openxmlformats.org/officeDocument/2006/relationships/themeOverride" Id="rId1"/></Relationships>
</file>

<file path=xl/charts/_rels/chart125.xml.rels><?xml version="1.0" encoding="UTF-8"?><Relationships xmlns="http://schemas.openxmlformats.org/package/2006/relationships"><Relationship Target="../theme/themeOverride48.xml" Type="http://schemas.openxmlformats.org/officeDocument/2006/relationships/themeOverride" Id="rId1"/></Relationships>
</file>

<file path=xl/charts/_rels/chart126.xml.rels><?xml version="1.0" encoding="UTF-8"?><Relationships xmlns="http://schemas.openxmlformats.org/package/2006/relationships"><Relationship Target="../theme/themeOverride49.xml" Type="http://schemas.openxmlformats.org/officeDocument/2006/relationships/themeOverride" Id="rId1"/></Relationships>
</file>

<file path=xl/charts/_rels/chart127.xml.rels><?xml version="1.0" encoding="UTF-8"?><Relationships xmlns="http://schemas.openxmlformats.org/package/2006/relationships"><Relationship Target="../theme/themeOverride50.xml" Type="http://schemas.openxmlformats.org/officeDocument/2006/relationships/themeOverride" Id="rId1"/></Relationships>
</file>

<file path=xl/charts/_rels/chart128.xml.rels><?xml version="1.0" encoding="UTF-8"?><Relationships xmlns="http://schemas.openxmlformats.org/package/2006/relationships"><Relationship Target="../theme/themeOverride51.xml" Type="http://schemas.openxmlformats.org/officeDocument/2006/relationships/themeOverride" Id="rId1"/></Relationships>
</file>

<file path=xl/charts/_rels/chart129.xml.rels><?xml version="1.0" encoding="UTF-8"?><Relationships xmlns="http://schemas.openxmlformats.org/package/2006/relationships"><Relationship Target="../theme/themeOverride52.xml" Type="http://schemas.openxmlformats.org/officeDocument/2006/relationships/themeOverride" Id="rId1"/></Relationships>
</file>

<file path=xl/charts/_rels/chart130.xml.rels><?xml version="1.0" encoding="UTF-8"?><Relationships xmlns="http://schemas.openxmlformats.org/package/2006/relationships"><Relationship Target="../theme/themeOverride53.xml" Type="http://schemas.openxmlformats.org/officeDocument/2006/relationships/themeOverride" Id="rId1"/></Relationships>
</file>

<file path=xl/charts/_rels/chart131.xml.rels><?xml version="1.0" encoding="UTF-8"?><Relationships xmlns="http://schemas.openxmlformats.org/package/2006/relationships"><Relationship Target="../theme/themeOverride54.xml" Type="http://schemas.openxmlformats.org/officeDocument/2006/relationships/themeOverride" Id="rId1"/></Relationships>
</file>

<file path=xl/charts/_rels/chart132.xml.rels><?xml version="1.0" encoding="UTF-8"?><Relationships xmlns="http://schemas.openxmlformats.org/package/2006/relationships"><Relationship Target="../theme/themeOverride55.xml" Type="http://schemas.openxmlformats.org/officeDocument/2006/relationships/themeOverride" Id="rId1"/></Relationships>
</file>

<file path=xl/charts/_rels/chart133.xml.rels><?xml version="1.0" encoding="UTF-8"?><Relationships xmlns="http://schemas.openxmlformats.org/package/2006/relationships"><Relationship Target="../theme/themeOverride56.xml" Type="http://schemas.openxmlformats.org/officeDocument/2006/relationships/themeOverride" Id="rId1"/></Relationships>
</file>

<file path=xl/charts/_rels/chart134.xml.rels><?xml version="1.0" encoding="UTF-8"?><Relationships xmlns="http://schemas.openxmlformats.org/package/2006/relationships"><Relationship Target="../theme/themeOverride57.xml" Type="http://schemas.openxmlformats.org/officeDocument/2006/relationships/themeOverride" Id="rId1"/></Relationships>
</file>

<file path=xl/charts/_rels/chart135.xml.rels><?xml version="1.0" encoding="UTF-8"?><Relationships xmlns="http://schemas.openxmlformats.org/package/2006/relationships"><Relationship Target="../theme/themeOverride58.xml" Type="http://schemas.openxmlformats.org/officeDocument/2006/relationships/themeOverride" Id="rId1"/></Relationships>
</file>

<file path=xl/charts/_rels/chart136.xml.rels><?xml version="1.0" encoding="UTF-8"?><Relationships xmlns="http://schemas.openxmlformats.org/package/2006/relationships"><Relationship Target="../theme/themeOverride59.xml" Type="http://schemas.openxmlformats.org/officeDocument/2006/relationships/themeOverride" Id="rId1"/></Relationships>
</file>

<file path=xl/charts/_rels/chart137.xml.rels><?xml version="1.0" encoding="UTF-8"?><Relationships xmlns="http://schemas.openxmlformats.org/package/2006/relationships"><Relationship Target="../theme/themeOverride60.xml" Type="http://schemas.openxmlformats.org/officeDocument/2006/relationships/themeOverride" Id="rId1"/></Relationships>
</file>

<file path=xl/charts/_rels/chart138.xml.rels><?xml version="1.0" encoding="UTF-8"?><Relationships xmlns="http://schemas.openxmlformats.org/package/2006/relationships"><Relationship Target="../theme/themeOverride61.xml" Type="http://schemas.openxmlformats.org/officeDocument/2006/relationships/themeOverride" Id="rId1"/></Relationships>
</file>

<file path=xl/charts/_rels/chart139.xml.rels><?xml version="1.0" encoding="UTF-8"?><Relationships xmlns="http://schemas.openxmlformats.org/package/2006/relationships"><Relationship Target="../theme/themeOverride62.xml" Type="http://schemas.openxmlformats.org/officeDocument/2006/relationships/themeOverride" Id="rId1"/></Relationships>
</file>

<file path=xl/charts/_rels/chart140.xml.rels><?xml version="1.0" encoding="UTF-8"?><Relationships xmlns="http://schemas.openxmlformats.org/package/2006/relationships"><Relationship Target="../theme/themeOverride63.xml" Type="http://schemas.openxmlformats.org/officeDocument/2006/relationships/themeOverride" Id="rId1"/></Relationships>
</file>

<file path=xl/charts/_rels/chart141.xml.rels><?xml version="1.0" encoding="UTF-8"?><Relationships xmlns="http://schemas.openxmlformats.org/package/2006/relationships"><Relationship Target="../theme/themeOverride64.xml" Type="http://schemas.openxmlformats.org/officeDocument/2006/relationships/themeOverride" Id="rId1"/></Relationships>
</file>

<file path=xl/charts/_rels/chart142.xml.rels><?xml version="1.0" encoding="UTF-8"?><Relationships xmlns="http://schemas.openxmlformats.org/package/2006/relationships"><Relationship Target="../theme/themeOverride65.xml" Type="http://schemas.openxmlformats.org/officeDocument/2006/relationships/themeOverride" Id="rId1"/></Relationships>
</file>

<file path=xl/charts/_rels/chart143.xml.rels><?xml version="1.0" encoding="UTF-8"?><Relationships xmlns="http://schemas.openxmlformats.org/package/2006/relationships"><Relationship Target="../theme/themeOverride66.xml" Type="http://schemas.openxmlformats.org/officeDocument/2006/relationships/themeOverride" Id="rId1"/></Relationships>
</file>

<file path=xl/charts/_rels/chart144.xml.rels><?xml version="1.0" encoding="UTF-8"?><Relationships xmlns="http://schemas.openxmlformats.org/package/2006/relationships"><Relationship Target="../theme/themeOverride67.xml" Type="http://schemas.openxmlformats.org/officeDocument/2006/relationships/themeOverride" Id="rId1"/></Relationships>
</file>

<file path=xl/charts/_rels/chart145.xml.rels><?xml version="1.0" encoding="UTF-8"?><Relationships xmlns="http://schemas.openxmlformats.org/package/2006/relationships"><Relationship Target="../theme/themeOverride68.xml" Type="http://schemas.openxmlformats.org/officeDocument/2006/relationships/themeOverride" Id="rId1"/></Relationships>
</file>

<file path=xl/charts/_rels/chart146.xml.rels><?xml version="1.0" encoding="UTF-8"?><Relationships xmlns="http://schemas.openxmlformats.org/package/2006/relationships"><Relationship Target="../theme/themeOverride69.xml" Type="http://schemas.openxmlformats.org/officeDocument/2006/relationships/themeOverride" Id="rId1"/></Relationships>
</file>

<file path=xl/charts/_rels/chart147.xml.rels><?xml version="1.0" encoding="UTF-8"?><Relationships xmlns="http://schemas.openxmlformats.org/package/2006/relationships"><Relationship Target="../theme/themeOverride70.xml" Type="http://schemas.openxmlformats.org/officeDocument/2006/relationships/themeOverride" Id="rId1"/></Relationships>
</file>

<file path=xl/charts/_rels/chart148.xml.rels><?xml version="1.0" encoding="UTF-8"?><Relationships xmlns="http://schemas.openxmlformats.org/package/2006/relationships"><Relationship Target="../theme/themeOverride71.xml" Type="http://schemas.openxmlformats.org/officeDocument/2006/relationships/themeOverride" Id="rId1"/></Relationships>
</file>

<file path=xl/charts/_rels/chart149.xml.rels><?xml version="1.0" encoding="UTF-8"?><Relationships xmlns="http://schemas.openxmlformats.org/package/2006/relationships"><Relationship Target="../theme/themeOverride72.xml" Type="http://schemas.openxmlformats.org/officeDocument/2006/relationships/themeOverride" Id="rId1"/></Relationships>
</file>

<file path=xl/charts/_rels/chart150.xml.rels><?xml version="1.0" encoding="UTF-8"?><Relationships xmlns="http://schemas.openxmlformats.org/package/2006/relationships"><Relationship Target="../theme/themeOverride73.xml" Type="http://schemas.openxmlformats.org/officeDocument/2006/relationships/themeOverride" Id="rId1"/></Relationships>
</file>

<file path=xl/charts/_rels/chart151.xml.rels><?xml version="1.0" encoding="UTF-8"?><Relationships xmlns="http://schemas.openxmlformats.org/package/2006/relationships"><Relationship Target="../theme/themeOverride74.xml" Type="http://schemas.openxmlformats.org/officeDocument/2006/relationships/themeOverride" Id="rId1"/></Relationships>
</file>

<file path=xl/charts/_rels/chart152.xml.rels><?xml version="1.0" encoding="UTF-8"?><Relationships xmlns="http://schemas.openxmlformats.org/package/2006/relationships"><Relationship Target="../theme/themeOverride75.xml" Type="http://schemas.openxmlformats.org/officeDocument/2006/relationships/themeOverride" Id="rId1"/></Relationships>
</file>

<file path=xl/charts/_rels/chart153.xml.rels><?xml version="1.0" encoding="UTF-8"?><Relationships xmlns="http://schemas.openxmlformats.org/package/2006/relationships"><Relationship Target="../theme/themeOverride76.xml" Type="http://schemas.openxmlformats.org/officeDocument/2006/relationships/themeOverride" Id="rId1"/></Relationships>
</file>

<file path=xl/charts/_rels/chart154.xml.rels><?xml version="1.0" encoding="UTF-8"?><Relationships xmlns="http://schemas.openxmlformats.org/package/2006/relationships"><Relationship Target="../theme/themeOverride77.xml" Type="http://schemas.openxmlformats.org/officeDocument/2006/relationships/themeOverride" Id="rId1"/></Relationships>
</file>

<file path=xl/charts/_rels/chart155.xml.rels><?xml version="1.0" encoding="UTF-8"?><Relationships xmlns="http://schemas.openxmlformats.org/package/2006/relationships"><Relationship Target="../theme/themeOverride78.xml" Type="http://schemas.openxmlformats.org/officeDocument/2006/relationships/themeOverride" Id="rId1"/></Relationships>
</file>

<file path=xl/charts/_rels/chart156.xml.rels><?xml version="1.0" encoding="UTF-8"?><Relationships xmlns="http://schemas.openxmlformats.org/package/2006/relationships"><Relationship Target="../theme/themeOverride79.xml" Type="http://schemas.openxmlformats.org/officeDocument/2006/relationships/themeOverride" Id="rId1"/></Relationships>
</file>

<file path=xl/charts/_rels/chart157.xml.rels><?xml version="1.0" encoding="UTF-8"?><Relationships xmlns="http://schemas.openxmlformats.org/package/2006/relationships"><Relationship Target="../theme/themeOverride80.xml" Type="http://schemas.openxmlformats.org/officeDocument/2006/relationships/themeOverride" Id="rId1"/></Relationships>
</file>

<file path=xl/charts/_rels/chart158.xml.rels><?xml version="1.0" encoding="UTF-8"?><Relationships xmlns="http://schemas.openxmlformats.org/package/2006/relationships"><Relationship Target="../theme/themeOverride81.xml" Type="http://schemas.openxmlformats.org/officeDocument/2006/relationships/themeOverride" Id="rId1"/></Relationships>
</file>

<file path=xl/charts/_rels/chart159.xml.rels><?xml version="1.0" encoding="UTF-8"?><Relationships xmlns="http://schemas.openxmlformats.org/package/2006/relationships"><Relationship Target="../theme/themeOverride82.xml" Type="http://schemas.openxmlformats.org/officeDocument/2006/relationships/themeOverride" Id="rId1"/></Relationships>
</file>

<file path=xl/charts/_rels/chart160.xml.rels><?xml version="1.0" encoding="UTF-8"?><Relationships xmlns="http://schemas.openxmlformats.org/package/2006/relationships"><Relationship Target="../theme/themeOverride83.xml" Type="http://schemas.openxmlformats.org/officeDocument/2006/relationships/themeOverride" Id="rId1"/></Relationships>
</file>

<file path=xl/charts/_rels/chart161.xml.rels><?xml version="1.0" encoding="UTF-8"?><Relationships xmlns="http://schemas.openxmlformats.org/package/2006/relationships"><Relationship Target="../theme/themeOverride84.xml" Type="http://schemas.openxmlformats.org/officeDocument/2006/relationships/themeOverride" Id="rId1"/></Relationships>
</file>

<file path=xl/charts/_rels/chart162.xml.rels><?xml version="1.0" encoding="UTF-8"?><Relationships xmlns="http://schemas.openxmlformats.org/package/2006/relationships"><Relationship Target="../theme/themeOverride85.xml" Type="http://schemas.openxmlformats.org/officeDocument/2006/relationships/themeOverride" Id="rId1"/></Relationships>
</file>

<file path=xl/charts/_rels/chart163.xml.rels><?xml version="1.0" encoding="UTF-8"?><Relationships xmlns="http://schemas.openxmlformats.org/package/2006/relationships"><Relationship Target="../theme/themeOverride86.xml" Type="http://schemas.openxmlformats.org/officeDocument/2006/relationships/themeOverride" Id="rId1"/></Relationships>
</file>

<file path=xl/charts/_rels/chart164.xml.rels><?xml version="1.0" encoding="UTF-8"?><Relationships xmlns="http://schemas.openxmlformats.org/package/2006/relationships"><Relationship Target="../theme/themeOverride87.xml" Type="http://schemas.openxmlformats.org/officeDocument/2006/relationships/themeOverride" Id="rId1"/></Relationships>
</file>

<file path=xl/charts/_rels/chart165.xml.rels><?xml version="1.0" encoding="UTF-8"?><Relationships xmlns="http://schemas.openxmlformats.org/package/2006/relationships"><Relationship Target="../theme/themeOverride88.xml" Type="http://schemas.openxmlformats.org/officeDocument/2006/relationships/themeOverride" Id="rId1"/></Relationships>
</file>

<file path=xl/charts/_rels/chart166.xml.rels><?xml version="1.0" encoding="UTF-8"?><Relationships xmlns="http://schemas.openxmlformats.org/package/2006/relationships"><Relationship Target="../theme/themeOverride89.xml" Type="http://schemas.openxmlformats.org/officeDocument/2006/relationships/themeOverride" Id="rId1"/></Relationships>
</file>

<file path=xl/charts/_rels/chart167.xml.rels><?xml version="1.0" encoding="UTF-8"?><Relationships xmlns="http://schemas.openxmlformats.org/package/2006/relationships"><Relationship Target="../theme/themeOverride90.xml" Type="http://schemas.openxmlformats.org/officeDocument/2006/relationships/themeOverride" Id="rId1"/></Relationships>
</file>

<file path=xl/charts/_rels/chart168.xml.rels><?xml version="1.0" encoding="UTF-8"?><Relationships xmlns="http://schemas.openxmlformats.org/package/2006/relationships"><Relationship Target="../theme/themeOverride91.xml" Type="http://schemas.openxmlformats.org/officeDocument/2006/relationships/themeOverride" Id="rId1"/></Relationships>
</file>

<file path=xl/charts/_rels/chart169.xml.rels><?xml version="1.0" encoding="UTF-8"?><Relationships xmlns="http://schemas.openxmlformats.org/package/2006/relationships"><Relationship Target="../theme/themeOverride92.xml" Type="http://schemas.openxmlformats.org/officeDocument/2006/relationships/themeOverride" Id="rId1"/></Relationships>
</file>

<file path=xl/charts/_rels/chart170.xml.rels><?xml version="1.0" encoding="UTF-8"?><Relationships xmlns="http://schemas.openxmlformats.org/package/2006/relationships"><Relationship Target="../theme/themeOverride93.xml" Type="http://schemas.openxmlformats.org/officeDocument/2006/relationships/themeOverride" Id="rId1"/></Relationships>
</file>

<file path=xl/charts/_rels/chart171.xml.rels><?xml version="1.0" encoding="UTF-8"?><Relationships xmlns="http://schemas.openxmlformats.org/package/2006/relationships"><Relationship Target="../theme/themeOverride9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1">
                  <c:v>2005</c:v>
                </c:pt>
                <c:pt idx="3">
                  <c:v>2010</c:v>
                </c:pt>
                <c:pt idx="4">
                  <c:v>2012</c:v>
                </c:pt>
                <c:pt idx="5">
                  <c:v>2016</c:v>
                </c:pt>
                <c:pt idx="6">
                  <c:v>2017</c:v>
                </c:pt>
              </c:numCache>
            </c:numRef>
          </c:xVal>
          <c:yVal>
            <c:numRef>
              <c:f>Water!$AB$105:$AB$116</c:f>
              <c:numCache>
                <c:formatCode>0.0</c:formatCode>
                <c:ptCount val="12"/>
                <c:pt idx="0">
                  <c:v>2.4488846461599953</c:v>
                </c:pt>
                <c:pt idx="1">
                  <c:v>3.5845881951039158</c:v>
                </c:pt>
                <c:pt idx="2">
                  <c:v>3.5155053943419659</c:v>
                </c:pt>
                <c:pt idx="3">
                  <c:v>2.7930031258492218</c:v>
                </c:pt>
                <c:pt idx="4">
                  <c:v>2.9416745718843522</c:v>
                </c:pt>
                <c:pt idx="5">
                  <c:v>2.0464008859716816</c:v>
                </c:pt>
                <c:pt idx="6">
                  <c:v>2.5665023637362321</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1">
                  <c:v>2005</c:v>
                </c:pt>
                <c:pt idx="3">
                  <c:v>2010</c:v>
                </c:pt>
                <c:pt idx="4">
                  <c:v>2012</c:v>
                </c:pt>
                <c:pt idx="5">
                  <c:v>2016</c:v>
                </c:pt>
                <c:pt idx="6">
                  <c:v>2017</c:v>
                </c:pt>
              </c:numCache>
            </c:numRef>
          </c:xVal>
          <c:yVal>
            <c:numRef>
              <c:f>Water!$W$105:$W$116</c:f>
              <c:numCache>
                <c:formatCode>0.0</c:formatCode>
                <c:ptCount val="12"/>
                <c:pt idx="0">
                  <c:v>13.266846588565054</c:v>
                </c:pt>
                <c:pt idx="1">
                  <c:v>17.560232168912162</c:v>
                </c:pt>
                <c:pt idx="2">
                  <c:v>14.566578538886152</c:v>
                </c:pt>
                <c:pt idx="3">
                  <c:v>14.040045470978235</c:v>
                </c:pt>
                <c:pt idx="4">
                  <c:v>9.4833602258213947</c:v>
                </c:pt>
                <c:pt idx="5">
                  <c:v>8.3670575356823633</c:v>
                </c:pt>
                <c:pt idx="6">
                  <c:v>8.4307068238891247</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1">
                  <c:v>2005</c:v>
                </c:pt>
                <c:pt idx="3">
                  <c:v>2010</c:v>
                </c:pt>
                <c:pt idx="4">
                  <c:v>2012</c:v>
                </c:pt>
                <c:pt idx="5">
                  <c:v>2016</c:v>
                </c:pt>
                <c:pt idx="6">
                  <c:v>2017</c:v>
                </c:pt>
              </c:numCache>
            </c:numRef>
          </c:xVal>
          <c:yVal>
            <c:numRef>
              <c:f>Water!$R$105:$R$116</c:f>
              <c:numCache>
                <c:formatCode>0.0</c:formatCode>
                <c:ptCount val="12"/>
                <c:pt idx="0">
                  <c:v>21.744316187572529</c:v>
                </c:pt>
                <c:pt idx="1">
                  <c:v>26.894059006801221</c:v>
                </c:pt>
                <c:pt idx="2">
                  <c:v>23.439519296187324</c:v>
                </c:pt>
                <c:pt idx="3">
                  <c:v>20.900724898168725</c:v>
                </c:pt>
                <c:pt idx="4">
                  <c:v>18.682303415827356</c:v>
                </c:pt>
                <c:pt idx="5">
                  <c:v>16.651343785862473</c:v>
                </c:pt>
                <c:pt idx="6">
                  <c:v>13.18307349376783</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1">
                  <c:v>2005</c:v>
                </c:pt>
                <c:pt idx="3">
                  <c:v>2010</c:v>
                </c:pt>
                <c:pt idx="4">
                  <c:v>2012</c:v>
                </c:pt>
                <c:pt idx="5">
                  <c:v>2016</c:v>
                </c:pt>
                <c:pt idx="6">
                  <c:v>2017</c:v>
                </c:pt>
              </c:numCache>
            </c:numRef>
          </c:xVal>
          <c:yVal>
            <c:numRef>
              <c:f>Water!$M$105:$M$116</c:f>
              <c:numCache>
                <c:formatCode>0.0</c:formatCode>
                <c:ptCount val="12"/>
                <c:pt idx="0">
                  <c:v>23.729361281270201</c:v>
                </c:pt>
                <c:pt idx="1">
                  <c:v>21.606535968768377</c:v>
                </c:pt>
                <c:pt idx="2">
                  <c:v>21.853892644173651</c:v>
                </c:pt>
                <c:pt idx="3">
                  <c:v>26.433590232361826</c:v>
                </c:pt>
                <c:pt idx="4">
                  <c:v>21.695575038403753</c:v>
                </c:pt>
                <c:pt idx="5">
                  <c:v>17.439143757965265</c:v>
                </c:pt>
                <c:pt idx="6">
                  <c:v>14.282272765683379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1">
                  <c:v>2005</c:v>
                </c:pt>
                <c:pt idx="3">
                  <c:v>2010</c:v>
                </c:pt>
                <c:pt idx="4">
                  <c:v>2012</c:v>
                </c:pt>
                <c:pt idx="5">
                  <c:v>2016</c:v>
                </c:pt>
                <c:pt idx="6">
                  <c:v>2017</c:v>
                </c:pt>
              </c:numCache>
            </c:numRef>
          </c:xVal>
          <c:yVal>
            <c:numRef>
              <c:f>Water!$H$105:$H$116</c:f>
              <c:numCache>
                <c:formatCode>0.0</c:formatCode>
                <c:ptCount val="12"/>
                <c:pt idx="0">
                  <c:v>24.81000102767306</c:v>
                </c:pt>
                <c:pt idx="1">
                  <c:v>22.322154445085687</c:v>
                </c:pt>
                <c:pt idx="2">
                  <c:v>26.773186425635089</c:v>
                </c:pt>
                <c:pt idx="3">
                  <c:v>28.873696887857371</c:v>
                </c:pt>
                <c:pt idx="4">
                  <c:v>28.294595605515678</c:v>
                </c:pt>
                <c:pt idx="5">
                  <c:v>21.427745287360818</c:v>
                </c:pt>
                <c:pt idx="6">
                  <c:v>14.170365843611926</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1">
                  <c:v>2005</c:v>
                </c:pt>
                <c:pt idx="3">
                  <c:v>2010</c:v>
                </c:pt>
                <c:pt idx="4">
                  <c:v>2012</c:v>
                </c:pt>
                <c:pt idx="5">
                  <c:v>2016</c:v>
                </c:pt>
                <c:pt idx="6">
                  <c:v>2017</c:v>
                </c:pt>
              </c:numCache>
            </c:numRef>
          </c:xVal>
          <c:yVal>
            <c:numRef>
              <c:f>Water!$X$105:$X$116</c:f>
              <c:numCache>
                <c:formatCode>0.0</c:formatCode>
                <c:ptCount val="12"/>
                <c:pt idx="0">
                  <c:v>93.524501208388344</c:v>
                </c:pt>
                <c:pt idx="1">
                  <c:v>88.815612153124206</c:v>
                </c:pt>
                <c:pt idx="2">
                  <c:v>88.457990701235147</c:v>
                </c:pt>
                <c:pt idx="3">
                  <c:v>85.946924240893708</c:v>
                </c:pt>
                <c:pt idx="4">
                  <c:v>90.156105706268292</c:v>
                </c:pt>
                <c:pt idx="5">
                  <c:v>94.603252126009892</c:v>
                </c:pt>
                <c:pt idx="6">
                  <c:v>94.420246498268952</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1">
                  <c:v>2005</c:v>
                </c:pt>
                <c:pt idx="3">
                  <c:v>2010</c:v>
                </c:pt>
                <c:pt idx="4">
                  <c:v>2012</c:v>
                </c:pt>
                <c:pt idx="5">
                  <c:v>2016</c:v>
                </c:pt>
                <c:pt idx="6">
                  <c:v>2017</c:v>
                </c:pt>
              </c:numCache>
            </c:numRef>
          </c:xVal>
          <c:yVal>
            <c:numRef>
              <c:f>Water!$S$105:$S$116</c:f>
              <c:numCache>
                <c:formatCode>0.0</c:formatCode>
                <c:ptCount val="12"/>
                <c:pt idx="0">
                  <c:v>65.784140650358609</c:v>
                </c:pt>
                <c:pt idx="1">
                  <c:v>54.694181011419417</c:v>
                </c:pt>
                <c:pt idx="2">
                  <c:v>63.306840150472269</c:v>
                </c:pt>
                <c:pt idx="3">
                  <c:v>57.282897511853434</c:v>
                </c:pt>
                <c:pt idx="4">
                  <c:v>68.193926839295756</c:v>
                </c:pt>
                <c:pt idx="5">
                  <c:v>74.40370903837632</c:v>
                </c:pt>
                <c:pt idx="6">
                  <c:v>74.836937928648851</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1">
                  <c:v>2005</c:v>
                </c:pt>
                <c:pt idx="3">
                  <c:v>2010</c:v>
                </c:pt>
                <c:pt idx="4">
                  <c:v>2012</c:v>
                </c:pt>
                <c:pt idx="5">
                  <c:v>2016</c:v>
                </c:pt>
                <c:pt idx="6">
                  <c:v>2017</c:v>
                </c:pt>
              </c:numCache>
            </c:numRef>
          </c:xVal>
          <c:yVal>
            <c:numRef>
              <c:f>Water!$N$105:$N$116</c:f>
              <c:numCache>
                <c:formatCode>0.0</c:formatCode>
                <c:ptCount val="12"/>
                <c:pt idx="0">
                  <c:v>48.186885535456184</c:v>
                </c:pt>
                <c:pt idx="1">
                  <c:v>38.899119430487204</c:v>
                </c:pt>
                <c:pt idx="2">
                  <c:v>47.611557831206319</c:v>
                </c:pt>
                <c:pt idx="3">
                  <c:v>43.69223686551225</c:v>
                </c:pt>
                <c:pt idx="4">
                  <c:v>50.638280891936404</c:v>
                </c:pt>
                <c:pt idx="5">
                  <c:v>54.19570368905233</c:v>
                </c:pt>
                <c:pt idx="6">
                  <c:v>57.329876795524584</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1">
                  <c:v>2005</c:v>
                </c:pt>
                <c:pt idx="3">
                  <c:v>2010</c:v>
                </c:pt>
                <c:pt idx="4">
                  <c:v>2012</c:v>
                </c:pt>
                <c:pt idx="5">
                  <c:v>2016</c:v>
                </c:pt>
                <c:pt idx="6">
                  <c:v>2017</c:v>
                </c:pt>
              </c:numCache>
            </c:numRef>
          </c:xVal>
          <c:yVal>
            <c:numRef>
              <c:f>Water!$I$105:$I$116</c:f>
              <c:numCache>
                <c:formatCode>0.0</c:formatCode>
                <c:ptCount val="12"/>
                <c:pt idx="0">
                  <c:v>37.387515509959655</c:v>
                </c:pt>
                <c:pt idx="1">
                  <c:v>35.225938237797735</c:v>
                </c:pt>
                <c:pt idx="2">
                  <c:v>40.0793322423213</c:v>
                </c:pt>
                <c:pt idx="3">
                  <c:v>32.288754064503344</c:v>
                </c:pt>
                <c:pt idx="4">
                  <c:v>41.044035410863927</c:v>
                </c:pt>
                <c:pt idx="5">
                  <c:v>47.168965386350749</c:v>
                </c:pt>
                <c:pt idx="6">
                  <c:v>45.381933921262593</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1">
                  <c:v>2005</c:v>
                </c:pt>
                <c:pt idx="3">
                  <c:v>2010</c:v>
                </c:pt>
                <c:pt idx="4">
                  <c:v>2012</c:v>
                </c:pt>
                <c:pt idx="5">
                  <c:v>2016</c:v>
                </c:pt>
                <c:pt idx="6">
                  <c:v>2017</c:v>
                </c:pt>
              </c:numCache>
            </c:numRef>
          </c:xVal>
          <c:yVal>
            <c:numRef>
              <c:f>Water!$D$105:$D$116</c:f>
              <c:numCache>
                <c:formatCode>0.0</c:formatCode>
                <c:ptCount val="12"/>
                <c:pt idx="0">
                  <c:v>35.093861667925601</c:v>
                </c:pt>
                <c:pt idx="1">
                  <c:v>31.594210404654707</c:v>
                </c:pt>
                <c:pt idx="2">
                  <c:v>37.941631374214538</c:v>
                </c:pt>
                <c:pt idx="3">
                  <c:v>28.096168170940082</c:v>
                </c:pt>
                <c:pt idx="4">
                  <c:v>32.205260897198329</c:v>
                </c:pt>
                <c:pt idx="5">
                  <c:v>38.369502938128477</c:v>
                </c:pt>
                <c:pt idx="6">
                  <c:v>39.595592143832818</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17.363983715774932</c:v>
                </c:pt>
                <c:pt idx="1">
                  <c:v>25.512944462954739</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9.513083730549031</c:v>
                </c:pt>
                <c:pt idx="1">
                  <c:v>13.977597587150466</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44.605678591765127</c:v>
                </c:pt>
                <c:pt idx="1">
                  <c:v>41.769168162249798</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28.51725396191091</c:v>
                </c:pt>
                <c:pt idx="1">
                  <c:v>18.740289787644997</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21.283840219215861</c:v>
                </c:pt>
                <c:pt idx="1">
                  <c:v>33.800999435393017</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8.9398075442679072</c:v>
                </c:pt>
                <c:pt idx="1">
                  <c:v>14.19736413372936</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43.458280380981478</c:v>
                </c:pt>
                <c:pt idx="1">
                  <c:v>36.397606002717339</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26.318071855534754</c:v>
                </c:pt>
                <c:pt idx="1">
                  <c:v>15.604030428160286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26.507518618070829</c:v>
                </c:pt>
                <c:pt idx="1">
                  <c:v>44.940430974282819</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8.6798546940424952</c:v>
                </c:pt>
                <c:pt idx="1">
                  <c:v>14.715689399855659</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36.2114738307273</c:v>
                </c:pt>
                <c:pt idx="1">
                  <c:v>28.34513021238854</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28.601152857159377</c:v>
                </c:pt>
                <c:pt idx="1">
                  <c:v>11.998749413472979</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41.564104287150087</c:v>
                </c:pt>
                <c:pt idx="1">
                  <c:v>66.645053019222232</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7.6227988038965044</c:v>
                </c:pt>
                <c:pt idx="1">
                  <c:v>12.222609849374424</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32.019587030285038</c:v>
                </c:pt>
                <c:pt idx="1">
                  <c:v>15.169457356933435</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18.793509878668374</c:v>
                </c:pt>
                <c:pt idx="1">
                  <c:v>5.9628797744699114</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79.333303578377269</c:v>
                </c:pt>
                <c:pt idx="1">
                  <c:v>88.338530276105644</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6.0061887476468643</c:v>
                </c:pt>
                <c:pt idx="1">
                  <c:v>6.6879590612764988</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10.949179438086759</c:v>
                </c:pt>
                <c:pt idx="1">
                  <c:v>2.9064391509598977</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3.7113282358891126</c:v>
                </c:pt>
                <c:pt idx="1">
                  <c:v>2.0670715116579572</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1">
                  <c:v>2005</c:v>
                </c:pt>
                <c:pt idx="3">
                  <c:v>2010</c:v>
                </c:pt>
                <c:pt idx="4">
                  <c:v>2012</c:v>
                </c:pt>
                <c:pt idx="5">
                  <c:v>2016</c:v>
                </c:pt>
                <c:pt idx="6">
                  <c:v>2017</c:v>
                </c:pt>
              </c:numCache>
            </c:numRef>
          </c:xVal>
          <c:yVal>
            <c:numRef>
              <c:f>Water!$AB$205:$AB$216</c:f>
              <c:numCache>
                <c:formatCode>0.0</c:formatCode>
                <c:ptCount val="12"/>
                <c:pt idx="0">
                  <c:v>0.21473835915483075</c:v>
                </c:pt>
                <c:pt idx="1">
                  <c:v>0.83036790048971776</c:v>
                </c:pt>
                <c:pt idx="2">
                  <c:v>0.53336271724332363</c:v>
                </c:pt>
                <c:pt idx="3">
                  <c:v>0</c:v>
                </c:pt>
                <c:pt idx="4">
                  <c:v>0</c:v>
                </c:pt>
                <c:pt idx="5">
                  <c:v>0.4228287665256924</c:v>
                </c:pt>
                <c:pt idx="6">
                  <c:v>0.26855374629818041</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1">
                  <c:v>2005</c:v>
                </c:pt>
                <c:pt idx="3">
                  <c:v>2010</c:v>
                </c:pt>
                <c:pt idx="4">
                  <c:v>2012</c:v>
                </c:pt>
                <c:pt idx="5">
                  <c:v>2016</c:v>
                </c:pt>
                <c:pt idx="6">
                  <c:v>2017</c:v>
                </c:pt>
              </c:numCache>
            </c:numRef>
          </c:xVal>
          <c:yVal>
            <c:numRef>
              <c:f>Water!$W$205:$W$216</c:f>
              <c:numCache>
                <c:formatCode>0.0</c:formatCode>
                <c:ptCount val="12"/>
                <c:pt idx="0">
                  <c:v>0.74500177576758131</c:v>
                </c:pt>
                <c:pt idx="1">
                  <c:v>3.5288303207751683</c:v>
                </c:pt>
                <c:pt idx="2">
                  <c:v>4.1057889032685191</c:v>
                </c:pt>
                <c:pt idx="3">
                  <c:v>0.37759748326380632</c:v>
                </c:pt>
                <c:pt idx="4">
                  <c:v>2.6461022909155498</c:v>
                </c:pt>
                <c:pt idx="5">
                  <c:v>0.26614461777013826</c:v>
                </c:pt>
                <c:pt idx="6">
                  <c:v>2.0210208237485414</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1">
                  <c:v>2005</c:v>
                </c:pt>
                <c:pt idx="3">
                  <c:v>2010</c:v>
                </c:pt>
                <c:pt idx="4">
                  <c:v>2012</c:v>
                </c:pt>
                <c:pt idx="5">
                  <c:v>2016</c:v>
                </c:pt>
                <c:pt idx="6">
                  <c:v>2017</c:v>
                </c:pt>
              </c:numCache>
            </c:numRef>
          </c:xVal>
          <c:yVal>
            <c:numRef>
              <c:f>Water!$R$205:$R$216</c:f>
              <c:numCache>
                <c:formatCode>0.0</c:formatCode>
                <c:ptCount val="12"/>
                <c:pt idx="0">
                  <c:v>0</c:v>
                </c:pt>
                <c:pt idx="1">
                  <c:v>1.3970814689202151</c:v>
                </c:pt>
                <c:pt idx="2">
                  <c:v>2.0402133026561242</c:v>
                </c:pt>
                <c:pt idx="3">
                  <c:v>0.92533121079150826</c:v>
                </c:pt>
                <c:pt idx="4">
                  <c:v>2.2078532109414026</c:v>
                </c:pt>
                <c:pt idx="5">
                  <c:v>0.784182869755083</c:v>
                </c:pt>
                <c:pt idx="6">
                  <c:v>5.1946379036957566</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1">
                  <c:v>2005</c:v>
                </c:pt>
                <c:pt idx="3">
                  <c:v>2010</c:v>
                </c:pt>
                <c:pt idx="4">
                  <c:v>2012</c:v>
                </c:pt>
                <c:pt idx="5">
                  <c:v>2016</c:v>
                </c:pt>
                <c:pt idx="6">
                  <c:v>2017</c:v>
                </c:pt>
              </c:numCache>
            </c:numRef>
          </c:xVal>
          <c:yVal>
            <c:numRef>
              <c:f>Water!$M$205:$M$216</c:f>
              <c:numCache>
                <c:formatCode>0.0</c:formatCode>
                <c:ptCount val="12"/>
                <c:pt idx="0">
                  <c:v>2.9020228338949394</c:v>
                </c:pt>
                <c:pt idx="1">
                  <c:v>9.9887457770843397</c:v>
                </c:pt>
                <c:pt idx="2">
                  <c:v>4.0390530944198524</c:v>
                </c:pt>
                <c:pt idx="3">
                  <c:v>4.3574569131414211</c:v>
                </c:pt>
                <c:pt idx="4">
                  <c:v>2.9857087038441277</c:v>
                </c:pt>
                <c:pt idx="5">
                  <c:v>1.743700169343023</c:v>
                </c:pt>
                <c:pt idx="6">
                  <c:v>4.1963835930130102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1">
                  <c:v>2005</c:v>
                </c:pt>
                <c:pt idx="3">
                  <c:v>2010</c:v>
                </c:pt>
                <c:pt idx="4">
                  <c:v>2012</c:v>
                </c:pt>
                <c:pt idx="5">
                  <c:v>2016</c:v>
                </c:pt>
                <c:pt idx="6">
                  <c:v>2017</c:v>
                </c:pt>
              </c:numCache>
            </c:numRef>
          </c:xVal>
          <c:yVal>
            <c:numRef>
              <c:f>Water!$H$205:$H$216</c:f>
              <c:numCache>
                <c:formatCode>0.0</c:formatCode>
                <c:ptCount val="12"/>
                <c:pt idx="0">
                  <c:v>1.9152702284435301</c:v>
                </c:pt>
                <c:pt idx="1">
                  <c:v>12.868098225871755</c:v>
                </c:pt>
                <c:pt idx="2">
                  <c:v>7.3709379695125188</c:v>
                </c:pt>
                <c:pt idx="3">
                  <c:v>9.5251434982023664</c:v>
                </c:pt>
                <c:pt idx="4">
                  <c:v>5.7366235085247599</c:v>
                </c:pt>
                <c:pt idx="5">
                  <c:v>3.9482677452610888</c:v>
                </c:pt>
                <c:pt idx="6">
                  <c:v>6.4581159342860213</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1">
                  <c:v>2005</c:v>
                </c:pt>
                <c:pt idx="3">
                  <c:v>2010</c:v>
                </c:pt>
                <c:pt idx="4">
                  <c:v>2012</c:v>
                </c:pt>
                <c:pt idx="5">
                  <c:v>2016</c:v>
                </c:pt>
                <c:pt idx="6">
                  <c:v>2017</c:v>
                </c:pt>
              </c:numCache>
            </c:numRef>
          </c:xVal>
          <c:yVal>
            <c:numRef>
              <c:f>Water!$X$205:$X$216</c:f>
              <c:numCache>
                <c:formatCode>0.0</c:formatCode>
                <c:ptCount val="12"/>
                <c:pt idx="0">
                  <c:v>98.277935603860769</c:v>
                </c:pt>
                <c:pt idx="1">
                  <c:v>95.753984255580875</c:v>
                </c:pt>
                <c:pt idx="2">
                  <c:v>95.58052291601058</c:v>
                </c:pt>
                <c:pt idx="3">
                  <c:v>96.595837444529465</c:v>
                </c:pt>
                <c:pt idx="4">
                  <c:v>97.550527224834894</c:v>
                </c:pt>
                <c:pt idx="5">
                  <c:v>98.541771041998544</c:v>
                </c:pt>
                <c:pt idx="6">
                  <c:v>98.155858339064906</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1">
                  <c:v>2005</c:v>
                </c:pt>
                <c:pt idx="3">
                  <c:v>2010</c:v>
                </c:pt>
                <c:pt idx="4">
                  <c:v>2012</c:v>
                </c:pt>
                <c:pt idx="5">
                  <c:v>2016</c:v>
                </c:pt>
                <c:pt idx="6">
                  <c:v>2017</c:v>
                </c:pt>
              </c:numCache>
            </c:numRef>
          </c:xVal>
          <c:yVal>
            <c:numRef>
              <c:f>Water!$S$205:$S$216</c:f>
              <c:numCache>
                <c:formatCode>0.0</c:formatCode>
                <c:ptCount val="12"/>
                <c:pt idx="0">
                  <c:v>97.717227881283165</c:v>
                </c:pt>
                <c:pt idx="1">
                  <c:v>92.971636914619779</c:v>
                </c:pt>
                <c:pt idx="2">
                  <c:v>88.648771796073035</c:v>
                </c:pt>
                <c:pt idx="3">
                  <c:v>92.363188077717481</c:v>
                </c:pt>
                <c:pt idx="4">
                  <c:v>93.720257667334565</c:v>
                </c:pt>
                <c:pt idx="5">
                  <c:v>98.298903860240173</c:v>
                </c:pt>
                <c:pt idx="6">
                  <c:v>96.019934119579474</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1">
                  <c:v>2005</c:v>
                </c:pt>
                <c:pt idx="3">
                  <c:v>2010</c:v>
                </c:pt>
                <c:pt idx="4">
                  <c:v>2012</c:v>
                </c:pt>
                <c:pt idx="5">
                  <c:v>2016</c:v>
                </c:pt>
                <c:pt idx="6">
                  <c:v>2017</c:v>
                </c:pt>
              </c:numCache>
            </c:numRef>
          </c:xVal>
          <c:yVal>
            <c:numRef>
              <c:f>Water!$N$205:$N$216</c:f>
              <c:numCache>
                <c:formatCode>0.0</c:formatCode>
                <c:ptCount val="12"/>
                <c:pt idx="0">
                  <c:v>94.451198930751488</c:v>
                </c:pt>
                <c:pt idx="1">
                  <c:v>92.487628479378898</c:v>
                </c:pt>
                <c:pt idx="2">
                  <c:v>92.938029771711413</c:v>
                </c:pt>
                <c:pt idx="3">
                  <c:v>87.397126896121279</c:v>
                </c:pt>
                <c:pt idx="4">
                  <c:v>94.749944095412516</c:v>
                </c:pt>
                <c:pt idx="5">
                  <c:v>95.211798744030133</c:v>
                </c:pt>
                <c:pt idx="6">
                  <c:v>90.851389300689135</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1">
                  <c:v>2005</c:v>
                </c:pt>
                <c:pt idx="3">
                  <c:v>2010</c:v>
                </c:pt>
                <c:pt idx="4">
                  <c:v>2012</c:v>
                </c:pt>
                <c:pt idx="5">
                  <c:v>2016</c:v>
                </c:pt>
                <c:pt idx="6">
                  <c:v>2017</c:v>
                </c:pt>
              </c:numCache>
            </c:numRef>
          </c:xVal>
          <c:yVal>
            <c:numRef>
              <c:f>Water!$I$205:$I$216</c:f>
              <c:numCache>
                <c:formatCode>0.0</c:formatCode>
                <c:ptCount val="12"/>
                <c:pt idx="0">
                  <c:v>90.707597017957539</c:v>
                </c:pt>
                <c:pt idx="1">
                  <c:v>81.22262418620258</c:v>
                </c:pt>
                <c:pt idx="2">
                  <c:v>90.541752938752268</c:v>
                </c:pt>
                <c:pt idx="3">
                  <c:v>78.653977044344487</c:v>
                </c:pt>
                <c:pt idx="4">
                  <c:v>89.727017412504921</c:v>
                </c:pt>
                <c:pt idx="5">
                  <c:v>90.904337346320631</c:v>
                </c:pt>
                <c:pt idx="6">
                  <c:v>87.166949373939133</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1">
                  <c:v>2005</c:v>
                </c:pt>
                <c:pt idx="3">
                  <c:v>2010</c:v>
                </c:pt>
                <c:pt idx="4">
                  <c:v>2012</c:v>
                </c:pt>
                <c:pt idx="5">
                  <c:v>2016</c:v>
                </c:pt>
                <c:pt idx="6">
                  <c:v>2017</c:v>
                </c:pt>
              </c:numCache>
            </c:numRef>
          </c:xVal>
          <c:yVal>
            <c:numRef>
              <c:f>Water!$D$205:$D$216</c:f>
              <c:numCache>
                <c:formatCode>0.0</c:formatCode>
                <c:ptCount val="12"/>
                <c:pt idx="0">
                  <c:v>72.857948662805242</c:v>
                </c:pt>
                <c:pt idx="1">
                  <c:v>65.950435643785468</c:v>
                </c:pt>
                <c:pt idx="2">
                  <c:v>65.629079362526426</c:v>
                </c:pt>
                <c:pt idx="3">
                  <c:v>56.223316605472981</c:v>
                </c:pt>
                <c:pt idx="4">
                  <c:v>79.812837410086217</c:v>
                </c:pt>
                <c:pt idx="5">
                  <c:v>78.762197459908108</c:v>
                </c:pt>
                <c:pt idx="6">
                  <c:v>77.727094374661746</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49.612434792231234</c:v>
                </c:pt>
                <c:pt idx="1">
                  <c:v>68.069733925919707</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9.6757073474083697</c:v>
                </c:pt>
                <c:pt idx="1">
                  <c:v>13.275357829974659</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27.160034510640799</c:v>
                </c:pt>
                <c:pt idx="1">
                  <c:v>15.493437902902315</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13.551823349719598</c:v>
                </c:pt>
                <c:pt idx="1">
                  <c:v>3.1614703412033123</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69.815580951298941</c:v>
                </c:pt>
                <c:pt idx="1">
                  <c:v>80.956642825066581</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8.6739537834288942</c:v>
                </c:pt>
                <c:pt idx="1">
                  <c:v>10.058129843766958</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12.0037817594025</c:v>
                </c:pt>
                <c:pt idx="1">
                  <c:v>8.1048273356689009</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9.5066835058696597</c:v>
                </c:pt>
                <c:pt idx="1">
                  <c:v>0.88039999549755521</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83.721428939715494</c:v>
                </c:pt>
                <c:pt idx="1">
                  <c:v>85.743113433229539</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7.1833784039955457</c:v>
                </c:pt>
                <c:pt idx="1">
                  <c:v>7.3568408605532163</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8.6669625005029332</c:v>
                </c:pt>
                <c:pt idx="1">
                  <c:v>3.4965494579248855</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0.42823015578602508</c:v>
                </c:pt>
                <c:pt idx="1">
                  <c:v>3.4034962482923561</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85.603303587328313</c:v>
                </c:pt>
                <c:pt idx="1">
                  <c:v>91.64666604863956</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5.4554479519555752</c:v>
                </c:pt>
                <c:pt idx="1">
                  <c:v>5.8405878704033727</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5.8053740172600783</c:v>
                </c:pt>
                <c:pt idx="1">
                  <c:v>1.8087566795657608</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3.1358744434560322</c:v>
                </c:pt>
                <c:pt idx="1">
                  <c:v>0.70398940139131128</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92.10338034160155</c:v>
                </c:pt>
                <c:pt idx="1">
                  <c:v>95.637749039987028</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3.1599248869752152</c:v>
                </c:pt>
                <c:pt idx="1">
                  <c:v>3.2811836243673969</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4.1663189062870174</c:v>
                </c:pt>
                <c:pt idx="1">
                  <c:v>0.9836261949066909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0.57037586513621363</c:v>
                </c:pt>
                <c:pt idx="1">
                  <c:v>9.7441140738879994E-2</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1">
                  <c:v>2005</c:v>
                </c:pt>
                <c:pt idx="3">
                  <c:v>2010</c:v>
                </c:pt>
                <c:pt idx="4">
                  <c:v>2012</c:v>
                </c:pt>
                <c:pt idx="5">
                  <c:v>2016</c:v>
                </c:pt>
                <c:pt idx="6">
                  <c:v>2017</c:v>
                </c:pt>
              </c:numCache>
            </c:numRef>
          </c:xVal>
          <c:yVal>
            <c:numRef>
              <c:f>Water!$AB$305:$AB$316</c:f>
              <c:numCache>
                <c:formatCode>0.0</c:formatCode>
                <c:ptCount val="12"/>
                <c:pt idx="0">
                  <c:v>15.32941160179589</c:v>
                </c:pt>
                <c:pt idx="1">
                  <c:v>16.337834862306835</c:v>
                </c:pt>
                <c:pt idx="2">
                  <c:v>11.9896203803332</c:v>
                </c:pt>
                <c:pt idx="3">
                  <c:v>13.867380811069438</c:v>
                </c:pt>
                <c:pt idx="4">
                  <c:v>8.6787762852154522</c:v>
                </c:pt>
                <c:pt idx="5">
                  <c:v>12.521301770564872</c:v>
                </c:pt>
                <c:pt idx="6">
                  <c:v>9.8454727296687192</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1">
                  <c:v>2005</c:v>
                </c:pt>
                <c:pt idx="3">
                  <c:v>2010</c:v>
                </c:pt>
                <c:pt idx="4">
                  <c:v>2012</c:v>
                </c:pt>
                <c:pt idx="5">
                  <c:v>2016</c:v>
                </c:pt>
                <c:pt idx="6">
                  <c:v>2017</c:v>
                </c:pt>
              </c:numCache>
            </c:numRef>
          </c:xVal>
          <c:yVal>
            <c:numRef>
              <c:f>Water!$W$305:$W$316</c:f>
              <c:numCache>
                <c:formatCode>0.0</c:formatCode>
                <c:ptCount val="12"/>
                <c:pt idx="0">
                  <c:v>21.558328887501599</c:v>
                </c:pt>
                <c:pt idx="1">
                  <c:v>24.938220445763157</c:v>
                </c:pt>
                <c:pt idx="2">
                  <c:v>22.303889052817581</c:v>
                </c:pt>
                <c:pt idx="3">
                  <c:v>20.89518900974673</c:v>
                </c:pt>
                <c:pt idx="4">
                  <c:v>16.842265515489366</c:v>
                </c:pt>
                <c:pt idx="5">
                  <c:v>18.766583593008107</c:v>
                </c:pt>
                <c:pt idx="6">
                  <c:v>13.959465396434192</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1">
                  <c:v>2005</c:v>
                </c:pt>
                <c:pt idx="3">
                  <c:v>2010</c:v>
                </c:pt>
                <c:pt idx="4">
                  <c:v>2012</c:v>
                </c:pt>
                <c:pt idx="5">
                  <c:v>2016</c:v>
                </c:pt>
                <c:pt idx="6">
                  <c:v>2017</c:v>
                </c:pt>
              </c:numCache>
            </c:numRef>
          </c:xVal>
          <c:yVal>
            <c:numRef>
              <c:f>Water!$R$305:$R$316</c:f>
              <c:numCache>
                <c:formatCode>0.0</c:formatCode>
                <c:ptCount val="12"/>
                <c:pt idx="0">
                  <c:v>24.800727620923233</c:v>
                </c:pt>
                <c:pt idx="1">
                  <c:v>24.35753516855474</c:v>
                </c:pt>
                <c:pt idx="2">
                  <c:v>25.756279088646682</c:v>
                </c:pt>
                <c:pt idx="3">
                  <c:v>23.608181472660306</c:v>
                </c:pt>
                <c:pt idx="4">
                  <c:v>22.628247409582087</c:v>
                </c:pt>
                <c:pt idx="5">
                  <c:v>17.313448279293276</c:v>
                </c:pt>
                <c:pt idx="6">
                  <c:v>14.76605971761602</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1">
                  <c:v>2005</c:v>
                </c:pt>
                <c:pt idx="3">
                  <c:v>2010</c:v>
                </c:pt>
                <c:pt idx="4">
                  <c:v>2012</c:v>
                </c:pt>
                <c:pt idx="5">
                  <c:v>2016</c:v>
                </c:pt>
                <c:pt idx="6">
                  <c:v>2017</c:v>
                </c:pt>
              </c:numCache>
            </c:numRef>
          </c:xVal>
          <c:yVal>
            <c:numRef>
              <c:f>Water!$M$305:$M$316</c:f>
              <c:numCache>
                <c:formatCode>0.0</c:formatCode>
                <c:ptCount val="12"/>
                <c:pt idx="0">
                  <c:v>25.447355267880983</c:v>
                </c:pt>
                <c:pt idx="1">
                  <c:v>24.010288573230127</c:v>
                </c:pt>
                <c:pt idx="2">
                  <c:v>21.077536498166523</c:v>
                </c:pt>
                <c:pt idx="3">
                  <c:v>27.098330653559593</c:v>
                </c:pt>
                <c:pt idx="4">
                  <c:v>22.360101650593485</c:v>
                </c:pt>
                <c:pt idx="5">
                  <c:v>17.336510644372087</c:v>
                </c:pt>
                <c:pt idx="6">
                  <c:v>15.067801760093937</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1">
                  <c:v>2005</c:v>
                </c:pt>
                <c:pt idx="3">
                  <c:v>2010</c:v>
                </c:pt>
                <c:pt idx="4">
                  <c:v>2012</c:v>
                </c:pt>
                <c:pt idx="5">
                  <c:v>2016</c:v>
                </c:pt>
                <c:pt idx="6">
                  <c:v>2017</c:v>
                </c:pt>
              </c:numCache>
            </c:numRef>
          </c:xVal>
          <c:yVal>
            <c:numRef>
              <c:f>Water!$H$305:$H$316</c:f>
              <c:numCache>
                <c:formatCode>0.0</c:formatCode>
                <c:ptCount val="12"/>
                <c:pt idx="0">
                  <c:v>26.354197107114384</c:v>
                </c:pt>
                <c:pt idx="1">
                  <c:v>22.259406786987867</c:v>
                </c:pt>
                <c:pt idx="2">
                  <c:v>29.197011750619385</c:v>
                </c:pt>
                <c:pt idx="3">
                  <c:v>30.963985577182275</c:v>
                </c:pt>
                <c:pt idx="4">
                  <c:v>29.426827516743266</c:v>
                </c:pt>
                <c:pt idx="5">
                  <c:v>24.652535719236184</c:v>
                </c:pt>
                <c:pt idx="6">
                  <c:v>13.704477940593836</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1">
                  <c:v>2005</c:v>
                </c:pt>
                <c:pt idx="3">
                  <c:v>2010</c:v>
                </c:pt>
                <c:pt idx="4">
                  <c:v>2012</c:v>
                </c:pt>
                <c:pt idx="5">
                  <c:v>2016</c:v>
                </c:pt>
                <c:pt idx="6">
                  <c:v>2017</c:v>
                </c:pt>
              </c:numCache>
            </c:numRef>
          </c:xVal>
          <c:yVal>
            <c:numRef>
              <c:f>Water!$X$305:$X$316</c:f>
              <c:numCache>
                <c:formatCode>0.0</c:formatCode>
                <c:ptCount val="12"/>
                <c:pt idx="0">
                  <c:v>62.87501022963361</c:v>
                </c:pt>
                <c:pt idx="1">
                  <c:v>57.835388100430862</c:v>
                </c:pt>
                <c:pt idx="2">
                  <c:v>66.422212462366176</c:v>
                </c:pt>
                <c:pt idx="3">
                  <c:v>59.0174074880238</c:v>
                </c:pt>
                <c:pt idx="4">
                  <c:v>68.545165738179776</c:v>
                </c:pt>
                <c:pt idx="5">
                  <c:v>67.540754948847905</c:v>
                </c:pt>
                <c:pt idx="6">
                  <c:v>71.424544427255029</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1">
                  <c:v>2005</c:v>
                </c:pt>
                <c:pt idx="3">
                  <c:v>2010</c:v>
                </c:pt>
                <c:pt idx="4">
                  <c:v>2012</c:v>
                </c:pt>
                <c:pt idx="5">
                  <c:v>2016</c:v>
                </c:pt>
                <c:pt idx="6">
                  <c:v>2017</c:v>
                </c:pt>
              </c:numCache>
            </c:numRef>
          </c:xVal>
          <c:yVal>
            <c:numRef>
              <c:f>Water!$S$305:$S$316</c:f>
              <c:numCache>
                <c:formatCode>0.0</c:formatCode>
                <c:ptCount val="12"/>
                <c:pt idx="0">
                  <c:v>48.563786332778818</c:v>
                </c:pt>
                <c:pt idx="1">
                  <c:v>37.242482443230678</c:v>
                </c:pt>
                <c:pt idx="2">
                  <c:v>50.27935328636616</c:v>
                </c:pt>
                <c:pt idx="3">
                  <c:v>44.869391163626659</c:v>
                </c:pt>
                <c:pt idx="4">
                  <c:v>52.29792099890399</c:v>
                </c:pt>
                <c:pt idx="5">
                  <c:v>50.344496230291533</c:v>
                </c:pt>
                <c:pt idx="6">
                  <c:v>56.370561801935892</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1">
                  <c:v>2005</c:v>
                </c:pt>
                <c:pt idx="3">
                  <c:v>2010</c:v>
                </c:pt>
                <c:pt idx="4">
                  <c:v>2012</c:v>
                </c:pt>
                <c:pt idx="5">
                  <c:v>2016</c:v>
                </c:pt>
                <c:pt idx="6">
                  <c:v>2017</c:v>
                </c:pt>
              </c:numCache>
            </c:numRef>
          </c:xVal>
          <c:yVal>
            <c:numRef>
              <c:f>Water!$N$305:$N$316</c:f>
              <c:numCache>
                <c:formatCode>0.0</c:formatCode>
                <c:ptCount val="12"/>
                <c:pt idx="0">
                  <c:v>41.893458555981042</c:v>
                </c:pt>
                <c:pt idx="1">
                  <c:v>36.262565154079972</c:v>
                </c:pt>
                <c:pt idx="2">
                  <c:v>41.845989735783355</c:v>
                </c:pt>
                <c:pt idx="3">
                  <c:v>35.918922931419289</c:v>
                </c:pt>
                <c:pt idx="4">
                  <c:v>44.658119375353536</c:v>
                </c:pt>
                <c:pt idx="5">
                  <c:v>48.895501379113227</c:v>
                </c:pt>
                <c:pt idx="6">
                  <c:v>46.59627539089621</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1">
                  <c:v>2005</c:v>
                </c:pt>
                <c:pt idx="3">
                  <c:v>2010</c:v>
                </c:pt>
                <c:pt idx="4">
                  <c:v>2012</c:v>
                </c:pt>
                <c:pt idx="5">
                  <c:v>2016</c:v>
                </c:pt>
                <c:pt idx="6">
                  <c:v>2017</c:v>
                </c:pt>
              </c:numCache>
            </c:numRef>
          </c:xVal>
          <c:yVal>
            <c:numRef>
              <c:f>Water!$I$305:$I$316</c:f>
              <c:numCache>
                <c:formatCode>0.0</c:formatCode>
                <c:ptCount val="12"/>
                <c:pt idx="0">
                  <c:v>33.806341237382135</c:v>
                </c:pt>
                <c:pt idx="1">
                  <c:v>30.308684037903003</c:v>
                </c:pt>
                <c:pt idx="2">
                  <c:v>37.489222315047272</c:v>
                </c:pt>
                <c:pt idx="3">
                  <c:v>32.110154534586798</c:v>
                </c:pt>
                <c:pt idx="4">
                  <c:v>38.923992715904696</c:v>
                </c:pt>
                <c:pt idx="5">
                  <c:v>43.864409748030191</c:v>
                </c:pt>
                <c:pt idx="6">
                  <c:v>39.969688391190182</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1">
                  <c:v>2005</c:v>
                </c:pt>
                <c:pt idx="3">
                  <c:v>2010</c:v>
                </c:pt>
                <c:pt idx="4">
                  <c:v>2012</c:v>
                </c:pt>
                <c:pt idx="5">
                  <c:v>2016</c:v>
                </c:pt>
                <c:pt idx="6">
                  <c:v>2017</c:v>
                </c:pt>
              </c:numCache>
            </c:numRef>
          </c:xVal>
          <c:yVal>
            <c:numRef>
              <c:f>Water!$D$305:$D$316</c:f>
              <c:numCache>
                <c:formatCode>0.0</c:formatCode>
                <c:ptCount val="12"/>
                <c:pt idx="0">
                  <c:v>33.197662510627623</c:v>
                </c:pt>
                <c:pt idx="1">
                  <c:v>31.355289539201717</c:v>
                </c:pt>
                <c:pt idx="2">
                  <c:v>37.846976429879092</c:v>
                </c:pt>
                <c:pt idx="3">
                  <c:v>26.129480667674265</c:v>
                </c:pt>
                <c:pt idx="4">
                  <c:v>29.433248858278326</c:v>
                </c:pt>
                <c:pt idx="5">
                  <c:v>33.906642119878427</c:v>
                </c:pt>
                <c:pt idx="6">
                  <c:v>38.187241536973879</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16.069318191581296</c:v>
                </c:pt>
                <c:pt idx="1">
                  <c:v>21.715746147070277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10.484646475249939</c:v>
                </c:pt>
                <c:pt idx="1">
                  <c:v>14.16873563544128</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44.398827191506371</c:v>
                </c:pt>
                <c:pt idx="1">
                  <c:v>43.682997068739269</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29.047208141662395</c:v>
                </c:pt>
                <c:pt idx="1">
                  <c:v>20.432521148749174</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19.195785777399333</c:v>
                </c:pt>
                <c:pt idx="1">
                  <c:v>30.922172514484043</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8.3680591238451321</c:v>
                </c:pt>
                <c:pt idx="1">
                  <c:v>13.479967469922363</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43.83332855434378</c:v>
                </c:pt>
                <c:pt idx="1">
                  <c:v>40.200757716589806</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28.602826544411755</c:v>
                </c:pt>
                <c:pt idx="1">
                  <c:v>15.397102299003791</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23.030571898987276</c:v>
                </c:pt>
                <c:pt idx="1">
                  <c:v>35.396818960244588</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9.5847663858465211</c:v>
                </c:pt>
                <c:pt idx="1">
                  <c:v>14.731298989191227</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39.704061382438113</c:v>
                </c:pt>
                <c:pt idx="1">
                  <c:v>34.89511447016821</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27.680600332728091</c:v>
                </c:pt>
                <c:pt idx="1">
                  <c:v>14.976767580395972</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27.24772388077777</c:v>
                </c:pt>
                <c:pt idx="1">
                  <c:v>44.59155319651245</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8.2628667477898006</c:v>
                </c:pt>
                <c:pt idx="1">
                  <c:v>13.522379474774882</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38.563869493485754</c:v>
                </c:pt>
                <c:pt idx="1">
                  <c:v>28.129763158958667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25.925539877946676</c:v>
                </c:pt>
                <c:pt idx="1">
                  <c:v>13.756304169754003</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46.598495482814002</c:v>
                </c:pt>
                <c:pt idx="1">
                  <c:v>61.688545531406618</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8.2781046122714432</c:v>
                </c:pt>
                <c:pt idx="1">
                  <c:v>10.95881375561132</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28.776615609434998</c:v>
                </c:pt>
                <c:pt idx="1">
                  <c:v>18.28875597966146</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16.346784295479551</c:v>
                </c:pt>
                <c:pt idx="1">
                  <c:v>9.0638847333206058</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Water!$E$299:$E$300</c:f>
              <c:numCache>
                <c:formatCode>0.0</c:formatCode>
                <c:ptCount val="2"/>
                <c:pt idx="0">
                  <c:v>16.069318191581296</c:v>
                </c:pt>
                <c:pt idx="1">
                  <c:v>21.715746147070277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Water!$F$299:$F$300</c:f>
              <c:numCache>
                <c:formatCode>0.0</c:formatCode>
                <c:ptCount val="2"/>
                <c:pt idx="0">
                  <c:v>10.484646475249939</c:v>
                </c:pt>
                <c:pt idx="1">
                  <c:v>14.16873563544128</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Water!$G$299:$G$300</c:f>
              <c:numCache>
                <c:formatCode>0.0</c:formatCode>
                <c:ptCount val="2"/>
                <c:pt idx="0">
                  <c:v>44.398827191506371</c:v>
                </c:pt>
                <c:pt idx="1">
                  <c:v>43.682997068739269</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Water!$H$299:$H$300</c:f>
              <c:numCache>
                <c:formatCode>0.0</c:formatCode>
                <c:ptCount val="2"/>
                <c:pt idx="0">
                  <c:v>29.047208141662395</c:v>
                </c:pt>
                <c:pt idx="1">
                  <c:v>20.432521148749174</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Water!$J$299:$J$300</c:f>
              <c:numCache>
                <c:formatCode>0.0</c:formatCode>
                <c:ptCount val="2"/>
                <c:pt idx="0">
                  <c:v>19.195785777399333</c:v>
                </c:pt>
                <c:pt idx="1">
                  <c:v>30.922172514484043</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Water!$K$299:$K$300</c:f>
              <c:numCache>
                <c:formatCode>0.0</c:formatCode>
                <c:ptCount val="2"/>
                <c:pt idx="0">
                  <c:v>8.3680591238451321</c:v>
                </c:pt>
                <c:pt idx="1">
                  <c:v>13.479967469922363</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Water!$L$299:$L$300</c:f>
              <c:numCache>
                <c:formatCode>0.0</c:formatCode>
                <c:ptCount val="2"/>
                <c:pt idx="0">
                  <c:v>43.83332855434378</c:v>
                </c:pt>
                <c:pt idx="1">
                  <c:v>40.200757716589806</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Water!$M$299:$M$300</c:f>
              <c:numCache>
                <c:formatCode>0.0</c:formatCode>
                <c:ptCount val="2"/>
                <c:pt idx="0">
                  <c:v>28.602826544411755</c:v>
                </c:pt>
                <c:pt idx="1">
                  <c:v>15.397102299003791</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Water!$O$299:$O$300</c:f>
              <c:numCache>
                <c:formatCode>0.0</c:formatCode>
                <c:ptCount val="2"/>
                <c:pt idx="0">
                  <c:v>23.030571898987276</c:v>
                </c:pt>
                <c:pt idx="1">
                  <c:v>35.396818960244588</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Water!$P$299:$P$300</c:f>
              <c:numCache>
                <c:formatCode>0.0</c:formatCode>
                <c:ptCount val="2"/>
                <c:pt idx="0">
                  <c:v>9.5847663858465211</c:v>
                </c:pt>
                <c:pt idx="1">
                  <c:v>14.731298989191227</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Water!$Q$299:$Q$300</c:f>
              <c:numCache>
                <c:formatCode>0.0</c:formatCode>
                <c:ptCount val="2"/>
                <c:pt idx="0">
                  <c:v>39.704061382438113</c:v>
                </c:pt>
                <c:pt idx="1">
                  <c:v>34.89511447016821</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Water!$R$299:$R$300</c:f>
              <c:numCache>
                <c:formatCode>0.0</c:formatCode>
                <c:ptCount val="2"/>
                <c:pt idx="0">
                  <c:v>27.680600332728091</c:v>
                </c:pt>
                <c:pt idx="1">
                  <c:v>14.976767580395972</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Water!$T$299:$T$300</c:f>
              <c:numCache>
                <c:formatCode>0.0</c:formatCode>
                <c:ptCount val="2"/>
                <c:pt idx="0">
                  <c:v>27.24772388077777</c:v>
                </c:pt>
                <c:pt idx="1">
                  <c:v>44.59155319651245</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Water!$U$299:$U$300</c:f>
              <c:numCache>
                <c:formatCode>0.0</c:formatCode>
                <c:ptCount val="2"/>
                <c:pt idx="0">
                  <c:v>8.2628667477898006</c:v>
                </c:pt>
                <c:pt idx="1">
                  <c:v>13.522379474774882</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Water!$V$299:$V$300</c:f>
              <c:numCache>
                <c:formatCode>0.0</c:formatCode>
                <c:ptCount val="2"/>
                <c:pt idx="0">
                  <c:v>38.563869493485754</c:v>
                </c:pt>
                <c:pt idx="1">
                  <c:v>28.129763158958667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Water!$W$299:$W$300</c:f>
              <c:numCache>
                <c:formatCode>0.0</c:formatCode>
                <c:ptCount val="2"/>
                <c:pt idx="0">
                  <c:v>25.925539877946676</c:v>
                </c:pt>
                <c:pt idx="1">
                  <c:v>13.756304169754003</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2020</c:v>
                </c:pt>
              </c:numCache>
            </c:numRef>
          </c:cat>
          <c:val>
            <c:numRef>
              <c:f>Water!$Y$299:$Y$300</c:f>
              <c:numCache>
                <c:formatCode>0.0</c:formatCode>
                <c:ptCount val="2"/>
                <c:pt idx="0">
                  <c:v>46.598495482814002</c:v>
                </c:pt>
                <c:pt idx="1">
                  <c:v>61.688545531406618</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2020</c:v>
                </c:pt>
              </c:numCache>
            </c:numRef>
          </c:cat>
          <c:val>
            <c:numRef>
              <c:f>Water!$Z$299:$Z$300</c:f>
              <c:numCache>
                <c:formatCode>0.0</c:formatCode>
                <c:ptCount val="2"/>
                <c:pt idx="0">
                  <c:v>8.2781046122714432</c:v>
                </c:pt>
                <c:pt idx="1">
                  <c:v>10.95881375561132</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2020</c:v>
                </c:pt>
              </c:numCache>
            </c:numRef>
          </c:cat>
          <c:val>
            <c:numRef>
              <c:f>Water!$AA$299:$AA$300</c:f>
              <c:numCache>
                <c:formatCode>0.0</c:formatCode>
                <c:ptCount val="2"/>
                <c:pt idx="0">
                  <c:v>28.776615609434998</c:v>
                </c:pt>
                <c:pt idx="1">
                  <c:v>18.28875597966146</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2020</c:v>
                </c:pt>
              </c:numCache>
            </c:numRef>
          </c:cat>
          <c:val>
            <c:numRef>
              <c:f>Water!$AB$299:$AB$300</c:f>
              <c:numCache>
                <c:formatCode>0.0</c:formatCode>
                <c:ptCount val="2"/>
                <c:pt idx="0">
                  <c:v>16.346784295479551</c:v>
                </c:pt>
                <c:pt idx="1">
                  <c:v>9.0638847333206058</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Water!$E$99:$E$100</c:f>
              <c:numCache>
                <c:formatCode>0.0</c:formatCode>
                <c:ptCount val="2"/>
                <c:pt idx="0">
                  <c:v>17.363983715774932</c:v>
                </c:pt>
                <c:pt idx="1">
                  <c:v>25.512944462954739</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Water!$F$99:$F$100</c:f>
              <c:numCache>
                <c:formatCode>0.0</c:formatCode>
                <c:ptCount val="2"/>
                <c:pt idx="0">
                  <c:v>9.513083730549031</c:v>
                </c:pt>
                <c:pt idx="1">
                  <c:v>13.977597587150466</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Water!$G$99:$G$100</c:f>
              <c:numCache>
                <c:formatCode>0.0</c:formatCode>
                <c:ptCount val="2"/>
                <c:pt idx="0">
                  <c:v>44.605678591765127</c:v>
                </c:pt>
                <c:pt idx="1">
                  <c:v>41.769168162249798</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2020</c:v>
                </c:pt>
              </c:numCache>
            </c:numRef>
          </c:cat>
          <c:val>
            <c:numRef>
              <c:f>Water!$H$99:$H$100</c:f>
              <c:numCache>
                <c:formatCode>0.0</c:formatCode>
                <c:ptCount val="2"/>
                <c:pt idx="0">
                  <c:v>28.51725396191091</c:v>
                </c:pt>
                <c:pt idx="1">
                  <c:v>18.740289787644997</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Water!$J$99:$J$100</c:f>
              <c:numCache>
                <c:formatCode>0.0</c:formatCode>
                <c:ptCount val="2"/>
                <c:pt idx="0">
                  <c:v>21.283840219215861</c:v>
                </c:pt>
                <c:pt idx="1">
                  <c:v>33.800999435393017</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Water!$K$99:$K$100</c:f>
              <c:numCache>
                <c:formatCode>0.0</c:formatCode>
                <c:ptCount val="2"/>
                <c:pt idx="0">
                  <c:v>8.9398075442679072</c:v>
                </c:pt>
                <c:pt idx="1">
                  <c:v>14.19736413372936</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Water!$L$99:$L$100</c:f>
              <c:numCache>
                <c:formatCode>0.0</c:formatCode>
                <c:ptCount val="2"/>
                <c:pt idx="0">
                  <c:v>43.458280380981478</c:v>
                </c:pt>
                <c:pt idx="1">
                  <c:v>36.397606002717339</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Water!$M$99:$M$100</c:f>
              <c:numCache>
                <c:formatCode>0.0</c:formatCode>
                <c:ptCount val="2"/>
                <c:pt idx="0">
                  <c:v>26.318071855534754</c:v>
                </c:pt>
                <c:pt idx="1">
                  <c:v>15.604030428160286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Water!$O$99:$O$100</c:f>
              <c:numCache>
                <c:formatCode>0.0</c:formatCode>
                <c:ptCount val="2"/>
                <c:pt idx="0">
                  <c:v>26.507518618070829</c:v>
                </c:pt>
                <c:pt idx="1">
                  <c:v>44.940430974282819</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Water!$P$99:$P$100</c:f>
              <c:numCache>
                <c:formatCode>0.0</c:formatCode>
                <c:ptCount val="2"/>
                <c:pt idx="0">
                  <c:v>8.6798546940424952</c:v>
                </c:pt>
                <c:pt idx="1">
                  <c:v>14.715689399855659</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Water!$Q$99:$Q$100</c:f>
              <c:numCache>
                <c:formatCode>0.0</c:formatCode>
                <c:ptCount val="2"/>
                <c:pt idx="0">
                  <c:v>36.2114738307273</c:v>
                </c:pt>
                <c:pt idx="1">
                  <c:v>28.34513021238854</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Water!$R$99:$R$100</c:f>
              <c:numCache>
                <c:formatCode>0.0</c:formatCode>
                <c:ptCount val="2"/>
                <c:pt idx="0">
                  <c:v>28.601152857159377</c:v>
                </c:pt>
                <c:pt idx="1">
                  <c:v>11.998749413472979</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Water!$T$99:$T$100</c:f>
              <c:numCache>
                <c:formatCode>0.0</c:formatCode>
                <c:ptCount val="2"/>
                <c:pt idx="0">
                  <c:v>41.564104287150087</c:v>
                </c:pt>
                <c:pt idx="1">
                  <c:v>66.645053019222232</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Water!$U$99:$U$100</c:f>
              <c:numCache>
                <c:formatCode>0.0</c:formatCode>
                <c:ptCount val="2"/>
                <c:pt idx="0">
                  <c:v>7.6227988038965044</c:v>
                </c:pt>
                <c:pt idx="1">
                  <c:v>12.222609849374424</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Water!$V$99:$V$100</c:f>
              <c:numCache>
                <c:formatCode>0.0</c:formatCode>
                <c:ptCount val="2"/>
                <c:pt idx="0">
                  <c:v>32.019587030285038</c:v>
                </c:pt>
                <c:pt idx="1">
                  <c:v>15.169457356933435</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Water!$W$99:$W$100</c:f>
              <c:numCache>
                <c:formatCode>0.0</c:formatCode>
                <c:ptCount val="2"/>
                <c:pt idx="0">
                  <c:v>18.793509878668374</c:v>
                </c:pt>
                <c:pt idx="1">
                  <c:v>5.9628797744699114</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2020</c:v>
                </c:pt>
              </c:numCache>
            </c:numRef>
          </c:cat>
          <c:val>
            <c:numRef>
              <c:f>Water!$Y$99:$Y$100</c:f>
              <c:numCache>
                <c:formatCode>0.0</c:formatCode>
                <c:ptCount val="2"/>
                <c:pt idx="0">
                  <c:v>79.333303578377269</c:v>
                </c:pt>
                <c:pt idx="1">
                  <c:v>88.338530276105644</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2020</c:v>
                </c:pt>
              </c:numCache>
            </c:numRef>
          </c:cat>
          <c:val>
            <c:numRef>
              <c:f>Water!$Z$99:$Z$100</c:f>
              <c:numCache>
                <c:formatCode>0.0</c:formatCode>
                <c:ptCount val="2"/>
                <c:pt idx="0">
                  <c:v>6.0061887476468643</c:v>
                </c:pt>
                <c:pt idx="1">
                  <c:v>6.6879590612764988</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2020</c:v>
                </c:pt>
              </c:numCache>
            </c:numRef>
          </c:cat>
          <c:val>
            <c:numRef>
              <c:f>Water!$AA$99:$AA$100</c:f>
              <c:numCache>
                <c:formatCode>0.0</c:formatCode>
                <c:ptCount val="2"/>
                <c:pt idx="0">
                  <c:v>10.949179438086759</c:v>
                </c:pt>
                <c:pt idx="1">
                  <c:v>2.9064391509598977</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2020</c:v>
                </c:pt>
              </c:numCache>
            </c:numRef>
          </c:cat>
          <c:val>
            <c:numRef>
              <c:f>Water!$AB$99:$AB$100</c:f>
              <c:numCache>
                <c:formatCode>0.0</c:formatCode>
                <c:ptCount val="2"/>
                <c:pt idx="0">
                  <c:v>3.7113282358891126</c:v>
                </c:pt>
                <c:pt idx="1">
                  <c:v>2.0670715116579572</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Water!$E$199:$E$200</c:f>
              <c:numCache>
                <c:formatCode>0.0</c:formatCode>
                <c:ptCount val="2"/>
                <c:pt idx="0">
                  <c:v>49.612434792231234</c:v>
                </c:pt>
                <c:pt idx="1">
                  <c:v>68.069733925919707</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Water!$F$199:$F$200</c:f>
              <c:numCache>
                <c:formatCode>0.0</c:formatCode>
                <c:ptCount val="2"/>
                <c:pt idx="0">
                  <c:v>9.6757073474083697</c:v>
                </c:pt>
                <c:pt idx="1">
                  <c:v>13.275357829974659</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Water!$G$199:$G$200</c:f>
              <c:numCache>
                <c:formatCode>0.0</c:formatCode>
                <c:ptCount val="2"/>
                <c:pt idx="0">
                  <c:v>27.160034510640799</c:v>
                </c:pt>
                <c:pt idx="1">
                  <c:v>15.493437902902315</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Water!$H$199:$H$200</c:f>
              <c:numCache>
                <c:formatCode>0.0</c:formatCode>
                <c:ptCount val="2"/>
                <c:pt idx="0">
                  <c:v>13.551823349719598</c:v>
                </c:pt>
                <c:pt idx="1">
                  <c:v>3.1614703412033123</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Water!$J$199:$J$200</c:f>
              <c:numCache>
                <c:formatCode>0.0</c:formatCode>
                <c:ptCount val="2"/>
                <c:pt idx="0">
                  <c:v>69.815580951298941</c:v>
                </c:pt>
                <c:pt idx="1">
                  <c:v>80.956642825066581</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Water!$K$199:$K$200</c:f>
              <c:numCache>
                <c:formatCode>0.0</c:formatCode>
                <c:ptCount val="2"/>
                <c:pt idx="0">
                  <c:v>8.6739537834288942</c:v>
                </c:pt>
                <c:pt idx="1">
                  <c:v>10.058129843766958</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Water!$L$199:$L$200</c:f>
              <c:numCache>
                <c:formatCode>0.0</c:formatCode>
                <c:ptCount val="2"/>
                <c:pt idx="0">
                  <c:v>12.0037817594025</c:v>
                </c:pt>
                <c:pt idx="1">
                  <c:v>8.1048273356689009</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Water!$M$199:$M$200</c:f>
              <c:numCache>
                <c:formatCode>0.0</c:formatCode>
                <c:ptCount val="2"/>
                <c:pt idx="0">
                  <c:v>9.5066835058696597</c:v>
                </c:pt>
                <c:pt idx="1">
                  <c:v>0.88039999549755521</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Water!$O$199:$O$200</c:f>
              <c:numCache>
                <c:formatCode>0.0</c:formatCode>
                <c:ptCount val="2"/>
                <c:pt idx="0">
                  <c:v>83.721428939715494</c:v>
                </c:pt>
                <c:pt idx="1">
                  <c:v>85.743113433229539</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Water!$P$199:$P$200</c:f>
              <c:numCache>
                <c:formatCode>0.0</c:formatCode>
                <c:ptCount val="2"/>
                <c:pt idx="0">
                  <c:v>7.1833784039955457</c:v>
                </c:pt>
                <c:pt idx="1">
                  <c:v>7.3568408605532163</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Water!$Q$199:$Q$200</c:f>
              <c:numCache>
                <c:formatCode>0.0</c:formatCode>
                <c:ptCount val="2"/>
                <c:pt idx="0">
                  <c:v>8.6669625005029332</c:v>
                </c:pt>
                <c:pt idx="1">
                  <c:v>3.4965494579248855</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Water!$R$199:$R$200</c:f>
              <c:numCache>
                <c:formatCode>0.0</c:formatCode>
                <c:ptCount val="2"/>
                <c:pt idx="0">
                  <c:v>0.42823015578602508</c:v>
                </c:pt>
                <c:pt idx="1">
                  <c:v>3.4034962482923561</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Water!$T$199:$T$200</c:f>
              <c:numCache>
                <c:formatCode>0.0</c:formatCode>
                <c:ptCount val="2"/>
                <c:pt idx="0">
                  <c:v>85.603303587328313</c:v>
                </c:pt>
                <c:pt idx="1">
                  <c:v>91.64666604863956</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Water!$U$199:$U$200</c:f>
              <c:numCache>
                <c:formatCode>0.0</c:formatCode>
                <c:ptCount val="2"/>
                <c:pt idx="0">
                  <c:v>5.4554479519555752</c:v>
                </c:pt>
                <c:pt idx="1">
                  <c:v>5.8405878704033727</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Water!$V$199:$V$200</c:f>
              <c:numCache>
                <c:formatCode>0.0</c:formatCode>
                <c:ptCount val="2"/>
                <c:pt idx="0">
                  <c:v>5.8053740172600783</c:v>
                </c:pt>
                <c:pt idx="1">
                  <c:v>1.8087566795657608</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Water!$W$199:$W$200</c:f>
              <c:numCache>
                <c:formatCode>0.0</c:formatCode>
                <c:ptCount val="2"/>
                <c:pt idx="0">
                  <c:v>3.1358744434560322</c:v>
                </c:pt>
                <c:pt idx="1">
                  <c:v>0.70398940139131128</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2020</c:v>
                </c:pt>
              </c:numCache>
            </c:numRef>
          </c:cat>
          <c:val>
            <c:numRef>
              <c:f>Water!$Y$199:$Y$200</c:f>
              <c:numCache>
                <c:formatCode>0.0</c:formatCode>
                <c:ptCount val="2"/>
                <c:pt idx="0">
                  <c:v>92.10338034160155</c:v>
                </c:pt>
                <c:pt idx="1">
                  <c:v>95.637749039987028</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2020</c:v>
                </c:pt>
              </c:numCache>
            </c:numRef>
          </c:cat>
          <c:val>
            <c:numRef>
              <c:f>Water!$Z$199:$Z$200</c:f>
              <c:numCache>
                <c:formatCode>0.0</c:formatCode>
                <c:ptCount val="2"/>
                <c:pt idx="0">
                  <c:v>3.1599248869752152</c:v>
                </c:pt>
                <c:pt idx="1">
                  <c:v>3.2811836243673969</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2020</c:v>
                </c:pt>
              </c:numCache>
            </c:numRef>
          </c:cat>
          <c:val>
            <c:numRef>
              <c:f>Water!$AA$199:$AA$200</c:f>
              <c:numCache>
                <c:formatCode>0.0</c:formatCode>
                <c:ptCount val="2"/>
                <c:pt idx="0">
                  <c:v>4.1663189062870174</c:v>
                </c:pt>
                <c:pt idx="1">
                  <c:v>0.9836261949066909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2020</c:v>
                </c:pt>
              </c:numCache>
            </c:numRef>
          </c:cat>
          <c:val>
            <c:numRef>
              <c:f>Water!$AB$199:$AB$200</c:f>
              <c:numCache>
                <c:formatCode>0.0</c:formatCode>
                <c:ptCount val="2"/>
                <c:pt idx="0">
                  <c:v>0.57037586513621363</c:v>
                </c:pt>
                <c:pt idx="1">
                  <c:v>9.7441140738879994E-2</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Sanitation!$AB$105:$AB$116</c:f>
              <c:numCache>
                <c:formatCode>0.0</c:formatCode>
                <c:ptCount val="12"/>
                <c:pt idx="0">
                  <c:v>0.5036732168226663</c:v>
                </c:pt>
                <c:pt idx="1">
                  <c:v>0.57471215944336118</c:v>
                </c:pt>
                <c:pt idx="2">
                  <c:v>0.660185725921418</c:v>
                </c:pt>
                <c:pt idx="3">
                  <c:v>0.56195833477281965</c:v>
                </c:pt>
                <c:pt idx="4">
                  <c:v>7.9996845753131124E-2</c:v>
                </c:pt>
                <c:pt idx="5">
                  <c:v>2.7307133650877377E-2</c:v>
                </c:pt>
                <c:pt idx="6">
                  <c:v>3.7482572078205732E-2</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Sanitation!$W$105:$W$116</c:f>
              <c:numCache>
                <c:formatCode>0.0</c:formatCode>
                <c:ptCount val="12"/>
                <c:pt idx="0">
                  <c:v>2.4321106245141029</c:v>
                </c:pt>
                <c:pt idx="1">
                  <c:v>7.0481851919431433</c:v>
                </c:pt>
                <c:pt idx="2">
                  <c:v>7.2800076770450808</c:v>
                </c:pt>
                <c:pt idx="3">
                  <c:v>7.1997339805514438</c:v>
                </c:pt>
                <c:pt idx="4">
                  <c:v>4.8601567039396523</c:v>
                </c:pt>
                <c:pt idx="5">
                  <c:v>3.1703260131412092</c:v>
                </c:pt>
                <c:pt idx="6">
                  <c:v>0.85623924741324553</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Sanitation!$R$105:$R$116</c:f>
              <c:numCache>
                <c:formatCode>0.0</c:formatCode>
                <c:ptCount val="12"/>
                <c:pt idx="0">
                  <c:v>8.5119448063812087</c:v>
                </c:pt>
                <c:pt idx="1">
                  <c:v>12.962665478849861</c:v>
                </c:pt>
                <c:pt idx="2">
                  <c:v>16.404070420707942</c:v>
                </c:pt>
                <c:pt idx="3">
                  <c:v>13.562213717600452</c:v>
                </c:pt>
                <c:pt idx="4">
                  <c:v>9.386411842993768</c:v>
                </c:pt>
                <c:pt idx="5">
                  <c:v>7.8862705440372523</c:v>
                </c:pt>
                <c:pt idx="6">
                  <c:v>4.1699143753320325</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Sanitation!$M$105:$M$116</c:f>
              <c:numCache>
                <c:formatCode>0.0</c:formatCode>
                <c:ptCount val="12"/>
                <c:pt idx="0">
                  <c:v>18.266663126929529</c:v>
                </c:pt>
                <c:pt idx="1">
                  <c:v>23.040186191794266</c:v>
                </c:pt>
                <c:pt idx="2">
                  <c:v>23.223828462085521</c:v>
                </c:pt>
                <c:pt idx="3">
                  <c:v>24.180675077720046</c:v>
                </c:pt>
                <c:pt idx="4">
                  <c:v>17.393192872823519</c:v>
                </c:pt>
                <c:pt idx="5">
                  <c:v>13.453040576478612</c:v>
                </c:pt>
                <c:pt idx="6">
                  <c:v>8.4650338949084123</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Sanitation!$H$105:$H$116</c:f>
              <c:numCache>
                <c:formatCode>0.0</c:formatCode>
                <c:ptCount val="12"/>
                <c:pt idx="0">
                  <c:v>25.933838228000596</c:v>
                </c:pt>
                <c:pt idx="1">
                  <c:v>27.572014160120883</c:v>
                </c:pt>
                <c:pt idx="2">
                  <c:v>35.921290680955295</c:v>
                </c:pt>
                <c:pt idx="3">
                  <c:v>33.204881205167446</c:v>
                </c:pt>
                <c:pt idx="4">
                  <c:v>34.662502718345493</c:v>
                </c:pt>
                <c:pt idx="5">
                  <c:v>27.237049427060395</c:v>
                </c:pt>
                <c:pt idx="6">
                  <c:v>21.14151543472131</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Sanitation!$X$105:$X$116</c:f>
              <c:numCache>
                <c:formatCode>0.0</c:formatCode>
                <c:ptCount val="12"/>
                <c:pt idx="0">
                  <c:v>53.478335671036014</c:v>
                </c:pt>
                <c:pt idx="1">
                  <c:v>44.336300363925808</c:v>
                </c:pt>
                <c:pt idx="2">
                  <c:v>48.430952855157884</c:v>
                </c:pt>
                <c:pt idx="3">
                  <c:v>55.838131276346935</c:v>
                </c:pt>
                <c:pt idx="4">
                  <c:v>78.478524613295704</c:v>
                </c:pt>
                <c:pt idx="5">
                  <c:v>92.922105214574941</c:v>
                </c:pt>
                <c:pt idx="6">
                  <c:v>93.629429657345554</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Sanitation!$S$105:$S$116</c:f>
              <c:numCache>
                <c:formatCode>0.0</c:formatCode>
                <c:ptCount val="12"/>
                <c:pt idx="0">
                  <c:v>18.28689882877709</c:v>
                </c:pt>
                <c:pt idx="1">
                  <c:v>15.047295369518976</c:v>
                </c:pt>
                <c:pt idx="2">
                  <c:v>16.769217417070074</c:v>
                </c:pt>
                <c:pt idx="3">
                  <c:v>20.391524107856917</c:v>
                </c:pt>
                <c:pt idx="4">
                  <c:v>44.639388653069133</c:v>
                </c:pt>
                <c:pt idx="5">
                  <c:v>51.03770252824684</c:v>
                </c:pt>
                <c:pt idx="6">
                  <c:v>75.806567963942939</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Sanitation!$N$105:$N$116</c:f>
              <c:numCache>
                <c:formatCode>0.0</c:formatCode>
                <c:ptCount val="12"/>
                <c:pt idx="0">
                  <c:v>10.017510953775778</c:v>
                </c:pt>
                <c:pt idx="1">
                  <c:v>9.3957252446781236</c:v>
                </c:pt>
                <c:pt idx="2">
                  <c:v>9.0506858275144086</c:v>
                </c:pt>
                <c:pt idx="3">
                  <c:v>9.8551279845536666</c:v>
                </c:pt>
                <c:pt idx="4">
                  <c:v>19.370958642835724</c:v>
                </c:pt>
                <c:pt idx="5">
                  <c:v>10.69287699737486</c:v>
                </c:pt>
                <c:pt idx="6">
                  <c:v>51.547160332180177</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Sanitation!$I$105:$I$116</c:f>
              <c:numCache>
                <c:formatCode>0.0</c:formatCode>
                <c:ptCount val="12"/>
                <c:pt idx="0">
                  <c:v>5.1434986401296623</c:v>
                </c:pt>
                <c:pt idx="1">
                  <c:v>4.8077825361045239</c:v>
                </c:pt>
                <c:pt idx="2">
                  <c:v>4.8388783501046486</c:v>
                </c:pt>
                <c:pt idx="3">
                  <c:v>4.7714994105362774</c:v>
                </c:pt>
                <c:pt idx="4">
                  <c:v>15.957359970037299</c:v>
                </c:pt>
                <c:pt idx="5">
                  <c:v>3.7522683685064644</c:v>
                </c:pt>
                <c:pt idx="6">
                  <c:v>41.81107501045755</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2004</c:v>
                </c:pt>
                <c:pt idx="1">
                  <c:v>2005</c:v>
                </c:pt>
                <c:pt idx="2">
                  <c:v>2008</c:v>
                </c:pt>
                <c:pt idx="3">
                  <c:v>2010</c:v>
                </c:pt>
                <c:pt idx="4">
                  <c:v>2012</c:v>
                </c:pt>
                <c:pt idx="5">
                  <c:v>2016</c:v>
                </c:pt>
                <c:pt idx="6">
                  <c:v>2017</c:v>
                </c:pt>
              </c:numCache>
            </c:numRef>
          </c:xVal>
          <c:yVal>
            <c:numRef>
              <c:f>Sanitation!$D$105:$D$116</c:f>
              <c:numCache>
                <c:formatCode>0.0</c:formatCode>
                <c:ptCount val="12"/>
                <c:pt idx="0">
                  <c:v>4.9462906904658457</c:v>
                </c:pt>
                <c:pt idx="1">
                  <c:v>4.6395190295481772</c:v>
                </c:pt>
                <c:pt idx="2">
                  <c:v>4.093054976817168</c:v>
                </c:pt>
                <c:pt idx="3">
                  <c:v>4.2582300199551355</c:v>
                </c:pt>
                <c:pt idx="4">
                  <c:v>12.188455933511539</c:v>
                </c:pt>
                <c:pt idx="5">
                  <c:v>2.0845219528366763</c:v>
                </c:pt>
                <c:pt idx="6">
                  <c:v>38.77914184748164</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18.685967248501928</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4.3479293891992894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68.278066702447745</c:v>
                </c:pt>
                <c:pt idx="1">
                  <c:v>50.045333873098571</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31.721933297552255</c:v>
                </c:pt>
                <c:pt idx="1">
                  <c:v>26.920769489200211</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21.369807052845086</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4.9443652982261064</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74.524962714464891</c:v>
                </c:pt>
                <c:pt idx="1">
                  <c:v>62.954667838085015</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25.475037285535109</c:v>
                </c:pt>
                <c:pt idx="1">
                  <c:v>10.731159810843792</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0.56651594031545038</c:v>
                </c:pt>
                <c:pt idx="1">
                  <c:v>27.824869880999668</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0.1341749474283532</c:v>
                </c:pt>
                <c:pt idx="1">
                  <c:v>6.5901066286061551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84.878299529020069</c:v>
                </c:pt>
                <c:pt idx="1">
                  <c:v>59.389544773447028</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14.421009583236128</c:v>
                </c:pt>
                <c:pt idx="1">
                  <c:v>6.1954787169471501</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5.9097048685906761E-2</c:v>
                </c:pt>
                <c:pt idx="1">
                  <c:v>48.661514044102944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2.6927756388068817E-2</c:v>
                </c:pt>
                <c:pt idx="1">
                  <c:v>22.172772156838342</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93.113143320247445</c:v>
                </c:pt>
                <c:pt idx="1">
                  <c:v>26.690814383543056</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6.800831874678579</c:v>
                </c:pt>
                <c:pt idx="1">
                  <c:v>2.4748994155156652</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21.346477348736954</c:v>
                </c:pt>
                <c:pt idx="1">
                  <c:v>61.893272316551467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13.142694979332846</c:v>
                </c:pt>
                <c:pt idx="1">
                  <c:v>38.106727683448533</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64.765734909310694</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0.74509276261950674</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Sanitation!$W$205:$W$216</c:f>
              <c:numCache>
                <c:formatCode>0.0</c:formatCode>
                <c:ptCount val="12"/>
                <c:pt idx="0">
                  <c:v>0</c:v>
                </c:pt>
                <c:pt idx="1">
                  <c:v>0.14207725630030335</c:v>
                </c:pt>
                <c:pt idx="2">
                  <c:v>0</c:v>
                </c:pt>
                <c:pt idx="3">
                  <c:v>0.24538075091702097</c:v>
                </c:pt>
                <c:pt idx="4">
                  <c:v>0</c:v>
                </c:pt>
                <c:pt idx="5">
                  <c:v>0</c:v>
                </c:pt>
                <c:pt idx="6">
                  <c:v>0.12511309223974751</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Sanitation!$R$205:$R$216</c:f>
              <c:numCache>
                <c:formatCode>0.0</c:formatCode>
                <c:ptCount val="12"/>
                <c:pt idx="0">
                  <c:v>1.0090829787088202</c:v>
                </c:pt>
                <c:pt idx="1">
                  <c:v>0.79304278532131356</c:v>
                </c:pt>
                <c:pt idx="2">
                  <c:v>0.52717626857732258</c:v>
                </c:pt>
                <c:pt idx="3">
                  <c:v>0.85048736421177507</c:v>
                </c:pt>
                <c:pt idx="4">
                  <c:v>0.3317272698823282</c:v>
                </c:pt>
                <c:pt idx="5">
                  <c:v>0.30148757843484847</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Sanitation!$M$205:$M$216</c:f>
              <c:numCache>
                <c:formatCode>0.0</c:formatCode>
                <c:ptCount val="12"/>
                <c:pt idx="0">
                  <c:v>0.95580612688523148</c:v>
                </c:pt>
                <c:pt idx="1">
                  <c:v>3.8319418283517148</c:v>
                </c:pt>
                <c:pt idx="2">
                  <c:v>4.1812592100757096</c:v>
                </c:pt>
                <c:pt idx="3">
                  <c:v>1.3609064083528954</c:v>
                </c:pt>
                <c:pt idx="4">
                  <c:v>2.3626029648502933</c:v>
                </c:pt>
                <c:pt idx="5">
                  <c:v>1.9655742601784196</c:v>
                </c:pt>
                <c:pt idx="6">
                  <c:v>0.66840066326941072</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Sanitation!$H$205:$H$216</c:f>
              <c:numCache>
                <c:formatCode>0.0</c:formatCode>
                <c:ptCount val="12"/>
                <c:pt idx="0">
                  <c:v>3.7222049678682456</c:v>
                </c:pt>
                <c:pt idx="1">
                  <c:v>7.5243606630838356</c:v>
                </c:pt>
                <c:pt idx="2">
                  <c:v>11.252165059315052</c:v>
                </c:pt>
                <c:pt idx="3">
                  <c:v>7.3071330619409265</c:v>
                </c:pt>
                <c:pt idx="4">
                  <c:v>2.7882997553865301</c:v>
                </c:pt>
                <c:pt idx="5">
                  <c:v>9.9087714297934699</c:v>
                </c:pt>
                <c:pt idx="6">
                  <c:v>2.1452743981967011</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Sanitation!$X$205:$X$216</c:f>
              <c:numCache>
                <c:formatCode>0.0</c:formatCode>
                <c:ptCount val="12"/>
                <c:pt idx="0">
                  <c:v>75.182109752781258</c:v>
                </c:pt>
                <c:pt idx="1">
                  <c:v>68.785798460695176</c:v>
                </c:pt>
                <c:pt idx="2">
                  <c:v>76.757039789832817</c:v>
                </c:pt>
                <c:pt idx="3">
                  <c:v>84.529144303533528</c:v>
                </c:pt>
                <c:pt idx="4">
                  <c:v>85.191408747753556</c:v>
                </c:pt>
                <c:pt idx="5">
                  <c:v>96.524946244721392</c:v>
                </c:pt>
                <c:pt idx="6">
                  <c:v>94.450452562047204</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Sanitation!$S$205:$S$216</c:f>
              <c:numCache>
                <c:formatCode>0.0</c:formatCode>
                <c:ptCount val="12"/>
                <c:pt idx="0">
                  <c:v>53.57421429876829</c:v>
                </c:pt>
                <c:pt idx="1">
                  <c:v>46.395170826952615</c:v>
                </c:pt>
                <c:pt idx="2">
                  <c:v>49.314011937753726</c:v>
                </c:pt>
                <c:pt idx="3">
                  <c:v>61.236400769616836</c:v>
                </c:pt>
                <c:pt idx="4">
                  <c:v>82.576814003372832</c:v>
                </c:pt>
                <c:pt idx="5">
                  <c:v>95.697355931196668</c:v>
                </c:pt>
                <c:pt idx="6">
                  <c:v>95.82457843056946</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Sanitation!$N$205:$N$216</c:f>
              <c:numCache>
                <c:formatCode>0.0</c:formatCode>
                <c:ptCount val="12"/>
                <c:pt idx="0">
                  <c:v>42.625780129165385</c:v>
                </c:pt>
                <c:pt idx="1">
                  <c:v>31.620264039153188</c:v>
                </c:pt>
                <c:pt idx="2">
                  <c:v>39.767041977716801</c:v>
                </c:pt>
                <c:pt idx="3">
                  <c:v>44.513648860300449</c:v>
                </c:pt>
                <c:pt idx="4">
                  <c:v>80.129389021857577</c:v>
                </c:pt>
                <c:pt idx="5">
                  <c:v>89.223551781573207</c:v>
                </c:pt>
                <c:pt idx="6">
                  <c:v>91.369495022644159</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Sanitation!$I$205:$I$216</c:f>
              <c:numCache>
                <c:formatCode>0.0</c:formatCode>
                <c:ptCount val="12"/>
                <c:pt idx="0">
                  <c:v>30.704454195395066</c:v>
                </c:pt>
                <c:pt idx="1">
                  <c:v>26.733329456435538</c:v>
                </c:pt>
                <c:pt idx="2">
                  <c:v>27.114435769215589</c:v>
                </c:pt>
                <c:pt idx="3">
                  <c:v>37.063250560827285</c:v>
                </c:pt>
                <c:pt idx="4">
                  <c:v>67.733026538445301</c:v>
                </c:pt>
                <c:pt idx="5">
                  <c:v>67.721806637456112</c:v>
                </c:pt>
                <c:pt idx="6">
                  <c:v>83.149195402063683</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2004</c:v>
                </c:pt>
                <c:pt idx="1">
                  <c:v>2005</c:v>
                </c:pt>
                <c:pt idx="2">
                  <c:v>2008</c:v>
                </c:pt>
                <c:pt idx="3">
                  <c:v>2010</c:v>
                </c:pt>
                <c:pt idx="4">
                  <c:v>2012</c:v>
                </c:pt>
                <c:pt idx="5">
                  <c:v>2016</c:v>
                </c:pt>
                <c:pt idx="6">
                  <c:v>2017</c:v>
                </c:pt>
              </c:numCache>
            </c:numRef>
          </c:xVal>
          <c:yVal>
            <c:numRef>
              <c:f>Sanitation!$D$205:$D$216</c:f>
              <c:numCache>
                <c:formatCode>0.0</c:formatCode>
                <c:ptCount val="12"/>
                <c:pt idx="0">
                  <c:v>12.453437389432175</c:v>
                </c:pt>
                <c:pt idx="1">
                  <c:v>10.420940241862425</c:v>
                </c:pt>
                <c:pt idx="2">
                  <c:v>11.27583395594845</c:v>
                </c:pt>
                <c:pt idx="3">
                  <c:v>15.751685580454769</c:v>
                </c:pt>
                <c:pt idx="4">
                  <c:v>42.438371479223299</c:v>
                </c:pt>
                <c:pt idx="5">
                  <c:v>26.033177039137922</c:v>
                </c:pt>
                <c:pt idx="6">
                  <c:v>68.477300778321165</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0</c:v>
                </c:pt>
                <c:pt idx="1">
                  <c:v>35.481916668236153</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0</c:v>
                </c:pt>
                <c:pt idx="1">
                  <c:v>20.612251364690824</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92.802456219570189</c:v>
                </c:pt>
                <c:pt idx="1">
                  <c:v>38.389118379163989</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7.197543780429811</c:v>
                </c:pt>
                <c:pt idx="1">
                  <c:v>5.5167135879090381</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6.935181624520113</c:v>
                </c:pt>
                <c:pt idx="1">
                  <c:v>44.874211928601625</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6.3214401494403196</c:v>
                </c:pt>
                <c:pt idx="1">
                  <c:v>40.902987162875462</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83.666133511394719</c:v>
                </c:pt>
                <c:pt idx="1">
                  <c:v>12.96696595576347</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3.0772447146448485</c:v>
                </c:pt>
                <c:pt idx="1">
                  <c:v>1.255834952759443</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10.02903551941472</c:v>
                </c:pt>
                <c:pt idx="1">
                  <c:v>47.982472971492619</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10.872420571381554</c:v>
                </c:pt>
                <c:pt idx="1">
                  <c:v>52.017527028507381</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78.030472761568419</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1.0680711476353082</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17.4596870407605</c:v>
                </c:pt>
                <c:pt idx="1">
                  <c:v>48.773906547238305</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18.310923036528848</c:v>
                </c:pt>
                <c:pt idx="1">
                  <c:v>51.151847504044973</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64.157189200377829</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7.2200722332823736E-2</c:v>
                </c:pt>
                <c:pt idx="1">
                  <c:v>7.4245948716723367E-2</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49.283080276866905</c:v>
                </c:pt>
                <c:pt idx="1">
                  <c:v>73.383538451730161</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17.790343272042534</c:v>
                </c:pt>
                <c:pt idx="1">
                  <c:v>26.490193637231165</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32.926576451090568</c:v>
                </c:pt>
                <c:pt idx="1">
                  <c:v>0.12626791103866708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Sanitation!$AB$305:$AB$316</c:f>
              <c:numCache>
                <c:formatCode>0.0</c:formatCode>
                <c:ptCount val="12"/>
                <c:pt idx="0">
                  <c:v>1.7452589655804072</c:v>
                </c:pt>
                <c:pt idx="1">
                  <c:v>5.5441287136874235</c:v>
                </c:pt>
                <c:pt idx="2">
                  <c:v>5.1923560357944591</c:v>
                </c:pt>
                <c:pt idx="3">
                  <c:v>5.1742321403520091</c:v>
                </c:pt>
                <c:pt idx="4">
                  <c:v>3.0305156279630001</c:v>
                </c:pt>
                <c:pt idx="5">
                  <c:v>2.7221078197610282</c:v>
                </c:pt>
                <c:pt idx="6">
                  <c:v>0.70025597309175391</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Sanitation!$W$305:$W$316</c:f>
              <c:numCache>
                <c:formatCode>0.0</c:formatCode>
                <c:ptCount val="12"/>
                <c:pt idx="0">
                  <c:v>8.1838201037876139</c:v>
                </c:pt>
                <c:pt idx="1">
                  <c:v>13.27646150421721</c:v>
                </c:pt>
                <c:pt idx="2">
                  <c:v>13.132180235636168</c:v>
                </c:pt>
                <c:pt idx="3">
                  <c:v>11.77959248401195</c:v>
                </c:pt>
                <c:pt idx="4">
                  <c:v>7.5995283744736684</c:v>
                </c:pt>
                <c:pt idx="5">
                  <c:v>7.4639793536303847</c:v>
                </c:pt>
                <c:pt idx="6">
                  <c:v>3.6071963785506158</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Sanitation!$R$305:$R$316</c:f>
              <c:numCache>
                <c:formatCode>0.0</c:formatCode>
                <c:ptCount val="12"/>
                <c:pt idx="0">
                  <c:v>14.783288338297821</c:v>
                </c:pt>
                <c:pt idx="1">
                  <c:v>17.818952067703645</c:v>
                </c:pt>
                <c:pt idx="2">
                  <c:v>18.112034541931273</c:v>
                </c:pt>
                <c:pt idx="3">
                  <c:v>19.600622445975734</c:v>
                </c:pt>
                <c:pt idx="4">
                  <c:v>13.004262240964431</c:v>
                </c:pt>
                <c:pt idx="5">
                  <c:v>11.065273431812322</c:v>
                </c:pt>
                <c:pt idx="6">
                  <c:v>7.0588809023543604</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Sanitation!$M$305:$M$316</c:f>
              <c:numCache>
                <c:formatCode>0.0</c:formatCode>
                <c:ptCount val="12"/>
                <c:pt idx="0">
                  <c:v>21.909346361593933</c:v>
                </c:pt>
                <c:pt idx="1">
                  <c:v>26.105077652358645</c:v>
                </c:pt>
                <c:pt idx="2">
                  <c:v>27.682403719531873</c:v>
                </c:pt>
                <c:pt idx="3">
                  <c:v>25.440858635557479</c:v>
                </c:pt>
                <c:pt idx="4">
                  <c:v>22.406762023122013</c:v>
                </c:pt>
                <c:pt idx="5">
                  <c:v>16.681637080158797</c:v>
                </c:pt>
                <c:pt idx="6">
                  <c:v>12.890934844460089</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Sanitation!$H$305:$H$316</c:f>
              <c:numCache>
                <c:formatCode>0.0</c:formatCode>
                <c:ptCount val="12"/>
                <c:pt idx="0">
                  <c:v>26.124954801197468</c:v>
                </c:pt>
                <c:pt idx="1">
                  <c:v>27.078839038299961</c:v>
                </c:pt>
                <c:pt idx="2">
                  <c:v>38.29172063476291</c:v>
                </c:pt>
                <c:pt idx="3">
                  <c:v>37.46376373618498</c:v>
                </c:pt>
                <c:pt idx="4">
                  <c:v>37.340134830769557</c:v>
                </c:pt>
                <c:pt idx="5">
                  <c:v>30.453411384097151</c:v>
                </c:pt>
                <c:pt idx="6">
                  <c:v>23.951179104781282</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Sanitation!$X$305:$X$316</c:f>
              <c:numCache>
                <c:formatCode>0.0</c:formatCode>
                <c:ptCount val="12"/>
                <c:pt idx="0">
                  <c:v>24.483547147933656</c:v>
                </c:pt>
                <c:pt idx="1">
                  <c:v>20.011252717941581</c:v>
                </c:pt>
                <c:pt idx="2">
                  <c:v>23.524993385680354</c:v>
                </c:pt>
                <c:pt idx="3">
                  <c:v>24.632122549646645</c:v>
                </c:pt>
                <c:pt idx="4">
                  <c:v>54.891572502316663</c:v>
                </c:pt>
                <c:pt idx="5">
                  <c:v>50.711747717189937</c:v>
                </c:pt>
                <c:pt idx="6">
                  <c:v>74.773329952537381</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Sanitation!$S$305:$S$316</c:f>
              <c:numCache>
                <c:formatCode>0.0</c:formatCode>
                <c:ptCount val="12"/>
                <c:pt idx="0">
                  <c:v>10.415594390353458</c:v>
                </c:pt>
                <c:pt idx="1">
                  <c:v>10.206024694364123</c:v>
                </c:pt>
                <c:pt idx="2">
                  <c:v>10.268695751735383</c:v>
                </c:pt>
                <c:pt idx="3">
                  <c:v>10.860782820503223</c:v>
                </c:pt>
                <c:pt idx="4">
                  <c:v>20.862617821019377</c:v>
                </c:pt>
                <c:pt idx="5">
                  <c:v>10.808040159124753</c:v>
                </c:pt>
                <c:pt idx="6">
                  <c:v>50.690086473579569</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Sanitation!$N$305:$N$316</c:f>
              <c:numCache>
                <c:formatCode>0.0</c:formatCode>
                <c:ptCount val="12"/>
                <c:pt idx="0">
                  <c:v>7.4588069699355444</c:v>
                </c:pt>
                <c:pt idx="1">
                  <c:v>6.8253981930350509</c:v>
                </c:pt>
                <c:pt idx="2">
                  <c:v>7.1905611544417134</c:v>
                </c:pt>
                <c:pt idx="3">
                  <c:v>6.8099625530288188</c:v>
                </c:pt>
                <c:pt idx="4">
                  <c:v>17.065480237425881</c:v>
                </c:pt>
                <c:pt idx="5">
                  <c:v>4.9867584686987545</c:v>
                </c:pt>
                <c:pt idx="6">
                  <c:v>43.538337890262234</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Sanitation!$I$305:$I$316</c:f>
              <c:numCache>
                <c:formatCode>0.0</c:formatCode>
                <c:ptCount val="12"/>
                <c:pt idx="0">
                  <c:v>4.9353842560494412</c:v>
                </c:pt>
                <c:pt idx="1">
                  <c:v>4.5308369184353623</c:v>
                </c:pt>
                <c:pt idx="2">
                  <c:v>4.6620937228849932</c:v>
                </c:pt>
                <c:pt idx="3">
                  <c:v>4.6551735662180738</c:v>
                </c:pt>
                <c:pt idx="4">
                  <c:v>14.476314891731356</c:v>
                </c:pt>
                <c:pt idx="5">
                  <c:v>2.1211269911611508</c:v>
                </c:pt>
                <c:pt idx="6">
                  <c:v>40.447795307073335</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2004</c:v>
                </c:pt>
                <c:pt idx="1">
                  <c:v>2005</c:v>
                </c:pt>
                <c:pt idx="2">
                  <c:v>2008</c:v>
                </c:pt>
                <c:pt idx="3">
                  <c:v>2010</c:v>
                </c:pt>
                <c:pt idx="4">
                  <c:v>2012</c:v>
                </c:pt>
                <c:pt idx="5">
                  <c:v>2016</c:v>
                </c:pt>
                <c:pt idx="6">
                  <c:v>2017</c:v>
                </c:pt>
              </c:numCache>
            </c:numRef>
          </c:xVal>
          <c:yVal>
            <c:numRef>
              <c:f>Sanitation!$D$305:$D$316</c:f>
              <c:numCache>
                <c:formatCode>0.0</c:formatCode>
                <c:ptCount val="12"/>
                <c:pt idx="0">
                  <c:v>4.5747789520171835</c:v>
                </c:pt>
                <c:pt idx="1">
                  <c:v>4.3464780032651458</c:v>
                </c:pt>
                <c:pt idx="2">
                  <c:v>3.5411753445252305</c:v>
                </c:pt>
                <c:pt idx="3">
                  <c:v>3.6840647067804939</c:v>
                </c:pt>
                <c:pt idx="4">
                  <c:v>11.021374864104045</c:v>
                </c:pt>
                <c:pt idx="5">
                  <c:v>1.7778301194366428</c:v>
                </c:pt>
                <c:pt idx="6">
                  <c:v>35.948590350857373</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16.991328277366577</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4.1808291861887454</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68.107591930078399</c:v>
                </c:pt>
                <c:pt idx="1">
                  <c:v>47.680753437369333</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31.892408069921601</c:v>
                </c:pt>
                <c:pt idx="1">
                  <c:v>31.147089099075345</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20.122687160263446</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4.4297586949797019</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71.324149261723278</c:v>
                </c:pt>
                <c:pt idx="1">
                  <c:v>60.727511897335717</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28.675850738276722</c:v>
                </c:pt>
                <c:pt idx="1">
                  <c:v>14.720042247421134</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22.193738470458925</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5.3445629731412501</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80.043459401877044</c:v>
                </c:pt>
                <c:pt idx="1">
                  <c:v>63.717088884189934</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19.956540598122956</c:v>
                </c:pt>
                <c:pt idx="1">
                  <c:v>8.74460967220989</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1.6192668228155043</c:v>
                </c:pt>
                <c:pt idx="1">
                  <c:v>28.235673137264619</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0.34825563932459147</c:v>
                </c:pt>
                <c:pt idx="1">
                  <c:v>6.0726448918904703</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84.684979179095194</c:v>
                </c:pt>
                <c:pt idx="1">
                  <c:v>60.665311393283105</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13.34749835876471</c:v>
                </c:pt>
                <c:pt idx="1">
                  <c:v>5.0263705775618064</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6.9098740036462827</c:v>
                </c:pt>
                <c:pt idx="1">
                  <c:v>58.036513695877922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1.5577336009108058</c:v>
                </c:pt>
                <c:pt idx="1">
                  <c:v>13.083513160454595</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86.567002372252205</c:v>
                </c:pt>
                <c:pt idx="1">
                  <c:v>27.035805069852358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4.9653900231907073</c:v>
                </c:pt>
                <c:pt idx="1">
                  <c:v>1.8441680738151263</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Sanitation!$E$299:$E$300</c:f>
              <c:numCache>
                <c:formatCode>0.0</c:formatCode>
                <c:ptCount val="2"/>
                <c:pt idx="0">
                  <c:v>0</c:v>
                </c:pt>
                <c:pt idx="1">
                  <c:v>16.991328277366577</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Sanitation!$F$299:$F$300</c:f>
              <c:numCache>
                <c:formatCode>0.0</c:formatCode>
                <c:ptCount val="2"/>
                <c:pt idx="0">
                  <c:v>0</c:v>
                </c:pt>
                <c:pt idx="1">
                  <c:v>4.1808291861887454</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Sanitation!$G$299:$G$300</c:f>
              <c:numCache>
                <c:formatCode>0.0</c:formatCode>
                <c:ptCount val="2"/>
                <c:pt idx="0">
                  <c:v>68.107591930078399</c:v>
                </c:pt>
                <c:pt idx="1">
                  <c:v>47.680753437369333</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Sanitation!$H$299:$H$300</c:f>
              <c:numCache>
                <c:formatCode>0.0</c:formatCode>
                <c:ptCount val="2"/>
                <c:pt idx="0">
                  <c:v>31.892408069921601</c:v>
                </c:pt>
                <c:pt idx="1">
                  <c:v>31.147089099075345</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Sanitation!$J$299:$J$300</c:f>
              <c:numCache>
                <c:formatCode>0.0</c:formatCode>
                <c:ptCount val="2"/>
                <c:pt idx="0">
                  <c:v>0</c:v>
                </c:pt>
                <c:pt idx="1">
                  <c:v>20.122687160263446</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Sanitation!$K$299:$K$300</c:f>
              <c:numCache>
                <c:formatCode>0.0</c:formatCode>
                <c:ptCount val="2"/>
                <c:pt idx="0">
                  <c:v>0</c:v>
                </c:pt>
                <c:pt idx="1">
                  <c:v>4.4297586949797019</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Sanitation!$L$299:$L$300</c:f>
              <c:numCache>
                <c:formatCode>0.0</c:formatCode>
                <c:ptCount val="2"/>
                <c:pt idx="0">
                  <c:v>71.324149261723278</c:v>
                </c:pt>
                <c:pt idx="1">
                  <c:v>60.727511897335717</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Sanitation!$M$299:$M$300</c:f>
              <c:numCache>
                <c:formatCode>0.0</c:formatCode>
                <c:ptCount val="2"/>
                <c:pt idx="0">
                  <c:v>28.675850738276722</c:v>
                </c:pt>
                <c:pt idx="1">
                  <c:v>14.720042247421134</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Sanitation!$O$299:$O$300</c:f>
              <c:numCache>
                <c:formatCode>0.0</c:formatCode>
                <c:ptCount val="2"/>
                <c:pt idx="0">
                  <c:v>0</c:v>
                </c:pt>
                <c:pt idx="1">
                  <c:v>22.193738470458925</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Sanitation!$P$299:$P$300</c:f>
              <c:numCache>
                <c:formatCode>0.0</c:formatCode>
                <c:ptCount val="2"/>
                <c:pt idx="0">
                  <c:v>0</c:v>
                </c:pt>
                <c:pt idx="1">
                  <c:v>5.3445629731412501</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Sanitation!$Q$299:$Q$300</c:f>
              <c:numCache>
                <c:formatCode>0.0</c:formatCode>
                <c:ptCount val="2"/>
                <c:pt idx="0">
                  <c:v>80.043459401877044</c:v>
                </c:pt>
                <c:pt idx="1">
                  <c:v>63.717088884189934</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Sanitation!$R$299:$R$300</c:f>
              <c:numCache>
                <c:formatCode>0.0</c:formatCode>
                <c:ptCount val="2"/>
                <c:pt idx="0">
                  <c:v>19.956540598122956</c:v>
                </c:pt>
                <c:pt idx="1">
                  <c:v>8.74460967220989</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Sanitation!$T$299:$T$300</c:f>
              <c:numCache>
                <c:formatCode>0.0</c:formatCode>
                <c:ptCount val="2"/>
                <c:pt idx="0">
                  <c:v>1.6192668228155043</c:v>
                </c:pt>
                <c:pt idx="1">
                  <c:v>28.235673137264619</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Sanitation!$U$299:$U$300</c:f>
              <c:numCache>
                <c:formatCode>0.0</c:formatCode>
                <c:ptCount val="2"/>
                <c:pt idx="0">
                  <c:v>0.34825563932459147</c:v>
                </c:pt>
                <c:pt idx="1">
                  <c:v>6.0726448918904703</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Sanitation!$V$299:$V$300</c:f>
              <c:numCache>
                <c:formatCode>0.0</c:formatCode>
                <c:ptCount val="2"/>
                <c:pt idx="0">
                  <c:v>84.684979179095194</c:v>
                </c:pt>
                <c:pt idx="1">
                  <c:v>60.665311393283105</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Sanitation!$W$299:$W$300</c:f>
              <c:numCache>
                <c:formatCode>0.0</c:formatCode>
                <c:ptCount val="2"/>
                <c:pt idx="0">
                  <c:v>13.34749835876471</c:v>
                </c:pt>
                <c:pt idx="1">
                  <c:v>5.0263705775618064</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2020</c:v>
                </c:pt>
              </c:numCache>
            </c:numRef>
          </c:cat>
          <c:val>
            <c:numRef>
              <c:f>Sanitation!$Y$299:$Y$300</c:f>
              <c:numCache>
                <c:formatCode>0.0</c:formatCode>
                <c:ptCount val="2"/>
                <c:pt idx="0">
                  <c:v>6.9098740036462827</c:v>
                </c:pt>
                <c:pt idx="1">
                  <c:v>58.036513695877922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2020</c:v>
                </c:pt>
              </c:numCache>
            </c:numRef>
          </c:cat>
          <c:val>
            <c:numRef>
              <c:f>Sanitation!$Z$299:$Z$300</c:f>
              <c:numCache>
                <c:formatCode>0.0</c:formatCode>
                <c:ptCount val="2"/>
                <c:pt idx="0">
                  <c:v>1.5577336009108058</c:v>
                </c:pt>
                <c:pt idx="1">
                  <c:v>13.083513160454595</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2020</c:v>
                </c:pt>
              </c:numCache>
            </c:numRef>
          </c:cat>
          <c:val>
            <c:numRef>
              <c:f>Sanitation!$AA$299:$AA$300</c:f>
              <c:numCache>
                <c:formatCode>0.0</c:formatCode>
                <c:ptCount val="2"/>
                <c:pt idx="0">
                  <c:v>86.567002372252205</c:v>
                </c:pt>
                <c:pt idx="1">
                  <c:v>27.035805069852358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2020</c:v>
                </c:pt>
              </c:numCache>
            </c:numRef>
          </c:cat>
          <c:val>
            <c:numRef>
              <c:f>Sanitation!$AB$299:$AB$300</c:f>
              <c:numCache>
                <c:formatCode>0.0</c:formatCode>
                <c:ptCount val="2"/>
                <c:pt idx="0">
                  <c:v>4.9653900231907073</c:v>
                </c:pt>
                <c:pt idx="1">
                  <c:v>1.8441680738151263</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Sanitation!$E$99:$E$100</c:f>
              <c:numCache>
                <c:formatCode>0.0</c:formatCode>
                <c:ptCount val="2"/>
                <c:pt idx="0">
                  <c:v>0</c:v>
                </c:pt>
                <c:pt idx="1">
                  <c:v>18.685967248501928</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Sanitation!$F$99:$F$100</c:f>
              <c:numCache>
                <c:formatCode>0.0</c:formatCode>
                <c:ptCount val="2"/>
                <c:pt idx="0">
                  <c:v>0</c:v>
                </c:pt>
                <c:pt idx="1">
                  <c:v>4.3479293891992894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Sanitation!$G$99:$G$100</c:f>
              <c:numCache>
                <c:formatCode>0.0</c:formatCode>
                <c:ptCount val="2"/>
                <c:pt idx="0">
                  <c:v>68.278066702447745</c:v>
                </c:pt>
                <c:pt idx="1">
                  <c:v>50.045333873098571</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Sanitation!$H$99:$H$100</c:f>
              <c:numCache>
                <c:formatCode>0.0</c:formatCode>
                <c:ptCount val="2"/>
                <c:pt idx="0">
                  <c:v>31.721933297552255</c:v>
                </c:pt>
                <c:pt idx="1">
                  <c:v>26.920769489200211</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Sanitation!$J$99:$J$100</c:f>
              <c:numCache>
                <c:formatCode>0.0</c:formatCode>
                <c:ptCount val="2"/>
                <c:pt idx="0">
                  <c:v>0</c:v>
                </c:pt>
                <c:pt idx="1">
                  <c:v>21.369807052845086</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Sanitation!$K$99:$K$100</c:f>
              <c:numCache>
                <c:formatCode>0.0</c:formatCode>
                <c:ptCount val="2"/>
                <c:pt idx="0">
                  <c:v>0</c:v>
                </c:pt>
                <c:pt idx="1">
                  <c:v>4.9443652982261064</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Sanitation!$L$99:$L$100</c:f>
              <c:numCache>
                <c:formatCode>0.0</c:formatCode>
                <c:ptCount val="2"/>
                <c:pt idx="0">
                  <c:v>74.524962714464891</c:v>
                </c:pt>
                <c:pt idx="1">
                  <c:v>62.954667838085015</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Sanitation!$M$99:$M$100</c:f>
              <c:numCache>
                <c:formatCode>0.0</c:formatCode>
                <c:ptCount val="2"/>
                <c:pt idx="0">
                  <c:v>25.475037285535109</c:v>
                </c:pt>
                <c:pt idx="1">
                  <c:v>10.731159810843792</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Sanitation!$O$99:$O$100</c:f>
              <c:numCache>
                <c:formatCode>0.0</c:formatCode>
                <c:ptCount val="2"/>
                <c:pt idx="0">
                  <c:v>0.56651594031545038</c:v>
                </c:pt>
                <c:pt idx="1">
                  <c:v>27.824869880999668</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Sanitation!$P$99:$P$100</c:f>
              <c:numCache>
                <c:formatCode>0.0</c:formatCode>
                <c:ptCount val="2"/>
                <c:pt idx="0">
                  <c:v>0.1341749474283532</c:v>
                </c:pt>
                <c:pt idx="1">
                  <c:v>6.5901066286061551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Sanitation!$Q$99:$Q$100</c:f>
              <c:numCache>
                <c:formatCode>0.0</c:formatCode>
                <c:ptCount val="2"/>
                <c:pt idx="0">
                  <c:v>84.878299529020069</c:v>
                </c:pt>
                <c:pt idx="1">
                  <c:v>59.389544773447028</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Sanitation!$R$99:$R$100</c:f>
              <c:numCache>
                <c:formatCode>0.0</c:formatCode>
                <c:ptCount val="2"/>
                <c:pt idx="0">
                  <c:v>14.421009583236128</c:v>
                </c:pt>
                <c:pt idx="1">
                  <c:v>6.1954787169471501</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Sanitation!$T$99:$T$100</c:f>
              <c:numCache>
                <c:formatCode>0.0</c:formatCode>
                <c:ptCount val="2"/>
                <c:pt idx="0">
                  <c:v>5.9097048685906761E-2</c:v>
                </c:pt>
                <c:pt idx="1">
                  <c:v>48.661514044102944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Sanitation!$U$99:$U$100</c:f>
              <c:numCache>
                <c:formatCode>0.0</c:formatCode>
                <c:ptCount val="2"/>
                <c:pt idx="0">
                  <c:v>2.6927756388068817E-2</c:v>
                </c:pt>
                <c:pt idx="1">
                  <c:v>22.172772156838342</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Sanitation!$V$99:$V$100</c:f>
              <c:numCache>
                <c:formatCode>0.0</c:formatCode>
                <c:ptCount val="2"/>
                <c:pt idx="0">
                  <c:v>93.113143320247445</c:v>
                </c:pt>
                <c:pt idx="1">
                  <c:v>26.690814383543056</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Sanitation!$W$99:$W$100</c:f>
              <c:numCache>
                <c:formatCode>0.0</c:formatCode>
                <c:ptCount val="2"/>
                <c:pt idx="0">
                  <c:v>6.800831874678579</c:v>
                </c:pt>
                <c:pt idx="1">
                  <c:v>2.4748994155156652</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2020</c:v>
                </c:pt>
              </c:numCache>
            </c:numRef>
          </c:cat>
          <c:val>
            <c:numRef>
              <c:f>Sanitation!$Y$99:$Y$100</c:f>
              <c:numCache>
                <c:formatCode>0.0</c:formatCode>
                <c:ptCount val="2"/>
                <c:pt idx="0">
                  <c:v>21.346477348736954</c:v>
                </c:pt>
                <c:pt idx="1">
                  <c:v>61.893272316551467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2020</c:v>
                </c:pt>
              </c:numCache>
            </c:numRef>
          </c:cat>
          <c:val>
            <c:numRef>
              <c:f>Sanitation!$Z$99:$Z$100</c:f>
              <c:numCache>
                <c:formatCode>0.0</c:formatCode>
                <c:ptCount val="2"/>
                <c:pt idx="0">
                  <c:v>13.142694979332846</c:v>
                </c:pt>
                <c:pt idx="1">
                  <c:v>38.106727683448533</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2020</c:v>
                </c:pt>
              </c:numCache>
            </c:numRef>
          </c:cat>
          <c:val>
            <c:numRef>
              <c:f>Sanitation!$AA$99:$AA$100</c:f>
              <c:numCache>
                <c:formatCode>0.0</c:formatCode>
                <c:ptCount val="2"/>
                <c:pt idx="0">
                  <c:v>64.765734909310694</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2020</c:v>
                </c:pt>
              </c:numCache>
            </c:numRef>
          </c:cat>
          <c:val>
            <c:numRef>
              <c:f>Sanitation!$AB$99:$AB$100</c:f>
              <c:numCache>
                <c:formatCode>0.0</c:formatCode>
                <c:ptCount val="2"/>
                <c:pt idx="0">
                  <c:v>0.74509276261950674</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Sanitation!$E$199:$E$200</c:f>
              <c:numCache>
                <c:formatCode>0.0</c:formatCode>
                <c:ptCount val="2"/>
                <c:pt idx="0">
                  <c:v>0</c:v>
                </c:pt>
                <c:pt idx="1">
                  <c:v>35.481916668236153</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Sanitation!$F$199:$F$200</c:f>
              <c:numCache>
                <c:formatCode>0.0</c:formatCode>
                <c:ptCount val="2"/>
                <c:pt idx="0">
                  <c:v>0</c:v>
                </c:pt>
                <c:pt idx="1">
                  <c:v>20.612251364690824</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Sanitation!$G$199:$G$200</c:f>
              <c:numCache>
                <c:formatCode>0.0</c:formatCode>
                <c:ptCount val="2"/>
                <c:pt idx="0">
                  <c:v>92.802456219570189</c:v>
                </c:pt>
                <c:pt idx="1">
                  <c:v>38.389118379163989</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Sanitation!$H$199:$H$200</c:f>
              <c:numCache>
                <c:formatCode>0.0</c:formatCode>
                <c:ptCount val="2"/>
                <c:pt idx="0">
                  <c:v>7.197543780429811</c:v>
                </c:pt>
                <c:pt idx="1">
                  <c:v>5.5167135879090381</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Sanitation!$J$199:$J$200</c:f>
              <c:numCache>
                <c:formatCode>0.0</c:formatCode>
                <c:ptCount val="2"/>
                <c:pt idx="0">
                  <c:v>6.935181624520113</c:v>
                </c:pt>
                <c:pt idx="1">
                  <c:v>44.874211928601625</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Sanitation!$K$199:$K$200</c:f>
              <c:numCache>
                <c:formatCode>0.0</c:formatCode>
                <c:ptCount val="2"/>
                <c:pt idx="0">
                  <c:v>6.3214401494403196</c:v>
                </c:pt>
                <c:pt idx="1">
                  <c:v>40.902987162875462</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Sanitation!$L$199:$L$200</c:f>
              <c:numCache>
                <c:formatCode>0.0</c:formatCode>
                <c:ptCount val="2"/>
                <c:pt idx="0">
                  <c:v>83.666133511394719</c:v>
                </c:pt>
                <c:pt idx="1">
                  <c:v>12.96696595576347</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Sanitation!$M$199:$M$200</c:f>
              <c:numCache>
                <c:formatCode>0.0</c:formatCode>
                <c:ptCount val="2"/>
                <c:pt idx="0">
                  <c:v>3.0772447146448485</c:v>
                </c:pt>
                <c:pt idx="1">
                  <c:v>1.255834952759443</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Sanitation!$O$199:$O$200</c:f>
              <c:numCache>
                <c:formatCode>0.0</c:formatCode>
                <c:ptCount val="2"/>
                <c:pt idx="0">
                  <c:v>10.02903551941472</c:v>
                </c:pt>
                <c:pt idx="1">
                  <c:v>47.982472971492619</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Sanitation!$P$199:$P$200</c:f>
              <c:numCache>
                <c:formatCode>0.0</c:formatCode>
                <c:ptCount val="2"/>
                <c:pt idx="0">
                  <c:v>10.872420571381554</c:v>
                </c:pt>
                <c:pt idx="1">
                  <c:v>52.017527028507381</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Sanitation!$Q$199:$Q$200</c:f>
              <c:numCache>
                <c:formatCode>0.0</c:formatCode>
                <c:ptCount val="2"/>
                <c:pt idx="0">
                  <c:v>78.030472761568419</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Sanitation!$R$199:$R$200</c:f>
              <c:numCache>
                <c:formatCode>0.0</c:formatCode>
                <c:ptCount val="2"/>
                <c:pt idx="0">
                  <c:v>1.0680711476353082</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Sanitation!$T$199:$T$200</c:f>
              <c:numCache>
                <c:formatCode>0.0</c:formatCode>
                <c:ptCount val="2"/>
                <c:pt idx="0">
                  <c:v>17.4596870407605</c:v>
                </c:pt>
                <c:pt idx="1">
                  <c:v>48.773906547238305</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Sanitation!$U$199:$U$200</c:f>
              <c:numCache>
                <c:formatCode>0.0</c:formatCode>
                <c:ptCount val="2"/>
                <c:pt idx="0">
                  <c:v>18.310923036528848</c:v>
                </c:pt>
                <c:pt idx="1">
                  <c:v>51.151847504044973</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Sanitation!$V$199:$V$200</c:f>
              <c:numCache>
                <c:formatCode>0.0</c:formatCode>
                <c:ptCount val="2"/>
                <c:pt idx="0">
                  <c:v>64.157189200377829</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Sanitation!$W$199:$W$200</c:f>
              <c:numCache>
                <c:formatCode>0.0</c:formatCode>
                <c:ptCount val="2"/>
                <c:pt idx="0">
                  <c:v>7.2200722332823736E-2</c:v>
                </c:pt>
                <c:pt idx="1">
                  <c:v>7.4245948716723367E-2</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2020</c:v>
                </c:pt>
              </c:numCache>
            </c:numRef>
          </c:cat>
          <c:val>
            <c:numRef>
              <c:f>Sanitation!$Y$199:$Y$200</c:f>
              <c:numCache>
                <c:formatCode>0.0</c:formatCode>
                <c:ptCount val="2"/>
                <c:pt idx="0">
                  <c:v>49.283080276866905</c:v>
                </c:pt>
                <c:pt idx="1">
                  <c:v>73.383538451730161</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2020</c:v>
                </c:pt>
              </c:numCache>
            </c:numRef>
          </c:cat>
          <c:val>
            <c:numRef>
              <c:f>Sanitation!$Z$199:$Z$200</c:f>
              <c:numCache>
                <c:formatCode>0.0</c:formatCode>
                <c:ptCount val="2"/>
                <c:pt idx="0">
                  <c:v>17.790343272042534</c:v>
                </c:pt>
                <c:pt idx="1">
                  <c:v>26.490193637231165</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2020</c:v>
                </c:pt>
              </c:numCache>
            </c:numRef>
          </c:cat>
          <c:val>
            <c:numRef>
              <c:f>Sanitation!$AA$199:$AA$200</c:f>
              <c:numCache>
                <c:formatCode>0.0</c:formatCode>
                <c:ptCount val="2"/>
                <c:pt idx="0">
                  <c:v>32.926576451090568</c:v>
                </c:pt>
                <c:pt idx="1">
                  <c:v>0.12626791103866708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2020</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20.789098503058703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57.367335205563727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21.843566291377563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32.642672267099854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44.393178966140553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22.964148766759589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37.033472845984249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41.644929455602451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21.321597698413296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59.145779327034951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24.705138633377786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16.149082039587263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62.533195877498414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23.921921260296298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13.544882862205288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22.614441044119232</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54.885607413076784</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22.499951542803988</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36.065828153754964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41.480127583769004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22.454044262476035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51.492434934486511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31.226983349682829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17.28058171583066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50.432105542476272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35.668843738284963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13.899050719238767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76.786113878599608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14.239752933686621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8.9741331877137718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35.694345612950698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44.872042503283609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19.433611883765693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55.98420723395742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29.340158234941988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14.675634531100593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57.94862367908781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30.235093182293618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11.816283138618573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77.67643556765853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14.71958651000457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7.6039779223369006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82.797653630684593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11.170168722921797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6.0321776463936105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'AIS04'!$M$15:$Q$15</c:f>
              <c:strCache>
                <c:ptCount val="5"/>
                <c:pt idx="0">
                  <c:v>Poorest</c:v>
                </c:pt>
                <c:pt idx="1">
                  <c:v>Poor</c:v>
                </c:pt>
                <c:pt idx="2">
                  <c:v>Middle</c:v>
                </c:pt>
                <c:pt idx="3">
                  <c:v>Rich</c:v>
                </c:pt>
                <c:pt idx="4">
                  <c:v>Richest</c:v>
                </c:pt>
              </c:strCache>
            </c:strRef>
          </c:cat>
          <c:val>
            <c:numRef>
              <c:f>'AIS04'!$M$18:$Q$18</c:f>
              <c:numCache>
                <c:formatCode>###0.0</c:formatCode>
                <c:ptCount val="5"/>
                <c:pt idx="0">
                  <c:v>18.83020188119043</c:v>
                </c:pt>
                <c:pt idx="1">
                  <c:v>20.180007710505013</c:v>
                </c:pt>
                <c:pt idx="2">
                  <c:v>30.312269118105569</c:v>
                </c:pt>
                <c:pt idx="3">
                  <c:v>34.915041652642508</c:v>
                </c:pt>
                <c:pt idx="4">
                  <c:v>51.851767900007971</c:v>
                </c:pt>
              </c:numCache>
            </c:numRef>
          </c:val>
          <c:extLst>
            <c:ext xmlns:c16="http://schemas.microsoft.com/office/drawing/2014/chart" uri="{C3380CC4-5D6E-409C-BE32-E72D297353CC}">
              <c16:uniqueId val="{00000000-C236-4FB6-AC85-2F1351E7D114}"/>
            </c:ext>
          </c:extLst>
        </c:ser>
        <c:ser>
          <c:idx val="1"/>
          <c:order val="1"/>
          <c:tx>
            <c:strRef>
              <c:f>'AIS04'!$B$19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'AIS04'!$M$15:$Q$15</c:f>
              <c:strCache>
                <c:ptCount val="5"/>
                <c:pt idx="0">
                  <c:v>Poorest</c:v>
                </c:pt>
                <c:pt idx="1">
                  <c:v>Poor</c:v>
                </c:pt>
                <c:pt idx="2">
                  <c:v>Middle</c:v>
                </c:pt>
                <c:pt idx="3">
                  <c:v>Rich</c:v>
                </c:pt>
                <c:pt idx="4">
                  <c:v>Richest</c:v>
                </c:pt>
              </c:strCache>
            </c:strRef>
          </c:cat>
          <c:val>
            <c:numRef>
              <c:f>'AIS04'!$M$19:$Q$19</c:f>
              <c:numCache>
                <c:formatCode>###0.0</c:formatCode>
                <c:ptCount val="5"/>
                <c:pt idx="0">
                  <c:v>14.367460629437183</c:v>
                </c:pt>
                <c:pt idx="1">
                  <c:v>13.62633352687712</c:v>
                </c:pt>
                <c:pt idx="2">
                  <c:v>11.581189437875457</c:v>
                </c:pt>
                <c:pt idx="3">
                  <c:v>13.648744680136256</c:v>
                </c:pt>
                <c:pt idx="4">
                  <c:v>11.023242329625527</c:v>
                </c:pt>
              </c:numCache>
            </c:numRef>
          </c:val>
          <c:extLst>
            <c:ext xmlns:c16="http://schemas.microsoft.com/office/drawing/2014/chart" uri="{C3380CC4-5D6E-409C-BE32-E72D297353CC}">
              <c16:uniqueId val="{00000001-C236-4FB6-AC85-2F1351E7D114}"/>
            </c:ext>
          </c:extLst>
        </c:ser>
        <c:ser>
          <c:idx val="2"/>
          <c:order val="2"/>
          <c:tx>
            <c:strRef>
              <c:f>'AIS04'!$B$20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'AIS04'!$M$15:$Q$15</c:f>
              <c:strCache>
                <c:ptCount val="5"/>
                <c:pt idx="0">
                  <c:v>Poorest</c:v>
                </c:pt>
                <c:pt idx="1">
                  <c:v>Poor</c:v>
                </c:pt>
                <c:pt idx="2">
                  <c:v>Middle</c:v>
                </c:pt>
                <c:pt idx="3">
                  <c:v>Rich</c:v>
                </c:pt>
                <c:pt idx="4">
                  <c:v>Richest</c:v>
                </c:pt>
              </c:strCache>
            </c:strRef>
          </c:cat>
          <c:val>
            <c:numRef>
              <c:f>'AIS04'!$M$20:$Q$20</c:f>
              <c:numCache>
                <c:formatCode>###0.0</c:formatCode>
                <c:ptCount val="5"/>
                <c:pt idx="0">
                  <c:v>40.448140382258003</c:v>
                </c:pt>
                <c:pt idx="1">
                  <c:v>40.746303494736878</c:v>
                </c:pt>
                <c:pt idx="2">
                  <c:v>33.305813823095747</c:v>
                </c:pt>
                <c:pt idx="3">
                  <c:v>29.877884779719636</c:v>
                </c:pt>
                <c:pt idx="4">
                  <c:v>21.795578168570614</c:v>
                </c:pt>
              </c:numCache>
            </c:numRef>
          </c:val>
          <c:extLst>
            <c:ext xmlns:c16="http://schemas.microsoft.com/office/drawing/2014/chart" uri="{C3380CC4-5D6E-409C-BE32-E72D297353CC}">
              <c16:uniqueId val="{00000002-C236-4FB6-AC85-2F1351E7D114}"/>
            </c:ext>
          </c:extLst>
        </c:ser>
        <c:ser>
          <c:idx val="3"/>
          <c:order val="3"/>
          <c:tx>
            <c:strRef>
              <c:f>'AIS04'!$B$21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'AIS04'!$M$15:$Q$15</c:f>
              <c:strCache>
                <c:ptCount val="5"/>
                <c:pt idx="0">
                  <c:v>Poorest</c:v>
                </c:pt>
                <c:pt idx="1">
                  <c:v>Poor</c:v>
                </c:pt>
                <c:pt idx="2">
                  <c:v>Middle</c:v>
                </c:pt>
                <c:pt idx="3">
                  <c:v>Rich</c:v>
                </c:pt>
                <c:pt idx="4">
                  <c:v>Richest</c:v>
                </c:pt>
              </c:strCache>
            </c:strRef>
          </c:cat>
          <c:val>
            <c:numRef>
              <c:f>'AIS04'!$M$21:$Q$21</c:f>
              <c:numCache>
                <c:formatCode>###0.0</c:formatCode>
                <c:ptCount val="5"/>
                <c:pt idx="0">
                  <c:v>26.354197107114384</c:v>
                </c:pt>
                <c:pt idx="1">
                  <c:v>25.447355267880983</c:v>
                </c:pt>
                <c:pt idx="2">
                  <c:v>24.800727620923233</c:v>
                </c:pt>
                <c:pt idx="3">
                  <c:v>21.558328887501599</c:v>
                </c:pt>
                <c:pt idx="4">
                  <c:v>15.32941160179589</c:v>
                </c:pt>
              </c:numCache>
            </c:numRef>
          </c:val>
          <c:extLst>
            <c:ext xmlns:c16="http://schemas.microsoft.com/office/drawing/2014/chart" uri="{C3380CC4-5D6E-409C-BE32-E72D297353CC}">
              <c16:uniqueId val="{00000003-C236-4FB6-AC85-2F1351E7D114}"/>
            </c:ext>
          </c:extLst>
        </c:ser>
        <c:dLbls>
          <c:showLegendKey val="0"/>
          <c:showVal val="0"/>
          <c:showCatName val="0"/>
          <c:showSerName val="0"/>
          <c:showPercent val="0"/>
          <c:showBubbleSize val="0"/>
        </c:dLbls>
        <c:gapWidth val="50"/>
        <c:overlap val="100"/>
        <c:axId val="235467520"/>
        <c:axId val="235469056"/>
      </c:barChart>
      <c:catAx>
        <c:axId val="235467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9056"/>
        <c:crosses val="autoZero"/>
        <c:auto val="1"/>
        <c:lblAlgn val="ctr"/>
        <c:lblOffset val="100"/>
        <c:tickLblSkip val="1"/>
        <c:tickMarkSkip val="1"/>
        <c:noMultiLvlLbl val="0"/>
      </c:catAx>
      <c:valAx>
        <c:axId val="235469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467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'AIS04'!$R$15:$AL$15</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'AIS04'!$R$18:$AL$18</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B99E-4D8C-8480-F844637D5F08}"/>
            </c:ext>
          </c:extLst>
        </c:ser>
        <c:ser>
          <c:idx val="1"/>
          <c:order val="1"/>
          <c:tx>
            <c:strRef>
              <c:f>'AIS04'!$B$19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'AIS04'!$R$15:$AL$15</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'AIS04'!$R$19:$AL$19</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B99E-4D8C-8480-F844637D5F08}"/>
            </c:ext>
          </c:extLst>
        </c:ser>
        <c:ser>
          <c:idx val="2"/>
          <c:order val="2"/>
          <c:tx>
            <c:strRef>
              <c:f>'AIS04'!$B$20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'AIS04'!$R$15:$AL$15</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'AIS04'!$R$20:$AL$20</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2-B99E-4D8C-8480-F844637D5F08}"/>
            </c:ext>
          </c:extLst>
        </c:ser>
        <c:ser>
          <c:idx val="3"/>
          <c:order val="3"/>
          <c:tx>
            <c:strRef>
              <c:f>'AIS04'!$B$21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'AIS04'!$R$15:$AL$15</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'AIS04'!$R$21:$AL$21</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3-B99E-4D8C-8480-F844637D5F08}"/>
            </c:ext>
          </c:extLst>
        </c:ser>
        <c:dLbls>
          <c:showLegendKey val="0"/>
          <c:showVal val="0"/>
          <c:showCatName val="0"/>
          <c:showSerName val="0"/>
          <c:showPercent val="0"/>
          <c:showBubbleSize val="0"/>
        </c:dLbls>
        <c:gapWidth val="50"/>
        <c:overlap val="100"/>
        <c:axId val="235794432"/>
        <c:axId val="235795968"/>
      </c:barChart>
      <c:catAx>
        <c:axId val="2357944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5968"/>
        <c:crosses val="autoZero"/>
        <c:auto val="1"/>
        <c:lblAlgn val="ctr"/>
        <c:lblOffset val="100"/>
        <c:tickLblSkip val="1"/>
        <c:tickMarkSkip val="1"/>
        <c:noMultiLvlLbl val="0"/>
      </c:catAx>
      <c:valAx>
        <c:axId val="2357959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357944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'AIS04'!$C$15:$G$15</c:f>
              <c:strCache>
                <c:ptCount val="5"/>
                <c:pt idx="0">
                  <c:v>Poorest</c:v>
                </c:pt>
                <c:pt idx="1">
                  <c:v>Poor</c:v>
                </c:pt>
                <c:pt idx="2">
                  <c:v>Middle</c:v>
                </c:pt>
                <c:pt idx="3">
                  <c:v>Rich</c:v>
                </c:pt>
                <c:pt idx="4">
                  <c:v>Richest</c:v>
                </c:pt>
              </c:strCache>
            </c:strRef>
          </c:cat>
          <c:val>
            <c:numRef>
              <c:f>'AIS04'!$C$18:$G$18</c:f>
              <c:numCache>
                <c:formatCode>###0.0</c:formatCode>
                <c:ptCount val="5"/>
                <c:pt idx="0">
                  <c:v>20.505895203881849</c:v>
                </c:pt>
                <c:pt idx="1">
                  <c:v>24.855443179095083</c:v>
                </c:pt>
                <c:pt idx="2">
                  <c:v>34.413717377418159</c:v>
                </c:pt>
                <c:pt idx="3">
                  <c:v>53.114336202588241</c:v>
                </c:pt>
                <c:pt idx="4">
                  <c:v>83.350076468586352</c:v>
                </c:pt>
              </c:numCache>
            </c:numRef>
          </c:val>
          <c:extLst>
            <c:ext xmlns:c16="http://schemas.microsoft.com/office/drawing/2014/chart" uri="{C3380CC4-5D6E-409C-BE32-E72D297353CC}">
              <c16:uniqueId val="{00000000-5E0B-4563-9729-DDB0D5C33829}"/>
            </c:ext>
          </c:extLst>
        </c:ser>
        <c:ser>
          <c:idx val="1"/>
          <c:order val="1"/>
          <c:tx>
            <c:strRef>
              <c:f>'AIS04'!$B$19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'AIS04'!$C$15:$G$15</c:f>
              <c:strCache>
                <c:ptCount val="5"/>
                <c:pt idx="0">
                  <c:v>Poorest</c:v>
                </c:pt>
                <c:pt idx="1">
                  <c:v>Poor</c:v>
                </c:pt>
                <c:pt idx="2">
                  <c:v>Middle</c:v>
                </c:pt>
                <c:pt idx="3">
                  <c:v>Rich</c:v>
                </c:pt>
                <c:pt idx="4">
                  <c:v>Richest</c:v>
                </c:pt>
              </c:strCache>
            </c:strRef>
          </c:cat>
          <c:val>
            <c:numRef>
              <c:f>'AIS04'!$C$19:$G$19</c:f>
              <c:numCache>
                <c:formatCode>###0.0</c:formatCode>
                <c:ptCount val="5"/>
                <c:pt idx="0">
                  <c:v>14.587966464043697</c:v>
                </c:pt>
                <c:pt idx="1">
                  <c:v>12.532072330864601</c:v>
                </c:pt>
                <c:pt idx="2">
                  <c:v>13.773168158037988</c:v>
                </c:pt>
                <c:pt idx="3">
                  <c:v>12.669804447770229</c:v>
                </c:pt>
                <c:pt idx="4">
                  <c:v>10.174424739802044</c:v>
                </c:pt>
              </c:numCache>
            </c:numRef>
          </c:val>
          <c:extLst>
            <c:ext xmlns:c16="http://schemas.microsoft.com/office/drawing/2014/chart" uri="{C3380CC4-5D6E-409C-BE32-E72D297353CC}">
              <c16:uniqueId val="{00000001-5E0B-4563-9729-DDB0D5C33829}"/>
            </c:ext>
          </c:extLst>
        </c:ser>
        <c:ser>
          <c:idx val="2"/>
          <c:order val="2"/>
          <c:tx>
            <c:strRef>
              <c:f>'AIS04'!$B$20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'AIS04'!$C$15:$G$15</c:f>
              <c:strCache>
                <c:ptCount val="5"/>
                <c:pt idx="0">
                  <c:v>Poorest</c:v>
                </c:pt>
                <c:pt idx="1">
                  <c:v>Poor</c:v>
                </c:pt>
                <c:pt idx="2">
                  <c:v>Middle</c:v>
                </c:pt>
                <c:pt idx="3">
                  <c:v>Rich</c:v>
                </c:pt>
                <c:pt idx="4">
                  <c:v>Richest</c:v>
                </c:pt>
              </c:strCache>
            </c:strRef>
          </c:cat>
          <c:val>
            <c:numRef>
              <c:f>'AIS04'!$C$20:$G$20</c:f>
              <c:numCache>
                <c:formatCode>###0.0</c:formatCode>
                <c:ptCount val="5"/>
                <c:pt idx="0">
                  <c:v>40.096137304401395</c:v>
                </c:pt>
                <c:pt idx="1">
                  <c:v>38.883123208770115</c:v>
                </c:pt>
                <c:pt idx="2">
                  <c:v>30.068798276971322</c:v>
                </c:pt>
                <c:pt idx="3">
                  <c:v>20.949012761076474</c:v>
                </c:pt>
                <c:pt idx="4">
                  <c:v>4.0266141454516031</c:v>
                </c:pt>
              </c:numCache>
            </c:numRef>
          </c:val>
          <c:extLst>
            <c:ext xmlns:c16="http://schemas.microsoft.com/office/drawing/2014/chart" uri="{C3380CC4-5D6E-409C-BE32-E72D297353CC}">
              <c16:uniqueId val="{00000002-5E0B-4563-9729-DDB0D5C33829}"/>
            </c:ext>
          </c:extLst>
        </c:ser>
        <c:ser>
          <c:idx val="3"/>
          <c:order val="3"/>
          <c:tx>
            <c:strRef>
              <c:f>'AIS04'!$B$21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'AIS04'!$C$15:$G$15</c:f>
              <c:strCache>
                <c:ptCount val="5"/>
                <c:pt idx="0">
                  <c:v>Poorest</c:v>
                </c:pt>
                <c:pt idx="1">
                  <c:v>Poor</c:v>
                </c:pt>
                <c:pt idx="2">
                  <c:v>Middle</c:v>
                </c:pt>
                <c:pt idx="3">
                  <c:v>Rich</c:v>
                </c:pt>
                <c:pt idx="4">
                  <c:v>Richest</c:v>
                </c:pt>
              </c:strCache>
            </c:strRef>
          </c:cat>
          <c:val>
            <c:numRef>
              <c:f>'AIS04'!$C$21:$G$21</c:f>
              <c:numCache>
                <c:formatCode>###0.0</c:formatCode>
                <c:ptCount val="5"/>
                <c:pt idx="0">
                  <c:v>24.81000102767306</c:v>
                </c:pt>
                <c:pt idx="1">
                  <c:v>23.729361281270201</c:v>
                </c:pt>
                <c:pt idx="2">
                  <c:v>21.744316187572529</c:v>
                </c:pt>
                <c:pt idx="3">
                  <c:v>13.266846588565054</c:v>
                </c:pt>
                <c:pt idx="4">
                  <c:v>2.4488846461599953</c:v>
                </c:pt>
              </c:numCache>
            </c:numRef>
          </c:val>
          <c:extLst>
            <c:ext xmlns:c16="http://schemas.microsoft.com/office/drawing/2014/chart" uri="{C3380CC4-5D6E-409C-BE32-E72D297353CC}">
              <c16:uniqueId val="{00000003-5E0B-4563-9729-DDB0D5C33829}"/>
            </c:ext>
          </c:extLst>
        </c:ser>
        <c:dLbls>
          <c:showLegendKey val="0"/>
          <c:showVal val="0"/>
          <c:showCatName val="0"/>
          <c:showSerName val="0"/>
          <c:showPercent val="0"/>
          <c:showBubbleSize val="0"/>
        </c:dLbls>
        <c:gapWidth val="50"/>
        <c:overlap val="100"/>
        <c:axId val="327331840"/>
        <c:axId val="327333376"/>
      </c:barChart>
      <c:catAx>
        <c:axId val="3273318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3376"/>
        <c:crosses val="autoZero"/>
        <c:auto val="1"/>
        <c:lblAlgn val="ctr"/>
        <c:lblOffset val="100"/>
        <c:tickLblSkip val="1"/>
        <c:tickMarkSkip val="1"/>
        <c:noMultiLvlLbl val="0"/>
      </c:catAx>
      <c:valAx>
        <c:axId val="327333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3318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'AIS04'!$R$121:$AL$121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'AIS04'!$R$124:$AL$124</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5745-4EF8-8762-B586C9FE2777}"/>
            </c:ext>
          </c:extLst>
        </c:ser>
        <c:ser>
          <c:idx val="1"/>
          <c:order val="1"/>
          <c:tx>
            <c:strRef>
              <c:f>'AIS04'!$B$125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'AIS04'!$R$121:$AL$121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'AIS04'!$R$125:$AL$125</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5745-4EF8-8762-B586C9FE2777}"/>
            </c:ext>
          </c:extLst>
        </c:ser>
        <c:ser>
          <c:idx val="2"/>
          <c:order val="2"/>
          <c:tx>
            <c:strRef>
              <c:f>'AIS04'!$B$126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'AIS04'!$R$121:$AL$121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'AIS04'!$R$126:$AL$126</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2-5745-4EF8-8762-B586C9FE2777}"/>
            </c:ext>
          </c:extLst>
        </c:ser>
        <c:ser>
          <c:idx val="3"/>
          <c:order val="3"/>
          <c:tx>
            <c:strRef>
              <c:f>'AIS04'!$B$127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'AIS04'!$R$121:$AL$121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'AIS04'!$R$127:$AL$127</c:f>
              <c:numCache>
                <c:formatCode>###0.0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3-5745-4EF8-8762-B586C9FE2777}"/>
            </c:ext>
          </c:extLst>
        </c:ser>
        <c:dLbls>
          <c:showLegendKey val="0"/>
          <c:showVal val="0"/>
          <c:showCatName val="0"/>
          <c:showSerName val="0"/>
          <c:showPercent val="0"/>
          <c:showBubbleSize val="0"/>
        </c:dLbls>
        <c:gapWidth val="50"/>
        <c:overlap val="100"/>
        <c:axId val="329286400"/>
        <c:axId val="329287936"/>
      </c:barChart>
      <c:catAx>
        <c:axId val="329286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7936"/>
        <c:crosses val="autoZero"/>
        <c:auto val="1"/>
        <c:lblAlgn val="ctr"/>
        <c:lblOffset val="100"/>
        <c:tickLblSkip val="1"/>
        <c:tickMarkSkip val="1"/>
        <c:noMultiLvlLbl val="0"/>
      </c:catAx>
      <c:valAx>
        <c:axId val="3292879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286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'AIS04'!$M$221:$Q$221</c:f>
              <c:strCache>
                <c:ptCount val="5"/>
                <c:pt idx="0">
                  <c:v>Poorest</c:v>
                </c:pt>
                <c:pt idx="1">
                  <c:v>Poor</c:v>
                </c:pt>
                <c:pt idx="2">
                  <c:v>Middle</c:v>
                </c:pt>
                <c:pt idx="3">
                  <c:v>Rich</c:v>
                </c:pt>
                <c:pt idx="4">
                  <c:v>Richest</c:v>
                </c:pt>
              </c:strCache>
            </c:strRef>
          </c:cat>
          <c:val>
            <c:numRef>
              <c:f>'AIS04'!$M$222:$Q$222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96D-4479-8C1B-1685E9F6E7CC}"/>
            </c:ext>
          </c:extLst>
        </c:ser>
        <c:ser>
          <c:idx val="1"/>
          <c:order val="1"/>
          <c:tx>
            <c:strRef>
              <c:f>'AIS04'!$B$223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'AIS04'!$M$221:$Q$221</c:f>
              <c:strCache>
                <c:ptCount val="5"/>
                <c:pt idx="0">
                  <c:v>Poorest</c:v>
                </c:pt>
                <c:pt idx="1">
                  <c:v>Poor</c:v>
                </c:pt>
                <c:pt idx="2">
                  <c:v>Middle</c:v>
                </c:pt>
                <c:pt idx="3">
                  <c:v>Rich</c:v>
                </c:pt>
                <c:pt idx="4">
                  <c:v>Richest</c:v>
                </c:pt>
              </c:strCache>
            </c:strRef>
          </c:cat>
          <c:val>
            <c:numRef>
              <c:f>'AIS04'!$M$223:$Q$223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96D-4479-8C1B-1685E9F6E7CC}"/>
            </c:ext>
          </c:extLst>
        </c:ser>
        <c:ser>
          <c:idx val="2"/>
          <c:order val="2"/>
          <c:tx>
            <c:strRef>
              <c:f>'AIS04'!$B$224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'AIS04'!$M$221:$Q$221</c:f>
              <c:strCache>
                <c:ptCount val="5"/>
                <c:pt idx="0">
                  <c:v>Poorest</c:v>
                </c:pt>
                <c:pt idx="1">
                  <c:v>Poor</c:v>
                </c:pt>
                <c:pt idx="2">
                  <c:v>Middle</c:v>
                </c:pt>
                <c:pt idx="3">
                  <c:v>Rich</c:v>
                </c:pt>
                <c:pt idx="4">
                  <c:v>Richest</c:v>
                </c:pt>
              </c:strCache>
            </c:strRef>
          </c:cat>
          <c:val>
            <c:numRef>
              <c:f>'AIS04'!$M$224:$Q$224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96D-4479-8C1B-1685E9F6E7CC}"/>
            </c:ext>
          </c:extLst>
        </c:ser>
        <c:dLbls>
          <c:showLegendKey val="0"/>
          <c:showVal val="0"/>
          <c:showCatName val="0"/>
          <c:showSerName val="0"/>
          <c:showPercent val="0"/>
          <c:showBubbleSize val="0"/>
        </c:dLbls>
        <c:gapWidth val="50"/>
        <c:overlap val="100"/>
        <c:axId val="329573504"/>
        <c:axId val="329575040"/>
      </c:barChart>
      <c:catAx>
        <c:axId val="3295735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5040"/>
        <c:crosses val="autoZero"/>
        <c:auto val="1"/>
        <c:lblAlgn val="ctr"/>
        <c:lblOffset val="100"/>
        <c:tickLblSkip val="1"/>
        <c:tickMarkSkip val="1"/>
        <c:noMultiLvlLbl val="0"/>
      </c:catAx>
      <c:valAx>
        <c:axId val="3295750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735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'AIS04'!$R$221:$AL$221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'AIS04'!$R$222:$AL$222</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86B4-4901-B6DE-10DCB8BE5F0C}"/>
            </c:ext>
          </c:extLst>
        </c:ser>
        <c:ser>
          <c:idx val="1"/>
          <c:order val="1"/>
          <c:tx>
            <c:strRef>
              <c:f>'AIS04'!$B$223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'AIS04'!$R$221:$AL$221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'AIS04'!$R$223:$AL$223</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86B4-4901-B6DE-10DCB8BE5F0C}"/>
            </c:ext>
          </c:extLst>
        </c:ser>
        <c:ser>
          <c:idx val="2"/>
          <c:order val="2"/>
          <c:tx>
            <c:strRef>
              <c:f>'AIS04'!$B$224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'AIS04'!$R$221:$AL$221</c:f>
              <c:strCache>
                <c:ptCount val="21"/>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Pwani</c:v>
                </c:pt>
                <c:pt idx="15">
                  <c:v>Rukwa</c:v>
                </c:pt>
                <c:pt idx="16">
                  <c:v>Ruvuma</c:v>
                </c:pt>
                <c:pt idx="17">
                  <c:v>Shinyanga</c:v>
                </c:pt>
                <c:pt idx="18">
                  <c:v>Singida</c:v>
                </c:pt>
                <c:pt idx="19">
                  <c:v>Tabora</c:v>
                </c:pt>
                <c:pt idx="20">
                  <c:v>Tanga</c:v>
                </c:pt>
              </c:strCache>
            </c:strRef>
          </c:cat>
          <c:val>
            <c:numRef>
              <c:f>'AIS04'!$R$224:$AL$224</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2-86B4-4901-B6DE-10DCB8BE5F0C}"/>
            </c:ext>
          </c:extLst>
        </c:ser>
        <c:dLbls>
          <c:showLegendKey val="0"/>
          <c:showVal val="0"/>
          <c:showCatName val="0"/>
          <c:showSerName val="0"/>
          <c:showPercent val="0"/>
          <c:showBubbleSize val="0"/>
        </c:dLbls>
        <c:gapWidth val="50"/>
        <c:overlap val="100"/>
        <c:axId val="329603712"/>
        <c:axId val="329630080"/>
      </c:barChart>
      <c:catAx>
        <c:axId val="329603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30080"/>
        <c:crosses val="autoZero"/>
        <c:auto val="1"/>
        <c:lblAlgn val="ctr"/>
        <c:lblOffset val="100"/>
        <c:tickLblSkip val="1"/>
        <c:tickMarkSkip val="1"/>
        <c:noMultiLvlLbl val="0"/>
      </c:catAx>
      <c:valAx>
        <c:axId val="329630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603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'AIS04'!$C$221:$G$221</c:f>
              <c:strCache>
                <c:ptCount val="5"/>
                <c:pt idx="0">
                  <c:v>Poorest</c:v>
                </c:pt>
                <c:pt idx="1">
                  <c:v>Poor</c:v>
                </c:pt>
                <c:pt idx="2">
                  <c:v>Middle</c:v>
                </c:pt>
                <c:pt idx="3">
                  <c:v>Rich</c:v>
                </c:pt>
                <c:pt idx="4">
                  <c:v>Richest</c:v>
                </c:pt>
              </c:strCache>
            </c:strRef>
          </c:cat>
          <c:val>
            <c:numRef>
              <c:f>'AIS04'!$C$222:$G$222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EB44-41AD-A422-E4BEFAB8A3DA}"/>
            </c:ext>
          </c:extLst>
        </c:ser>
        <c:ser>
          <c:idx val="1"/>
          <c:order val="1"/>
          <c:tx>
            <c:strRef>
              <c:f>'AIS04'!$B$223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'AIS04'!$C$221:$G$221</c:f>
              <c:strCache>
                <c:ptCount val="5"/>
                <c:pt idx="0">
                  <c:v>Poorest</c:v>
                </c:pt>
                <c:pt idx="1">
                  <c:v>Poor</c:v>
                </c:pt>
                <c:pt idx="2">
                  <c:v>Middle</c:v>
                </c:pt>
                <c:pt idx="3">
                  <c:v>Rich</c:v>
                </c:pt>
                <c:pt idx="4">
                  <c:v>Richest</c:v>
                </c:pt>
              </c:strCache>
            </c:strRef>
          </c:cat>
          <c:val>
            <c:numRef>
              <c:f>'AIS04'!$C$223:$G$223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EB44-41AD-A422-E4BEFAB8A3DA}"/>
            </c:ext>
          </c:extLst>
        </c:ser>
        <c:ser>
          <c:idx val="2"/>
          <c:order val="2"/>
          <c:tx>
            <c:strRef>
              <c:f>'AIS04'!$B$224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'AIS04'!$C$221:$G$221</c:f>
              <c:strCache>
                <c:ptCount val="5"/>
                <c:pt idx="0">
                  <c:v>Poorest</c:v>
                </c:pt>
                <c:pt idx="1">
                  <c:v>Poor</c:v>
                </c:pt>
                <c:pt idx="2">
                  <c:v>Middle</c:v>
                </c:pt>
                <c:pt idx="3">
                  <c:v>Rich</c:v>
                </c:pt>
                <c:pt idx="4">
                  <c:v>Richest</c:v>
                </c:pt>
              </c:strCache>
            </c:strRef>
          </c:cat>
          <c:val>
            <c:numRef>
              <c:f>'AIS04'!$C$224:$G$224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EB44-41AD-A422-E4BEFAB8A3DA}"/>
            </c:ext>
          </c:extLst>
        </c:ser>
        <c:dLbls>
          <c:showLegendKey val="0"/>
          <c:showVal val="0"/>
          <c:showCatName val="0"/>
          <c:showSerName val="0"/>
          <c:showPercent val="0"/>
          <c:showBubbleSize val="0"/>
        </c:dLbls>
        <c:gapWidth val="50"/>
        <c:overlap val="100"/>
        <c:axId val="331155328"/>
        <c:axId val="331156864"/>
      </c:barChart>
      <c:catAx>
        <c:axId val="331155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56864"/>
        <c:crosses val="autoZero"/>
        <c:auto val="1"/>
        <c:lblAlgn val="ctr"/>
        <c:lblOffset val="100"/>
        <c:tickLblSkip val="1"/>
        <c:tickMarkSkip val="1"/>
        <c:noMultiLvlLbl val="0"/>
      </c:catAx>
      <c:valAx>
        <c:axId val="33115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55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'AIS04'!$H$15:$L$15</c:f>
              <c:strCache>
                <c:ptCount val="5"/>
                <c:pt idx="0">
                  <c:v>Poorest</c:v>
                </c:pt>
                <c:pt idx="1">
                  <c:v>Poor</c:v>
                </c:pt>
                <c:pt idx="2">
                  <c:v>Middle</c:v>
                </c:pt>
                <c:pt idx="3">
                  <c:v>Rich</c:v>
                </c:pt>
                <c:pt idx="4">
                  <c:v>Richest</c:v>
                </c:pt>
              </c:strCache>
            </c:strRef>
          </c:cat>
          <c:val>
            <c:numRef>
              <c:f>'AIS04'!$H$18:$L$18</c:f>
              <c:numCache>
                <c:formatCode>###0.0</c:formatCode>
                <c:ptCount val="5"/>
                <c:pt idx="0">
                  <c:v>58.055272086241537</c:v>
                </c:pt>
                <c:pt idx="1">
                  <c:v>75.891055166586369</c:v>
                </c:pt>
                <c:pt idx="2">
                  <c:v>83.9910069547593</c:v>
                </c:pt>
                <c:pt idx="3">
                  <c:v>89.895735358493695</c:v>
                </c:pt>
                <c:pt idx="4">
                  <c:v>94.064213621465896</c:v>
                </c:pt>
              </c:numCache>
            </c:numRef>
          </c:val>
          <c:extLst>
            <c:ext xmlns:c16="http://schemas.microsoft.com/office/drawing/2014/chart" uri="{C3380CC4-5D6E-409C-BE32-E72D297353CC}">
              <c16:uniqueId val="{00000000-2FA2-4E4F-B1B5-E0A2EAC7B5A1}"/>
            </c:ext>
          </c:extLst>
        </c:ser>
        <c:ser>
          <c:idx val="1"/>
          <c:order val="1"/>
          <c:tx>
            <c:strRef>
              <c:f>'AIS04'!$B$19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'AIS04'!$H$15:$L$15</c:f>
              <c:strCache>
                <c:ptCount val="5"/>
                <c:pt idx="0">
                  <c:v>Poorest</c:v>
                </c:pt>
                <c:pt idx="1">
                  <c:v>Poor</c:v>
                </c:pt>
                <c:pt idx="2">
                  <c:v>Middle</c:v>
                </c:pt>
                <c:pt idx="3">
                  <c:v>Rich</c:v>
                </c:pt>
                <c:pt idx="4">
                  <c:v>Richest</c:v>
                </c:pt>
              </c:strCache>
            </c:strRef>
          </c:cat>
          <c:val>
            <c:numRef>
              <c:f>'AIS04'!$H$19:$L$19</c:f>
              <c:numCache>
                <c:formatCode>###0.0</c:formatCode>
                <c:ptCount val="5"/>
                <c:pt idx="0">
                  <c:v>14.802676576563675</c:v>
                </c:pt>
                <c:pt idx="1">
                  <c:v>14.816541851371182</c:v>
                </c:pt>
                <c:pt idx="2">
                  <c:v>10.460191975992162</c:v>
                </c:pt>
                <c:pt idx="3">
                  <c:v>7.8214925227894305</c:v>
                </c:pt>
                <c:pt idx="4">
                  <c:v>4.2137219823948957</c:v>
                </c:pt>
              </c:numCache>
            </c:numRef>
          </c:val>
          <c:extLst>
            <c:ext xmlns:c16="http://schemas.microsoft.com/office/drawing/2014/chart" uri="{C3380CC4-5D6E-409C-BE32-E72D297353CC}">
              <c16:uniqueId val="{00000001-2FA2-4E4F-B1B5-E0A2EAC7B5A1}"/>
            </c:ext>
          </c:extLst>
        </c:ser>
        <c:ser>
          <c:idx val="2"/>
          <c:order val="2"/>
          <c:tx>
            <c:strRef>
              <c:f>'AIS04'!$B$20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'AIS04'!$H$15:$L$15</c:f>
              <c:strCache>
                <c:ptCount val="5"/>
                <c:pt idx="0">
                  <c:v>Poorest</c:v>
                </c:pt>
                <c:pt idx="1">
                  <c:v>Poor</c:v>
                </c:pt>
                <c:pt idx="2">
                  <c:v>Middle</c:v>
                </c:pt>
                <c:pt idx="3">
                  <c:v>Rich</c:v>
                </c:pt>
                <c:pt idx="4">
                  <c:v>Richest</c:v>
                </c:pt>
              </c:strCache>
            </c:strRef>
          </c:cat>
          <c:val>
            <c:numRef>
              <c:f>'AIS04'!$H$20:$L$20</c:f>
              <c:numCache>
                <c:formatCode>###0.0</c:formatCode>
                <c:ptCount val="5"/>
                <c:pt idx="0">
                  <c:v>25.226781108751254</c:v>
                </c:pt>
                <c:pt idx="1">
                  <c:v>6.3903801481475</c:v>
                </c:pt>
                <c:pt idx="2">
                  <c:v>5.5488010692485403</c:v>
                </c:pt>
                <c:pt idx="3">
                  <c:v>1.537770342949301</c:v>
                </c:pt>
                <c:pt idx="4">
                  <c:v>1.5073260369843666</c:v>
                </c:pt>
              </c:numCache>
            </c:numRef>
          </c:val>
          <c:extLst>
            <c:ext xmlns:c16="http://schemas.microsoft.com/office/drawing/2014/chart" uri="{C3380CC4-5D6E-409C-BE32-E72D297353CC}">
              <c16:uniqueId val="{00000002-2FA2-4E4F-B1B5-E0A2EAC7B5A1}"/>
            </c:ext>
          </c:extLst>
        </c:ser>
        <c:ser>
          <c:idx val="3"/>
          <c:order val="3"/>
          <c:tx>
            <c:strRef>
              <c:f>'AIS04'!$B$21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'AIS04'!$H$15:$L$15</c:f>
              <c:strCache>
                <c:ptCount val="5"/>
                <c:pt idx="0">
                  <c:v>Poorest</c:v>
                </c:pt>
                <c:pt idx="1">
                  <c:v>Poor</c:v>
                </c:pt>
                <c:pt idx="2">
                  <c:v>Middle</c:v>
                </c:pt>
                <c:pt idx="3">
                  <c:v>Rich</c:v>
                </c:pt>
                <c:pt idx="4">
                  <c:v>Richest</c:v>
                </c:pt>
              </c:strCache>
            </c:strRef>
          </c:cat>
          <c:val>
            <c:numRef>
              <c:f>'AIS04'!$H$21:$L$21</c:f>
              <c:numCache>
                <c:formatCode>###0.0</c:formatCode>
                <c:ptCount val="5"/>
                <c:pt idx="0">
                  <c:v>1.9152702284435301</c:v>
                </c:pt>
                <c:pt idx="1">
                  <c:v>2.9020228338949394</c:v>
                </c:pt>
                <c:pt idx="2">
                  <c:v>0</c:v>
                </c:pt>
                <c:pt idx="3">
                  <c:v>0.74500177576758131</c:v>
                </c:pt>
                <c:pt idx="4">
                  <c:v>0.21473835915483075</c:v>
                </c:pt>
              </c:numCache>
            </c:numRef>
          </c:val>
          <c:extLst>
            <c:ext xmlns:c16="http://schemas.microsoft.com/office/drawing/2014/chart" uri="{C3380CC4-5D6E-409C-BE32-E72D297353CC}">
              <c16:uniqueId val="{00000003-2FA2-4E4F-B1B5-E0A2EAC7B5A1}"/>
            </c:ext>
          </c:extLst>
        </c:ser>
        <c:dLbls>
          <c:showLegendKey val="0"/>
          <c:showVal val="0"/>
          <c:showCatName val="0"/>
          <c:showSerName val="0"/>
          <c:showPercent val="0"/>
          <c:showBubbleSize val="0"/>
        </c:dLbls>
        <c:gapWidth val="50"/>
        <c:overlap val="100"/>
        <c:axId val="331193728"/>
        <c:axId val="331211904"/>
      </c:barChart>
      <c:catAx>
        <c:axId val="331193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211904"/>
        <c:crosses val="autoZero"/>
        <c:auto val="1"/>
        <c:lblAlgn val="ctr"/>
        <c:lblOffset val="100"/>
        <c:tickLblSkip val="1"/>
        <c:tickMarkSkip val="1"/>
        <c:noMultiLvlLbl val="0"/>
      </c:catAx>
      <c:valAx>
        <c:axId val="331211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193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'AIS04'!$H$121:$L$121</c:f>
              <c:strCache>
                <c:ptCount val="5"/>
                <c:pt idx="0">
                  <c:v>Poorest</c:v>
                </c:pt>
                <c:pt idx="1">
                  <c:v>Poor</c:v>
                </c:pt>
                <c:pt idx="2">
                  <c:v>Middle</c:v>
                </c:pt>
                <c:pt idx="3">
                  <c:v>Rich</c:v>
                </c:pt>
                <c:pt idx="4">
                  <c:v>Richest</c:v>
                </c:pt>
              </c:strCache>
            </c:strRef>
          </c:cat>
          <c:val>
            <c:numRef>
              <c:f>'AIS04'!$H$124:$L$124</c:f>
              <c:numCache>
                <c:formatCode>###0.0</c:formatCode>
                <c:ptCount val="5"/>
                <c:pt idx="0">
                  <c:v>5.7999129598210128</c:v>
                </c:pt>
                <c:pt idx="1">
                  <c:v>12.967101918575128</c:v>
                </c:pt>
                <c:pt idx="2">
                  <c:v>21.045095473026311</c:v>
                </c:pt>
                <c:pt idx="3">
                  <c:v>27.589366607770085</c:v>
                </c:pt>
                <c:pt idx="4">
                  <c:v>63.002835067613788</c:v>
                </c:pt>
              </c:numCache>
            </c:numRef>
          </c:val>
          <c:extLst>
            <c:ext xmlns:c16="http://schemas.microsoft.com/office/drawing/2014/chart" uri="{C3380CC4-5D6E-409C-BE32-E72D297353CC}">
              <c16:uniqueId val="{00000000-9A28-4097-96D6-007ADEDDB7AD}"/>
            </c:ext>
          </c:extLst>
        </c:ser>
        <c:ser>
          <c:idx val="1"/>
          <c:order val="1"/>
          <c:tx>
            <c:strRef>
              <c:f>'AIS04'!$B$125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'AIS04'!$H$121:$L$121</c:f>
              <c:strCache>
                <c:ptCount val="5"/>
                <c:pt idx="0">
                  <c:v>Poorest</c:v>
                </c:pt>
                <c:pt idx="1">
                  <c:v>Poor</c:v>
                </c:pt>
                <c:pt idx="2">
                  <c:v>Middle</c:v>
                </c:pt>
                <c:pt idx="3">
                  <c:v>Rich</c:v>
                </c:pt>
                <c:pt idx="4">
                  <c:v>Richest</c:v>
                </c:pt>
              </c:strCache>
            </c:strRef>
          </c:cat>
          <c:val>
            <c:numRef>
              <c:f>'AIS04'!$H$125:$L$125</c:f>
              <c:numCache>
                <c:formatCode>###0.0</c:formatCode>
                <c:ptCount val="5"/>
                <c:pt idx="0">
                  <c:v>6.6535244296111635</c:v>
                </c:pt>
                <c:pt idx="1">
                  <c:v>17.737352276819909</c:v>
                </c:pt>
                <c:pt idx="2">
                  <c:v>21.580684656139052</c:v>
                </c:pt>
                <c:pt idx="3">
                  <c:v>25.98484769099829</c:v>
                </c:pt>
                <c:pt idx="4">
                  <c:v>12.179274685167503</c:v>
                </c:pt>
              </c:numCache>
            </c:numRef>
          </c:val>
          <c:extLst>
            <c:ext xmlns:c16="http://schemas.microsoft.com/office/drawing/2014/chart" uri="{C3380CC4-5D6E-409C-BE32-E72D297353CC}">
              <c16:uniqueId val="{00000001-9A28-4097-96D6-007ADEDDB7AD}"/>
            </c:ext>
          </c:extLst>
        </c:ser>
        <c:ser>
          <c:idx val="2"/>
          <c:order val="2"/>
          <c:tx>
            <c:strRef>
              <c:f>'AIS04'!$B$126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'AIS04'!$H$121:$L$121</c:f>
              <c:strCache>
                <c:ptCount val="5"/>
                <c:pt idx="0">
                  <c:v>Poorest</c:v>
                </c:pt>
                <c:pt idx="1">
                  <c:v>Poor</c:v>
                </c:pt>
                <c:pt idx="2">
                  <c:v>Middle</c:v>
                </c:pt>
                <c:pt idx="3">
                  <c:v>Rich</c:v>
                </c:pt>
                <c:pt idx="4">
                  <c:v>Richest</c:v>
                </c:pt>
              </c:strCache>
            </c:strRef>
          </c:cat>
          <c:val>
            <c:numRef>
              <c:f>'AIS04'!$H$126:$L$126</c:f>
              <c:numCache>
                <c:formatCode>###0.0</c:formatCode>
                <c:ptCount val="5"/>
                <c:pt idx="0">
                  <c:v>83.824357642699582</c:v>
                </c:pt>
                <c:pt idx="1">
                  <c:v>68.339739677719734</c:v>
                </c:pt>
                <c:pt idx="2">
                  <c:v>56.365136892125818</c:v>
                </c:pt>
                <c:pt idx="3">
                  <c:v>46.425785701231625</c:v>
                </c:pt>
                <c:pt idx="4">
                  <c:v>24.817890247218713</c:v>
                </c:pt>
              </c:numCache>
            </c:numRef>
          </c:val>
          <c:extLst>
            <c:ext xmlns:c16="http://schemas.microsoft.com/office/drawing/2014/chart" uri="{C3380CC4-5D6E-409C-BE32-E72D297353CC}">
              <c16:uniqueId val="{00000002-9A28-4097-96D6-007ADEDDB7AD}"/>
            </c:ext>
          </c:extLst>
        </c:ser>
        <c:ser>
          <c:idx val="3"/>
          <c:order val="3"/>
          <c:tx>
            <c:strRef>
              <c:f>'AIS04'!$B$127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'AIS04'!$H$121:$L$121</c:f>
              <c:strCache>
                <c:ptCount val="5"/>
                <c:pt idx="0">
                  <c:v>Poorest</c:v>
                </c:pt>
                <c:pt idx="1">
                  <c:v>Poor</c:v>
                </c:pt>
                <c:pt idx="2">
                  <c:v>Middle</c:v>
                </c:pt>
                <c:pt idx="3">
                  <c:v>Rich</c:v>
                </c:pt>
                <c:pt idx="4">
                  <c:v>Richest</c:v>
                </c:pt>
              </c:strCache>
            </c:strRef>
          </c:cat>
          <c:val>
            <c:numRef>
              <c:f>'AIS04'!$H$127:$L$127</c:f>
              <c:numCache>
                <c:formatCode>###0.0</c:formatCode>
                <c:ptCount val="5"/>
                <c:pt idx="0">
                  <c:v>3.7222049678682456</c:v>
                </c:pt>
                <c:pt idx="1">
                  <c:v>0.95580612688523148</c:v>
                </c:pt>
                <c:pt idx="2">
                  <c:v>1.0090829787088202</c:v>
                </c:pt>
                <c:pt idx="3">
                  <c:v>0</c:v>
                </c:pt>
                <c:pt idx="4">
                  <c:v>0</c:v>
                </c:pt>
              </c:numCache>
            </c:numRef>
          </c:val>
          <c:extLst>
            <c:ext xmlns:c16="http://schemas.microsoft.com/office/drawing/2014/chart" uri="{C3380CC4-5D6E-409C-BE32-E72D297353CC}">
              <c16:uniqueId val="{00000003-9A28-4097-96D6-007ADEDDB7AD}"/>
            </c:ext>
          </c:extLst>
        </c:ser>
        <c:dLbls>
          <c:showLegendKey val="0"/>
          <c:showVal val="0"/>
          <c:showCatName val="0"/>
          <c:showSerName val="0"/>
          <c:showPercent val="0"/>
          <c:showBubbleSize val="0"/>
        </c:dLbls>
        <c:gapWidth val="50"/>
        <c:overlap val="100"/>
        <c:axId val="331326592"/>
        <c:axId val="331328128"/>
      </c:barChart>
      <c:catAx>
        <c:axId val="331326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8128"/>
        <c:crosses val="autoZero"/>
        <c:auto val="1"/>
        <c:lblAlgn val="ctr"/>
        <c:lblOffset val="100"/>
        <c:tickLblSkip val="1"/>
        <c:tickMarkSkip val="1"/>
        <c:noMultiLvlLbl val="0"/>
      </c:catAx>
      <c:valAx>
        <c:axId val="3313281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326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'AIS04'!$H$221:$L$221</c:f>
              <c:strCache>
                <c:ptCount val="5"/>
                <c:pt idx="0">
                  <c:v>Poorest</c:v>
                </c:pt>
                <c:pt idx="1">
                  <c:v>Poor</c:v>
                </c:pt>
                <c:pt idx="2">
                  <c:v>Middle</c:v>
                </c:pt>
                <c:pt idx="3">
                  <c:v>Rich</c:v>
                </c:pt>
                <c:pt idx="4">
                  <c:v>Richest</c:v>
                </c:pt>
              </c:strCache>
            </c:strRef>
          </c:cat>
          <c:val>
            <c:numRef>
              <c:f>'AIS04'!$H$222:$L$222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DD9-4792-AA44-CA9260C8F951}"/>
            </c:ext>
          </c:extLst>
        </c:ser>
        <c:ser>
          <c:idx val="1"/>
          <c:order val="1"/>
          <c:tx>
            <c:strRef>
              <c:f>'AIS04'!$B$223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'AIS04'!$H$221:$L$221</c:f>
              <c:strCache>
                <c:ptCount val="5"/>
                <c:pt idx="0">
                  <c:v>Poorest</c:v>
                </c:pt>
                <c:pt idx="1">
                  <c:v>Poor</c:v>
                </c:pt>
                <c:pt idx="2">
                  <c:v>Middle</c:v>
                </c:pt>
                <c:pt idx="3">
                  <c:v>Rich</c:v>
                </c:pt>
                <c:pt idx="4">
                  <c:v>Richest</c:v>
                </c:pt>
              </c:strCache>
            </c:strRef>
          </c:cat>
          <c:val>
            <c:numRef>
              <c:f>'AIS04'!$H$223:$L$223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DD9-4792-AA44-CA9260C8F951}"/>
            </c:ext>
          </c:extLst>
        </c:ser>
        <c:ser>
          <c:idx val="2"/>
          <c:order val="2"/>
          <c:tx>
            <c:strRef>
              <c:f>'AIS04'!$B$224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'AIS04'!$H$221:$L$221</c:f>
              <c:strCache>
                <c:ptCount val="5"/>
                <c:pt idx="0">
                  <c:v>Poorest</c:v>
                </c:pt>
                <c:pt idx="1">
                  <c:v>Poor</c:v>
                </c:pt>
                <c:pt idx="2">
                  <c:v>Middle</c:v>
                </c:pt>
                <c:pt idx="3">
                  <c:v>Rich</c:v>
                </c:pt>
                <c:pt idx="4">
                  <c:v>Richest</c:v>
                </c:pt>
              </c:strCache>
            </c:strRef>
          </c:cat>
          <c:val>
            <c:numRef>
              <c:f>'AIS04'!$H$224:$L$224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DD9-4792-AA44-CA9260C8F951}"/>
            </c:ext>
          </c:extLst>
        </c:ser>
        <c:dLbls>
          <c:showLegendKey val="0"/>
          <c:showVal val="0"/>
          <c:showCatName val="0"/>
          <c:showSerName val="0"/>
          <c:showPercent val="0"/>
          <c:showBubbleSize val="0"/>
        </c:dLbls>
        <c:gapWidth val="50"/>
        <c:overlap val="100"/>
        <c:axId val="331560448"/>
        <c:axId val="331561984"/>
      </c:barChart>
      <c:catAx>
        <c:axId val="331560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1984"/>
        <c:crosses val="autoZero"/>
        <c:auto val="1"/>
        <c:lblAlgn val="ctr"/>
        <c:lblOffset val="100"/>
        <c:tickLblSkip val="1"/>
        <c:tickMarkSkip val="1"/>
        <c:noMultiLvlLbl val="0"/>
      </c:catAx>
      <c:valAx>
        <c:axId val="331561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560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'AIS04'!$C$121:$G$121</c:f>
              <c:strCache>
                <c:ptCount val="5"/>
                <c:pt idx="0">
                  <c:v>Poorest</c:v>
                </c:pt>
                <c:pt idx="1">
                  <c:v>Poor</c:v>
                </c:pt>
                <c:pt idx="2">
                  <c:v>Middle</c:v>
                </c:pt>
                <c:pt idx="3">
                  <c:v>Rich</c:v>
                </c:pt>
                <c:pt idx="4">
                  <c:v>Richest</c:v>
                </c:pt>
              </c:strCache>
            </c:strRef>
          </c:cat>
          <c:val>
            <c:numRef>
              <c:f>'AIS04'!$C$124:$G$124</c:f>
              <c:numCache>
                <c:formatCode>###0.0</c:formatCode>
                <c:ptCount val="5"/>
                <c:pt idx="0">
                  <c:v>4.3005383313882932</c:v>
                </c:pt>
                <c:pt idx="1">
                  <c:v>4.4472493699544531</c:v>
                </c:pt>
                <c:pt idx="2">
                  <c:v>8.08763102245622</c:v>
                </c:pt>
                <c:pt idx="3">
                  <c:v>12.022566677951472</c:v>
                </c:pt>
                <c:pt idx="4">
                  <c:v>36.84050947412166</c:v>
                </c:pt>
              </c:numCache>
            </c:numRef>
          </c:val>
          <c:extLst>
            <c:ext xmlns:c16="http://schemas.microsoft.com/office/drawing/2014/chart" uri="{C3380CC4-5D6E-409C-BE32-E72D297353CC}">
              <c16:uniqueId val="{00000000-903C-42FA-8C69-4A24D4DB91CE}"/>
            </c:ext>
          </c:extLst>
        </c:ser>
        <c:ser>
          <c:idx val="1"/>
          <c:order val="1"/>
          <c:tx>
            <c:strRef>
              <c:f>'AIS04'!$B$125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'AIS04'!$C$121:$G$121</c:f>
              <c:strCache>
                <c:ptCount val="5"/>
                <c:pt idx="0">
                  <c:v>Poorest</c:v>
                </c:pt>
                <c:pt idx="1">
                  <c:v>Poor</c:v>
                </c:pt>
                <c:pt idx="2">
                  <c:v>Middle</c:v>
                </c:pt>
                <c:pt idx="3">
                  <c:v>Rich</c:v>
                </c:pt>
                <c:pt idx="4">
                  <c:v>Richest</c:v>
                </c:pt>
              </c:strCache>
            </c:strRef>
          </c:cat>
          <c:val>
            <c:numRef>
              <c:f>'AIS04'!$C$125:$G$125</c:f>
              <c:numCache>
                <c:formatCode>###0.0</c:formatCode>
                <c:ptCount val="5"/>
                <c:pt idx="0">
                  <c:v>0.64575235907755413</c:v>
                </c:pt>
                <c:pt idx="1">
                  <c:v>0.69624927017520732</c:v>
                </c:pt>
                <c:pt idx="2">
                  <c:v>1.9298799313195554</c:v>
                </c:pt>
                <c:pt idx="3">
                  <c:v>6.2643321508256191</c:v>
                </c:pt>
                <c:pt idx="4">
                  <c:v>16.637826196914283</c:v>
                </c:pt>
              </c:numCache>
            </c:numRef>
          </c:val>
          <c:extLst>
            <c:ext xmlns:c16="http://schemas.microsoft.com/office/drawing/2014/chart" uri="{C3380CC4-5D6E-409C-BE32-E72D297353CC}">
              <c16:uniqueId val="{00000001-903C-42FA-8C69-4A24D4DB91CE}"/>
            </c:ext>
          </c:extLst>
        </c:ser>
        <c:ser>
          <c:idx val="2"/>
          <c:order val="2"/>
          <c:tx>
            <c:strRef>
              <c:f>'AIS04'!$B$126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'AIS04'!$C$121:$G$121</c:f>
              <c:strCache>
                <c:ptCount val="5"/>
                <c:pt idx="0">
                  <c:v>Poorest</c:v>
                </c:pt>
                <c:pt idx="1">
                  <c:v>Poor</c:v>
                </c:pt>
                <c:pt idx="2">
                  <c:v>Middle</c:v>
                </c:pt>
                <c:pt idx="3">
                  <c:v>Rich</c:v>
                </c:pt>
                <c:pt idx="4">
                  <c:v>Richest</c:v>
                </c:pt>
              </c:strCache>
            </c:strRef>
          </c:cat>
          <c:val>
            <c:numRef>
              <c:f>'AIS04'!$C$126:$G$126</c:f>
              <c:numCache>
                <c:formatCode>###0.0</c:formatCode>
                <c:ptCount val="5"/>
                <c:pt idx="0">
                  <c:v>69.11987108153356</c:v>
                </c:pt>
                <c:pt idx="1">
                  <c:v>76.589838232940807</c:v>
                </c:pt>
                <c:pt idx="2">
                  <c:v>81.470544239843008</c:v>
                </c:pt>
                <c:pt idx="3">
                  <c:v>79.280990546708807</c:v>
                </c:pt>
                <c:pt idx="4">
                  <c:v>46.017991112141388</c:v>
                </c:pt>
              </c:numCache>
            </c:numRef>
          </c:val>
          <c:extLst>
            <c:ext xmlns:c16="http://schemas.microsoft.com/office/drawing/2014/chart" uri="{C3380CC4-5D6E-409C-BE32-E72D297353CC}">
              <c16:uniqueId val="{00000002-903C-42FA-8C69-4A24D4DB91CE}"/>
            </c:ext>
          </c:extLst>
        </c:ser>
        <c:ser>
          <c:idx val="3"/>
          <c:order val="3"/>
          <c:tx>
            <c:strRef>
              <c:f>'AIS04'!$B$127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'AIS04'!$C$121:$G$121</c:f>
              <c:strCache>
                <c:ptCount val="5"/>
                <c:pt idx="0">
                  <c:v>Poorest</c:v>
                </c:pt>
                <c:pt idx="1">
                  <c:v>Poor</c:v>
                </c:pt>
                <c:pt idx="2">
                  <c:v>Middle</c:v>
                </c:pt>
                <c:pt idx="3">
                  <c:v>Rich</c:v>
                </c:pt>
                <c:pt idx="4">
                  <c:v>Richest</c:v>
                </c:pt>
              </c:strCache>
            </c:strRef>
          </c:cat>
          <c:val>
            <c:numRef>
              <c:f>'AIS04'!$C$127:$G$127</c:f>
              <c:numCache>
                <c:formatCode>###0.0</c:formatCode>
                <c:ptCount val="5"/>
                <c:pt idx="0">
                  <c:v>25.933838228000596</c:v>
                </c:pt>
                <c:pt idx="1">
                  <c:v>18.266663126929529</c:v>
                </c:pt>
                <c:pt idx="2">
                  <c:v>8.5119448063812087</c:v>
                </c:pt>
                <c:pt idx="3">
                  <c:v>2.4321106245141029</c:v>
                </c:pt>
                <c:pt idx="4">
                  <c:v>0.5036732168226663</c:v>
                </c:pt>
              </c:numCache>
            </c:numRef>
          </c:val>
          <c:extLst>
            <c:ext xmlns:c16="http://schemas.microsoft.com/office/drawing/2014/chart" uri="{C3380CC4-5D6E-409C-BE32-E72D297353CC}">
              <c16:uniqueId val="{00000003-903C-42FA-8C69-4A24D4DB91CE}"/>
            </c:ext>
          </c:extLst>
        </c:ser>
        <c:dLbls>
          <c:showLegendKey val="0"/>
          <c:showVal val="0"/>
          <c:showCatName val="0"/>
          <c:showSerName val="0"/>
          <c:showPercent val="0"/>
          <c:showBubbleSize val="0"/>
        </c:dLbls>
        <c:gapWidth val="50"/>
        <c:overlap val="100"/>
        <c:axId val="329523968"/>
        <c:axId val="329525504"/>
      </c:barChart>
      <c:catAx>
        <c:axId val="329523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25504"/>
        <c:crosses val="autoZero"/>
        <c:auto val="1"/>
        <c:lblAlgn val="ctr"/>
        <c:lblOffset val="100"/>
        <c:tickLblSkip val="1"/>
        <c:tickMarkSkip val="1"/>
        <c:noMultiLvlLbl val="0"/>
      </c:catAx>
      <c:valAx>
        <c:axId val="329525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9523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'AIS04'!$B$124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'AIS04'!$M$121:$Q$121</c:f>
              <c:strCache>
                <c:ptCount val="5"/>
                <c:pt idx="0">
                  <c:v>Poorest</c:v>
                </c:pt>
                <c:pt idx="1">
                  <c:v>Poor</c:v>
                </c:pt>
                <c:pt idx="2">
                  <c:v>Middle</c:v>
                </c:pt>
                <c:pt idx="3">
                  <c:v>Rich</c:v>
                </c:pt>
                <c:pt idx="4">
                  <c:v>Richest</c:v>
                </c:pt>
              </c:strCache>
            </c:strRef>
          </c:cat>
          <c:val>
            <c:numRef>
              <c:f>'AIS04'!$M$124:$Q$124</c:f>
              <c:numCache>
                <c:formatCode>###0.0</c:formatCode>
                <c:ptCount val="5"/>
                <c:pt idx="0">
                  <c:v>3.9327480979490548</c:v>
                </c:pt>
                <c:pt idx="1">
                  <c:v>4.4879224556293282</c:v>
                </c:pt>
                <c:pt idx="2">
                  <c:v>6.302643457756492</c:v>
                </c:pt>
                <c:pt idx="3">
                  <c:v>8.7899989329609856</c:v>
                </c:pt>
                <c:pt idx="4">
                  <c:v>21.234422413239198</c:v>
                </c:pt>
              </c:numCache>
            </c:numRef>
          </c:val>
          <c:extLst>
            <c:ext xmlns:c16="http://schemas.microsoft.com/office/drawing/2014/chart" uri="{C3380CC4-5D6E-409C-BE32-E72D297353CC}">
              <c16:uniqueId val="{00000000-8326-41F9-84A9-F1284AE0F8C4}"/>
            </c:ext>
          </c:extLst>
        </c:ser>
        <c:ser>
          <c:idx val="1"/>
          <c:order val="1"/>
          <c:tx>
            <c:strRef>
              <c:f>'AIS04'!$B$125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'AIS04'!$M$121:$Q$121</c:f>
              <c:strCache>
                <c:ptCount val="5"/>
                <c:pt idx="0">
                  <c:v>Poorest</c:v>
                </c:pt>
                <c:pt idx="1">
                  <c:v>Poor</c:v>
                </c:pt>
                <c:pt idx="2">
                  <c:v>Middle</c:v>
                </c:pt>
                <c:pt idx="3">
                  <c:v>Rich</c:v>
                </c:pt>
                <c:pt idx="4">
                  <c:v>Richest</c:v>
                </c:pt>
              </c:strCache>
            </c:strRef>
          </c:cat>
          <c:val>
            <c:numRef>
              <c:f>'AIS04'!$M$125:$Q$125</c:f>
              <c:numCache>
                <c:formatCode>###0.0</c:formatCode>
                <c:ptCount val="5"/>
                <c:pt idx="0">
                  <c:v>0.64203085406812799</c:v>
                </c:pt>
                <c:pt idx="1">
                  <c:v>0.4474618004201138</c:v>
                </c:pt>
                <c:pt idx="2">
                  <c:v>1.1561635121790492</c:v>
                </c:pt>
                <c:pt idx="3">
                  <c:v>1.6255954573924734</c:v>
                </c:pt>
                <c:pt idx="4">
                  <c:v>3.2491247346944596</c:v>
                </c:pt>
              </c:numCache>
            </c:numRef>
          </c:val>
          <c:extLst>
            <c:ext xmlns:c16="http://schemas.microsoft.com/office/drawing/2014/chart" uri="{C3380CC4-5D6E-409C-BE32-E72D297353CC}">
              <c16:uniqueId val="{00000001-8326-41F9-84A9-F1284AE0F8C4}"/>
            </c:ext>
          </c:extLst>
        </c:ser>
        <c:ser>
          <c:idx val="2"/>
          <c:order val="2"/>
          <c:tx>
            <c:strRef>
              <c:f>'AIS04'!$B$126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'AIS04'!$M$121:$Q$121</c:f>
              <c:strCache>
                <c:ptCount val="5"/>
                <c:pt idx="0">
                  <c:v>Poorest</c:v>
                </c:pt>
                <c:pt idx="1">
                  <c:v>Poor</c:v>
                </c:pt>
                <c:pt idx="2">
                  <c:v>Middle</c:v>
                </c:pt>
                <c:pt idx="3">
                  <c:v>Rich</c:v>
                </c:pt>
                <c:pt idx="4">
                  <c:v>Richest</c:v>
                </c:pt>
              </c:strCache>
            </c:strRef>
          </c:cat>
          <c:val>
            <c:numRef>
              <c:f>'AIS04'!$M$126:$Q$126</c:f>
              <c:numCache>
                <c:formatCode>###0.0</c:formatCode>
                <c:ptCount val="5"/>
                <c:pt idx="0">
                  <c:v>69.300266246785355</c:v>
                </c:pt>
                <c:pt idx="1">
                  <c:v>73.155269382356622</c:v>
                </c:pt>
                <c:pt idx="2">
                  <c:v>77.75790469176664</c:v>
                </c:pt>
                <c:pt idx="3">
                  <c:v>81.400585505858928</c:v>
                </c:pt>
                <c:pt idx="4">
                  <c:v>73.771193886485932</c:v>
                </c:pt>
              </c:numCache>
            </c:numRef>
          </c:val>
          <c:extLst>
            <c:ext xmlns:c16="http://schemas.microsoft.com/office/drawing/2014/chart" uri="{C3380CC4-5D6E-409C-BE32-E72D297353CC}">
              <c16:uniqueId val="{00000002-8326-41F9-84A9-F1284AE0F8C4}"/>
            </c:ext>
          </c:extLst>
        </c:ser>
        <c:ser>
          <c:idx val="3"/>
          <c:order val="3"/>
          <c:tx>
            <c:strRef>
              <c:f>'AIS04'!$B$127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'AIS04'!$M$121:$Q$121</c:f>
              <c:strCache>
                <c:ptCount val="5"/>
                <c:pt idx="0">
                  <c:v>Poorest</c:v>
                </c:pt>
                <c:pt idx="1">
                  <c:v>Poor</c:v>
                </c:pt>
                <c:pt idx="2">
                  <c:v>Middle</c:v>
                </c:pt>
                <c:pt idx="3">
                  <c:v>Rich</c:v>
                </c:pt>
                <c:pt idx="4">
                  <c:v>Richest</c:v>
                </c:pt>
              </c:strCache>
            </c:strRef>
          </c:cat>
          <c:val>
            <c:numRef>
              <c:f>'AIS04'!$M$127:$Q$127</c:f>
              <c:numCache>
                <c:formatCode>###0.0</c:formatCode>
                <c:ptCount val="5"/>
                <c:pt idx="0">
                  <c:v>26.124954801197468</c:v>
                </c:pt>
                <c:pt idx="1">
                  <c:v>21.909346361593933</c:v>
                </c:pt>
                <c:pt idx="2">
                  <c:v>14.783288338297821</c:v>
                </c:pt>
                <c:pt idx="3">
                  <c:v>8.1838201037876139</c:v>
                </c:pt>
                <c:pt idx="4">
                  <c:v>1.7452589655804072</c:v>
                </c:pt>
              </c:numCache>
            </c:numRef>
          </c:val>
          <c:extLst>
            <c:ext xmlns:c16="http://schemas.microsoft.com/office/drawing/2014/chart" uri="{C3380CC4-5D6E-409C-BE32-E72D297353CC}">
              <c16:uniqueId val="{00000003-8326-41F9-84A9-F1284AE0F8C4}"/>
            </c:ext>
          </c:extLst>
        </c:ser>
        <c:dLbls>
          <c:showLegendKey val="0"/>
          <c:showVal val="0"/>
          <c:showCatName val="0"/>
          <c:showSerName val="0"/>
          <c:showPercent val="0"/>
          <c:showBubbleSize val="0"/>
        </c:dLbls>
        <c:gapWidth val="50"/>
        <c:overlap val="100"/>
        <c:axId val="327702016"/>
        <c:axId val="327703552"/>
      </c:barChart>
      <c:catAx>
        <c:axId val="3277020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3552"/>
        <c:crosses val="autoZero"/>
        <c:auto val="1"/>
        <c:lblAlgn val="ctr"/>
        <c:lblOffset val="100"/>
        <c:tickLblSkip val="1"/>
        <c:tickMarkSkip val="1"/>
        <c:noMultiLvlLbl val="0"/>
      </c:catAx>
      <c:valAx>
        <c:axId val="3277035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277020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'DHS05'!$M$18:$Q$18</c:f>
              <c:numCache>
                <c:formatCode>###0.0</c:formatCode>
                <c:ptCount val="5"/>
                <c:pt idx="0">
                  <c:v>17.78518086559054</c:v>
                </c:pt>
                <c:pt idx="1">
                  <c:v>18.092152394883229</c:v>
                </c:pt>
                <c:pt idx="2">
                  <c:v>26.238001629645325</c:v>
                </c:pt>
                <c:pt idx="3">
                  <c:v>26.775565167898268</c:v>
                </c:pt>
                <c:pt idx="4">
                  <c:v>47.695691964707287</c:v>
                </c:pt>
              </c:numCache>
            </c:numRef>
          </c:val>
          <c:extLst>
            <c:ext xmlns:c16="http://schemas.microsoft.com/office/drawing/2014/chart" uri="{C3380CC4-5D6E-409C-BE32-E72D297353CC}">
              <c16:uniqueId val="{00000000-2F75-4FFD-AF3E-F84A93384D9D}"/>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'DHS05'!$M$19:$Q$19</c:f>
              <c:numCache>
                <c:formatCode>###0.0</c:formatCode>
                <c:ptCount val="5"/>
                <c:pt idx="0">
                  <c:v>13.570108673611168</c:v>
                </c:pt>
                <c:pt idx="1">
                  <c:v>12.216531643019772</c:v>
                </c:pt>
                <c:pt idx="2">
                  <c:v>10.024563524434635</c:v>
                </c:pt>
                <c:pt idx="3">
                  <c:v>10.466917275332369</c:v>
                </c:pt>
                <c:pt idx="4">
                  <c:v>10.139696135723478</c:v>
                </c:pt>
              </c:numCache>
            </c:numRef>
          </c:val>
          <c:extLst>
            <c:ext xmlns:c16="http://schemas.microsoft.com/office/drawing/2014/chart" uri="{C3380CC4-5D6E-409C-BE32-E72D297353CC}">
              <c16:uniqueId val="{00000001-2F75-4FFD-AF3E-F84A93384D9D}"/>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'DHS05'!$M$20:$Q$20</c:f>
              <c:numCache>
                <c:formatCode>###0.0</c:formatCode>
                <c:ptCount val="5"/>
                <c:pt idx="0">
                  <c:v>46.385303673810427</c:v>
                </c:pt>
                <c:pt idx="1">
                  <c:v>45.681027388866873</c:v>
                </c:pt>
                <c:pt idx="2">
                  <c:v>39.379899677365302</c:v>
                </c:pt>
                <c:pt idx="3">
                  <c:v>37.819297111006208</c:v>
                </c:pt>
                <c:pt idx="4">
                  <c:v>25.826777037262403</c:v>
                </c:pt>
              </c:numCache>
            </c:numRef>
          </c:val>
          <c:extLst>
            <c:ext xmlns:c16="http://schemas.microsoft.com/office/drawing/2014/chart" uri="{C3380CC4-5D6E-409C-BE32-E72D297353CC}">
              <c16:uniqueId val="{00000002-2F75-4FFD-AF3E-F84A93384D9D}"/>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'DHS05'!$M$15:$Q$15</c:f>
              <c:strCache>
                <c:ptCount val="5"/>
                <c:pt idx="0">
                  <c:v>Poorest</c:v>
                </c:pt>
                <c:pt idx="1">
                  <c:v>Poor</c:v>
                </c:pt>
                <c:pt idx="2">
                  <c:v>Middle</c:v>
                </c:pt>
                <c:pt idx="3">
                  <c:v>Rich</c:v>
                </c:pt>
                <c:pt idx="4">
                  <c:v>Richest</c:v>
                </c:pt>
              </c:strCache>
            </c:strRef>
          </c:cat>
          <c:val>
            <c:numRef>
              <c:f>'DHS05'!$M$21:$Q$21</c:f>
              <c:numCache>
                <c:formatCode>###0.0</c:formatCode>
                <c:ptCount val="5"/>
                <c:pt idx="0">
                  <c:v>22.259406786987867</c:v>
                </c:pt>
                <c:pt idx="1">
                  <c:v>24.010288573230127</c:v>
                </c:pt>
                <c:pt idx="2">
                  <c:v>24.35753516855474</c:v>
                </c:pt>
                <c:pt idx="3">
                  <c:v>24.938220445763157</c:v>
                </c:pt>
                <c:pt idx="4">
                  <c:v>16.337834862306835</c:v>
                </c:pt>
              </c:numCache>
            </c:numRef>
          </c:val>
          <c:extLst>
            <c:ext xmlns:c16="http://schemas.microsoft.com/office/drawing/2014/chart" uri="{C3380CC4-5D6E-409C-BE32-E72D297353CC}">
              <c16:uniqueId val="{00000003-2F75-4FFD-AF3E-F84A93384D9D}"/>
            </c:ext>
          </c:extLst>
        </c:ser>
        <c:dLbls>
          <c:showLegendKey val="0"/>
          <c:showVal val="0"/>
          <c:showCatName val="0"/>
          <c:showSerName val="0"/>
          <c:showPercent val="0"/>
          <c:showBubbleSize val="0"/>
        </c:dLbls>
        <c:gapWidth val="50"/>
        <c:overlap val="100"/>
        <c:axId val="331706368"/>
        <c:axId val="331707904"/>
      </c:barChart>
      <c:catAx>
        <c:axId val="331706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07904"/>
        <c:crosses val="autoZero"/>
        <c:auto val="1"/>
        <c:lblAlgn val="ctr"/>
        <c:lblOffset val="100"/>
        <c:tickLblSkip val="1"/>
        <c:tickMarkSkip val="1"/>
        <c:noMultiLvlLbl val="0"/>
      </c:catAx>
      <c:valAx>
        <c:axId val="331707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1706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'DHS05'!$R$15:$AQ$15</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'DHS05'!$R$18:$AQ$18</c:f>
              <c:numCache>
                <c:formatCode>###0.0</c:formatCode>
                <c:ptCount val="26"/>
                <c:pt idx="0">
                  <c:v>44.775827332994098</c:v>
                </c:pt>
                <c:pt idx="1">
                  <c:v>89.883589322274744</c:v>
                </c:pt>
                <c:pt idx="2">
                  <c:v>53.39602926304665</c:v>
                </c:pt>
                <c:pt idx="3">
                  <c:v>38.374219811444824</c:v>
                </c:pt>
                <c:pt idx="4">
                  <c:v>28.483695548604295</c:v>
                </c:pt>
                <c:pt idx="5">
                  <c:v>35.151658915769204</c:v>
                </c:pt>
                <c:pt idx="6">
                  <c:v>67.655753442750978</c:v>
                </c:pt>
                <c:pt idx="7">
                  <c:v>25.791075111035862</c:v>
                </c:pt>
                <c:pt idx="8">
                  <c:v>23.918701898348072</c:v>
                </c:pt>
                <c:pt idx="9">
                  <c:v>20.961277887551525</c:v>
                </c:pt>
                <c:pt idx="10">
                  <c:v>26.496050286011869</c:v>
                </c:pt>
                <c:pt idx="11">
                  <c:v>46.566483393680862</c:v>
                </c:pt>
                <c:pt idx="12">
                  <c:v>15.108131556309162</c:v>
                </c:pt>
                <c:pt idx="13">
                  <c:v>24.222479039783384</c:v>
                </c:pt>
                <c:pt idx="14">
                  <c:v>59.275279041798079</c:v>
                </c:pt>
                <c:pt idx="15">
                  <c:v>82.414400997874623</c:v>
                </c:pt>
                <c:pt idx="16">
                  <c:v>34.20194524043449</c:v>
                </c:pt>
                <c:pt idx="17">
                  <c:v>32.15456949398903</c:v>
                </c:pt>
                <c:pt idx="18">
                  <c:v>42.885443333052756</c:v>
                </c:pt>
                <c:pt idx="19">
                  <c:v>42.801971972353975</c:v>
                </c:pt>
                <c:pt idx="20">
                  <c:v>27.067157935562424</c:v>
                </c:pt>
                <c:pt idx="21">
                  <c:v>11.760494181134247</c:v>
                </c:pt>
                <c:pt idx="22">
                  <c:v>38.114795973605723</c:v>
                </c:pt>
                <c:pt idx="23">
                  <c:v>89.981649910579023</c:v>
                </c:pt>
                <c:pt idx="24">
                  <c:v>83.625110771034201</c:v>
                </c:pt>
                <c:pt idx="25">
                  <c:v>75.372637834941813</c:v>
                </c:pt>
              </c:numCache>
            </c:numRef>
          </c:val>
          <c:extLst>
            <c:ext xmlns:c16="http://schemas.microsoft.com/office/drawing/2014/chart" uri="{C3380CC4-5D6E-409C-BE32-E72D297353CC}">
              <c16:uniqueId val="{00000000-7CCB-457F-80CD-E89636949A39}"/>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'DHS05'!$R$15:$AQ$15</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'DHS05'!$R$19:$AQ$19</c:f>
              <c:numCache>
                <c:formatCode>###0.0</c:formatCode>
                <c:ptCount val="26"/>
                <c:pt idx="0">
                  <c:v>22.728130257079723</c:v>
                </c:pt>
                <c:pt idx="1">
                  <c:v>2.6439606358538832</c:v>
                </c:pt>
                <c:pt idx="2">
                  <c:v>21.825637616650287</c:v>
                </c:pt>
                <c:pt idx="3">
                  <c:v>14.532503062279536</c:v>
                </c:pt>
                <c:pt idx="4">
                  <c:v>12.811746800834628</c:v>
                </c:pt>
                <c:pt idx="5">
                  <c:v>12.828599973246266</c:v>
                </c:pt>
                <c:pt idx="6">
                  <c:v>8.6790847896273906</c:v>
                </c:pt>
                <c:pt idx="7">
                  <c:v>14.655991757354197</c:v>
                </c:pt>
                <c:pt idx="8">
                  <c:v>26.074944636191297</c:v>
                </c:pt>
                <c:pt idx="9">
                  <c:v>3.1274109596840312</c:v>
                </c:pt>
                <c:pt idx="10">
                  <c:v>9.5905246607036574</c:v>
                </c:pt>
                <c:pt idx="11">
                  <c:v>12.567595680657602</c:v>
                </c:pt>
                <c:pt idx="12">
                  <c:v>19.972555590434467</c:v>
                </c:pt>
                <c:pt idx="13">
                  <c:v>14.665676605204967</c:v>
                </c:pt>
                <c:pt idx="14">
                  <c:v>4.7543772278701439</c:v>
                </c:pt>
                <c:pt idx="15">
                  <c:v>1.0208391827283076</c:v>
                </c:pt>
                <c:pt idx="16">
                  <c:v>14.479072658798447</c:v>
                </c:pt>
                <c:pt idx="17">
                  <c:v>13.825416453996379</c:v>
                </c:pt>
                <c:pt idx="18">
                  <c:v>11.246731503181287</c:v>
                </c:pt>
                <c:pt idx="19">
                  <c:v>9.7247494272331831</c:v>
                </c:pt>
                <c:pt idx="20">
                  <c:v>14.490403224133637</c:v>
                </c:pt>
                <c:pt idx="21">
                  <c:v>5.1609179344932468</c:v>
                </c:pt>
                <c:pt idx="22">
                  <c:v>12.869663918657841</c:v>
                </c:pt>
                <c:pt idx="23">
                  <c:v>2.3941452172394135</c:v>
                </c:pt>
                <c:pt idx="24">
                  <c:v>3.9944320985268154</c:v>
                </c:pt>
                <c:pt idx="25">
                  <c:v>4.4740045069780923</c:v>
                </c:pt>
              </c:numCache>
            </c:numRef>
          </c:val>
          <c:extLst>
            <c:ext xmlns:c16="http://schemas.microsoft.com/office/drawing/2014/chart" uri="{C3380CC4-5D6E-409C-BE32-E72D297353CC}">
              <c16:uniqueId val="{00000001-7CCB-457F-80CD-E89636949A39}"/>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'DHS05'!$R$15:$AQ$15</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'DHS05'!$R$20:$AQ$20</c:f>
              <c:numCache>
                <c:formatCode>###0.0</c:formatCode>
                <c:ptCount val="26"/>
                <c:pt idx="0">
                  <c:v>14.424195994284844</c:v>
                </c:pt>
                <c:pt idx="1">
                  <c:v>7.3072707491751885</c:v>
                </c:pt>
                <c:pt idx="2">
                  <c:v>13.384909108729531</c:v>
                </c:pt>
                <c:pt idx="3">
                  <c:v>29.638863356711127</c:v>
                </c:pt>
                <c:pt idx="4">
                  <c:v>16.958666054755867</c:v>
                </c:pt>
                <c:pt idx="5">
                  <c:v>21.228347113701219</c:v>
                </c:pt>
                <c:pt idx="6">
                  <c:v>8.8613832511911141</c:v>
                </c:pt>
                <c:pt idx="7">
                  <c:v>54.808925297856987</c:v>
                </c:pt>
                <c:pt idx="8">
                  <c:v>44.157556879965028</c:v>
                </c:pt>
                <c:pt idx="9">
                  <c:v>32.929852016076239</c:v>
                </c:pt>
                <c:pt idx="10">
                  <c:v>48.053071732475004</c:v>
                </c:pt>
                <c:pt idx="11">
                  <c:v>22.369581317450127</c:v>
                </c:pt>
                <c:pt idx="12">
                  <c:v>44.324730170979336</c:v>
                </c:pt>
                <c:pt idx="13">
                  <c:v>32.37929551163873</c:v>
                </c:pt>
                <c:pt idx="14">
                  <c:v>34.904337156915403</c:v>
                </c:pt>
                <c:pt idx="15">
                  <c:v>16.564759819397068</c:v>
                </c:pt>
                <c:pt idx="16">
                  <c:v>49.682952225576905</c:v>
                </c:pt>
                <c:pt idx="17">
                  <c:v>21.112862391266972</c:v>
                </c:pt>
                <c:pt idx="18">
                  <c:v>31.496140708200386</c:v>
                </c:pt>
                <c:pt idx="19">
                  <c:v>33.804565107001849</c:v>
                </c:pt>
                <c:pt idx="20">
                  <c:v>32.487796132290669</c:v>
                </c:pt>
                <c:pt idx="21">
                  <c:v>74.983823750799985</c:v>
                </c:pt>
                <c:pt idx="22">
                  <c:v>26.595186893498862</c:v>
                </c:pt>
                <c:pt idx="23">
                  <c:v>7.624204872181565</c:v>
                </c:pt>
                <c:pt idx="24">
                  <c:v>12.380457130438984</c:v>
                </c:pt>
                <c:pt idx="25">
                  <c:v>20.153357658080097</c:v>
                </c:pt>
              </c:numCache>
            </c:numRef>
          </c:val>
          <c:extLst>
            <c:ext xmlns:c16="http://schemas.microsoft.com/office/drawing/2014/chart" uri="{C3380CC4-5D6E-409C-BE32-E72D297353CC}">
              <c16:uniqueId val="{00000002-7CCB-457F-80CD-E89636949A39}"/>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'DHS05'!$R$15:$AQ$15</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'DHS05'!$R$21:$AQ$21</c:f>
              <c:numCache>
                <c:formatCode>###0.0</c:formatCode>
                <c:ptCount val="26"/>
                <c:pt idx="0">
                  <c:v>18.071846415641339</c:v>
                </c:pt>
                <c:pt idx="1">
                  <c:v>0.16517929269618342</c:v>
                </c:pt>
                <c:pt idx="2">
                  <c:v>11.393424011573533</c:v>
                </c:pt>
                <c:pt idx="3">
                  <c:v>17.454413769564507</c:v>
                </c:pt>
                <c:pt idx="4">
                  <c:v>41.745891595805205</c:v>
                </c:pt>
                <c:pt idx="5">
                  <c:v>30.791393997283304</c:v>
                </c:pt>
                <c:pt idx="6">
                  <c:v>14.803778516430517</c:v>
                </c:pt>
                <c:pt idx="7">
                  <c:v>4.7440078337529563</c:v>
                </c:pt>
                <c:pt idx="8">
                  <c:v>5.8487965854956094</c:v>
                </c:pt>
                <c:pt idx="9">
                  <c:v>42.981459136688201</c:v>
                </c:pt>
                <c:pt idx="10">
                  <c:v>15.860353320809462</c:v>
                </c:pt>
                <c:pt idx="11">
                  <c:v>18.496339608211411</c:v>
                </c:pt>
                <c:pt idx="12">
                  <c:v>20.594582682277036</c:v>
                </c:pt>
                <c:pt idx="13">
                  <c:v>28.732548843372918</c:v>
                </c:pt>
                <c:pt idx="14">
                  <c:v>1.0660065734163768</c:v>
                </c:pt>
                <c:pt idx="15">
                  <c:v>0</c:v>
                </c:pt>
                <c:pt idx="16">
                  <c:v>1.6360298751901519</c:v>
                </c:pt>
                <c:pt idx="17">
                  <c:v>32.907151660747616</c:v>
                </c:pt>
                <c:pt idx="18">
                  <c:v>14.371684455565575</c:v>
                </c:pt>
                <c:pt idx="19">
                  <c:v>13.668713493410991</c:v>
                </c:pt>
                <c:pt idx="20">
                  <c:v>25.954642708013267</c:v>
                </c:pt>
                <c:pt idx="21">
                  <c:v>8.0947641335725127</c:v>
                </c:pt>
                <c:pt idx="22">
                  <c:v>22.420353214237569</c:v>
                </c:pt>
                <c:pt idx="23">
                  <c:v>0</c:v>
                </c:pt>
                <c:pt idx="24">
                  <c:v>0</c:v>
                </c:pt>
                <c:pt idx="25">
                  <c:v>0</c:v>
                </c:pt>
              </c:numCache>
            </c:numRef>
          </c:val>
          <c:extLst>
            <c:ext xmlns:c16="http://schemas.microsoft.com/office/drawing/2014/chart" uri="{C3380CC4-5D6E-409C-BE32-E72D297353CC}">
              <c16:uniqueId val="{00000003-7CCB-457F-80CD-E89636949A39}"/>
            </c:ext>
          </c:extLst>
        </c:ser>
        <c:dLbls>
          <c:showLegendKey val="0"/>
          <c:showVal val="0"/>
          <c:showCatName val="0"/>
          <c:showSerName val="0"/>
          <c:showPercent val="0"/>
          <c:showBubbleSize val="0"/>
        </c:dLbls>
        <c:gapWidth val="50"/>
        <c:overlap val="100"/>
        <c:axId val="336627200"/>
        <c:axId val="336628736"/>
      </c:barChart>
      <c:catAx>
        <c:axId val="3366272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28736"/>
        <c:crosses val="autoZero"/>
        <c:auto val="1"/>
        <c:lblAlgn val="ctr"/>
        <c:lblOffset val="100"/>
        <c:tickLblSkip val="1"/>
        <c:tickMarkSkip val="1"/>
        <c:noMultiLvlLbl val="0"/>
      </c:catAx>
      <c:valAx>
        <c:axId val="336628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6272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'DHS05'!$C$18:$G$18</c:f>
              <c:numCache>
                <c:formatCode>###0.0</c:formatCode>
                <c:ptCount val="5"/>
                <c:pt idx="0">
                  <c:v>18.460993940697282</c:v>
                </c:pt>
                <c:pt idx="1">
                  <c:v>23.418413723336471</c:v>
                </c:pt>
                <c:pt idx="2">
                  <c:v>27.780656239470503</c:v>
                </c:pt>
                <c:pt idx="3">
                  <c:v>44.160265526702027</c:v>
                </c:pt>
                <c:pt idx="4">
                  <c:v>79.153462129378809</c:v>
                </c:pt>
              </c:numCache>
            </c:numRef>
          </c:val>
          <c:extLst>
            <c:ext xmlns:c16="http://schemas.microsoft.com/office/drawing/2014/chart" uri="{C3380CC4-5D6E-409C-BE32-E72D297353CC}">
              <c16:uniqueId val="{00000000-5ABC-4C81-94F9-6A2A1E5EACA7}"/>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'DHS05'!$C$19:$G$19</c:f>
              <c:numCache>
                <c:formatCode>###0.0</c:formatCode>
                <c:ptCount val="5"/>
                <c:pt idx="0">
                  <c:v>13.13321646395738</c:v>
                </c:pt>
                <c:pt idx="1">
                  <c:v>11.807524514461289</c:v>
                </c:pt>
                <c:pt idx="2">
                  <c:v>11.118463191016669</c:v>
                </c:pt>
                <c:pt idx="3">
                  <c:v>10.533915484717275</c:v>
                </c:pt>
                <c:pt idx="4">
                  <c:v>9.6621500237454399</c:v>
                </c:pt>
              </c:numCache>
            </c:numRef>
          </c:val>
          <c:extLst>
            <c:ext xmlns:c16="http://schemas.microsoft.com/office/drawing/2014/chart" uri="{C3380CC4-5D6E-409C-BE32-E72D297353CC}">
              <c16:uniqueId val="{00000001-5ABC-4C81-94F9-6A2A1E5EACA7}"/>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'DHS05'!$C$20:$G$20</c:f>
              <c:numCache>
                <c:formatCode>###0.0</c:formatCode>
                <c:ptCount val="5"/>
                <c:pt idx="0">
                  <c:v>46.083635150259653</c:v>
                </c:pt>
                <c:pt idx="1">
                  <c:v>43.16752579343386</c:v>
                </c:pt>
                <c:pt idx="2">
                  <c:v>34.20682156271161</c:v>
                </c:pt>
                <c:pt idx="3">
                  <c:v>27.745586819668532</c:v>
                </c:pt>
                <c:pt idx="4">
                  <c:v>7.599799651771832</c:v>
                </c:pt>
              </c:numCache>
            </c:numRef>
          </c:val>
          <c:extLst>
            <c:ext xmlns:c16="http://schemas.microsoft.com/office/drawing/2014/chart" uri="{C3380CC4-5D6E-409C-BE32-E72D297353CC}">
              <c16:uniqueId val="{00000002-5ABC-4C81-94F9-6A2A1E5EACA7}"/>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'DHS05'!$C$15:$G$15</c:f>
              <c:strCache>
                <c:ptCount val="5"/>
                <c:pt idx="0">
                  <c:v>Poorest</c:v>
                </c:pt>
                <c:pt idx="1">
                  <c:v>Poor</c:v>
                </c:pt>
                <c:pt idx="2">
                  <c:v>Middle</c:v>
                </c:pt>
                <c:pt idx="3">
                  <c:v>Rich</c:v>
                </c:pt>
                <c:pt idx="4">
                  <c:v>Richest</c:v>
                </c:pt>
              </c:strCache>
            </c:strRef>
          </c:cat>
          <c:val>
            <c:numRef>
              <c:f>'DHS05'!$C$21:$G$21</c:f>
              <c:numCache>
                <c:formatCode>###0.0</c:formatCode>
                <c:ptCount val="5"/>
                <c:pt idx="0">
                  <c:v>22.322154445085687</c:v>
                </c:pt>
                <c:pt idx="1">
                  <c:v>21.606535968768377</c:v>
                </c:pt>
                <c:pt idx="2">
                  <c:v>26.894059006801221</c:v>
                </c:pt>
                <c:pt idx="3">
                  <c:v>17.560232168912162</c:v>
                </c:pt>
                <c:pt idx="4">
                  <c:v>3.5845881951039158</c:v>
                </c:pt>
              </c:numCache>
            </c:numRef>
          </c:val>
          <c:extLst>
            <c:ext xmlns:c16="http://schemas.microsoft.com/office/drawing/2014/chart" uri="{C3380CC4-5D6E-409C-BE32-E72D297353CC}">
              <c16:uniqueId val="{00000003-5ABC-4C81-94F9-6A2A1E5EACA7}"/>
            </c:ext>
          </c:extLst>
        </c:ser>
        <c:dLbls>
          <c:showLegendKey val="0"/>
          <c:showVal val="0"/>
          <c:showCatName val="0"/>
          <c:showSerName val="0"/>
          <c:showPercent val="0"/>
          <c:showBubbleSize val="0"/>
        </c:dLbls>
        <c:gapWidth val="50"/>
        <c:overlap val="100"/>
        <c:axId val="336792576"/>
        <c:axId val="336806656"/>
      </c:barChart>
      <c:catAx>
        <c:axId val="336792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806656"/>
        <c:crosses val="autoZero"/>
        <c:auto val="1"/>
        <c:lblAlgn val="ctr"/>
        <c:lblOffset val="100"/>
        <c:tickLblSkip val="1"/>
        <c:tickMarkSkip val="1"/>
        <c:noMultiLvlLbl val="0"/>
      </c:catAx>
      <c:valAx>
        <c:axId val="3368066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6792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'DHS05'!$R$121:$AQ$121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'DHS05'!$R$124:$AQ$124</c:f>
              <c:numCache>
                <c:formatCode>###0.0</c:formatCode>
                <c:ptCount val="26"/>
                <c:pt idx="0">
                  <c:v>8.8941881827510834</c:v>
                </c:pt>
                <c:pt idx="1">
                  <c:v>18.150366723578472</c:v>
                </c:pt>
                <c:pt idx="2">
                  <c:v>5.4905115236564983</c:v>
                </c:pt>
                <c:pt idx="3">
                  <c:v>24.798638238660629</c:v>
                </c:pt>
                <c:pt idx="4">
                  <c:v>3.9784117637827832</c:v>
                </c:pt>
                <c:pt idx="5">
                  <c:v>7.9504770374196623</c:v>
                </c:pt>
                <c:pt idx="6">
                  <c:v>14.344930532703069</c:v>
                </c:pt>
                <c:pt idx="7">
                  <c:v>30.333955353951151</c:v>
                </c:pt>
                <c:pt idx="8">
                  <c:v>4.116437458505624</c:v>
                </c:pt>
                <c:pt idx="9">
                  <c:v>2.6946997721794919</c:v>
                </c:pt>
                <c:pt idx="10">
                  <c:v>9.4834302428783221</c:v>
                </c:pt>
                <c:pt idx="11">
                  <c:v>10.961604821071058</c:v>
                </c:pt>
                <c:pt idx="12">
                  <c:v>22.868959109790485</c:v>
                </c:pt>
                <c:pt idx="13">
                  <c:v>7.7992537347955002</c:v>
                </c:pt>
                <c:pt idx="14">
                  <c:v>16.392241832121414</c:v>
                </c:pt>
                <c:pt idx="15">
                  <c:v>29.824000586331685</c:v>
                </c:pt>
                <c:pt idx="16">
                  <c:v>1.9885848072802086</c:v>
                </c:pt>
                <c:pt idx="17">
                  <c:v>3.6667777876930505</c:v>
                </c:pt>
                <c:pt idx="18">
                  <c:v>15.328584269646868</c:v>
                </c:pt>
                <c:pt idx="19">
                  <c:v>4.1200309188842468</c:v>
                </c:pt>
                <c:pt idx="20">
                  <c:v>5.168167116035554</c:v>
                </c:pt>
                <c:pt idx="21">
                  <c:v>6.2061841123890504</c:v>
                </c:pt>
                <c:pt idx="22">
                  <c:v>7.5924926854633314</c:v>
                </c:pt>
                <c:pt idx="23">
                  <c:v>73.248575998209333</c:v>
                </c:pt>
                <c:pt idx="24">
                  <c:v>55.685015224778006</c:v>
                </c:pt>
                <c:pt idx="25">
                  <c:v>44.173750292787126</c:v>
                </c:pt>
              </c:numCache>
            </c:numRef>
          </c:val>
          <c:extLst>
            <c:ext xmlns:c16="http://schemas.microsoft.com/office/drawing/2014/chart" uri="{C3380CC4-5D6E-409C-BE32-E72D297353CC}">
              <c16:uniqueId val="{00000000-DBAF-4BED-8F05-CB19512397D5}"/>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'DHS05'!$R$121:$AQ$121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'DHS05'!$R$125:$AQ$125</c:f>
              <c:numCache>
                <c:formatCode>###0.0</c:formatCode>
                <c:ptCount val="26"/>
                <c:pt idx="0">
                  <c:v>9.3563023495550635</c:v>
                </c:pt>
                <c:pt idx="1">
                  <c:v>12.922933314267496</c:v>
                </c:pt>
                <c:pt idx="2">
                  <c:v>1.866874807727257</c:v>
                </c:pt>
                <c:pt idx="3">
                  <c:v>4.1065851038420336</c:v>
                </c:pt>
                <c:pt idx="4">
                  <c:v>0.7915440303028124</c:v>
                </c:pt>
                <c:pt idx="5">
                  <c:v>4.5192945404414182</c:v>
                </c:pt>
                <c:pt idx="6">
                  <c:v>6.6980199336257451</c:v>
                </c:pt>
                <c:pt idx="7">
                  <c:v>6.9193667836632997</c:v>
                </c:pt>
                <c:pt idx="8">
                  <c:v>0.4813267628551603</c:v>
                </c:pt>
                <c:pt idx="9">
                  <c:v>1.4113179563529332</c:v>
                </c:pt>
                <c:pt idx="10">
                  <c:v>3.9322421863245838</c:v>
                </c:pt>
                <c:pt idx="11">
                  <c:v>4.5384569679692186</c:v>
                </c:pt>
                <c:pt idx="12">
                  <c:v>6.0211806628394609</c:v>
                </c:pt>
                <c:pt idx="13">
                  <c:v>5.4549236153726914</c:v>
                </c:pt>
                <c:pt idx="14">
                  <c:v>0.39363088780980915</c:v>
                </c:pt>
                <c:pt idx="15">
                  <c:v>1.2404505198214231</c:v>
                </c:pt>
                <c:pt idx="16">
                  <c:v>0.18508489129793074</c:v>
                </c:pt>
                <c:pt idx="17">
                  <c:v>4.3719779418111457</c:v>
                </c:pt>
                <c:pt idx="18">
                  <c:v>4.4054015469522811</c:v>
                </c:pt>
                <c:pt idx="19">
                  <c:v>1.1658949131720191</c:v>
                </c:pt>
                <c:pt idx="20">
                  <c:v>2.487541604463742</c:v>
                </c:pt>
                <c:pt idx="21">
                  <c:v>0.54298687381636046</c:v>
                </c:pt>
                <c:pt idx="22">
                  <c:v>7.2651415505355725</c:v>
                </c:pt>
                <c:pt idx="23">
                  <c:v>8.242853465508416</c:v>
                </c:pt>
                <c:pt idx="24">
                  <c:v>9.0682028233205791</c:v>
                </c:pt>
                <c:pt idx="25">
                  <c:v>3.4401612676492643</c:v>
                </c:pt>
              </c:numCache>
            </c:numRef>
          </c:val>
          <c:extLst>
            <c:ext xmlns:c16="http://schemas.microsoft.com/office/drawing/2014/chart" uri="{C3380CC4-5D6E-409C-BE32-E72D297353CC}">
              <c16:uniqueId val="{00000001-DBAF-4BED-8F05-CB19512397D5}"/>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'DHS05'!$R$121:$AQ$121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'DHS05'!$R$126:$AQ$126</c:f>
              <c:numCache>
                <c:formatCode>###0.0</c:formatCode>
                <c:ptCount val="26"/>
                <c:pt idx="0">
                  <c:v>53.971919139826838</c:v>
                </c:pt>
                <c:pt idx="1">
                  <c:v>68.77047918140093</c:v>
                </c:pt>
                <c:pt idx="2">
                  <c:v>81.662286972236842</c:v>
                </c:pt>
                <c:pt idx="3">
                  <c:v>66.310936581226684</c:v>
                </c:pt>
                <c:pt idx="4">
                  <c:v>84.093580042862598</c:v>
                </c:pt>
                <c:pt idx="5">
                  <c:v>79.688433600469466</c:v>
                </c:pt>
                <c:pt idx="6">
                  <c:v>78.014377807983081</c:v>
                </c:pt>
                <c:pt idx="7">
                  <c:v>55.904016685638439</c:v>
                </c:pt>
                <c:pt idx="8">
                  <c:v>77.544334538930485</c:v>
                </c:pt>
                <c:pt idx="9">
                  <c:v>54.577226425907654</c:v>
                </c:pt>
                <c:pt idx="10">
                  <c:v>71.604796258655995</c:v>
                </c:pt>
                <c:pt idx="11">
                  <c:v>80.341635096022259</c:v>
                </c:pt>
                <c:pt idx="12">
                  <c:v>64.937164354250172</c:v>
                </c:pt>
                <c:pt idx="13">
                  <c:v>69.880774564134711</c:v>
                </c:pt>
                <c:pt idx="14">
                  <c:v>19.63073641480247</c:v>
                </c:pt>
                <c:pt idx="15">
                  <c:v>15.641171123943195</c:v>
                </c:pt>
                <c:pt idx="16">
                  <c:v>90.833924368614731</c:v>
                </c:pt>
                <c:pt idx="17">
                  <c:v>82.966237972779041</c:v>
                </c:pt>
                <c:pt idx="18">
                  <c:v>77.319610194253755</c:v>
                </c:pt>
                <c:pt idx="19">
                  <c:v>69.214672506471004</c:v>
                </c:pt>
                <c:pt idx="20">
                  <c:v>82.370242622063984</c:v>
                </c:pt>
                <c:pt idx="21">
                  <c:v>53.802185291498155</c:v>
                </c:pt>
                <c:pt idx="22">
                  <c:v>77.392220288127348</c:v>
                </c:pt>
                <c:pt idx="23">
                  <c:v>14.338572316325596</c:v>
                </c:pt>
                <c:pt idx="24">
                  <c:v>20.452837454085653</c:v>
                </c:pt>
                <c:pt idx="25">
                  <c:v>11.551880937113268</c:v>
                </c:pt>
              </c:numCache>
            </c:numRef>
          </c:val>
          <c:extLst>
            <c:ext xmlns:c16="http://schemas.microsoft.com/office/drawing/2014/chart" uri="{C3380CC4-5D6E-409C-BE32-E72D297353CC}">
              <c16:uniqueId val="{00000002-DBAF-4BED-8F05-CB19512397D5}"/>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'DHS05'!$R$121:$AQ$121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'DHS05'!$R$127:$AQ$127</c:f>
              <c:numCache>
                <c:formatCode>###0.0</c:formatCode>
                <c:ptCount val="26"/>
                <c:pt idx="0">
                  <c:v>27.777590327867017</c:v>
                </c:pt>
                <c:pt idx="1">
                  <c:v>0.15622078075310489</c:v>
                </c:pt>
                <c:pt idx="2">
                  <c:v>10.980326696379402</c:v>
                </c:pt>
                <c:pt idx="3">
                  <c:v>4.7838400762706552</c:v>
                </c:pt>
                <c:pt idx="4">
                  <c:v>11.13646416305181</c:v>
                </c:pt>
                <c:pt idx="5">
                  <c:v>7.8417948216694606</c:v>
                </c:pt>
                <c:pt idx="6">
                  <c:v>0.94267172568810786</c:v>
                </c:pt>
                <c:pt idx="7">
                  <c:v>6.8426611767471144</c:v>
                </c:pt>
                <c:pt idx="8">
                  <c:v>17.857901239708728</c:v>
                </c:pt>
                <c:pt idx="9">
                  <c:v>41.316755845559925</c:v>
                </c:pt>
                <c:pt idx="10">
                  <c:v>14.979531312141091</c:v>
                </c:pt>
                <c:pt idx="11">
                  <c:v>4.1583031149374676</c:v>
                </c:pt>
                <c:pt idx="12">
                  <c:v>6.1726958731198787</c:v>
                </c:pt>
                <c:pt idx="13">
                  <c:v>16.865048085697097</c:v>
                </c:pt>
                <c:pt idx="14">
                  <c:v>63.58339086526631</c:v>
                </c:pt>
                <c:pt idx="15">
                  <c:v>53.294377769903697</c:v>
                </c:pt>
                <c:pt idx="16">
                  <c:v>6.9924059328071317</c:v>
                </c:pt>
                <c:pt idx="17">
                  <c:v>8.9950062977167669</c:v>
                </c:pt>
                <c:pt idx="18">
                  <c:v>2.9464039891470959</c:v>
                </c:pt>
                <c:pt idx="19">
                  <c:v>25.499401661472724</c:v>
                </c:pt>
                <c:pt idx="20">
                  <c:v>9.9740486574367146</c:v>
                </c:pt>
                <c:pt idx="21">
                  <c:v>39.448643722296431</c:v>
                </c:pt>
                <c:pt idx="22">
                  <c:v>7.7501454758737518</c:v>
                </c:pt>
                <c:pt idx="23">
                  <c:v>4.1699982199566499</c:v>
                </c:pt>
                <c:pt idx="24">
                  <c:v>14.793944497815762</c:v>
                </c:pt>
                <c:pt idx="25">
                  <c:v>40.83420750245034</c:v>
                </c:pt>
              </c:numCache>
            </c:numRef>
          </c:val>
          <c:extLst>
            <c:ext xmlns:c16="http://schemas.microsoft.com/office/drawing/2014/chart" uri="{C3380CC4-5D6E-409C-BE32-E72D297353CC}">
              <c16:uniqueId val="{00000003-DBAF-4BED-8F05-CB19512397D5}"/>
            </c:ext>
          </c:extLst>
        </c:ser>
        <c:dLbls>
          <c:showLegendKey val="0"/>
          <c:showVal val="0"/>
          <c:showCatName val="0"/>
          <c:showSerName val="0"/>
          <c:showPercent val="0"/>
          <c:showBubbleSize val="0"/>
        </c:dLbls>
        <c:gapWidth val="50"/>
        <c:overlap val="100"/>
        <c:axId val="337168640"/>
        <c:axId val="337195008"/>
      </c:barChart>
      <c:catAx>
        <c:axId val="337168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95008"/>
        <c:crosses val="autoZero"/>
        <c:auto val="1"/>
        <c:lblAlgn val="ctr"/>
        <c:lblOffset val="100"/>
        <c:tickLblSkip val="1"/>
        <c:tickMarkSkip val="1"/>
        <c:noMultiLvlLbl val="0"/>
      </c:catAx>
      <c:valAx>
        <c:axId val="3371950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168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C7C-40FC-B844-173B16304F45}"/>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C7C-40FC-B844-173B16304F45}"/>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'DHS05'!$M$221:$Q$221</c:f>
              <c:strCache>
                <c:ptCount val="5"/>
                <c:pt idx="0">
                  <c:v>Poorest</c:v>
                </c:pt>
                <c:pt idx="1">
                  <c:v>Poor</c:v>
                </c:pt>
                <c:pt idx="2">
                  <c:v>Middle</c:v>
                </c:pt>
                <c:pt idx="3">
                  <c:v>Rich</c:v>
                </c:pt>
                <c:pt idx="4">
                  <c:v>Richest</c:v>
                </c:pt>
              </c:strCache>
            </c:strRef>
          </c:cat>
          <c:val>
            <c:numRef>
              <c:f>'DHS05'!$M$224:$Q$224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C7C-40FC-B844-173B16304F45}"/>
            </c:ext>
          </c:extLst>
        </c:ser>
        <c:dLbls>
          <c:showLegendKey val="0"/>
          <c:showVal val="0"/>
          <c:showCatName val="0"/>
          <c:showSerName val="0"/>
          <c:showPercent val="0"/>
          <c:showBubbleSize val="0"/>
        </c:dLbls>
        <c:gapWidth val="50"/>
        <c:overlap val="100"/>
        <c:axId val="337363328"/>
        <c:axId val="337364864"/>
      </c:barChart>
      <c:catAx>
        <c:axId val="3373633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64864"/>
        <c:crosses val="autoZero"/>
        <c:auto val="1"/>
        <c:lblAlgn val="ctr"/>
        <c:lblOffset val="100"/>
        <c:tickLblSkip val="1"/>
        <c:tickMarkSkip val="1"/>
        <c:noMultiLvlLbl val="0"/>
      </c:catAx>
      <c:valAx>
        <c:axId val="337364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3633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'DHS05'!$R$221:$AQ$221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'DHS05'!$R$222:$AQ$222</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9FDD-4A4F-9DD1-DC24D7B16381}"/>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'DHS05'!$R$221:$AQ$221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'DHS05'!$R$223:$AQ$223</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9FDD-4A4F-9DD1-DC24D7B16381}"/>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'DHS05'!$R$221:$AQ$221</c:f>
              <c:strCache>
                <c:ptCount val="26"/>
                <c:pt idx="0">
                  <c:v>Arusha</c:v>
                </c:pt>
                <c:pt idx="1">
                  <c:v>Dar Es Salam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 South</c:v>
                </c:pt>
                <c:pt idx="25">
                  <c:v>Zanzibar North</c:v>
                </c:pt>
              </c:strCache>
            </c:strRef>
          </c:cat>
          <c:val>
            <c:numRef>
              <c:f>'DHS05'!$R$224:$AQ$224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9FDD-4A4F-9DD1-DC24D7B16381}"/>
            </c:ext>
          </c:extLst>
        </c:ser>
        <c:dLbls>
          <c:showLegendKey val="0"/>
          <c:showVal val="0"/>
          <c:showCatName val="0"/>
          <c:showSerName val="0"/>
          <c:showPercent val="0"/>
          <c:showBubbleSize val="0"/>
        </c:dLbls>
        <c:gapWidth val="50"/>
        <c:overlap val="100"/>
        <c:axId val="337691392"/>
        <c:axId val="337692928"/>
      </c:barChart>
      <c:catAx>
        <c:axId val="3376913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92928"/>
        <c:crosses val="autoZero"/>
        <c:auto val="1"/>
        <c:lblAlgn val="ctr"/>
        <c:lblOffset val="100"/>
        <c:tickLblSkip val="1"/>
        <c:tickMarkSkip val="1"/>
        <c:noMultiLvlLbl val="0"/>
      </c:catAx>
      <c:valAx>
        <c:axId val="3376929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6913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DE72-4523-9F53-168C25A97649}"/>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DE72-4523-9F53-168C25A97649}"/>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'DHS05'!$C$221:$G$221</c:f>
              <c:strCache>
                <c:ptCount val="5"/>
                <c:pt idx="0">
                  <c:v>Poorest</c:v>
                </c:pt>
                <c:pt idx="1">
                  <c:v>Poor</c:v>
                </c:pt>
                <c:pt idx="2">
                  <c:v>Middle</c:v>
                </c:pt>
                <c:pt idx="3">
                  <c:v>Rich</c:v>
                </c:pt>
                <c:pt idx="4">
                  <c:v>Richest</c:v>
                </c:pt>
              </c:strCache>
            </c:strRef>
          </c:cat>
          <c:val>
            <c:numRef>
              <c:f>'DHS05'!$C$224:$G$224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DE72-4523-9F53-168C25A97649}"/>
            </c:ext>
          </c:extLst>
        </c:ser>
        <c:dLbls>
          <c:showLegendKey val="0"/>
          <c:showVal val="0"/>
          <c:showCatName val="0"/>
          <c:showSerName val="0"/>
          <c:showPercent val="0"/>
          <c:showBubbleSize val="0"/>
        </c:dLbls>
        <c:gapWidth val="50"/>
        <c:overlap val="100"/>
        <c:axId val="337769600"/>
        <c:axId val="337771136"/>
      </c:barChart>
      <c:catAx>
        <c:axId val="3377696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71136"/>
        <c:crosses val="autoZero"/>
        <c:auto val="1"/>
        <c:lblAlgn val="ctr"/>
        <c:lblOffset val="100"/>
        <c:tickLblSkip val="1"/>
        <c:tickMarkSkip val="1"/>
        <c:noMultiLvlLbl val="0"/>
      </c:catAx>
      <c:valAx>
        <c:axId val="3377711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7696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'DHS05'!$H$18:$L$18</c:f>
              <c:numCache>
                <c:formatCode>###0.0</c:formatCode>
                <c:ptCount val="5"/>
                <c:pt idx="0">
                  <c:v>52.551170541818394</c:v>
                </c:pt>
                <c:pt idx="1">
                  <c:v>67.955395750035137</c:v>
                </c:pt>
                <c:pt idx="2">
                  <c:v>82.244896145109237</c:v>
                </c:pt>
                <c:pt idx="3">
                  <c:v>85.529991477822861</c:v>
                </c:pt>
                <c:pt idx="4">
                  <c:v>91.648478112411709</c:v>
                </c:pt>
              </c:numCache>
            </c:numRef>
          </c:val>
          <c:extLst>
            <c:ext xmlns:c16="http://schemas.microsoft.com/office/drawing/2014/chart" uri="{C3380CC4-5D6E-409C-BE32-E72D297353CC}">
              <c16:uniqueId val="{00000000-8492-40D2-A468-C1ED2F832A07}"/>
            </c:ext>
          </c:extLst>
        </c:ser>
        <c:ser>
          <c:idx val="1"/>
          <c:order val="1"/>
          <c:tx>
            <c:strRef>
              <c:f>'DHS05'!$B$19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'DHS05'!$H$19:$L$19</c:f>
              <c:numCache>
                <c:formatCode>###0.0</c:formatCode>
                <c:ptCount val="5"/>
                <c:pt idx="0">
                  <c:v>13.399265101967051</c:v>
                </c:pt>
                <c:pt idx="1">
                  <c:v>13.267228436167448</c:v>
                </c:pt>
                <c:pt idx="2">
                  <c:v>10.242732334269652</c:v>
                </c:pt>
                <c:pt idx="3">
                  <c:v>7.4416454367968878</c:v>
                </c:pt>
                <c:pt idx="4">
                  <c:v>4.1055061431691851</c:v>
                </c:pt>
              </c:numCache>
            </c:numRef>
          </c:val>
          <c:extLst>
            <c:ext xmlns:c16="http://schemas.microsoft.com/office/drawing/2014/chart" uri="{C3380CC4-5D6E-409C-BE32-E72D297353CC}">
              <c16:uniqueId val="{00000001-8492-40D2-A468-C1ED2F832A07}"/>
            </c:ext>
          </c:extLst>
        </c:ser>
        <c:ser>
          <c:idx val="2"/>
          <c:order val="2"/>
          <c:tx>
            <c:strRef>
              <c:f>'DHS05'!$B$20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'DHS05'!$H$20:$L$20</c:f>
              <c:numCache>
                <c:formatCode>###0.0</c:formatCode>
                <c:ptCount val="5"/>
                <c:pt idx="0">
                  <c:v>21.181466130342812</c:v>
                </c:pt>
                <c:pt idx="1">
                  <c:v>8.788630036713073</c:v>
                </c:pt>
                <c:pt idx="2">
                  <c:v>6.1152900517008959</c:v>
                </c:pt>
                <c:pt idx="3">
                  <c:v>3.4995327646050782</c:v>
                </c:pt>
                <c:pt idx="4">
                  <c:v>3.415647843929392</c:v>
                </c:pt>
              </c:numCache>
            </c:numRef>
          </c:val>
          <c:extLst>
            <c:ext xmlns:c16="http://schemas.microsoft.com/office/drawing/2014/chart" uri="{C3380CC4-5D6E-409C-BE32-E72D297353CC}">
              <c16:uniqueId val="{00000002-8492-40D2-A468-C1ED2F832A07}"/>
            </c:ext>
          </c:extLst>
        </c:ser>
        <c:ser>
          <c:idx val="3"/>
          <c:order val="3"/>
          <c:tx>
            <c:strRef>
              <c:f>'DHS05'!$B$21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'DHS05'!$H$15:$L$15</c:f>
              <c:strCache>
                <c:ptCount val="5"/>
                <c:pt idx="0">
                  <c:v>Poorest</c:v>
                </c:pt>
                <c:pt idx="1">
                  <c:v>Poor</c:v>
                </c:pt>
                <c:pt idx="2">
                  <c:v>Middle</c:v>
                </c:pt>
                <c:pt idx="3">
                  <c:v>Rich</c:v>
                </c:pt>
                <c:pt idx="4">
                  <c:v>Richest</c:v>
                </c:pt>
              </c:strCache>
            </c:strRef>
          </c:cat>
          <c:val>
            <c:numRef>
              <c:f>'DHS05'!$H$21:$L$21</c:f>
              <c:numCache>
                <c:formatCode>###0.0</c:formatCode>
                <c:ptCount val="5"/>
                <c:pt idx="0">
                  <c:v>12.868098225871755</c:v>
                </c:pt>
                <c:pt idx="1">
                  <c:v>9.9887457770843397</c:v>
                </c:pt>
                <c:pt idx="2">
                  <c:v>1.3970814689202151</c:v>
                </c:pt>
                <c:pt idx="3">
                  <c:v>3.5288303207751683</c:v>
                </c:pt>
                <c:pt idx="4">
                  <c:v>0.83036790048971776</c:v>
                </c:pt>
              </c:numCache>
            </c:numRef>
          </c:val>
          <c:extLst>
            <c:ext xmlns:c16="http://schemas.microsoft.com/office/drawing/2014/chart" uri="{C3380CC4-5D6E-409C-BE32-E72D297353CC}">
              <c16:uniqueId val="{00000003-8492-40D2-A468-C1ED2F832A07}"/>
            </c:ext>
          </c:extLst>
        </c:ser>
        <c:dLbls>
          <c:showLegendKey val="0"/>
          <c:showVal val="0"/>
          <c:showCatName val="0"/>
          <c:showSerName val="0"/>
          <c:showPercent val="0"/>
          <c:showBubbleSize val="0"/>
        </c:dLbls>
        <c:gapWidth val="50"/>
        <c:overlap val="100"/>
        <c:axId val="338041472"/>
        <c:axId val="338047360"/>
      </c:barChart>
      <c:catAx>
        <c:axId val="3380414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47360"/>
        <c:crosses val="autoZero"/>
        <c:auto val="1"/>
        <c:lblAlgn val="ctr"/>
        <c:lblOffset val="100"/>
        <c:tickLblSkip val="1"/>
        <c:tickMarkSkip val="1"/>
        <c:noMultiLvlLbl val="0"/>
      </c:catAx>
      <c:valAx>
        <c:axId val="338047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414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'DHS05'!$H$124:$L$124</c:f>
              <c:numCache>
                <c:formatCode>###0.0</c:formatCode>
                <c:ptCount val="5"/>
                <c:pt idx="0">
                  <c:v>4.8533223777707555</c:v>
                </c:pt>
                <c:pt idx="1">
                  <c:v>11.290016929740313</c:v>
                </c:pt>
                <c:pt idx="2">
                  <c:v>15.611479099498396</c:v>
                </c:pt>
                <c:pt idx="3">
                  <c:v>23.892340625597264</c:v>
                </c:pt>
                <c:pt idx="4">
                  <c:v>57.642706884173073</c:v>
                </c:pt>
              </c:numCache>
            </c:numRef>
          </c:val>
          <c:extLst>
            <c:ext xmlns:c16="http://schemas.microsoft.com/office/drawing/2014/chart" uri="{C3380CC4-5D6E-409C-BE32-E72D297353CC}">
              <c16:uniqueId val="{00000000-55CF-447A-90D0-48F0D5671ED1}"/>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'DHS05'!$H$125:$L$125</c:f>
              <c:numCache>
                <c:formatCode>###0.0</c:formatCode>
                <c:ptCount val="5"/>
                <c:pt idx="0">
                  <c:v>5.5676178640916705</c:v>
                </c:pt>
                <c:pt idx="1">
                  <c:v>15.443312526695202</c:v>
                </c:pt>
                <c:pt idx="2">
                  <c:v>16.008784939654774</c:v>
                </c:pt>
                <c:pt idx="3">
                  <c:v>22.502830201355426</c:v>
                </c:pt>
                <c:pt idx="4">
                  <c:v>11.143091576522123</c:v>
                </c:pt>
              </c:numCache>
            </c:numRef>
          </c:val>
          <c:extLst>
            <c:ext xmlns:c16="http://schemas.microsoft.com/office/drawing/2014/chart" uri="{C3380CC4-5D6E-409C-BE32-E72D297353CC}">
              <c16:uniqueId val="{00000001-55CF-447A-90D0-48F0D5671ED1}"/>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'DHS05'!$H$126:$L$126</c:f>
              <c:numCache>
                <c:formatCode>###0.0</c:formatCode>
                <c:ptCount val="5"/>
                <c:pt idx="0">
                  <c:v>82.054699095053735</c:v>
                </c:pt>
                <c:pt idx="1">
                  <c:v>69.434728715212771</c:v>
                </c:pt>
                <c:pt idx="2">
                  <c:v>67.586693175525511</c:v>
                </c:pt>
                <c:pt idx="3">
                  <c:v>53.462751916747003</c:v>
                </c:pt>
                <c:pt idx="4">
                  <c:v>31.21420153930481</c:v>
                </c:pt>
              </c:numCache>
            </c:numRef>
          </c:val>
          <c:extLst>
            <c:ext xmlns:c16="http://schemas.microsoft.com/office/drawing/2014/chart" uri="{C3380CC4-5D6E-409C-BE32-E72D297353CC}">
              <c16:uniqueId val="{00000002-55CF-447A-90D0-48F0D5671ED1}"/>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'DHS05'!$H$121:$L$121</c:f>
              <c:strCache>
                <c:ptCount val="5"/>
                <c:pt idx="0">
                  <c:v>Poorest</c:v>
                </c:pt>
                <c:pt idx="1">
                  <c:v>Poor</c:v>
                </c:pt>
                <c:pt idx="2">
                  <c:v>Middle</c:v>
                </c:pt>
                <c:pt idx="3">
                  <c:v>Rich</c:v>
                </c:pt>
                <c:pt idx="4">
                  <c:v>Richest</c:v>
                </c:pt>
              </c:strCache>
            </c:strRef>
          </c:cat>
          <c:val>
            <c:numRef>
              <c:f>'DHS05'!$H$127:$L$127</c:f>
              <c:numCache>
                <c:formatCode>###0.0</c:formatCode>
                <c:ptCount val="5"/>
                <c:pt idx="0">
                  <c:v>7.5243606630838356</c:v>
                </c:pt>
                <c:pt idx="1">
                  <c:v>3.8319418283517148</c:v>
                </c:pt>
                <c:pt idx="2">
                  <c:v>0.79304278532131356</c:v>
                </c:pt>
                <c:pt idx="3">
                  <c:v>0.14207725630030335</c:v>
                </c:pt>
                <c:pt idx="4">
                  <c:v>0</c:v>
                </c:pt>
              </c:numCache>
            </c:numRef>
          </c:val>
          <c:extLst>
            <c:ext xmlns:c16="http://schemas.microsoft.com/office/drawing/2014/chart" uri="{C3380CC4-5D6E-409C-BE32-E72D297353CC}">
              <c16:uniqueId val="{00000003-55CF-447A-90D0-48F0D5671ED1}"/>
            </c:ext>
          </c:extLst>
        </c:ser>
        <c:dLbls>
          <c:showLegendKey val="0"/>
          <c:showVal val="0"/>
          <c:showCatName val="0"/>
          <c:showSerName val="0"/>
          <c:showPercent val="0"/>
          <c:showBubbleSize val="0"/>
        </c:dLbls>
        <c:gapWidth val="50"/>
        <c:overlap val="100"/>
        <c:axId val="338092416"/>
        <c:axId val="338093952"/>
      </c:barChart>
      <c:catAx>
        <c:axId val="338092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3952"/>
        <c:crosses val="autoZero"/>
        <c:auto val="1"/>
        <c:lblAlgn val="ctr"/>
        <c:lblOffset val="100"/>
        <c:tickLblSkip val="1"/>
        <c:tickMarkSkip val="1"/>
        <c:noMultiLvlLbl val="0"/>
      </c:catAx>
      <c:valAx>
        <c:axId val="3380939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092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640-4BB4-9D29-AB7EA3772B02}"/>
            </c:ext>
          </c:extLst>
        </c:ser>
        <c:ser>
          <c:idx val="1"/>
          <c:order val="1"/>
          <c:tx>
            <c:strRef>
              <c:f>'DHS05'!$B$223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640-4BB4-9D29-AB7EA3772B02}"/>
            </c:ext>
          </c:extLst>
        </c:ser>
        <c:ser>
          <c:idx val="2"/>
          <c:order val="2"/>
          <c:tx>
            <c:strRef>
              <c:f>'DHS05'!$B$224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'DHS05'!$H$221:$L$221</c:f>
              <c:strCache>
                <c:ptCount val="5"/>
                <c:pt idx="0">
                  <c:v>Poorest</c:v>
                </c:pt>
                <c:pt idx="1">
                  <c:v>Poor</c:v>
                </c:pt>
                <c:pt idx="2">
                  <c:v>Middle</c:v>
                </c:pt>
                <c:pt idx="3">
                  <c:v>Rich</c:v>
                </c:pt>
                <c:pt idx="4">
                  <c:v>Richest</c:v>
                </c:pt>
              </c:strCache>
            </c:strRef>
          </c:cat>
          <c:val>
            <c:numRef>
              <c:f>'DHS05'!$H$224:$L$224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640-4BB4-9D29-AB7EA3772B02}"/>
            </c:ext>
          </c:extLst>
        </c:ser>
        <c:dLbls>
          <c:showLegendKey val="0"/>
          <c:showVal val="0"/>
          <c:showCatName val="0"/>
          <c:showSerName val="0"/>
          <c:showPercent val="0"/>
          <c:showBubbleSize val="0"/>
        </c:dLbls>
        <c:gapWidth val="50"/>
        <c:overlap val="100"/>
        <c:axId val="338449152"/>
        <c:axId val="338450688"/>
      </c:barChart>
      <c:catAx>
        <c:axId val="3384491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50688"/>
        <c:crosses val="autoZero"/>
        <c:auto val="1"/>
        <c:lblAlgn val="ctr"/>
        <c:lblOffset val="100"/>
        <c:tickLblSkip val="1"/>
        <c:tickMarkSkip val="1"/>
        <c:noMultiLvlLbl val="0"/>
      </c:catAx>
      <c:valAx>
        <c:axId val="3384506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84491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'DHS05'!$C$124:$G$124</c:f>
              <c:numCache>
                <c:formatCode>###0.0</c:formatCode>
                <c:ptCount val="5"/>
                <c:pt idx="0">
                  <c:v>4.0338165858784603</c:v>
                </c:pt>
                <c:pt idx="1">
                  <c:v>4.156977448725419</c:v>
                </c:pt>
                <c:pt idx="2">
                  <c:v>7.5856327303233124</c:v>
                </c:pt>
                <c:pt idx="3">
                  <c:v>9.892716834971969</c:v>
                </c:pt>
                <c:pt idx="4">
                  <c:v>30.542683744912242</c:v>
                </c:pt>
              </c:numCache>
            </c:numRef>
          </c:val>
          <c:extLst>
            <c:ext xmlns:c16="http://schemas.microsoft.com/office/drawing/2014/chart" uri="{C3380CC4-5D6E-409C-BE32-E72D297353CC}">
              <c16:uniqueId val="{00000000-B083-4101-ABD5-6F498C726928}"/>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'DHS05'!$C$125:$G$125</c:f>
              <c:numCache>
                <c:formatCode>###0.0</c:formatCode>
                <c:ptCount val="5"/>
                <c:pt idx="0">
                  <c:v>0.60570244366971804</c:v>
                </c:pt>
                <c:pt idx="1">
                  <c:v>0.65080508737910292</c:v>
                </c:pt>
                <c:pt idx="2">
                  <c:v>1.8100925143548081</c:v>
                </c:pt>
                <c:pt idx="3">
                  <c:v>5.1545785345470065</c:v>
                </c:pt>
                <c:pt idx="4">
                  <c:v>13.793616619013504</c:v>
                </c:pt>
              </c:numCache>
            </c:numRef>
          </c:val>
          <c:extLst>
            <c:ext xmlns:c16="http://schemas.microsoft.com/office/drawing/2014/chart" uri="{C3380CC4-5D6E-409C-BE32-E72D297353CC}">
              <c16:uniqueId val="{00000001-B083-4101-ABD5-6F498C726928}"/>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'DHS05'!$C$126:$G$126</c:f>
              <c:numCache>
                <c:formatCode>###0.0</c:formatCode>
                <c:ptCount val="5"/>
                <c:pt idx="0">
                  <c:v>67.788466810330931</c:v>
                </c:pt>
                <c:pt idx="1">
                  <c:v>72.152031272101212</c:v>
                </c:pt>
                <c:pt idx="2">
                  <c:v>77.641609276472025</c:v>
                </c:pt>
                <c:pt idx="3">
                  <c:v>77.904519438537875</c:v>
                </c:pt>
                <c:pt idx="4">
                  <c:v>55.088987476630898</c:v>
                </c:pt>
              </c:numCache>
            </c:numRef>
          </c:val>
          <c:extLst>
            <c:ext xmlns:c16="http://schemas.microsoft.com/office/drawing/2014/chart" uri="{C3380CC4-5D6E-409C-BE32-E72D297353CC}">
              <c16:uniqueId val="{00000002-B083-4101-ABD5-6F498C726928}"/>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'DHS05'!$C$121:$G$121</c:f>
              <c:strCache>
                <c:ptCount val="5"/>
                <c:pt idx="0">
                  <c:v>Poorest</c:v>
                </c:pt>
                <c:pt idx="1">
                  <c:v>Poor</c:v>
                </c:pt>
                <c:pt idx="2">
                  <c:v>Middle</c:v>
                </c:pt>
                <c:pt idx="3">
                  <c:v>Rich</c:v>
                </c:pt>
                <c:pt idx="4">
                  <c:v>Richest</c:v>
                </c:pt>
              </c:strCache>
            </c:strRef>
          </c:cat>
          <c:val>
            <c:numRef>
              <c:f>'DHS05'!$C$127:$G$127</c:f>
              <c:numCache>
                <c:formatCode>###0.0</c:formatCode>
                <c:ptCount val="5"/>
                <c:pt idx="0">
                  <c:v>27.572014160120883</c:v>
                </c:pt>
                <c:pt idx="1">
                  <c:v>23.040186191794266</c:v>
                </c:pt>
                <c:pt idx="2">
                  <c:v>12.962665478849861</c:v>
                </c:pt>
                <c:pt idx="3">
                  <c:v>7.0481851919431433</c:v>
                </c:pt>
                <c:pt idx="4">
                  <c:v>0.57471215944336118</c:v>
                </c:pt>
              </c:numCache>
            </c:numRef>
          </c:val>
          <c:extLst>
            <c:ext xmlns:c16="http://schemas.microsoft.com/office/drawing/2014/chart" uri="{C3380CC4-5D6E-409C-BE32-E72D297353CC}">
              <c16:uniqueId val="{00000003-B083-4101-ABD5-6F498C726928}"/>
            </c:ext>
          </c:extLst>
        </c:ser>
        <c:dLbls>
          <c:showLegendKey val="0"/>
          <c:showVal val="0"/>
          <c:showCatName val="0"/>
          <c:showSerName val="0"/>
          <c:showPercent val="0"/>
          <c:showBubbleSize val="0"/>
        </c:dLbls>
        <c:gapWidth val="50"/>
        <c:overlap val="100"/>
        <c:axId val="337297408"/>
        <c:axId val="337298944"/>
      </c:barChart>
      <c:catAx>
        <c:axId val="33729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98944"/>
        <c:crosses val="autoZero"/>
        <c:auto val="1"/>
        <c:lblAlgn val="ctr"/>
        <c:lblOffset val="100"/>
        <c:tickLblSkip val="1"/>
        <c:tickMarkSkip val="1"/>
        <c:noMultiLvlLbl val="0"/>
      </c:catAx>
      <c:valAx>
        <c:axId val="3372989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2974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'DHS05'!$B$124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'DHS05'!$M$124:$Q$124</c:f>
              <c:numCache>
                <c:formatCode>###0.0</c:formatCode>
                <c:ptCount val="5"/>
                <c:pt idx="0">
                  <c:v>3.736487222531534</c:v>
                </c:pt>
                <c:pt idx="1">
                  <c:v>4.1200530078517046</c:v>
                </c:pt>
                <c:pt idx="2">
                  <c:v>5.7674171541520787</c:v>
                </c:pt>
                <c:pt idx="3">
                  <c:v>8.6131374563050471</c:v>
                </c:pt>
                <c:pt idx="4">
                  <c:v>17.35563032036864</c:v>
                </c:pt>
              </c:numCache>
            </c:numRef>
          </c:val>
          <c:extLst>
            <c:ext xmlns:c16="http://schemas.microsoft.com/office/drawing/2014/chart" uri="{C3380CC4-5D6E-409C-BE32-E72D297353CC}">
              <c16:uniqueId val="{00000000-F9FD-44A7-81CD-0793697569F6}"/>
            </c:ext>
          </c:extLst>
        </c:ser>
        <c:ser>
          <c:idx val="1"/>
          <c:order val="1"/>
          <c:tx>
            <c:strRef>
              <c:f>'DHS05'!$B$125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'DHS05'!$M$125:$Q$125</c:f>
              <c:numCache>
                <c:formatCode>###0.0</c:formatCode>
                <c:ptCount val="5"/>
                <c:pt idx="0">
                  <c:v>0.60999078073361124</c:v>
                </c:pt>
                <c:pt idx="1">
                  <c:v>0.4107839105836581</c:v>
                </c:pt>
                <c:pt idx="2">
                  <c:v>1.0579810388829696</c:v>
                </c:pt>
                <c:pt idx="3">
                  <c:v>1.5928872380590757</c:v>
                </c:pt>
                <c:pt idx="4">
                  <c:v>2.6556223975729409</c:v>
                </c:pt>
              </c:numCache>
            </c:numRef>
          </c:val>
          <c:extLst>
            <c:ext xmlns:c16="http://schemas.microsoft.com/office/drawing/2014/chart" uri="{C3380CC4-5D6E-409C-BE32-E72D297353CC}">
              <c16:uniqueId val="{00000001-F9FD-44A7-81CD-0793697569F6}"/>
            </c:ext>
          </c:extLst>
        </c:ser>
        <c:ser>
          <c:idx val="2"/>
          <c:order val="2"/>
          <c:tx>
            <c:strRef>
              <c:f>'DHS05'!$B$126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'DHS05'!$M$126:$Q$126</c:f>
              <c:numCache>
                <c:formatCode>###0.0</c:formatCode>
                <c:ptCount val="5"/>
                <c:pt idx="0">
                  <c:v>68.574682958434892</c:v>
                </c:pt>
                <c:pt idx="1">
                  <c:v>69.364085429206</c:v>
                </c:pt>
                <c:pt idx="2">
                  <c:v>75.35564973926131</c:v>
                </c:pt>
                <c:pt idx="3">
                  <c:v>76.517513801418659</c:v>
                </c:pt>
                <c:pt idx="4">
                  <c:v>74.444618568370998</c:v>
                </c:pt>
              </c:numCache>
            </c:numRef>
          </c:val>
          <c:extLst>
            <c:ext xmlns:c16="http://schemas.microsoft.com/office/drawing/2014/chart" uri="{C3380CC4-5D6E-409C-BE32-E72D297353CC}">
              <c16:uniqueId val="{00000002-F9FD-44A7-81CD-0793697569F6}"/>
            </c:ext>
          </c:extLst>
        </c:ser>
        <c:ser>
          <c:idx val="3"/>
          <c:order val="3"/>
          <c:tx>
            <c:strRef>
              <c:f>'DHS05'!$B$127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'DHS05'!$M$121:$Q$121</c:f>
              <c:strCache>
                <c:ptCount val="5"/>
                <c:pt idx="0">
                  <c:v>Poorest</c:v>
                </c:pt>
                <c:pt idx="1">
                  <c:v>Poor</c:v>
                </c:pt>
                <c:pt idx="2">
                  <c:v>Middle</c:v>
                </c:pt>
                <c:pt idx="3">
                  <c:v>Rich</c:v>
                </c:pt>
                <c:pt idx="4">
                  <c:v>Richest</c:v>
                </c:pt>
              </c:strCache>
            </c:strRef>
          </c:cat>
          <c:val>
            <c:numRef>
              <c:f>'DHS05'!$M$127:$Q$127</c:f>
              <c:numCache>
                <c:formatCode>###0.0</c:formatCode>
                <c:ptCount val="5"/>
                <c:pt idx="0">
                  <c:v>27.078839038299961</c:v>
                </c:pt>
                <c:pt idx="1">
                  <c:v>26.105077652358645</c:v>
                </c:pt>
                <c:pt idx="2">
                  <c:v>17.818952067703645</c:v>
                </c:pt>
                <c:pt idx="3">
                  <c:v>13.27646150421721</c:v>
                </c:pt>
                <c:pt idx="4">
                  <c:v>5.5441287136874235</c:v>
                </c:pt>
              </c:numCache>
            </c:numRef>
          </c:val>
          <c:extLst>
            <c:ext xmlns:c16="http://schemas.microsoft.com/office/drawing/2014/chart" uri="{C3380CC4-5D6E-409C-BE32-E72D297353CC}">
              <c16:uniqueId val="{00000003-F9FD-44A7-81CD-0793697569F6}"/>
            </c:ext>
          </c:extLst>
        </c:ser>
        <c:dLbls>
          <c:showLegendKey val="0"/>
          <c:showVal val="0"/>
          <c:showCatName val="0"/>
          <c:showSerName val="0"/>
          <c:showPercent val="0"/>
          <c:showBubbleSize val="0"/>
        </c:dLbls>
        <c:gapWidth val="50"/>
        <c:overlap val="100"/>
        <c:axId val="337040128"/>
        <c:axId val="337041664"/>
      </c:barChart>
      <c:catAx>
        <c:axId val="3370401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1664"/>
        <c:crosses val="autoZero"/>
        <c:auto val="1"/>
        <c:lblAlgn val="ctr"/>
        <c:lblOffset val="100"/>
        <c:tickLblSkip val="1"/>
        <c:tickMarkSkip val="1"/>
        <c:noMultiLvlLbl val="0"/>
      </c:catAx>
      <c:valAx>
        <c:axId val="3370416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370401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'AIS08'!$M$15:$Q$15</c:f>
              <c:strCache>
                <c:ptCount val="5"/>
                <c:pt idx="0">
                  <c:v>Poorest</c:v>
                </c:pt>
                <c:pt idx="1">
                  <c:v>Poor</c:v>
                </c:pt>
                <c:pt idx="2">
                  <c:v>Middle</c:v>
                </c:pt>
                <c:pt idx="3">
                  <c:v>Rich</c:v>
                </c:pt>
                <c:pt idx="4">
                  <c:v>Richest</c:v>
                </c:pt>
              </c:strCache>
            </c:strRef>
          </c:cat>
          <c:val>
            <c:numRef>
              <c:f>'AIS08'!$M$18:$Q$18</c:f>
              <c:numCache>
                <c:formatCode>###0.0</c:formatCode>
                <c:ptCount val="5"/>
                <c:pt idx="0">
                  <c:v>21.467361039022919</c:v>
                </c:pt>
                <c:pt idx="1">
                  <c:v>22.378428652371795</c:v>
                </c:pt>
                <c:pt idx="2">
                  <c:v>30.277922761844998</c:v>
                </c:pt>
                <c:pt idx="3">
                  <c:v>36.148452310368945</c:v>
                </c:pt>
                <c:pt idx="4">
                  <c:v>54.777074889132749</c:v>
                </c:pt>
              </c:numCache>
            </c:numRef>
          </c:val>
          <c:extLst>
            <c:ext xmlns:c16="http://schemas.microsoft.com/office/drawing/2014/chart" uri="{C3380CC4-5D6E-409C-BE32-E72D297353CC}">
              <c16:uniqueId val="{00000000-D659-4329-8529-2B4985A7EE70}"/>
            </c:ext>
          </c:extLst>
        </c:ser>
        <c:ser>
          <c:idx val="1"/>
          <c:order val="1"/>
          <c:tx>
            <c:strRef>
              <c:f>'AIS08'!$B$19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'AIS08'!$M$15:$Q$15</c:f>
              <c:strCache>
                <c:ptCount val="5"/>
                <c:pt idx="0">
                  <c:v>Poorest</c:v>
                </c:pt>
                <c:pt idx="1">
                  <c:v>Poor</c:v>
                </c:pt>
                <c:pt idx="2">
                  <c:v>Middle</c:v>
                </c:pt>
                <c:pt idx="3">
                  <c:v>Rich</c:v>
                </c:pt>
                <c:pt idx="4">
                  <c:v>Richest</c:v>
                </c:pt>
              </c:strCache>
            </c:strRef>
          </c:cat>
          <c:val>
            <c:numRef>
              <c:f>'AIS08'!$M$19:$Q$19</c:f>
              <c:numCache>
                <c:formatCode>###0.0</c:formatCode>
                <c:ptCount val="5"/>
                <c:pt idx="0">
                  <c:v>16.379615390856163</c:v>
                </c:pt>
                <c:pt idx="1">
                  <c:v>15.110793662675473</c:v>
                </c:pt>
                <c:pt idx="2">
                  <c:v>11.568066973938343</c:v>
                </c:pt>
                <c:pt idx="3">
                  <c:v>14.130900975997156</c:v>
                </c:pt>
                <c:pt idx="4">
                  <c:v>11.64513757323331</c:v>
                </c:pt>
              </c:numCache>
            </c:numRef>
          </c:val>
          <c:extLst>
            <c:ext xmlns:c16="http://schemas.microsoft.com/office/drawing/2014/chart" uri="{C3380CC4-5D6E-409C-BE32-E72D297353CC}">
              <c16:uniqueId val="{00000001-D659-4329-8529-2B4985A7EE70}"/>
            </c:ext>
          </c:extLst>
        </c:ser>
        <c:ser>
          <c:idx val="2"/>
          <c:order val="2"/>
          <c:tx>
            <c:strRef>
              <c:f>'AIS08'!$B$20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'AIS08'!$M$15:$Q$15</c:f>
              <c:strCache>
                <c:ptCount val="5"/>
                <c:pt idx="0">
                  <c:v>Poorest</c:v>
                </c:pt>
                <c:pt idx="1">
                  <c:v>Poor</c:v>
                </c:pt>
                <c:pt idx="2">
                  <c:v>Middle</c:v>
                </c:pt>
                <c:pt idx="3">
                  <c:v>Rich</c:v>
                </c:pt>
                <c:pt idx="4">
                  <c:v>Richest</c:v>
                </c:pt>
              </c:strCache>
            </c:strRef>
          </c:cat>
          <c:val>
            <c:numRef>
              <c:f>'AIS08'!$M$20:$Q$20</c:f>
              <c:numCache>
                <c:formatCode>###0.0</c:formatCode>
                <c:ptCount val="5"/>
                <c:pt idx="0">
                  <c:v>32.956011819501541</c:v>
                </c:pt>
                <c:pt idx="1">
                  <c:v>41.433241186786205</c:v>
                </c:pt>
                <c:pt idx="2">
                  <c:v>32.397731175569987</c:v>
                </c:pt>
                <c:pt idx="3">
                  <c:v>27.416757660816316</c:v>
                </c:pt>
                <c:pt idx="4">
                  <c:v>21.588167157300738</c:v>
                </c:pt>
              </c:numCache>
            </c:numRef>
          </c:val>
          <c:extLst>
            <c:ext xmlns:c16="http://schemas.microsoft.com/office/drawing/2014/chart" uri="{C3380CC4-5D6E-409C-BE32-E72D297353CC}">
              <c16:uniqueId val="{00000002-D659-4329-8529-2B4985A7EE70}"/>
            </c:ext>
          </c:extLst>
        </c:ser>
        <c:ser>
          <c:idx val="3"/>
          <c:order val="3"/>
          <c:tx>
            <c:strRef>
              <c:f>'AIS08'!$B$21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'AIS08'!$M$15:$Q$15</c:f>
              <c:strCache>
                <c:ptCount val="5"/>
                <c:pt idx="0">
                  <c:v>Poorest</c:v>
                </c:pt>
                <c:pt idx="1">
                  <c:v>Poor</c:v>
                </c:pt>
                <c:pt idx="2">
                  <c:v>Middle</c:v>
                </c:pt>
                <c:pt idx="3">
                  <c:v>Rich</c:v>
                </c:pt>
                <c:pt idx="4">
                  <c:v>Richest</c:v>
                </c:pt>
              </c:strCache>
            </c:strRef>
          </c:cat>
          <c:val>
            <c:numRef>
              <c:f>'AIS08'!$M$21:$Q$21</c:f>
              <c:numCache>
                <c:formatCode>###0.0</c:formatCode>
                <c:ptCount val="5"/>
                <c:pt idx="0">
                  <c:v>29.197011750619385</c:v>
                </c:pt>
                <c:pt idx="1">
                  <c:v>21.077536498166523</c:v>
                </c:pt>
                <c:pt idx="2">
                  <c:v>25.756279088646682</c:v>
                </c:pt>
                <c:pt idx="3">
                  <c:v>22.303889052817581</c:v>
                </c:pt>
                <c:pt idx="4">
                  <c:v>11.9896203803332</c:v>
                </c:pt>
              </c:numCache>
            </c:numRef>
          </c:val>
          <c:extLst>
            <c:ext xmlns:c16="http://schemas.microsoft.com/office/drawing/2014/chart" uri="{C3380CC4-5D6E-409C-BE32-E72D297353CC}">
              <c16:uniqueId val="{00000003-D659-4329-8529-2B4985A7EE70}"/>
            </c:ext>
          </c:extLst>
        </c:ser>
        <c:dLbls>
          <c:showLegendKey val="0"/>
          <c:showVal val="0"/>
          <c:showCatName val="0"/>
          <c:showSerName val="0"/>
          <c:showPercent val="0"/>
          <c:showBubbleSize val="0"/>
        </c:dLbls>
        <c:gapWidth val="50"/>
        <c:overlap val="100"/>
        <c:axId val="340151296"/>
        <c:axId val="340181760"/>
      </c:barChart>
      <c:catAx>
        <c:axId val="3401512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81760"/>
        <c:crosses val="autoZero"/>
        <c:auto val="1"/>
        <c:lblAlgn val="ctr"/>
        <c:lblOffset val="100"/>
        <c:tickLblSkip val="1"/>
        <c:tickMarkSkip val="1"/>
        <c:noMultiLvlLbl val="0"/>
      </c:catAx>
      <c:valAx>
        <c:axId val="3401817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1512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'AIS08'!$R$18:$AQ$18</c:f>
              <c:numCache>
                <c:formatCode>###0.0</c:formatCode>
                <c:ptCount val="26"/>
                <c:pt idx="0">
                  <c:v>46.855511540309209</c:v>
                </c:pt>
                <c:pt idx="1">
                  <c:v>86.172393390200426</c:v>
                </c:pt>
                <c:pt idx="2">
                  <c:v>29.193342185495052</c:v>
                </c:pt>
                <c:pt idx="3">
                  <c:v>63.294171802191265</c:v>
                </c:pt>
                <c:pt idx="4">
                  <c:v>30.488092592984184</c:v>
                </c:pt>
                <c:pt idx="5">
                  <c:v>40.389782215030451</c:v>
                </c:pt>
                <c:pt idx="6">
                  <c:v>78.006242527484659</c:v>
                </c:pt>
                <c:pt idx="7">
                  <c:v>34.677087949961482</c:v>
                </c:pt>
                <c:pt idx="8">
                  <c:v>35.635256788140708</c:v>
                </c:pt>
                <c:pt idx="9">
                  <c:v>33.133535152174446</c:v>
                </c:pt>
                <c:pt idx="10">
                  <c:v>45.590113571337206</c:v>
                </c:pt>
                <c:pt idx="11">
                  <c:v>42.741482244826919</c:v>
                </c:pt>
                <c:pt idx="12">
                  <c:v>19.352658817780561</c:v>
                </c:pt>
                <c:pt idx="13">
                  <c:v>28.568196673370952</c:v>
                </c:pt>
                <c:pt idx="14">
                  <c:v>73.403830027437522</c:v>
                </c:pt>
                <c:pt idx="15">
                  <c:v>87.892441791423153</c:v>
                </c:pt>
                <c:pt idx="16">
                  <c:v>40.806458328171416</c:v>
                </c:pt>
                <c:pt idx="17">
                  <c:v>33.125177772561663</c:v>
                </c:pt>
                <c:pt idx="18">
                  <c:v>63.057755205570274</c:v>
                </c:pt>
                <c:pt idx="19">
                  <c:v>30.911061755332089</c:v>
                </c:pt>
                <c:pt idx="20">
                  <c:v>18.965563098339704</c:v>
                </c:pt>
                <c:pt idx="21">
                  <c:v>17.700075008003267</c:v>
                </c:pt>
                <c:pt idx="22">
                  <c:v>45.415763865290003</c:v>
                </c:pt>
                <c:pt idx="23">
                  <c:v>78.362595944392027</c:v>
                </c:pt>
                <c:pt idx="24">
                  <c:v>84.676484822156695</c:v>
                </c:pt>
                <c:pt idx="25">
                  <c:v>80.654208115885751</c:v>
                </c:pt>
              </c:numCache>
            </c:numRef>
          </c:val>
          <c:extLst>
            <c:ext xmlns:c16="http://schemas.microsoft.com/office/drawing/2014/chart" uri="{C3380CC4-5D6E-409C-BE32-E72D297353CC}">
              <c16:uniqueId val="{00000000-1922-413C-8E01-8D1B6B856C63}"/>
            </c:ext>
          </c:extLst>
        </c:ser>
        <c:ser>
          <c:idx val="1"/>
          <c:order val="1"/>
          <c:tx>
            <c:strRef>
              <c:f>'AIS08'!$B$19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'AIS08'!$R$19:$AQ$19</c:f>
              <c:numCache>
                <c:formatCode>###0.0</c:formatCode>
                <c:ptCount val="26"/>
                <c:pt idx="0">
                  <c:v>29.498870382444643</c:v>
                </c:pt>
                <c:pt idx="1">
                  <c:v>3.4593827605024203</c:v>
                </c:pt>
                <c:pt idx="2">
                  <c:v>21.241242894670307</c:v>
                </c:pt>
                <c:pt idx="3">
                  <c:v>6.0654170291013996</c:v>
                </c:pt>
                <c:pt idx="4">
                  <c:v>16.667691995920638</c:v>
                </c:pt>
                <c:pt idx="5">
                  <c:v>17.186555697791743</c:v>
                </c:pt>
                <c:pt idx="6">
                  <c:v>8.6072486725681845</c:v>
                </c:pt>
                <c:pt idx="7">
                  <c:v>7.8966456841009824</c:v>
                </c:pt>
                <c:pt idx="8">
                  <c:v>17.977124984572363</c:v>
                </c:pt>
                <c:pt idx="9">
                  <c:v>6.9818663342913263</c:v>
                </c:pt>
                <c:pt idx="10">
                  <c:v>15.941463097390256</c:v>
                </c:pt>
                <c:pt idx="11">
                  <c:v>17.080237458856885</c:v>
                </c:pt>
                <c:pt idx="12">
                  <c:v>12.532651185855311</c:v>
                </c:pt>
                <c:pt idx="13">
                  <c:v>9.8427903787136888</c:v>
                </c:pt>
                <c:pt idx="14">
                  <c:v>2.8829973967540599</c:v>
                </c:pt>
                <c:pt idx="15">
                  <c:v>0</c:v>
                </c:pt>
                <c:pt idx="16">
                  <c:v>9.4810288151491271</c:v>
                </c:pt>
                <c:pt idx="17">
                  <c:v>17.000529184985847</c:v>
                </c:pt>
                <c:pt idx="18">
                  <c:v>11.112919256134091</c:v>
                </c:pt>
                <c:pt idx="19">
                  <c:v>20.934471567049076</c:v>
                </c:pt>
                <c:pt idx="20">
                  <c:v>13.601585399965446</c:v>
                </c:pt>
                <c:pt idx="21">
                  <c:v>3.9064712422746486</c:v>
                </c:pt>
                <c:pt idx="22">
                  <c:v>9.3845144756002625</c:v>
                </c:pt>
                <c:pt idx="23">
                  <c:v>7.3300299146057828</c:v>
                </c:pt>
                <c:pt idx="24">
                  <c:v>0.28840103493977109</c:v>
                </c:pt>
                <c:pt idx="25">
                  <c:v>10.565221269251252</c:v>
                </c:pt>
              </c:numCache>
            </c:numRef>
          </c:val>
          <c:extLst>
            <c:ext xmlns:c16="http://schemas.microsoft.com/office/drawing/2014/chart" uri="{C3380CC4-5D6E-409C-BE32-E72D297353CC}">
              <c16:uniqueId val="{00000001-1922-413C-8E01-8D1B6B856C63}"/>
            </c:ext>
          </c:extLst>
        </c:ser>
        <c:ser>
          <c:idx val="2"/>
          <c:order val="2"/>
          <c:tx>
            <c:strRef>
              <c:f>'AIS08'!$B$20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'AIS08'!$R$20:$AQ$20</c:f>
              <c:numCache>
                <c:formatCode>###0.0</c:formatCode>
                <c:ptCount val="26"/>
                <c:pt idx="0">
                  <c:v>7.1001136407918182</c:v>
                </c:pt>
                <c:pt idx="1">
                  <c:v>10.334352899837375</c:v>
                </c:pt>
                <c:pt idx="2">
                  <c:v>29.294448991426748</c:v>
                </c:pt>
                <c:pt idx="3">
                  <c:v>10.99518216124677</c:v>
                </c:pt>
                <c:pt idx="4">
                  <c:v>22.299046426285656</c:v>
                </c:pt>
                <c:pt idx="5">
                  <c:v>14.272811368723296</c:v>
                </c:pt>
                <c:pt idx="6">
                  <c:v>3.5964941557949377</c:v>
                </c:pt>
                <c:pt idx="7">
                  <c:v>42.608022669563056</c:v>
                </c:pt>
                <c:pt idx="8">
                  <c:v>18.344371392552713</c:v>
                </c:pt>
                <c:pt idx="9">
                  <c:v>29.752680588149424</c:v>
                </c:pt>
                <c:pt idx="10">
                  <c:v>21.006841171241369</c:v>
                </c:pt>
                <c:pt idx="11">
                  <c:v>20.887031447731925</c:v>
                </c:pt>
                <c:pt idx="12">
                  <c:v>40.584323394351955</c:v>
                </c:pt>
                <c:pt idx="13">
                  <c:v>36.085044246149238</c:v>
                </c:pt>
                <c:pt idx="14">
                  <c:v>23.688133012162648</c:v>
                </c:pt>
                <c:pt idx="15">
                  <c:v>11.481536737218082</c:v>
                </c:pt>
                <c:pt idx="16">
                  <c:v>36.886822175734927</c:v>
                </c:pt>
                <c:pt idx="17">
                  <c:v>37.754739624836645</c:v>
                </c:pt>
                <c:pt idx="18">
                  <c:v>14.71320673466437</c:v>
                </c:pt>
                <c:pt idx="19">
                  <c:v>36.394209989535462</c:v>
                </c:pt>
                <c:pt idx="20">
                  <c:v>26.490821958614632</c:v>
                </c:pt>
                <c:pt idx="21">
                  <c:v>73.51295518022593</c:v>
                </c:pt>
                <c:pt idx="22">
                  <c:v>18.163552284301833</c:v>
                </c:pt>
                <c:pt idx="23">
                  <c:v>13.723916038060665</c:v>
                </c:pt>
                <c:pt idx="24">
                  <c:v>15.035114142903534</c:v>
                </c:pt>
                <c:pt idx="25">
                  <c:v>8.7805706148629969</c:v>
                </c:pt>
              </c:numCache>
            </c:numRef>
          </c:val>
          <c:extLst>
            <c:ext xmlns:c16="http://schemas.microsoft.com/office/drawing/2014/chart" uri="{C3380CC4-5D6E-409C-BE32-E72D297353CC}">
              <c16:uniqueId val="{00000002-1922-413C-8E01-8D1B6B856C63}"/>
            </c:ext>
          </c:extLst>
        </c:ser>
        <c:ser>
          <c:idx val="3"/>
          <c:order val="3"/>
          <c:tx>
            <c:strRef>
              <c:f>'AIS08'!$B$21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'AIS08'!$R$21:$AQ$21</c:f>
              <c:numCache>
                <c:formatCode>###0.0</c:formatCode>
                <c:ptCount val="26"/>
                <c:pt idx="0">
                  <c:v>16.54550443645433</c:v>
                </c:pt>
                <c:pt idx="1">
                  <c:v>3.3870949459778345E-2</c:v>
                </c:pt>
                <c:pt idx="2">
                  <c:v>20.27096592840789</c:v>
                </c:pt>
                <c:pt idx="3">
                  <c:v>19.645229007460564</c:v>
                </c:pt>
                <c:pt idx="4">
                  <c:v>30.545168984809521</c:v>
                </c:pt>
                <c:pt idx="5">
                  <c:v>28.150850718454507</c:v>
                </c:pt>
                <c:pt idx="6">
                  <c:v>9.7900146441522189</c:v>
                </c:pt>
                <c:pt idx="7">
                  <c:v>14.818243696374486</c:v>
                </c:pt>
                <c:pt idx="8">
                  <c:v>28.043246834734216</c:v>
                </c:pt>
                <c:pt idx="9">
                  <c:v>30.131917925384805</c:v>
                </c:pt>
                <c:pt idx="10">
                  <c:v>17.46158216003117</c:v>
                </c:pt>
                <c:pt idx="11">
                  <c:v>19.291248848584271</c:v>
                </c:pt>
                <c:pt idx="12">
                  <c:v>27.530366602012162</c:v>
                </c:pt>
                <c:pt idx="13">
                  <c:v>25.503968701766123</c:v>
                </c:pt>
                <c:pt idx="14">
                  <c:v>2.5039563645768342E-2</c:v>
                </c:pt>
                <c:pt idx="15">
                  <c:v>0.62602147135876463</c:v>
                </c:pt>
                <c:pt idx="16">
                  <c:v>12.825690680944527</c:v>
                </c:pt>
                <c:pt idx="17">
                  <c:v>12.119553417615833</c:v>
                </c:pt>
                <c:pt idx="18">
                  <c:v>11.116118803631265</c:v>
                </c:pt>
                <c:pt idx="19">
                  <c:v>11.760256688083381</c:v>
                </c:pt>
                <c:pt idx="20">
                  <c:v>40.942029543080224</c:v>
                </c:pt>
                <c:pt idx="21">
                  <c:v>4.8804985694961482</c:v>
                </c:pt>
                <c:pt idx="22">
                  <c:v>27.036169374807901</c:v>
                </c:pt>
                <c:pt idx="23">
                  <c:v>0.58345810294152589</c:v>
                </c:pt>
                <c:pt idx="24">
                  <c:v>0</c:v>
                </c:pt>
                <c:pt idx="25">
                  <c:v>0</c:v>
                </c:pt>
              </c:numCache>
            </c:numRef>
          </c:val>
          <c:extLst>
            <c:ext xmlns:c16="http://schemas.microsoft.com/office/drawing/2014/chart" uri="{C3380CC4-5D6E-409C-BE32-E72D297353CC}">
              <c16:uniqueId val="{00000003-1922-413C-8E01-8D1B6B856C63}"/>
            </c:ext>
          </c:extLst>
        </c:ser>
        <c:dLbls>
          <c:showLegendKey val="0"/>
          <c:showVal val="0"/>
          <c:showCatName val="0"/>
          <c:showSerName val="0"/>
          <c:showPercent val="0"/>
          <c:showBubbleSize val="0"/>
        </c:dLbls>
        <c:gapWidth val="50"/>
        <c:overlap val="100"/>
        <c:axId val="340296448"/>
        <c:axId val="340297984"/>
      </c:barChart>
      <c:catAx>
        <c:axId val="340296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97984"/>
        <c:crosses val="autoZero"/>
        <c:auto val="1"/>
        <c:lblAlgn val="ctr"/>
        <c:lblOffset val="100"/>
        <c:tickLblSkip val="1"/>
        <c:tickMarkSkip val="1"/>
        <c:noMultiLvlLbl val="0"/>
      </c:catAx>
      <c:valAx>
        <c:axId val="340297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296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'AIS08'!$C$15:$G$15</c:f>
              <c:strCache>
                <c:ptCount val="5"/>
                <c:pt idx="0">
                  <c:v>Poorest</c:v>
                </c:pt>
                <c:pt idx="1">
                  <c:v>Poor</c:v>
                </c:pt>
                <c:pt idx="2">
                  <c:v>Middle</c:v>
                </c:pt>
                <c:pt idx="3">
                  <c:v>Rich</c:v>
                </c:pt>
                <c:pt idx="4">
                  <c:v>Richest</c:v>
                </c:pt>
              </c:strCache>
            </c:strRef>
          </c:cat>
          <c:val>
            <c:numRef>
              <c:f>'AIS08'!$C$18:$G$18</c:f>
              <c:numCache>
                <c:formatCode>###0.0</c:formatCode>
                <c:ptCount val="5"/>
                <c:pt idx="0">
                  <c:v>22.169891822849607</c:v>
                </c:pt>
                <c:pt idx="1">
                  <c:v>26.644978988767406</c:v>
                </c:pt>
                <c:pt idx="2">
                  <c:v>34.002834524263321</c:v>
                </c:pt>
                <c:pt idx="3">
                  <c:v>51.114155454995149</c:v>
                </c:pt>
                <c:pt idx="4">
                  <c:v>78.83474591088391</c:v>
                </c:pt>
              </c:numCache>
            </c:numRef>
          </c:val>
          <c:extLst>
            <c:ext xmlns:c16="http://schemas.microsoft.com/office/drawing/2014/chart" uri="{C3380CC4-5D6E-409C-BE32-E72D297353CC}">
              <c16:uniqueId val="{00000000-D4C5-4DF8-AAD0-3DD375D0E13F}"/>
            </c:ext>
          </c:extLst>
        </c:ser>
        <c:ser>
          <c:idx val="1"/>
          <c:order val="1"/>
          <c:tx>
            <c:strRef>
              <c:f>'AIS08'!$B$19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'AIS08'!$C$15:$G$15</c:f>
              <c:strCache>
                <c:ptCount val="5"/>
                <c:pt idx="0">
                  <c:v>Poorest</c:v>
                </c:pt>
                <c:pt idx="1">
                  <c:v>Poor</c:v>
                </c:pt>
                <c:pt idx="2">
                  <c:v>Middle</c:v>
                </c:pt>
                <c:pt idx="3">
                  <c:v>Rich</c:v>
                </c:pt>
                <c:pt idx="4">
                  <c:v>Richest</c:v>
                </c:pt>
              </c:strCache>
            </c:strRef>
          </c:cat>
          <c:val>
            <c:numRef>
              <c:f>'AIS08'!$C$19:$G$19</c:f>
              <c:numCache>
                <c:formatCode>###0.0</c:formatCode>
                <c:ptCount val="5"/>
                <c:pt idx="0">
                  <c:v>15.771739551364874</c:v>
                </c:pt>
                <c:pt idx="1">
                  <c:v>13.434353253553923</c:v>
                </c:pt>
                <c:pt idx="2">
                  <c:v>13.608723306942959</c:v>
                </c:pt>
                <c:pt idx="3">
                  <c:v>12.192684695476981</c:v>
                </c:pt>
                <c:pt idx="4">
                  <c:v>9.6232447903512881</c:v>
                </c:pt>
              </c:numCache>
            </c:numRef>
          </c:val>
          <c:extLst>
            <c:ext xmlns:c16="http://schemas.microsoft.com/office/drawing/2014/chart" uri="{C3380CC4-5D6E-409C-BE32-E72D297353CC}">
              <c16:uniqueId val="{00000001-D4C5-4DF8-AAD0-3DD375D0E13F}"/>
            </c:ext>
          </c:extLst>
        </c:ser>
        <c:ser>
          <c:idx val="2"/>
          <c:order val="2"/>
          <c:tx>
            <c:strRef>
              <c:f>'AIS08'!$B$20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'AIS08'!$C$15:$G$15</c:f>
              <c:strCache>
                <c:ptCount val="5"/>
                <c:pt idx="0">
                  <c:v>Poorest</c:v>
                </c:pt>
                <c:pt idx="1">
                  <c:v>Poor</c:v>
                </c:pt>
                <c:pt idx="2">
                  <c:v>Middle</c:v>
                </c:pt>
                <c:pt idx="3">
                  <c:v>Rich</c:v>
                </c:pt>
                <c:pt idx="4">
                  <c:v>Richest</c:v>
                </c:pt>
              </c:strCache>
            </c:strRef>
          </c:cat>
          <c:val>
            <c:numRef>
              <c:f>'AIS08'!$C$20:$G$20</c:f>
              <c:numCache>
                <c:formatCode>###0.0</c:formatCode>
                <c:ptCount val="5"/>
                <c:pt idx="0">
                  <c:v>35.28518220015043</c:v>
                </c:pt>
                <c:pt idx="1">
                  <c:v>38.066775113505017</c:v>
                </c:pt>
                <c:pt idx="2">
                  <c:v>28.948922872606392</c:v>
                </c:pt>
                <c:pt idx="3">
                  <c:v>22.126581310641722</c:v>
                </c:pt>
                <c:pt idx="4">
                  <c:v>8.0265039044228352</c:v>
                </c:pt>
              </c:numCache>
            </c:numRef>
          </c:val>
          <c:extLst>
            <c:ext xmlns:c16="http://schemas.microsoft.com/office/drawing/2014/chart" uri="{C3380CC4-5D6E-409C-BE32-E72D297353CC}">
              <c16:uniqueId val="{00000002-D4C5-4DF8-AAD0-3DD375D0E13F}"/>
            </c:ext>
          </c:extLst>
        </c:ser>
        <c:ser>
          <c:idx val="3"/>
          <c:order val="3"/>
          <c:tx>
            <c:strRef>
              <c:f>'AIS08'!$B$21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'AIS08'!$C$15:$G$15</c:f>
              <c:strCache>
                <c:ptCount val="5"/>
                <c:pt idx="0">
                  <c:v>Poorest</c:v>
                </c:pt>
                <c:pt idx="1">
                  <c:v>Poor</c:v>
                </c:pt>
                <c:pt idx="2">
                  <c:v>Middle</c:v>
                </c:pt>
                <c:pt idx="3">
                  <c:v>Rich</c:v>
                </c:pt>
                <c:pt idx="4">
                  <c:v>Richest</c:v>
                </c:pt>
              </c:strCache>
            </c:strRef>
          </c:cat>
          <c:val>
            <c:numRef>
              <c:f>'AIS08'!$C$21:$G$21</c:f>
              <c:numCache>
                <c:formatCode>###0.0</c:formatCode>
                <c:ptCount val="5"/>
                <c:pt idx="0">
                  <c:v>26.773186425635089</c:v>
                </c:pt>
                <c:pt idx="1">
                  <c:v>21.853892644173651</c:v>
                </c:pt>
                <c:pt idx="2">
                  <c:v>23.439519296187324</c:v>
                </c:pt>
                <c:pt idx="3">
                  <c:v>14.566578538886152</c:v>
                </c:pt>
                <c:pt idx="4">
                  <c:v>3.5155053943419659</c:v>
                </c:pt>
              </c:numCache>
            </c:numRef>
          </c:val>
          <c:extLst>
            <c:ext xmlns:c16="http://schemas.microsoft.com/office/drawing/2014/chart" uri="{C3380CC4-5D6E-409C-BE32-E72D297353CC}">
              <c16:uniqueId val="{00000003-D4C5-4DF8-AAD0-3DD375D0E13F}"/>
            </c:ext>
          </c:extLst>
        </c:ser>
        <c:dLbls>
          <c:showLegendKey val="0"/>
          <c:showVal val="0"/>
          <c:showCatName val="0"/>
          <c:showSerName val="0"/>
          <c:showPercent val="0"/>
          <c:showBubbleSize val="0"/>
        </c:dLbls>
        <c:gapWidth val="50"/>
        <c:overlap val="100"/>
        <c:axId val="340510976"/>
        <c:axId val="340525056"/>
      </c:barChart>
      <c:catAx>
        <c:axId val="340510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25056"/>
        <c:crosses val="autoZero"/>
        <c:auto val="1"/>
        <c:lblAlgn val="ctr"/>
        <c:lblOffset val="100"/>
        <c:tickLblSkip val="1"/>
        <c:tickMarkSkip val="1"/>
        <c:noMultiLvlLbl val="0"/>
      </c:catAx>
      <c:valAx>
        <c:axId val="340525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510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'AIS08'!$R$124:$AQ$124</c:f>
              <c:numCache>
                <c:formatCode>###0.0</c:formatCode>
                <c:ptCount val="26"/>
                <c:pt idx="0">
                  <c:v>8.1532608318058788</c:v>
                </c:pt>
                <c:pt idx="1">
                  <c:v>22.177161403646465</c:v>
                </c:pt>
                <c:pt idx="2">
                  <c:v>6.0009690494090755</c:v>
                </c:pt>
                <c:pt idx="3">
                  <c:v>25.647034466445035</c:v>
                </c:pt>
                <c:pt idx="4">
                  <c:v>5.9343061360810614</c:v>
                </c:pt>
                <c:pt idx="5">
                  <c:v>8.2902438443593276</c:v>
                </c:pt>
                <c:pt idx="6">
                  <c:v>14.539076639245968</c:v>
                </c:pt>
                <c:pt idx="7">
                  <c:v>26.286084513443971</c:v>
                </c:pt>
                <c:pt idx="8">
                  <c:v>7.3054827324619218</c:v>
                </c:pt>
                <c:pt idx="9">
                  <c:v>8.0421764240058522</c:v>
                </c:pt>
                <c:pt idx="10">
                  <c:v>12.593216870468408</c:v>
                </c:pt>
                <c:pt idx="11">
                  <c:v>13.495184831316198</c:v>
                </c:pt>
                <c:pt idx="12">
                  <c:v>21.15290049454044</c:v>
                </c:pt>
                <c:pt idx="13">
                  <c:v>6.2169833131741141</c:v>
                </c:pt>
                <c:pt idx="14">
                  <c:v>18.023926723929378</c:v>
                </c:pt>
                <c:pt idx="15">
                  <c:v>33.084119957832819</c:v>
                </c:pt>
                <c:pt idx="16">
                  <c:v>4.3875857481442919</c:v>
                </c:pt>
                <c:pt idx="17">
                  <c:v>4.4258026640384847</c:v>
                </c:pt>
                <c:pt idx="18">
                  <c:v>14.908554047269195</c:v>
                </c:pt>
                <c:pt idx="19">
                  <c:v>2.6834601504400193</c:v>
                </c:pt>
                <c:pt idx="20">
                  <c:v>5.2371687686105144</c:v>
                </c:pt>
                <c:pt idx="21">
                  <c:v>7.3648457622077634</c:v>
                </c:pt>
                <c:pt idx="22">
                  <c:v>6.6158259472577727</c:v>
                </c:pt>
                <c:pt idx="23">
                  <c:v>46.838653292583082</c:v>
                </c:pt>
                <c:pt idx="24">
                  <c:v>59.857456892283579</c:v>
                </c:pt>
                <c:pt idx="25">
                  <c:v>79.982929914469821</c:v>
                </c:pt>
              </c:numCache>
            </c:numRef>
          </c:val>
          <c:extLst>
            <c:ext xmlns:c16="http://schemas.microsoft.com/office/drawing/2014/chart" uri="{C3380CC4-5D6E-409C-BE32-E72D297353CC}">
              <c16:uniqueId val="{00000000-D969-41D9-B67E-A9BD1953FCD8}"/>
            </c:ext>
          </c:extLst>
        </c:ser>
        <c:ser>
          <c:idx val="1"/>
          <c:order val="1"/>
          <c:tx>
            <c:strRef>
              <c:f>'AIS08'!$B$125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'AIS08'!$R$125:$AQ$125</c:f>
              <c:numCache>
                <c:formatCode>###0.0</c:formatCode>
                <c:ptCount val="26"/>
                <c:pt idx="0">
                  <c:v>8.576878733587229</c:v>
                </c:pt>
                <c:pt idx="1">
                  <c:v>15.789982774660221</c:v>
                </c:pt>
                <c:pt idx="2">
                  <c:v>2.0404397462828605</c:v>
                </c:pt>
                <c:pt idx="3">
                  <c:v>4.2470771452858127</c:v>
                </c:pt>
                <c:pt idx="4">
                  <c:v>1.1806883939881638</c:v>
                </c:pt>
                <c:pt idx="5">
                  <c:v>4.712428394976012</c:v>
                </c:pt>
                <c:pt idx="6">
                  <c:v>6.7886717836779686</c:v>
                </c:pt>
                <c:pt idx="7">
                  <c:v>5.9960218815051203</c:v>
                </c:pt>
                <c:pt idx="8">
                  <c:v>0.85421542053178345</c:v>
                </c:pt>
                <c:pt idx="9">
                  <c:v>4.2119972371458907</c:v>
                </c:pt>
                <c:pt idx="10">
                  <c:v>5.2216948268035761</c:v>
                </c:pt>
                <c:pt idx="11">
                  <c:v>5.587440582968858</c:v>
                </c:pt>
                <c:pt idx="12">
                  <c:v>5.569358658137066</c:v>
                </c:pt>
                <c:pt idx="13">
                  <c:v>4.3482582109249277</c:v>
                </c:pt>
                <c:pt idx="14">
                  <c:v>0.4328129337536189</c:v>
                </c:pt>
                <c:pt idx="15">
                  <c:v>1.3760465729851237</c:v>
                </c:pt>
                <c:pt idx="16">
                  <c:v>0.40836871944441439</c:v>
                </c:pt>
                <c:pt idx="17">
                  <c:v>5.2769796105258351</c:v>
                </c:pt>
                <c:pt idx="18">
                  <c:v>4.2846857809768535</c:v>
                </c:pt>
                <c:pt idx="19">
                  <c:v>0.75937113111401378</c:v>
                </c:pt>
                <c:pt idx="20">
                  <c:v>2.5207534719794804</c:v>
                </c:pt>
                <c:pt idx="21">
                  <c:v>0.64435964259872025</c:v>
                </c:pt>
                <c:pt idx="22">
                  <c:v>6.3305839033021929</c:v>
                </c:pt>
                <c:pt idx="23">
                  <c:v>5.2708759228569031</c:v>
                </c:pt>
                <c:pt idx="24">
                  <c:v>9.7476773131215353</c:v>
                </c:pt>
                <c:pt idx="25">
                  <c:v>6.2289068902033682</c:v>
                </c:pt>
              </c:numCache>
            </c:numRef>
          </c:val>
          <c:extLst>
            <c:ext xmlns:c16="http://schemas.microsoft.com/office/drawing/2014/chart" uri="{C3380CC4-5D6E-409C-BE32-E72D297353CC}">
              <c16:uniqueId val="{00000001-D969-41D9-B67E-A9BD1953FCD8}"/>
            </c:ext>
          </c:extLst>
        </c:ser>
        <c:ser>
          <c:idx val="2"/>
          <c:order val="2"/>
          <c:tx>
            <c:strRef>
              <c:f>'AIS08'!$B$126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'AIS08'!$R$126:$AQ$126</c:f>
              <c:numCache>
                <c:formatCode>###0.0</c:formatCode>
                <c:ptCount val="26"/>
                <c:pt idx="0">
                  <c:v>47.736114288448533</c:v>
                </c:pt>
                <c:pt idx="1">
                  <c:v>61.99940646380324</c:v>
                </c:pt>
                <c:pt idx="2">
                  <c:v>71.680340187613183</c:v>
                </c:pt>
                <c:pt idx="3">
                  <c:v>64.97687400035025</c:v>
                </c:pt>
                <c:pt idx="4">
                  <c:v>76.804863369576296</c:v>
                </c:pt>
                <c:pt idx="5">
                  <c:v>77.743594095624772</c:v>
                </c:pt>
                <c:pt idx="6">
                  <c:v>77.452138950837934</c:v>
                </c:pt>
                <c:pt idx="7">
                  <c:v>50.259723925014057</c:v>
                </c:pt>
                <c:pt idx="8">
                  <c:v>66.751312785633999</c:v>
                </c:pt>
                <c:pt idx="9">
                  <c:v>56.032614312598511</c:v>
                </c:pt>
                <c:pt idx="10">
                  <c:v>69.671183428989536</c:v>
                </c:pt>
                <c:pt idx="11">
                  <c:v>73.293107049692281</c:v>
                </c:pt>
                <c:pt idx="12">
                  <c:v>61.556705516944994</c:v>
                </c:pt>
                <c:pt idx="13">
                  <c:v>65.247581150822356</c:v>
                </c:pt>
                <c:pt idx="14">
                  <c:v>20.112263141016243</c:v>
                </c:pt>
                <c:pt idx="15">
                  <c:v>14.377214186131184</c:v>
                </c:pt>
                <c:pt idx="16">
                  <c:v>83.766688777564056</c:v>
                </c:pt>
                <c:pt idx="17">
                  <c:v>84.324869137867523</c:v>
                </c:pt>
                <c:pt idx="18">
                  <c:v>78.033229398937166</c:v>
                </c:pt>
                <c:pt idx="19">
                  <c:v>69.448930710675555</c:v>
                </c:pt>
                <c:pt idx="20">
                  <c:v>80.645614520479228</c:v>
                </c:pt>
                <c:pt idx="21">
                  <c:v>56.315950511985761</c:v>
                </c:pt>
                <c:pt idx="22">
                  <c:v>74.239919410442056</c:v>
                </c:pt>
                <c:pt idx="23">
                  <c:v>11.493966246801875</c:v>
                </c:pt>
                <c:pt idx="24">
                  <c:v>20.925892357639782</c:v>
                </c:pt>
                <c:pt idx="25">
                  <c:v>11.277617424349231</c:v>
                </c:pt>
              </c:numCache>
            </c:numRef>
          </c:val>
          <c:extLst>
            <c:ext xmlns:c16="http://schemas.microsoft.com/office/drawing/2014/chart" uri="{C3380CC4-5D6E-409C-BE32-E72D297353CC}">
              <c16:uniqueId val="{00000002-D969-41D9-B67E-A9BD1953FCD8}"/>
            </c:ext>
          </c:extLst>
        </c:ser>
        <c:ser>
          <c:idx val="3"/>
          <c:order val="3"/>
          <c:tx>
            <c:strRef>
              <c:f>'AIS08'!$B$127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'AIS08'!$R$127:$AQ$127</c:f>
              <c:numCache>
                <c:formatCode>###0.0</c:formatCode>
                <c:ptCount val="26"/>
                <c:pt idx="0">
                  <c:v>35.533746146158357</c:v>
                </c:pt>
                <c:pt idx="1">
                  <c:v>3.3449357890080814E-2</c:v>
                </c:pt>
                <c:pt idx="2">
                  <c:v>20.278251016694888</c:v>
                </c:pt>
                <c:pt idx="3">
                  <c:v>5.129014387918895</c:v>
                </c:pt>
                <c:pt idx="4">
                  <c:v>16.080142100354475</c:v>
                </c:pt>
                <c:pt idx="5">
                  <c:v>9.2537336650398867</c:v>
                </c:pt>
                <c:pt idx="6">
                  <c:v>1.2201126262381226</c:v>
                </c:pt>
                <c:pt idx="7">
                  <c:v>17.458169680036853</c:v>
                </c:pt>
                <c:pt idx="8">
                  <c:v>25.088989061372292</c:v>
                </c:pt>
                <c:pt idx="9">
                  <c:v>31.713212026249742</c:v>
                </c:pt>
                <c:pt idx="10">
                  <c:v>12.513904873738477</c:v>
                </c:pt>
                <c:pt idx="11">
                  <c:v>7.6242675360226606</c:v>
                </c:pt>
                <c:pt idx="12">
                  <c:v>11.7210353303775</c:v>
                </c:pt>
                <c:pt idx="13">
                  <c:v>24.187177325078601</c:v>
                </c:pt>
                <c:pt idx="14">
                  <c:v>61.430997201300762</c:v>
                </c:pt>
                <c:pt idx="15">
                  <c:v>51.162619283050873</c:v>
                </c:pt>
                <c:pt idx="16">
                  <c:v>11.437356754847237</c:v>
                </c:pt>
                <c:pt idx="17">
                  <c:v>5.9723485875681623</c:v>
                </c:pt>
                <c:pt idx="18">
                  <c:v>2.7735307728167853</c:v>
                </c:pt>
                <c:pt idx="19">
                  <c:v>27.108238007770414</c:v>
                </c:pt>
                <c:pt idx="20">
                  <c:v>11.596463238930776</c:v>
                </c:pt>
                <c:pt idx="21">
                  <c:v>35.674844083207759</c:v>
                </c:pt>
                <c:pt idx="22">
                  <c:v>12.813670738997981</c:v>
                </c:pt>
                <c:pt idx="23">
                  <c:v>36.396504537758148</c:v>
                </c:pt>
                <c:pt idx="24">
                  <c:v>9.4689734369551122</c:v>
                </c:pt>
                <c:pt idx="25">
                  <c:v>2.5105457709775858</c:v>
                </c:pt>
              </c:numCache>
            </c:numRef>
          </c:val>
          <c:extLst>
            <c:ext xmlns:c16="http://schemas.microsoft.com/office/drawing/2014/chart" uri="{C3380CC4-5D6E-409C-BE32-E72D297353CC}">
              <c16:uniqueId val="{00000003-D969-41D9-B67E-A9BD1953FCD8}"/>
            </c:ext>
          </c:extLst>
        </c:ser>
        <c:dLbls>
          <c:showLegendKey val="0"/>
          <c:showVal val="0"/>
          <c:showCatName val="0"/>
          <c:showSerName val="0"/>
          <c:showPercent val="0"/>
          <c:showBubbleSize val="0"/>
        </c:dLbls>
        <c:gapWidth val="50"/>
        <c:overlap val="100"/>
        <c:axId val="340968960"/>
        <c:axId val="340970496"/>
      </c:barChart>
      <c:catAx>
        <c:axId val="3409689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70496"/>
        <c:crosses val="autoZero"/>
        <c:auto val="1"/>
        <c:lblAlgn val="ctr"/>
        <c:lblOffset val="100"/>
        <c:tickLblSkip val="1"/>
        <c:tickMarkSkip val="1"/>
        <c:noMultiLvlLbl val="0"/>
      </c:catAx>
      <c:valAx>
        <c:axId val="3409704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9689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'AIS08'!$M$221:$Q$221</c:f>
              <c:strCache>
                <c:ptCount val="5"/>
                <c:pt idx="0">
                  <c:v>Poorest</c:v>
                </c:pt>
                <c:pt idx="1">
                  <c:v>Poor</c:v>
                </c:pt>
                <c:pt idx="2">
                  <c:v>Middle</c:v>
                </c:pt>
                <c:pt idx="3">
                  <c:v>Rich</c:v>
                </c:pt>
                <c:pt idx="4">
                  <c:v>Richest</c:v>
                </c:pt>
              </c:strCache>
            </c:strRef>
          </c:cat>
          <c:val>
            <c:numRef>
              <c:f>'AIS08'!$M$222:$Q$222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4377-4E53-BD76-6AB7F4D7C2E4}"/>
            </c:ext>
          </c:extLst>
        </c:ser>
        <c:ser>
          <c:idx val="1"/>
          <c:order val="1"/>
          <c:tx>
            <c:strRef>
              <c:f>'AIS08'!$B$223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'AIS08'!$M$221:$Q$221</c:f>
              <c:strCache>
                <c:ptCount val="5"/>
                <c:pt idx="0">
                  <c:v>Poorest</c:v>
                </c:pt>
                <c:pt idx="1">
                  <c:v>Poor</c:v>
                </c:pt>
                <c:pt idx="2">
                  <c:v>Middle</c:v>
                </c:pt>
                <c:pt idx="3">
                  <c:v>Rich</c:v>
                </c:pt>
                <c:pt idx="4">
                  <c:v>Richest</c:v>
                </c:pt>
              </c:strCache>
            </c:strRef>
          </c:cat>
          <c:val>
            <c:numRef>
              <c:f>'AIS08'!$M$223:$Q$223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4377-4E53-BD76-6AB7F4D7C2E4}"/>
            </c:ext>
          </c:extLst>
        </c:ser>
        <c:ser>
          <c:idx val="2"/>
          <c:order val="2"/>
          <c:tx>
            <c:strRef>
              <c:f>'AIS08'!$B$224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'AIS08'!$M$221:$Q$221</c:f>
              <c:strCache>
                <c:ptCount val="5"/>
                <c:pt idx="0">
                  <c:v>Poorest</c:v>
                </c:pt>
                <c:pt idx="1">
                  <c:v>Poor</c:v>
                </c:pt>
                <c:pt idx="2">
                  <c:v>Middle</c:v>
                </c:pt>
                <c:pt idx="3">
                  <c:v>Rich</c:v>
                </c:pt>
                <c:pt idx="4">
                  <c:v>Richest</c:v>
                </c:pt>
              </c:strCache>
            </c:strRef>
          </c:cat>
          <c:val>
            <c:numRef>
              <c:f>'AIS08'!$M$224:$Q$224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4377-4E53-BD76-6AB7F4D7C2E4}"/>
            </c:ext>
          </c:extLst>
        </c:ser>
        <c:dLbls>
          <c:showLegendKey val="0"/>
          <c:showVal val="0"/>
          <c:showCatName val="0"/>
          <c:showSerName val="0"/>
          <c:showPercent val="0"/>
          <c:showBubbleSize val="0"/>
        </c:dLbls>
        <c:gapWidth val="50"/>
        <c:overlap val="100"/>
        <c:axId val="341183872"/>
        <c:axId val="341214336"/>
      </c:barChart>
      <c:catAx>
        <c:axId val="341183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214336"/>
        <c:crosses val="autoZero"/>
        <c:auto val="1"/>
        <c:lblAlgn val="ctr"/>
        <c:lblOffset val="100"/>
        <c:tickLblSkip val="1"/>
        <c:tickMarkSkip val="1"/>
        <c:noMultiLvlLbl val="0"/>
      </c:catAx>
      <c:valAx>
        <c:axId val="3412143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838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'AIS08'!$R$221:$AQ$221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'AIS08'!$R$222:$AQ$222</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D1CE-4825-A39F-AAA1F44B050C}"/>
            </c:ext>
          </c:extLst>
        </c:ser>
        <c:ser>
          <c:idx val="1"/>
          <c:order val="1"/>
          <c:tx>
            <c:strRef>
              <c:f>'AIS08'!$B$223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'AIS08'!$R$221:$AQ$221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'AIS08'!$R$223:$AQ$223</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D1CE-4825-A39F-AAA1F44B050C}"/>
            </c:ext>
          </c:extLst>
        </c:ser>
        <c:ser>
          <c:idx val="2"/>
          <c:order val="2"/>
          <c:tx>
            <c:strRef>
              <c:f>'AIS08'!$B$224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'AIS08'!$R$221:$AQ$221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1</c:v>
                </c:pt>
                <c:pt idx="15">
                  <c:v>Pemba 2</c:v>
                </c:pt>
                <c:pt idx="16">
                  <c:v>Pwani</c:v>
                </c:pt>
                <c:pt idx="17">
                  <c:v>Rukwa</c:v>
                </c:pt>
                <c:pt idx="18">
                  <c:v>Ruvuma</c:v>
                </c:pt>
                <c:pt idx="19">
                  <c:v>Shinyanga</c:v>
                </c:pt>
                <c:pt idx="20">
                  <c:v>Singida</c:v>
                </c:pt>
                <c:pt idx="21">
                  <c:v>Tabora</c:v>
                </c:pt>
                <c:pt idx="22">
                  <c:v>Tanga</c:v>
                </c:pt>
                <c:pt idx="23">
                  <c:v>Unguja 1</c:v>
                </c:pt>
                <c:pt idx="24">
                  <c:v>Unguja 2</c:v>
                </c:pt>
                <c:pt idx="25">
                  <c:v>Unguja 3</c:v>
                </c:pt>
              </c:strCache>
            </c:strRef>
          </c:cat>
          <c:val>
            <c:numRef>
              <c:f>'AIS08'!$R$224:$AQ$224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D1CE-4825-A39F-AAA1F44B050C}"/>
            </c:ext>
          </c:extLst>
        </c:ser>
        <c:dLbls>
          <c:showLegendKey val="0"/>
          <c:showVal val="0"/>
          <c:showCatName val="0"/>
          <c:showSerName val="0"/>
          <c:showPercent val="0"/>
          <c:showBubbleSize val="0"/>
        </c:dLbls>
        <c:gapWidth val="50"/>
        <c:overlap val="100"/>
        <c:axId val="341340160"/>
        <c:axId val="341341696"/>
      </c:barChart>
      <c:catAx>
        <c:axId val="3413401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41696"/>
        <c:crosses val="autoZero"/>
        <c:auto val="1"/>
        <c:lblAlgn val="ctr"/>
        <c:lblOffset val="100"/>
        <c:tickLblSkip val="1"/>
        <c:tickMarkSkip val="1"/>
        <c:noMultiLvlLbl val="0"/>
      </c:catAx>
      <c:valAx>
        <c:axId val="3413416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3401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'AIS08'!$C$221:$G$221</c:f>
              <c:strCache>
                <c:ptCount val="5"/>
                <c:pt idx="0">
                  <c:v>Poorest</c:v>
                </c:pt>
                <c:pt idx="1">
                  <c:v>Poor</c:v>
                </c:pt>
                <c:pt idx="2">
                  <c:v>Middle</c:v>
                </c:pt>
                <c:pt idx="3">
                  <c:v>Rich</c:v>
                </c:pt>
                <c:pt idx="4">
                  <c:v>Richest</c:v>
                </c:pt>
              </c:strCache>
            </c:strRef>
          </c:cat>
          <c:val>
            <c:numRef>
              <c:f>'AIS08'!$C$222:$G$222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D3A-44D3-93DD-51BF532C400C}"/>
            </c:ext>
          </c:extLst>
        </c:ser>
        <c:ser>
          <c:idx val="1"/>
          <c:order val="1"/>
          <c:tx>
            <c:strRef>
              <c:f>'AIS08'!$B$223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'AIS08'!$C$221:$G$221</c:f>
              <c:strCache>
                <c:ptCount val="5"/>
                <c:pt idx="0">
                  <c:v>Poorest</c:v>
                </c:pt>
                <c:pt idx="1">
                  <c:v>Poor</c:v>
                </c:pt>
                <c:pt idx="2">
                  <c:v>Middle</c:v>
                </c:pt>
                <c:pt idx="3">
                  <c:v>Rich</c:v>
                </c:pt>
                <c:pt idx="4">
                  <c:v>Richest</c:v>
                </c:pt>
              </c:strCache>
            </c:strRef>
          </c:cat>
          <c:val>
            <c:numRef>
              <c:f>'AIS08'!$C$223:$G$223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D3A-44D3-93DD-51BF532C400C}"/>
            </c:ext>
          </c:extLst>
        </c:ser>
        <c:ser>
          <c:idx val="2"/>
          <c:order val="2"/>
          <c:tx>
            <c:strRef>
              <c:f>'AIS08'!$B$224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'AIS08'!$C$221:$G$221</c:f>
              <c:strCache>
                <c:ptCount val="5"/>
                <c:pt idx="0">
                  <c:v>Poorest</c:v>
                </c:pt>
                <c:pt idx="1">
                  <c:v>Poor</c:v>
                </c:pt>
                <c:pt idx="2">
                  <c:v>Middle</c:v>
                </c:pt>
                <c:pt idx="3">
                  <c:v>Rich</c:v>
                </c:pt>
                <c:pt idx="4">
                  <c:v>Richest</c:v>
                </c:pt>
              </c:strCache>
            </c:strRef>
          </c:cat>
          <c:val>
            <c:numRef>
              <c:f>'AIS08'!$C$224:$G$224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9D3A-44D3-93DD-51BF532C400C}"/>
            </c:ext>
          </c:extLst>
        </c:ser>
        <c:dLbls>
          <c:showLegendKey val="0"/>
          <c:showVal val="0"/>
          <c:showCatName val="0"/>
          <c:showSerName val="0"/>
          <c:showPercent val="0"/>
          <c:showBubbleSize val="0"/>
        </c:dLbls>
        <c:gapWidth val="50"/>
        <c:overlap val="100"/>
        <c:axId val="341410176"/>
        <c:axId val="341411712"/>
      </c:barChart>
      <c:catAx>
        <c:axId val="341410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11712"/>
        <c:crosses val="autoZero"/>
        <c:auto val="1"/>
        <c:lblAlgn val="ctr"/>
        <c:lblOffset val="100"/>
        <c:tickLblSkip val="1"/>
        <c:tickMarkSkip val="1"/>
        <c:noMultiLvlLbl val="0"/>
      </c:catAx>
      <c:valAx>
        <c:axId val="341411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10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'AIS08'!$H$15:$L$15</c:f>
              <c:strCache>
                <c:ptCount val="5"/>
                <c:pt idx="0">
                  <c:v>Poorest</c:v>
                </c:pt>
                <c:pt idx="1">
                  <c:v>Poor</c:v>
                </c:pt>
                <c:pt idx="2">
                  <c:v>Middle</c:v>
                </c:pt>
                <c:pt idx="3">
                  <c:v>Rich</c:v>
                </c:pt>
                <c:pt idx="4">
                  <c:v>Richest</c:v>
                </c:pt>
              </c:strCache>
            </c:strRef>
          </c:cat>
          <c:val>
            <c:numRef>
              <c:f>'AIS08'!$H$18:$L$18</c:f>
              <c:numCache>
                <c:formatCode>###0.0</c:formatCode>
                <c:ptCount val="5"/>
                <c:pt idx="0">
                  <c:v>52.295104777031902</c:v>
                </c:pt>
                <c:pt idx="1">
                  <c:v>75.752300722881643</c:v>
                </c:pt>
                <c:pt idx="2">
                  <c:v>82.645416821447796</c:v>
                </c:pt>
                <c:pt idx="3">
                  <c:v>81.553137578943719</c:v>
                </c:pt>
                <c:pt idx="4">
                  <c:v>91.482454025721751</c:v>
                </c:pt>
              </c:numCache>
            </c:numRef>
          </c:val>
          <c:extLst>
            <c:ext xmlns:c16="http://schemas.microsoft.com/office/drawing/2014/chart" uri="{C3380CC4-5D6E-409C-BE32-E72D297353CC}">
              <c16:uniqueId val="{00000000-42C1-4C6F-963F-20805C5ECCC3}"/>
            </c:ext>
          </c:extLst>
        </c:ser>
        <c:ser>
          <c:idx val="1"/>
          <c:order val="1"/>
          <c:tx>
            <c:strRef>
              <c:f>'AIS08'!$B$19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'AIS08'!$H$15:$L$15</c:f>
              <c:strCache>
                <c:ptCount val="5"/>
                <c:pt idx="0">
                  <c:v>Poorest</c:v>
                </c:pt>
                <c:pt idx="1">
                  <c:v>Poor</c:v>
                </c:pt>
                <c:pt idx="2">
                  <c:v>Middle</c:v>
                </c:pt>
                <c:pt idx="3">
                  <c:v>Rich</c:v>
                </c:pt>
                <c:pt idx="4">
                  <c:v>Richest</c:v>
                </c:pt>
              </c:strCache>
            </c:strRef>
          </c:cat>
          <c:val>
            <c:numRef>
              <c:f>'AIS08'!$H$19:$L$19</c:f>
              <c:numCache>
                <c:formatCode>###0.0</c:formatCode>
                <c:ptCount val="5"/>
                <c:pt idx="0">
                  <c:v>13.333974585494504</c:v>
                </c:pt>
                <c:pt idx="1">
                  <c:v>14.789452215870636</c:v>
                </c:pt>
                <c:pt idx="2">
                  <c:v>10.292612950263601</c:v>
                </c:pt>
                <c:pt idx="3">
                  <c:v>7.0956342171292768</c:v>
                </c:pt>
                <c:pt idx="4">
                  <c:v>4.0980688902888511</c:v>
                </c:pt>
              </c:numCache>
            </c:numRef>
          </c:val>
          <c:extLst>
            <c:ext xmlns:c16="http://schemas.microsoft.com/office/drawing/2014/chart" uri="{C3380CC4-5D6E-409C-BE32-E72D297353CC}">
              <c16:uniqueId val="{00000001-42C1-4C6F-963F-20805C5ECCC3}"/>
            </c:ext>
          </c:extLst>
        </c:ser>
        <c:ser>
          <c:idx val="2"/>
          <c:order val="2"/>
          <c:tx>
            <c:strRef>
              <c:f>'AIS08'!$B$20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'AIS08'!$H$15:$L$15</c:f>
              <c:strCache>
                <c:ptCount val="5"/>
                <c:pt idx="0">
                  <c:v>Poorest</c:v>
                </c:pt>
                <c:pt idx="1">
                  <c:v>Poor</c:v>
                </c:pt>
                <c:pt idx="2">
                  <c:v>Middle</c:v>
                </c:pt>
                <c:pt idx="3">
                  <c:v>Rich</c:v>
                </c:pt>
                <c:pt idx="4">
                  <c:v>Richest</c:v>
                </c:pt>
              </c:strCache>
            </c:strRef>
          </c:cat>
          <c:val>
            <c:numRef>
              <c:f>'AIS08'!$H$20:$L$20</c:f>
              <c:numCache>
                <c:formatCode>###0.0</c:formatCode>
                <c:ptCount val="5"/>
                <c:pt idx="0">
                  <c:v>26.999982667961078</c:v>
                </c:pt>
                <c:pt idx="1">
                  <c:v>5.4191939668278692</c:v>
                </c:pt>
                <c:pt idx="2">
                  <c:v>5.021756925632479</c:v>
                </c:pt>
                <c:pt idx="3">
                  <c:v>7.245439300658485</c:v>
                </c:pt>
                <c:pt idx="4">
                  <c:v>3.8861143667460745</c:v>
                </c:pt>
              </c:numCache>
            </c:numRef>
          </c:val>
          <c:extLst>
            <c:ext xmlns:c16="http://schemas.microsoft.com/office/drawing/2014/chart" uri="{C3380CC4-5D6E-409C-BE32-E72D297353CC}">
              <c16:uniqueId val="{00000002-42C1-4C6F-963F-20805C5ECCC3}"/>
            </c:ext>
          </c:extLst>
        </c:ser>
        <c:ser>
          <c:idx val="3"/>
          <c:order val="3"/>
          <c:tx>
            <c:strRef>
              <c:f>'AIS08'!$B$21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'AIS08'!$H$15:$L$15</c:f>
              <c:strCache>
                <c:ptCount val="5"/>
                <c:pt idx="0">
                  <c:v>Poorest</c:v>
                </c:pt>
                <c:pt idx="1">
                  <c:v>Poor</c:v>
                </c:pt>
                <c:pt idx="2">
                  <c:v>Middle</c:v>
                </c:pt>
                <c:pt idx="3">
                  <c:v>Rich</c:v>
                </c:pt>
                <c:pt idx="4">
                  <c:v>Richest</c:v>
                </c:pt>
              </c:strCache>
            </c:strRef>
          </c:cat>
          <c:val>
            <c:numRef>
              <c:f>'AIS08'!$H$21:$L$21</c:f>
              <c:numCache>
                <c:formatCode>###0.0</c:formatCode>
                <c:ptCount val="5"/>
                <c:pt idx="0">
                  <c:v>7.3709379695125188</c:v>
                </c:pt>
                <c:pt idx="1">
                  <c:v>4.0390530944198524</c:v>
                </c:pt>
                <c:pt idx="2">
                  <c:v>2.0402133026561242</c:v>
                </c:pt>
                <c:pt idx="3">
                  <c:v>4.1057889032685191</c:v>
                </c:pt>
                <c:pt idx="4">
                  <c:v>0.53336271724332363</c:v>
                </c:pt>
              </c:numCache>
            </c:numRef>
          </c:val>
          <c:extLst>
            <c:ext xmlns:c16="http://schemas.microsoft.com/office/drawing/2014/chart" uri="{C3380CC4-5D6E-409C-BE32-E72D297353CC}">
              <c16:uniqueId val="{00000003-42C1-4C6F-963F-20805C5ECCC3}"/>
            </c:ext>
          </c:extLst>
        </c:ser>
        <c:dLbls>
          <c:showLegendKey val="0"/>
          <c:showVal val="0"/>
          <c:showCatName val="0"/>
          <c:showSerName val="0"/>
          <c:showPercent val="0"/>
          <c:showBubbleSize val="0"/>
        </c:dLbls>
        <c:gapWidth val="50"/>
        <c:overlap val="100"/>
        <c:axId val="341497728"/>
        <c:axId val="341499264"/>
      </c:barChart>
      <c:catAx>
        <c:axId val="341497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99264"/>
        <c:crosses val="autoZero"/>
        <c:auto val="1"/>
        <c:lblAlgn val="ctr"/>
        <c:lblOffset val="100"/>
        <c:tickLblSkip val="1"/>
        <c:tickMarkSkip val="1"/>
        <c:noMultiLvlLbl val="0"/>
      </c:catAx>
      <c:valAx>
        <c:axId val="3414992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497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'AIS08'!$H$121:$L$121</c:f>
              <c:strCache>
                <c:ptCount val="5"/>
                <c:pt idx="0">
                  <c:v>Poorest</c:v>
                </c:pt>
                <c:pt idx="1">
                  <c:v>Poor</c:v>
                </c:pt>
                <c:pt idx="2">
                  <c:v>Middle</c:v>
                </c:pt>
                <c:pt idx="3">
                  <c:v>Rich</c:v>
                </c:pt>
                <c:pt idx="4">
                  <c:v>Richest</c:v>
                </c:pt>
              </c:strCache>
            </c:strRef>
          </c:cat>
          <c:val>
            <c:numRef>
              <c:f>'AIS08'!$H$124:$L$124</c:f>
              <c:numCache>
                <c:formatCode>###0.0</c:formatCode>
                <c:ptCount val="5"/>
                <c:pt idx="0">
                  <c:v>5.2514702125046915</c:v>
                </c:pt>
                <c:pt idx="1">
                  <c:v>11.450965708317607</c:v>
                </c:pt>
                <c:pt idx="2">
                  <c:v>19.633686294184002</c:v>
                </c:pt>
                <c:pt idx="3">
                  <c:v>25.395470042048157</c:v>
                </c:pt>
                <c:pt idx="4">
                  <c:v>64.322631195890423</c:v>
                </c:pt>
              </c:numCache>
            </c:numRef>
          </c:val>
          <c:extLst>
            <c:ext xmlns:c16="http://schemas.microsoft.com/office/drawing/2014/chart" uri="{C3380CC4-5D6E-409C-BE32-E72D297353CC}">
              <c16:uniqueId val="{00000000-5A7A-4550-B407-B2CE03FD5E6E}"/>
            </c:ext>
          </c:extLst>
        </c:ser>
        <c:ser>
          <c:idx val="1"/>
          <c:order val="1"/>
          <c:tx>
            <c:strRef>
              <c:f>'AIS08'!$B$125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'AIS08'!$H$121:$L$121</c:f>
              <c:strCache>
                <c:ptCount val="5"/>
                <c:pt idx="0">
                  <c:v>Poorest</c:v>
                </c:pt>
                <c:pt idx="1">
                  <c:v>Poor</c:v>
                </c:pt>
                <c:pt idx="2">
                  <c:v>Middle</c:v>
                </c:pt>
                <c:pt idx="3">
                  <c:v>Rich</c:v>
                </c:pt>
                <c:pt idx="4">
                  <c:v>Richest</c:v>
                </c:pt>
              </c:strCache>
            </c:strRef>
          </c:cat>
          <c:val>
            <c:numRef>
              <c:f>'AIS08'!$H$125:$L$125</c:f>
              <c:numCache>
                <c:formatCode>###0.0</c:formatCode>
                <c:ptCount val="5"/>
                <c:pt idx="0">
                  <c:v>6.02436374344376</c:v>
                </c:pt>
                <c:pt idx="1">
                  <c:v>15.663470060897959</c:v>
                </c:pt>
                <c:pt idx="2">
                  <c:v>20.133355683532777</c:v>
                </c:pt>
                <c:pt idx="3">
                  <c:v>23.918541895705648</c:v>
                </c:pt>
                <c:pt idx="4">
                  <c:v>12.434408593942418</c:v>
                </c:pt>
              </c:numCache>
            </c:numRef>
          </c:val>
          <c:extLst>
            <c:ext xmlns:c16="http://schemas.microsoft.com/office/drawing/2014/chart" uri="{C3380CC4-5D6E-409C-BE32-E72D297353CC}">
              <c16:uniqueId val="{00000001-5A7A-4550-B407-B2CE03FD5E6E}"/>
            </c:ext>
          </c:extLst>
        </c:ser>
        <c:ser>
          <c:idx val="2"/>
          <c:order val="2"/>
          <c:tx>
            <c:strRef>
              <c:f>'AIS08'!$B$126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'AIS08'!$H$121:$L$121</c:f>
              <c:strCache>
                <c:ptCount val="5"/>
                <c:pt idx="0">
                  <c:v>Poorest</c:v>
                </c:pt>
                <c:pt idx="1">
                  <c:v>Poor</c:v>
                </c:pt>
                <c:pt idx="2">
                  <c:v>Middle</c:v>
                </c:pt>
                <c:pt idx="3">
                  <c:v>Rich</c:v>
                </c:pt>
                <c:pt idx="4">
                  <c:v>Richest</c:v>
                </c:pt>
              </c:strCache>
            </c:strRef>
          </c:cat>
          <c:val>
            <c:numRef>
              <c:f>'AIS08'!$H$126:$L$126</c:f>
              <c:numCache>
                <c:formatCode>###0.0</c:formatCode>
                <c:ptCount val="5"/>
                <c:pt idx="0">
                  <c:v>77.472000984736496</c:v>
                </c:pt>
                <c:pt idx="1">
                  <c:v>68.704305020708716</c:v>
                </c:pt>
                <c:pt idx="2">
                  <c:v>59.705781753705899</c:v>
                </c:pt>
                <c:pt idx="3">
                  <c:v>50.685988062246196</c:v>
                </c:pt>
                <c:pt idx="4">
                  <c:v>23.242960210167155</c:v>
                </c:pt>
              </c:numCache>
            </c:numRef>
          </c:val>
          <c:extLst>
            <c:ext xmlns:c16="http://schemas.microsoft.com/office/drawing/2014/chart" uri="{C3380CC4-5D6E-409C-BE32-E72D297353CC}">
              <c16:uniqueId val="{00000002-5A7A-4550-B407-B2CE03FD5E6E}"/>
            </c:ext>
          </c:extLst>
        </c:ser>
        <c:ser>
          <c:idx val="3"/>
          <c:order val="3"/>
          <c:tx>
            <c:strRef>
              <c:f>'AIS08'!$B$127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'AIS08'!$H$121:$L$121</c:f>
              <c:strCache>
                <c:ptCount val="5"/>
                <c:pt idx="0">
                  <c:v>Poorest</c:v>
                </c:pt>
                <c:pt idx="1">
                  <c:v>Poor</c:v>
                </c:pt>
                <c:pt idx="2">
                  <c:v>Middle</c:v>
                </c:pt>
                <c:pt idx="3">
                  <c:v>Rich</c:v>
                </c:pt>
                <c:pt idx="4">
                  <c:v>Richest</c:v>
                </c:pt>
              </c:strCache>
            </c:strRef>
          </c:cat>
          <c:val>
            <c:numRef>
              <c:f>'AIS08'!$H$127:$L$127</c:f>
              <c:numCache>
                <c:formatCode>###0.0</c:formatCode>
                <c:ptCount val="5"/>
                <c:pt idx="0">
                  <c:v>11.252165059315052</c:v>
                </c:pt>
                <c:pt idx="1">
                  <c:v>4.1812592100757096</c:v>
                </c:pt>
                <c:pt idx="2">
                  <c:v>0.52717626857732258</c:v>
                </c:pt>
                <c:pt idx="3">
                  <c:v>0</c:v>
                </c:pt>
                <c:pt idx="4">
                  <c:v>0</c:v>
                </c:pt>
              </c:numCache>
            </c:numRef>
          </c:val>
          <c:extLst>
            <c:ext xmlns:c16="http://schemas.microsoft.com/office/drawing/2014/chart" uri="{C3380CC4-5D6E-409C-BE32-E72D297353CC}">
              <c16:uniqueId val="{00000003-5A7A-4550-B407-B2CE03FD5E6E}"/>
            </c:ext>
          </c:extLst>
        </c:ser>
        <c:dLbls>
          <c:showLegendKey val="0"/>
          <c:showVal val="0"/>
          <c:showCatName val="0"/>
          <c:showSerName val="0"/>
          <c:showPercent val="0"/>
          <c:showBubbleSize val="0"/>
        </c:dLbls>
        <c:gapWidth val="50"/>
        <c:overlap val="100"/>
        <c:axId val="341654912"/>
        <c:axId val="341693568"/>
      </c:barChart>
      <c:catAx>
        <c:axId val="341654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93568"/>
        <c:crosses val="autoZero"/>
        <c:auto val="1"/>
        <c:lblAlgn val="ctr"/>
        <c:lblOffset val="100"/>
        <c:tickLblSkip val="1"/>
        <c:tickMarkSkip val="1"/>
        <c:noMultiLvlLbl val="0"/>
      </c:catAx>
      <c:valAx>
        <c:axId val="3416935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654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'AIS08'!$H$221:$L$221</c:f>
              <c:strCache>
                <c:ptCount val="5"/>
                <c:pt idx="0">
                  <c:v>Poorest</c:v>
                </c:pt>
                <c:pt idx="1">
                  <c:v>Poor</c:v>
                </c:pt>
                <c:pt idx="2">
                  <c:v>Middle</c:v>
                </c:pt>
                <c:pt idx="3">
                  <c:v>Rich</c:v>
                </c:pt>
                <c:pt idx="4">
                  <c:v>Richest</c:v>
                </c:pt>
              </c:strCache>
            </c:strRef>
          </c:cat>
          <c:val>
            <c:numRef>
              <c:f>'AIS08'!$H$222:$L$222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5AA-4A49-92F8-4F1E61F5DA8B}"/>
            </c:ext>
          </c:extLst>
        </c:ser>
        <c:ser>
          <c:idx val="1"/>
          <c:order val="1"/>
          <c:tx>
            <c:strRef>
              <c:f>'AIS08'!$B$223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'AIS08'!$H$221:$L$221</c:f>
              <c:strCache>
                <c:ptCount val="5"/>
                <c:pt idx="0">
                  <c:v>Poorest</c:v>
                </c:pt>
                <c:pt idx="1">
                  <c:v>Poor</c:v>
                </c:pt>
                <c:pt idx="2">
                  <c:v>Middle</c:v>
                </c:pt>
                <c:pt idx="3">
                  <c:v>Rich</c:v>
                </c:pt>
                <c:pt idx="4">
                  <c:v>Richest</c:v>
                </c:pt>
              </c:strCache>
            </c:strRef>
          </c:cat>
          <c:val>
            <c:numRef>
              <c:f>'AIS08'!$H$223:$L$223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5AA-4A49-92F8-4F1E61F5DA8B}"/>
            </c:ext>
          </c:extLst>
        </c:ser>
        <c:ser>
          <c:idx val="2"/>
          <c:order val="2"/>
          <c:tx>
            <c:strRef>
              <c:f>'AIS08'!$B$224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'AIS08'!$H$221:$L$221</c:f>
              <c:strCache>
                <c:ptCount val="5"/>
                <c:pt idx="0">
                  <c:v>Poorest</c:v>
                </c:pt>
                <c:pt idx="1">
                  <c:v>Poor</c:v>
                </c:pt>
                <c:pt idx="2">
                  <c:v>Middle</c:v>
                </c:pt>
                <c:pt idx="3">
                  <c:v>Rich</c:v>
                </c:pt>
                <c:pt idx="4">
                  <c:v>Richest</c:v>
                </c:pt>
              </c:strCache>
            </c:strRef>
          </c:cat>
          <c:val>
            <c:numRef>
              <c:f>'AIS08'!$H$224:$L$224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95AA-4A49-92F8-4F1E61F5DA8B}"/>
            </c:ext>
          </c:extLst>
        </c:ser>
        <c:dLbls>
          <c:showLegendKey val="0"/>
          <c:showVal val="0"/>
          <c:showCatName val="0"/>
          <c:showSerName val="0"/>
          <c:showPercent val="0"/>
          <c:showBubbleSize val="0"/>
        </c:dLbls>
        <c:gapWidth val="50"/>
        <c:overlap val="100"/>
        <c:axId val="341803008"/>
        <c:axId val="341804544"/>
      </c:barChart>
      <c:catAx>
        <c:axId val="34180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04544"/>
        <c:crosses val="autoZero"/>
        <c:auto val="1"/>
        <c:lblAlgn val="ctr"/>
        <c:lblOffset val="100"/>
        <c:tickLblSkip val="1"/>
        <c:tickMarkSkip val="1"/>
        <c:noMultiLvlLbl val="0"/>
      </c:catAx>
      <c:valAx>
        <c:axId val="3418045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80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'AIS08'!$C$121:$G$121</c:f>
              <c:strCache>
                <c:ptCount val="5"/>
                <c:pt idx="0">
                  <c:v>Poorest</c:v>
                </c:pt>
                <c:pt idx="1">
                  <c:v>Poor</c:v>
                </c:pt>
                <c:pt idx="2">
                  <c:v>Middle</c:v>
                </c:pt>
                <c:pt idx="3">
                  <c:v>Rich</c:v>
                </c:pt>
                <c:pt idx="4">
                  <c:v>Richest</c:v>
                </c:pt>
              </c:strCache>
            </c:strRef>
          </c:cat>
          <c:val>
            <c:numRef>
              <c:f>'AIS08'!$C$124:$G$124</c:f>
              <c:numCache>
                <c:formatCode>###0.0</c:formatCode>
                <c:ptCount val="5"/>
                <c:pt idx="0">
                  <c:v>3.5586949740359977</c:v>
                </c:pt>
                <c:pt idx="1">
                  <c:v>4.183863980422216</c:v>
                </c:pt>
                <c:pt idx="2">
                  <c:v>7.3070653789023821</c:v>
                </c:pt>
                <c:pt idx="3">
                  <c:v>11.02477989414635</c:v>
                </c:pt>
                <c:pt idx="4">
                  <c:v>33.363435026784529</c:v>
                </c:pt>
              </c:numCache>
            </c:numRef>
          </c:val>
          <c:extLst>
            <c:ext xmlns:c16="http://schemas.microsoft.com/office/drawing/2014/chart" uri="{C3380CC4-5D6E-409C-BE32-E72D297353CC}">
              <c16:uniqueId val="{00000000-A03F-43CB-961D-74D0BB58DBB0}"/>
            </c:ext>
          </c:extLst>
        </c:ser>
        <c:ser>
          <c:idx val="1"/>
          <c:order val="1"/>
          <c:tx>
            <c:strRef>
              <c:f>'AIS08'!$B$125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'AIS08'!$C$121:$G$121</c:f>
              <c:strCache>
                <c:ptCount val="5"/>
                <c:pt idx="0">
                  <c:v>Poorest</c:v>
                </c:pt>
                <c:pt idx="1">
                  <c:v>Poor</c:v>
                </c:pt>
                <c:pt idx="2">
                  <c:v>Middle</c:v>
                </c:pt>
                <c:pt idx="3">
                  <c:v>Rich</c:v>
                </c:pt>
                <c:pt idx="4">
                  <c:v>Richest</c:v>
                </c:pt>
              </c:strCache>
            </c:strRef>
          </c:cat>
          <c:val>
            <c:numRef>
              <c:f>'AIS08'!$C$125:$G$125</c:f>
              <c:numCache>
                <c:formatCode>###0.0</c:formatCode>
                <c:ptCount val="5"/>
                <c:pt idx="0">
                  <c:v>0.53436000278117102</c:v>
                </c:pt>
                <c:pt idx="1">
                  <c:v>0.65501436968243132</c:v>
                </c:pt>
                <c:pt idx="2">
                  <c:v>1.7436204486120233</c:v>
                </c:pt>
                <c:pt idx="3">
                  <c:v>5.7444375229237234</c:v>
                </c:pt>
                <c:pt idx="4">
                  <c:v>15.067517828373289</c:v>
                </c:pt>
              </c:numCache>
            </c:numRef>
          </c:val>
          <c:extLst>
            <c:ext xmlns:c16="http://schemas.microsoft.com/office/drawing/2014/chart" uri="{C3380CC4-5D6E-409C-BE32-E72D297353CC}">
              <c16:uniqueId val="{00000001-A03F-43CB-961D-74D0BB58DBB0}"/>
            </c:ext>
          </c:extLst>
        </c:ser>
        <c:ser>
          <c:idx val="2"/>
          <c:order val="2"/>
          <c:tx>
            <c:strRef>
              <c:f>'AIS08'!$B$126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'AIS08'!$C$121:$G$121</c:f>
              <c:strCache>
                <c:ptCount val="5"/>
                <c:pt idx="0">
                  <c:v>Poorest</c:v>
                </c:pt>
                <c:pt idx="1">
                  <c:v>Poor</c:v>
                </c:pt>
                <c:pt idx="2">
                  <c:v>Middle</c:v>
                </c:pt>
                <c:pt idx="3">
                  <c:v>Rich</c:v>
                </c:pt>
                <c:pt idx="4">
                  <c:v>Richest</c:v>
                </c:pt>
              </c:strCache>
            </c:strRef>
          </c:cat>
          <c:val>
            <c:numRef>
              <c:f>'AIS08'!$C$126:$G$126</c:f>
              <c:numCache>
                <c:formatCode>###0.0</c:formatCode>
                <c:ptCount val="5"/>
                <c:pt idx="0">
                  <c:v>59.985654342227534</c:v>
                </c:pt>
                <c:pt idx="1">
                  <c:v>71.937293187809829</c:v>
                </c:pt>
                <c:pt idx="2">
                  <c:v>74.545243751777662</c:v>
                </c:pt>
                <c:pt idx="3">
                  <c:v>75.950774905884842</c:v>
                </c:pt>
                <c:pt idx="4">
                  <c:v>50.908861418920765</c:v>
                </c:pt>
              </c:numCache>
            </c:numRef>
          </c:val>
          <c:extLst>
            <c:ext xmlns:c16="http://schemas.microsoft.com/office/drawing/2014/chart" uri="{C3380CC4-5D6E-409C-BE32-E72D297353CC}">
              <c16:uniqueId val="{00000002-A03F-43CB-961D-74D0BB58DBB0}"/>
            </c:ext>
          </c:extLst>
        </c:ser>
        <c:ser>
          <c:idx val="3"/>
          <c:order val="3"/>
          <c:tx>
            <c:strRef>
              <c:f>'AIS08'!$B$127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'AIS08'!$C$121:$G$121</c:f>
              <c:strCache>
                <c:ptCount val="5"/>
                <c:pt idx="0">
                  <c:v>Poorest</c:v>
                </c:pt>
                <c:pt idx="1">
                  <c:v>Poor</c:v>
                </c:pt>
                <c:pt idx="2">
                  <c:v>Middle</c:v>
                </c:pt>
                <c:pt idx="3">
                  <c:v>Rich</c:v>
                </c:pt>
                <c:pt idx="4">
                  <c:v>Richest</c:v>
                </c:pt>
              </c:strCache>
            </c:strRef>
          </c:cat>
          <c:val>
            <c:numRef>
              <c:f>'AIS08'!$C$127:$G$127</c:f>
              <c:numCache>
                <c:formatCode>###0.0</c:formatCode>
                <c:ptCount val="5"/>
                <c:pt idx="0">
                  <c:v>35.921290680955295</c:v>
                </c:pt>
                <c:pt idx="1">
                  <c:v>23.223828462085521</c:v>
                </c:pt>
                <c:pt idx="2">
                  <c:v>16.404070420707942</c:v>
                </c:pt>
                <c:pt idx="3">
                  <c:v>7.2800076770450808</c:v>
                </c:pt>
                <c:pt idx="4">
                  <c:v>0.660185725921418</c:v>
                </c:pt>
              </c:numCache>
            </c:numRef>
          </c:val>
          <c:extLst>
            <c:ext xmlns:c16="http://schemas.microsoft.com/office/drawing/2014/chart" uri="{C3380CC4-5D6E-409C-BE32-E72D297353CC}">
              <c16:uniqueId val="{00000003-A03F-43CB-961D-74D0BB58DBB0}"/>
            </c:ext>
          </c:extLst>
        </c:ser>
        <c:dLbls>
          <c:showLegendKey val="0"/>
          <c:showVal val="0"/>
          <c:showCatName val="0"/>
          <c:showSerName val="0"/>
          <c:showPercent val="0"/>
          <c:showBubbleSize val="0"/>
        </c:dLbls>
        <c:gapWidth val="50"/>
        <c:overlap val="100"/>
        <c:axId val="341093376"/>
        <c:axId val="341115648"/>
      </c:barChart>
      <c:catAx>
        <c:axId val="341093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115648"/>
        <c:crosses val="autoZero"/>
        <c:auto val="1"/>
        <c:lblAlgn val="ctr"/>
        <c:lblOffset val="100"/>
        <c:tickLblSkip val="1"/>
        <c:tickMarkSkip val="1"/>
        <c:noMultiLvlLbl val="0"/>
      </c:catAx>
      <c:valAx>
        <c:axId val="341115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1093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'AIS08'!$B$124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'AIS08'!$M$121:$Q$121</c:f>
              <c:strCache>
                <c:ptCount val="5"/>
                <c:pt idx="0">
                  <c:v>Poorest</c:v>
                </c:pt>
                <c:pt idx="1">
                  <c:v>Poor</c:v>
                </c:pt>
                <c:pt idx="2">
                  <c:v>Middle</c:v>
                </c:pt>
                <c:pt idx="3">
                  <c:v>Rich</c:v>
                </c:pt>
                <c:pt idx="4">
                  <c:v>Richest</c:v>
                </c:pt>
              </c:strCache>
            </c:strRef>
          </c:cat>
          <c:val>
            <c:numRef>
              <c:f>'AIS08'!$M$124:$Q$124</c:f>
              <c:numCache>
                <c:formatCode>###0.0</c:formatCode>
                <c:ptCount val="5"/>
                <c:pt idx="0">
                  <c:v>3.0442018612822763</c:v>
                </c:pt>
                <c:pt idx="1">
                  <c:v>4.2394095421320106</c:v>
                </c:pt>
                <c:pt idx="2">
                  <c:v>6.0759774854492123</c:v>
                </c:pt>
                <c:pt idx="3">
                  <c:v>8.6660272393337632</c:v>
                </c:pt>
                <c:pt idx="4">
                  <c:v>20.403074922187269</c:v>
                </c:pt>
              </c:numCache>
            </c:numRef>
          </c:val>
          <c:extLst>
            <c:ext xmlns:c16="http://schemas.microsoft.com/office/drawing/2014/chart" uri="{C3380CC4-5D6E-409C-BE32-E72D297353CC}">
              <c16:uniqueId val="{00000000-92E7-4710-98AE-2A13BCF0E07E}"/>
            </c:ext>
          </c:extLst>
        </c:ser>
        <c:ser>
          <c:idx val="1"/>
          <c:order val="1"/>
          <c:tx>
            <c:strRef>
              <c:f>'AIS08'!$B$125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'AIS08'!$M$121:$Q$121</c:f>
              <c:strCache>
                <c:ptCount val="5"/>
                <c:pt idx="0">
                  <c:v>Poorest</c:v>
                </c:pt>
                <c:pt idx="1">
                  <c:v>Poor</c:v>
                </c:pt>
                <c:pt idx="2">
                  <c:v>Middle</c:v>
                </c:pt>
                <c:pt idx="3">
                  <c:v>Rich</c:v>
                </c:pt>
                <c:pt idx="4">
                  <c:v>Richest</c:v>
                </c:pt>
              </c:strCache>
            </c:strRef>
          </c:cat>
          <c:val>
            <c:numRef>
              <c:f>'AIS08'!$M$125:$Q$125</c:f>
              <c:numCache>
                <c:formatCode>###0.0</c:formatCode>
                <c:ptCount val="5"/>
                <c:pt idx="0">
                  <c:v>0.49697348324295421</c:v>
                </c:pt>
                <c:pt idx="1">
                  <c:v>0.42268418075298336</c:v>
                </c:pt>
                <c:pt idx="2">
                  <c:v>1.1145836689924973</c:v>
                </c:pt>
                <c:pt idx="3">
                  <c:v>1.6026685124016191</c:v>
                </c:pt>
                <c:pt idx="4">
                  <c:v>3.121918463493087</c:v>
                </c:pt>
              </c:numCache>
            </c:numRef>
          </c:val>
          <c:extLst>
            <c:ext xmlns:c16="http://schemas.microsoft.com/office/drawing/2014/chart" uri="{C3380CC4-5D6E-409C-BE32-E72D297353CC}">
              <c16:uniqueId val="{00000001-92E7-4710-98AE-2A13BCF0E07E}"/>
            </c:ext>
          </c:extLst>
        </c:ser>
        <c:ser>
          <c:idx val="2"/>
          <c:order val="2"/>
          <c:tx>
            <c:strRef>
              <c:f>'AIS08'!$B$126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'AIS08'!$M$121:$Q$121</c:f>
              <c:strCache>
                <c:ptCount val="5"/>
                <c:pt idx="0">
                  <c:v>Poorest</c:v>
                </c:pt>
                <c:pt idx="1">
                  <c:v>Poor</c:v>
                </c:pt>
                <c:pt idx="2">
                  <c:v>Middle</c:v>
                </c:pt>
                <c:pt idx="3">
                  <c:v>Rich</c:v>
                </c:pt>
                <c:pt idx="4">
                  <c:v>Richest</c:v>
                </c:pt>
              </c:strCache>
            </c:strRef>
          </c:cat>
          <c:val>
            <c:numRef>
              <c:f>'AIS08'!$M$126:$Q$126</c:f>
              <c:numCache>
                <c:formatCode>###0.0</c:formatCode>
                <c:ptCount val="5"/>
                <c:pt idx="0">
                  <c:v>58.167104020711861</c:v>
                </c:pt>
                <c:pt idx="1">
                  <c:v>67.655502557583134</c:v>
                </c:pt>
                <c:pt idx="2">
                  <c:v>74.697404303627025</c:v>
                </c:pt>
                <c:pt idx="3">
                  <c:v>76.599124012628451</c:v>
                </c:pt>
                <c:pt idx="4">
                  <c:v>71.282650578525192</c:v>
                </c:pt>
              </c:numCache>
            </c:numRef>
          </c:val>
          <c:extLst>
            <c:ext xmlns:c16="http://schemas.microsoft.com/office/drawing/2014/chart" uri="{C3380CC4-5D6E-409C-BE32-E72D297353CC}">
              <c16:uniqueId val="{00000002-92E7-4710-98AE-2A13BCF0E07E}"/>
            </c:ext>
          </c:extLst>
        </c:ser>
        <c:ser>
          <c:idx val="3"/>
          <c:order val="3"/>
          <c:tx>
            <c:strRef>
              <c:f>'AIS08'!$B$127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'AIS08'!$M$121:$Q$121</c:f>
              <c:strCache>
                <c:ptCount val="5"/>
                <c:pt idx="0">
                  <c:v>Poorest</c:v>
                </c:pt>
                <c:pt idx="1">
                  <c:v>Poor</c:v>
                </c:pt>
                <c:pt idx="2">
                  <c:v>Middle</c:v>
                </c:pt>
                <c:pt idx="3">
                  <c:v>Rich</c:v>
                </c:pt>
                <c:pt idx="4">
                  <c:v>Richest</c:v>
                </c:pt>
              </c:strCache>
            </c:strRef>
          </c:cat>
          <c:val>
            <c:numRef>
              <c:f>'AIS08'!$M$127:$Q$127</c:f>
              <c:numCache>
                <c:formatCode>###0.0</c:formatCode>
                <c:ptCount val="5"/>
                <c:pt idx="0">
                  <c:v>38.29172063476291</c:v>
                </c:pt>
                <c:pt idx="1">
                  <c:v>27.682403719531873</c:v>
                </c:pt>
                <c:pt idx="2">
                  <c:v>18.112034541931273</c:v>
                </c:pt>
                <c:pt idx="3">
                  <c:v>13.132180235636168</c:v>
                </c:pt>
                <c:pt idx="4">
                  <c:v>5.1923560357944591</c:v>
                </c:pt>
              </c:numCache>
            </c:numRef>
          </c:val>
          <c:extLst>
            <c:ext xmlns:c16="http://schemas.microsoft.com/office/drawing/2014/chart" uri="{C3380CC4-5D6E-409C-BE32-E72D297353CC}">
              <c16:uniqueId val="{00000003-92E7-4710-98AE-2A13BCF0E07E}"/>
            </c:ext>
          </c:extLst>
        </c:ser>
        <c:dLbls>
          <c:showLegendKey val="0"/>
          <c:showVal val="0"/>
          <c:showCatName val="0"/>
          <c:showSerName val="0"/>
          <c:showPercent val="0"/>
          <c:showBubbleSize val="0"/>
        </c:dLbls>
        <c:gapWidth val="50"/>
        <c:overlap val="100"/>
        <c:axId val="340738048"/>
        <c:axId val="340739584"/>
      </c:barChart>
      <c:catAx>
        <c:axId val="34073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739584"/>
        <c:crosses val="autoZero"/>
        <c:auto val="1"/>
        <c:lblAlgn val="ctr"/>
        <c:lblOffset val="100"/>
        <c:tickLblSkip val="1"/>
        <c:tickMarkSkip val="1"/>
        <c:noMultiLvlLbl val="0"/>
      </c:catAx>
      <c:valAx>
        <c:axId val="3407395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0738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'DHS10'!$M$18:$Q$18</c:f>
              <c:numCache>
                <c:formatCode>###0.0</c:formatCode>
                <c:ptCount val="5"/>
                <c:pt idx="0">
                  <c:v>17.441609313769064</c:v>
                </c:pt>
                <c:pt idx="1">
                  <c:v>23.604857657821732</c:v>
                </c:pt>
                <c:pt idx="2">
                  <c:v>24.120211121141015</c:v>
                </c:pt>
                <c:pt idx="3">
                  <c:v>33.394154310725725</c:v>
                </c:pt>
                <c:pt idx="4">
                  <c:v>50.326418480683081</c:v>
                </c:pt>
              </c:numCache>
            </c:numRef>
          </c:val>
          <c:extLst>
            <c:ext xmlns:c16="http://schemas.microsoft.com/office/drawing/2014/chart" uri="{C3380CC4-5D6E-409C-BE32-E72D297353CC}">
              <c16:uniqueId val="{00000000-7DE6-43A9-8FD8-3A23632D88B3}"/>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'DHS10'!$M$19:$Q$19</c:f>
              <c:numCache>
                <c:formatCode>###0.0</c:formatCode>
                <c:ptCount val="5"/>
                <c:pt idx="0">
                  <c:v>8.6878713539051962</c:v>
                </c:pt>
                <c:pt idx="1">
                  <c:v>8.5052968767649819</c:v>
                </c:pt>
                <c:pt idx="2">
                  <c:v>11.798711810278233</c:v>
                </c:pt>
                <c:pt idx="3">
                  <c:v>11.475236852900959</c:v>
                </c:pt>
                <c:pt idx="4">
                  <c:v>8.6909890073406739</c:v>
                </c:pt>
              </c:numCache>
            </c:numRef>
          </c:val>
          <c:extLst>
            <c:ext xmlns:c16="http://schemas.microsoft.com/office/drawing/2014/chart" uri="{C3380CC4-5D6E-409C-BE32-E72D297353CC}">
              <c16:uniqueId val="{00000001-7DE6-43A9-8FD8-3A23632D88B3}"/>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'DHS10'!$M$20:$Q$20</c:f>
              <c:numCache>
                <c:formatCode>###0.0</c:formatCode>
                <c:ptCount val="5"/>
                <c:pt idx="0">
                  <c:v>42.906533755143471</c:v>
                </c:pt>
                <c:pt idx="1">
                  <c:v>40.791514811853695</c:v>
                </c:pt>
                <c:pt idx="2">
                  <c:v>40.472895595920448</c:v>
                </c:pt>
                <c:pt idx="3">
                  <c:v>34.235419826626583</c:v>
                </c:pt>
                <c:pt idx="4">
                  <c:v>27.115211700906805</c:v>
                </c:pt>
              </c:numCache>
            </c:numRef>
          </c:val>
          <c:extLst>
            <c:ext xmlns:c16="http://schemas.microsoft.com/office/drawing/2014/chart" uri="{C3380CC4-5D6E-409C-BE32-E72D297353CC}">
              <c16:uniqueId val="{00000002-7DE6-43A9-8FD8-3A23632D88B3}"/>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'DHS10'!$M$15:$Q$15</c:f>
              <c:strCache>
                <c:ptCount val="5"/>
                <c:pt idx="0">
                  <c:v>Poorest</c:v>
                </c:pt>
                <c:pt idx="1">
                  <c:v>Poor</c:v>
                </c:pt>
                <c:pt idx="2">
                  <c:v>Middle</c:v>
                </c:pt>
                <c:pt idx="3">
                  <c:v>Rich</c:v>
                </c:pt>
                <c:pt idx="4">
                  <c:v>Richest</c:v>
                </c:pt>
              </c:strCache>
            </c:strRef>
          </c:cat>
          <c:val>
            <c:numRef>
              <c:f>'DHS10'!$M$21:$Q$21</c:f>
              <c:numCache>
                <c:formatCode>###0.0</c:formatCode>
                <c:ptCount val="5"/>
                <c:pt idx="0">
                  <c:v>30.963985577182275</c:v>
                </c:pt>
                <c:pt idx="1">
                  <c:v>27.098330653559593</c:v>
                </c:pt>
                <c:pt idx="2">
                  <c:v>23.608181472660306</c:v>
                </c:pt>
                <c:pt idx="3">
                  <c:v>20.89518900974673</c:v>
                </c:pt>
                <c:pt idx="4">
                  <c:v>13.867380811069438</c:v>
                </c:pt>
              </c:numCache>
            </c:numRef>
          </c:val>
          <c:extLst>
            <c:ext xmlns:c16="http://schemas.microsoft.com/office/drawing/2014/chart" uri="{C3380CC4-5D6E-409C-BE32-E72D297353CC}">
              <c16:uniqueId val="{00000003-7DE6-43A9-8FD8-3A23632D88B3}"/>
            </c:ext>
          </c:extLst>
        </c:ser>
        <c:dLbls>
          <c:showLegendKey val="0"/>
          <c:showVal val="0"/>
          <c:showCatName val="0"/>
          <c:showSerName val="0"/>
          <c:showPercent val="0"/>
          <c:showBubbleSize val="0"/>
        </c:dLbls>
        <c:gapWidth val="50"/>
        <c:overlap val="100"/>
        <c:axId val="342206720"/>
        <c:axId val="342577152"/>
      </c:barChart>
      <c:catAx>
        <c:axId val="34220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577152"/>
        <c:crosses val="autoZero"/>
        <c:auto val="1"/>
        <c:lblAlgn val="ctr"/>
        <c:lblOffset val="100"/>
        <c:tickLblSkip val="1"/>
        <c:tickMarkSkip val="1"/>
        <c:noMultiLvlLbl val="0"/>
      </c:catAx>
      <c:valAx>
        <c:axId val="3425771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20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'DHS10'!$R$18:$AQ$18</c:f>
              <c:numCache>
                <c:formatCode>###0.0</c:formatCode>
                <c:ptCount val="26"/>
                <c:pt idx="0">
                  <c:v>61.379294344205775</c:v>
                </c:pt>
                <c:pt idx="1">
                  <c:v>88.350462064212024</c:v>
                </c:pt>
                <c:pt idx="2">
                  <c:v>15.79254254199579</c:v>
                </c:pt>
                <c:pt idx="3">
                  <c:v>36.963973744357638</c:v>
                </c:pt>
                <c:pt idx="4">
                  <c:v>30.97666431696841</c:v>
                </c:pt>
                <c:pt idx="5">
                  <c:v>30.315406676050408</c:v>
                </c:pt>
                <c:pt idx="6">
                  <c:v>63.045277197016659</c:v>
                </c:pt>
                <c:pt idx="7">
                  <c:v>19.930026015970348</c:v>
                </c:pt>
                <c:pt idx="8">
                  <c:v>32.964174217001279</c:v>
                </c:pt>
                <c:pt idx="9">
                  <c:v>29.775211708211696</c:v>
                </c:pt>
                <c:pt idx="10">
                  <c:v>41.268672644874052</c:v>
                </c:pt>
                <c:pt idx="11">
                  <c:v>51.797316873816229</c:v>
                </c:pt>
                <c:pt idx="12">
                  <c:v>39.062634355378144</c:v>
                </c:pt>
                <c:pt idx="13">
                  <c:v>32.8371525948357</c:v>
                </c:pt>
                <c:pt idx="14">
                  <c:v>78.560477635081995</c:v>
                </c:pt>
                <c:pt idx="15">
                  <c:v>74.815026358091544</c:v>
                </c:pt>
                <c:pt idx="16">
                  <c:v>53.772391510210447</c:v>
                </c:pt>
                <c:pt idx="17">
                  <c:v>34.048261981614438</c:v>
                </c:pt>
                <c:pt idx="18">
                  <c:v>48.634730580089744</c:v>
                </c:pt>
                <c:pt idx="19">
                  <c:v>27.13602125723212</c:v>
                </c:pt>
                <c:pt idx="20">
                  <c:v>25.373163575726938</c:v>
                </c:pt>
                <c:pt idx="21">
                  <c:v>21.465719961119788</c:v>
                </c:pt>
                <c:pt idx="22">
                  <c:v>35.525289986917514</c:v>
                </c:pt>
                <c:pt idx="23">
                  <c:v>79.700504199402445</c:v>
                </c:pt>
                <c:pt idx="24">
                  <c:v>59.24074359824175</c:v>
                </c:pt>
                <c:pt idx="25">
                  <c:v>65.952166033992896</c:v>
                </c:pt>
              </c:numCache>
            </c:numRef>
          </c:val>
          <c:extLst>
            <c:ext xmlns:c16="http://schemas.microsoft.com/office/drawing/2014/chart" uri="{C3380CC4-5D6E-409C-BE32-E72D297353CC}">
              <c16:uniqueId val="{00000000-A0E1-46A5-B48F-70D37DA403D7}"/>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'DHS10'!$R$19:$AQ$19</c:f>
              <c:numCache>
                <c:formatCode>###0.0</c:formatCode>
                <c:ptCount val="26"/>
                <c:pt idx="0">
                  <c:v>16.166763594230776</c:v>
                </c:pt>
                <c:pt idx="1">
                  <c:v>5.6629742601157362</c:v>
                </c:pt>
                <c:pt idx="2">
                  <c:v>24.605945637952473</c:v>
                </c:pt>
                <c:pt idx="3">
                  <c:v>5.3907770024094495</c:v>
                </c:pt>
                <c:pt idx="4">
                  <c:v>6.6346724967445603</c:v>
                </c:pt>
                <c:pt idx="5">
                  <c:v>12.722937140118001</c:v>
                </c:pt>
                <c:pt idx="6">
                  <c:v>11.189244958970113</c:v>
                </c:pt>
                <c:pt idx="7">
                  <c:v>5.6641645587549876</c:v>
                </c:pt>
                <c:pt idx="8">
                  <c:v>15.979585017441304</c:v>
                </c:pt>
                <c:pt idx="9">
                  <c:v>6.9435393836240351</c:v>
                </c:pt>
                <c:pt idx="10">
                  <c:v>9.7711143899420971</c:v>
                </c:pt>
                <c:pt idx="11">
                  <c:v>6.1761252456988949</c:v>
                </c:pt>
                <c:pt idx="12">
                  <c:v>5.5136976419886023</c:v>
                </c:pt>
                <c:pt idx="13">
                  <c:v>7.1663078503309414</c:v>
                </c:pt>
                <c:pt idx="14">
                  <c:v>0.75262932664090831</c:v>
                </c:pt>
                <c:pt idx="15">
                  <c:v>0</c:v>
                </c:pt>
                <c:pt idx="16">
                  <c:v>4.6798092034995671</c:v>
                </c:pt>
                <c:pt idx="17">
                  <c:v>9.3184117572085921</c:v>
                </c:pt>
                <c:pt idx="18">
                  <c:v>4.0998504749604079</c:v>
                </c:pt>
                <c:pt idx="19">
                  <c:v>13.755354903465538</c:v>
                </c:pt>
                <c:pt idx="20">
                  <c:v>16.626058934819742</c:v>
                </c:pt>
                <c:pt idx="21">
                  <c:v>2.9709132423196856</c:v>
                </c:pt>
                <c:pt idx="22">
                  <c:v>4.230813474063968</c:v>
                </c:pt>
                <c:pt idx="23">
                  <c:v>11.684536077076361</c:v>
                </c:pt>
                <c:pt idx="24">
                  <c:v>13.80511063183654</c:v>
                </c:pt>
                <c:pt idx="25">
                  <c:v>1.7610792852930217</c:v>
                </c:pt>
              </c:numCache>
            </c:numRef>
          </c:val>
          <c:extLst>
            <c:ext xmlns:c16="http://schemas.microsoft.com/office/drawing/2014/chart" uri="{C3380CC4-5D6E-409C-BE32-E72D297353CC}">
              <c16:uniqueId val="{00000001-A0E1-46A5-B48F-70D37DA403D7}"/>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'DHS10'!$R$20:$AQ$20</c:f>
              <c:numCache>
                <c:formatCode>###0.0</c:formatCode>
                <c:ptCount val="26"/>
                <c:pt idx="0">
                  <c:v>9.3220112955224401</c:v>
                </c:pt>
                <c:pt idx="1">
                  <c:v>5.9865636756722393</c:v>
                </c:pt>
                <c:pt idx="2">
                  <c:v>38.582497293215368</c:v>
                </c:pt>
                <c:pt idx="3">
                  <c:v>31.700318223200735</c:v>
                </c:pt>
                <c:pt idx="4">
                  <c:v>30.386035871511162</c:v>
                </c:pt>
                <c:pt idx="5">
                  <c:v>26.776932492184887</c:v>
                </c:pt>
                <c:pt idx="6">
                  <c:v>13.281395166003556</c:v>
                </c:pt>
                <c:pt idx="7">
                  <c:v>59.185170953272326</c:v>
                </c:pt>
                <c:pt idx="8">
                  <c:v>12.802001713159569</c:v>
                </c:pt>
                <c:pt idx="9">
                  <c:v>38.293228509367978</c:v>
                </c:pt>
                <c:pt idx="10">
                  <c:v>29.352293633165267</c:v>
                </c:pt>
                <c:pt idx="11">
                  <c:v>21.413680185497586</c:v>
                </c:pt>
                <c:pt idx="12">
                  <c:v>31.230591780041738</c:v>
                </c:pt>
                <c:pt idx="13">
                  <c:v>51.479928393148043</c:v>
                </c:pt>
                <c:pt idx="14">
                  <c:v>20.686893038277098</c:v>
                </c:pt>
                <c:pt idx="15">
                  <c:v>25.184973641908456</c:v>
                </c:pt>
                <c:pt idx="16">
                  <c:v>37.426344266537221</c:v>
                </c:pt>
                <c:pt idx="17">
                  <c:v>27.502374245314819</c:v>
                </c:pt>
                <c:pt idx="18">
                  <c:v>34.907104487645199</c:v>
                </c:pt>
                <c:pt idx="19">
                  <c:v>42.292763004192054</c:v>
                </c:pt>
                <c:pt idx="20">
                  <c:v>24.140270848663981</c:v>
                </c:pt>
                <c:pt idx="21">
                  <c:v>69.640552247385259</c:v>
                </c:pt>
                <c:pt idx="22">
                  <c:v>26.526677950733408</c:v>
                </c:pt>
                <c:pt idx="23">
                  <c:v>8.6149597235211939</c:v>
                </c:pt>
                <c:pt idx="24">
                  <c:v>26.838809578517132</c:v>
                </c:pt>
                <c:pt idx="25">
                  <c:v>31.961265129235937</c:v>
                </c:pt>
              </c:numCache>
            </c:numRef>
          </c:val>
          <c:extLst>
            <c:ext xmlns:c16="http://schemas.microsoft.com/office/drawing/2014/chart" uri="{C3380CC4-5D6E-409C-BE32-E72D297353CC}">
              <c16:uniqueId val="{00000002-A0E1-46A5-B48F-70D37DA403D7}"/>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'DHS10'!$R$15:$AQ$15</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'DHS10'!$R$21:$AQ$21</c:f>
              <c:numCache>
                <c:formatCode>###0.0</c:formatCode>
                <c:ptCount val="26"/>
                <c:pt idx="0">
                  <c:v>13.131930766041009</c:v>
                </c:pt>
                <c:pt idx="1">
                  <c:v>0</c:v>
                </c:pt>
                <c:pt idx="2">
                  <c:v>21.019014526836376</c:v>
                </c:pt>
                <c:pt idx="3">
                  <c:v>25.944931030032176</c:v>
                </c:pt>
                <c:pt idx="4">
                  <c:v>32.002627314775872</c:v>
                </c:pt>
                <c:pt idx="5">
                  <c:v>30.184723691646713</c:v>
                </c:pt>
                <c:pt idx="6">
                  <c:v>12.484082678009671</c:v>
                </c:pt>
                <c:pt idx="7">
                  <c:v>15.22063847200233</c:v>
                </c:pt>
                <c:pt idx="8">
                  <c:v>38.254239052397857</c:v>
                </c:pt>
                <c:pt idx="9">
                  <c:v>24.988020398796291</c:v>
                </c:pt>
                <c:pt idx="10">
                  <c:v>19.607919332018582</c:v>
                </c:pt>
                <c:pt idx="11">
                  <c:v>20.612877694987287</c:v>
                </c:pt>
                <c:pt idx="12">
                  <c:v>24.193076222591518</c:v>
                </c:pt>
                <c:pt idx="13">
                  <c:v>8.5166111616853151</c:v>
                </c:pt>
                <c:pt idx="14">
                  <c:v>0</c:v>
                </c:pt>
                <c:pt idx="15">
                  <c:v>0</c:v>
                </c:pt>
                <c:pt idx="16">
                  <c:v>4.1214550197527631</c:v>
                </c:pt>
                <c:pt idx="17">
                  <c:v>29.130952015862142</c:v>
                </c:pt>
                <c:pt idx="18">
                  <c:v>12.358314457304655</c:v>
                </c:pt>
                <c:pt idx="19">
                  <c:v>16.815860835110296</c:v>
                </c:pt>
                <c:pt idx="20">
                  <c:v>33.860506640789346</c:v>
                </c:pt>
                <c:pt idx="21">
                  <c:v>5.9228145491752748</c:v>
                </c:pt>
                <c:pt idx="22">
                  <c:v>33.717218588285114</c:v>
                </c:pt>
                <c:pt idx="23">
                  <c:v>0</c:v>
                </c:pt>
                <c:pt idx="24">
                  <c:v>0.11533619140457671</c:v>
                </c:pt>
                <c:pt idx="25">
                  <c:v>0.32548955147814496</c:v>
                </c:pt>
              </c:numCache>
            </c:numRef>
          </c:val>
          <c:extLst>
            <c:ext xmlns:c16="http://schemas.microsoft.com/office/drawing/2014/chart" uri="{C3380CC4-5D6E-409C-BE32-E72D297353CC}">
              <c16:uniqueId val="{00000003-A0E1-46A5-B48F-70D37DA403D7}"/>
            </c:ext>
          </c:extLst>
        </c:ser>
        <c:dLbls>
          <c:showLegendKey val="0"/>
          <c:showVal val="0"/>
          <c:showCatName val="0"/>
          <c:showSerName val="0"/>
          <c:showPercent val="0"/>
          <c:showBubbleSize val="0"/>
        </c:dLbls>
        <c:gapWidth val="50"/>
        <c:overlap val="100"/>
        <c:axId val="342720512"/>
        <c:axId val="342722048"/>
      </c:barChart>
      <c:catAx>
        <c:axId val="3427205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22048"/>
        <c:crosses val="autoZero"/>
        <c:auto val="1"/>
        <c:lblAlgn val="ctr"/>
        <c:lblOffset val="100"/>
        <c:tickLblSkip val="1"/>
        <c:tickMarkSkip val="1"/>
        <c:noMultiLvlLbl val="0"/>
      </c:catAx>
      <c:valAx>
        <c:axId val="3427220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27205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'DHS10'!$C$18:$G$18</c:f>
              <c:numCache>
                <c:formatCode>###0.0</c:formatCode>
                <c:ptCount val="5"/>
                <c:pt idx="0">
                  <c:v>19.409164219128549</c:v>
                </c:pt>
                <c:pt idx="1">
                  <c:v>22.570730785500469</c:v>
                </c:pt>
                <c:pt idx="2">
                  <c:v>31.090666893749145</c:v>
                </c:pt>
                <c:pt idx="3">
                  <c:v>47.624083095776953</c:v>
                </c:pt>
                <c:pt idx="4">
                  <c:v>79.971486520254444</c:v>
                </c:pt>
              </c:numCache>
            </c:numRef>
          </c:val>
          <c:extLst>
            <c:ext xmlns:c16="http://schemas.microsoft.com/office/drawing/2014/chart" uri="{C3380CC4-5D6E-409C-BE32-E72D297353CC}">
              <c16:uniqueId val="{00000000-1823-48D2-A688-B9DDCC317187}"/>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'DHS10'!$C$19:$G$19</c:f>
              <c:numCache>
                <c:formatCode>###0.0</c:formatCode>
                <c:ptCount val="5"/>
                <c:pt idx="0">
                  <c:v>8.6870039518114872</c:v>
                </c:pt>
                <c:pt idx="1">
                  <c:v>9.7180232790028693</c:v>
                </c:pt>
                <c:pt idx="2">
                  <c:v>12.601569971763022</c:v>
                </c:pt>
                <c:pt idx="3">
                  <c:v>9.6588144160764635</c:v>
                </c:pt>
                <c:pt idx="4">
                  <c:v>5.9754377206393325</c:v>
                </c:pt>
              </c:numCache>
            </c:numRef>
          </c:val>
          <c:extLst>
            <c:ext xmlns:c16="http://schemas.microsoft.com/office/drawing/2014/chart" uri="{C3380CC4-5D6E-409C-BE32-E72D297353CC}">
              <c16:uniqueId val="{00000001-1823-48D2-A688-B9DDCC317187}"/>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'DHS10'!$C$20:$G$20</c:f>
              <c:numCache>
                <c:formatCode>###0.0</c:formatCode>
                <c:ptCount val="5"/>
                <c:pt idx="0">
                  <c:v>43.030134941202597</c:v>
                </c:pt>
                <c:pt idx="1">
                  <c:v>41.27765570313484</c:v>
                </c:pt>
                <c:pt idx="2">
                  <c:v>35.40703823631911</c:v>
                </c:pt>
                <c:pt idx="3">
                  <c:v>28.677057017168345</c:v>
                </c:pt>
                <c:pt idx="4">
                  <c:v>11.260072633257002</c:v>
                </c:pt>
              </c:numCache>
            </c:numRef>
          </c:val>
          <c:extLst>
            <c:ext xmlns:c16="http://schemas.microsoft.com/office/drawing/2014/chart" uri="{C3380CC4-5D6E-409C-BE32-E72D297353CC}">
              <c16:uniqueId val="{00000002-1823-48D2-A688-B9DDCC317187}"/>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'DHS10'!$C$15:$G$15</c:f>
              <c:strCache>
                <c:ptCount val="5"/>
                <c:pt idx="0">
                  <c:v>Poorest</c:v>
                </c:pt>
                <c:pt idx="1">
                  <c:v>Poor</c:v>
                </c:pt>
                <c:pt idx="2">
                  <c:v>Middle</c:v>
                </c:pt>
                <c:pt idx="3">
                  <c:v>Rich</c:v>
                </c:pt>
                <c:pt idx="4">
                  <c:v>Richest</c:v>
                </c:pt>
              </c:strCache>
            </c:strRef>
          </c:cat>
          <c:val>
            <c:numRef>
              <c:f>'DHS10'!$C$21:$G$21</c:f>
              <c:numCache>
                <c:formatCode>###0.0</c:formatCode>
                <c:ptCount val="5"/>
                <c:pt idx="0">
                  <c:v>28.873696887857371</c:v>
                </c:pt>
                <c:pt idx="1">
                  <c:v>26.433590232361826</c:v>
                </c:pt>
                <c:pt idx="2">
                  <c:v>20.900724898168725</c:v>
                </c:pt>
                <c:pt idx="3">
                  <c:v>14.040045470978235</c:v>
                </c:pt>
                <c:pt idx="4">
                  <c:v>2.7930031258492218</c:v>
                </c:pt>
              </c:numCache>
            </c:numRef>
          </c:val>
          <c:extLst>
            <c:ext xmlns:c16="http://schemas.microsoft.com/office/drawing/2014/chart" uri="{C3380CC4-5D6E-409C-BE32-E72D297353CC}">
              <c16:uniqueId val="{00000003-1823-48D2-A688-B9DDCC317187}"/>
            </c:ext>
          </c:extLst>
        </c:ser>
        <c:dLbls>
          <c:showLegendKey val="0"/>
          <c:showVal val="0"/>
          <c:showCatName val="0"/>
          <c:showSerName val="0"/>
          <c:showPercent val="0"/>
          <c:showBubbleSize val="0"/>
        </c:dLbls>
        <c:gapWidth val="50"/>
        <c:overlap val="100"/>
        <c:axId val="345986560"/>
        <c:axId val="345988096"/>
      </c:barChart>
      <c:catAx>
        <c:axId val="3459865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5988096"/>
        <c:crosses val="autoZero"/>
        <c:auto val="1"/>
        <c:lblAlgn val="ctr"/>
        <c:lblOffset val="100"/>
        <c:tickLblSkip val="1"/>
        <c:tickMarkSkip val="1"/>
        <c:noMultiLvlLbl val="0"/>
      </c:catAx>
      <c:valAx>
        <c:axId val="3459880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59865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'DHS10'!$R$124:$AQ$124</c:f>
              <c:numCache>
                <c:formatCode>###0.0</c:formatCode>
                <c:ptCount val="26"/>
                <c:pt idx="0">
                  <c:v>8.2041471022147299</c:v>
                </c:pt>
                <c:pt idx="1">
                  <c:v>24.831010026012173</c:v>
                </c:pt>
                <c:pt idx="2">
                  <c:v>5.2347130150752204</c:v>
                </c:pt>
                <c:pt idx="3">
                  <c:v>30.543226346394576</c:v>
                </c:pt>
                <c:pt idx="4">
                  <c:v>7.9150766476785268</c:v>
                </c:pt>
                <c:pt idx="5">
                  <c:v>10.930337331797714</c:v>
                </c:pt>
                <c:pt idx="6">
                  <c:v>15.989927040972537</c:v>
                </c:pt>
                <c:pt idx="7">
                  <c:v>26.779943691526004</c:v>
                </c:pt>
                <c:pt idx="8">
                  <c:v>7.2564421688816481</c:v>
                </c:pt>
                <c:pt idx="9">
                  <c:v>7.6658672479969399</c:v>
                </c:pt>
                <c:pt idx="10">
                  <c:v>13.22855046153285</c:v>
                </c:pt>
                <c:pt idx="11">
                  <c:v>15.529696988138758</c:v>
                </c:pt>
                <c:pt idx="12">
                  <c:v>21.813387990649804</c:v>
                </c:pt>
                <c:pt idx="13">
                  <c:v>9.3240869757473313</c:v>
                </c:pt>
                <c:pt idx="14">
                  <c:v>17.065880153332909</c:v>
                </c:pt>
                <c:pt idx="15">
                  <c:v>35.557167876566922</c:v>
                </c:pt>
                <c:pt idx="16">
                  <c:v>6.052869447699015</c:v>
                </c:pt>
                <c:pt idx="17">
                  <c:v>4.92246126207157</c:v>
                </c:pt>
                <c:pt idx="18">
                  <c:v>19.160463115349415</c:v>
                </c:pt>
                <c:pt idx="19">
                  <c:v>8.841691729709094</c:v>
                </c:pt>
                <c:pt idx="20">
                  <c:v>6.9436131177725997</c:v>
                </c:pt>
                <c:pt idx="21">
                  <c:v>5.8056276367983637</c:v>
                </c:pt>
                <c:pt idx="22">
                  <c:v>9.6743638085380788</c:v>
                </c:pt>
                <c:pt idx="23">
                  <c:v>76.609973237587823</c:v>
                </c:pt>
                <c:pt idx="24">
                  <c:v>48.829100983149232</c:v>
                </c:pt>
                <c:pt idx="25">
                  <c:v>68.170973850493922</c:v>
                </c:pt>
              </c:numCache>
            </c:numRef>
          </c:val>
          <c:extLst>
            <c:ext xmlns:c16="http://schemas.microsoft.com/office/drawing/2014/chart" uri="{C3380CC4-5D6E-409C-BE32-E72D297353CC}">
              <c16:uniqueId val="{00000000-E397-496F-AD76-3710CC4E696D}"/>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'DHS10'!$R$125:$AQ$125</c:f>
              <c:numCache>
                <c:formatCode>###0.0</c:formatCode>
                <c:ptCount val="26"/>
                <c:pt idx="0">
                  <c:v>8.6304088952617679</c:v>
                </c:pt>
                <c:pt idx="1">
                  <c:v>17.679504308593788</c:v>
                </c:pt>
                <c:pt idx="2">
                  <c:v>1.7798986144405222</c:v>
                </c:pt>
                <c:pt idx="3">
                  <c:v>5.0578728206873453</c:v>
                </c:pt>
                <c:pt idx="4">
                  <c:v>1.5747821095074572</c:v>
                </c:pt>
                <c:pt idx="5">
                  <c:v>6.2131383558851736</c:v>
                </c:pt>
                <c:pt idx="6">
                  <c:v>7.4661114470711878</c:v>
                </c:pt>
                <c:pt idx="7">
                  <c:v>6.1086742788847106</c:v>
                </c:pt>
                <c:pt idx="8">
                  <c:v>0.84848120594584031</c:v>
                </c:pt>
                <c:pt idx="9">
                  <c:v>4.0149096421845414</c:v>
                </c:pt>
                <c:pt idx="10">
                  <c:v>5.4851317357267808</c:v>
                </c:pt>
                <c:pt idx="11">
                  <c:v>6.4297940544970542</c:v>
                </c:pt>
                <c:pt idx="12">
                  <c:v>5.7432587696606552</c:v>
                </c:pt>
                <c:pt idx="13">
                  <c:v>6.5214165310300292</c:v>
                </c:pt>
                <c:pt idx="14">
                  <c:v>0.40980712856789675</c:v>
                </c:pt>
                <c:pt idx="15">
                  <c:v>1.4789064682381747</c:v>
                </c:pt>
                <c:pt idx="16">
                  <c:v>0.56336278928941808</c:v>
                </c:pt>
                <c:pt idx="17">
                  <c:v>5.8691563283240589</c:v>
                </c:pt>
                <c:pt idx="18">
                  <c:v>5.5066751347563958</c:v>
                </c:pt>
                <c:pt idx="19">
                  <c:v>2.5020403036913628</c:v>
                </c:pt>
                <c:pt idx="20">
                  <c:v>3.3420990707067362</c:v>
                </c:pt>
                <c:pt idx="21">
                  <c:v>0.50794168267649242</c:v>
                </c:pt>
                <c:pt idx="22">
                  <c:v>9.2572525772698047</c:v>
                </c:pt>
                <c:pt idx="23">
                  <c:v>8.62112027146296</c:v>
                </c:pt>
                <c:pt idx="24">
                  <c:v>7.9517297356968575</c:v>
                </c:pt>
                <c:pt idx="25">
                  <c:v>5.3090159260644283</c:v>
                </c:pt>
              </c:numCache>
            </c:numRef>
          </c:val>
          <c:extLst>
            <c:ext xmlns:c16="http://schemas.microsoft.com/office/drawing/2014/chart" uri="{C3380CC4-5D6E-409C-BE32-E72D297353CC}">
              <c16:uniqueId val="{00000001-E397-496F-AD76-3710CC4E696D}"/>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'DHS10'!$R$126:$AQ$126</c:f>
              <c:numCache>
                <c:formatCode>###0.0</c:formatCode>
                <c:ptCount val="26"/>
                <c:pt idx="0">
                  <c:v>52.295153804585198</c:v>
                </c:pt>
                <c:pt idx="1">
                  <c:v>56.908835858521556</c:v>
                </c:pt>
                <c:pt idx="2">
                  <c:v>73.547711152952047</c:v>
                </c:pt>
                <c:pt idx="3">
                  <c:v>63.114389196315983</c:v>
                </c:pt>
                <c:pt idx="4">
                  <c:v>78.17832150333129</c:v>
                </c:pt>
                <c:pt idx="5">
                  <c:v>80.179004303612984</c:v>
                </c:pt>
                <c:pt idx="6">
                  <c:v>75.644073951251841</c:v>
                </c:pt>
                <c:pt idx="7">
                  <c:v>56.552109162824323</c:v>
                </c:pt>
                <c:pt idx="8">
                  <c:v>64.156450473090359</c:v>
                </c:pt>
                <c:pt idx="9">
                  <c:v>50.04398563368823</c:v>
                </c:pt>
                <c:pt idx="10">
                  <c:v>65.241271933429729</c:v>
                </c:pt>
                <c:pt idx="11">
                  <c:v>77.583905817788121</c:v>
                </c:pt>
                <c:pt idx="12">
                  <c:v>58.122931035337928</c:v>
                </c:pt>
                <c:pt idx="13">
                  <c:v>64.26222828846565</c:v>
                </c:pt>
                <c:pt idx="14">
                  <c:v>23.349139914500341</c:v>
                </c:pt>
                <c:pt idx="15">
                  <c:v>19.198978958159181</c:v>
                </c:pt>
                <c:pt idx="16">
                  <c:v>87.446220122579973</c:v>
                </c:pt>
                <c:pt idx="17">
                  <c:v>68.572433209958078</c:v>
                </c:pt>
                <c:pt idx="18">
                  <c:v>73.156780913002962</c:v>
                </c:pt>
                <c:pt idx="19">
                  <c:v>59.403613603292342</c:v>
                </c:pt>
                <c:pt idx="20">
                  <c:v>74.643722487850368</c:v>
                </c:pt>
                <c:pt idx="21">
                  <c:v>58.760760839886856</c:v>
                </c:pt>
                <c:pt idx="22">
                  <c:v>69.698200169452505</c:v>
                </c:pt>
                <c:pt idx="23">
                  <c:v>14.48492948584096</c:v>
                </c:pt>
                <c:pt idx="24">
                  <c:v>20.964370890539584</c:v>
                </c:pt>
                <c:pt idx="25">
                  <c:v>17.116973465960974</c:v>
                </c:pt>
              </c:numCache>
            </c:numRef>
          </c:val>
          <c:extLst>
            <c:ext xmlns:c16="http://schemas.microsoft.com/office/drawing/2014/chart" uri="{C3380CC4-5D6E-409C-BE32-E72D297353CC}">
              <c16:uniqueId val="{00000002-E397-496F-AD76-3710CC4E696D}"/>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'DHS10'!$R$121:$AQ$121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'DHS10'!$R$127:$AQ$127</c:f>
              <c:numCache>
                <c:formatCode>###0.0</c:formatCode>
                <c:ptCount val="26"/>
                <c:pt idx="0">
                  <c:v>30.870290197938306</c:v>
                </c:pt>
                <c:pt idx="1">
                  <c:v>0.58064980687248813</c:v>
                </c:pt>
                <c:pt idx="2">
                  <c:v>19.437677217532219</c:v>
                </c:pt>
                <c:pt idx="3">
                  <c:v>1.2845116366020926</c:v>
                </c:pt>
                <c:pt idx="4">
                  <c:v>12.331819739482718</c:v>
                </c:pt>
                <c:pt idx="5">
                  <c:v>2.6775200087041195</c:v>
                </c:pt>
                <c:pt idx="6">
                  <c:v>0.89988756070443643</c:v>
                </c:pt>
                <c:pt idx="7">
                  <c:v>10.559272866764971</c:v>
                </c:pt>
                <c:pt idx="8">
                  <c:v>27.738626152082148</c:v>
                </c:pt>
                <c:pt idx="9">
                  <c:v>38.275237476130293</c:v>
                </c:pt>
                <c:pt idx="10">
                  <c:v>16.045045869310645</c:v>
                </c:pt>
                <c:pt idx="11">
                  <c:v>0.45660313957607646</c:v>
                </c:pt>
                <c:pt idx="12">
                  <c:v>14.320422204351619</c:v>
                </c:pt>
                <c:pt idx="13">
                  <c:v>19.892268204756988</c:v>
                </c:pt>
                <c:pt idx="14">
                  <c:v>59.175172803598855</c:v>
                </c:pt>
                <c:pt idx="15">
                  <c:v>43.764946697035725</c:v>
                </c:pt>
                <c:pt idx="16">
                  <c:v>5.937547640431605</c:v>
                </c:pt>
                <c:pt idx="17">
                  <c:v>20.635949199646305</c:v>
                </c:pt>
                <c:pt idx="18">
                  <c:v>2.1760808368912263</c:v>
                </c:pt>
                <c:pt idx="19">
                  <c:v>29.252654363307201</c:v>
                </c:pt>
                <c:pt idx="20">
                  <c:v>15.070565323670301</c:v>
                </c:pt>
                <c:pt idx="21">
                  <c:v>34.925669840638292</c:v>
                </c:pt>
                <c:pt idx="22">
                  <c:v>11.370183444739613</c:v>
                </c:pt>
                <c:pt idx="23">
                  <c:v>0.28397700510825641</c:v>
                </c:pt>
                <c:pt idx="24">
                  <c:v>22.254798390614326</c:v>
                </c:pt>
                <c:pt idx="25">
                  <c:v>9.4030367574806739</c:v>
                </c:pt>
              </c:numCache>
            </c:numRef>
          </c:val>
          <c:extLst>
            <c:ext xmlns:c16="http://schemas.microsoft.com/office/drawing/2014/chart" uri="{C3380CC4-5D6E-409C-BE32-E72D297353CC}">
              <c16:uniqueId val="{00000003-E397-496F-AD76-3710CC4E696D}"/>
            </c:ext>
          </c:extLst>
        </c:ser>
        <c:dLbls>
          <c:showLegendKey val="0"/>
          <c:showVal val="0"/>
          <c:showCatName val="0"/>
          <c:showSerName val="0"/>
          <c:showPercent val="0"/>
          <c:showBubbleSize val="0"/>
        </c:dLbls>
        <c:gapWidth val="50"/>
        <c:overlap val="100"/>
        <c:axId val="346174208"/>
        <c:axId val="346175744"/>
      </c:barChart>
      <c:catAx>
        <c:axId val="3461742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75744"/>
        <c:crosses val="autoZero"/>
        <c:auto val="1"/>
        <c:lblAlgn val="ctr"/>
        <c:lblOffset val="100"/>
        <c:tickLblSkip val="1"/>
        <c:tickMarkSkip val="1"/>
        <c:noMultiLvlLbl val="0"/>
      </c:catAx>
      <c:valAx>
        <c:axId val="3461757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742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E85-4F19-9FD2-A61647133825}"/>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E85-4F19-9FD2-A61647133825}"/>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'DHS10'!$M$221:$Q$221</c:f>
              <c:strCache>
                <c:ptCount val="5"/>
                <c:pt idx="0">
                  <c:v>Poorest</c:v>
                </c:pt>
                <c:pt idx="1">
                  <c:v>Poor</c:v>
                </c:pt>
                <c:pt idx="2">
                  <c:v>Middle</c:v>
                </c:pt>
                <c:pt idx="3">
                  <c:v>Rich</c:v>
                </c:pt>
                <c:pt idx="4">
                  <c:v>Richest</c:v>
                </c:pt>
              </c:strCache>
            </c:strRef>
          </c:cat>
          <c:val>
            <c:numRef>
              <c:f>'DHS10'!$M$224:$Q$224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E85-4F19-9FD2-A61647133825}"/>
            </c:ext>
          </c:extLst>
        </c:ser>
        <c:dLbls>
          <c:showLegendKey val="0"/>
          <c:showVal val="0"/>
          <c:showCatName val="0"/>
          <c:showSerName val="0"/>
          <c:showPercent val="0"/>
          <c:showBubbleSize val="0"/>
        </c:dLbls>
        <c:gapWidth val="50"/>
        <c:overlap val="100"/>
        <c:axId val="346425984"/>
        <c:axId val="346440064"/>
      </c:barChart>
      <c:catAx>
        <c:axId val="3464259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40064"/>
        <c:crosses val="autoZero"/>
        <c:auto val="1"/>
        <c:lblAlgn val="ctr"/>
        <c:lblOffset val="100"/>
        <c:tickLblSkip val="1"/>
        <c:tickMarkSkip val="1"/>
        <c:noMultiLvlLbl val="0"/>
      </c:catAx>
      <c:valAx>
        <c:axId val="3464400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4259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'DHS10'!$R$221:$AQ$221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'DHS10'!$R$222:$AQ$222</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0-A9B1-4F27-BC06-A16E4CEA0E33}"/>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'DHS10'!$R$221:$AQ$221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'DHS10'!$R$223:$AQ$223</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1-A9B1-4F27-BC06-A16E4CEA0E33}"/>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'DHS10'!$R$221:$AQ$221</c:f>
              <c:strCache>
                <c:ptCount val="26"/>
                <c:pt idx="0">
                  <c:v>Arusha</c:v>
                </c:pt>
                <c:pt idx="1">
                  <c:v>Dar Es Salaam</c:v>
                </c:pt>
                <c:pt idx="2">
                  <c:v>Dodoma</c:v>
                </c:pt>
                <c:pt idx="3">
                  <c:v>Iringa</c:v>
                </c:pt>
                <c:pt idx="4">
                  <c:v>Kagera</c:v>
                </c:pt>
                <c:pt idx="5">
                  <c:v>Kigoma</c:v>
                </c:pt>
                <c:pt idx="6">
                  <c:v>Kilimanjaro</c:v>
                </c:pt>
                <c:pt idx="7">
                  <c:v>Lindi</c:v>
                </c:pt>
                <c:pt idx="8">
                  <c:v>Manyara</c:v>
                </c:pt>
                <c:pt idx="9">
                  <c:v>Mara</c:v>
                </c:pt>
                <c:pt idx="10">
                  <c:v>Mbeya</c:v>
                </c:pt>
                <c:pt idx="11">
                  <c:v>Morogoro</c:v>
                </c:pt>
                <c:pt idx="12">
                  <c:v>Mtwara</c:v>
                </c:pt>
                <c:pt idx="13">
                  <c:v>Mwanza</c:v>
                </c:pt>
                <c:pt idx="14">
                  <c:v>Pemba North</c:v>
                </c:pt>
                <c:pt idx="15">
                  <c:v>Pemba South</c:v>
                </c:pt>
                <c:pt idx="16">
                  <c:v>Pwani</c:v>
                </c:pt>
                <c:pt idx="17">
                  <c:v>Rukwa</c:v>
                </c:pt>
                <c:pt idx="18">
                  <c:v>Ruvuma</c:v>
                </c:pt>
                <c:pt idx="19">
                  <c:v>Shinyanga</c:v>
                </c:pt>
                <c:pt idx="20">
                  <c:v>Singida</c:v>
                </c:pt>
                <c:pt idx="21">
                  <c:v>Tabora</c:v>
                </c:pt>
                <c:pt idx="22">
                  <c:v>Tanga</c:v>
                </c:pt>
                <c:pt idx="23">
                  <c:v>Town West</c:v>
                </c:pt>
                <c:pt idx="24">
                  <c:v>Zanzibar North</c:v>
                </c:pt>
                <c:pt idx="25">
                  <c:v>Zanzibar South</c:v>
                </c:pt>
              </c:strCache>
            </c:strRef>
          </c:cat>
          <c:val>
            <c:numRef>
              <c:f>'DHS10'!$R$224:$AQ$224</c:f>
              <c:numCache>
                <c:formatCode>###0</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A9B1-4F27-BC06-A16E4CEA0E33}"/>
            </c:ext>
          </c:extLst>
        </c:ser>
        <c:dLbls>
          <c:showLegendKey val="0"/>
          <c:showVal val="0"/>
          <c:showCatName val="0"/>
          <c:showSerName val="0"/>
          <c:showPercent val="0"/>
          <c:showBubbleSize val="0"/>
        </c:dLbls>
        <c:gapWidth val="50"/>
        <c:overlap val="100"/>
        <c:axId val="346500096"/>
        <c:axId val="346559232"/>
      </c:barChart>
      <c:catAx>
        <c:axId val="346500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59232"/>
        <c:crosses val="autoZero"/>
        <c:auto val="1"/>
        <c:lblAlgn val="ctr"/>
        <c:lblOffset val="100"/>
        <c:tickLblSkip val="1"/>
        <c:tickMarkSkip val="1"/>
        <c:noMultiLvlLbl val="0"/>
      </c:catAx>
      <c:valAx>
        <c:axId val="3465592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50009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F839-48A8-98C0-78499FCD5EAD}"/>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F839-48A8-98C0-78499FCD5EAD}"/>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'DHS10'!$C$221:$G$221</c:f>
              <c:strCache>
                <c:ptCount val="5"/>
                <c:pt idx="0">
                  <c:v>Poorest</c:v>
                </c:pt>
                <c:pt idx="1">
                  <c:v>Poor</c:v>
                </c:pt>
                <c:pt idx="2">
                  <c:v>Middle</c:v>
                </c:pt>
                <c:pt idx="3">
                  <c:v>Rich</c:v>
                </c:pt>
                <c:pt idx="4">
                  <c:v>Richest</c:v>
                </c:pt>
              </c:strCache>
            </c:strRef>
          </c:cat>
          <c:val>
            <c:numRef>
              <c:f>'DHS10'!$C$224:$G$224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F839-48A8-98C0-78499FCD5EAD}"/>
            </c:ext>
          </c:extLst>
        </c:ser>
        <c:dLbls>
          <c:showLegendKey val="0"/>
          <c:showVal val="0"/>
          <c:showCatName val="0"/>
          <c:showSerName val="0"/>
          <c:showPercent val="0"/>
          <c:showBubbleSize val="0"/>
        </c:dLbls>
        <c:gapWidth val="50"/>
        <c:overlap val="100"/>
        <c:axId val="346619264"/>
        <c:axId val="346707072"/>
      </c:barChart>
      <c:catAx>
        <c:axId val="346619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707072"/>
        <c:crosses val="autoZero"/>
        <c:auto val="1"/>
        <c:lblAlgn val="ctr"/>
        <c:lblOffset val="100"/>
        <c:tickLblSkip val="1"/>
        <c:tickMarkSkip val="1"/>
        <c:noMultiLvlLbl val="0"/>
      </c:catAx>
      <c:valAx>
        <c:axId val="346707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619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'DHS10'!$H$18:$L$18</c:f>
              <c:numCache>
                <c:formatCode>###0.0</c:formatCode>
                <c:ptCount val="5"/>
                <c:pt idx="0">
                  <c:v>44.845098096864469</c:v>
                </c:pt>
                <c:pt idx="1">
                  <c:v>69.731505592312004</c:v>
                </c:pt>
                <c:pt idx="2">
                  <c:v>78.92807158103065</c:v>
                </c:pt>
                <c:pt idx="3">
                  <c:v>86.86216775884543</c:v>
                </c:pt>
                <c:pt idx="4">
                  <c:v>92.638280869140729</c:v>
                </c:pt>
              </c:numCache>
            </c:numRef>
          </c:val>
          <c:extLst>
            <c:ext xmlns:c16="http://schemas.microsoft.com/office/drawing/2014/chart" uri="{C3380CC4-5D6E-409C-BE32-E72D297353CC}">
              <c16:uniqueId val="{00000000-78E1-49C6-AE14-FE6B434712DF}"/>
            </c:ext>
          </c:extLst>
        </c:ser>
        <c:ser>
          <c:idx val="1"/>
          <c:order val="1"/>
          <c:tx>
            <c:strRef>
              <c:f>'DHS10'!$B$19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'DHS10'!$H$19:$L$19</c:f>
              <c:numCache>
                <c:formatCode>###0.0</c:formatCode>
                <c:ptCount val="5"/>
                <c:pt idx="0">
                  <c:v>11.378218508608571</c:v>
                </c:pt>
                <c:pt idx="1">
                  <c:v>8.9224714520324806</c:v>
                </c:pt>
                <c:pt idx="2">
                  <c:v>8.4690553150906034</c:v>
                </c:pt>
                <c:pt idx="3">
                  <c:v>5.5010203188721327</c:v>
                </c:pt>
                <c:pt idx="4">
                  <c:v>3.9575565753886286</c:v>
                </c:pt>
              </c:numCache>
            </c:numRef>
          </c:val>
          <c:extLst>
            <c:ext xmlns:c16="http://schemas.microsoft.com/office/drawing/2014/chart" uri="{C3380CC4-5D6E-409C-BE32-E72D297353CC}">
              <c16:uniqueId val="{00000001-78E1-49C6-AE14-FE6B434712DF}"/>
            </c:ext>
          </c:extLst>
        </c:ser>
        <c:ser>
          <c:idx val="2"/>
          <c:order val="2"/>
          <c:tx>
            <c:strRef>
              <c:f>'DHS10'!$B$20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'DHS10'!$H$20:$L$20</c:f>
              <c:numCache>
                <c:formatCode>###0.0</c:formatCode>
                <c:ptCount val="5"/>
                <c:pt idx="0">
                  <c:v>34.251539896324594</c:v>
                </c:pt>
                <c:pt idx="1">
                  <c:v>16.988566042514094</c:v>
                </c:pt>
                <c:pt idx="2">
                  <c:v>11.677541893087238</c:v>
                </c:pt>
                <c:pt idx="3">
                  <c:v>7.2592144390186304</c:v>
                </c:pt>
                <c:pt idx="4">
                  <c:v>3.4041625554706423</c:v>
                </c:pt>
              </c:numCache>
            </c:numRef>
          </c:val>
          <c:extLst>
            <c:ext xmlns:c16="http://schemas.microsoft.com/office/drawing/2014/chart" uri="{C3380CC4-5D6E-409C-BE32-E72D297353CC}">
              <c16:uniqueId val="{00000002-78E1-49C6-AE14-FE6B434712DF}"/>
            </c:ext>
          </c:extLst>
        </c:ser>
        <c:ser>
          <c:idx val="3"/>
          <c:order val="3"/>
          <c:tx>
            <c:strRef>
              <c:f>'DHS10'!$B$21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'DHS10'!$H$15:$L$15</c:f>
              <c:strCache>
                <c:ptCount val="5"/>
                <c:pt idx="0">
                  <c:v>Poorest</c:v>
                </c:pt>
                <c:pt idx="1">
                  <c:v>Poor</c:v>
                </c:pt>
                <c:pt idx="2">
                  <c:v>Middle</c:v>
                </c:pt>
                <c:pt idx="3">
                  <c:v>Rich</c:v>
                </c:pt>
                <c:pt idx="4">
                  <c:v>Richest</c:v>
                </c:pt>
              </c:strCache>
            </c:strRef>
          </c:cat>
          <c:val>
            <c:numRef>
              <c:f>'DHS10'!$H$21:$L$21</c:f>
              <c:numCache>
                <c:formatCode>###0.0</c:formatCode>
                <c:ptCount val="5"/>
                <c:pt idx="0">
                  <c:v>9.5251434982023664</c:v>
                </c:pt>
                <c:pt idx="1">
                  <c:v>4.3574569131414211</c:v>
                </c:pt>
                <c:pt idx="2">
                  <c:v>0.92533121079150826</c:v>
                </c:pt>
                <c:pt idx="3">
                  <c:v>0.37759748326380632</c:v>
                </c:pt>
                <c:pt idx="4">
                  <c:v>0</c:v>
                </c:pt>
              </c:numCache>
            </c:numRef>
          </c:val>
          <c:extLst>
            <c:ext xmlns:c16="http://schemas.microsoft.com/office/drawing/2014/chart" uri="{C3380CC4-5D6E-409C-BE32-E72D297353CC}">
              <c16:uniqueId val="{00000003-78E1-49C6-AE14-FE6B434712DF}"/>
            </c:ext>
          </c:extLst>
        </c:ser>
        <c:dLbls>
          <c:showLegendKey val="0"/>
          <c:showVal val="0"/>
          <c:showCatName val="0"/>
          <c:showSerName val="0"/>
          <c:showPercent val="0"/>
          <c:showBubbleSize val="0"/>
        </c:dLbls>
        <c:gapWidth val="50"/>
        <c:overlap val="100"/>
        <c:axId val="347227264"/>
        <c:axId val="347228800"/>
      </c:barChart>
      <c:catAx>
        <c:axId val="3472272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228800"/>
        <c:crosses val="autoZero"/>
        <c:auto val="1"/>
        <c:lblAlgn val="ctr"/>
        <c:lblOffset val="100"/>
        <c:tickLblSkip val="1"/>
        <c:tickMarkSkip val="1"/>
        <c:noMultiLvlLbl val="0"/>
      </c:catAx>
      <c:valAx>
        <c:axId val="3472288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2272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'DHS10'!$H$124:$L$124</c:f>
              <c:numCache>
                <c:formatCode>###0.0</c:formatCode>
                <c:ptCount val="5"/>
                <c:pt idx="0">
                  <c:v>7.3359990884629926</c:v>
                </c:pt>
                <c:pt idx="1">
                  <c:v>15.652548141631293</c:v>
                </c:pt>
                <c:pt idx="2">
                  <c:v>21.977169386204835</c:v>
                </c:pt>
                <c:pt idx="3">
                  <c:v>31.535199026001123</c:v>
                </c:pt>
                <c:pt idx="4">
                  <c:v>70.835678254759756</c:v>
                </c:pt>
              </c:numCache>
            </c:numRef>
          </c:val>
          <c:extLst>
            <c:ext xmlns:c16="http://schemas.microsoft.com/office/drawing/2014/chart" uri="{C3380CC4-5D6E-409C-BE32-E72D297353CC}">
              <c16:uniqueId val="{00000000-A6FB-4BC2-B68E-94A4914D722B}"/>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'DHS10'!$H$125:$L$125</c:f>
              <c:numCache>
                <c:formatCode>###0.0</c:formatCode>
                <c:ptCount val="5"/>
                <c:pt idx="0">
                  <c:v>8.415686491991778</c:v>
                </c:pt>
                <c:pt idx="1">
                  <c:v>21.41070241919596</c:v>
                </c:pt>
                <c:pt idx="2">
                  <c:v>22.536479474095589</c:v>
                </c:pt>
                <c:pt idx="3">
                  <c:v>29.701201743615812</c:v>
                </c:pt>
                <c:pt idx="4">
                  <c:v>13.693466048773812</c:v>
                </c:pt>
              </c:numCache>
            </c:numRef>
          </c:val>
          <c:extLst>
            <c:ext xmlns:c16="http://schemas.microsoft.com/office/drawing/2014/chart" uri="{C3380CC4-5D6E-409C-BE32-E72D297353CC}">
              <c16:uniqueId val="{00000001-A6FB-4BC2-B68E-94A4914D722B}"/>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'DHS10'!$H$126:$L$126</c:f>
              <c:numCache>
                <c:formatCode>###0.0</c:formatCode>
                <c:ptCount val="5"/>
                <c:pt idx="0">
                  <c:v>76.941181357604293</c:v>
                </c:pt>
                <c:pt idx="1">
                  <c:v>61.575843030819861</c:v>
                </c:pt>
                <c:pt idx="2">
                  <c:v>54.635863775487806</c:v>
                </c:pt>
                <c:pt idx="3">
                  <c:v>38.518218479466043</c:v>
                </c:pt>
                <c:pt idx="4">
                  <c:v>15.470855696466431</c:v>
                </c:pt>
              </c:numCache>
            </c:numRef>
          </c:val>
          <c:extLst>
            <c:ext xmlns:c16="http://schemas.microsoft.com/office/drawing/2014/chart" uri="{C3380CC4-5D6E-409C-BE32-E72D297353CC}">
              <c16:uniqueId val="{00000002-A6FB-4BC2-B68E-94A4914D722B}"/>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'DHS10'!$H$121:$L$121</c:f>
              <c:strCache>
                <c:ptCount val="5"/>
                <c:pt idx="0">
                  <c:v>Poorest</c:v>
                </c:pt>
                <c:pt idx="1">
                  <c:v>Poor</c:v>
                </c:pt>
                <c:pt idx="2">
                  <c:v>Middle</c:v>
                </c:pt>
                <c:pt idx="3">
                  <c:v>Rich</c:v>
                </c:pt>
                <c:pt idx="4">
                  <c:v>Richest</c:v>
                </c:pt>
              </c:strCache>
            </c:strRef>
          </c:cat>
          <c:val>
            <c:numRef>
              <c:f>'DHS10'!$H$127:$L$127</c:f>
              <c:numCache>
                <c:formatCode>###0.0</c:formatCode>
                <c:ptCount val="5"/>
                <c:pt idx="0">
                  <c:v>7.3071330619409265</c:v>
                </c:pt>
                <c:pt idx="1">
                  <c:v>1.3609064083528954</c:v>
                </c:pt>
                <c:pt idx="2">
                  <c:v>0.85048736421177507</c:v>
                </c:pt>
                <c:pt idx="3">
                  <c:v>0.24538075091702097</c:v>
                </c:pt>
                <c:pt idx="4">
                  <c:v>0</c:v>
                </c:pt>
              </c:numCache>
            </c:numRef>
          </c:val>
          <c:extLst>
            <c:ext xmlns:c16="http://schemas.microsoft.com/office/drawing/2014/chart" uri="{C3380CC4-5D6E-409C-BE32-E72D297353CC}">
              <c16:uniqueId val="{00000003-A6FB-4BC2-B68E-94A4914D722B}"/>
            </c:ext>
          </c:extLst>
        </c:ser>
        <c:dLbls>
          <c:showLegendKey val="0"/>
          <c:showVal val="0"/>
          <c:showCatName val="0"/>
          <c:showSerName val="0"/>
          <c:showPercent val="0"/>
          <c:showBubbleSize val="0"/>
        </c:dLbls>
        <c:gapWidth val="50"/>
        <c:overlap val="100"/>
        <c:axId val="347323008"/>
        <c:axId val="347328896"/>
      </c:barChart>
      <c:catAx>
        <c:axId val="3473230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328896"/>
        <c:crosses val="autoZero"/>
        <c:auto val="1"/>
        <c:lblAlgn val="ctr"/>
        <c:lblOffset val="100"/>
        <c:tickLblSkip val="1"/>
        <c:tickMarkSkip val="1"/>
        <c:noMultiLvlLbl val="0"/>
      </c:catAx>
      <c:valAx>
        <c:axId val="347328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3230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398-43EC-BB3E-C0A59C254FB7}"/>
            </c:ext>
          </c:extLst>
        </c:ser>
        <c:ser>
          <c:idx val="1"/>
          <c:order val="1"/>
          <c:tx>
            <c:strRef>
              <c:f>'DHS10'!$B$223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398-43EC-BB3E-C0A59C254FB7}"/>
            </c:ext>
          </c:extLst>
        </c:ser>
        <c:ser>
          <c:idx val="2"/>
          <c:order val="2"/>
          <c:tx>
            <c:strRef>
              <c:f>'DHS10'!$B$224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'DHS10'!$H$221:$L$221</c:f>
              <c:strCache>
                <c:ptCount val="5"/>
                <c:pt idx="0">
                  <c:v>Poorest</c:v>
                </c:pt>
                <c:pt idx="1">
                  <c:v>Poor</c:v>
                </c:pt>
                <c:pt idx="2">
                  <c:v>Middle</c:v>
                </c:pt>
                <c:pt idx="3">
                  <c:v>Rich</c:v>
                </c:pt>
                <c:pt idx="4">
                  <c:v>Richest</c:v>
                </c:pt>
              </c:strCache>
            </c:strRef>
          </c:cat>
          <c:val>
            <c:numRef>
              <c:f>'DHS10'!$H$224:$L$224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398-43EC-BB3E-C0A59C254FB7}"/>
            </c:ext>
          </c:extLst>
        </c:ser>
        <c:dLbls>
          <c:showLegendKey val="0"/>
          <c:showVal val="0"/>
          <c:showCatName val="0"/>
          <c:showSerName val="0"/>
          <c:showPercent val="0"/>
          <c:showBubbleSize val="0"/>
        </c:dLbls>
        <c:gapWidth val="50"/>
        <c:overlap val="100"/>
        <c:axId val="347446272"/>
        <c:axId val="347476736"/>
      </c:barChart>
      <c:catAx>
        <c:axId val="3474462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476736"/>
        <c:crosses val="autoZero"/>
        <c:auto val="1"/>
        <c:lblAlgn val="ctr"/>
        <c:lblOffset val="100"/>
        <c:tickLblSkip val="1"/>
        <c:tickMarkSkip val="1"/>
        <c:noMultiLvlLbl val="0"/>
      </c:catAx>
      <c:valAx>
        <c:axId val="34747673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74462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'DHS10'!$C$124:$G$124</c:f>
              <c:numCache>
                <c:formatCode>###0.0</c:formatCode>
                <c:ptCount val="5"/>
                <c:pt idx="0">
                  <c:v>3.7023059441257171</c:v>
                </c:pt>
                <c:pt idx="1">
                  <c:v>4.1256057854640691</c:v>
                </c:pt>
                <c:pt idx="2">
                  <c:v>7.9565312367450494</c:v>
                </c:pt>
                <c:pt idx="3">
                  <c:v>13.406234733795991</c:v>
                </c:pt>
                <c:pt idx="4">
                  <c:v>38.466141073601904</c:v>
                </c:pt>
              </c:numCache>
            </c:numRef>
          </c:val>
          <c:extLst>
            <c:ext xmlns:c16="http://schemas.microsoft.com/office/drawing/2014/chart" uri="{C3380CC4-5D6E-409C-BE32-E72D297353CC}">
              <c16:uniqueId val="{00000000-81FC-4439-A1BB-DA57D5256DE2}"/>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'DHS10'!$C$125:$G$125</c:f>
              <c:numCache>
                <c:formatCode>###0.0</c:formatCode>
                <c:ptCount val="5"/>
                <c:pt idx="0">
                  <c:v>0.55592407582942005</c:v>
                </c:pt>
                <c:pt idx="1">
                  <c:v>0.64589362507220716</c:v>
                </c:pt>
                <c:pt idx="2">
                  <c:v>1.8985967478086139</c:v>
                </c:pt>
                <c:pt idx="3">
                  <c:v>6.9852893740609252</c:v>
                </c:pt>
                <c:pt idx="4">
                  <c:v>17.371990202744954</c:v>
                </c:pt>
              </c:numCache>
            </c:numRef>
          </c:val>
          <c:extLst>
            <c:ext xmlns:c16="http://schemas.microsoft.com/office/drawing/2014/chart" uri="{C3380CC4-5D6E-409C-BE32-E72D297353CC}">
              <c16:uniqueId val="{00000001-81FC-4439-A1BB-DA57D5256DE2}"/>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'DHS10'!$C$126:$G$126</c:f>
              <c:numCache>
                <c:formatCode>###0.0</c:formatCode>
                <c:ptCount val="5"/>
                <c:pt idx="0">
                  <c:v>62.536888774877418</c:v>
                </c:pt>
                <c:pt idx="1">
                  <c:v>71.047825511743667</c:v>
                </c:pt>
                <c:pt idx="2">
                  <c:v>76.582658297845882</c:v>
                </c:pt>
                <c:pt idx="3">
                  <c:v>72.408741911591633</c:v>
                </c:pt>
                <c:pt idx="4">
                  <c:v>43.599910388880325</c:v>
                </c:pt>
              </c:numCache>
            </c:numRef>
          </c:val>
          <c:extLst>
            <c:ext xmlns:c16="http://schemas.microsoft.com/office/drawing/2014/chart" uri="{C3380CC4-5D6E-409C-BE32-E72D297353CC}">
              <c16:uniqueId val="{00000002-81FC-4439-A1BB-DA57D5256DE2}"/>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'DHS10'!$C$121:$G$121</c:f>
              <c:strCache>
                <c:ptCount val="5"/>
                <c:pt idx="0">
                  <c:v>Poorest</c:v>
                </c:pt>
                <c:pt idx="1">
                  <c:v>Poor</c:v>
                </c:pt>
                <c:pt idx="2">
                  <c:v>Middle</c:v>
                </c:pt>
                <c:pt idx="3">
                  <c:v>Rich</c:v>
                </c:pt>
                <c:pt idx="4">
                  <c:v>Richest</c:v>
                </c:pt>
              </c:strCache>
            </c:strRef>
          </c:cat>
          <c:val>
            <c:numRef>
              <c:f>'DHS10'!$C$127:$G$127</c:f>
              <c:numCache>
                <c:formatCode>###0.0</c:formatCode>
                <c:ptCount val="5"/>
                <c:pt idx="0">
                  <c:v>33.204881205167446</c:v>
                </c:pt>
                <c:pt idx="1">
                  <c:v>24.180675077720046</c:v>
                </c:pt>
                <c:pt idx="2">
                  <c:v>13.562213717600452</c:v>
                </c:pt>
                <c:pt idx="3">
                  <c:v>7.1997339805514438</c:v>
                </c:pt>
                <c:pt idx="4">
                  <c:v>0.56195833477281965</c:v>
                </c:pt>
              </c:numCache>
            </c:numRef>
          </c:val>
          <c:extLst>
            <c:ext xmlns:c16="http://schemas.microsoft.com/office/drawing/2014/chart" uri="{C3380CC4-5D6E-409C-BE32-E72D297353CC}">
              <c16:uniqueId val="{00000003-81FC-4439-A1BB-DA57D5256DE2}"/>
            </c:ext>
          </c:extLst>
        </c:ser>
        <c:dLbls>
          <c:showLegendKey val="0"/>
          <c:showVal val="0"/>
          <c:showCatName val="0"/>
          <c:showSerName val="0"/>
          <c:showPercent val="0"/>
          <c:showBubbleSize val="0"/>
        </c:dLbls>
        <c:gapWidth val="50"/>
        <c:overlap val="100"/>
        <c:axId val="346216704"/>
        <c:axId val="346300416"/>
      </c:barChart>
      <c:catAx>
        <c:axId val="346216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300416"/>
        <c:crosses val="autoZero"/>
        <c:auto val="1"/>
        <c:lblAlgn val="ctr"/>
        <c:lblOffset val="100"/>
        <c:tickLblSkip val="1"/>
        <c:tickMarkSkip val="1"/>
        <c:noMultiLvlLbl val="0"/>
      </c:catAx>
      <c:valAx>
        <c:axId val="3463004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216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'DHS10'!$B$124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'DHS10'!$M$124:$Q$124</c:f>
              <c:numCache>
                <c:formatCode>###0.0</c:formatCode>
                <c:ptCount val="5"/>
                <c:pt idx="0">
                  <c:v>3.1670379312914632</c:v>
                </c:pt>
                <c:pt idx="1">
                  <c:v>4.2331167947205248</c:v>
                </c:pt>
                <c:pt idx="2">
                  <c:v>5.7543741385741587</c:v>
                </c:pt>
                <c:pt idx="3">
                  <c:v>9.1657053669219</c:v>
                </c:pt>
                <c:pt idx="4">
                  <c:v>21.363280900170352</c:v>
                </c:pt>
              </c:numCache>
            </c:numRef>
          </c:val>
          <c:extLst>
            <c:ext xmlns:c16="http://schemas.microsoft.com/office/drawing/2014/chart" uri="{C3380CC4-5D6E-409C-BE32-E72D297353CC}">
              <c16:uniqueId val="{00000000-047D-4002-94DC-933AEB9D7CFF}"/>
            </c:ext>
          </c:extLst>
        </c:ser>
        <c:ser>
          <c:idx val="1"/>
          <c:order val="1"/>
          <c:tx>
            <c:strRef>
              <c:f>'DHS10'!$B$125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'DHS10'!$M$125:$Q$125</c:f>
              <c:numCache>
                <c:formatCode>###0.0</c:formatCode>
                <c:ptCount val="5"/>
                <c:pt idx="0">
                  <c:v>0.51702677548902998</c:v>
                </c:pt>
                <c:pt idx="1">
                  <c:v>0.42205677149754928</c:v>
                </c:pt>
                <c:pt idx="2">
                  <c:v>1.0555884144546568</c:v>
                </c:pt>
                <c:pt idx="3">
                  <c:v>1.6950774535813229</c:v>
                </c:pt>
                <c:pt idx="4">
                  <c:v>3.2688416494762942</c:v>
                </c:pt>
              </c:numCache>
            </c:numRef>
          </c:val>
          <c:extLst>
            <c:ext xmlns:c16="http://schemas.microsoft.com/office/drawing/2014/chart" uri="{C3380CC4-5D6E-409C-BE32-E72D297353CC}">
              <c16:uniqueId val="{00000001-047D-4002-94DC-933AEB9D7CFF}"/>
            </c:ext>
          </c:extLst>
        </c:ser>
        <c:ser>
          <c:idx val="2"/>
          <c:order val="2"/>
          <c:tx>
            <c:strRef>
              <c:f>'DHS10'!$B$126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'DHS10'!$M$126:$Q$126</c:f>
              <c:numCache>
                <c:formatCode>###0.0</c:formatCode>
                <c:ptCount val="5"/>
                <c:pt idx="0">
                  <c:v>58.852171557034531</c:v>
                </c:pt>
                <c:pt idx="1">
                  <c:v>69.903967798224443</c:v>
                </c:pt>
                <c:pt idx="2">
                  <c:v>73.589415000995444</c:v>
                </c:pt>
                <c:pt idx="3">
                  <c:v>77.359624695484825</c:v>
                </c:pt>
                <c:pt idx="4">
                  <c:v>70.193645310001344</c:v>
                </c:pt>
              </c:numCache>
            </c:numRef>
          </c:val>
          <c:extLst>
            <c:ext xmlns:c16="http://schemas.microsoft.com/office/drawing/2014/chart" uri="{C3380CC4-5D6E-409C-BE32-E72D297353CC}">
              <c16:uniqueId val="{00000002-047D-4002-94DC-933AEB9D7CFF}"/>
            </c:ext>
          </c:extLst>
        </c:ser>
        <c:ser>
          <c:idx val="3"/>
          <c:order val="3"/>
          <c:tx>
            <c:strRef>
              <c:f>'DHS10'!$B$127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'DHS10'!$M$121:$Q$121</c:f>
              <c:strCache>
                <c:ptCount val="5"/>
                <c:pt idx="0">
                  <c:v>Poorest</c:v>
                </c:pt>
                <c:pt idx="1">
                  <c:v>Poor</c:v>
                </c:pt>
                <c:pt idx="2">
                  <c:v>Middle</c:v>
                </c:pt>
                <c:pt idx="3">
                  <c:v>Rich</c:v>
                </c:pt>
                <c:pt idx="4">
                  <c:v>Richest</c:v>
                </c:pt>
              </c:strCache>
            </c:strRef>
          </c:cat>
          <c:val>
            <c:numRef>
              <c:f>'DHS10'!$M$127:$Q$127</c:f>
              <c:numCache>
                <c:formatCode>###0.0</c:formatCode>
                <c:ptCount val="5"/>
                <c:pt idx="0">
                  <c:v>37.46376373618498</c:v>
                </c:pt>
                <c:pt idx="1">
                  <c:v>25.440858635557479</c:v>
                </c:pt>
                <c:pt idx="2">
                  <c:v>19.600622445975734</c:v>
                </c:pt>
                <c:pt idx="3">
                  <c:v>11.77959248401195</c:v>
                </c:pt>
                <c:pt idx="4">
                  <c:v>5.1742321403520091</c:v>
                </c:pt>
              </c:numCache>
            </c:numRef>
          </c:val>
          <c:extLst>
            <c:ext xmlns:c16="http://schemas.microsoft.com/office/drawing/2014/chart" uri="{C3380CC4-5D6E-409C-BE32-E72D297353CC}">
              <c16:uniqueId val="{00000003-047D-4002-94DC-933AEB9D7CFF}"/>
            </c:ext>
          </c:extLst>
        </c:ser>
        <c:dLbls>
          <c:showLegendKey val="0"/>
          <c:showVal val="0"/>
          <c:showCatName val="0"/>
          <c:showSerName val="0"/>
          <c:showPercent val="0"/>
          <c:showBubbleSize val="0"/>
        </c:dLbls>
        <c:gapWidth val="50"/>
        <c:overlap val="100"/>
        <c:axId val="346094592"/>
        <c:axId val="346116864"/>
      </c:barChart>
      <c:catAx>
        <c:axId val="346094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116864"/>
        <c:crosses val="autoZero"/>
        <c:auto val="1"/>
        <c:lblAlgn val="ctr"/>
        <c:lblOffset val="100"/>
        <c:tickLblSkip val="1"/>
        <c:tickMarkSkip val="1"/>
        <c:noMultiLvlLbl val="0"/>
      </c:catAx>
      <c:valAx>
        <c:axId val="3461168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6094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'AIS12'!$M$15:$Q$15</c:f>
              <c:strCache>
                <c:ptCount val="5"/>
                <c:pt idx="0">
                  <c:v>Poorest</c:v>
                </c:pt>
                <c:pt idx="1">
                  <c:v>Poor</c:v>
                </c:pt>
                <c:pt idx="2">
                  <c:v>Middle</c:v>
                </c:pt>
                <c:pt idx="3">
                  <c:v>Rich</c:v>
                </c:pt>
                <c:pt idx="4">
                  <c:v>Richest</c:v>
                </c:pt>
              </c:strCache>
            </c:strRef>
          </c:cat>
          <c:val>
            <c:numRef>
              <c:f>'AIS12'!$M$18:$Q$18</c:f>
              <c:numCache>
                <c:formatCode>###0.0</c:formatCode>
                <c:ptCount val="5"/>
                <c:pt idx="0">
                  <c:v>18.748979522723292</c:v>
                </c:pt>
                <c:pt idx="1">
                  <c:v>28.492362668042237</c:v>
                </c:pt>
                <c:pt idx="2">
                  <c:v>31.975213472753129</c:v>
                </c:pt>
                <c:pt idx="3">
                  <c:v>40.74008045814621</c:v>
                </c:pt>
                <c:pt idx="4">
                  <c:v>57.783574717285546</c:v>
                </c:pt>
              </c:numCache>
            </c:numRef>
          </c:val>
          <c:extLst>
            <c:ext xmlns:c16="http://schemas.microsoft.com/office/drawing/2014/chart" uri="{C3380CC4-5D6E-409C-BE32-E72D297353CC}">
              <c16:uniqueId val="{00000000-71B5-4E8B-827E-3C04A1941002}"/>
            </c:ext>
          </c:extLst>
        </c:ser>
        <c:ser>
          <c:idx val="1"/>
          <c:order val="1"/>
          <c:tx>
            <c:strRef>
              <c:f>'AIS12'!$B$19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'AIS12'!$M$15:$Q$15</c:f>
              <c:strCache>
                <c:ptCount val="5"/>
                <c:pt idx="0">
                  <c:v>Poorest</c:v>
                </c:pt>
                <c:pt idx="1">
                  <c:v>Poor</c:v>
                </c:pt>
                <c:pt idx="2">
                  <c:v>Middle</c:v>
                </c:pt>
                <c:pt idx="3">
                  <c:v>Rich</c:v>
                </c:pt>
                <c:pt idx="4">
                  <c:v>Richest</c:v>
                </c:pt>
              </c:strCache>
            </c:strRef>
          </c:cat>
          <c:val>
            <c:numRef>
              <c:f>'AIS12'!$M$19:$Q$19</c:f>
              <c:numCache>
                <c:formatCode>###0.0</c:formatCode>
                <c:ptCount val="5"/>
                <c:pt idx="0">
                  <c:v>10.684269335555031</c:v>
                </c:pt>
                <c:pt idx="1">
                  <c:v>10.431630047862459</c:v>
                </c:pt>
                <c:pt idx="2">
                  <c:v>12.682905902600403</c:v>
                </c:pt>
                <c:pt idx="3">
                  <c:v>11.557840540757782</c:v>
                </c:pt>
                <c:pt idx="4">
                  <c:v>10.761591020894224</c:v>
                </c:pt>
              </c:numCache>
            </c:numRef>
          </c:val>
          <c:extLst>
            <c:ext xmlns:c16="http://schemas.microsoft.com/office/drawing/2014/chart" uri="{C3380CC4-5D6E-409C-BE32-E72D297353CC}">
              <c16:uniqueId val="{00000001-71B5-4E8B-827E-3C04A1941002}"/>
            </c:ext>
          </c:extLst>
        </c:ser>
        <c:ser>
          <c:idx val="2"/>
          <c:order val="2"/>
          <c:tx>
            <c:strRef>
              <c:f>'AIS12'!$B$20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'AIS12'!$M$15:$Q$15</c:f>
              <c:strCache>
                <c:ptCount val="5"/>
                <c:pt idx="0">
                  <c:v>Poorest</c:v>
                </c:pt>
                <c:pt idx="1">
                  <c:v>Poor</c:v>
                </c:pt>
                <c:pt idx="2">
                  <c:v>Middle</c:v>
                </c:pt>
                <c:pt idx="3">
                  <c:v>Rich</c:v>
                </c:pt>
                <c:pt idx="4">
                  <c:v>Richest</c:v>
                </c:pt>
              </c:strCache>
            </c:strRef>
          </c:cat>
          <c:val>
            <c:numRef>
              <c:f>'AIS12'!$M$20:$Q$20</c:f>
              <c:numCache>
                <c:formatCode>###0.0</c:formatCode>
                <c:ptCount val="5"/>
                <c:pt idx="0">
                  <c:v>41.139923624978415</c:v>
                </c:pt>
                <c:pt idx="1">
                  <c:v>38.715905633501826</c:v>
                </c:pt>
                <c:pt idx="2">
                  <c:v>32.713633215064384</c:v>
                </c:pt>
                <c:pt idx="3">
                  <c:v>30.859813485606644</c:v>
                </c:pt>
                <c:pt idx="4">
                  <c:v>22.776057976604779</c:v>
                </c:pt>
              </c:numCache>
            </c:numRef>
          </c:val>
          <c:extLst>
            <c:ext xmlns:c16="http://schemas.microsoft.com/office/drawing/2014/chart" uri="{C3380CC4-5D6E-409C-BE32-E72D297353CC}">
              <c16:uniqueId val="{00000002-71B5-4E8B-827E-3C04A1941002}"/>
            </c:ext>
          </c:extLst>
        </c:ser>
        <c:ser>
          <c:idx val="3"/>
          <c:order val="3"/>
          <c:tx>
            <c:strRef>
              <c:f>'AIS12'!$B$21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'AIS12'!$M$15:$Q$15</c:f>
              <c:strCache>
                <c:ptCount val="5"/>
                <c:pt idx="0">
                  <c:v>Poorest</c:v>
                </c:pt>
                <c:pt idx="1">
                  <c:v>Poor</c:v>
                </c:pt>
                <c:pt idx="2">
                  <c:v>Middle</c:v>
                </c:pt>
                <c:pt idx="3">
                  <c:v>Rich</c:v>
                </c:pt>
                <c:pt idx="4">
                  <c:v>Richest</c:v>
                </c:pt>
              </c:strCache>
            </c:strRef>
          </c:cat>
          <c:val>
            <c:numRef>
              <c:f>'AIS12'!$M$21:$Q$21</c:f>
              <c:numCache>
                <c:formatCode>###0.0</c:formatCode>
                <c:ptCount val="5"/>
                <c:pt idx="0">
                  <c:v>29.426827516743266</c:v>
                </c:pt>
                <c:pt idx="1">
                  <c:v>22.360101650593485</c:v>
                </c:pt>
                <c:pt idx="2">
                  <c:v>22.628247409582087</c:v>
                </c:pt>
                <c:pt idx="3">
                  <c:v>16.842265515489366</c:v>
                </c:pt>
                <c:pt idx="4">
                  <c:v>8.6787762852154522</c:v>
                </c:pt>
              </c:numCache>
            </c:numRef>
          </c:val>
          <c:extLst>
            <c:ext xmlns:c16="http://schemas.microsoft.com/office/drawing/2014/chart" uri="{C3380CC4-5D6E-409C-BE32-E72D297353CC}">
              <c16:uniqueId val="{00000003-71B5-4E8B-827E-3C04A1941002}"/>
            </c:ext>
          </c:extLst>
        </c:ser>
        <c:dLbls>
          <c:showLegendKey val="0"/>
          <c:showVal val="0"/>
          <c:showCatName val="0"/>
          <c:showSerName val="0"/>
          <c:showPercent val="0"/>
          <c:showBubbleSize val="0"/>
        </c:dLbls>
        <c:gapWidth val="50"/>
        <c:overlap val="100"/>
        <c:axId val="348247552"/>
        <c:axId val="348249088"/>
      </c:barChart>
      <c:catAx>
        <c:axId val="348247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249088"/>
        <c:crosses val="autoZero"/>
        <c:auto val="1"/>
        <c:lblAlgn val="ctr"/>
        <c:lblOffset val="100"/>
        <c:tickLblSkip val="1"/>
        <c:tickMarkSkip val="1"/>
        <c:noMultiLvlLbl val="0"/>
      </c:catAx>
      <c:valAx>
        <c:axId val="3482490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2475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'AIS12'!$B$18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'AIS12'!$R$15:$AU$15</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'AIS12'!$R$18:$AU$18</c:f>
              <c:numCache>
                <c:formatCode>###0.0</c:formatCode>
                <c:ptCount val="30"/>
                <c:pt idx="0">
                  <c:v>54.651710677546752</c:v>
                </c:pt>
                <c:pt idx="1">
                  <c:v>94.526923894330281</c:v>
                </c:pt>
                <c:pt idx="2">
                  <c:v>27.332139586357403</c:v>
                </c:pt>
                <c:pt idx="3">
                  <c:v>27.601537755619347</c:v>
                </c:pt>
                <c:pt idx="4">
                  <c:v>22.656303101705294</c:v>
                </c:pt>
                <c:pt idx="5">
                  <c:v>29.493038312094654</c:v>
                </c:pt>
                <c:pt idx="6">
                  <c:v>87.341007181370401</c:v>
                </c:pt>
                <c:pt idx="7">
                  <c:v>90.978308307298263</c:v>
                </c:pt>
                <c:pt idx="8">
                  <c:v>32.024735971576199</c:v>
                </c:pt>
                <c:pt idx="9">
                  <c:v>61.85246314939279</c:v>
                </c:pt>
                <c:pt idx="10">
                  <c:v>80.716558494534866</c:v>
                </c:pt>
                <c:pt idx="11">
                  <c:v>91.525101601395477</c:v>
                </c:pt>
                <c:pt idx="12">
                  <c:v>96.395182546153805</c:v>
                </c:pt>
                <c:pt idx="13">
                  <c:v>29.480560022240084</c:v>
                </c:pt>
                <c:pt idx="14">
                  <c:v>33.040349620706202</c:v>
                </c:pt>
                <c:pt idx="15">
                  <c:v>24.30006291465855</c:v>
                </c:pt>
                <c:pt idx="16">
                  <c:v>55.826769867173105</c:v>
                </c:pt>
                <c:pt idx="17">
                  <c:v>91.051607439181964</c:v>
                </c:pt>
                <c:pt idx="18">
                  <c:v>51.603682395443201</c:v>
                </c:pt>
                <c:pt idx="19">
                  <c:v>50.829661647112189</c:v>
                </c:pt>
                <c:pt idx="20">
                  <c:v>58.915552235247695</c:v>
                </c:pt>
                <c:pt idx="21">
                  <c:v>47.388920101312763</c:v>
                </c:pt>
                <c:pt idx="22">
                  <c:v>56.91757776495119</c:v>
                </c:pt>
                <c:pt idx="23">
                  <c:v>31.353216238462359</c:v>
                </c:pt>
                <c:pt idx="24">
                  <c:v>55.702792148872959</c:v>
                </c:pt>
                <c:pt idx="25">
                  <c:v>20.718957781720292</c:v>
                </c:pt>
                <c:pt idx="26">
                  <c:v>32.543106091242777</c:v>
                </c:pt>
                <c:pt idx="27">
                  <c:v>20.322537919848955</c:v>
                </c:pt>
                <c:pt idx="28">
                  <c:v>25.607006209135374</c:v>
                </c:pt>
                <c:pt idx="29">
                  <c:v>36.384866723731633</c:v>
                </c:pt>
              </c:numCache>
            </c:numRef>
          </c:val>
          <c:extLst>
            <c:ext xmlns:c16="http://schemas.microsoft.com/office/drawing/2014/chart" uri="{C3380CC4-5D6E-409C-BE32-E72D297353CC}">
              <c16:uniqueId val="{00000000-2220-4E11-85D9-52A6E007411F}"/>
            </c:ext>
          </c:extLst>
        </c:ser>
        <c:ser>
          <c:idx val="1"/>
          <c:order val="1"/>
          <c:tx>
            <c:strRef>
              <c:f>'AIS12'!$B$19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'AIS12'!$R$15:$AU$15</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'AIS12'!$R$19:$AU$19</c:f>
              <c:numCache>
                <c:formatCode>###0.0</c:formatCode>
                <c:ptCount val="30"/>
                <c:pt idx="0">
                  <c:v>14.615349750269155</c:v>
                </c:pt>
                <c:pt idx="1">
                  <c:v>1.0513611353262216</c:v>
                </c:pt>
                <c:pt idx="2">
                  <c:v>19.072172105251092</c:v>
                </c:pt>
                <c:pt idx="3">
                  <c:v>7.1173776602540455</c:v>
                </c:pt>
                <c:pt idx="4">
                  <c:v>1.1673594658081594</c:v>
                </c:pt>
                <c:pt idx="5">
                  <c:v>15.397430960499946</c:v>
                </c:pt>
                <c:pt idx="6">
                  <c:v>10.246710339713845</c:v>
                </c:pt>
                <c:pt idx="7">
                  <c:v>1.1982958540981534</c:v>
                </c:pt>
                <c:pt idx="8">
                  <c:v>10.057702887262433</c:v>
                </c:pt>
                <c:pt idx="9">
                  <c:v>15.559881217807197</c:v>
                </c:pt>
                <c:pt idx="10">
                  <c:v>7.4019551457870412</c:v>
                </c:pt>
                <c:pt idx="11">
                  <c:v>4.4131600352874125</c:v>
                </c:pt>
                <c:pt idx="12">
                  <c:v>1.269642728571428</c:v>
                </c:pt>
                <c:pt idx="13">
                  <c:v>15.735022833956364</c:v>
                </c:pt>
                <c:pt idx="14">
                  <c:v>14.227675587743301</c:v>
                </c:pt>
                <c:pt idx="15">
                  <c:v>10.463975589860119</c:v>
                </c:pt>
                <c:pt idx="16">
                  <c:v>9.2393954791824964</c:v>
                </c:pt>
                <c:pt idx="17">
                  <c:v>8.5672190807107746</c:v>
                </c:pt>
                <c:pt idx="18">
                  <c:v>11.250985564901743</c:v>
                </c:pt>
                <c:pt idx="19">
                  <c:v>9.6818403137356555</c:v>
                </c:pt>
                <c:pt idx="20">
                  <c:v>9.4319561583111167</c:v>
                </c:pt>
                <c:pt idx="21">
                  <c:v>2.0775935743790566</c:v>
                </c:pt>
                <c:pt idx="22">
                  <c:v>2.6196374703534024</c:v>
                </c:pt>
                <c:pt idx="23">
                  <c:v>8.9465475641884886</c:v>
                </c:pt>
                <c:pt idx="24">
                  <c:v>5.3079330963329108</c:v>
                </c:pt>
                <c:pt idx="25">
                  <c:v>8.6280079147673732</c:v>
                </c:pt>
                <c:pt idx="26">
                  <c:v>21.785952491800263</c:v>
                </c:pt>
                <c:pt idx="27">
                  <c:v>7.5547431773375386</c:v>
                </c:pt>
                <c:pt idx="28">
                  <c:v>6.8891945638790606</c:v>
                </c:pt>
                <c:pt idx="29">
                  <c:v>10.322279263086893</c:v>
                </c:pt>
              </c:numCache>
            </c:numRef>
          </c:val>
          <c:extLst>
            <c:ext xmlns:c16="http://schemas.microsoft.com/office/drawing/2014/chart" uri="{C3380CC4-5D6E-409C-BE32-E72D297353CC}">
              <c16:uniqueId val="{00000001-2220-4E11-85D9-52A6E007411F}"/>
            </c:ext>
          </c:extLst>
        </c:ser>
        <c:ser>
          <c:idx val="2"/>
          <c:order val="2"/>
          <c:tx>
            <c:strRef>
              <c:f>'AIS12'!$B$20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'AIS12'!$R$15:$AU$15</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'AIS12'!$R$20:$AU$20</c:f>
              <c:numCache>
                <c:formatCode>###0.0</c:formatCode>
                <c:ptCount val="30"/>
                <c:pt idx="0">
                  <c:v>18.50002700299099</c:v>
                </c:pt>
                <c:pt idx="1">
                  <c:v>4.4217149703434977</c:v>
                </c:pt>
                <c:pt idx="2">
                  <c:v>48.798245387392448</c:v>
                </c:pt>
                <c:pt idx="3">
                  <c:v>53.640199539017594</c:v>
                </c:pt>
                <c:pt idx="4">
                  <c:v>43.30662605788153</c:v>
                </c:pt>
                <c:pt idx="5">
                  <c:v>18.321940400854601</c:v>
                </c:pt>
                <c:pt idx="6">
                  <c:v>2.2917219596530001</c:v>
                </c:pt>
                <c:pt idx="7">
                  <c:v>7.8233958386035827</c:v>
                </c:pt>
                <c:pt idx="8">
                  <c:v>27.725458119521637</c:v>
                </c:pt>
                <c:pt idx="9">
                  <c:v>9.992009512165918</c:v>
                </c:pt>
                <c:pt idx="10">
                  <c:v>8.3922805648250307</c:v>
                </c:pt>
                <c:pt idx="11">
                  <c:v>4.0617383633171107</c:v>
                </c:pt>
                <c:pt idx="12">
                  <c:v>2.3351747252747668</c:v>
                </c:pt>
                <c:pt idx="13">
                  <c:v>32.94750446862809</c:v>
                </c:pt>
                <c:pt idx="14">
                  <c:v>14.455214859812898</c:v>
                </c:pt>
                <c:pt idx="15">
                  <c:v>44.519556351164923</c:v>
                </c:pt>
                <c:pt idx="16">
                  <c:v>19.513303101002805</c:v>
                </c:pt>
                <c:pt idx="17">
                  <c:v>0.38117348010726104</c:v>
                </c:pt>
                <c:pt idx="18">
                  <c:v>20.472698241204821</c:v>
                </c:pt>
                <c:pt idx="19">
                  <c:v>28.02076340464756</c:v>
                </c:pt>
                <c:pt idx="20">
                  <c:v>21.235149831653629</c:v>
                </c:pt>
                <c:pt idx="21">
                  <c:v>31.793576720354295</c:v>
                </c:pt>
                <c:pt idx="22">
                  <c:v>23.63175553120762</c:v>
                </c:pt>
                <c:pt idx="23">
                  <c:v>36.050702643436125</c:v>
                </c:pt>
                <c:pt idx="24">
                  <c:v>36.041566027465649</c:v>
                </c:pt>
                <c:pt idx="25">
                  <c:v>38.595685806174998</c:v>
                </c:pt>
                <c:pt idx="26">
                  <c:v>19.292932194604049</c:v>
                </c:pt>
                <c:pt idx="27">
                  <c:v>56.254875685231831</c:v>
                </c:pt>
                <c:pt idx="28">
                  <c:v>65.763733839701416</c:v>
                </c:pt>
                <c:pt idx="29">
                  <c:v>12.909764078773328</c:v>
                </c:pt>
              </c:numCache>
            </c:numRef>
          </c:val>
          <c:extLst>
            <c:ext xmlns:c16="http://schemas.microsoft.com/office/drawing/2014/chart" uri="{C3380CC4-5D6E-409C-BE32-E72D297353CC}">
              <c16:uniqueId val="{00000002-2220-4E11-85D9-52A6E007411F}"/>
            </c:ext>
          </c:extLst>
        </c:ser>
        <c:ser>
          <c:idx val="3"/>
          <c:order val="3"/>
          <c:tx>
            <c:strRef>
              <c:f>'AIS12'!$B$21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'AIS12'!$R$15:$AU$15</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'AIS12'!$R$21:$AU$21</c:f>
              <c:numCache>
                <c:formatCode>###0.0</c:formatCode>
                <c:ptCount val="30"/>
                <c:pt idx="0">
                  <c:v>12.232912569193106</c:v>
                </c:pt>
                <c:pt idx="1">
                  <c:v>0</c:v>
                </c:pt>
                <c:pt idx="2">
                  <c:v>4.7974429209990586</c:v>
                </c:pt>
                <c:pt idx="3">
                  <c:v>11.640885045109011</c:v>
                </c:pt>
                <c:pt idx="4">
                  <c:v>32.869711374605018</c:v>
                </c:pt>
                <c:pt idx="5">
                  <c:v>36.787590326550799</c:v>
                </c:pt>
                <c:pt idx="6">
                  <c:v>0.12056051926275443</c:v>
                </c:pt>
                <c:pt idx="7">
                  <c:v>0</c:v>
                </c:pt>
                <c:pt idx="8">
                  <c:v>30.192103021639721</c:v>
                </c:pt>
                <c:pt idx="9">
                  <c:v>12.595646120634097</c:v>
                </c:pt>
                <c:pt idx="10">
                  <c:v>3.4892057948530617</c:v>
                </c:pt>
                <c:pt idx="11">
                  <c:v>0</c:v>
                </c:pt>
                <c:pt idx="12">
                  <c:v>0</c:v>
                </c:pt>
                <c:pt idx="13">
                  <c:v>21.836912675175462</c:v>
                </c:pt>
                <c:pt idx="14">
                  <c:v>38.276759931737608</c:v>
                </c:pt>
                <c:pt idx="15">
                  <c:v>20.716405144316401</c:v>
                </c:pt>
                <c:pt idx="16">
                  <c:v>15.42053155264159</c:v>
                </c:pt>
                <c:pt idx="17">
                  <c:v>0</c:v>
                </c:pt>
                <c:pt idx="18">
                  <c:v>16.672633798450239</c:v>
                </c:pt>
                <c:pt idx="19">
                  <c:v>11.467734634504593</c:v>
                </c:pt>
                <c:pt idx="20">
                  <c:v>10.417341774787561</c:v>
                </c:pt>
                <c:pt idx="21">
                  <c:v>18.739909603953883</c:v>
                </c:pt>
                <c:pt idx="22">
                  <c:v>16.831029233487786</c:v>
                </c:pt>
                <c:pt idx="23">
                  <c:v>23.649533553913031</c:v>
                </c:pt>
                <c:pt idx="24">
                  <c:v>2.9477087273284792</c:v>
                </c:pt>
                <c:pt idx="25">
                  <c:v>32.05734849733733</c:v>
                </c:pt>
                <c:pt idx="26">
                  <c:v>26.378009222352915</c:v>
                </c:pt>
                <c:pt idx="27">
                  <c:v>15.867843217581671</c:v>
                </c:pt>
                <c:pt idx="28">
                  <c:v>1.7400653872841545</c:v>
                </c:pt>
                <c:pt idx="29">
                  <c:v>40.383089934408147</c:v>
                </c:pt>
              </c:numCache>
            </c:numRef>
          </c:val>
          <c:extLst>
            <c:ext xmlns:c16="http://schemas.microsoft.com/office/drawing/2014/chart" uri="{C3380CC4-5D6E-409C-BE32-E72D297353CC}">
              <c16:uniqueId val="{00000003-2220-4E11-85D9-52A6E007411F}"/>
            </c:ext>
          </c:extLst>
        </c:ser>
        <c:dLbls>
          <c:showLegendKey val="0"/>
          <c:showVal val="0"/>
          <c:showCatName val="0"/>
          <c:showSerName val="0"/>
          <c:showPercent val="0"/>
          <c:showBubbleSize val="0"/>
        </c:dLbls>
        <c:gapWidth val="50"/>
        <c:overlap val="100"/>
        <c:axId val="348410624"/>
        <c:axId val="348412160"/>
      </c:barChart>
      <c:catAx>
        <c:axId val="3484106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412160"/>
        <c:crosses val="autoZero"/>
        <c:auto val="1"/>
        <c:lblAlgn val="ctr"/>
        <c:lblOffset val="100"/>
        <c:tickLblSkip val="1"/>
        <c:tickMarkSkip val="1"/>
        <c:noMultiLvlLbl val="0"/>
      </c:catAx>
      <c:valAx>
        <c:axId val="3484121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4106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'AIS12'!$C$15:$G$15</c:f>
              <c:strCache>
                <c:ptCount val="5"/>
                <c:pt idx="0">
                  <c:v>Poorest</c:v>
                </c:pt>
                <c:pt idx="1">
                  <c:v>Poor</c:v>
                </c:pt>
                <c:pt idx="2">
                  <c:v>Middle</c:v>
                </c:pt>
                <c:pt idx="3">
                  <c:v>Rich</c:v>
                </c:pt>
                <c:pt idx="4">
                  <c:v>Richest</c:v>
                </c:pt>
              </c:strCache>
            </c:strRef>
          </c:cat>
          <c:val>
            <c:numRef>
              <c:f>'AIS12'!$C$18:$G$18</c:f>
              <c:numCache>
                <c:formatCode>###0.0</c:formatCode>
                <c:ptCount val="5"/>
                <c:pt idx="0">
                  <c:v>21.706345844711677</c:v>
                </c:pt>
                <c:pt idx="1">
                  <c:v>29.674837602054616</c:v>
                </c:pt>
                <c:pt idx="2">
                  <c:v>38.434455196979734</c:v>
                </c:pt>
                <c:pt idx="3">
                  <c:v>58.237613520758579</c:v>
                </c:pt>
                <c:pt idx="4">
                  <c:v>84.83689546959846</c:v>
                </c:pt>
              </c:numCache>
            </c:numRef>
          </c:val>
          <c:extLst>
            <c:ext xmlns:c16="http://schemas.microsoft.com/office/drawing/2014/chart" uri="{C3380CC4-5D6E-409C-BE32-E72D297353CC}">
              <c16:uniqueId val="{00000000-1626-4F3E-B1C8-B435DFF4D8FB}"/>
            </c:ext>
          </c:extLst>
        </c:ser>
        <c:ser>
          <c:idx val="1"/>
          <c:order val="1"/>
          <c:tx>
            <c:strRef>
              <c:f>'AIS12'!$B$19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'AIS12'!$C$15:$G$15</c:f>
              <c:strCache>
                <c:ptCount val="5"/>
                <c:pt idx="0">
                  <c:v>Poorest</c:v>
                </c:pt>
                <c:pt idx="1">
                  <c:v>Poor</c:v>
                </c:pt>
                <c:pt idx="2">
                  <c:v>Middle</c:v>
                </c:pt>
                <c:pt idx="3">
                  <c:v>Rich</c:v>
                </c:pt>
                <c:pt idx="4">
                  <c:v>Richest</c:v>
                </c:pt>
              </c:strCache>
            </c:strRef>
          </c:cat>
          <c:val>
            <c:numRef>
              <c:f>'AIS12'!$C$19:$G$19</c:f>
              <c:numCache>
                <c:formatCode>###0.0</c:formatCode>
                <c:ptCount val="5"/>
                <c:pt idx="0">
                  <c:v>10.498915052486657</c:v>
                </c:pt>
                <c:pt idx="1">
                  <c:v>11.369197808809309</c:v>
                </c:pt>
                <c:pt idx="2">
                  <c:v>12.203825694956674</c:v>
                </c:pt>
                <c:pt idx="3">
                  <c:v>9.9563133185371804</c:v>
                </c:pt>
                <c:pt idx="4">
                  <c:v>5.3192102366698295</c:v>
                </c:pt>
              </c:numCache>
            </c:numRef>
          </c:val>
          <c:extLst>
            <c:ext xmlns:c16="http://schemas.microsoft.com/office/drawing/2014/chart" uri="{C3380CC4-5D6E-409C-BE32-E72D297353CC}">
              <c16:uniqueId val="{00000001-1626-4F3E-B1C8-B435DFF4D8FB}"/>
            </c:ext>
          </c:extLst>
        </c:ser>
        <c:ser>
          <c:idx val="2"/>
          <c:order val="2"/>
          <c:tx>
            <c:strRef>
              <c:f>'AIS12'!$B$20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'AIS12'!$C$15:$G$15</c:f>
              <c:strCache>
                <c:ptCount val="5"/>
                <c:pt idx="0">
                  <c:v>Poorest</c:v>
                </c:pt>
                <c:pt idx="1">
                  <c:v>Poor</c:v>
                </c:pt>
                <c:pt idx="2">
                  <c:v>Middle</c:v>
                </c:pt>
                <c:pt idx="3">
                  <c:v>Rich</c:v>
                </c:pt>
                <c:pt idx="4">
                  <c:v>Richest</c:v>
                </c:pt>
              </c:strCache>
            </c:strRef>
          </c:cat>
          <c:val>
            <c:numRef>
              <c:f>'AIS12'!$C$20:$G$20</c:f>
              <c:numCache>
                <c:formatCode>###0.0</c:formatCode>
                <c:ptCount val="5"/>
                <c:pt idx="0">
                  <c:v>39.50014349728599</c:v>
                </c:pt>
                <c:pt idx="1">
                  <c:v>37.260389550732313</c:v>
                </c:pt>
                <c:pt idx="2">
                  <c:v>30.67941569223624</c:v>
                </c:pt>
                <c:pt idx="3">
                  <c:v>22.322712934882844</c:v>
                </c:pt>
                <c:pt idx="4">
                  <c:v>6.9022197218473593</c:v>
                </c:pt>
              </c:numCache>
            </c:numRef>
          </c:val>
          <c:extLst>
            <c:ext xmlns:c16="http://schemas.microsoft.com/office/drawing/2014/chart" uri="{C3380CC4-5D6E-409C-BE32-E72D297353CC}">
              <c16:uniqueId val="{00000002-1626-4F3E-B1C8-B435DFF4D8FB}"/>
            </c:ext>
          </c:extLst>
        </c:ser>
        <c:ser>
          <c:idx val="3"/>
          <c:order val="3"/>
          <c:tx>
            <c:strRef>
              <c:f>'AIS12'!$B$21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'AIS12'!$C$15:$G$15</c:f>
              <c:strCache>
                <c:ptCount val="5"/>
                <c:pt idx="0">
                  <c:v>Poorest</c:v>
                </c:pt>
                <c:pt idx="1">
                  <c:v>Poor</c:v>
                </c:pt>
                <c:pt idx="2">
                  <c:v>Middle</c:v>
                </c:pt>
                <c:pt idx="3">
                  <c:v>Rich</c:v>
                </c:pt>
                <c:pt idx="4">
                  <c:v>Richest</c:v>
                </c:pt>
              </c:strCache>
            </c:strRef>
          </c:cat>
          <c:val>
            <c:numRef>
              <c:f>'AIS12'!$C$21:$G$21</c:f>
              <c:numCache>
                <c:formatCode>###0.0</c:formatCode>
                <c:ptCount val="5"/>
                <c:pt idx="0">
                  <c:v>28.294595605515678</c:v>
                </c:pt>
                <c:pt idx="1">
                  <c:v>21.695575038403753</c:v>
                </c:pt>
                <c:pt idx="2">
                  <c:v>18.682303415827356</c:v>
                </c:pt>
                <c:pt idx="3">
                  <c:v>9.4833602258213947</c:v>
                </c:pt>
                <c:pt idx="4">
                  <c:v>2.9416745718843522</c:v>
                </c:pt>
              </c:numCache>
            </c:numRef>
          </c:val>
          <c:extLst>
            <c:ext xmlns:c16="http://schemas.microsoft.com/office/drawing/2014/chart" uri="{C3380CC4-5D6E-409C-BE32-E72D297353CC}">
              <c16:uniqueId val="{00000003-1626-4F3E-B1C8-B435DFF4D8FB}"/>
            </c:ext>
          </c:extLst>
        </c:ser>
        <c:dLbls>
          <c:showLegendKey val="0"/>
          <c:showVal val="0"/>
          <c:showCatName val="0"/>
          <c:showSerName val="0"/>
          <c:showPercent val="0"/>
          <c:showBubbleSize val="0"/>
        </c:dLbls>
        <c:gapWidth val="50"/>
        <c:overlap val="100"/>
        <c:axId val="348685056"/>
        <c:axId val="348686592"/>
      </c:barChart>
      <c:catAx>
        <c:axId val="34868505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686592"/>
        <c:crosses val="autoZero"/>
        <c:auto val="1"/>
        <c:lblAlgn val="ctr"/>
        <c:lblOffset val="100"/>
        <c:tickLblSkip val="1"/>
        <c:tickMarkSkip val="1"/>
        <c:noMultiLvlLbl val="0"/>
      </c:catAx>
      <c:valAx>
        <c:axId val="348686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68505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'AIS12'!$R$121:$AU$121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'AIS12'!$R$124:$AU$124</c:f>
              <c:numCache>
                <c:formatCode>###0.0</c:formatCode>
                <c:ptCount val="30"/>
                <c:pt idx="0">
                  <c:v>12.361024603126396</c:v>
                </c:pt>
                <c:pt idx="1">
                  <c:v>36.416364943475884</c:v>
                </c:pt>
                <c:pt idx="2">
                  <c:v>15.975907342413031</c:v>
                </c:pt>
                <c:pt idx="3">
                  <c:v>7.0101273784434213</c:v>
                </c:pt>
                <c:pt idx="4">
                  <c:v>26.896188281831886</c:v>
                </c:pt>
                <c:pt idx="5">
                  <c:v>15.611367264379691</c:v>
                </c:pt>
                <c:pt idx="6">
                  <c:v>64.943082941631843</c:v>
                </c:pt>
                <c:pt idx="7">
                  <c:v>37.467188578549838</c:v>
                </c:pt>
                <c:pt idx="8">
                  <c:v>7.8549772533274087</c:v>
                </c:pt>
                <c:pt idx="9">
                  <c:v>19.414028380063662</c:v>
                </c:pt>
                <c:pt idx="10">
                  <c:v>56.36245289561068</c:v>
                </c:pt>
                <c:pt idx="11">
                  <c:v>82.26743692125406</c:v>
                </c:pt>
                <c:pt idx="12">
                  <c:v>51.479310817287335</c:v>
                </c:pt>
                <c:pt idx="13">
                  <c:v>25.938469997125949</c:v>
                </c:pt>
                <c:pt idx="14">
                  <c:v>4.6046975711226708</c:v>
                </c:pt>
                <c:pt idx="15">
                  <c:v>14.284883569093472</c:v>
                </c:pt>
                <c:pt idx="16">
                  <c:v>26.819470379373488</c:v>
                </c:pt>
                <c:pt idx="17">
                  <c:v>77.858341527615536</c:v>
                </c:pt>
                <c:pt idx="18">
                  <c:v>24.074070136583249</c:v>
                </c:pt>
                <c:pt idx="19">
                  <c:v>26.895115310864945</c:v>
                </c:pt>
                <c:pt idx="20">
                  <c:v>23.268015400977262</c:v>
                </c:pt>
                <c:pt idx="21">
                  <c:v>34.17573986345441</c:v>
                </c:pt>
                <c:pt idx="22">
                  <c:v>25.76219814780735</c:v>
                </c:pt>
                <c:pt idx="23">
                  <c:v>23.739217079434457</c:v>
                </c:pt>
                <c:pt idx="24">
                  <c:v>23.332234486710831</c:v>
                </c:pt>
                <c:pt idx="25">
                  <c:v>25.58995025652078</c:v>
                </c:pt>
                <c:pt idx="26">
                  <c:v>11.240058542867539</c:v>
                </c:pt>
                <c:pt idx="27">
                  <c:v>10.146803238841841</c:v>
                </c:pt>
                <c:pt idx="28">
                  <c:v>29.860068804570464</c:v>
                </c:pt>
                <c:pt idx="29">
                  <c:v>31.036968826151401</c:v>
                </c:pt>
              </c:numCache>
            </c:numRef>
          </c:val>
          <c:extLst>
            <c:ext xmlns:c16="http://schemas.microsoft.com/office/drawing/2014/chart" uri="{C3380CC4-5D6E-409C-BE32-E72D297353CC}">
              <c16:uniqueId val="{00000000-4146-4058-9F15-1773BDA72242}"/>
            </c:ext>
          </c:extLst>
        </c:ser>
        <c:ser>
          <c:idx val="1"/>
          <c:order val="1"/>
          <c:tx>
            <c:strRef>
              <c:f>'AIS12'!$B$125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'AIS12'!$R$121:$AU$121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'AIS12'!$R$125:$AU$125</c:f>
              <c:numCache>
                <c:formatCode>###0.0</c:formatCode>
                <c:ptCount val="30"/>
                <c:pt idx="0">
                  <c:v>7.4907798140563306</c:v>
                </c:pt>
                <c:pt idx="1">
                  <c:v>40.250870677263194</c:v>
                </c:pt>
                <c:pt idx="2">
                  <c:v>18.074477016593292</c:v>
                </c:pt>
                <c:pt idx="3">
                  <c:v>3.7166226296057672</c:v>
                </c:pt>
                <c:pt idx="4">
                  <c:v>3.637710656456385</c:v>
                </c:pt>
                <c:pt idx="5">
                  <c:v>3.5744466484159672</c:v>
                </c:pt>
                <c:pt idx="6">
                  <c:v>8.0208601335697356</c:v>
                </c:pt>
                <c:pt idx="7">
                  <c:v>5.8085403566130136</c:v>
                </c:pt>
                <c:pt idx="8">
                  <c:v>2.4910443343473396</c:v>
                </c:pt>
                <c:pt idx="9">
                  <c:v>9.1449020482704277</c:v>
                </c:pt>
                <c:pt idx="10">
                  <c:v>12.441875257128011</c:v>
                </c:pt>
                <c:pt idx="11">
                  <c:v>6.6269347538678369</c:v>
                </c:pt>
                <c:pt idx="12">
                  <c:v>6.4492021053338249</c:v>
                </c:pt>
                <c:pt idx="13">
                  <c:v>4.2021876171854267</c:v>
                </c:pt>
                <c:pt idx="14">
                  <c:v>1.6514708191860998</c:v>
                </c:pt>
                <c:pt idx="15">
                  <c:v>12.900052539888421</c:v>
                </c:pt>
                <c:pt idx="16">
                  <c:v>7.3881453825250434</c:v>
                </c:pt>
                <c:pt idx="17">
                  <c:v>12.630686574177346</c:v>
                </c:pt>
                <c:pt idx="18">
                  <c:v>12.339202434427259</c:v>
                </c:pt>
                <c:pt idx="19">
                  <c:v>4.901224491136781</c:v>
                </c:pt>
                <c:pt idx="20">
                  <c:v>9.3291803002623155</c:v>
                </c:pt>
                <c:pt idx="21">
                  <c:v>2.7874756971389223</c:v>
                </c:pt>
                <c:pt idx="22">
                  <c:v>7.9178816830661116</c:v>
                </c:pt>
                <c:pt idx="23">
                  <c:v>6.4479688205329726</c:v>
                </c:pt>
                <c:pt idx="24">
                  <c:v>6.2815742181861705</c:v>
                </c:pt>
                <c:pt idx="25">
                  <c:v>7.85413903976435</c:v>
                </c:pt>
                <c:pt idx="26">
                  <c:v>0.82979098257930684</c:v>
                </c:pt>
                <c:pt idx="27">
                  <c:v>7.0395823310616388</c:v>
                </c:pt>
                <c:pt idx="28">
                  <c:v>6.745378951139787</c:v>
                </c:pt>
                <c:pt idx="29">
                  <c:v>12.006105073654187</c:v>
                </c:pt>
              </c:numCache>
            </c:numRef>
          </c:val>
          <c:extLst>
            <c:ext xmlns:c16="http://schemas.microsoft.com/office/drawing/2014/chart" uri="{C3380CC4-5D6E-409C-BE32-E72D297353CC}">
              <c16:uniqueId val="{00000001-4146-4058-9F15-1773BDA72242}"/>
            </c:ext>
          </c:extLst>
        </c:ser>
        <c:ser>
          <c:idx val="2"/>
          <c:order val="2"/>
          <c:tx>
            <c:strRef>
              <c:f>'AIS12'!$B$126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'AIS12'!$R$121:$AU$121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'AIS12'!$R$126:$AU$126</c:f>
              <c:numCache>
                <c:formatCode>###0.0</c:formatCode>
                <c:ptCount val="30"/>
                <c:pt idx="0">
                  <c:v>50.957892204151449</c:v>
                </c:pt>
                <c:pt idx="1">
                  <c:v>22.970550724014121</c:v>
                </c:pt>
                <c:pt idx="2">
                  <c:v>46.39193925997521</c:v>
                </c:pt>
                <c:pt idx="3">
                  <c:v>69.807481062149719</c:v>
                </c:pt>
                <c:pt idx="4">
                  <c:v>69.462026927752149</c:v>
                </c:pt>
                <c:pt idx="5">
                  <c:v>73.380890533418381</c:v>
                </c:pt>
                <c:pt idx="6">
                  <c:v>4.407269425543884</c:v>
                </c:pt>
                <c:pt idx="7">
                  <c:v>4.8413988156231866</c:v>
                </c:pt>
                <c:pt idx="8">
                  <c:v>67.244208167626084</c:v>
                </c:pt>
                <c:pt idx="9">
                  <c:v>65.679221819894394</c:v>
                </c:pt>
                <c:pt idx="10">
                  <c:v>30.566930713009324</c:v>
                </c:pt>
                <c:pt idx="11">
                  <c:v>5.6950663139008553</c:v>
                </c:pt>
                <c:pt idx="12">
                  <c:v>8.3506458778076436</c:v>
                </c:pt>
                <c:pt idx="13">
                  <c:v>57.560938812779561</c:v>
                </c:pt>
                <c:pt idx="14">
                  <c:v>70.606971875111881</c:v>
                </c:pt>
                <c:pt idx="15">
                  <c:v>35.229377796086119</c:v>
                </c:pt>
                <c:pt idx="16">
                  <c:v>61.277513273934034</c:v>
                </c:pt>
                <c:pt idx="17">
                  <c:v>5.8672565301850828</c:v>
                </c:pt>
                <c:pt idx="18">
                  <c:v>54.535029865565889</c:v>
                </c:pt>
                <c:pt idx="19">
                  <c:v>64.862728062476151</c:v>
                </c:pt>
                <c:pt idx="20">
                  <c:v>55.750603453587495</c:v>
                </c:pt>
                <c:pt idx="21">
                  <c:v>62.969946828233013</c:v>
                </c:pt>
                <c:pt idx="22">
                  <c:v>58.083954920992937</c:v>
                </c:pt>
                <c:pt idx="23">
                  <c:v>59.878100230224113</c:v>
                </c:pt>
                <c:pt idx="24">
                  <c:v>70.386191295103004</c:v>
                </c:pt>
                <c:pt idx="25">
                  <c:v>37.399039042001888</c:v>
                </c:pt>
                <c:pt idx="26">
                  <c:v>62.529702436223644</c:v>
                </c:pt>
                <c:pt idx="27">
                  <c:v>63.882889096045432</c:v>
                </c:pt>
                <c:pt idx="28">
                  <c:v>50.270374797867333</c:v>
                </c:pt>
                <c:pt idx="29">
                  <c:v>33.356658426323158</c:v>
                </c:pt>
              </c:numCache>
            </c:numRef>
          </c:val>
          <c:extLst>
            <c:ext xmlns:c16="http://schemas.microsoft.com/office/drawing/2014/chart" uri="{C3380CC4-5D6E-409C-BE32-E72D297353CC}">
              <c16:uniqueId val="{00000002-4146-4058-9F15-1773BDA72242}"/>
            </c:ext>
          </c:extLst>
        </c:ser>
        <c:ser>
          <c:idx val="3"/>
          <c:order val="3"/>
          <c:tx>
            <c:strRef>
              <c:f>'AIS12'!$B$127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'AIS12'!$R$121:$AU$121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'AIS12'!$R$127:$AU$127</c:f>
              <c:numCache>
                <c:formatCode>###0.0</c:formatCode>
                <c:ptCount val="30"/>
                <c:pt idx="0">
                  <c:v>29.190303378665831</c:v>
                </c:pt>
                <c:pt idx="1">
                  <c:v>0.36221365524679966</c:v>
                </c:pt>
                <c:pt idx="2">
                  <c:v>19.557676381018474</c:v>
                </c:pt>
                <c:pt idx="3">
                  <c:v>19.46576892980109</c:v>
                </c:pt>
                <c:pt idx="4">
                  <c:v>4.0741339595766063E-3</c:v>
                </c:pt>
                <c:pt idx="5">
                  <c:v>7.4332955537859542</c:v>
                </c:pt>
                <c:pt idx="6">
                  <c:v>22.628787499254539</c:v>
                </c:pt>
                <c:pt idx="7">
                  <c:v>51.88287224921396</c:v>
                </c:pt>
                <c:pt idx="8">
                  <c:v>22.409770244699171</c:v>
                </c:pt>
                <c:pt idx="9">
                  <c:v>5.7618477517715299</c:v>
                </c:pt>
                <c:pt idx="10">
                  <c:v>0.62874113425198386</c:v>
                </c:pt>
                <c:pt idx="11">
                  <c:v>5.410562010977249</c:v>
                </c:pt>
                <c:pt idx="12">
                  <c:v>33.720841199571197</c:v>
                </c:pt>
                <c:pt idx="13">
                  <c:v>12.298403572909058</c:v>
                </c:pt>
                <c:pt idx="14">
                  <c:v>23.136859734579343</c:v>
                </c:pt>
                <c:pt idx="15">
                  <c:v>37.585686094931994</c:v>
                </c:pt>
                <c:pt idx="16">
                  <c:v>4.5148709641674447</c:v>
                </c:pt>
                <c:pt idx="17">
                  <c:v>3.643715368022034</c:v>
                </c:pt>
                <c:pt idx="18">
                  <c:v>9.0516975634236108</c:v>
                </c:pt>
                <c:pt idx="19">
                  <c:v>3.34093213552211</c:v>
                </c:pt>
                <c:pt idx="20">
                  <c:v>11.652200845172937</c:v>
                </c:pt>
                <c:pt idx="21">
                  <c:v>6.6837611173650335E-2</c:v>
                </c:pt>
                <c:pt idx="22">
                  <c:v>8.2359652481335974</c:v>
                </c:pt>
                <c:pt idx="23">
                  <c:v>9.9347138698084549</c:v>
                </c:pt>
                <c:pt idx="24">
                  <c:v>0</c:v>
                </c:pt>
                <c:pt idx="25">
                  <c:v>29.156871661712984</c:v>
                </c:pt>
                <c:pt idx="26">
                  <c:v>25.400448038329504</c:v>
                </c:pt>
                <c:pt idx="27">
                  <c:v>18.930725334051086</c:v>
                </c:pt>
                <c:pt idx="28">
                  <c:v>13.124177446422426</c:v>
                </c:pt>
                <c:pt idx="29">
                  <c:v>23.600267673871265</c:v>
                </c:pt>
              </c:numCache>
            </c:numRef>
          </c:val>
          <c:extLst>
            <c:ext xmlns:c16="http://schemas.microsoft.com/office/drawing/2014/chart" uri="{C3380CC4-5D6E-409C-BE32-E72D297353CC}">
              <c16:uniqueId val="{00000003-4146-4058-9F15-1773BDA72242}"/>
            </c:ext>
          </c:extLst>
        </c:ser>
        <c:dLbls>
          <c:showLegendKey val="0"/>
          <c:showVal val="0"/>
          <c:showCatName val="0"/>
          <c:showSerName val="0"/>
          <c:showPercent val="0"/>
          <c:showBubbleSize val="0"/>
        </c:dLbls>
        <c:gapWidth val="50"/>
        <c:overlap val="100"/>
        <c:axId val="349029888"/>
        <c:axId val="349031424"/>
      </c:barChart>
      <c:catAx>
        <c:axId val="3490298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031424"/>
        <c:crosses val="autoZero"/>
        <c:auto val="1"/>
        <c:lblAlgn val="ctr"/>
        <c:lblOffset val="100"/>
        <c:tickLblSkip val="1"/>
        <c:tickMarkSkip val="1"/>
        <c:noMultiLvlLbl val="0"/>
      </c:catAx>
      <c:valAx>
        <c:axId val="3490314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0298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'AIS12'!$M$221:$Q$221</c:f>
              <c:strCache>
                <c:ptCount val="5"/>
                <c:pt idx="0">
                  <c:v>Poorest</c:v>
                </c:pt>
                <c:pt idx="1">
                  <c:v>Poor</c:v>
                </c:pt>
                <c:pt idx="2">
                  <c:v>Middle</c:v>
                </c:pt>
                <c:pt idx="3">
                  <c:v>Rich</c:v>
                </c:pt>
                <c:pt idx="4">
                  <c:v>Richest</c:v>
                </c:pt>
              </c:strCache>
            </c:strRef>
          </c:cat>
          <c:val>
            <c:numRef>
              <c:f>'AIS12'!$M$222:$Q$222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3911-4400-B8A1-45D4CC73387D}"/>
            </c:ext>
          </c:extLst>
        </c:ser>
        <c:ser>
          <c:idx val="1"/>
          <c:order val="1"/>
          <c:tx>
            <c:strRef>
              <c:f>'AIS12'!$B$223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'AIS12'!$M$221:$Q$221</c:f>
              <c:strCache>
                <c:ptCount val="5"/>
                <c:pt idx="0">
                  <c:v>Poorest</c:v>
                </c:pt>
                <c:pt idx="1">
                  <c:v>Poor</c:v>
                </c:pt>
                <c:pt idx="2">
                  <c:v>Middle</c:v>
                </c:pt>
                <c:pt idx="3">
                  <c:v>Rich</c:v>
                </c:pt>
                <c:pt idx="4">
                  <c:v>Richest</c:v>
                </c:pt>
              </c:strCache>
            </c:strRef>
          </c:cat>
          <c:val>
            <c:numRef>
              <c:f>'AIS12'!$M$223:$Q$223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3911-4400-B8A1-45D4CC73387D}"/>
            </c:ext>
          </c:extLst>
        </c:ser>
        <c:ser>
          <c:idx val="2"/>
          <c:order val="2"/>
          <c:tx>
            <c:strRef>
              <c:f>'AIS12'!$B$224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'AIS12'!$M$221:$Q$221</c:f>
              <c:strCache>
                <c:ptCount val="5"/>
                <c:pt idx="0">
                  <c:v>Poorest</c:v>
                </c:pt>
                <c:pt idx="1">
                  <c:v>Poor</c:v>
                </c:pt>
                <c:pt idx="2">
                  <c:v>Middle</c:v>
                </c:pt>
                <c:pt idx="3">
                  <c:v>Rich</c:v>
                </c:pt>
                <c:pt idx="4">
                  <c:v>Richest</c:v>
                </c:pt>
              </c:strCache>
            </c:strRef>
          </c:cat>
          <c:val>
            <c:numRef>
              <c:f>'AIS12'!$M$224:$Q$224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3911-4400-B8A1-45D4CC73387D}"/>
            </c:ext>
          </c:extLst>
        </c:ser>
        <c:dLbls>
          <c:showLegendKey val="0"/>
          <c:showVal val="0"/>
          <c:showCatName val="0"/>
          <c:showSerName val="0"/>
          <c:showPercent val="0"/>
          <c:showBubbleSize val="0"/>
        </c:dLbls>
        <c:gapWidth val="50"/>
        <c:overlap val="100"/>
        <c:axId val="349181824"/>
        <c:axId val="349183360"/>
      </c:barChart>
      <c:catAx>
        <c:axId val="3491818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183360"/>
        <c:crosses val="autoZero"/>
        <c:auto val="1"/>
        <c:lblAlgn val="ctr"/>
        <c:lblOffset val="100"/>
        <c:tickLblSkip val="1"/>
        <c:tickMarkSkip val="1"/>
        <c:noMultiLvlLbl val="0"/>
      </c:catAx>
      <c:valAx>
        <c:axId val="3491833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1818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'AIS12'!$B$222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'AIS12'!$R$221:$AU$221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'AIS12'!$R$222:$AU$222</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0-6B0F-468F-9669-97F11E700725}"/>
            </c:ext>
          </c:extLst>
        </c:ser>
        <c:ser>
          <c:idx val="1"/>
          <c:order val="1"/>
          <c:tx>
            <c:strRef>
              <c:f>'AIS12'!$B$223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'AIS12'!$R$221:$AU$221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'AIS12'!$R$223:$AU$223</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1-6B0F-468F-9669-97F11E700725}"/>
            </c:ext>
          </c:extLst>
        </c:ser>
        <c:ser>
          <c:idx val="2"/>
          <c:order val="2"/>
          <c:tx>
            <c:strRef>
              <c:f>'AIS12'!$B$224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'AIS12'!$R$221:$AU$221</c:f>
              <c:strCache>
                <c:ptCount val="30"/>
                <c:pt idx="0">
                  <c:v>Arusha</c:v>
                </c:pt>
                <c:pt idx="1">
                  <c:v>Dar es Salaam</c:v>
                </c:pt>
                <c:pt idx="2">
                  <c:v>Dodoma</c:v>
                </c:pt>
                <c:pt idx="3">
                  <c:v>Geita</c:v>
                </c:pt>
                <c:pt idx="4">
                  <c:v>Iringa</c:v>
                </c:pt>
                <c:pt idx="5">
                  <c:v>Kagera</c:v>
                </c:pt>
                <c:pt idx="6">
                  <c:v>Kaskazini</c:v>
                </c:pt>
                <c:pt idx="7">
                  <c:v>Kaskazini Pemba</c:v>
                </c:pt>
                <c:pt idx="8">
                  <c:v>Katavi</c:v>
                </c:pt>
                <c:pt idx="9">
                  <c:v>Kigoma</c:v>
                </c:pt>
                <c:pt idx="10">
                  <c:v>Kilimanjaro</c:v>
                </c:pt>
                <c:pt idx="11">
                  <c:v>Kusini</c:v>
                </c:pt>
                <c:pt idx="12">
                  <c:v>Kusini Pemba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'AIS12'!$R$224:$AU$224</c:f>
              <c:numCache>
                <c:formatCode>###0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2-6B0F-468F-9669-97F11E700725}"/>
            </c:ext>
          </c:extLst>
        </c:ser>
        <c:dLbls>
          <c:showLegendKey val="0"/>
          <c:showVal val="0"/>
          <c:showCatName val="0"/>
          <c:showSerName val="0"/>
          <c:showPercent val="0"/>
          <c:showBubbleSize val="0"/>
        </c:dLbls>
        <c:gapWidth val="50"/>
        <c:overlap val="100"/>
        <c:axId val="349298048"/>
        <c:axId val="349320320"/>
      </c:barChart>
      <c:catAx>
        <c:axId val="3492980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320320"/>
        <c:crosses val="autoZero"/>
        <c:auto val="1"/>
        <c:lblAlgn val="ctr"/>
        <c:lblOffset val="100"/>
        <c:tickLblSkip val="1"/>
        <c:tickMarkSkip val="1"/>
        <c:noMultiLvlLbl val="0"/>
      </c:catAx>
      <c:valAx>
        <c:axId val="3493203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2980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'AIS12'!$C$221:$G$221</c:f>
              <c:strCache>
                <c:ptCount val="5"/>
                <c:pt idx="0">
                  <c:v>Poorest</c:v>
                </c:pt>
                <c:pt idx="1">
                  <c:v>Poor</c:v>
                </c:pt>
                <c:pt idx="2">
                  <c:v>Middle</c:v>
                </c:pt>
                <c:pt idx="3">
                  <c:v>Rich</c:v>
                </c:pt>
                <c:pt idx="4">
                  <c:v>Richest</c:v>
                </c:pt>
              </c:strCache>
            </c:strRef>
          </c:cat>
          <c:val>
            <c:numRef>
              <c:f>'AIS12'!$C$222:$G$222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7F58-4CF4-9D84-BD2607C04278}"/>
            </c:ext>
          </c:extLst>
        </c:ser>
        <c:ser>
          <c:idx val="1"/>
          <c:order val="1"/>
          <c:tx>
            <c:strRef>
              <c:f>'AIS12'!$B$223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'AIS12'!$C$221:$G$221</c:f>
              <c:strCache>
                <c:ptCount val="5"/>
                <c:pt idx="0">
                  <c:v>Poorest</c:v>
                </c:pt>
                <c:pt idx="1">
                  <c:v>Poor</c:v>
                </c:pt>
                <c:pt idx="2">
                  <c:v>Middle</c:v>
                </c:pt>
                <c:pt idx="3">
                  <c:v>Rich</c:v>
                </c:pt>
                <c:pt idx="4">
                  <c:v>Richest</c:v>
                </c:pt>
              </c:strCache>
            </c:strRef>
          </c:cat>
          <c:val>
            <c:numRef>
              <c:f>'AIS12'!$C$223:$G$223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7F58-4CF4-9D84-BD2607C04278}"/>
            </c:ext>
          </c:extLst>
        </c:ser>
        <c:ser>
          <c:idx val="2"/>
          <c:order val="2"/>
          <c:tx>
            <c:strRef>
              <c:f>'AIS12'!$B$224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'AIS12'!$C$221:$G$221</c:f>
              <c:strCache>
                <c:ptCount val="5"/>
                <c:pt idx="0">
                  <c:v>Poorest</c:v>
                </c:pt>
                <c:pt idx="1">
                  <c:v>Poor</c:v>
                </c:pt>
                <c:pt idx="2">
                  <c:v>Middle</c:v>
                </c:pt>
                <c:pt idx="3">
                  <c:v>Rich</c:v>
                </c:pt>
                <c:pt idx="4">
                  <c:v>Richest</c:v>
                </c:pt>
              </c:strCache>
            </c:strRef>
          </c:cat>
          <c:val>
            <c:numRef>
              <c:f>'AIS12'!$C$224:$G$224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7F58-4CF4-9D84-BD2607C04278}"/>
            </c:ext>
          </c:extLst>
        </c:ser>
        <c:dLbls>
          <c:showLegendKey val="0"/>
          <c:showVal val="0"/>
          <c:showCatName val="0"/>
          <c:showSerName val="0"/>
          <c:showPercent val="0"/>
          <c:showBubbleSize val="0"/>
        </c:dLbls>
        <c:gapWidth val="50"/>
        <c:overlap val="100"/>
        <c:axId val="349440640"/>
        <c:axId val="349479296"/>
      </c:barChart>
      <c:catAx>
        <c:axId val="34944064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479296"/>
        <c:crosses val="autoZero"/>
        <c:auto val="1"/>
        <c:lblAlgn val="ctr"/>
        <c:lblOffset val="100"/>
        <c:tickLblSkip val="1"/>
        <c:tickMarkSkip val="1"/>
        <c:noMultiLvlLbl val="0"/>
      </c:catAx>
      <c:valAx>
        <c:axId val="349479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44064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'AIS12'!$H$15:$L$15</c:f>
              <c:strCache>
                <c:ptCount val="5"/>
                <c:pt idx="0">
                  <c:v>Poorest</c:v>
                </c:pt>
                <c:pt idx="1">
                  <c:v>Poor</c:v>
                </c:pt>
                <c:pt idx="2">
                  <c:v>Middle</c:v>
                </c:pt>
                <c:pt idx="3">
                  <c:v>Rich</c:v>
                </c:pt>
                <c:pt idx="4">
                  <c:v>Richest</c:v>
                </c:pt>
              </c:strCache>
            </c:strRef>
          </c:cat>
          <c:val>
            <c:numRef>
              <c:f>'AIS12'!$H$18:$L$18</c:f>
              <c:numCache>
                <c:formatCode>###0.0</c:formatCode>
                <c:ptCount val="5"/>
                <c:pt idx="0">
                  <c:v>71.272863807206988</c:v>
                </c:pt>
                <c:pt idx="1">
                  <c:v>83.08721812397954</c:v>
                </c:pt>
                <c:pt idx="2">
                  <c:v>90.486196611118956</c:v>
                </c:pt>
                <c:pt idx="3">
                  <c:v>89.409125814637179</c:v>
                </c:pt>
                <c:pt idx="4">
                  <c:v>96.477471425361713</c:v>
                </c:pt>
              </c:numCache>
            </c:numRef>
          </c:val>
          <c:extLst>
            <c:ext xmlns:c16="http://schemas.microsoft.com/office/drawing/2014/chart" uri="{C3380CC4-5D6E-409C-BE32-E72D297353CC}">
              <c16:uniqueId val="{00000000-8D37-4E0A-8DC0-E5B7A5C2C02A}"/>
            </c:ext>
          </c:extLst>
        </c:ser>
        <c:ser>
          <c:idx val="1"/>
          <c:order val="1"/>
          <c:tx>
            <c:strRef>
              <c:f>'AIS12'!$B$19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'AIS12'!$H$15:$L$15</c:f>
              <c:strCache>
                <c:ptCount val="5"/>
                <c:pt idx="0">
                  <c:v>Poorest</c:v>
                </c:pt>
                <c:pt idx="1">
                  <c:v>Poor</c:v>
                </c:pt>
                <c:pt idx="2">
                  <c:v>Middle</c:v>
                </c:pt>
                <c:pt idx="3">
                  <c:v>Rich</c:v>
                </c:pt>
                <c:pt idx="4">
                  <c:v>Richest</c:v>
                </c:pt>
              </c:strCache>
            </c:strRef>
          </c:cat>
          <c:val>
            <c:numRef>
              <c:f>'AIS12'!$H$19:$L$19</c:f>
              <c:numCache>
                <c:formatCode>###0.0</c:formatCode>
                <c:ptCount val="5"/>
                <c:pt idx="0">
                  <c:v>8.5399736028792237</c:v>
                </c:pt>
                <c:pt idx="1">
                  <c:v>6.6397992885253645</c:v>
                </c:pt>
                <c:pt idx="2">
                  <c:v>4.263747484293563</c:v>
                </c:pt>
                <c:pt idx="3">
                  <c:v>4.3111318526973896</c:v>
                </c:pt>
                <c:pt idx="4">
                  <c:v>1.073055799473184</c:v>
                </c:pt>
              </c:numCache>
            </c:numRef>
          </c:val>
          <c:extLst>
            <c:ext xmlns:c16="http://schemas.microsoft.com/office/drawing/2014/chart" uri="{C3380CC4-5D6E-409C-BE32-E72D297353CC}">
              <c16:uniqueId val="{00000001-8D37-4E0A-8DC0-E5B7A5C2C02A}"/>
            </c:ext>
          </c:extLst>
        </c:ser>
        <c:ser>
          <c:idx val="2"/>
          <c:order val="2"/>
          <c:tx>
            <c:strRef>
              <c:f>'AIS12'!$B$20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'AIS12'!$H$15:$L$15</c:f>
              <c:strCache>
                <c:ptCount val="5"/>
                <c:pt idx="0">
                  <c:v>Poorest</c:v>
                </c:pt>
                <c:pt idx="1">
                  <c:v>Poor</c:v>
                </c:pt>
                <c:pt idx="2">
                  <c:v>Middle</c:v>
                </c:pt>
                <c:pt idx="3">
                  <c:v>Rich</c:v>
                </c:pt>
                <c:pt idx="4">
                  <c:v>Richest</c:v>
                </c:pt>
              </c:strCache>
            </c:strRef>
          </c:cat>
          <c:val>
            <c:numRef>
              <c:f>'AIS12'!$H$20:$L$20</c:f>
              <c:numCache>
                <c:formatCode>###0.0</c:formatCode>
                <c:ptCount val="5"/>
                <c:pt idx="0">
                  <c:v>14.45053908138903</c:v>
                </c:pt>
                <c:pt idx="1">
                  <c:v>7.2872738836509692</c:v>
                </c:pt>
                <c:pt idx="2">
                  <c:v>3.0422026936460784</c:v>
                </c:pt>
                <c:pt idx="3">
                  <c:v>3.633640041749882</c:v>
                </c:pt>
                <c:pt idx="4">
                  <c:v>2.4494727751651029</c:v>
                </c:pt>
              </c:numCache>
            </c:numRef>
          </c:val>
          <c:extLst>
            <c:ext xmlns:c16="http://schemas.microsoft.com/office/drawing/2014/chart" uri="{C3380CC4-5D6E-409C-BE32-E72D297353CC}">
              <c16:uniqueId val="{00000002-8D37-4E0A-8DC0-E5B7A5C2C02A}"/>
            </c:ext>
          </c:extLst>
        </c:ser>
        <c:ser>
          <c:idx val="3"/>
          <c:order val="3"/>
          <c:tx>
            <c:strRef>
              <c:f>'AIS12'!$B$21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'AIS12'!$H$15:$L$15</c:f>
              <c:strCache>
                <c:ptCount val="5"/>
                <c:pt idx="0">
                  <c:v>Poorest</c:v>
                </c:pt>
                <c:pt idx="1">
                  <c:v>Poor</c:v>
                </c:pt>
                <c:pt idx="2">
                  <c:v>Middle</c:v>
                </c:pt>
                <c:pt idx="3">
                  <c:v>Rich</c:v>
                </c:pt>
                <c:pt idx="4">
                  <c:v>Richest</c:v>
                </c:pt>
              </c:strCache>
            </c:strRef>
          </c:cat>
          <c:val>
            <c:numRef>
              <c:f>'AIS12'!$H$21:$L$21</c:f>
              <c:numCache>
                <c:formatCode>###0.0</c:formatCode>
                <c:ptCount val="5"/>
                <c:pt idx="0">
                  <c:v>5.7366235085247599</c:v>
                </c:pt>
                <c:pt idx="1">
                  <c:v>2.9857087038441277</c:v>
                </c:pt>
                <c:pt idx="2">
                  <c:v>2.2078532109414026</c:v>
                </c:pt>
                <c:pt idx="3">
                  <c:v>2.6461022909155498</c:v>
                </c:pt>
                <c:pt idx="4">
                  <c:v>0</c:v>
                </c:pt>
              </c:numCache>
            </c:numRef>
          </c:val>
          <c:extLst>
            <c:ext xmlns:c16="http://schemas.microsoft.com/office/drawing/2014/chart" uri="{C3380CC4-5D6E-409C-BE32-E72D297353CC}">
              <c16:uniqueId val="{00000003-8D37-4E0A-8DC0-E5B7A5C2C02A}"/>
            </c:ext>
          </c:extLst>
        </c:ser>
        <c:dLbls>
          <c:showLegendKey val="0"/>
          <c:showVal val="0"/>
          <c:showCatName val="0"/>
          <c:showSerName val="0"/>
          <c:showPercent val="0"/>
          <c:showBubbleSize val="0"/>
        </c:dLbls>
        <c:gapWidth val="50"/>
        <c:overlap val="100"/>
        <c:axId val="349806976"/>
        <c:axId val="349808512"/>
      </c:barChart>
      <c:catAx>
        <c:axId val="34980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808512"/>
        <c:crosses val="autoZero"/>
        <c:auto val="1"/>
        <c:lblAlgn val="ctr"/>
        <c:lblOffset val="100"/>
        <c:tickLblSkip val="1"/>
        <c:tickMarkSkip val="1"/>
        <c:noMultiLvlLbl val="0"/>
      </c:catAx>
      <c:valAx>
        <c:axId val="349808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80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'AIS12'!$H$121:$L$121</c:f>
              <c:strCache>
                <c:ptCount val="5"/>
                <c:pt idx="0">
                  <c:v>Poorest</c:v>
                </c:pt>
                <c:pt idx="1">
                  <c:v>Poor</c:v>
                </c:pt>
                <c:pt idx="2">
                  <c:v>Middle</c:v>
                </c:pt>
                <c:pt idx="3">
                  <c:v>Rich</c:v>
                </c:pt>
                <c:pt idx="4">
                  <c:v>Richest</c:v>
                </c:pt>
              </c:strCache>
            </c:strRef>
          </c:cat>
          <c:val>
            <c:numRef>
              <c:f>'AIS12'!$H$124:$L$124</c:f>
              <c:numCache>
                <c:formatCode>###0.0</c:formatCode>
                <c:ptCount val="5"/>
                <c:pt idx="0">
                  <c:v>30.186643648134719</c:v>
                </c:pt>
                <c:pt idx="1">
                  <c:v>38.07927491752973</c:v>
                </c:pt>
                <c:pt idx="2">
                  <c:v>43.692114467849521</c:v>
                </c:pt>
                <c:pt idx="3">
                  <c:v>33.742971293074099</c:v>
                </c:pt>
                <c:pt idx="4">
                  <c:v>58.923115201647704</c:v>
                </c:pt>
              </c:numCache>
            </c:numRef>
          </c:val>
          <c:extLst>
            <c:ext xmlns:c16="http://schemas.microsoft.com/office/drawing/2014/chart" uri="{C3380CC4-5D6E-409C-BE32-E72D297353CC}">
              <c16:uniqueId val="{00000000-AB80-458E-B28D-862998C731AF}"/>
            </c:ext>
          </c:extLst>
        </c:ser>
        <c:ser>
          <c:idx val="1"/>
          <c:order val="1"/>
          <c:tx>
            <c:strRef>
              <c:f>'AIS12'!$B$125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'AIS12'!$H$121:$L$121</c:f>
              <c:strCache>
                <c:ptCount val="5"/>
                <c:pt idx="0">
                  <c:v>Poorest</c:v>
                </c:pt>
                <c:pt idx="1">
                  <c:v>Poor</c:v>
                </c:pt>
                <c:pt idx="2">
                  <c:v>Middle</c:v>
                </c:pt>
                <c:pt idx="3">
                  <c:v>Rich</c:v>
                </c:pt>
                <c:pt idx="4">
                  <c:v>Richest</c:v>
                </c:pt>
              </c:strCache>
            </c:strRef>
          </c:cat>
          <c:val>
            <c:numRef>
              <c:f>'AIS12'!$H$125:$L$125</c:f>
              <c:numCache>
                <c:formatCode>###0.0</c:formatCode>
                <c:ptCount val="5"/>
                <c:pt idx="0">
                  <c:v>12.251727831088623</c:v>
                </c:pt>
                <c:pt idx="1">
                  <c:v>29.65375162091555</c:v>
                </c:pt>
                <c:pt idx="2">
                  <c:v>36.437274554008077</c:v>
                </c:pt>
                <c:pt idx="3">
                  <c:v>48.833842710298676</c:v>
                </c:pt>
                <c:pt idx="4">
                  <c:v>26.268293546105884</c:v>
                </c:pt>
              </c:numCache>
            </c:numRef>
          </c:val>
          <c:extLst>
            <c:ext xmlns:c16="http://schemas.microsoft.com/office/drawing/2014/chart" uri="{C3380CC4-5D6E-409C-BE32-E72D297353CC}">
              <c16:uniqueId val="{00000001-AB80-458E-B28D-862998C731AF}"/>
            </c:ext>
          </c:extLst>
        </c:ser>
        <c:ser>
          <c:idx val="2"/>
          <c:order val="2"/>
          <c:tx>
            <c:strRef>
              <c:f>'AIS12'!$B$126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'AIS12'!$H$121:$L$121</c:f>
              <c:strCache>
                <c:ptCount val="5"/>
                <c:pt idx="0">
                  <c:v>Poorest</c:v>
                </c:pt>
                <c:pt idx="1">
                  <c:v>Poor</c:v>
                </c:pt>
                <c:pt idx="2">
                  <c:v>Middle</c:v>
                </c:pt>
                <c:pt idx="3">
                  <c:v>Rich</c:v>
                </c:pt>
                <c:pt idx="4">
                  <c:v>Richest</c:v>
                </c:pt>
              </c:strCache>
            </c:strRef>
          </c:cat>
          <c:val>
            <c:numRef>
              <c:f>'AIS12'!$H$126:$L$126</c:f>
              <c:numCache>
                <c:formatCode>###0.0</c:formatCode>
                <c:ptCount val="5"/>
                <c:pt idx="0">
                  <c:v>54.773328765390126</c:v>
                </c:pt>
                <c:pt idx="1">
                  <c:v>29.904370496704427</c:v>
                </c:pt>
                <c:pt idx="2">
                  <c:v>19.538883708260073</c:v>
                </c:pt>
                <c:pt idx="3">
                  <c:v>17.423185996627218</c:v>
                </c:pt>
                <c:pt idx="4">
                  <c:v>14.808591252246412</c:v>
                </c:pt>
              </c:numCache>
            </c:numRef>
          </c:val>
          <c:extLst>
            <c:ext xmlns:c16="http://schemas.microsoft.com/office/drawing/2014/chart" uri="{C3380CC4-5D6E-409C-BE32-E72D297353CC}">
              <c16:uniqueId val="{00000002-AB80-458E-B28D-862998C731AF}"/>
            </c:ext>
          </c:extLst>
        </c:ser>
        <c:ser>
          <c:idx val="3"/>
          <c:order val="3"/>
          <c:tx>
            <c:strRef>
              <c:f>'AIS12'!$B$127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'AIS12'!$H$121:$L$121</c:f>
              <c:strCache>
                <c:ptCount val="5"/>
                <c:pt idx="0">
                  <c:v>Poorest</c:v>
                </c:pt>
                <c:pt idx="1">
                  <c:v>Poor</c:v>
                </c:pt>
                <c:pt idx="2">
                  <c:v>Middle</c:v>
                </c:pt>
                <c:pt idx="3">
                  <c:v>Rich</c:v>
                </c:pt>
                <c:pt idx="4">
                  <c:v>Richest</c:v>
                </c:pt>
              </c:strCache>
            </c:strRef>
          </c:cat>
          <c:val>
            <c:numRef>
              <c:f>'AIS12'!$H$127:$L$127</c:f>
              <c:numCache>
                <c:formatCode>###0.0</c:formatCode>
                <c:ptCount val="5"/>
                <c:pt idx="0">
                  <c:v>2.7882997553865301</c:v>
                </c:pt>
                <c:pt idx="1">
                  <c:v>2.3626029648502933</c:v>
                </c:pt>
                <c:pt idx="2">
                  <c:v>0.3317272698823282</c:v>
                </c:pt>
                <c:pt idx="3">
                  <c:v>0</c:v>
                </c:pt>
                <c:pt idx="4">
                  <c:v>0</c:v>
                </c:pt>
              </c:numCache>
            </c:numRef>
          </c:val>
          <c:extLst>
            <c:ext xmlns:c16="http://schemas.microsoft.com/office/drawing/2014/chart" uri="{C3380CC4-5D6E-409C-BE32-E72D297353CC}">
              <c16:uniqueId val="{00000003-AB80-458E-B28D-862998C731AF}"/>
            </c:ext>
          </c:extLst>
        </c:ser>
        <c:dLbls>
          <c:showLegendKey val="0"/>
          <c:showVal val="0"/>
          <c:showCatName val="0"/>
          <c:showSerName val="0"/>
          <c:showPercent val="0"/>
          <c:showBubbleSize val="0"/>
        </c:dLbls>
        <c:gapWidth val="50"/>
        <c:overlap val="100"/>
        <c:axId val="350058368"/>
        <c:axId val="350059904"/>
      </c:barChart>
      <c:catAx>
        <c:axId val="3500583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059904"/>
        <c:crosses val="autoZero"/>
        <c:auto val="1"/>
        <c:lblAlgn val="ctr"/>
        <c:lblOffset val="100"/>
        <c:tickLblSkip val="1"/>
        <c:tickMarkSkip val="1"/>
        <c:noMultiLvlLbl val="0"/>
      </c:catAx>
      <c:valAx>
        <c:axId val="350059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0583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'AIS12'!$H$221:$L$221</c:f>
              <c:strCache>
                <c:ptCount val="5"/>
                <c:pt idx="0">
                  <c:v>Poorest</c:v>
                </c:pt>
                <c:pt idx="1">
                  <c:v>Poor</c:v>
                </c:pt>
                <c:pt idx="2">
                  <c:v>Middle</c:v>
                </c:pt>
                <c:pt idx="3">
                  <c:v>Rich</c:v>
                </c:pt>
                <c:pt idx="4">
                  <c:v>Richest</c:v>
                </c:pt>
              </c:strCache>
            </c:strRef>
          </c:cat>
          <c:val>
            <c:numRef>
              <c:f>'AIS12'!$H$222:$L$222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9A91-4969-9B53-68A80EC1D865}"/>
            </c:ext>
          </c:extLst>
        </c:ser>
        <c:ser>
          <c:idx val="1"/>
          <c:order val="1"/>
          <c:tx>
            <c:strRef>
              <c:f>'AIS12'!$B$223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'AIS12'!$H$221:$L$221</c:f>
              <c:strCache>
                <c:ptCount val="5"/>
                <c:pt idx="0">
                  <c:v>Poorest</c:v>
                </c:pt>
                <c:pt idx="1">
                  <c:v>Poor</c:v>
                </c:pt>
                <c:pt idx="2">
                  <c:v>Middle</c:v>
                </c:pt>
                <c:pt idx="3">
                  <c:v>Rich</c:v>
                </c:pt>
                <c:pt idx="4">
                  <c:v>Richest</c:v>
                </c:pt>
              </c:strCache>
            </c:strRef>
          </c:cat>
          <c:val>
            <c:numRef>
              <c:f>'AIS12'!$H$223:$L$223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9A91-4969-9B53-68A80EC1D865}"/>
            </c:ext>
          </c:extLst>
        </c:ser>
        <c:ser>
          <c:idx val="2"/>
          <c:order val="2"/>
          <c:tx>
            <c:strRef>
              <c:f>'AIS12'!$B$224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'AIS12'!$H$221:$L$221</c:f>
              <c:strCache>
                <c:ptCount val="5"/>
                <c:pt idx="0">
                  <c:v>Poorest</c:v>
                </c:pt>
                <c:pt idx="1">
                  <c:v>Poor</c:v>
                </c:pt>
                <c:pt idx="2">
                  <c:v>Middle</c:v>
                </c:pt>
                <c:pt idx="3">
                  <c:v>Rich</c:v>
                </c:pt>
                <c:pt idx="4">
                  <c:v>Richest</c:v>
                </c:pt>
              </c:strCache>
            </c:strRef>
          </c:cat>
          <c:val>
            <c:numRef>
              <c:f>'AIS12'!$H$224:$L$224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9A91-4969-9B53-68A80EC1D865}"/>
            </c:ext>
          </c:extLst>
        </c:ser>
        <c:dLbls>
          <c:showLegendKey val="0"/>
          <c:showVal val="0"/>
          <c:showCatName val="0"/>
          <c:showSerName val="0"/>
          <c:showPercent val="0"/>
          <c:showBubbleSize val="0"/>
        </c:dLbls>
        <c:gapWidth val="50"/>
        <c:overlap val="100"/>
        <c:axId val="350185728"/>
        <c:axId val="350281728"/>
      </c:barChart>
      <c:catAx>
        <c:axId val="350185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281728"/>
        <c:crosses val="autoZero"/>
        <c:auto val="1"/>
        <c:lblAlgn val="ctr"/>
        <c:lblOffset val="100"/>
        <c:tickLblSkip val="1"/>
        <c:tickMarkSkip val="1"/>
        <c:noMultiLvlLbl val="0"/>
      </c:catAx>
      <c:valAx>
        <c:axId val="35028172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0185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'AIS12'!$C$121:$G$121</c:f>
              <c:strCache>
                <c:ptCount val="5"/>
                <c:pt idx="0">
                  <c:v>Poorest</c:v>
                </c:pt>
                <c:pt idx="1">
                  <c:v>Poor</c:v>
                </c:pt>
                <c:pt idx="2">
                  <c:v>Middle</c:v>
                </c:pt>
                <c:pt idx="3">
                  <c:v>Rich</c:v>
                </c:pt>
                <c:pt idx="4">
                  <c:v>Richest</c:v>
                </c:pt>
              </c:strCache>
            </c:strRef>
          </c:cat>
          <c:val>
            <c:numRef>
              <c:f>'AIS12'!$C$124:$G$124</c:f>
              <c:numCache>
                <c:formatCode>###0.0</c:formatCode>
                <c:ptCount val="5"/>
                <c:pt idx="0">
                  <c:v>9.3012606984707205</c:v>
                </c:pt>
                <c:pt idx="1">
                  <c:v>12.596732740841853</c:v>
                </c:pt>
                <c:pt idx="2">
                  <c:v>16.602479705122526</c:v>
                </c:pt>
                <c:pt idx="3">
                  <c:v>34.172582454169152</c:v>
                </c:pt>
                <c:pt idx="4">
                  <c:v>48.348124320403798</c:v>
                </c:pt>
              </c:numCache>
            </c:numRef>
          </c:val>
          <c:extLst>
            <c:ext xmlns:c16="http://schemas.microsoft.com/office/drawing/2014/chart" uri="{C3380CC4-5D6E-409C-BE32-E72D297353CC}">
              <c16:uniqueId val="{00000000-54F5-4099-9127-CFEE63F23BFD}"/>
            </c:ext>
          </c:extLst>
        </c:ser>
        <c:ser>
          <c:idx val="1"/>
          <c:order val="1"/>
          <c:tx>
            <c:strRef>
              <c:f>'AIS12'!$B$125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'AIS12'!$C$121:$G$121</c:f>
              <c:strCache>
                <c:ptCount val="5"/>
                <c:pt idx="0">
                  <c:v>Poorest</c:v>
                </c:pt>
                <c:pt idx="1">
                  <c:v>Poor</c:v>
                </c:pt>
                <c:pt idx="2">
                  <c:v>Middle</c:v>
                </c:pt>
                <c:pt idx="3">
                  <c:v>Rich</c:v>
                </c:pt>
                <c:pt idx="4">
                  <c:v>Richest</c:v>
                </c:pt>
              </c:strCache>
            </c:strRef>
          </c:cat>
          <c:val>
            <c:numRef>
              <c:f>'AIS12'!$C$125:$G$125</c:f>
              <c:numCache>
                <c:formatCode>###0.0</c:formatCode>
                <c:ptCount val="5"/>
                <c:pt idx="0">
                  <c:v>2.8871952350408163</c:v>
                </c:pt>
                <c:pt idx="1">
                  <c:v>3.360627229195444</c:v>
                </c:pt>
                <c:pt idx="2">
                  <c:v>2.7684789377132044</c:v>
                </c:pt>
                <c:pt idx="3">
                  <c:v>10.466806198899935</c:v>
                </c:pt>
                <c:pt idx="4">
                  <c:v>30.130400292892059</c:v>
                </c:pt>
              </c:numCache>
            </c:numRef>
          </c:val>
          <c:extLst>
            <c:ext xmlns:c16="http://schemas.microsoft.com/office/drawing/2014/chart" uri="{C3380CC4-5D6E-409C-BE32-E72D297353CC}">
              <c16:uniqueId val="{00000001-54F5-4099-9127-CFEE63F23BFD}"/>
            </c:ext>
          </c:extLst>
        </c:ser>
        <c:ser>
          <c:idx val="2"/>
          <c:order val="2"/>
          <c:tx>
            <c:strRef>
              <c:f>'AIS12'!$B$126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'AIS12'!$C$121:$G$121</c:f>
              <c:strCache>
                <c:ptCount val="5"/>
                <c:pt idx="0">
                  <c:v>Poorest</c:v>
                </c:pt>
                <c:pt idx="1">
                  <c:v>Poor</c:v>
                </c:pt>
                <c:pt idx="2">
                  <c:v>Middle</c:v>
                </c:pt>
                <c:pt idx="3">
                  <c:v>Rich</c:v>
                </c:pt>
                <c:pt idx="4">
                  <c:v>Richest</c:v>
                </c:pt>
              </c:strCache>
            </c:strRef>
          </c:cat>
          <c:val>
            <c:numRef>
              <c:f>'AIS12'!$C$126:$G$126</c:f>
              <c:numCache>
                <c:formatCode>###0.0</c:formatCode>
                <c:ptCount val="5"/>
                <c:pt idx="0">
                  <c:v>53.149041348142973</c:v>
                </c:pt>
                <c:pt idx="1">
                  <c:v>66.649447157139178</c:v>
                </c:pt>
                <c:pt idx="2">
                  <c:v>71.242629514170503</c:v>
                </c:pt>
                <c:pt idx="3">
                  <c:v>50.500454642991272</c:v>
                </c:pt>
                <c:pt idx="4">
                  <c:v>21.44147854095101</c:v>
                </c:pt>
              </c:numCache>
            </c:numRef>
          </c:val>
          <c:extLst>
            <c:ext xmlns:c16="http://schemas.microsoft.com/office/drawing/2014/chart" uri="{C3380CC4-5D6E-409C-BE32-E72D297353CC}">
              <c16:uniqueId val="{00000002-54F5-4099-9127-CFEE63F23BFD}"/>
            </c:ext>
          </c:extLst>
        </c:ser>
        <c:ser>
          <c:idx val="3"/>
          <c:order val="3"/>
          <c:tx>
            <c:strRef>
              <c:f>'AIS12'!$B$127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'AIS12'!$C$121:$G$121</c:f>
              <c:strCache>
                <c:ptCount val="5"/>
                <c:pt idx="0">
                  <c:v>Poorest</c:v>
                </c:pt>
                <c:pt idx="1">
                  <c:v>Poor</c:v>
                </c:pt>
                <c:pt idx="2">
                  <c:v>Middle</c:v>
                </c:pt>
                <c:pt idx="3">
                  <c:v>Rich</c:v>
                </c:pt>
                <c:pt idx="4">
                  <c:v>Richest</c:v>
                </c:pt>
              </c:strCache>
            </c:strRef>
          </c:cat>
          <c:val>
            <c:numRef>
              <c:f>'AIS12'!$C$127:$G$127</c:f>
              <c:numCache>
                <c:formatCode>###0.0</c:formatCode>
                <c:ptCount val="5"/>
                <c:pt idx="0">
                  <c:v>34.662502718345493</c:v>
                </c:pt>
                <c:pt idx="1">
                  <c:v>17.393192872823519</c:v>
                </c:pt>
                <c:pt idx="2">
                  <c:v>9.386411842993768</c:v>
                </c:pt>
                <c:pt idx="3">
                  <c:v>4.8601567039396523</c:v>
                </c:pt>
                <c:pt idx="4">
                  <c:v>7.9996845753131124E-2</c:v>
                </c:pt>
              </c:numCache>
            </c:numRef>
          </c:val>
          <c:extLst>
            <c:ext xmlns:c16="http://schemas.microsoft.com/office/drawing/2014/chart" uri="{C3380CC4-5D6E-409C-BE32-E72D297353CC}">
              <c16:uniqueId val="{00000003-54F5-4099-9127-CFEE63F23BFD}"/>
            </c:ext>
          </c:extLst>
        </c:ser>
        <c:dLbls>
          <c:showLegendKey val="0"/>
          <c:showVal val="0"/>
          <c:showCatName val="0"/>
          <c:showSerName val="0"/>
          <c:showPercent val="0"/>
          <c:showBubbleSize val="0"/>
        </c:dLbls>
        <c:gapWidth val="50"/>
        <c:overlap val="100"/>
        <c:axId val="349136384"/>
        <c:axId val="349137920"/>
      </c:barChart>
      <c:catAx>
        <c:axId val="34913638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137920"/>
        <c:crosses val="autoZero"/>
        <c:auto val="1"/>
        <c:lblAlgn val="ctr"/>
        <c:lblOffset val="100"/>
        <c:tickLblSkip val="1"/>
        <c:tickMarkSkip val="1"/>
        <c:noMultiLvlLbl val="0"/>
      </c:catAx>
      <c:valAx>
        <c:axId val="34913792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913638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'AIS12'!$B$124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'AIS12'!$M$121:$Q$121</c:f>
              <c:strCache>
                <c:ptCount val="5"/>
                <c:pt idx="0">
                  <c:v>Poorest</c:v>
                </c:pt>
                <c:pt idx="1">
                  <c:v>Poor</c:v>
                </c:pt>
                <c:pt idx="2">
                  <c:v>Middle</c:v>
                </c:pt>
                <c:pt idx="3">
                  <c:v>Rich</c:v>
                </c:pt>
                <c:pt idx="4">
                  <c:v>Richest</c:v>
                </c:pt>
              </c:strCache>
            </c:strRef>
          </c:cat>
          <c:val>
            <c:numRef>
              <c:f>'AIS12'!$M$124:$Q$124</c:f>
              <c:numCache>
                <c:formatCode>###0.0</c:formatCode>
                <c:ptCount val="5"/>
                <c:pt idx="0">
                  <c:v>8.0303792349738163</c:v>
                </c:pt>
                <c:pt idx="1">
                  <c:v>11.331463187613686</c:v>
                </c:pt>
                <c:pt idx="2">
                  <c:v>14.364085049538044</c:v>
                </c:pt>
                <c:pt idx="3">
                  <c:v>18.171494322033244</c:v>
                </c:pt>
                <c:pt idx="4">
                  <c:v>45.796779160744201</c:v>
                </c:pt>
              </c:numCache>
            </c:numRef>
          </c:val>
          <c:extLst>
            <c:ext xmlns:c16="http://schemas.microsoft.com/office/drawing/2014/chart" uri="{C3380CC4-5D6E-409C-BE32-E72D297353CC}">
              <c16:uniqueId val="{00000000-CED9-4436-88A7-FFA1D838E76F}"/>
            </c:ext>
          </c:extLst>
        </c:ser>
        <c:ser>
          <c:idx val="1"/>
          <c:order val="1"/>
          <c:tx>
            <c:strRef>
              <c:f>'AIS12'!$B$125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'AIS12'!$M$121:$Q$121</c:f>
              <c:strCache>
                <c:ptCount val="5"/>
                <c:pt idx="0">
                  <c:v>Poorest</c:v>
                </c:pt>
                <c:pt idx="1">
                  <c:v>Poor</c:v>
                </c:pt>
                <c:pt idx="2">
                  <c:v>Middle</c:v>
                </c:pt>
                <c:pt idx="3">
                  <c:v>Rich</c:v>
                </c:pt>
                <c:pt idx="4">
                  <c:v>Richest</c:v>
                </c:pt>
              </c:strCache>
            </c:strRef>
          </c:cat>
          <c:val>
            <c:numRef>
              <c:f>'AIS12'!$M$125:$Q$125</c:f>
              <c:numCache>
                <c:formatCode>###0.0</c:formatCode>
                <c:ptCount val="5"/>
                <c:pt idx="0">
                  <c:v>2.9909956291302295</c:v>
                </c:pt>
                <c:pt idx="1">
                  <c:v>3.1448517041176727</c:v>
                </c:pt>
                <c:pt idx="2">
                  <c:v>2.701395187887849</c:v>
                </c:pt>
                <c:pt idx="3">
                  <c:v>2.6911234989861441</c:v>
                </c:pt>
                <c:pt idx="4">
                  <c:v>9.0947933415724371</c:v>
                </c:pt>
              </c:numCache>
            </c:numRef>
          </c:val>
          <c:extLst>
            <c:ext xmlns:c16="http://schemas.microsoft.com/office/drawing/2014/chart" uri="{C3380CC4-5D6E-409C-BE32-E72D297353CC}">
              <c16:uniqueId val="{00000001-CED9-4436-88A7-FFA1D838E76F}"/>
            </c:ext>
          </c:extLst>
        </c:ser>
        <c:ser>
          <c:idx val="2"/>
          <c:order val="2"/>
          <c:tx>
            <c:strRef>
              <c:f>'AIS12'!$B$126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'AIS12'!$M$121:$Q$121</c:f>
              <c:strCache>
                <c:ptCount val="5"/>
                <c:pt idx="0">
                  <c:v>Poorest</c:v>
                </c:pt>
                <c:pt idx="1">
                  <c:v>Poor</c:v>
                </c:pt>
                <c:pt idx="2">
                  <c:v>Middle</c:v>
                </c:pt>
                <c:pt idx="3">
                  <c:v>Rich</c:v>
                </c:pt>
                <c:pt idx="4">
                  <c:v>Richest</c:v>
                </c:pt>
              </c:strCache>
            </c:strRef>
          </c:cat>
          <c:val>
            <c:numRef>
              <c:f>'AIS12'!$M$126:$Q$126</c:f>
              <c:numCache>
                <c:formatCode>###0.0</c:formatCode>
                <c:ptCount val="5"/>
                <c:pt idx="0">
                  <c:v>51.638490305126396</c:v>
                </c:pt>
                <c:pt idx="1">
                  <c:v>63.116923085146638</c:v>
                </c:pt>
                <c:pt idx="2">
                  <c:v>69.930257521609661</c:v>
                </c:pt>
                <c:pt idx="3">
                  <c:v>71.537853804506952</c:v>
                </c:pt>
                <c:pt idx="4">
                  <c:v>42.077911869720367</c:v>
                </c:pt>
              </c:numCache>
            </c:numRef>
          </c:val>
          <c:extLst>
            <c:ext xmlns:c16="http://schemas.microsoft.com/office/drawing/2014/chart" uri="{C3380CC4-5D6E-409C-BE32-E72D297353CC}">
              <c16:uniqueId val="{00000002-CED9-4436-88A7-FFA1D838E76F}"/>
            </c:ext>
          </c:extLst>
        </c:ser>
        <c:ser>
          <c:idx val="3"/>
          <c:order val="3"/>
          <c:tx>
            <c:strRef>
              <c:f>'AIS12'!$B$127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'AIS12'!$M$121:$Q$121</c:f>
              <c:strCache>
                <c:ptCount val="5"/>
                <c:pt idx="0">
                  <c:v>Poorest</c:v>
                </c:pt>
                <c:pt idx="1">
                  <c:v>Poor</c:v>
                </c:pt>
                <c:pt idx="2">
                  <c:v>Middle</c:v>
                </c:pt>
                <c:pt idx="3">
                  <c:v>Rich</c:v>
                </c:pt>
                <c:pt idx="4">
                  <c:v>Richest</c:v>
                </c:pt>
              </c:strCache>
            </c:strRef>
          </c:cat>
          <c:val>
            <c:numRef>
              <c:f>'AIS12'!$M$127:$Q$127</c:f>
              <c:numCache>
                <c:formatCode>###0.0</c:formatCode>
                <c:ptCount val="5"/>
                <c:pt idx="0">
                  <c:v>37.340134830769557</c:v>
                </c:pt>
                <c:pt idx="1">
                  <c:v>22.406762023122013</c:v>
                </c:pt>
                <c:pt idx="2">
                  <c:v>13.004262240964431</c:v>
                </c:pt>
                <c:pt idx="3">
                  <c:v>7.5995283744736684</c:v>
                </c:pt>
                <c:pt idx="4">
                  <c:v>3.0305156279630001</c:v>
                </c:pt>
              </c:numCache>
            </c:numRef>
          </c:val>
          <c:extLst>
            <c:ext xmlns:c16="http://schemas.microsoft.com/office/drawing/2014/chart" uri="{C3380CC4-5D6E-409C-BE32-E72D297353CC}">
              <c16:uniqueId val="{00000003-CED9-4436-88A7-FFA1D838E76F}"/>
            </c:ext>
          </c:extLst>
        </c:ser>
        <c:dLbls>
          <c:showLegendKey val="0"/>
          <c:showVal val="0"/>
          <c:showCatName val="0"/>
          <c:showSerName val="0"/>
          <c:showPercent val="0"/>
          <c:showBubbleSize val="0"/>
        </c:dLbls>
        <c:gapWidth val="50"/>
        <c:overlap val="100"/>
        <c:axId val="348764416"/>
        <c:axId val="348782592"/>
      </c:barChart>
      <c:catAx>
        <c:axId val="3487644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782592"/>
        <c:crosses val="autoZero"/>
        <c:auto val="1"/>
        <c:lblAlgn val="ctr"/>
        <c:lblOffset val="100"/>
        <c:tickLblSkip val="1"/>
        <c:tickMarkSkip val="1"/>
        <c:noMultiLvlLbl val="0"/>
      </c:catAx>
      <c:valAx>
        <c:axId val="3487825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487644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'DHS16'!$M$18:$Q$18</c:f>
              <c:numCache>
                <c:formatCode>###0.0</c:formatCode>
                <c:ptCount val="5"/>
                <c:pt idx="0">
                  <c:v>19.141479750375087</c:v>
                </c:pt>
                <c:pt idx="1">
                  <c:v>31.149563524576386</c:v>
                </c:pt>
                <c:pt idx="2">
                  <c:v>32.21932245551271</c:v>
                </c:pt>
                <c:pt idx="3">
                  <c:v>36.97440217832937</c:v>
                </c:pt>
                <c:pt idx="4">
                  <c:v>57.368786348826553</c:v>
                </c:pt>
              </c:numCache>
            </c:numRef>
          </c:val>
          <c:extLst>
            <c:ext xmlns:c16="http://schemas.microsoft.com/office/drawing/2014/chart" uri="{C3380CC4-5D6E-409C-BE32-E72D297353CC}">
              <c16:uniqueId val="{00000000-9FD3-40D7-B64C-E12C27FED636}"/>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'DHS16'!$M$19:$Q$19</c:f>
              <c:numCache>
                <c:formatCode>###0.0</c:formatCode>
                <c:ptCount val="5"/>
                <c:pt idx="0">
                  <c:v>14.765162369503345</c:v>
                </c:pt>
                <c:pt idx="1">
                  <c:v>12.714846223453849</c:v>
                </c:pt>
                <c:pt idx="2">
                  <c:v>16.676178923600556</c:v>
                </c:pt>
                <c:pt idx="3">
                  <c:v>13.370094051962189</c:v>
                </c:pt>
                <c:pt idx="4">
                  <c:v>10.171968600021387</c:v>
                </c:pt>
              </c:numCache>
            </c:numRef>
          </c:val>
          <c:extLst>
            <c:ext xmlns:c16="http://schemas.microsoft.com/office/drawing/2014/chart" uri="{C3380CC4-5D6E-409C-BE32-E72D297353CC}">
              <c16:uniqueId val="{00000001-9FD3-40D7-B64C-E12C27FED636}"/>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'DHS16'!$M$20:$Q$20</c:f>
              <c:numCache>
                <c:formatCode>###0.0</c:formatCode>
                <c:ptCount val="5"/>
                <c:pt idx="0">
                  <c:v>41.440822160885318</c:v>
                </c:pt>
                <c:pt idx="1">
                  <c:v>38.799079607597818</c:v>
                </c:pt>
                <c:pt idx="2">
                  <c:v>33.791050341593255</c:v>
                </c:pt>
                <c:pt idx="3">
                  <c:v>30.888920176700179</c:v>
                </c:pt>
                <c:pt idx="4">
                  <c:v>19.937943280587163</c:v>
                </c:pt>
              </c:numCache>
            </c:numRef>
          </c:val>
          <c:extLst>
            <c:ext xmlns:c16="http://schemas.microsoft.com/office/drawing/2014/chart" uri="{C3380CC4-5D6E-409C-BE32-E72D297353CC}">
              <c16:uniqueId val="{00000002-9FD3-40D7-B64C-E12C27FED636}"/>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'DHS16'!$M$15:$Q$15</c:f>
              <c:strCache>
                <c:ptCount val="5"/>
                <c:pt idx="0">
                  <c:v>Poorest</c:v>
                </c:pt>
                <c:pt idx="1">
                  <c:v>Poor</c:v>
                </c:pt>
                <c:pt idx="2">
                  <c:v>Middle</c:v>
                </c:pt>
                <c:pt idx="3">
                  <c:v>Rich</c:v>
                </c:pt>
                <c:pt idx="4">
                  <c:v>Richest</c:v>
                </c:pt>
              </c:strCache>
            </c:strRef>
          </c:cat>
          <c:val>
            <c:numRef>
              <c:f>'DHS16'!$M$21:$Q$21</c:f>
              <c:numCache>
                <c:formatCode>###0.0</c:formatCode>
                <c:ptCount val="5"/>
                <c:pt idx="0">
                  <c:v>24.652535719236184</c:v>
                </c:pt>
                <c:pt idx="1">
                  <c:v>17.336510644372087</c:v>
                </c:pt>
                <c:pt idx="2">
                  <c:v>17.313448279293276</c:v>
                </c:pt>
                <c:pt idx="3">
                  <c:v>18.766583593008107</c:v>
                </c:pt>
                <c:pt idx="4">
                  <c:v>12.521301770564872</c:v>
                </c:pt>
              </c:numCache>
            </c:numRef>
          </c:val>
          <c:extLst>
            <c:ext xmlns:c16="http://schemas.microsoft.com/office/drawing/2014/chart" uri="{C3380CC4-5D6E-409C-BE32-E72D297353CC}">
              <c16:uniqueId val="{00000003-9FD3-40D7-B64C-E12C27FED636}"/>
            </c:ext>
          </c:extLst>
        </c:ser>
        <c:dLbls>
          <c:showLegendKey val="0"/>
          <c:showVal val="0"/>
          <c:showCatName val="0"/>
          <c:showSerName val="0"/>
          <c:showPercent val="0"/>
          <c:showBubbleSize val="0"/>
        </c:dLbls>
        <c:gapWidth val="50"/>
        <c:overlap val="100"/>
        <c:axId val="352113024"/>
        <c:axId val="352114560"/>
      </c:barChart>
      <c:catAx>
        <c:axId val="35211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114560"/>
        <c:crosses val="autoZero"/>
        <c:auto val="1"/>
        <c:lblAlgn val="ctr"/>
        <c:lblOffset val="100"/>
        <c:tickLblSkip val="1"/>
        <c:tickMarkSkip val="1"/>
        <c:noMultiLvlLbl val="0"/>
      </c:catAx>
      <c:valAx>
        <c:axId val="35211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11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'DHS16'!$R$15:$AU$15</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'DHS16'!$R$18:$AU$18</c:f>
              <c:numCache>
                <c:formatCode>###0.0</c:formatCode>
                <c:ptCount val="30"/>
                <c:pt idx="0">
                  <c:v>58.287094085903504</c:v>
                </c:pt>
                <c:pt idx="1">
                  <c:v>89.922590092659917</c:v>
                </c:pt>
                <c:pt idx="2">
                  <c:v>47.782643353038495</c:v>
                </c:pt>
                <c:pt idx="3">
                  <c:v>29.567300215084778</c:v>
                </c:pt>
                <c:pt idx="4">
                  <c:v>55.364429179885597</c:v>
                </c:pt>
                <c:pt idx="5">
                  <c:v>27.847524251866179</c:v>
                </c:pt>
                <c:pt idx="6">
                  <c:v>93.180019766982795</c:v>
                </c:pt>
                <c:pt idx="7">
                  <c:v>79.868861539440232</c:v>
                </c:pt>
                <c:pt idx="8">
                  <c:v>38.02008419303619</c:v>
                </c:pt>
                <c:pt idx="9">
                  <c:v>41.614601304748348</c:v>
                </c:pt>
                <c:pt idx="10">
                  <c:v>85.980488955631699</c:v>
                </c:pt>
                <c:pt idx="11">
                  <c:v>97.473026637422848</c:v>
                </c:pt>
                <c:pt idx="12">
                  <c:v>92.632969798371647</c:v>
                </c:pt>
                <c:pt idx="13">
                  <c:v>40.443505432895265</c:v>
                </c:pt>
                <c:pt idx="14">
                  <c:v>44.729686015248802</c:v>
                </c:pt>
                <c:pt idx="15">
                  <c:v>32.455718499386094</c:v>
                </c:pt>
                <c:pt idx="16">
                  <c:v>42.054839092927978</c:v>
                </c:pt>
                <c:pt idx="17">
                  <c:v>94.131976626751708</c:v>
                </c:pt>
                <c:pt idx="18">
                  <c:v>56.028300443897251</c:v>
                </c:pt>
                <c:pt idx="19">
                  <c:v>48.584582814019825</c:v>
                </c:pt>
                <c:pt idx="20">
                  <c:v>49.441318265048736</c:v>
                </c:pt>
                <c:pt idx="21">
                  <c:v>60.555899710372842</c:v>
                </c:pt>
                <c:pt idx="22">
                  <c:v>33.682600772992551</c:v>
                </c:pt>
                <c:pt idx="23">
                  <c:v>27.365219028313849</c:v>
                </c:pt>
                <c:pt idx="24">
                  <c:v>48.842343905827725</c:v>
                </c:pt>
                <c:pt idx="25">
                  <c:v>27.286599616466521</c:v>
                </c:pt>
                <c:pt idx="26">
                  <c:v>47.521947576912829</c:v>
                </c:pt>
                <c:pt idx="27">
                  <c:v>44.290403058030378</c:v>
                </c:pt>
                <c:pt idx="28">
                  <c:v>26.428216780180747</c:v>
                </c:pt>
                <c:pt idx="29">
                  <c:v>62.140835226210065</c:v>
                </c:pt>
              </c:numCache>
            </c:numRef>
          </c:val>
          <c:extLst>
            <c:ext xmlns:c16="http://schemas.microsoft.com/office/drawing/2014/chart" uri="{C3380CC4-5D6E-409C-BE32-E72D297353CC}">
              <c16:uniqueId val="{00000000-0838-41EE-820A-14786ACABA4D}"/>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'DHS16'!$R$15:$AU$15</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'DHS16'!$R$19:$AU$19</c:f>
              <c:numCache>
                <c:formatCode>###0.0</c:formatCode>
                <c:ptCount val="30"/>
                <c:pt idx="0">
                  <c:v>22.855391264347332</c:v>
                </c:pt>
                <c:pt idx="1">
                  <c:v>8.0112238246645511</c:v>
                </c:pt>
                <c:pt idx="2">
                  <c:v>18.20730602280511</c:v>
                </c:pt>
                <c:pt idx="3">
                  <c:v>16.077484028410904</c:v>
                </c:pt>
                <c:pt idx="4">
                  <c:v>3.6210004600195358</c:v>
                </c:pt>
                <c:pt idx="5">
                  <c:v>16.54866027836507</c:v>
                </c:pt>
                <c:pt idx="6">
                  <c:v>1.6821382072714033</c:v>
                </c:pt>
                <c:pt idx="7">
                  <c:v>18.518683706305943</c:v>
                </c:pt>
                <c:pt idx="8">
                  <c:v>6.8571538874956648</c:v>
                </c:pt>
                <c:pt idx="9">
                  <c:v>18.162458755738857</c:v>
                </c:pt>
                <c:pt idx="10">
                  <c:v>10.137560724622606</c:v>
                </c:pt>
                <c:pt idx="11">
                  <c:v>2.5269733625771433</c:v>
                </c:pt>
                <c:pt idx="12">
                  <c:v>2.8932134969823458</c:v>
                </c:pt>
                <c:pt idx="13">
                  <c:v>10.379192965504698</c:v>
                </c:pt>
                <c:pt idx="14">
                  <c:v>12.292965771713998</c:v>
                </c:pt>
                <c:pt idx="15">
                  <c:v>11.215563158845207</c:v>
                </c:pt>
                <c:pt idx="16">
                  <c:v>8.798164213859426</c:v>
                </c:pt>
                <c:pt idx="17">
                  <c:v>5.2530774858438409</c:v>
                </c:pt>
                <c:pt idx="18">
                  <c:v>7.6352844363461969</c:v>
                </c:pt>
                <c:pt idx="19">
                  <c:v>19.335393708075685</c:v>
                </c:pt>
                <c:pt idx="20">
                  <c:v>14.348224388808067</c:v>
                </c:pt>
                <c:pt idx="21">
                  <c:v>3.016742196589671</c:v>
                </c:pt>
                <c:pt idx="22">
                  <c:v>6.9362170176063112</c:v>
                </c:pt>
                <c:pt idx="23">
                  <c:v>11.434639838548138</c:v>
                </c:pt>
                <c:pt idx="24">
                  <c:v>10.450827166800543</c:v>
                </c:pt>
                <c:pt idx="25">
                  <c:v>22.909501245555905</c:v>
                </c:pt>
                <c:pt idx="26">
                  <c:v>18.625490697054836</c:v>
                </c:pt>
                <c:pt idx="27">
                  <c:v>8.9553096225592999</c:v>
                </c:pt>
                <c:pt idx="28">
                  <c:v>8.0474764253486146</c:v>
                </c:pt>
                <c:pt idx="29">
                  <c:v>10.074257507170579</c:v>
                </c:pt>
              </c:numCache>
            </c:numRef>
          </c:val>
          <c:extLst>
            <c:ext xmlns:c16="http://schemas.microsoft.com/office/drawing/2014/chart" uri="{C3380CC4-5D6E-409C-BE32-E72D297353CC}">
              <c16:uniqueId val="{00000001-0838-41EE-820A-14786ACABA4D}"/>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'DHS16'!$R$15:$AU$15</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'DHS16'!$R$20:$AU$20</c:f>
              <c:numCache>
                <c:formatCode>###0.0</c:formatCode>
                <c:ptCount val="30"/>
                <c:pt idx="0">
                  <c:v>7.4262479038492684</c:v>
                </c:pt>
                <c:pt idx="1">
                  <c:v>2.0661860826755958</c:v>
                </c:pt>
                <c:pt idx="2">
                  <c:v>33.710089329111419</c:v>
                </c:pt>
                <c:pt idx="3">
                  <c:v>46.541827008994993</c:v>
                </c:pt>
                <c:pt idx="4">
                  <c:v>26.396534758450883</c:v>
                </c:pt>
                <c:pt idx="5">
                  <c:v>30.233895868919181</c:v>
                </c:pt>
                <c:pt idx="6">
                  <c:v>5.1378420257457851</c:v>
                </c:pt>
                <c:pt idx="7">
                  <c:v>1.6124547542538767</c:v>
                </c:pt>
                <c:pt idx="8">
                  <c:v>32.549086464475522</c:v>
                </c:pt>
                <c:pt idx="9">
                  <c:v>34.684168443264234</c:v>
                </c:pt>
                <c:pt idx="10">
                  <c:v>2.8206956870024524</c:v>
                </c:pt>
                <c:pt idx="11">
                  <c:v>0</c:v>
                </c:pt>
                <c:pt idx="12">
                  <c:v>4.4738167046459871</c:v>
                </c:pt>
                <c:pt idx="13">
                  <c:v>34.27921205061233</c:v>
                </c:pt>
                <c:pt idx="14">
                  <c:v>20.369488154244632</c:v>
                </c:pt>
                <c:pt idx="15">
                  <c:v>31.544697384823266</c:v>
                </c:pt>
                <c:pt idx="16">
                  <c:v>36.663094336345047</c:v>
                </c:pt>
                <c:pt idx="17">
                  <c:v>0.48317176867489997</c:v>
                </c:pt>
                <c:pt idx="18">
                  <c:v>16.851727336281801</c:v>
                </c:pt>
                <c:pt idx="19">
                  <c:v>30.281119159621809</c:v>
                </c:pt>
                <c:pt idx="20">
                  <c:v>19.029488688810204</c:v>
                </c:pt>
                <c:pt idx="21">
                  <c:v>22.433659162965029</c:v>
                </c:pt>
                <c:pt idx="22">
                  <c:v>43.727127189666525</c:v>
                </c:pt>
                <c:pt idx="23">
                  <c:v>43.351163715460096</c:v>
                </c:pt>
                <c:pt idx="24">
                  <c:v>19.762533533853176</c:v>
                </c:pt>
                <c:pt idx="25">
                  <c:v>30.375724698677608</c:v>
                </c:pt>
                <c:pt idx="26">
                  <c:v>17.016750393921999</c:v>
                </c:pt>
                <c:pt idx="27">
                  <c:v>35.709527774225243</c:v>
                </c:pt>
                <c:pt idx="28">
                  <c:v>43.156209572828629</c:v>
                </c:pt>
                <c:pt idx="29">
                  <c:v>13.475448175079501</c:v>
                </c:pt>
              </c:numCache>
            </c:numRef>
          </c:val>
          <c:extLst>
            <c:ext xmlns:c16="http://schemas.microsoft.com/office/drawing/2014/chart" uri="{C3380CC4-5D6E-409C-BE32-E72D297353CC}">
              <c16:uniqueId val="{00000002-0838-41EE-820A-14786ACABA4D}"/>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'DHS16'!$R$15:$AU$15</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'DHS16'!$R$21:$AU$21</c:f>
              <c:numCache>
                <c:formatCode>###0.0</c:formatCode>
                <c:ptCount val="30"/>
                <c:pt idx="0">
                  <c:v>11.431266745899798</c:v>
                </c:pt>
                <c:pt idx="1">
                  <c:v>0</c:v>
                </c:pt>
                <c:pt idx="2">
                  <c:v>0.29996129504494673</c:v>
                </c:pt>
                <c:pt idx="3">
                  <c:v>7.8133887475094257</c:v>
                </c:pt>
                <c:pt idx="4">
                  <c:v>14.618035601643975</c:v>
                </c:pt>
                <c:pt idx="5">
                  <c:v>25.369919600849606</c:v>
                </c:pt>
                <c:pt idx="6">
                  <c:v>0</c:v>
                </c:pt>
                <c:pt idx="7">
                  <c:v>0</c:v>
                </c:pt>
                <c:pt idx="8">
                  <c:v>22.573675454992699</c:v>
                </c:pt>
                <c:pt idx="9">
                  <c:v>5.5387714962485655</c:v>
                </c:pt>
                <c:pt idx="10">
                  <c:v>1.0612546327432451</c:v>
                </c:pt>
                <c:pt idx="11">
                  <c:v>0</c:v>
                </c:pt>
                <c:pt idx="12">
                  <c:v>0</c:v>
                </c:pt>
                <c:pt idx="13">
                  <c:v>14.898089550987567</c:v>
                </c:pt>
                <c:pt idx="14">
                  <c:v>22.607860058792465</c:v>
                </c:pt>
                <c:pt idx="15">
                  <c:v>24.784020956945284</c:v>
                </c:pt>
                <c:pt idx="16">
                  <c:v>12.483902356867606</c:v>
                </c:pt>
                <c:pt idx="17">
                  <c:v>0.13177411872951819</c:v>
                </c:pt>
                <c:pt idx="18">
                  <c:v>19.484687783474733</c:v>
                </c:pt>
                <c:pt idx="19">
                  <c:v>1.7989043182828222</c:v>
                </c:pt>
                <c:pt idx="20">
                  <c:v>17.180968657332986</c:v>
                </c:pt>
                <c:pt idx="21">
                  <c:v>13.993698930072432</c:v>
                </c:pt>
                <c:pt idx="22">
                  <c:v>15.654055019734542</c:v>
                </c:pt>
                <c:pt idx="23">
                  <c:v>17.84897741767794</c:v>
                </c:pt>
                <c:pt idx="24">
                  <c:v>20.944295393518534</c:v>
                </c:pt>
                <c:pt idx="25">
                  <c:v>19.428174439300012</c:v>
                </c:pt>
                <c:pt idx="26">
                  <c:v>16.835811332110367</c:v>
                </c:pt>
                <c:pt idx="27">
                  <c:v>11.044759545185173</c:v>
                </c:pt>
                <c:pt idx="28">
                  <c:v>22.368097221641946</c:v>
                </c:pt>
                <c:pt idx="29">
                  <c:v>14.309459091539924</c:v>
                </c:pt>
              </c:numCache>
            </c:numRef>
          </c:val>
          <c:extLst>
            <c:ext xmlns:c16="http://schemas.microsoft.com/office/drawing/2014/chart" uri="{C3380CC4-5D6E-409C-BE32-E72D297353CC}">
              <c16:uniqueId val="{00000003-0838-41EE-820A-14786ACABA4D}"/>
            </c:ext>
          </c:extLst>
        </c:ser>
        <c:dLbls>
          <c:showLegendKey val="0"/>
          <c:showVal val="0"/>
          <c:showCatName val="0"/>
          <c:showSerName val="0"/>
          <c:showPercent val="0"/>
          <c:showBubbleSize val="0"/>
        </c:dLbls>
        <c:gapWidth val="50"/>
        <c:overlap val="100"/>
        <c:axId val="352413568"/>
        <c:axId val="352415104"/>
      </c:barChart>
      <c:catAx>
        <c:axId val="35241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415104"/>
        <c:crosses val="autoZero"/>
        <c:auto val="1"/>
        <c:lblAlgn val="ctr"/>
        <c:lblOffset val="100"/>
        <c:tickLblSkip val="1"/>
        <c:tickMarkSkip val="1"/>
        <c:noMultiLvlLbl val="0"/>
      </c:catAx>
      <c:valAx>
        <c:axId val="35241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413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'DHS16'!$C$18:$G$18</c:f>
              <c:numCache>
                <c:formatCode>###0.0</c:formatCode>
                <c:ptCount val="5"/>
                <c:pt idx="0">
                  <c:v>24.597145377015831</c:v>
                </c:pt>
                <c:pt idx="1">
                  <c:v>32.424227485717786</c:v>
                </c:pt>
                <c:pt idx="2">
                  <c:v>39.690662384791359</c:v>
                </c:pt>
                <c:pt idx="3">
                  <c:v>62.747341584146341</c:v>
                </c:pt>
                <c:pt idx="4">
                  <c:v>87.003935820890703</c:v>
                </c:pt>
              </c:numCache>
            </c:numRef>
          </c:val>
          <c:extLst>
            <c:ext xmlns:c16="http://schemas.microsoft.com/office/drawing/2014/chart" uri="{C3380CC4-5D6E-409C-BE32-E72D297353CC}">
              <c16:uniqueId val="{00000000-6807-43EB-94D9-2178B3479E19}"/>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'DHS16'!$C$19:$G$19</c:f>
              <c:numCache>
                <c:formatCode>###0.0</c:formatCode>
                <c:ptCount val="5"/>
                <c:pt idx="0">
                  <c:v>13.772357561112678</c:v>
                </c:pt>
                <c:pt idx="1">
                  <c:v>14.744737900633012</c:v>
                </c:pt>
                <c:pt idx="2">
                  <c:v>14.505041304260956</c:v>
                </c:pt>
                <c:pt idx="3">
                  <c:v>11.656367454229805</c:v>
                </c:pt>
                <c:pt idx="4">
                  <c:v>7.5993163051192454</c:v>
                </c:pt>
              </c:numCache>
            </c:numRef>
          </c:val>
          <c:extLst>
            <c:ext xmlns:c16="http://schemas.microsoft.com/office/drawing/2014/chart" uri="{C3380CC4-5D6E-409C-BE32-E72D297353CC}">
              <c16:uniqueId val="{00000001-6807-43EB-94D9-2178B3479E19}"/>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'DHS16'!$C$20:$G$20</c:f>
              <c:numCache>
                <c:formatCode>###0.0</c:formatCode>
                <c:ptCount val="5"/>
                <c:pt idx="0">
                  <c:v>40.202751774510652</c:v>
                </c:pt>
                <c:pt idx="1">
                  <c:v>35.391890855683911</c:v>
                </c:pt>
                <c:pt idx="2">
                  <c:v>29.152952525084963</c:v>
                </c:pt>
                <c:pt idx="3">
                  <c:v>17.229233425941139</c:v>
                </c:pt>
                <c:pt idx="4">
                  <c:v>3.350346988018396</c:v>
                </c:pt>
              </c:numCache>
            </c:numRef>
          </c:val>
          <c:extLst>
            <c:ext xmlns:c16="http://schemas.microsoft.com/office/drawing/2014/chart" uri="{C3380CC4-5D6E-409C-BE32-E72D297353CC}">
              <c16:uniqueId val="{00000002-6807-43EB-94D9-2178B3479E19}"/>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'DHS16'!$C$15:$G$15</c:f>
              <c:strCache>
                <c:ptCount val="5"/>
                <c:pt idx="0">
                  <c:v>Poorest</c:v>
                </c:pt>
                <c:pt idx="1">
                  <c:v>Poor</c:v>
                </c:pt>
                <c:pt idx="2">
                  <c:v>Middle</c:v>
                </c:pt>
                <c:pt idx="3">
                  <c:v>Rich</c:v>
                </c:pt>
                <c:pt idx="4">
                  <c:v>Richest</c:v>
                </c:pt>
              </c:strCache>
            </c:strRef>
          </c:cat>
          <c:val>
            <c:numRef>
              <c:f>'DHS16'!$C$21:$G$21</c:f>
              <c:numCache>
                <c:formatCode>###0.0</c:formatCode>
                <c:ptCount val="5"/>
                <c:pt idx="0">
                  <c:v>21.427745287360818</c:v>
                </c:pt>
                <c:pt idx="1">
                  <c:v>17.439143757965265</c:v>
                </c:pt>
                <c:pt idx="2">
                  <c:v>16.651343785862473</c:v>
                </c:pt>
                <c:pt idx="3">
                  <c:v>8.3670575356823633</c:v>
                </c:pt>
                <c:pt idx="4">
                  <c:v>2.0464008859716816</c:v>
                </c:pt>
              </c:numCache>
            </c:numRef>
          </c:val>
          <c:extLst>
            <c:ext xmlns:c16="http://schemas.microsoft.com/office/drawing/2014/chart" uri="{C3380CC4-5D6E-409C-BE32-E72D297353CC}">
              <c16:uniqueId val="{00000003-6807-43EB-94D9-2178B3479E19}"/>
            </c:ext>
          </c:extLst>
        </c:ser>
        <c:dLbls>
          <c:showLegendKey val="0"/>
          <c:showVal val="0"/>
          <c:showCatName val="0"/>
          <c:showSerName val="0"/>
          <c:showPercent val="0"/>
          <c:showBubbleSize val="0"/>
        </c:dLbls>
        <c:gapWidth val="50"/>
        <c:overlap val="100"/>
        <c:axId val="352743424"/>
        <c:axId val="352744960"/>
      </c:barChart>
      <c:catAx>
        <c:axId val="35274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744960"/>
        <c:crosses val="autoZero"/>
        <c:auto val="1"/>
        <c:lblAlgn val="ctr"/>
        <c:lblOffset val="100"/>
        <c:tickLblSkip val="1"/>
        <c:tickMarkSkip val="1"/>
        <c:noMultiLvlLbl val="0"/>
      </c:catAx>
      <c:valAx>
        <c:axId val="35274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74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'DHS16'!$R$121:$AU$121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'DHS16'!$R$124:$AU$124</c:f>
              <c:numCache>
                <c:formatCode>###0.0</c:formatCode>
                <c:ptCount val="30"/>
                <c:pt idx="0">
                  <c:v>25.252200410245823</c:v>
                </c:pt>
                <c:pt idx="1">
                  <c:v>54.727971688271474</c:v>
                </c:pt>
                <c:pt idx="2">
                  <c:v>10.900256576311913</c:v>
                </c:pt>
                <c:pt idx="3">
                  <c:v>9.6897835338283134</c:v>
                </c:pt>
                <c:pt idx="4">
                  <c:v>20.016170774591</c:v>
                </c:pt>
                <c:pt idx="5">
                  <c:v>8.7766032823776445</c:v>
                </c:pt>
                <c:pt idx="6">
                  <c:v>38.978275012084467</c:v>
                </c:pt>
                <c:pt idx="7">
                  <c:v>62.425065269931522</c:v>
                </c:pt>
                <c:pt idx="8">
                  <c:v>7.5480107194182731</c:v>
                </c:pt>
                <c:pt idx="9">
                  <c:v>12.041590417688775</c:v>
                </c:pt>
                <c:pt idx="10">
                  <c:v>49.250621401709523</c:v>
                </c:pt>
                <c:pt idx="11">
                  <c:v>48.814708163187397</c:v>
                </c:pt>
                <c:pt idx="12">
                  <c:v>74.614405508959351</c:v>
                </c:pt>
                <c:pt idx="13">
                  <c:v>8.1786504613986555</c:v>
                </c:pt>
                <c:pt idx="14">
                  <c:v>10.479211614035073</c:v>
                </c:pt>
                <c:pt idx="15">
                  <c:v>15.170231308019725</c:v>
                </c:pt>
                <c:pt idx="16">
                  <c:v>20.064471920328231</c:v>
                </c:pt>
                <c:pt idx="17">
                  <c:v>72.309519444690835</c:v>
                </c:pt>
                <c:pt idx="18">
                  <c:v>24.451869740255173</c:v>
                </c:pt>
                <c:pt idx="19">
                  <c:v>14.537861959702985</c:v>
                </c:pt>
                <c:pt idx="20">
                  <c:v>14.50941230256602</c:v>
                </c:pt>
                <c:pt idx="21">
                  <c:v>24.709973827244642</c:v>
                </c:pt>
                <c:pt idx="22">
                  <c:v>22.180021796817513</c:v>
                </c:pt>
                <c:pt idx="23">
                  <c:v>7.348560363135201</c:v>
                </c:pt>
                <c:pt idx="24">
                  <c:v>19.110389299482115</c:v>
                </c:pt>
                <c:pt idx="25">
                  <c:v>12.43893046342474</c:v>
                </c:pt>
                <c:pt idx="26">
                  <c:v>8.3391920276410314</c:v>
                </c:pt>
                <c:pt idx="27">
                  <c:v>10.074900458435465</c:v>
                </c:pt>
                <c:pt idx="28">
                  <c:v>6.8938375639893499</c:v>
                </c:pt>
                <c:pt idx="29">
                  <c:v>31.539164074980675</c:v>
                </c:pt>
              </c:numCache>
            </c:numRef>
          </c:val>
          <c:extLst>
            <c:ext xmlns:c16="http://schemas.microsoft.com/office/drawing/2014/chart" uri="{C3380CC4-5D6E-409C-BE32-E72D297353CC}">
              <c16:uniqueId val="{00000000-8E5F-4EFD-AAC7-8AF57FA334FB}"/>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'DHS16'!$R$121:$AU$121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'DHS16'!$R$125:$AU$125</c:f>
              <c:numCache>
                <c:formatCode>###0.0</c:formatCode>
                <c:ptCount val="30"/>
                <c:pt idx="0">
                  <c:v>18.357678773275094</c:v>
                </c:pt>
                <c:pt idx="1">
                  <c:v>39.116053659171399</c:v>
                </c:pt>
                <c:pt idx="2">
                  <c:v>5.9514016554054283</c:v>
                </c:pt>
                <c:pt idx="3">
                  <c:v>6.4107579934812655</c:v>
                </c:pt>
                <c:pt idx="4">
                  <c:v>17.458338470206716</c:v>
                </c:pt>
                <c:pt idx="5">
                  <c:v>4.474398733027547</c:v>
                </c:pt>
                <c:pt idx="6">
                  <c:v>12.876903019270106</c:v>
                </c:pt>
                <c:pt idx="7">
                  <c:v>6.6305148875555693</c:v>
                </c:pt>
                <c:pt idx="8">
                  <c:v>8.123767180518632</c:v>
                </c:pt>
                <c:pt idx="9">
                  <c:v>3.781109219370455</c:v>
                </c:pt>
                <c:pt idx="10">
                  <c:v>13.035135378916547</c:v>
                </c:pt>
                <c:pt idx="11">
                  <c:v>7.3662061812627337</c:v>
                </c:pt>
                <c:pt idx="12">
                  <c:v>8.1734574462619207</c:v>
                </c:pt>
                <c:pt idx="13">
                  <c:v>4.1154629447718865</c:v>
                </c:pt>
                <c:pt idx="14">
                  <c:v>3.044175082631412</c:v>
                </c:pt>
                <c:pt idx="15">
                  <c:v>9.6733900582685237</c:v>
                </c:pt>
                <c:pt idx="16">
                  <c:v>9.633320547278343</c:v>
                </c:pt>
                <c:pt idx="17">
                  <c:v>14.027838066734658</c:v>
                </c:pt>
                <c:pt idx="18">
                  <c:v>15.733921844034413</c:v>
                </c:pt>
                <c:pt idx="19">
                  <c:v>6.1892691942859477</c:v>
                </c:pt>
                <c:pt idx="20">
                  <c:v>11.934078275219798</c:v>
                </c:pt>
                <c:pt idx="21">
                  <c:v>6.6300676125127316</c:v>
                </c:pt>
                <c:pt idx="22">
                  <c:v>11.769292282066193</c:v>
                </c:pt>
                <c:pt idx="23">
                  <c:v>7.6516739046490079</c:v>
                </c:pt>
                <c:pt idx="24">
                  <c:v>12.904473196227606</c:v>
                </c:pt>
                <c:pt idx="25">
                  <c:v>8.812872530914083</c:v>
                </c:pt>
                <c:pt idx="26">
                  <c:v>1.5067031640662323</c:v>
                </c:pt>
                <c:pt idx="27">
                  <c:v>4.2022032063815455</c:v>
                </c:pt>
                <c:pt idx="28">
                  <c:v>5.4376934317093371</c:v>
                </c:pt>
                <c:pt idx="29">
                  <c:v>16.504416671269411</c:v>
                </c:pt>
              </c:numCache>
            </c:numRef>
          </c:val>
          <c:extLst>
            <c:ext xmlns:c16="http://schemas.microsoft.com/office/drawing/2014/chart" uri="{C3380CC4-5D6E-409C-BE32-E72D297353CC}">
              <c16:uniqueId val="{00000001-8E5F-4EFD-AAC7-8AF57FA334FB}"/>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'DHS16'!$R$121:$AU$121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'DHS16'!$R$126:$AU$126</c:f>
              <c:numCache>
                <c:formatCode>###0.0</c:formatCode>
                <c:ptCount val="30"/>
                <c:pt idx="0">
                  <c:v>37.121117737131932</c:v>
                </c:pt>
                <c:pt idx="1">
                  <c:v>6.1316286839504501</c:v>
                </c:pt>
                <c:pt idx="2">
                  <c:v>76.259176438838637</c:v>
                </c:pt>
                <c:pt idx="3">
                  <c:v>73.061794113567913</c:v>
                </c:pt>
                <c:pt idx="4">
                  <c:v>60.995999602782035</c:v>
                </c:pt>
                <c:pt idx="5">
                  <c:v>84.78077144512902</c:v>
                </c:pt>
                <c:pt idx="6">
                  <c:v>3.157621295172667</c:v>
                </c:pt>
                <c:pt idx="7">
                  <c:v>17.187661206172347</c:v>
                </c:pt>
                <c:pt idx="8">
                  <c:v>67.588697893179955</c:v>
                </c:pt>
                <c:pt idx="9">
                  <c:v>74.59112901865204</c:v>
                </c:pt>
                <c:pt idx="10">
                  <c:v>35.240502728844405</c:v>
                </c:pt>
                <c:pt idx="11">
                  <c:v>5.7089746370788168</c:v>
                </c:pt>
                <c:pt idx="12">
                  <c:v>9.3330309629939645</c:v>
                </c:pt>
                <c:pt idx="13">
                  <c:v>84.212163752220704</c:v>
                </c:pt>
                <c:pt idx="14">
                  <c:v>62.155027272191695</c:v>
                </c:pt>
                <c:pt idx="15">
                  <c:v>46.723566092956851</c:v>
                </c:pt>
                <c:pt idx="16">
                  <c:v>66.869018550442277</c:v>
                </c:pt>
                <c:pt idx="17">
                  <c:v>12.095027532444886</c:v>
                </c:pt>
                <c:pt idx="18">
                  <c:v>54.487568559941636</c:v>
                </c:pt>
                <c:pt idx="19">
                  <c:v>75.627652486259336</c:v>
                </c:pt>
                <c:pt idx="20">
                  <c:v>60.884849040976817</c:v>
                </c:pt>
                <c:pt idx="21">
                  <c:v>66.155907220344616</c:v>
                </c:pt>
                <c:pt idx="22">
                  <c:v>61.192324738158675</c:v>
                </c:pt>
                <c:pt idx="23">
                  <c:v>75.874771150236668</c:v>
                </c:pt>
                <c:pt idx="24">
                  <c:v>66.399745716839163</c:v>
                </c:pt>
                <c:pt idx="25">
                  <c:v>53.88924332668752</c:v>
                </c:pt>
                <c:pt idx="26">
                  <c:v>78.740833114320168</c:v>
                </c:pt>
                <c:pt idx="27">
                  <c:v>76.471894167910861</c:v>
                </c:pt>
                <c:pt idx="28">
                  <c:v>60.978741778694413</c:v>
                </c:pt>
                <c:pt idx="29">
                  <c:v>42.73605620397116</c:v>
                </c:pt>
              </c:numCache>
            </c:numRef>
          </c:val>
          <c:extLst>
            <c:ext xmlns:c16="http://schemas.microsoft.com/office/drawing/2014/chart" uri="{C3380CC4-5D6E-409C-BE32-E72D297353CC}">
              <c16:uniqueId val="{00000002-8E5F-4EFD-AAC7-8AF57FA334FB}"/>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'DHS16'!$R$121:$AU$121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'DHS16'!$R$127:$AU$127</c:f>
              <c:numCache>
                <c:formatCode>###0.0</c:formatCode>
                <c:ptCount val="30"/>
                <c:pt idx="0">
                  <c:v>19.269003079347048</c:v>
                </c:pt>
                <c:pt idx="1">
                  <c:v>2.4345968606828819E-2</c:v>
                </c:pt>
                <c:pt idx="2">
                  <c:v>6.8891653294440705</c:v>
                </c:pt>
                <c:pt idx="3">
                  <c:v>10.837664359122574</c:v>
                </c:pt>
                <c:pt idx="4">
                  <c:v>1.5294911524202348</c:v>
                </c:pt>
                <c:pt idx="5">
                  <c:v>1.9682265394657987</c:v>
                </c:pt>
                <c:pt idx="6">
                  <c:v>44.987200673472657</c:v>
                </c:pt>
                <c:pt idx="7">
                  <c:v>13.756758636340635</c:v>
                </c:pt>
                <c:pt idx="8">
                  <c:v>16.739524206883125</c:v>
                </c:pt>
                <c:pt idx="9">
                  <c:v>9.5861713442887542</c:v>
                </c:pt>
                <c:pt idx="10">
                  <c:v>2.4737404905294582</c:v>
                </c:pt>
                <c:pt idx="11">
                  <c:v>38.110111018470974</c:v>
                </c:pt>
                <c:pt idx="12">
                  <c:v>7.8791060817848031</c:v>
                </c:pt>
                <c:pt idx="13">
                  <c:v>3.4937228416087671</c:v>
                </c:pt>
                <c:pt idx="14">
                  <c:v>24.321586031141745</c:v>
                </c:pt>
                <c:pt idx="15">
                  <c:v>28.432812540754753</c:v>
                </c:pt>
                <c:pt idx="16">
                  <c:v>3.4331889819511727</c:v>
                </c:pt>
                <c:pt idx="17">
                  <c:v>1.5676149561295372</c:v>
                </c:pt>
                <c:pt idx="18">
                  <c:v>5.3266398557687795</c:v>
                </c:pt>
                <c:pt idx="19">
                  <c:v>3.6452163597518017</c:v>
                </c:pt>
                <c:pt idx="20">
                  <c:v>12.671660381237409</c:v>
                </c:pt>
                <c:pt idx="21">
                  <c:v>2.5040513398979232</c:v>
                </c:pt>
                <c:pt idx="22">
                  <c:v>4.858361182957565</c:v>
                </c:pt>
                <c:pt idx="23">
                  <c:v>9.1249945819791431</c:v>
                </c:pt>
                <c:pt idx="24">
                  <c:v>1.5853917874510686</c:v>
                </c:pt>
                <c:pt idx="25">
                  <c:v>24.858953678973723</c:v>
                </c:pt>
                <c:pt idx="26">
                  <c:v>11.4132716939726</c:v>
                </c:pt>
                <c:pt idx="27">
                  <c:v>9.2510021672721976</c:v>
                </c:pt>
                <c:pt idx="28">
                  <c:v>26.689727225606863</c:v>
                </c:pt>
                <c:pt idx="29">
                  <c:v>9.2203630497787952</c:v>
                </c:pt>
              </c:numCache>
            </c:numRef>
          </c:val>
          <c:extLst>
            <c:ext xmlns:c16="http://schemas.microsoft.com/office/drawing/2014/chart" uri="{C3380CC4-5D6E-409C-BE32-E72D297353CC}">
              <c16:uniqueId val="{00000003-8E5F-4EFD-AAC7-8AF57FA334FB}"/>
            </c:ext>
          </c:extLst>
        </c:ser>
        <c:dLbls>
          <c:showLegendKey val="0"/>
          <c:showVal val="0"/>
          <c:showCatName val="0"/>
          <c:showSerName val="0"/>
          <c:showPercent val="0"/>
          <c:showBubbleSize val="0"/>
        </c:dLbls>
        <c:gapWidth val="50"/>
        <c:overlap val="100"/>
        <c:axId val="355486720"/>
        <c:axId val="355525376"/>
      </c:barChart>
      <c:catAx>
        <c:axId val="35548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25376"/>
        <c:crosses val="autoZero"/>
        <c:auto val="1"/>
        <c:lblAlgn val="ctr"/>
        <c:lblOffset val="100"/>
        <c:tickLblSkip val="1"/>
        <c:tickMarkSkip val="1"/>
        <c:noMultiLvlLbl val="0"/>
      </c:catAx>
      <c:valAx>
        <c:axId val="355525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48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'DHS16'!$M$222:$Q$222</c:f>
              <c:numCache>
                <c:formatCode>###0.0</c:formatCode>
                <c:ptCount val="5"/>
                <c:pt idx="0">
                  <c:v>20.789098503058703</c:v>
                </c:pt>
                <c:pt idx="1">
                  <c:v>32.642672267099854</c:v>
                </c:pt>
                <c:pt idx="2">
                  <c:v>37.033472845984249</c:v>
                </c:pt>
                <c:pt idx="3">
                  <c:v>59.145779327034951</c:v>
                </c:pt>
                <c:pt idx="4">
                  <c:v>62.533195877498414</c:v>
                </c:pt>
              </c:numCache>
            </c:numRef>
          </c:val>
          <c:extLst>
            <c:ext xmlns:c16="http://schemas.microsoft.com/office/drawing/2014/chart" uri="{C3380CC4-5D6E-409C-BE32-E72D297353CC}">
              <c16:uniqueId val="{00000000-F4B2-4152-85F7-1765BFE01CCA}"/>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'DHS16'!$M$223:$Q$223</c:f>
              <c:numCache>
                <c:formatCode>###0.0</c:formatCode>
                <c:ptCount val="5"/>
                <c:pt idx="0">
                  <c:v>57.367335205563727</c:v>
                </c:pt>
                <c:pt idx="1">
                  <c:v>44.393178966140553</c:v>
                </c:pt>
                <c:pt idx="2">
                  <c:v>41.644929455602451</c:v>
                </c:pt>
                <c:pt idx="3">
                  <c:v>24.705138633377786</c:v>
                </c:pt>
                <c:pt idx="4">
                  <c:v>23.921921260296298</c:v>
                </c:pt>
              </c:numCache>
            </c:numRef>
          </c:val>
          <c:extLst>
            <c:ext xmlns:c16="http://schemas.microsoft.com/office/drawing/2014/chart" uri="{C3380CC4-5D6E-409C-BE32-E72D297353CC}">
              <c16:uniqueId val="{00000001-F4B2-4152-85F7-1765BFE01CCA}"/>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'DHS16'!$M$221:$Q$221</c:f>
              <c:strCache>
                <c:ptCount val="5"/>
                <c:pt idx="0">
                  <c:v>Poorest</c:v>
                </c:pt>
                <c:pt idx="1">
                  <c:v>Poor</c:v>
                </c:pt>
                <c:pt idx="2">
                  <c:v>Middle</c:v>
                </c:pt>
                <c:pt idx="3">
                  <c:v>Rich</c:v>
                </c:pt>
                <c:pt idx="4">
                  <c:v>Richest</c:v>
                </c:pt>
              </c:strCache>
            </c:strRef>
          </c:cat>
          <c:val>
            <c:numRef>
              <c:f>'DHS16'!$M$224:$Q$224</c:f>
              <c:numCache>
                <c:formatCode>###0.0</c:formatCode>
                <c:ptCount val="5"/>
                <c:pt idx="0">
                  <c:v>21.843566291377563</c:v>
                </c:pt>
                <c:pt idx="1">
                  <c:v>22.964148766759589</c:v>
                </c:pt>
                <c:pt idx="2">
                  <c:v>21.321597698413296</c:v>
                </c:pt>
                <c:pt idx="3">
                  <c:v>16.149082039587263</c:v>
                </c:pt>
                <c:pt idx="4">
                  <c:v>13.544882862205288</c:v>
                </c:pt>
              </c:numCache>
            </c:numRef>
          </c:val>
          <c:extLst>
            <c:ext xmlns:c16="http://schemas.microsoft.com/office/drawing/2014/chart" uri="{C3380CC4-5D6E-409C-BE32-E72D297353CC}">
              <c16:uniqueId val="{00000002-F4B2-4152-85F7-1765BFE01CCA}"/>
            </c:ext>
          </c:extLst>
        </c:ser>
        <c:dLbls>
          <c:showLegendKey val="0"/>
          <c:showVal val="0"/>
          <c:showCatName val="0"/>
          <c:showSerName val="0"/>
          <c:showPercent val="0"/>
          <c:showBubbleSize val="0"/>
        </c:dLbls>
        <c:gapWidth val="50"/>
        <c:overlap val="100"/>
        <c:axId val="358085760"/>
        <c:axId val="358087296"/>
      </c:barChart>
      <c:catAx>
        <c:axId val="358085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8087296"/>
        <c:crosses val="autoZero"/>
        <c:auto val="1"/>
        <c:lblAlgn val="ctr"/>
        <c:lblOffset val="100"/>
        <c:tickLblSkip val="1"/>
        <c:tickMarkSkip val="1"/>
        <c:noMultiLvlLbl val="0"/>
      </c:catAx>
      <c:valAx>
        <c:axId val="358087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8085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'DHS16'!$R$221:$AU$221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'DHS16'!$R$222:$AU$222</c:f>
              <c:numCache>
                <c:formatCode>###0.0</c:formatCode>
                <c:ptCount val="30"/>
                <c:pt idx="0">
                  <c:v>44.185084273284012</c:v>
                </c:pt>
                <c:pt idx="1">
                  <c:v>81.498457451682796</c:v>
                </c:pt>
                <c:pt idx="2">
                  <c:v>12.545901327370226</c:v>
                </c:pt>
                <c:pt idx="3">
                  <c:v>20.127735665753971</c:v>
                </c:pt>
                <c:pt idx="4">
                  <c:v>52.081075055549377</c:v>
                </c:pt>
                <c:pt idx="5">
                  <c:v>91.705126186454862</c:v>
                </c:pt>
                <c:pt idx="6">
                  <c:v>29.282801709804801</c:v>
                </c:pt>
                <c:pt idx="7">
                  <c:v>28.391063097345999</c:v>
                </c:pt>
                <c:pt idx="8">
                  <c:v>75.452240876971814</c:v>
                </c:pt>
                <c:pt idx="9">
                  <c:v>61.745513629929384</c:v>
                </c:pt>
                <c:pt idx="10">
                  <c:v>64.213139307871955</c:v>
                </c:pt>
                <c:pt idx="11">
                  <c:v>27.842687648167725</c:v>
                </c:pt>
                <c:pt idx="12">
                  <c:v>25.62838663478388</c:v>
                </c:pt>
                <c:pt idx="13">
                  <c:v>63.138845110326983</c:v>
                </c:pt>
                <c:pt idx="14">
                  <c:v>47.878489312529226</c:v>
                </c:pt>
                <c:pt idx="15">
                  <c:v>71.136976294005891</c:v>
                </c:pt>
                <c:pt idx="16">
                  <c:v>60.95208340425642</c:v>
                </c:pt>
                <c:pt idx="17">
                  <c:v>51.249457843630566</c:v>
                </c:pt>
                <c:pt idx="18">
                  <c:v>53.484430561498542</c:v>
                </c:pt>
                <c:pt idx="19">
                  <c:v>24.731434145572333</c:v>
                </c:pt>
                <c:pt idx="20">
                  <c:v>42.597904285377254</c:v>
                </c:pt>
                <c:pt idx="21">
                  <c:v>68.484230641561865</c:v>
                </c:pt>
                <c:pt idx="22">
                  <c:v>47.121051232311991</c:v>
                </c:pt>
                <c:pt idx="23">
                  <c:v>84.742074739348013</c:v>
                </c:pt>
                <c:pt idx="24">
                  <c:v>47.850488489729265</c:v>
                </c:pt>
                <c:pt idx="25">
                  <c:v>42.439996249502151</c:v>
                </c:pt>
                <c:pt idx="26">
                  <c:v>28.815526705033591</c:v>
                </c:pt>
                <c:pt idx="27">
                  <c:v>52.319700391119326</c:v>
                </c:pt>
                <c:pt idx="28">
                  <c:v>40.329896166762133</c:v>
                </c:pt>
                <c:pt idx="29">
                  <c:v>87.772283548243763</c:v>
                </c:pt>
              </c:numCache>
            </c:numRef>
          </c:val>
          <c:extLst>
            <c:ext xmlns:c16="http://schemas.microsoft.com/office/drawing/2014/chart" uri="{C3380CC4-5D6E-409C-BE32-E72D297353CC}">
              <c16:uniqueId val="{00000000-5369-451F-A601-95D736443DDD}"/>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'DHS16'!$R$221:$AU$221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'DHS16'!$R$223:$AU$223</c:f>
              <c:numCache>
                <c:formatCode>###0.0</c:formatCode>
                <c:ptCount val="30"/>
                <c:pt idx="0">
                  <c:v>28.48968836238199</c:v>
                </c:pt>
                <c:pt idx="1">
                  <c:v>10.428573826422987</c:v>
                </c:pt>
                <c:pt idx="2">
                  <c:v>73.601224920714685</c:v>
                </c:pt>
                <c:pt idx="3">
                  <c:v>73.030890192905161</c:v>
                </c:pt>
                <c:pt idx="4">
                  <c:v>31.457313151485117</c:v>
                </c:pt>
                <c:pt idx="5">
                  <c:v>5.3290705182007514E-14</c:v>
                </c:pt>
                <c:pt idx="6">
                  <c:v>3.513248692154832</c:v>
                </c:pt>
                <c:pt idx="7">
                  <c:v>31.123484900443415</c:v>
                </c:pt>
                <c:pt idx="8">
                  <c:v>23.223257084461157</c:v>
                </c:pt>
                <c:pt idx="9">
                  <c:v>20.795909210611743</c:v>
                </c:pt>
                <c:pt idx="10">
                  <c:v>15.567763534314015</c:v>
                </c:pt>
                <c:pt idx="11">
                  <c:v>13.323694294393057</c:v>
                </c:pt>
                <c:pt idx="12">
                  <c:v>24.870870094306284</c:v>
                </c:pt>
                <c:pt idx="13">
                  <c:v>11.543353217226969</c:v>
                </c:pt>
                <c:pt idx="14">
                  <c:v>20.284622136370622</c:v>
                </c:pt>
                <c:pt idx="15">
                  <c:v>26.70581695497566</c:v>
                </c:pt>
                <c:pt idx="16">
                  <c:v>23.148491700999429</c:v>
                </c:pt>
                <c:pt idx="17">
                  <c:v>21.791483170114208</c:v>
                </c:pt>
                <c:pt idx="18">
                  <c:v>10.829309409747523</c:v>
                </c:pt>
                <c:pt idx="19">
                  <c:v>33.274476669788662</c:v>
                </c:pt>
                <c:pt idx="20">
                  <c:v>43.498114530857009</c:v>
                </c:pt>
                <c:pt idx="21">
                  <c:v>5.7771657098037572</c:v>
                </c:pt>
                <c:pt idx="22">
                  <c:v>12.260211943525114</c:v>
                </c:pt>
                <c:pt idx="23">
                  <c:v>13.984762196121123</c:v>
                </c:pt>
                <c:pt idx="24">
                  <c:v>44.820820909875032</c:v>
                </c:pt>
                <c:pt idx="25">
                  <c:v>45.382827565437125</c:v>
                </c:pt>
                <c:pt idx="26">
                  <c:v>55.154054183717548</c:v>
                </c:pt>
                <c:pt idx="27">
                  <c:v>13.925790247556229</c:v>
                </c:pt>
                <c:pt idx="28">
                  <c:v>52.596788953412279</c:v>
                </c:pt>
                <c:pt idx="29">
                  <c:v>4.56859549465256</c:v>
                </c:pt>
              </c:numCache>
            </c:numRef>
          </c:val>
          <c:extLst>
            <c:ext xmlns:c16="http://schemas.microsoft.com/office/drawing/2014/chart" uri="{C3380CC4-5D6E-409C-BE32-E72D297353CC}">
              <c16:uniqueId val="{00000001-5369-451F-A601-95D736443DDD}"/>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'DHS16'!$R$221:$AU$221</c:f>
              <c:strCache>
                <c:ptCount val="30"/>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Tabora</c:v>
                </c:pt>
                <c:pt idx="29">
                  <c:v>Tanga</c:v>
                </c:pt>
              </c:strCache>
            </c:strRef>
          </c:cat>
          <c:val>
            <c:numRef>
              <c:f>'DHS16'!$R$224:$AU$224</c:f>
              <c:numCache>
                <c:formatCode>###0.0</c:formatCode>
                <c:ptCount val="30"/>
                <c:pt idx="0">
                  <c:v>27.325227364333998</c:v>
                </c:pt>
                <c:pt idx="1">
                  <c:v>8.0729687218942168</c:v>
                </c:pt>
                <c:pt idx="2">
                  <c:v>13.852873751915084</c:v>
                </c:pt>
                <c:pt idx="3">
                  <c:v>6.8413741413408644</c:v>
                </c:pt>
                <c:pt idx="4">
                  <c:v>16.461611792965506</c:v>
                </c:pt>
                <c:pt idx="5">
                  <c:v>8.2948738135450846</c:v>
                </c:pt>
                <c:pt idx="6">
                  <c:v>67.203949598040367</c:v>
                </c:pt>
                <c:pt idx="7">
                  <c:v>40.485452002210579</c:v>
                </c:pt>
                <c:pt idx="8">
                  <c:v>1.3245020385670305</c:v>
                </c:pt>
                <c:pt idx="9">
                  <c:v>17.458577159458873</c:v>
                </c:pt>
                <c:pt idx="10">
                  <c:v>20.21909715781403</c:v>
                </c:pt>
                <c:pt idx="11">
                  <c:v>58.833618057439217</c:v>
                </c:pt>
                <c:pt idx="12">
                  <c:v>49.500743270909837</c:v>
                </c:pt>
                <c:pt idx="13">
                  <c:v>25.317801672446048</c:v>
                </c:pt>
                <c:pt idx="14">
                  <c:v>31.836888551100152</c:v>
                </c:pt>
                <c:pt idx="15">
                  <c:v>2.1572067510184492</c:v>
                </c:pt>
                <c:pt idx="16">
                  <c:v>15.899424894744149</c:v>
                </c:pt>
                <c:pt idx="17">
                  <c:v>26.959058986255226</c:v>
                </c:pt>
                <c:pt idx="18">
                  <c:v>35.686260028753935</c:v>
                </c:pt>
                <c:pt idx="19">
                  <c:v>41.994089184639002</c:v>
                </c:pt>
                <c:pt idx="20">
                  <c:v>13.903981183765737</c:v>
                </c:pt>
                <c:pt idx="21">
                  <c:v>25.738603648634378</c:v>
                </c:pt>
                <c:pt idx="22">
                  <c:v>40.618736824162895</c:v>
                </c:pt>
                <c:pt idx="23">
                  <c:v>1.2731630645308647</c:v>
                </c:pt>
                <c:pt idx="24">
                  <c:v>7.3286906003957055</c:v>
                </c:pt>
                <c:pt idx="25">
                  <c:v>12.17717618506072</c:v>
                </c:pt>
                <c:pt idx="26">
                  <c:v>16.030419111248861</c:v>
                </c:pt>
                <c:pt idx="27">
                  <c:v>33.754509361324445</c:v>
                </c:pt>
                <c:pt idx="28">
                  <c:v>7.0733148798255874</c:v>
                </c:pt>
                <c:pt idx="29">
                  <c:v>7.6591209571036769</c:v>
                </c:pt>
              </c:numCache>
            </c:numRef>
          </c:val>
          <c:extLst>
            <c:ext xmlns:c16="http://schemas.microsoft.com/office/drawing/2014/chart" uri="{C3380CC4-5D6E-409C-BE32-E72D297353CC}">
              <c16:uniqueId val="{00000002-5369-451F-A601-95D736443DDD}"/>
            </c:ext>
          </c:extLst>
        </c:ser>
        <c:dLbls>
          <c:showLegendKey val="0"/>
          <c:showVal val="0"/>
          <c:showCatName val="0"/>
          <c:showSerName val="0"/>
          <c:showPercent val="0"/>
          <c:showBubbleSize val="0"/>
        </c:dLbls>
        <c:gapWidth val="50"/>
        <c:overlap val="100"/>
        <c:axId val="360449536"/>
        <c:axId val="360451072"/>
      </c:barChart>
      <c:catAx>
        <c:axId val="360449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451072"/>
        <c:crosses val="autoZero"/>
        <c:auto val="1"/>
        <c:lblAlgn val="ctr"/>
        <c:lblOffset val="100"/>
        <c:tickLblSkip val="1"/>
        <c:tickMarkSkip val="1"/>
        <c:noMultiLvlLbl val="0"/>
      </c:catAx>
      <c:valAx>
        <c:axId val="360451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449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'DHS16'!$C$222:$G$222</c:f>
              <c:numCache>
                <c:formatCode>###0.0</c:formatCode>
                <c:ptCount val="5"/>
                <c:pt idx="0">
                  <c:v>22.614441044119232</c:v>
                </c:pt>
                <c:pt idx="1">
                  <c:v>36.065828153754964</c:v>
                </c:pt>
                <c:pt idx="2">
                  <c:v>51.492434934486511</c:v>
                </c:pt>
                <c:pt idx="3">
                  <c:v>50.432105542476272</c:v>
                </c:pt>
                <c:pt idx="4">
                  <c:v>76.786113878599608</c:v>
                </c:pt>
              </c:numCache>
            </c:numRef>
          </c:val>
          <c:extLst>
            <c:ext xmlns:c16="http://schemas.microsoft.com/office/drawing/2014/chart" uri="{C3380CC4-5D6E-409C-BE32-E72D297353CC}">
              <c16:uniqueId val="{00000000-1321-428C-A177-AADBF35185ED}"/>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'DHS16'!$C$223:$G$223</c:f>
              <c:numCache>
                <c:formatCode>###0.0</c:formatCode>
                <c:ptCount val="5"/>
                <c:pt idx="0">
                  <c:v>54.885607413076784</c:v>
                </c:pt>
                <c:pt idx="1">
                  <c:v>41.480127583769004</c:v>
                </c:pt>
                <c:pt idx="2">
                  <c:v>31.226983349682829</c:v>
                </c:pt>
                <c:pt idx="3">
                  <c:v>35.668843738284963</c:v>
                </c:pt>
                <c:pt idx="4">
                  <c:v>14.239752933686621</c:v>
                </c:pt>
              </c:numCache>
            </c:numRef>
          </c:val>
          <c:extLst>
            <c:ext xmlns:c16="http://schemas.microsoft.com/office/drawing/2014/chart" uri="{C3380CC4-5D6E-409C-BE32-E72D297353CC}">
              <c16:uniqueId val="{00000001-1321-428C-A177-AADBF35185ED}"/>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'DHS16'!$C$221:$G$221</c:f>
              <c:strCache>
                <c:ptCount val="5"/>
                <c:pt idx="0">
                  <c:v>Poorest</c:v>
                </c:pt>
                <c:pt idx="1">
                  <c:v>Poor</c:v>
                </c:pt>
                <c:pt idx="2">
                  <c:v>Middle</c:v>
                </c:pt>
                <c:pt idx="3">
                  <c:v>Rich</c:v>
                </c:pt>
                <c:pt idx="4">
                  <c:v>Richest</c:v>
                </c:pt>
              </c:strCache>
            </c:strRef>
          </c:cat>
          <c:val>
            <c:numRef>
              <c:f>'DHS16'!$C$224:$G$224</c:f>
              <c:numCache>
                <c:formatCode>###0.0</c:formatCode>
                <c:ptCount val="5"/>
                <c:pt idx="0">
                  <c:v>22.499951542803988</c:v>
                </c:pt>
                <c:pt idx="1">
                  <c:v>22.454044262476035</c:v>
                </c:pt>
                <c:pt idx="2">
                  <c:v>17.28058171583066</c:v>
                </c:pt>
                <c:pt idx="3">
                  <c:v>13.899050719238767</c:v>
                </c:pt>
                <c:pt idx="4">
                  <c:v>8.9741331877137718</c:v>
                </c:pt>
              </c:numCache>
            </c:numRef>
          </c:val>
          <c:extLst>
            <c:ext xmlns:c16="http://schemas.microsoft.com/office/drawing/2014/chart" uri="{C3380CC4-5D6E-409C-BE32-E72D297353CC}">
              <c16:uniqueId val="{00000002-1321-428C-A177-AADBF35185ED}"/>
            </c:ext>
          </c:extLst>
        </c:ser>
        <c:dLbls>
          <c:showLegendKey val="0"/>
          <c:showVal val="0"/>
          <c:showCatName val="0"/>
          <c:showSerName val="0"/>
          <c:showPercent val="0"/>
          <c:showBubbleSize val="0"/>
        </c:dLbls>
        <c:gapWidth val="50"/>
        <c:overlap val="100"/>
        <c:axId val="369100672"/>
        <c:axId val="369102208"/>
      </c:barChart>
      <c:catAx>
        <c:axId val="36910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102208"/>
        <c:crosses val="autoZero"/>
        <c:auto val="1"/>
        <c:lblAlgn val="ctr"/>
        <c:lblOffset val="100"/>
        <c:tickLblSkip val="1"/>
        <c:tickMarkSkip val="1"/>
        <c:noMultiLvlLbl val="0"/>
      </c:catAx>
      <c:valAx>
        <c:axId val="369102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10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'DHS16'!$H$18:$L$18</c:f>
              <c:numCache>
                <c:formatCode>###0.0</c:formatCode>
                <c:ptCount val="5"/>
                <c:pt idx="0">
                  <c:v>65.578107811508858</c:v>
                </c:pt>
                <c:pt idx="1">
                  <c:v>78.968302897455246</c:v>
                </c:pt>
                <c:pt idx="2">
                  <c:v>85.713683284749081</c:v>
                </c:pt>
                <c:pt idx="3">
                  <c:v>89.63714703324122</c:v>
                </c:pt>
                <c:pt idx="4">
                  <c:v>92.466832965903777</c:v>
                </c:pt>
              </c:numCache>
            </c:numRef>
          </c:val>
          <c:extLst>
            <c:ext xmlns:c16="http://schemas.microsoft.com/office/drawing/2014/chart" uri="{C3380CC4-5D6E-409C-BE32-E72D297353CC}">
              <c16:uniqueId val="{00000000-4852-4CB1-BA1F-910EF0CBFD26}"/>
            </c:ext>
          </c:extLst>
        </c:ser>
        <c:ser>
          <c:idx val="1"/>
          <c:order val="1"/>
          <c:tx>
            <c:strRef>
              <c:f>'DHS16'!$B$19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'DHS16'!$H$19:$L$19</c:f>
              <c:numCache>
                <c:formatCode>###0.0</c:formatCode>
                <c:ptCount val="5"/>
                <c:pt idx="0">
                  <c:v>13.184089648399302</c:v>
                </c:pt>
                <c:pt idx="1">
                  <c:v>11.936034448865309</c:v>
                </c:pt>
                <c:pt idx="2">
                  <c:v>9.4981154592810544</c:v>
                </c:pt>
                <c:pt idx="3">
                  <c:v>8.6617568269989835</c:v>
                </c:pt>
                <c:pt idx="4">
                  <c:v>6.0749380760947957</c:v>
                </c:pt>
              </c:numCache>
            </c:numRef>
          </c:val>
          <c:extLst>
            <c:ext xmlns:c16="http://schemas.microsoft.com/office/drawing/2014/chart" uri="{C3380CC4-5D6E-409C-BE32-E72D297353CC}">
              <c16:uniqueId val="{00000001-4852-4CB1-BA1F-910EF0CBFD26}"/>
            </c:ext>
          </c:extLst>
        </c:ser>
        <c:ser>
          <c:idx val="2"/>
          <c:order val="2"/>
          <c:tx>
            <c:strRef>
              <c:f>'DHS16'!$B$20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'DHS16'!$H$20:$L$20</c:f>
              <c:numCache>
                <c:formatCode>###0.0</c:formatCode>
                <c:ptCount val="5"/>
                <c:pt idx="0">
                  <c:v>17.28953479483075</c:v>
                </c:pt>
                <c:pt idx="1">
                  <c:v>7.3519624843363651</c:v>
                </c:pt>
                <c:pt idx="2">
                  <c:v>4.0040183862147813</c:v>
                </c:pt>
                <c:pt idx="3">
                  <c:v>1.434951521989664</c:v>
                </c:pt>
                <c:pt idx="4">
                  <c:v>1.0354001914757602</c:v>
                </c:pt>
              </c:numCache>
            </c:numRef>
          </c:val>
          <c:extLst>
            <c:ext xmlns:c16="http://schemas.microsoft.com/office/drawing/2014/chart" uri="{C3380CC4-5D6E-409C-BE32-E72D297353CC}">
              <c16:uniqueId val="{00000002-4852-4CB1-BA1F-910EF0CBFD26}"/>
            </c:ext>
          </c:extLst>
        </c:ser>
        <c:ser>
          <c:idx val="3"/>
          <c:order val="3"/>
          <c:tx>
            <c:strRef>
              <c:f>'DHS16'!$B$21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'DHS16'!$H$15:$L$15</c:f>
              <c:strCache>
                <c:ptCount val="5"/>
                <c:pt idx="0">
                  <c:v>Poorest</c:v>
                </c:pt>
                <c:pt idx="1">
                  <c:v>Poor</c:v>
                </c:pt>
                <c:pt idx="2">
                  <c:v>Middle</c:v>
                </c:pt>
                <c:pt idx="3">
                  <c:v>Rich</c:v>
                </c:pt>
                <c:pt idx="4">
                  <c:v>Richest</c:v>
                </c:pt>
              </c:strCache>
            </c:strRef>
          </c:cat>
          <c:val>
            <c:numRef>
              <c:f>'DHS16'!$H$21:$L$21</c:f>
              <c:numCache>
                <c:formatCode>###0.0</c:formatCode>
                <c:ptCount val="5"/>
                <c:pt idx="0">
                  <c:v>3.9482677452610888</c:v>
                </c:pt>
                <c:pt idx="1">
                  <c:v>1.743700169343023</c:v>
                </c:pt>
                <c:pt idx="2">
                  <c:v>0.784182869755083</c:v>
                </c:pt>
                <c:pt idx="3">
                  <c:v>0.26614461777013826</c:v>
                </c:pt>
                <c:pt idx="4">
                  <c:v>0.4228287665256924</c:v>
                </c:pt>
              </c:numCache>
            </c:numRef>
          </c:val>
          <c:extLst>
            <c:ext xmlns:c16="http://schemas.microsoft.com/office/drawing/2014/chart" uri="{C3380CC4-5D6E-409C-BE32-E72D297353CC}">
              <c16:uniqueId val="{00000003-4852-4CB1-BA1F-910EF0CBFD26}"/>
            </c:ext>
          </c:extLst>
        </c:ser>
        <c:dLbls>
          <c:showLegendKey val="0"/>
          <c:showVal val="0"/>
          <c:showCatName val="0"/>
          <c:showSerName val="0"/>
          <c:showPercent val="0"/>
          <c:showBubbleSize val="0"/>
        </c:dLbls>
        <c:gapWidth val="50"/>
        <c:overlap val="100"/>
        <c:axId val="371154304"/>
        <c:axId val="371999872"/>
      </c:barChart>
      <c:catAx>
        <c:axId val="37115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999872"/>
        <c:crosses val="autoZero"/>
        <c:auto val="1"/>
        <c:lblAlgn val="ctr"/>
        <c:lblOffset val="100"/>
        <c:tickLblSkip val="1"/>
        <c:tickMarkSkip val="1"/>
        <c:noMultiLvlLbl val="0"/>
      </c:catAx>
      <c:valAx>
        <c:axId val="3719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154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'DHS16'!$H$124:$L$124</c:f>
              <c:numCache>
                <c:formatCode>###0.0</c:formatCode>
                <c:ptCount val="5"/>
                <c:pt idx="0">
                  <c:v>14.860462385531296</c:v>
                </c:pt>
                <c:pt idx="1">
                  <c:v>37.901264165957436</c:v>
                </c:pt>
                <c:pt idx="2">
                  <c:v>39.009184099019308</c:v>
                </c:pt>
                <c:pt idx="3">
                  <c:v>48.069219042514924</c:v>
                </c:pt>
                <c:pt idx="4">
                  <c:v>77.977559516544929</c:v>
                </c:pt>
              </c:numCache>
            </c:numRef>
          </c:val>
          <c:extLst>
            <c:ext xmlns:c16="http://schemas.microsoft.com/office/drawing/2014/chart" uri="{C3380CC4-5D6E-409C-BE32-E72D297353CC}">
              <c16:uniqueId val="{00000000-3462-4683-BEFE-41F4C95AE37C}"/>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'DHS16'!$H$125:$L$125</c:f>
              <c:numCache>
                <c:formatCode>###0.0</c:formatCode>
                <c:ptCount val="5"/>
                <c:pt idx="0">
                  <c:v>11.172714653606622</c:v>
                </c:pt>
                <c:pt idx="1">
                  <c:v>29.820542471498669</c:v>
                </c:pt>
                <c:pt idx="2">
                  <c:v>50.214367682553871</c:v>
                </c:pt>
                <c:pt idx="3">
                  <c:v>47.628136888681723</c:v>
                </c:pt>
                <c:pt idx="4">
                  <c:v>18.547386728176509</c:v>
                </c:pt>
              </c:numCache>
            </c:numRef>
          </c:val>
          <c:extLst>
            <c:ext xmlns:c16="http://schemas.microsoft.com/office/drawing/2014/chart" uri="{C3380CC4-5D6E-409C-BE32-E72D297353CC}">
              <c16:uniqueId val="{00000001-3462-4683-BEFE-41F4C95AE37C}"/>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'DHS16'!$H$126:$L$126</c:f>
              <c:numCache>
                <c:formatCode>###0.0</c:formatCode>
                <c:ptCount val="5"/>
                <c:pt idx="0">
                  <c:v>64.058051531068614</c:v>
                </c:pt>
                <c:pt idx="1">
                  <c:v>30.312619102365414</c:v>
                </c:pt>
                <c:pt idx="2">
                  <c:v>10.474960639991931</c:v>
                </c:pt>
                <c:pt idx="3">
                  <c:v>4.3026440688033265</c:v>
                </c:pt>
                <c:pt idx="4">
                  <c:v>3.4750537552785827</c:v>
                </c:pt>
              </c:numCache>
            </c:numRef>
          </c:val>
          <c:extLst>
            <c:ext xmlns:c16="http://schemas.microsoft.com/office/drawing/2014/chart" uri="{C3380CC4-5D6E-409C-BE32-E72D297353CC}">
              <c16:uniqueId val="{00000002-3462-4683-BEFE-41F4C95AE37C}"/>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'DHS16'!$H$121:$L$121</c:f>
              <c:strCache>
                <c:ptCount val="5"/>
                <c:pt idx="0">
                  <c:v>Poorest</c:v>
                </c:pt>
                <c:pt idx="1">
                  <c:v>Poor</c:v>
                </c:pt>
                <c:pt idx="2">
                  <c:v>Middle</c:v>
                </c:pt>
                <c:pt idx="3">
                  <c:v>Rich</c:v>
                </c:pt>
                <c:pt idx="4">
                  <c:v>Richest</c:v>
                </c:pt>
              </c:strCache>
            </c:strRef>
          </c:cat>
          <c:val>
            <c:numRef>
              <c:f>'DHS16'!$H$127:$L$127</c:f>
              <c:numCache>
                <c:formatCode>###0.0</c:formatCode>
                <c:ptCount val="5"/>
                <c:pt idx="0">
                  <c:v>9.9087714297934699</c:v>
                </c:pt>
                <c:pt idx="1">
                  <c:v>1.9655742601784196</c:v>
                </c:pt>
                <c:pt idx="2">
                  <c:v>0.30148757843484847</c:v>
                </c:pt>
                <c:pt idx="3">
                  <c:v>0</c:v>
                </c:pt>
                <c:pt idx="4">
                  <c:v>0</c:v>
                </c:pt>
              </c:numCache>
            </c:numRef>
          </c:val>
          <c:extLst>
            <c:ext xmlns:c16="http://schemas.microsoft.com/office/drawing/2014/chart" uri="{C3380CC4-5D6E-409C-BE32-E72D297353CC}">
              <c16:uniqueId val="{00000003-3462-4683-BEFE-41F4C95AE37C}"/>
            </c:ext>
          </c:extLst>
        </c:ser>
        <c:dLbls>
          <c:showLegendKey val="0"/>
          <c:showVal val="0"/>
          <c:showCatName val="0"/>
          <c:showSerName val="0"/>
          <c:showPercent val="0"/>
          <c:showBubbleSize val="0"/>
        </c:dLbls>
        <c:gapWidth val="50"/>
        <c:overlap val="100"/>
        <c:axId val="377439360"/>
        <c:axId val="377440896"/>
      </c:barChart>
      <c:catAx>
        <c:axId val="377439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440896"/>
        <c:crosses val="autoZero"/>
        <c:auto val="1"/>
        <c:lblAlgn val="ctr"/>
        <c:lblOffset val="100"/>
        <c:tickLblSkip val="1"/>
        <c:tickMarkSkip val="1"/>
        <c:noMultiLvlLbl val="0"/>
      </c:catAx>
      <c:valAx>
        <c:axId val="377440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439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'DHS16'!$H$222:$L$222</c:f>
              <c:numCache>
                <c:formatCode>###0.0</c:formatCode>
                <c:ptCount val="5"/>
                <c:pt idx="0">
                  <c:v>35.694345612950698</c:v>
                </c:pt>
                <c:pt idx="1">
                  <c:v>55.98420723395742</c:v>
                </c:pt>
                <c:pt idx="2">
                  <c:v>57.94862367908781</c:v>
                </c:pt>
                <c:pt idx="3">
                  <c:v>77.67643556765853</c:v>
                </c:pt>
                <c:pt idx="4">
                  <c:v>82.797653630684593</c:v>
                </c:pt>
              </c:numCache>
            </c:numRef>
          </c:val>
          <c:extLst>
            <c:ext xmlns:c16="http://schemas.microsoft.com/office/drawing/2014/chart" uri="{C3380CC4-5D6E-409C-BE32-E72D297353CC}">
              <c16:uniqueId val="{00000000-1832-4D57-982D-860452A177F6}"/>
            </c:ext>
          </c:extLst>
        </c:ser>
        <c:ser>
          <c:idx val="1"/>
          <c:order val="1"/>
          <c:tx>
            <c:strRef>
              <c:f>'DHS16'!$B$223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'DHS16'!$H$223:$L$223</c:f>
              <c:numCache>
                <c:formatCode>###0.0</c:formatCode>
                <c:ptCount val="5"/>
                <c:pt idx="0">
                  <c:v>44.872042503283609</c:v>
                </c:pt>
                <c:pt idx="1">
                  <c:v>29.340158234941988</c:v>
                </c:pt>
                <c:pt idx="2">
                  <c:v>30.235093182293618</c:v>
                </c:pt>
                <c:pt idx="3">
                  <c:v>14.71958651000457</c:v>
                </c:pt>
                <c:pt idx="4">
                  <c:v>11.170168722921797</c:v>
                </c:pt>
              </c:numCache>
            </c:numRef>
          </c:val>
          <c:extLst>
            <c:ext xmlns:c16="http://schemas.microsoft.com/office/drawing/2014/chart" uri="{C3380CC4-5D6E-409C-BE32-E72D297353CC}">
              <c16:uniqueId val="{00000001-1832-4D57-982D-860452A177F6}"/>
            </c:ext>
          </c:extLst>
        </c:ser>
        <c:ser>
          <c:idx val="2"/>
          <c:order val="2"/>
          <c:tx>
            <c:strRef>
              <c:f>'DHS16'!$B$224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'DHS16'!$H$221:$L$221</c:f>
              <c:strCache>
                <c:ptCount val="5"/>
                <c:pt idx="0">
                  <c:v>Poorest</c:v>
                </c:pt>
                <c:pt idx="1">
                  <c:v>Poor</c:v>
                </c:pt>
                <c:pt idx="2">
                  <c:v>Middle</c:v>
                </c:pt>
                <c:pt idx="3">
                  <c:v>Rich</c:v>
                </c:pt>
                <c:pt idx="4">
                  <c:v>Richest</c:v>
                </c:pt>
              </c:strCache>
            </c:strRef>
          </c:cat>
          <c:val>
            <c:numRef>
              <c:f>'DHS16'!$H$224:$L$224</c:f>
              <c:numCache>
                <c:formatCode>###0.0</c:formatCode>
                <c:ptCount val="5"/>
                <c:pt idx="0">
                  <c:v>19.433611883765693</c:v>
                </c:pt>
                <c:pt idx="1">
                  <c:v>14.675634531100593</c:v>
                </c:pt>
                <c:pt idx="2">
                  <c:v>11.816283138618573</c:v>
                </c:pt>
                <c:pt idx="3">
                  <c:v>7.6039779223369006</c:v>
                </c:pt>
                <c:pt idx="4">
                  <c:v>6.0321776463936105</c:v>
                </c:pt>
              </c:numCache>
            </c:numRef>
          </c:val>
          <c:extLst>
            <c:ext xmlns:c16="http://schemas.microsoft.com/office/drawing/2014/chart" uri="{C3380CC4-5D6E-409C-BE32-E72D297353CC}">
              <c16:uniqueId val="{00000002-1832-4D57-982D-860452A177F6}"/>
            </c:ext>
          </c:extLst>
        </c:ser>
        <c:dLbls>
          <c:showLegendKey val="0"/>
          <c:showVal val="0"/>
          <c:showCatName val="0"/>
          <c:showSerName val="0"/>
          <c:showPercent val="0"/>
          <c:showBubbleSize val="0"/>
        </c:dLbls>
        <c:gapWidth val="50"/>
        <c:overlap val="100"/>
        <c:axId val="380716544"/>
        <c:axId val="380718080"/>
      </c:barChart>
      <c:catAx>
        <c:axId val="38071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0718080"/>
        <c:crosses val="autoZero"/>
        <c:auto val="1"/>
        <c:lblAlgn val="ctr"/>
        <c:lblOffset val="100"/>
        <c:tickLblSkip val="1"/>
        <c:tickMarkSkip val="1"/>
        <c:noMultiLvlLbl val="0"/>
      </c:catAx>
      <c:valAx>
        <c:axId val="38071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071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'DHS16'!$C$124:$G$124</c:f>
              <c:numCache>
                <c:formatCode>###0.0</c:formatCode>
                <c:ptCount val="5"/>
                <c:pt idx="0">
                  <c:v>1.7003428668339142</c:v>
                </c:pt>
                <c:pt idx="1">
                  <c:v>3.0059324768762838</c:v>
                </c:pt>
                <c:pt idx="2">
                  <c:v>8.084791162088198</c:v>
                </c:pt>
                <c:pt idx="3">
                  <c:v>33.235906737124978</c:v>
                </c:pt>
                <c:pt idx="4">
                  <c:v>56.995214429647149</c:v>
                </c:pt>
              </c:numCache>
            </c:numRef>
          </c:val>
          <c:extLst>
            <c:ext xmlns:c16="http://schemas.microsoft.com/office/drawing/2014/chart" uri="{C3380CC4-5D6E-409C-BE32-E72D297353CC}">
              <c16:uniqueId val="{00000000-52C0-4DD6-B3FB-A4A0568D3585}"/>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'DHS16'!$C$125:$G$125</c:f>
              <c:numCache>
                <c:formatCode>###0.0</c:formatCode>
                <c:ptCount val="5"/>
                <c:pt idx="0">
                  <c:v>0.38417908600276135</c:v>
                </c:pt>
                <c:pt idx="1">
                  <c:v>0.74633589163018099</c:v>
                </c:pt>
                <c:pt idx="2">
                  <c:v>2.6080858352866643</c:v>
                </c:pt>
                <c:pt idx="3">
                  <c:v>17.801795791121855</c:v>
                </c:pt>
                <c:pt idx="4">
                  <c:v>35.926890784928062</c:v>
                </c:pt>
              </c:numCache>
            </c:numRef>
          </c:val>
          <c:extLst>
            <c:ext xmlns:c16="http://schemas.microsoft.com/office/drawing/2014/chart" uri="{C3380CC4-5D6E-409C-BE32-E72D297353CC}">
              <c16:uniqueId val="{00000001-52C0-4DD6-B3FB-A4A0568D3585}"/>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'DHS16'!$C$126:$G$126</c:f>
              <c:numCache>
                <c:formatCode>###0.0</c:formatCode>
                <c:ptCount val="5"/>
                <c:pt idx="0">
                  <c:v>70.678428620102935</c:v>
                </c:pt>
                <c:pt idx="1">
                  <c:v>82.794691055014908</c:v>
                </c:pt>
                <c:pt idx="2">
                  <c:v>81.420852458587888</c:v>
                </c:pt>
                <c:pt idx="3">
                  <c:v>45.791971458611663</c:v>
                </c:pt>
                <c:pt idx="4">
                  <c:v>7.0505876517740793</c:v>
                </c:pt>
              </c:numCache>
            </c:numRef>
          </c:val>
          <c:extLst>
            <c:ext xmlns:c16="http://schemas.microsoft.com/office/drawing/2014/chart" uri="{C3380CC4-5D6E-409C-BE32-E72D297353CC}">
              <c16:uniqueId val="{00000002-52C0-4DD6-B3FB-A4A0568D3585}"/>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'DHS16'!$C$121:$G$121</c:f>
              <c:strCache>
                <c:ptCount val="5"/>
                <c:pt idx="0">
                  <c:v>Poorest</c:v>
                </c:pt>
                <c:pt idx="1">
                  <c:v>Poor</c:v>
                </c:pt>
                <c:pt idx="2">
                  <c:v>Middle</c:v>
                </c:pt>
                <c:pt idx="3">
                  <c:v>Rich</c:v>
                </c:pt>
                <c:pt idx="4">
                  <c:v>Richest</c:v>
                </c:pt>
              </c:strCache>
            </c:strRef>
          </c:cat>
          <c:val>
            <c:numRef>
              <c:f>'DHS16'!$C$127:$G$127</c:f>
              <c:numCache>
                <c:formatCode>###0.0</c:formatCode>
                <c:ptCount val="5"/>
                <c:pt idx="0">
                  <c:v>27.237049427060395</c:v>
                </c:pt>
                <c:pt idx="1">
                  <c:v>13.453040576478612</c:v>
                </c:pt>
                <c:pt idx="2">
                  <c:v>7.8862705440372523</c:v>
                </c:pt>
                <c:pt idx="3">
                  <c:v>3.1703260131412092</c:v>
                </c:pt>
                <c:pt idx="4">
                  <c:v>2.7307133650877377E-2</c:v>
                </c:pt>
              </c:numCache>
            </c:numRef>
          </c:val>
          <c:extLst>
            <c:ext xmlns:c16="http://schemas.microsoft.com/office/drawing/2014/chart" uri="{C3380CC4-5D6E-409C-BE32-E72D297353CC}">
              <c16:uniqueId val="{00000003-52C0-4DD6-B3FB-A4A0568D3585}"/>
            </c:ext>
          </c:extLst>
        </c:ser>
        <c:dLbls>
          <c:showLegendKey val="0"/>
          <c:showVal val="0"/>
          <c:showCatName val="0"/>
          <c:showSerName val="0"/>
          <c:showPercent val="0"/>
          <c:showBubbleSize val="0"/>
        </c:dLbls>
        <c:gapWidth val="50"/>
        <c:overlap val="100"/>
        <c:axId val="355771136"/>
        <c:axId val="355772672"/>
      </c:barChart>
      <c:catAx>
        <c:axId val="35577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772672"/>
        <c:crosses val="autoZero"/>
        <c:auto val="1"/>
        <c:lblAlgn val="ctr"/>
        <c:lblOffset val="100"/>
        <c:tickLblSkip val="1"/>
        <c:tickMarkSkip val="1"/>
        <c:noMultiLvlLbl val="0"/>
      </c:catAx>
      <c:valAx>
        <c:axId val="355772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77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'DHS16'!$M$124:$Q$124</c:f>
              <c:numCache>
                <c:formatCode>###0.0</c:formatCode>
                <c:ptCount val="5"/>
                <c:pt idx="0">
                  <c:v>1.5311097994658056</c:v>
                </c:pt>
                <c:pt idx="1">
                  <c:v>1.6619130569553406</c:v>
                </c:pt>
                <c:pt idx="2">
                  <c:v>3.9937547063743839</c:v>
                </c:pt>
                <c:pt idx="3">
                  <c:v>8.1867125126245703</c:v>
                </c:pt>
                <c:pt idx="4">
                  <c:v>39.504197665130029</c:v>
                </c:pt>
              </c:numCache>
            </c:numRef>
          </c:val>
          <c:extLst>
            <c:ext xmlns:c16="http://schemas.microsoft.com/office/drawing/2014/chart" uri="{C3380CC4-5D6E-409C-BE32-E72D297353CC}">
              <c16:uniqueId val="{00000000-C4B4-45DB-B82D-BC1EF28EA248}"/>
            </c:ext>
          </c:extLst>
        </c:ser>
        <c:ser>
          <c:idx val="1"/>
          <c:order val="1"/>
          <c:tx>
            <c:strRef>
              <c:f>'DHS16'!$B$125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'DHS16'!$M$125:$Q$125</c:f>
              <c:numCache>
                <c:formatCode>###0.0</c:formatCode>
                <c:ptCount val="5"/>
                <c:pt idx="0">
                  <c:v>0.24672031997083754</c:v>
                </c:pt>
                <c:pt idx="1">
                  <c:v>0.45921393420581008</c:v>
                </c:pt>
                <c:pt idx="2">
                  <c:v>0.99300376232437071</c:v>
                </c:pt>
                <c:pt idx="3">
                  <c:v>2.6213276465001836</c:v>
                </c:pt>
                <c:pt idx="4">
                  <c:v>11.20755005205995</c:v>
                </c:pt>
              </c:numCache>
            </c:numRef>
          </c:val>
          <c:extLst>
            <c:ext xmlns:c16="http://schemas.microsoft.com/office/drawing/2014/chart" uri="{C3380CC4-5D6E-409C-BE32-E72D297353CC}">
              <c16:uniqueId val="{00000001-C4B4-45DB-B82D-BC1EF28EA248}"/>
            </c:ext>
          </c:extLst>
        </c:ser>
        <c:ser>
          <c:idx val="2"/>
          <c:order val="2"/>
          <c:tx>
            <c:strRef>
              <c:f>'DHS16'!$B$126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'DHS16'!$M$126:$Q$126</c:f>
              <c:numCache>
                <c:formatCode>###0.0</c:formatCode>
                <c:ptCount val="5"/>
                <c:pt idx="0">
                  <c:v>67.768758496466134</c:v>
                </c:pt>
                <c:pt idx="1">
                  <c:v>81.197235928679987</c:v>
                </c:pt>
                <c:pt idx="2">
                  <c:v>83.947968099488818</c:v>
                </c:pt>
                <c:pt idx="3">
                  <c:v>81.727980487244707</c:v>
                </c:pt>
                <c:pt idx="4">
                  <c:v>46.566144463049028</c:v>
                </c:pt>
              </c:numCache>
            </c:numRef>
          </c:val>
          <c:extLst>
            <c:ext xmlns:c16="http://schemas.microsoft.com/office/drawing/2014/chart" uri="{C3380CC4-5D6E-409C-BE32-E72D297353CC}">
              <c16:uniqueId val="{00000002-C4B4-45DB-B82D-BC1EF28EA248}"/>
            </c:ext>
          </c:extLst>
        </c:ser>
        <c:ser>
          <c:idx val="3"/>
          <c:order val="3"/>
          <c:tx>
            <c:strRef>
              <c:f>'DHS16'!$B$127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'DHS16'!$M$121:$Q$121</c:f>
              <c:strCache>
                <c:ptCount val="5"/>
                <c:pt idx="0">
                  <c:v>Poorest</c:v>
                </c:pt>
                <c:pt idx="1">
                  <c:v>Poor</c:v>
                </c:pt>
                <c:pt idx="2">
                  <c:v>Middle</c:v>
                </c:pt>
                <c:pt idx="3">
                  <c:v>Rich</c:v>
                </c:pt>
                <c:pt idx="4">
                  <c:v>Richest</c:v>
                </c:pt>
              </c:strCache>
            </c:strRef>
          </c:cat>
          <c:val>
            <c:numRef>
              <c:f>'DHS16'!$M$127:$Q$127</c:f>
              <c:numCache>
                <c:formatCode>###0.0</c:formatCode>
                <c:ptCount val="5"/>
                <c:pt idx="0">
                  <c:v>30.453411384097151</c:v>
                </c:pt>
                <c:pt idx="1">
                  <c:v>16.681637080158797</c:v>
                </c:pt>
                <c:pt idx="2">
                  <c:v>11.065273431812322</c:v>
                </c:pt>
                <c:pt idx="3">
                  <c:v>7.4639793536303847</c:v>
                </c:pt>
                <c:pt idx="4">
                  <c:v>2.7221078197610282</c:v>
                </c:pt>
              </c:numCache>
            </c:numRef>
          </c:val>
          <c:extLst>
            <c:ext xmlns:c16="http://schemas.microsoft.com/office/drawing/2014/chart" uri="{C3380CC4-5D6E-409C-BE32-E72D297353CC}">
              <c16:uniqueId val="{00000003-C4B4-45DB-B82D-BC1EF28EA248}"/>
            </c:ext>
          </c:extLst>
        </c:ser>
        <c:dLbls>
          <c:showLegendKey val="0"/>
          <c:showVal val="0"/>
          <c:showCatName val="0"/>
          <c:showSerName val="0"/>
          <c:showPercent val="0"/>
          <c:showBubbleSize val="0"/>
        </c:dLbls>
        <c:gapWidth val="50"/>
        <c:overlap val="100"/>
        <c:axId val="353572352"/>
        <c:axId val="353573888"/>
      </c:barChart>
      <c:catAx>
        <c:axId val="35357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573888"/>
        <c:crosses val="autoZero"/>
        <c:auto val="1"/>
        <c:lblAlgn val="ctr"/>
        <c:lblOffset val="100"/>
        <c:tickLblSkip val="1"/>
        <c:tickMarkSkip val="1"/>
        <c:noMultiLvlLbl val="0"/>
      </c:catAx>
      <c:valAx>
        <c:axId val="353573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57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'MIS17'!$M$18:$Q$18</c:f>
              <c:numCache>
                <c:formatCode>###0.0</c:formatCode>
                <c:ptCount val="5"/>
                <c:pt idx="0">
                  <c:v>22.512474320841406</c:v>
                </c:pt>
                <c:pt idx="1">
                  <c:v>28.293539474490455</c:v>
                </c:pt>
                <c:pt idx="2">
                  <c:v>35.441980439623293</c:v>
                </c:pt>
                <c:pt idx="3">
                  <c:v>48.474764407015698</c:v>
                </c:pt>
                <c:pt idx="4">
                  <c:v>62.563548198878017</c:v>
                </c:pt>
              </c:numCache>
            </c:numRef>
          </c:val>
          <c:extLst>
            <c:ext xmlns:c16="http://schemas.microsoft.com/office/drawing/2014/chart" uri="{C3380CC4-5D6E-409C-BE32-E72D297353CC}">
              <c16:uniqueId val="{00000000-4927-4413-9CEC-B73FD72BA249}"/>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'MIS17'!$M$19:$Q$19</c:f>
              <c:numCache>
                <c:formatCode>###0.0</c:formatCode>
                <c:ptCount val="5"/>
                <c:pt idx="0">
                  <c:v>15.674767216132468</c:v>
                </c:pt>
                <c:pt idx="1">
                  <c:v>11.676148916699725</c:v>
                </c:pt>
                <c:pt idx="2">
                  <c:v>11.154294951272934</c:v>
                </c:pt>
                <c:pt idx="3">
                  <c:v>7.895797394920212</c:v>
                </c:pt>
                <c:pt idx="4">
                  <c:v>8.8609962283767079</c:v>
                </c:pt>
              </c:numCache>
            </c:numRef>
          </c:val>
          <c:extLst>
            <c:ext xmlns:c16="http://schemas.microsoft.com/office/drawing/2014/chart" uri="{C3380CC4-5D6E-409C-BE32-E72D297353CC}">
              <c16:uniqueId val="{00000001-4927-4413-9CEC-B73FD72BA249}"/>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'MIS17'!$M$20:$Q$20</c:f>
              <c:numCache>
                <c:formatCode>###0.0</c:formatCode>
                <c:ptCount val="5"/>
                <c:pt idx="0">
                  <c:v>48.108280522432175</c:v>
                </c:pt>
                <c:pt idx="1">
                  <c:v>44.962509848715847</c:v>
                </c:pt>
                <c:pt idx="2">
                  <c:v>38.63766489148778</c:v>
                </c:pt>
                <c:pt idx="3">
                  <c:v>29.66997280162985</c:v>
                </c:pt>
                <c:pt idx="4">
                  <c:v>18.729982843076126</c:v>
                </c:pt>
              </c:numCache>
            </c:numRef>
          </c:val>
          <c:extLst>
            <c:ext xmlns:c16="http://schemas.microsoft.com/office/drawing/2014/chart" uri="{C3380CC4-5D6E-409C-BE32-E72D297353CC}">
              <c16:uniqueId val="{00000002-4927-4413-9CEC-B73FD72BA249}"/>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'MIS17'!$M$15:$Q$15</c:f>
              <c:strCache>
                <c:ptCount val="5"/>
                <c:pt idx="0">
                  <c:v>Poorest</c:v>
                </c:pt>
                <c:pt idx="1">
                  <c:v>Poor</c:v>
                </c:pt>
                <c:pt idx="2">
                  <c:v>Middle</c:v>
                </c:pt>
                <c:pt idx="3">
                  <c:v>Rich</c:v>
                </c:pt>
                <c:pt idx="4">
                  <c:v>Richest</c:v>
                </c:pt>
              </c:strCache>
            </c:strRef>
          </c:cat>
          <c:val>
            <c:numRef>
              <c:f>'MIS17'!$M$21:$Q$21</c:f>
              <c:numCache>
                <c:formatCode>###0.0</c:formatCode>
                <c:ptCount val="5"/>
                <c:pt idx="0">
                  <c:v>13.704477940593836</c:v>
                </c:pt>
                <c:pt idx="1">
                  <c:v>15.067801760093937</c:v>
                </c:pt>
                <c:pt idx="2">
                  <c:v>14.76605971761602</c:v>
                </c:pt>
                <c:pt idx="3">
                  <c:v>13.959465396434192</c:v>
                </c:pt>
                <c:pt idx="4">
                  <c:v>9.8454727296687192</c:v>
                </c:pt>
              </c:numCache>
            </c:numRef>
          </c:val>
          <c:extLst>
            <c:ext xmlns:c16="http://schemas.microsoft.com/office/drawing/2014/chart" uri="{C3380CC4-5D6E-409C-BE32-E72D297353CC}">
              <c16:uniqueId val="{00000003-4927-4413-9CEC-B73FD72BA249}"/>
            </c:ext>
          </c:extLst>
        </c:ser>
        <c:dLbls>
          <c:showLegendKey val="0"/>
          <c:showVal val="0"/>
          <c:showCatName val="0"/>
          <c:showSerName val="0"/>
          <c:showPercent val="0"/>
          <c:showBubbleSize val="0"/>
        </c:dLbls>
        <c:gapWidth val="50"/>
        <c:overlap val="100"/>
        <c:axId val="352113024"/>
        <c:axId val="352114560"/>
      </c:barChart>
      <c:catAx>
        <c:axId val="352113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114560"/>
        <c:crosses val="autoZero"/>
        <c:auto val="1"/>
        <c:lblAlgn val="ctr"/>
        <c:lblOffset val="100"/>
        <c:tickLblSkip val="1"/>
        <c:tickMarkSkip val="1"/>
        <c:noMultiLvlLbl val="0"/>
      </c:catAx>
      <c:valAx>
        <c:axId val="352114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113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'MIS17'!$R$15:$AV$15</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'MIS17'!$R$18:$AV$18</c:f>
              <c:numCache>
                <c:formatCode>###0.0</c:formatCode>
                <c:ptCount val="31"/>
                <c:pt idx="0">
                  <c:v>73.928949430094022</c:v>
                </c:pt>
                <c:pt idx="1">
                  <c:v>93.015019283324662</c:v>
                </c:pt>
                <c:pt idx="2">
                  <c:v>46.003468854268718</c:v>
                </c:pt>
                <c:pt idx="3">
                  <c:v>25.438194108232747</c:v>
                </c:pt>
                <c:pt idx="4">
                  <c:v>66.522396719296651</c:v>
                </c:pt>
                <c:pt idx="5">
                  <c:v>29.969892638648275</c:v>
                </c:pt>
                <c:pt idx="6">
                  <c:v>94.004375518179373</c:v>
                </c:pt>
                <c:pt idx="7">
                  <c:v>96.003398445263315</c:v>
                </c:pt>
                <c:pt idx="8">
                  <c:v>33.359037747807427</c:v>
                </c:pt>
                <c:pt idx="9">
                  <c:v>58.176258341819555</c:v>
                </c:pt>
                <c:pt idx="10">
                  <c:v>90.877975146590799</c:v>
                </c:pt>
                <c:pt idx="11">
                  <c:v>98.558863334534081</c:v>
                </c:pt>
                <c:pt idx="12">
                  <c:v>99.372882663871536</c:v>
                </c:pt>
                <c:pt idx="13">
                  <c:v>38.080209661433756</c:v>
                </c:pt>
                <c:pt idx="14">
                  <c:v>45.535738763497861</c:v>
                </c:pt>
                <c:pt idx="15">
                  <c:v>35.972517695503548</c:v>
                </c:pt>
                <c:pt idx="16">
                  <c:v>48.386855121999893</c:v>
                </c:pt>
                <c:pt idx="17">
                  <c:v>100</c:v>
                </c:pt>
                <c:pt idx="18">
                  <c:v>65.258718167451661</c:v>
                </c:pt>
                <c:pt idx="19">
                  <c:v>51.167222884723373</c:v>
                </c:pt>
                <c:pt idx="20">
                  <c:v>45.905374901789045</c:v>
                </c:pt>
                <c:pt idx="21">
                  <c:v>70.865966275018849</c:v>
                </c:pt>
                <c:pt idx="22">
                  <c:v>70.443378810775286</c:v>
                </c:pt>
                <c:pt idx="23">
                  <c:v>61.407828625392881</c:v>
                </c:pt>
                <c:pt idx="24">
                  <c:v>65.547922507716009</c:v>
                </c:pt>
                <c:pt idx="25">
                  <c:v>39.7724146031061</c:v>
                </c:pt>
                <c:pt idx="26">
                  <c:v>39.30978943608018</c:v>
                </c:pt>
                <c:pt idx="27">
                  <c:v>41.426705149883347</c:v>
                </c:pt>
                <c:pt idx="28">
                  <c:v>29.753317558615105</c:v>
                </c:pt>
                <c:pt idx="29">
                  <c:v>21.887546502044625</c:v>
                </c:pt>
                <c:pt idx="30">
                  <c:v>43.862839395842101</c:v>
                </c:pt>
              </c:numCache>
            </c:numRef>
          </c:val>
          <c:extLst>
            <c:ext xmlns:c16="http://schemas.microsoft.com/office/drawing/2014/chart" uri="{C3380CC4-5D6E-409C-BE32-E72D297353CC}">
              <c16:uniqueId val="{00000000-E8E2-43C1-8CE8-DE9C9C6B4FB5}"/>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'MIS17'!$R$15:$AV$15</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'MIS17'!$R$19:$AV$19</c:f>
              <c:numCache>
                <c:formatCode>###0.0</c:formatCode>
                <c:ptCount val="31"/>
                <c:pt idx="0">
                  <c:v>14.746452616098704</c:v>
                </c:pt>
                <c:pt idx="1">
                  <c:v>1.1611779539465501</c:v>
                </c:pt>
                <c:pt idx="2">
                  <c:v>21.724594473863959</c:v>
                </c:pt>
                <c:pt idx="3">
                  <c:v>12.431918598868126</c:v>
                </c:pt>
                <c:pt idx="4">
                  <c:v>4.2328166616711824</c:v>
                </c:pt>
                <c:pt idx="5">
                  <c:v>15.59417200801318</c:v>
                </c:pt>
                <c:pt idx="6">
                  <c:v>0</c:v>
                </c:pt>
                <c:pt idx="7">
                  <c:v>2.0567821960607282</c:v>
                </c:pt>
                <c:pt idx="8">
                  <c:v>8.877181014167876</c:v>
                </c:pt>
                <c:pt idx="9">
                  <c:v>3.6527296579032322</c:v>
                </c:pt>
                <c:pt idx="10">
                  <c:v>1.536875704425873</c:v>
                </c:pt>
                <c:pt idx="11">
                  <c:v>1.0141929586124372</c:v>
                </c:pt>
                <c:pt idx="12">
                  <c:v>0</c:v>
                </c:pt>
                <c:pt idx="13">
                  <c:v>4.1450309947465573</c:v>
                </c:pt>
                <c:pt idx="14">
                  <c:v>6.0992592883808694</c:v>
                </c:pt>
                <c:pt idx="15">
                  <c:v>14.47204093498139</c:v>
                </c:pt>
                <c:pt idx="16">
                  <c:v>2.8450467498254408</c:v>
                </c:pt>
                <c:pt idx="17">
                  <c:v>0</c:v>
                </c:pt>
                <c:pt idx="18">
                  <c:v>6.033346915420652</c:v>
                </c:pt>
                <c:pt idx="19">
                  <c:v>16.236446895862624</c:v>
                </c:pt>
                <c:pt idx="20">
                  <c:v>14.472260826492022</c:v>
                </c:pt>
                <c:pt idx="21">
                  <c:v>9.8466602994478922</c:v>
                </c:pt>
                <c:pt idx="22">
                  <c:v>4.5343171393278512</c:v>
                </c:pt>
                <c:pt idx="23">
                  <c:v>6.121396049625683</c:v>
                </c:pt>
                <c:pt idx="24">
                  <c:v>3.4089828892140162</c:v>
                </c:pt>
                <c:pt idx="25">
                  <c:v>20.085451353659874</c:v>
                </c:pt>
                <c:pt idx="26">
                  <c:v>16.359144183558485</c:v>
                </c:pt>
                <c:pt idx="27">
                  <c:v>15.027351861475596</c:v>
                </c:pt>
                <c:pt idx="28">
                  <c:v>4.1126888509271993</c:v>
                </c:pt>
                <c:pt idx="29">
                  <c:v>3.2183474547102082</c:v>
                </c:pt>
                <c:pt idx="30">
                  <c:v>8.9844541819919801</c:v>
                </c:pt>
              </c:numCache>
            </c:numRef>
          </c:val>
          <c:extLst>
            <c:ext xmlns:c16="http://schemas.microsoft.com/office/drawing/2014/chart" uri="{C3380CC4-5D6E-409C-BE32-E72D297353CC}">
              <c16:uniqueId val="{00000001-E8E2-43C1-8CE8-DE9C9C6B4FB5}"/>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'MIS17'!$R$15:$AV$15</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'MIS17'!$R$20:$AV$20</c:f>
              <c:numCache>
                <c:formatCode>###0.0</c:formatCode>
                <c:ptCount val="31"/>
                <c:pt idx="0">
                  <c:v>4.7608765391075272</c:v>
                </c:pt>
                <c:pt idx="1">
                  <c:v>5.8238027627287927</c:v>
                </c:pt>
                <c:pt idx="2">
                  <c:v>22.717866067911331</c:v>
                </c:pt>
                <c:pt idx="3">
                  <c:v>54.185639772570184</c:v>
                </c:pt>
                <c:pt idx="4">
                  <c:v>16.201202848031706</c:v>
                </c:pt>
                <c:pt idx="5">
                  <c:v>40.525751326549887</c:v>
                </c:pt>
                <c:pt idx="6">
                  <c:v>3.6884193488897496</c:v>
                </c:pt>
                <c:pt idx="7">
                  <c:v>1.9398193586759767</c:v>
                </c:pt>
                <c:pt idx="8">
                  <c:v>45.841472198247423</c:v>
                </c:pt>
                <c:pt idx="9">
                  <c:v>18.464879868704546</c:v>
                </c:pt>
                <c:pt idx="10">
                  <c:v>5.8327449421888078</c:v>
                </c:pt>
                <c:pt idx="11">
                  <c:v>0</c:v>
                </c:pt>
                <c:pt idx="12">
                  <c:v>0.62711733612844711</c:v>
                </c:pt>
                <c:pt idx="13">
                  <c:v>50.311576369553798</c:v>
                </c:pt>
                <c:pt idx="14">
                  <c:v>34.800081534897487</c:v>
                </c:pt>
                <c:pt idx="15">
                  <c:v>41.30596416744865</c:v>
                </c:pt>
                <c:pt idx="16">
                  <c:v>19.86079483120065</c:v>
                </c:pt>
                <c:pt idx="17">
                  <c:v>0</c:v>
                </c:pt>
                <c:pt idx="18">
                  <c:v>18.622650693464589</c:v>
                </c:pt>
                <c:pt idx="19">
                  <c:v>25.55540957356731</c:v>
                </c:pt>
                <c:pt idx="20">
                  <c:v>30.548615938415203</c:v>
                </c:pt>
                <c:pt idx="21">
                  <c:v>10.445972778762991</c:v>
                </c:pt>
                <c:pt idx="22">
                  <c:v>16.650557516520205</c:v>
                </c:pt>
                <c:pt idx="23">
                  <c:v>23.316292601574872</c:v>
                </c:pt>
                <c:pt idx="24">
                  <c:v>27.60005255159156</c:v>
                </c:pt>
                <c:pt idx="25">
                  <c:v>21.682081549908322</c:v>
                </c:pt>
                <c:pt idx="26">
                  <c:v>20.068718873175641</c:v>
                </c:pt>
                <c:pt idx="27">
                  <c:v>37.086664522086743</c:v>
                </c:pt>
                <c:pt idx="28">
                  <c:v>24.641082837281797</c:v>
                </c:pt>
                <c:pt idx="29">
                  <c:v>69.167468057761184</c:v>
                </c:pt>
                <c:pt idx="30">
                  <c:v>35.145839032729555</c:v>
                </c:pt>
              </c:numCache>
            </c:numRef>
          </c:val>
          <c:extLst>
            <c:ext xmlns:c16="http://schemas.microsoft.com/office/drawing/2014/chart" uri="{C3380CC4-5D6E-409C-BE32-E72D297353CC}">
              <c16:uniqueId val="{00000002-E8E2-43C1-8CE8-DE9C9C6B4FB5}"/>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'MIS17'!$R$15:$AV$15</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'MIS17'!$R$21:$AV$21</c:f>
              <c:numCache>
                <c:formatCode>###0.0</c:formatCode>
                <c:ptCount val="31"/>
                <c:pt idx="0">
                  <c:v>6.5637214146997831</c:v>
                </c:pt>
                <c:pt idx="1">
                  <c:v>0</c:v>
                </c:pt>
                <c:pt idx="2">
                  <c:v>9.5540706039559602</c:v>
                </c:pt>
                <c:pt idx="3">
                  <c:v>7.944247520329009</c:v>
                </c:pt>
                <c:pt idx="4">
                  <c:v>13.043583771000439</c:v>
                </c:pt>
                <c:pt idx="5">
                  <c:v>13.910184026788627</c:v>
                </c:pt>
                <c:pt idx="6">
                  <c:v>2.3072051329308834</c:v>
                </c:pt>
                <c:pt idx="7">
                  <c:v>0</c:v>
                </c:pt>
                <c:pt idx="8">
                  <c:v>11.922309039777275</c:v>
                </c:pt>
                <c:pt idx="9">
                  <c:v>19.706132131572605</c:v>
                </c:pt>
                <c:pt idx="10">
                  <c:v>1.7524042067944727</c:v>
                </c:pt>
                <c:pt idx="11">
                  <c:v>0.42694370685348582</c:v>
                </c:pt>
                <c:pt idx="12">
                  <c:v>0</c:v>
                </c:pt>
                <c:pt idx="13">
                  <c:v>7.4631829742658491</c:v>
                </c:pt>
                <c:pt idx="14">
                  <c:v>13.564920413223733</c:v>
                </c:pt>
                <c:pt idx="15">
                  <c:v>8.2494772020665295</c:v>
                </c:pt>
                <c:pt idx="16">
                  <c:v>28.907303296973865</c:v>
                </c:pt>
                <c:pt idx="17">
                  <c:v>0</c:v>
                </c:pt>
                <c:pt idx="18">
                  <c:v>10.085284223663047</c:v>
                </c:pt>
                <c:pt idx="19">
                  <c:v>7.0409206458465112</c:v>
                </c:pt>
                <c:pt idx="20">
                  <c:v>9.0737483333036746</c:v>
                </c:pt>
                <c:pt idx="21">
                  <c:v>8.8414006467702944</c:v>
                </c:pt>
                <c:pt idx="22">
                  <c:v>8.371746533376708</c:v>
                </c:pt>
                <c:pt idx="23">
                  <c:v>9.1544827234065629</c:v>
                </c:pt>
                <c:pt idx="24">
                  <c:v>3.4430420514783169</c:v>
                </c:pt>
                <c:pt idx="25">
                  <c:v>18.460052493325691</c:v>
                </c:pt>
                <c:pt idx="26">
                  <c:v>24.262347507185648</c:v>
                </c:pt>
                <c:pt idx="27">
                  <c:v>6.4592784665544194</c:v>
                </c:pt>
                <c:pt idx="28">
                  <c:v>41.492910753175813</c:v>
                </c:pt>
                <c:pt idx="29">
                  <c:v>5.7266379854839249</c:v>
                </c:pt>
                <c:pt idx="30">
                  <c:v>12.006867389436392</c:v>
                </c:pt>
              </c:numCache>
            </c:numRef>
          </c:val>
          <c:extLst>
            <c:ext xmlns:c16="http://schemas.microsoft.com/office/drawing/2014/chart" uri="{C3380CC4-5D6E-409C-BE32-E72D297353CC}">
              <c16:uniqueId val="{00000003-E8E2-43C1-8CE8-DE9C9C6B4FB5}"/>
            </c:ext>
          </c:extLst>
        </c:ser>
        <c:dLbls>
          <c:showLegendKey val="0"/>
          <c:showVal val="0"/>
          <c:showCatName val="0"/>
          <c:showSerName val="0"/>
          <c:showPercent val="0"/>
          <c:showBubbleSize val="0"/>
        </c:dLbls>
        <c:gapWidth val="50"/>
        <c:overlap val="100"/>
        <c:axId val="352413568"/>
        <c:axId val="352415104"/>
      </c:barChart>
      <c:catAx>
        <c:axId val="352413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415104"/>
        <c:crosses val="autoZero"/>
        <c:auto val="1"/>
        <c:lblAlgn val="ctr"/>
        <c:lblOffset val="100"/>
        <c:tickLblSkip val="1"/>
        <c:tickMarkSkip val="1"/>
        <c:noMultiLvlLbl val="0"/>
      </c:catAx>
      <c:valAx>
        <c:axId val="3524151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4135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'MIS17'!$C$18:$G$18</c:f>
              <c:numCache>
                <c:formatCode>###0.0</c:formatCode>
                <c:ptCount val="5"/>
                <c:pt idx="0">
                  <c:v>25.344061491144458</c:v>
                </c:pt>
                <c:pt idx="1">
                  <c:v>33.892043057008578</c:v>
                </c:pt>
                <c:pt idx="2">
                  <c:v>48.702326465679199</c:v>
                </c:pt>
                <c:pt idx="3">
                  <c:v>66.529702011957383</c:v>
                </c:pt>
                <c:pt idx="4">
                  <c:v>91.18561332115263</c:v>
                </c:pt>
              </c:numCache>
            </c:numRef>
          </c:val>
          <c:extLst>
            <c:ext xmlns:c16="http://schemas.microsoft.com/office/drawing/2014/chart" uri="{C3380CC4-5D6E-409C-BE32-E72D297353CC}">
              <c16:uniqueId val="{00000000-6802-4D79-B649-D129B44D2E3F}"/>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'MIS17'!$C$19:$G$19</c:f>
              <c:numCache>
                <c:formatCode>###0.0</c:formatCode>
                <c:ptCount val="5"/>
                <c:pt idx="0">
                  <c:v>14.251530652688379</c:v>
                </c:pt>
                <c:pt idx="1">
                  <c:v>11.489890864254033</c:v>
                </c:pt>
                <c:pt idx="2">
                  <c:v>8.6275503298453238</c:v>
                </c:pt>
                <c:pt idx="3">
                  <c:v>8.3072359166914804</c:v>
                </c:pt>
                <c:pt idx="4">
                  <c:v>3.2346331771162542</c:v>
                </c:pt>
              </c:numCache>
            </c:numRef>
          </c:val>
          <c:extLst>
            <c:ext xmlns:c16="http://schemas.microsoft.com/office/drawing/2014/chart" uri="{C3380CC4-5D6E-409C-BE32-E72D297353CC}">
              <c16:uniqueId val="{00000001-6802-4D79-B649-D129B44D2E3F}"/>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'MIS17'!$C$20:$G$20</c:f>
              <c:numCache>
                <c:formatCode>###0.0</c:formatCode>
                <c:ptCount val="5"/>
                <c:pt idx="0">
                  <c:v>46.23404201255525</c:v>
                </c:pt>
                <c:pt idx="1">
                  <c:v>40.335793313053799</c:v>
                </c:pt>
                <c:pt idx="2">
                  <c:v>29.487049710707801</c:v>
                </c:pt>
                <c:pt idx="3">
                  <c:v>16.73235524746233</c:v>
                </c:pt>
                <c:pt idx="4">
                  <c:v>3.0132511379948763</c:v>
                </c:pt>
              </c:numCache>
            </c:numRef>
          </c:val>
          <c:extLst>
            <c:ext xmlns:c16="http://schemas.microsoft.com/office/drawing/2014/chart" uri="{C3380CC4-5D6E-409C-BE32-E72D297353CC}">
              <c16:uniqueId val="{00000002-6802-4D79-B649-D129B44D2E3F}"/>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'MIS17'!$C$15:$G$15</c:f>
              <c:strCache>
                <c:ptCount val="5"/>
                <c:pt idx="0">
                  <c:v>Poorest</c:v>
                </c:pt>
                <c:pt idx="1">
                  <c:v>Poor</c:v>
                </c:pt>
                <c:pt idx="2">
                  <c:v>Middle</c:v>
                </c:pt>
                <c:pt idx="3">
                  <c:v>Rich</c:v>
                </c:pt>
                <c:pt idx="4">
                  <c:v>Richest</c:v>
                </c:pt>
              </c:strCache>
            </c:strRef>
          </c:cat>
          <c:val>
            <c:numRef>
              <c:f>'MIS17'!$C$21:$G$21</c:f>
              <c:numCache>
                <c:formatCode>###0.0</c:formatCode>
                <c:ptCount val="5"/>
                <c:pt idx="0">
                  <c:v>14.170365843611926</c:v>
                </c:pt>
                <c:pt idx="1">
                  <c:v>14.282272765683379</c:v>
                </c:pt>
                <c:pt idx="2">
                  <c:v>13.18307349376783</c:v>
                </c:pt>
                <c:pt idx="3">
                  <c:v>8.4307068238891247</c:v>
                </c:pt>
                <c:pt idx="4">
                  <c:v>2.5665023637362321</c:v>
                </c:pt>
              </c:numCache>
            </c:numRef>
          </c:val>
          <c:extLst>
            <c:ext xmlns:c16="http://schemas.microsoft.com/office/drawing/2014/chart" uri="{C3380CC4-5D6E-409C-BE32-E72D297353CC}">
              <c16:uniqueId val="{00000003-6802-4D79-B649-D129B44D2E3F}"/>
            </c:ext>
          </c:extLst>
        </c:ser>
        <c:dLbls>
          <c:showLegendKey val="0"/>
          <c:showVal val="0"/>
          <c:showCatName val="0"/>
          <c:showSerName val="0"/>
          <c:showPercent val="0"/>
          <c:showBubbleSize val="0"/>
        </c:dLbls>
        <c:gapWidth val="50"/>
        <c:overlap val="100"/>
        <c:axId val="352743424"/>
        <c:axId val="352744960"/>
      </c:barChart>
      <c:catAx>
        <c:axId val="3527434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744960"/>
        <c:crosses val="autoZero"/>
        <c:auto val="1"/>
        <c:lblAlgn val="ctr"/>
        <c:lblOffset val="100"/>
        <c:tickLblSkip val="1"/>
        <c:tickMarkSkip val="1"/>
        <c:noMultiLvlLbl val="0"/>
      </c:catAx>
      <c:valAx>
        <c:axId val="3527449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27434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'MIS17'!$R$121:$AV$121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'MIS17'!$R$124:$AV$124</c:f>
              <c:numCache>
                <c:formatCode>###0.0</c:formatCode>
                <c:ptCount val="31"/>
                <c:pt idx="0">
                  <c:v>55.428947228714769</c:v>
                </c:pt>
                <c:pt idx="1">
                  <c:v>43.434549161317939</c:v>
                </c:pt>
                <c:pt idx="2">
                  <c:v>16.297695993369583</c:v>
                </c:pt>
                <c:pt idx="3">
                  <c:v>24.924740329037231</c:v>
                </c:pt>
                <c:pt idx="4">
                  <c:v>39.482586758731919</c:v>
                </c:pt>
                <c:pt idx="5">
                  <c:v>24.239683807669088</c:v>
                </c:pt>
                <c:pt idx="6">
                  <c:v>48.146104696689591</c:v>
                </c:pt>
                <c:pt idx="7">
                  <c:v>73.838970578031024</c:v>
                </c:pt>
                <c:pt idx="8">
                  <c:v>25.733407695634664</c:v>
                </c:pt>
                <c:pt idx="9">
                  <c:v>34.366823634394962</c:v>
                </c:pt>
                <c:pt idx="10">
                  <c:v>67.505173151215928</c:v>
                </c:pt>
                <c:pt idx="11">
                  <c:v>68.191789906485596</c:v>
                </c:pt>
                <c:pt idx="12">
                  <c:v>79.371553983770852</c:v>
                </c:pt>
                <c:pt idx="13">
                  <c:v>47.926043125182169</c:v>
                </c:pt>
                <c:pt idx="14">
                  <c:v>40.967969358519433</c:v>
                </c:pt>
                <c:pt idx="15">
                  <c:v>39.165495494251779</c:v>
                </c:pt>
                <c:pt idx="16">
                  <c:v>50.232839017752177</c:v>
                </c:pt>
                <c:pt idx="17">
                  <c:v>84.457475731396869</c:v>
                </c:pt>
                <c:pt idx="18">
                  <c:v>33.778212476458251</c:v>
                </c:pt>
                <c:pt idx="19">
                  <c:v>25.179806333425034</c:v>
                </c:pt>
                <c:pt idx="20">
                  <c:v>54.197275998274506</c:v>
                </c:pt>
                <c:pt idx="21">
                  <c:v>56.169153038478115</c:v>
                </c:pt>
                <c:pt idx="22">
                  <c:v>46.59996969320877</c:v>
                </c:pt>
                <c:pt idx="23">
                  <c:v>40.26758624220966</c:v>
                </c:pt>
                <c:pt idx="24">
                  <c:v>43.920265563987435</c:v>
                </c:pt>
                <c:pt idx="25">
                  <c:v>23.932788782416363</c:v>
                </c:pt>
                <c:pt idx="26">
                  <c:v>33.581699786819634</c:v>
                </c:pt>
                <c:pt idx="27">
                  <c:v>28.377950175056199</c:v>
                </c:pt>
                <c:pt idx="28">
                  <c:v>41.245889819648767</c:v>
                </c:pt>
                <c:pt idx="29">
                  <c:v>28.827525109236106</c:v>
                </c:pt>
                <c:pt idx="30">
                  <c:v>43.61641091842106</c:v>
                </c:pt>
              </c:numCache>
            </c:numRef>
          </c:val>
          <c:extLst>
            <c:ext xmlns:c16="http://schemas.microsoft.com/office/drawing/2014/chart" uri="{C3380CC4-5D6E-409C-BE32-E72D297353CC}">
              <c16:uniqueId val="{00000000-BB44-4C96-A558-0E0C720E6EDA}"/>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'MIS17'!$R$121:$AV$121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'MIS17'!$R$125:$AV$125</c:f>
              <c:numCache>
                <c:formatCode>###0.0</c:formatCode>
                <c:ptCount val="31"/>
                <c:pt idx="0">
                  <c:v>23.923699432720454</c:v>
                </c:pt>
                <c:pt idx="1">
                  <c:v>50.729391433819089</c:v>
                </c:pt>
                <c:pt idx="2">
                  <c:v>2.8794059845223994</c:v>
                </c:pt>
                <c:pt idx="3">
                  <c:v>16.992888293069051</c:v>
                </c:pt>
                <c:pt idx="4">
                  <c:v>16.482181496927222</c:v>
                </c:pt>
                <c:pt idx="5">
                  <c:v>15.231499720689671</c:v>
                </c:pt>
                <c:pt idx="6">
                  <c:v>9.2346838886211007</c:v>
                </c:pt>
                <c:pt idx="7">
                  <c:v>5.9473619411032033</c:v>
                </c:pt>
                <c:pt idx="8">
                  <c:v>29.228469529752861</c:v>
                </c:pt>
                <c:pt idx="9">
                  <c:v>17.498067085901543</c:v>
                </c:pt>
                <c:pt idx="10">
                  <c:v>9.3012931071121905</c:v>
                </c:pt>
                <c:pt idx="11">
                  <c:v>4.427112338811682</c:v>
                </c:pt>
                <c:pt idx="12">
                  <c:v>11.78900439810875</c:v>
                </c:pt>
                <c:pt idx="13">
                  <c:v>20.146316126872698</c:v>
                </c:pt>
                <c:pt idx="14">
                  <c:v>17.335061425312929</c:v>
                </c:pt>
                <c:pt idx="15">
                  <c:v>27.022063902137109</c:v>
                </c:pt>
                <c:pt idx="16">
                  <c:v>15.045058773305017</c:v>
                </c:pt>
                <c:pt idx="17">
                  <c:v>6.3002122077643596</c:v>
                </c:pt>
                <c:pt idx="18">
                  <c:v>18.277632045708078</c:v>
                </c:pt>
                <c:pt idx="19">
                  <c:v>4.2708717029004468</c:v>
                </c:pt>
                <c:pt idx="20">
                  <c:v>33.796762442847033</c:v>
                </c:pt>
                <c:pt idx="21">
                  <c:v>4.3241080180106648</c:v>
                </c:pt>
                <c:pt idx="22">
                  <c:v>15.469385780123966</c:v>
                </c:pt>
                <c:pt idx="23">
                  <c:v>20.752611658694811</c:v>
                </c:pt>
                <c:pt idx="24">
                  <c:v>16.938018424485989</c:v>
                </c:pt>
                <c:pt idx="25">
                  <c:v>13.975573233160144</c:v>
                </c:pt>
                <c:pt idx="26">
                  <c:v>22.808226605775936</c:v>
                </c:pt>
                <c:pt idx="27">
                  <c:v>6.5902852742398998</c:v>
                </c:pt>
                <c:pt idx="28">
                  <c:v>26.737197088648955</c:v>
                </c:pt>
                <c:pt idx="29">
                  <c:v>5.2064196795393789</c:v>
                </c:pt>
                <c:pt idx="30">
                  <c:v>36.490566501063277</c:v>
                </c:pt>
              </c:numCache>
            </c:numRef>
          </c:val>
          <c:extLst>
            <c:ext xmlns:c16="http://schemas.microsoft.com/office/drawing/2014/chart" uri="{C3380CC4-5D6E-409C-BE32-E72D297353CC}">
              <c16:uniqueId val="{00000001-BB44-4C96-A558-0E0C720E6EDA}"/>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'MIS17'!$R$121:$AV$121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'MIS17'!$R$126:$AV$126</c:f>
              <c:numCache>
                <c:formatCode>###0.0</c:formatCode>
                <c:ptCount val="31"/>
                <c:pt idx="0">
                  <c:v>8.9325540481892745</c:v>
                </c:pt>
                <c:pt idx="1">
                  <c:v>5.7698961026566167</c:v>
                </c:pt>
                <c:pt idx="2">
                  <c:v>76.820997525064115</c:v>
                </c:pt>
                <c:pt idx="3">
                  <c:v>52.866097961672814</c:v>
                </c:pt>
                <c:pt idx="4">
                  <c:v>42.991328806534696</c:v>
                </c:pt>
                <c:pt idx="5">
                  <c:v>58.294390578024327</c:v>
                </c:pt>
                <c:pt idx="6">
                  <c:v>7.0699149492007791</c:v>
                </c:pt>
                <c:pt idx="7">
                  <c:v>18.973744379057777</c:v>
                </c:pt>
                <c:pt idx="8">
                  <c:v>38.160535802874577</c:v>
                </c:pt>
                <c:pt idx="9">
                  <c:v>44.907854632128675</c:v>
                </c:pt>
                <c:pt idx="10">
                  <c:v>22.553708586183973</c:v>
                </c:pt>
                <c:pt idx="11">
                  <c:v>13.854837719376633</c:v>
                </c:pt>
                <c:pt idx="12">
                  <c:v>6.6424143221063048</c:v>
                </c:pt>
                <c:pt idx="13">
                  <c:v>29.053274324613966</c:v>
                </c:pt>
                <c:pt idx="14">
                  <c:v>33.503408030120085</c:v>
                </c:pt>
                <c:pt idx="15">
                  <c:v>14.47507540074875</c:v>
                </c:pt>
                <c:pt idx="16">
                  <c:v>24.097204834163591</c:v>
                </c:pt>
                <c:pt idx="17">
                  <c:v>9.2423120608387705</c:v>
                </c:pt>
                <c:pt idx="18">
                  <c:v>44.139375766458549</c:v>
                </c:pt>
                <c:pt idx="19">
                  <c:v>64.71096459578601</c:v>
                </c:pt>
                <c:pt idx="20">
                  <c:v>7.1979967204259907</c:v>
                </c:pt>
                <c:pt idx="21">
                  <c:v>39.506738943511223</c:v>
                </c:pt>
                <c:pt idx="22">
                  <c:v>27.088612050772895</c:v>
                </c:pt>
                <c:pt idx="23">
                  <c:v>37.256086424498896</c:v>
                </c:pt>
                <c:pt idx="24">
                  <c:v>38.648957868257561</c:v>
                </c:pt>
                <c:pt idx="25">
                  <c:v>53.172547617362028</c:v>
                </c:pt>
                <c:pt idx="26">
                  <c:v>28.406896913377736</c:v>
                </c:pt>
                <c:pt idx="27">
                  <c:v>51.067428030149024</c:v>
                </c:pt>
                <c:pt idx="28">
                  <c:v>30.511898730975076</c:v>
                </c:pt>
                <c:pt idx="29">
                  <c:v>43.419624140272163</c:v>
                </c:pt>
                <c:pt idx="30">
                  <c:v>12.35075294916787</c:v>
                </c:pt>
              </c:numCache>
            </c:numRef>
          </c:val>
          <c:extLst>
            <c:ext xmlns:c16="http://schemas.microsoft.com/office/drawing/2014/chart" uri="{C3380CC4-5D6E-409C-BE32-E72D297353CC}">
              <c16:uniqueId val="{00000002-BB44-4C96-A558-0E0C720E6EDA}"/>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'MIS17'!$R$121:$AV$121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'MIS17'!$R$127:$AV$127</c:f>
              <c:numCache>
                <c:formatCode>###0.0</c:formatCode>
                <c:ptCount val="31"/>
                <c:pt idx="0">
                  <c:v>11.714799290375504</c:v>
                </c:pt>
                <c:pt idx="1">
                  <c:v>6.6163302206351221E-2</c:v>
                </c:pt>
                <c:pt idx="2">
                  <c:v>4.0019004970439092</c:v>
                </c:pt>
                <c:pt idx="3">
                  <c:v>5.2162734162209059</c:v>
                </c:pt>
                <c:pt idx="4">
                  <c:v>1.0439029378061631</c:v>
                </c:pt>
                <c:pt idx="5">
                  <c:v>2.2344258936169172</c:v>
                </c:pt>
                <c:pt idx="6">
                  <c:v>35.549296465488531</c:v>
                </c:pt>
                <c:pt idx="7">
                  <c:v>1.2399231018079961</c:v>
                </c:pt>
                <c:pt idx="8">
                  <c:v>6.877586971737899</c:v>
                </c:pt>
                <c:pt idx="9">
                  <c:v>3.2272546475748274</c:v>
                </c:pt>
                <c:pt idx="10">
                  <c:v>0.63982515548791818</c:v>
                </c:pt>
                <c:pt idx="11">
                  <c:v>13.526260035326082</c:v>
                </c:pt>
                <c:pt idx="12">
                  <c:v>2.1970272960140971</c:v>
                </c:pt>
                <c:pt idx="13">
                  <c:v>2.874366423331161</c:v>
                </c:pt>
                <c:pt idx="14">
                  <c:v>8.1935611860475461</c:v>
                </c:pt>
                <c:pt idx="15">
                  <c:v>19.337365202862365</c:v>
                </c:pt>
                <c:pt idx="16">
                  <c:v>10.624897374779211</c:v>
                </c:pt>
                <c:pt idx="17">
                  <c:v>0</c:v>
                </c:pt>
                <c:pt idx="18">
                  <c:v>3.8047797113751272</c:v>
                </c:pt>
                <c:pt idx="19">
                  <c:v>5.8383573678885021</c:v>
                </c:pt>
                <c:pt idx="20">
                  <c:v>4.8079648384524587</c:v>
                </c:pt>
                <c:pt idx="21">
                  <c:v>0</c:v>
                </c:pt>
                <c:pt idx="22">
                  <c:v>10.842032475894369</c:v>
                </c:pt>
                <c:pt idx="23">
                  <c:v>1.7237156745966313</c:v>
                </c:pt>
                <c:pt idx="24">
                  <c:v>0.4927581432690159</c:v>
                </c:pt>
                <c:pt idx="25">
                  <c:v>8.9190903670614645</c:v>
                </c:pt>
                <c:pt idx="26">
                  <c:v>15.203176694026698</c:v>
                </c:pt>
                <c:pt idx="27">
                  <c:v>13.964336520554873</c:v>
                </c:pt>
                <c:pt idx="28">
                  <c:v>1.5050143607272017</c:v>
                </c:pt>
                <c:pt idx="29">
                  <c:v>22.546431070952348</c:v>
                </c:pt>
                <c:pt idx="30">
                  <c:v>7.5422696313477884</c:v>
                </c:pt>
              </c:numCache>
            </c:numRef>
          </c:val>
          <c:extLst>
            <c:ext xmlns:c16="http://schemas.microsoft.com/office/drawing/2014/chart" uri="{C3380CC4-5D6E-409C-BE32-E72D297353CC}">
              <c16:uniqueId val="{00000003-BB44-4C96-A558-0E0C720E6EDA}"/>
            </c:ext>
          </c:extLst>
        </c:ser>
        <c:dLbls>
          <c:showLegendKey val="0"/>
          <c:showVal val="0"/>
          <c:showCatName val="0"/>
          <c:showSerName val="0"/>
          <c:showPercent val="0"/>
          <c:showBubbleSize val="0"/>
        </c:dLbls>
        <c:gapWidth val="50"/>
        <c:overlap val="100"/>
        <c:axId val="355486720"/>
        <c:axId val="355525376"/>
      </c:barChart>
      <c:catAx>
        <c:axId val="355486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525376"/>
        <c:crosses val="autoZero"/>
        <c:auto val="1"/>
        <c:lblAlgn val="ctr"/>
        <c:lblOffset val="100"/>
        <c:tickLblSkip val="1"/>
        <c:tickMarkSkip val="1"/>
        <c:noMultiLvlLbl val="0"/>
      </c:catAx>
      <c:valAx>
        <c:axId val="3555253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486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'MIS17'!$M$221:$Q$221</c:f>
              <c:strCache>
                <c:ptCount val="5"/>
                <c:pt idx="0">
                  <c:v>Poorest</c:v>
                </c:pt>
                <c:pt idx="1">
                  <c:v>Poor</c:v>
                </c:pt>
                <c:pt idx="2">
                  <c:v>Middle</c:v>
                </c:pt>
                <c:pt idx="3">
                  <c:v>Rich</c:v>
                </c:pt>
                <c:pt idx="4">
                  <c:v>Richest</c:v>
                </c:pt>
              </c:strCache>
            </c:strRef>
          </c:cat>
          <c:val>
            <c:numRef>
              <c:f>'MIS17'!$M$222:$Q$222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A9F0-4696-A4EF-8FBF4DC9C2E6}"/>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'MIS17'!$M$221:$Q$221</c:f>
              <c:strCache>
                <c:ptCount val="5"/>
                <c:pt idx="0">
                  <c:v>Poorest</c:v>
                </c:pt>
                <c:pt idx="1">
                  <c:v>Poor</c:v>
                </c:pt>
                <c:pt idx="2">
                  <c:v>Middle</c:v>
                </c:pt>
                <c:pt idx="3">
                  <c:v>Rich</c:v>
                </c:pt>
                <c:pt idx="4">
                  <c:v>Richest</c:v>
                </c:pt>
              </c:strCache>
            </c:strRef>
          </c:cat>
          <c:val>
            <c:numRef>
              <c:f>'MIS17'!$M$223:$Q$223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A9F0-4696-A4EF-8FBF4DC9C2E6}"/>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'MIS17'!$M$221:$Q$221</c:f>
              <c:strCache>
                <c:ptCount val="5"/>
                <c:pt idx="0">
                  <c:v>Poorest</c:v>
                </c:pt>
                <c:pt idx="1">
                  <c:v>Poor</c:v>
                </c:pt>
                <c:pt idx="2">
                  <c:v>Middle</c:v>
                </c:pt>
                <c:pt idx="3">
                  <c:v>Rich</c:v>
                </c:pt>
                <c:pt idx="4">
                  <c:v>Richest</c:v>
                </c:pt>
              </c:strCache>
            </c:strRef>
          </c:cat>
          <c:val>
            <c:numRef>
              <c:f>'MIS17'!$M$224:$Q$224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A9F0-4696-A4EF-8FBF4DC9C2E6}"/>
            </c:ext>
          </c:extLst>
        </c:ser>
        <c:dLbls>
          <c:showLegendKey val="0"/>
          <c:showVal val="0"/>
          <c:showCatName val="0"/>
          <c:showSerName val="0"/>
          <c:showPercent val="0"/>
          <c:showBubbleSize val="0"/>
        </c:dLbls>
        <c:gapWidth val="50"/>
        <c:overlap val="100"/>
        <c:axId val="358085760"/>
        <c:axId val="358087296"/>
      </c:barChart>
      <c:catAx>
        <c:axId val="3580857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8087296"/>
        <c:crosses val="autoZero"/>
        <c:auto val="1"/>
        <c:lblAlgn val="ctr"/>
        <c:lblOffset val="100"/>
        <c:tickLblSkip val="1"/>
        <c:tickMarkSkip val="1"/>
        <c:noMultiLvlLbl val="0"/>
      </c:catAx>
      <c:valAx>
        <c:axId val="3580872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80857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'MIS17'!$R$221:$AV$221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'MIS17'!$R$222:$AV$222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7B4E-4416-A0AF-2322F39F2B76}"/>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'MIS17'!$R$221:$AV$221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'MIS17'!$R$223:$AV$223</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7B4E-4416-A0AF-2322F39F2B76}"/>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'MIS17'!$R$221:$AV$221</c:f>
              <c:strCache>
                <c:ptCount val="31"/>
                <c:pt idx="0">
                  <c:v>Arusha</c:v>
                </c:pt>
                <c:pt idx="1">
                  <c:v>Dar es Salaam</c:v>
                </c:pt>
                <c:pt idx="2">
                  <c:v>Dodoma</c:v>
                </c:pt>
                <c:pt idx="3">
                  <c:v>Geita</c:v>
                </c:pt>
                <c:pt idx="4">
                  <c:v>Iringa</c:v>
                </c:pt>
                <c:pt idx="5">
                  <c:v>Kagera</c:v>
                </c:pt>
                <c:pt idx="6">
                  <c:v>Kaskazini Pemba</c:v>
                </c:pt>
                <c:pt idx="7">
                  <c:v>Kaskazini Unguja</c:v>
                </c:pt>
                <c:pt idx="8">
                  <c:v>Katavi</c:v>
                </c:pt>
                <c:pt idx="9">
                  <c:v>Kigoma</c:v>
                </c:pt>
                <c:pt idx="10">
                  <c:v>Kilimanjaro</c:v>
                </c:pt>
                <c:pt idx="11">
                  <c:v>Kusini Pemba</c:v>
                </c:pt>
                <c:pt idx="12">
                  <c:v>Kusini Unguja</c:v>
                </c:pt>
                <c:pt idx="13">
                  <c:v>Lindi</c:v>
                </c:pt>
                <c:pt idx="14">
                  <c:v>Manyara</c:v>
                </c:pt>
                <c:pt idx="15">
                  <c:v>Mara</c:v>
                </c:pt>
                <c:pt idx="16">
                  <c:v>Mbeya</c:v>
                </c:pt>
                <c:pt idx="17">
                  <c:v>Mjini Magharibi</c:v>
                </c:pt>
                <c:pt idx="18">
                  <c:v>Morogoro</c:v>
                </c:pt>
                <c:pt idx="19">
                  <c:v>Mtwara</c:v>
                </c:pt>
                <c:pt idx="20">
                  <c:v>Mwanza</c:v>
                </c:pt>
                <c:pt idx="21">
                  <c:v>Njombe</c:v>
                </c:pt>
                <c:pt idx="22">
                  <c:v>Pwani</c:v>
                </c:pt>
                <c:pt idx="23">
                  <c:v>Rukwa</c:v>
                </c:pt>
                <c:pt idx="24">
                  <c:v>Ruvuma</c:v>
                </c:pt>
                <c:pt idx="25">
                  <c:v>Shinyanga</c:v>
                </c:pt>
                <c:pt idx="26">
                  <c:v>Simiyu</c:v>
                </c:pt>
                <c:pt idx="27">
                  <c:v>Singida</c:v>
                </c:pt>
                <c:pt idx="28">
                  <c:v>Songwe</c:v>
                </c:pt>
                <c:pt idx="29">
                  <c:v>Tabora</c:v>
                </c:pt>
                <c:pt idx="30">
                  <c:v>Tanga</c:v>
                </c:pt>
              </c:strCache>
            </c:strRef>
          </c:cat>
          <c:val>
            <c:numRef>
              <c:f>'MIS17'!$R$224:$AV$224</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7B4E-4416-A0AF-2322F39F2B76}"/>
            </c:ext>
          </c:extLst>
        </c:ser>
        <c:dLbls>
          <c:showLegendKey val="0"/>
          <c:showVal val="0"/>
          <c:showCatName val="0"/>
          <c:showSerName val="0"/>
          <c:showPercent val="0"/>
          <c:showBubbleSize val="0"/>
        </c:dLbls>
        <c:gapWidth val="50"/>
        <c:overlap val="100"/>
        <c:axId val="360449536"/>
        <c:axId val="360451072"/>
      </c:barChart>
      <c:catAx>
        <c:axId val="360449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451072"/>
        <c:crosses val="autoZero"/>
        <c:auto val="1"/>
        <c:lblAlgn val="ctr"/>
        <c:lblOffset val="100"/>
        <c:tickLblSkip val="1"/>
        <c:tickMarkSkip val="1"/>
        <c:noMultiLvlLbl val="0"/>
      </c:catAx>
      <c:valAx>
        <c:axId val="360451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0449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'MIS17'!$C$221:$G$221</c:f>
              <c:strCache>
                <c:ptCount val="5"/>
                <c:pt idx="0">
                  <c:v>Poorest</c:v>
                </c:pt>
                <c:pt idx="1">
                  <c:v>Poor</c:v>
                </c:pt>
                <c:pt idx="2">
                  <c:v>Middle</c:v>
                </c:pt>
                <c:pt idx="3">
                  <c:v>Rich</c:v>
                </c:pt>
                <c:pt idx="4">
                  <c:v>Richest</c:v>
                </c:pt>
              </c:strCache>
            </c:strRef>
          </c:cat>
          <c:val>
            <c:numRef>
              <c:f>'MIS17'!$C$222:$G$222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08E-450A-B590-348267A0583F}"/>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'MIS17'!$C$221:$G$221</c:f>
              <c:strCache>
                <c:ptCount val="5"/>
                <c:pt idx="0">
                  <c:v>Poorest</c:v>
                </c:pt>
                <c:pt idx="1">
                  <c:v>Poor</c:v>
                </c:pt>
                <c:pt idx="2">
                  <c:v>Middle</c:v>
                </c:pt>
                <c:pt idx="3">
                  <c:v>Rich</c:v>
                </c:pt>
                <c:pt idx="4">
                  <c:v>Richest</c:v>
                </c:pt>
              </c:strCache>
            </c:strRef>
          </c:cat>
          <c:val>
            <c:numRef>
              <c:f>'MIS17'!$C$223:$G$223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08E-450A-B590-348267A0583F}"/>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'MIS17'!$C$221:$G$221</c:f>
              <c:strCache>
                <c:ptCount val="5"/>
                <c:pt idx="0">
                  <c:v>Poorest</c:v>
                </c:pt>
                <c:pt idx="1">
                  <c:v>Poor</c:v>
                </c:pt>
                <c:pt idx="2">
                  <c:v>Middle</c:v>
                </c:pt>
                <c:pt idx="3">
                  <c:v>Rich</c:v>
                </c:pt>
                <c:pt idx="4">
                  <c:v>Richest</c:v>
                </c:pt>
              </c:strCache>
            </c:strRef>
          </c:cat>
          <c:val>
            <c:numRef>
              <c:f>'MIS17'!$C$224:$G$224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08E-450A-B590-348267A0583F}"/>
            </c:ext>
          </c:extLst>
        </c:ser>
        <c:dLbls>
          <c:showLegendKey val="0"/>
          <c:showVal val="0"/>
          <c:showCatName val="0"/>
          <c:showSerName val="0"/>
          <c:showPercent val="0"/>
          <c:showBubbleSize val="0"/>
        </c:dLbls>
        <c:gapWidth val="50"/>
        <c:overlap val="100"/>
        <c:axId val="369100672"/>
        <c:axId val="369102208"/>
      </c:barChart>
      <c:catAx>
        <c:axId val="36910067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102208"/>
        <c:crosses val="autoZero"/>
        <c:auto val="1"/>
        <c:lblAlgn val="ctr"/>
        <c:lblOffset val="100"/>
        <c:tickLblSkip val="1"/>
        <c:tickMarkSkip val="1"/>
        <c:noMultiLvlLbl val="0"/>
      </c:catAx>
      <c:valAx>
        <c:axId val="36910220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6910067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'MIS17'!$H$18:$L$18</c:f>
              <c:numCache>
                <c:formatCode>###0.0</c:formatCode>
                <c:ptCount val="5"/>
                <c:pt idx="0">
                  <c:v>67.152181402238014</c:v>
                </c:pt>
                <c:pt idx="1">
                  <c:v>81.02446837564294</c:v>
                </c:pt>
                <c:pt idx="2">
                  <c:v>86.972354126309767</c:v>
                </c:pt>
                <c:pt idx="3">
                  <c:v>93.538847337137653</c:v>
                </c:pt>
                <c:pt idx="4">
                  <c:v>97.23731826059273</c:v>
                </c:pt>
              </c:numCache>
            </c:numRef>
          </c:val>
          <c:extLst>
            <c:ext xmlns:c16="http://schemas.microsoft.com/office/drawing/2014/chart" uri="{C3380CC4-5D6E-409C-BE32-E72D297353CC}">
              <c16:uniqueId val="{00000000-1810-4DAD-907C-2AFF26A3D7FE}"/>
            </c:ext>
          </c:extLst>
        </c:ser>
        <c:ser>
          <c:idx val="1"/>
          <c:order val="1"/>
          <c:tx>
            <c:strRef>
              <c:f>'MIS17'!$B$19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'MIS17'!$H$19:$L$19</c:f>
              <c:numCache>
                <c:formatCode>###0.0</c:formatCode>
                <c:ptCount val="5"/>
                <c:pt idx="0">
                  <c:v>10.574912972423805</c:v>
                </c:pt>
                <c:pt idx="1">
                  <c:v>6.142480998296338</c:v>
                </c:pt>
                <c:pt idx="2">
                  <c:v>3.8790351743793194</c:v>
                </c:pt>
                <c:pt idx="3">
                  <c:v>2.4810867824418184</c:v>
                </c:pt>
                <c:pt idx="4">
                  <c:v>0.9185400784721891</c:v>
                </c:pt>
              </c:numCache>
            </c:numRef>
          </c:val>
          <c:extLst>
            <c:ext xmlns:c16="http://schemas.microsoft.com/office/drawing/2014/chart" uri="{C3380CC4-5D6E-409C-BE32-E72D297353CC}">
              <c16:uniqueId val="{00000001-1810-4DAD-907C-2AFF26A3D7FE}"/>
            </c:ext>
          </c:extLst>
        </c:ser>
        <c:ser>
          <c:idx val="2"/>
          <c:order val="2"/>
          <c:tx>
            <c:strRef>
              <c:f>'MIS17'!$B$20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'MIS17'!$H$20:$L$20</c:f>
              <c:numCache>
                <c:formatCode>###0.0</c:formatCode>
                <c:ptCount val="5"/>
                <c:pt idx="0">
                  <c:v>15.814789691052402</c:v>
                </c:pt>
                <c:pt idx="1">
                  <c:v>8.6366670330478659</c:v>
                </c:pt>
                <c:pt idx="2">
                  <c:v>3.9539727956150563</c:v>
                </c:pt>
                <c:pt idx="3">
                  <c:v>1.9590450566719104</c:v>
                </c:pt>
                <c:pt idx="4">
                  <c:v>1.5755879146368956</c:v>
                </c:pt>
              </c:numCache>
            </c:numRef>
          </c:val>
          <c:extLst>
            <c:ext xmlns:c16="http://schemas.microsoft.com/office/drawing/2014/chart" uri="{C3380CC4-5D6E-409C-BE32-E72D297353CC}">
              <c16:uniqueId val="{00000002-1810-4DAD-907C-2AFF26A3D7FE}"/>
            </c:ext>
          </c:extLst>
        </c:ser>
        <c:ser>
          <c:idx val="3"/>
          <c:order val="3"/>
          <c:tx>
            <c:strRef>
              <c:f>'MIS17'!$B$21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'MIS17'!$H$15:$L$15</c:f>
              <c:strCache>
                <c:ptCount val="5"/>
                <c:pt idx="0">
                  <c:v>Poorest</c:v>
                </c:pt>
                <c:pt idx="1">
                  <c:v>Poor</c:v>
                </c:pt>
                <c:pt idx="2">
                  <c:v>Middle</c:v>
                </c:pt>
                <c:pt idx="3">
                  <c:v>Rich</c:v>
                </c:pt>
                <c:pt idx="4">
                  <c:v>Richest</c:v>
                </c:pt>
              </c:strCache>
            </c:strRef>
          </c:cat>
          <c:val>
            <c:numRef>
              <c:f>'MIS17'!$H$21:$L$21</c:f>
              <c:numCache>
                <c:formatCode>###0.0</c:formatCode>
                <c:ptCount val="5"/>
                <c:pt idx="0">
                  <c:v>6.4581159342860213</c:v>
                </c:pt>
                <c:pt idx="1">
                  <c:v>4.1963835930130102</c:v>
                </c:pt>
                <c:pt idx="2">
                  <c:v>5.1946379036957566</c:v>
                </c:pt>
                <c:pt idx="3">
                  <c:v>2.0210208237485414</c:v>
                </c:pt>
                <c:pt idx="4">
                  <c:v>0.26855374629818041</c:v>
                </c:pt>
              </c:numCache>
            </c:numRef>
          </c:val>
          <c:extLst>
            <c:ext xmlns:c16="http://schemas.microsoft.com/office/drawing/2014/chart" uri="{C3380CC4-5D6E-409C-BE32-E72D297353CC}">
              <c16:uniqueId val="{00000003-1810-4DAD-907C-2AFF26A3D7FE}"/>
            </c:ext>
          </c:extLst>
        </c:ser>
        <c:dLbls>
          <c:showLegendKey val="0"/>
          <c:showVal val="0"/>
          <c:showCatName val="0"/>
          <c:showSerName val="0"/>
          <c:showPercent val="0"/>
          <c:showBubbleSize val="0"/>
        </c:dLbls>
        <c:gapWidth val="50"/>
        <c:overlap val="100"/>
        <c:axId val="371154304"/>
        <c:axId val="371999872"/>
      </c:barChart>
      <c:catAx>
        <c:axId val="371154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999872"/>
        <c:crosses val="autoZero"/>
        <c:auto val="1"/>
        <c:lblAlgn val="ctr"/>
        <c:lblOffset val="100"/>
        <c:tickLblSkip val="1"/>
        <c:tickMarkSkip val="1"/>
        <c:noMultiLvlLbl val="0"/>
      </c:catAx>
      <c:valAx>
        <c:axId val="3719998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11543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'MIS17'!$H$124:$L$124</c:f>
              <c:numCache>
                <c:formatCode>###0.0</c:formatCode>
                <c:ptCount val="5"/>
                <c:pt idx="0">
                  <c:v>53.570259129653415</c:v>
                </c:pt>
                <c:pt idx="1">
                  <c:v>45.600377088393678</c:v>
                </c:pt>
                <c:pt idx="2">
                  <c:v>40.486242481662813</c:v>
                </c:pt>
                <c:pt idx="3">
                  <c:v>50.451764586119872</c:v>
                </c:pt>
                <c:pt idx="4">
                  <c:v>56.81621829593233</c:v>
                </c:pt>
              </c:numCache>
            </c:numRef>
          </c:val>
          <c:extLst>
            <c:ext xmlns:c16="http://schemas.microsoft.com/office/drawing/2014/chart" uri="{C3380CC4-5D6E-409C-BE32-E72D297353CC}">
              <c16:uniqueId val="{00000000-DE8C-4302-9574-25F1D2CE4D08}"/>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'MIS17'!$H$125:$L$125</c:f>
              <c:numCache>
                <c:formatCode>###0.0</c:formatCode>
                <c:ptCount val="5"/>
                <c:pt idx="0">
                  <c:v>14.90704164866778</c:v>
                </c:pt>
                <c:pt idx="1">
                  <c:v>37.548818313669898</c:v>
                </c:pt>
                <c:pt idx="2">
                  <c:v>50.88325254098136</c:v>
                </c:pt>
                <c:pt idx="3">
                  <c:v>45.372813844449567</c:v>
                </c:pt>
                <c:pt idx="4">
                  <c:v>37.634234266114703</c:v>
                </c:pt>
              </c:numCache>
            </c:numRef>
          </c:val>
          <c:extLst>
            <c:ext xmlns:c16="http://schemas.microsoft.com/office/drawing/2014/chart" uri="{C3380CC4-5D6E-409C-BE32-E72D297353CC}">
              <c16:uniqueId val="{00000001-DE8C-4302-9574-25F1D2CE4D08}"/>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'MIS17'!$H$126:$L$126</c:f>
              <c:numCache>
                <c:formatCode>###0.0</c:formatCode>
                <c:ptCount val="5"/>
                <c:pt idx="0">
                  <c:v>29.377424823482102</c:v>
                </c:pt>
                <c:pt idx="1">
                  <c:v>16.182403934667008</c:v>
                </c:pt>
                <c:pt idx="2">
                  <c:v>8.6305049773558267</c:v>
                </c:pt>
                <c:pt idx="3">
                  <c:v>4.0503084771908249</c:v>
                </c:pt>
                <c:pt idx="4">
                  <c:v>5.5495474379529668</c:v>
                </c:pt>
              </c:numCache>
            </c:numRef>
          </c:val>
          <c:extLst>
            <c:ext xmlns:c16="http://schemas.microsoft.com/office/drawing/2014/chart" uri="{C3380CC4-5D6E-409C-BE32-E72D297353CC}">
              <c16:uniqueId val="{00000002-DE8C-4302-9574-25F1D2CE4D08}"/>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'MIS17'!$H$121:$L$121</c:f>
              <c:strCache>
                <c:ptCount val="5"/>
                <c:pt idx="0">
                  <c:v>Poorest</c:v>
                </c:pt>
                <c:pt idx="1">
                  <c:v>Poor</c:v>
                </c:pt>
                <c:pt idx="2">
                  <c:v>Middle</c:v>
                </c:pt>
                <c:pt idx="3">
                  <c:v>Rich</c:v>
                </c:pt>
                <c:pt idx="4">
                  <c:v>Richest</c:v>
                </c:pt>
              </c:strCache>
            </c:strRef>
          </c:cat>
          <c:val>
            <c:numRef>
              <c:f>'MIS17'!$H$127:$L$127</c:f>
              <c:numCache>
                <c:formatCode>###0.0</c:formatCode>
                <c:ptCount val="5"/>
                <c:pt idx="0">
                  <c:v>2.1452743981967011</c:v>
                </c:pt>
                <c:pt idx="1">
                  <c:v>0.66840066326941072</c:v>
                </c:pt>
                <c:pt idx="2">
                  <c:v>0</c:v>
                </c:pt>
                <c:pt idx="3">
                  <c:v>0.12511309223974751</c:v>
                </c:pt>
                <c:pt idx="4">
                  <c:v>0</c:v>
                </c:pt>
              </c:numCache>
            </c:numRef>
          </c:val>
          <c:extLst>
            <c:ext xmlns:c16="http://schemas.microsoft.com/office/drawing/2014/chart" uri="{C3380CC4-5D6E-409C-BE32-E72D297353CC}">
              <c16:uniqueId val="{00000003-DE8C-4302-9574-25F1D2CE4D08}"/>
            </c:ext>
          </c:extLst>
        </c:ser>
        <c:dLbls>
          <c:showLegendKey val="0"/>
          <c:showVal val="0"/>
          <c:showCatName val="0"/>
          <c:showSerName val="0"/>
          <c:showPercent val="0"/>
          <c:showBubbleSize val="0"/>
        </c:dLbls>
        <c:gapWidth val="50"/>
        <c:overlap val="100"/>
        <c:axId val="377439360"/>
        <c:axId val="377440896"/>
      </c:barChart>
      <c:catAx>
        <c:axId val="37743936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440896"/>
        <c:crosses val="autoZero"/>
        <c:auto val="1"/>
        <c:lblAlgn val="ctr"/>
        <c:lblOffset val="100"/>
        <c:tickLblSkip val="1"/>
        <c:tickMarkSkip val="1"/>
        <c:noMultiLvlLbl val="0"/>
      </c:catAx>
      <c:valAx>
        <c:axId val="37744089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7743936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'MIS17'!$H$221:$L$221</c:f>
              <c:strCache>
                <c:ptCount val="5"/>
                <c:pt idx="0">
                  <c:v>Poorest</c:v>
                </c:pt>
                <c:pt idx="1">
                  <c:v>Poor</c:v>
                </c:pt>
                <c:pt idx="2">
                  <c:v>Middle</c:v>
                </c:pt>
                <c:pt idx="3">
                  <c:v>Rich</c:v>
                </c:pt>
                <c:pt idx="4">
                  <c:v>Richest</c:v>
                </c:pt>
              </c:strCache>
            </c:strRef>
          </c:cat>
          <c:val>
            <c:numRef>
              <c:f>'MIS17'!$H$222:$L$222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7EC0-42E2-A258-B86C9E95717E}"/>
            </c:ext>
          </c:extLst>
        </c:ser>
        <c:ser>
          <c:idx val="1"/>
          <c:order val="1"/>
          <c:tx>
            <c:strRef>
              <c:f>'MIS17'!$B$223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'MIS17'!$H$221:$L$221</c:f>
              <c:strCache>
                <c:ptCount val="5"/>
                <c:pt idx="0">
                  <c:v>Poorest</c:v>
                </c:pt>
                <c:pt idx="1">
                  <c:v>Poor</c:v>
                </c:pt>
                <c:pt idx="2">
                  <c:v>Middle</c:v>
                </c:pt>
                <c:pt idx="3">
                  <c:v>Rich</c:v>
                </c:pt>
                <c:pt idx="4">
                  <c:v>Richest</c:v>
                </c:pt>
              </c:strCache>
            </c:strRef>
          </c:cat>
          <c:val>
            <c:numRef>
              <c:f>'MIS17'!$H$223:$L$223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EC0-42E2-A258-B86C9E95717E}"/>
            </c:ext>
          </c:extLst>
        </c:ser>
        <c:ser>
          <c:idx val="2"/>
          <c:order val="2"/>
          <c:tx>
            <c:strRef>
              <c:f>'MIS17'!$B$224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'MIS17'!$H$221:$L$221</c:f>
              <c:strCache>
                <c:ptCount val="5"/>
                <c:pt idx="0">
                  <c:v>Poorest</c:v>
                </c:pt>
                <c:pt idx="1">
                  <c:v>Poor</c:v>
                </c:pt>
                <c:pt idx="2">
                  <c:v>Middle</c:v>
                </c:pt>
                <c:pt idx="3">
                  <c:v>Rich</c:v>
                </c:pt>
                <c:pt idx="4">
                  <c:v>Richest</c:v>
                </c:pt>
              </c:strCache>
            </c:strRef>
          </c:cat>
          <c:val>
            <c:numRef>
              <c:f>'MIS17'!$H$224:$L$224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7EC0-42E2-A258-B86C9E95717E}"/>
            </c:ext>
          </c:extLst>
        </c:ser>
        <c:dLbls>
          <c:showLegendKey val="0"/>
          <c:showVal val="0"/>
          <c:showCatName val="0"/>
          <c:showSerName val="0"/>
          <c:showPercent val="0"/>
          <c:showBubbleSize val="0"/>
        </c:dLbls>
        <c:gapWidth val="50"/>
        <c:overlap val="100"/>
        <c:axId val="380716544"/>
        <c:axId val="380718080"/>
      </c:barChart>
      <c:catAx>
        <c:axId val="380716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0718080"/>
        <c:crosses val="autoZero"/>
        <c:auto val="1"/>
        <c:lblAlgn val="ctr"/>
        <c:lblOffset val="100"/>
        <c:tickLblSkip val="1"/>
        <c:tickMarkSkip val="1"/>
        <c:noMultiLvlLbl val="0"/>
      </c:catAx>
      <c:valAx>
        <c:axId val="38071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80716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'MIS17'!$C$124:$G$124</c:f>
              <c:numCache>
                <c:formatCode>###0.0</c:formatCode>
                <c:ptCount val="5"/>
                <c:pt idx="0">
                  <c:v>30.894732980692631</c:v>
                </c:pt>
                <c:pt idx="1">
                  <c:v>33.16781631987439</c:v>
                </c:pt>
                <c:pt idx="2">
                  <c:v>41.934666585276091</c:v>
                </c:pt>
                <c:pt idx="3">
                  <c:v>51.073725517601531</c:v>
                </c:pt>
                <c:pt idx="4">
                  <c:v>52.190032743321282</c:v>
                </c:pt>
              </c:numCache>
            </c:numRef>
          </c:val>
          <c:extLst>
            <c:ext xmlns:c16="http://schemas.microsoft.com/office/drawing/2014/chart" uri="{C3380CC4-5D6E-409C-BE32-E72D297353CC}">
              <c16:uniqueId val="{00000000-6C2E-457C-B855-BE79E52F2ABD}"/>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'MIS17'!$C$125:$G$125</c:f>
              <c:numCache>
                <c:formatCode>###0.0</c:formatCode>
                <c:ptCount val="5"/>
                <c:pt idx="0">
                  <c:v>7.8844088667890118</c:v>
                </c:pt>
                <c:pt idx="1">
                  <c:v>8.6432586905831403</c:v>
                </c:pt>
                <c:pt idx="2">
                  <c:v>9.6124937469040592</c:v>
                </c:pt>
                <c:pt idx="3">
                  <c:v>24.732842446340999</c:v>
                </c:pt>
                <c:pt idx="4">
                  <c:v>41.439396914024236</c:v>
                </c:pt>
              </c:numCache>
            </c:numRef>
          </c:val>
          <c:extLst>
            <c:ext xmlns:c16="http://schemas.microsoft.com/office/drawing/2014/chart" uri="{C3380CC4-5D6E-409C-BE32-E72D297353CC}">
              <c16:uniqueId val="{00000001-6C2E-457C-B855-BE79E52F2ABD}"/>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'MIS17'!$C$126:$G$126</c:f>
              <c:numCache>
                <c:formatCode>###0.0</c:formatCode>
                <c:ptCount val="5"/>
                <c:pt idx="0">
                  <c:v>40.079342717797047</c:v>
                </c:pt>
                <c:pt idx="1">
                  <c:v>49.723891094634055</c:v>
                </c:pt>
                <c:pt idx="2">
                  <c:v>44.282925292487818</c:v>
                </c:pt>
                <c:pt idx="3">
                  <c:v>23.337192788644231</c:v>
                </c:pt>
                <c:pt idx="4">
                  <c:v>6.3330877705762703</c:v>
                </c:pt>
              </c:numCache>
            </c:numRef>
          </c:val>
          <c:extLst>
            <c:ext xmlns:c16="http://schemas.microsoft.com/office/drawing/2014/chart" uri="{C3380CC4-5D6E-409C-BE32-E72D297353CC}">
              <c16:uniqueId val="{00000002-6C2E-457C-B855-BE79E52F2ABD}"/>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'MIS17'!$C$121:$G$121</c:f>
              <c:strCache>
                <c:ptCount val="5"/>
                <c:pt idx="0">
                  <c:v>Poorest</c:v>
                </c:pt>
                <c:pt idx="1">
                  <c:v>Poor</c:v>
                </c:pt>
                <c:pt idx="2">
                  <c:v>Middle</c:v>
                </c:pt>
                <c:pt idx="3">
                  <c:v>Rich</c:v>
                </c:pt>
                <c:pt idx="4">
                  <c:v>Richest</c:v>
                </c:pt>
              </c:strCache>
            </c:strRef>
          </c:cat>
          <c:val>
            <c:numRef>
              <c:f>'MIS17'!$C$127:$G$127</c:f>
              <c:numCache>
                <c:formatCode>###0.0</c:formatCode>
                <c:ptCount val="5"/>
                <c:pt idx="0">
                  <c:v>21.14151543472131</c:v>
                </c:pt>
                <c:pt idx="1">
                  <c:v>8.4650338949084123</c:v>
                </c:pt>
                <c:pt idx="2">
                  <c:v>4.1699143753320325</c:v>
                </c:pt>
                <c:pt idx="3">
                  <c:v>0.85623924741324553</c:v>
                </c:pt>
                <c:pt idx="4">
                  <c:v>3.7482572078205732E-2</c:v>
                </c:pt>
              </c:numCache>
            </c:numRef>
          </c:val>
          <c:extLst>
            <c:ext xmlns:c16="http://schemas.microsoft.com/office/drawing/2014/chart" uri="{C3380CC4-5D6E-409C-BE32-E72D297353CC}">
              <c16:uniqueId val="{00000003-6C2E-457C-B855-BE79E52F2ABD}"/>
            </c:ext>
          </c:extLst>
        </c:ser>
        <c:dLbls>
          <c:showLegendKey val="0"/>
          <c:showVal val="0"/>
          <c:showCatName val="0"/>
          <c:showSerName val="0"/>
          <c:showPercent val="0"/>
          <c:showBubbleSize val="0"/>
        </c:dLbls>
        <c:gapWidth val="50"/>
        <c:overlap val="100"/>
        <c:axId val="355771136"/>
        <c:axId val="355772672"/>
      </c:barChart>
      <c:catAx>
        <c:axId val="355771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772672"/>
        <c:crosses val="autoZero"/>
        <c:auto val="1"/>
        <c:lblAlgn val="ctr"/>
        <c:lblOffset val="100"/>
        <c:tickLblSkip val="1"/>
        <c:tickMarkSkip val="1"/>
        <c:noMultiLvlLbl val="0"/>
      </c:catAx>
      <c:valAx>
        <c:axId val="3557726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57711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'MIS17'!$B$124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'MIS17'!$M$124:$Q$124</c:f>
              <c:numCache>
                <c:formatCode>###0.0</c:formatCode>
                <c:ptCount val="5"/>
                <c:pt idx="0">
                  <c:v>27.343424724905066</c:v>
                </c:pt>
                <c:pt idx="1">
                  <c:v>32.468230613544371</c:v>
                </c:pt>
                <c:pt idx="2">
                  <c:v>32.049472945037166</c:v>
                </c:pt>
                <c:pt idx="3">
                  <c:v>41.545206566864664</c:v>
                </c:pt>
                <c:pt idx="4">
                  <c:v>58.588090762549697</c:v>
                </c:pt>
              </c:numCache>
            </c:numRef>
          </c:val>
          <c:extLst>
            <c:ext xmlns:c16="http://schemas.microsoft.com/office/drawing/2014/chart" uri="{C3380CC4-5D6E-409C-BE32-E72D297353CC}">
              <c16:uniqueId val="{00000000-147A-48FE-AB73-E324DD755869}"/>
            </c:ext>
          </c:extLst>
        </c:ser>
        <c:ser>
          <c:idx val="1"/>
          <c:order val="1"/>
          <c:tx>
            <c:strRef>
              <c:f>'MIS17'!$B$125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'MIS17'!$M$125:$Q$125</c:f>
              <c:numCache>
                <c:formatCode>###0.0</c:formatCode>
                <c:ptCount val="5"/>
                <c:pt idx="0">
                  <c:v>8.6051656259523046</c:v>
                </c:pt>
                <c:pt idx="1">
                  <c:v>7.9795646935289817</c:v>
                </c:pt>
                <c:pt idx="2">
                  <c:v>11.48886494522508</c:v>
                </c:pt>
                <c:pt idx="3">
                  <c:v>9.144879906714861</c:v>
                </c:pt>
                <c:pt idx="4">
                  <c:v>16.185239189987666</c:v>
                </c:pt>
              </c:numCache>
            </c:numRef>
          </c:val>
          <c:extLst>
            <c:ext xmlns:c16="http://schemas.microsoft.com/office/drawing/2014/chart" uri="{C3380CC4-5D6E-409C-BE32-E72D297353CC}">
              <c16:uniqueId val="{00000001-147A-48FE-AB73-E324DD755869}"/>
            </c:ext>
          </c:extLst>
        </c:ser>
        <c:ser>
          <c:idx val="2"/>
          <c:order val="2"/>
          <c:tx>
            <c:strRef>
              <c:f>'MIS17'!$B$126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'MIS17'!$M$126:$Q$126</c:f>
              <c:numCache>
                <c:formatCode>###0.0</c:formatCode>
                <c:ptCount val="5"/>
                <c:pt idx="0">
                  <c:v>40.100230544361345</c:v>
                </c:pt>
                <c:pt idx="1">
                  <c:v>46.66126984846656</c:v>
                </c:pt>
                <c:pt idx="2">
                  <c:v>49.402781207383391</c:v>
                </c:pt>
                <c:pt idx="3">
                  <c:v>45.702717147869855</c:v>
                </c:pt>
                <c:pt idx="4">
                  <c:v>24.526414074370877</c:v>
                </c:pt>
              </c:numCache>
            </c:numRef>
          </c:val>
          <c:extLst>
            <c:ext xmlns:c16="http://schemas.microsoft.com/office/drawing/2014/chart" uri="{C3380CC4-5D6E-409C-BE32-E72D297353CC}">
              <c16:uniqueId val="{00000002-147A-48FE-AB73-E324DD755869}"/>
            </c:ext>
          </c:extLst>
        </c:ser>
        <c:ser>
          <c:idx val="3"/>
          <c:order val="3"/>
          <c:tx>
            <c:strRef>
              <c:f>'MIS17'!$B$127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'MIS17'!$M$121:$Q$121</c:f>
              <c:strCache>
                <c:ptCount val="5"/>
                <c:pt idx="0">
                  <c:v>Poorest</c:v>
                </c:pt>
                <c:pt idx="1">
                  <c:v>Poor</c:v>
                </c:pt>
                <c:pt idx="2">
                  <c:v>Middle</c:v>
                </c:pt>
                <c:pt idx="3">
                  <c:v>Rich</c:v>
                </c:pt>
                <c:pt idx="4">
                  <c:v>Richest</c:v>
                </c:pt>
              </c:strCache>
            </c:strRef>
          </c:cat>
          <c:val>
            <c:numRef>
              <c:f>'MIS17'!$M$127:$Q$127</c:f>
              <c:numCache>
                <c:formatCode>###0.0</c:formatCode>
                <c:ptCount val="5"/>
                <c:pt idx="0">
                  <c:v>23.951179104781282</c:v>
                </c:pt>
                <c:pt idx="1">
                  <c:v>12.890934844460089</c:v>
                </c:pt>
                <c:pt idx="2">
                  <c:v>7.0588809023543604</c:v>
                </c:pt>
                <c:pt idx="3">
                  <c:v>3.6071963785506158</c:v>
                </c:pt>
                <c:pt idx="4">
                  <c:v>0.70025597309175391</c:v>
                </c:pt>
              </c:numCache>
            </c:numRef>
          </c:val>
          <c:extLst>
            <c:ext xmlns:c16="http://schemas.microsoft.com/office/drawing/2014/chart" uri="{C3380CC4-5D6E-409C-BE32-E72D297353CC}">
              <c16:uniqueId val="{00000003-147A-48FE-AB73-E324DD755869}"/>
            </c:ext>
          </c:extLst>
        </c:ser>
        <c:dLbls>
          <c:showLegendKey val="0"/>
          <c:showVal val="0"/>
          <c:showCatName val="0"/>
          <c:showSerName val="0"/>
          <c:showPercent val="0"/>
          <c:showBubbleSize val="0"/>
        </c:dLbls>
        <c:gapWidth val="50"/>
        <c:overlap val="100"/>
        <c:axId val="353572352"/>
        <c:axId val="353573888"/>
      </c:barChart>
      <c:catAx>
        <c:axId val="3535723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573888"/>
        <c:crosses val="autoZero"/>
        <c:auto val="1"/>
        <c:lblAlgn val="ctr"/>
        <c:lblOffset val="100"/>
        <c:tickLblSkip val="1"/>
        <c:tickMarkSkip val="1"/>
        <c:noMultiLvlLbl val="0"/>
      </c:catAx>
      <c:valAx>
        <c:axId val="3535738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3535723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6"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drawing7.xml.rels><?xml version="1.0" encoding="UTF-8"?><Relationships xmlns="http://schemas.openxmlformats.org/package/2006/relationships"><Relationship Target="../charts/chart119.xml" Type="http://schemas.openxmlformats.org/officeDocument/2006/relationships/chart" Id="rId8"/><Relationship Target="../charts/chart114.xml" Type="http://schemas.openxmlformats.org/officeDocument/2006/relationships/chart" Id="rId3"/><Relationship Target="../charts/chart118.xml" Type="http://schemas.openxmlformats.org/officeDocument/2006/relationships/chart" Id="rId7"/><Relationship Target="../charts/chart123.xml" Type="http://schemas.openxmlformats.org/officeDocument/2006/relationships/chart" Id="rId12"/><Relationship Target="../charts/chart113.xml" Type="http://schemas.openxmlformats.org/officeDocument/2006/relationships/chart" Id="rId2"/><Relationship Target="../charts/chart112.xml" Type="http://schemas.openxmlformats.org/officeDocument/2006/relationships/chart" Id="rId1"/><Relationship Target="../charts/chart117.xml" Type="http://schemas.openxmlformats.org/officeDocument/2006/relationships/chart" Id="rId6"/><Relationship Target="../charts/chart122.xml" Type="http://schemas.openxmlformats.org/officeDocument/2006/relationships/chart" Id="rId11"/><Relationship Target="../charts/chart116.xml" Type="http://schemas.openxmlformats.org/officeDocument/2006/relationships/chart" Id="rId5"/><Relationship Target="../charts/chart121.xml" Type="http://schemas.openxmlformats.org/officeDocument/2006/relationships/chart" Id="rId10"/><Relationship Target="../charts/chart115.xml" Type="http://schemas.openxmlformats.org/officeDocument/2006/relationships/chart" Id="rId4"/><Relationship Target="../charts/chart120.xml" Type="http://schemas.openxmlformats.org/officeDocument/2006/relationships/chart" Id="rId9"/></Relationships>
</file>

<file path=xl/drawings/_rels/drawing8.xml.rels><?xml version="1.0" encoding="UTF-8"?><Relationships xmlns="http://schemas.openxmlformats.org/package/2006/relationships"><Relationship Target="../charts/chart131.xml" Type="http://schemas.openxmlformats.org/officeDocument/2006/relationships/chart" Id="rId8"/><Relationship Target="../charts/chart126.xml" Type="http://schemas.openxmlformats.org/officeDocument/2006/relationships/chart" Id="rId3"/><Relationship Target="../charts/chart130.xml" Type="http://schemas.openxmlformats.org/officeDocument/2006/relationships/chart" Id="rId7"/><Relationship Target="../charts/chart135.xml" Type="http://schemas.openxmlformats.org/officeDocument/2006/relationships/chart" Id="rId12"/><Relationship Target="../charts/chart125.xml" Type="http://schemas.openxmlformats.org/officeDocument/2006/relationships/chart" Id="rId2"/><Relationship Target="../charts/chart124.xml" Type="http://schemas.openxmlformats.org/officeDocument/2006/relationships/chart" Id="rId1"/><Relationship Target="../charts/chart129.xml" Type="http://schemas.openxmlformats.org/officeDocument/2006/relationships/chart" Id="rId6"/><Relationship Target="../charts/chart134.xml" Type="http://schemas.openxmlformats.org/officeDocument/2006/relationships/chart" Id="rId11"/><Relationship Target="../charts/chart128.xml" Type="http://schemas.openxmlformats.org/officeDocument/2006/relationships/chart" Id="rId5"/><Relationship Target="../charts/chart133.xml" Type="http://schemas.openxmlformats.org/officeDocument/2006/relationships/chart" Id="rId10"/><Relationship Target="../charts/chart127.xml" Type="http://schemas.openxmlformats.org/officeDocument/2006/relationships/chart" Id="rId4"/><Relationship Target="../charts/chart132.xml" Type="http://schemas.openxmlformats.org/officeDocument/2006/relationships/chart" Id="rId9"/></Relationships>
</file>

<file path=xl/drawings/_rels/drawing9.xml.rels><?xml version="1.0" encoding="UTF-8"?><Relationships xmlns="http://schemas.openxmlformats.org/package/2006/relationships"><Relationship Target="../charts/chart143.xml" Type="http://schemas.openxmlformats.org/officeDocument/2006/relationships/chart" Id="rId8"/><Relationship Target="../charts/chart138.xml" Type="http://schemas.openxmlformats.org/officeDocument/2006/relationships/chart" Id="rId3"/><Relationship Target="../charts/chart142.xml" Type="http://schemas.openxmlformats.org/officeDocument/2006/relationships/chart" Id="rId7"/><Relationship Target="../charts/chart147.xml" Type="http://schemas.openxmlformats.org/officeDocument/2006/relationships/chart" Id="rId12"/><Relationship Target="../charts/chart137.xml" Type="http://schemas.openxmlformats.org/officeDocument/2006/relationships/chart" Id="rId2"/><Relationship Target="../charts/chart136.xml" Type="http://schemas.openxmlformats.org/officeDocument/2006/relationships/chart" Id="rId1"/><Relationship Target="../charts/chart141.xml" Type="http://schemas.openxmlformats.org/officeDocument/2006/relationships/chart" Id="rId6"/><Relationship Target="../charts/chart146.xml" Type="http://schemas.openxmlformats.org/officeDocument/2006/relationships/chart" Id="rId11"/><Relationship Target="../charts/chart140.xml" Type="http://schemas.openxmlformats.org/officeDocument/2006/relationships/chart" Id="rId5"/><Relationship Target="../charts/chart145.xml" Type="http://schemas.openxmlformats.org/officeDocument/2006/relationships/chart" Id="rId10"/><Relationship Target="../charts/chart139.xml" Type="http://schemas.openxmlformats.org/officeDocument/2006/relationships/chart" Id="rId4"/><Relationship Target="../charts/chart144.xml" Type="http://schemas.openxmlformats.org/officeDocument/2006/relationships/chart" Id="rId9"/></Relationships>
</file>

<file path=xl/drawings/_rels/drawing10.xml.rels><?xml version="1.0" encoding="UTF-8"?><Relationships xmlns="http://schemas.openxmlformats.org/package/2006/relationships"><Relationship Target="../charts/chart155.xml" Type="http://schemas.openxmlformats.org/officeDocument/2006/relationships/chart" Id="rId8"/><Relationship Target="../charts/chart150.xml" Type="http://schemas.openxmlformats.org/officeDocument/2006/relationships/chart" Id="rId3"/><Relationship Target="../charts/chart154.xml" Type="http://schemas.openxmlformats.org/officeDocument/2006/relationships/chart" Id="rId7"/><Relationship Target="../charts/chart159.xml" Type="http://schemas.openxmlformats.org/officeDocument/2006/relationships/chart" Id="rId12"/><Relationship Target="../charts/chart149.xml" Type="http://schemas.openxmlformats.org/officeDocument/2006/relationships/chart" Id="rId2"/><Relationship Target="../charts/chart148.xml" Type="http://schemas.openxmlformats.org/officeDocument/2006/relationships/chart" Id="rId1"/><Relationship Target="../charts/chart153.xml" Type="http://schemas.openxmlformats.org/officeDocument/2006/relationships/chart" Id="rId6"/><Relationship Target="../charts/chart158.xml" Type="http://schemas.openxmlformats.org/officeDocument/2006/relationships/chart" Id="rId11"/><Relationship Target="../charts/chart152.xml" Type="http://schemas.openxmlformats.org/officeDocument/2006/relationships/chart" Id="rId5"/><Relationship Target="../charts/chart157.xml" Type="http://schemas.openxmlformats.org/officeDocument/2006/relationships/chart" Id="rId10"/><Relationship Target="../charts/chart151.xml" Type="http://schemas.openxmlformats.org/officeDocument/2006/relationships/chart" Id="rId4"/><Relationship Target="../charts/chart156.xml" Type="http://schemas.openxmlformats.org/officeDocument/2006/relationships/chart" Id="rId9"/></Relationships>
</file>

<file path=xl/drawings/_rels/drawing11.xml.rels><?xml version="1.0" encoding="UTF-8"?><Relationships xmlns="http://schemas.openxmlformats.org/package/2006/relationships"><Relationship Target="../charts/chart167.xml" Type="http://schemas.openxmlformats.org/officeDocument/2006/relationships/chart" Id="rId8"/><Relationship Target="../charts/chart162.xml" Type="http://schemas.openxmlformats.org/officeDocument/2006/relationships/chart" Id="rId3"/><Relationship Target="../charts/chart166.xml" Type="http://schemas.openxmlformats.org/officeDocument/2006/relationships/chart" Id="rId7"/><Relationship Target="../charts/chart171.xml" Type="http://schemas.openxmlformats.org/officeDocument/2006/relationships/chart" Id="rId12"/><Relationship Target="../charts/chart161.xml" Type="http://schemas.openxmlformats.org/officeDocument/2006/relationships/chart" Id="rId2"/><Relationship Target="../charts/chart160.xml" Type="http://schemas.openxmlformats.org/officeDocument/2006/relationships/chart" Id="rId1"/><Relationship Target="../charts/chart165.xml" Type="http://schemas.openxmlformats.org/officeDocument/2006/relationships/chart" Id="rId6"/><Relationship Target="../charts/chart170.xml" Type="http://schemas.openxmlformats.org/officeDocument/2006/relationships/chart" Id="rId11"/><Relationship Target="../charts/chart164.xml" Type="http://schemas.openxmlformats.org/officeDocument/2006/relationships/chart" Id="rId5"/><Relationship Target="../charts/chart169.xml" Type="http://schemas.openxmlformats.org/officeDocument/2006/relationships/chart" Id="rId10"/><Relationship Target="../charts/chart163.xml" Type="http://schemas.openxmlformats.org/officeDocument/2006/relationships/chart" Id="rId4"/><Relationship Target="../charts/chart16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9217"/>
            </a:ext>
            <a:ext xmlns:a16="http://schemas.microsoft.com/office/drawing/2014/main" uri="{FF2B5EF4-FFF2-40B4-BE49-F238E27FC236}">
              <a16:creationId xmlns:a16="http://schemas.microsoft.com/office/drawing/2014/main" id="{00000000-0008-0000-0400-000002000000}"/>
            </a:ext>
          </a:extLst>
        </xdr:cNvPr>
        <xdr:cNvSpPr/>
      </xdr:nvSpPr>
      <xdr:spPr>
        <a:xfrm>
          <a:off x="9496425" y="22388513"/>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9218"/>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38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38</xdr:col>
      <xdr:colOff>19051</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38</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9219"/>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9220"/>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9221"/>
            </a:ext>
            <a:ext xmlns:a16="http://schemas.microsoft.com/office/drawing/2014/main" uri="{FF2B5EF4-FFF2-40B4-BE49-F238E27FC236}">
              <a16:creationId xmlns:a16="http://schemas.microsoft.com/office/drawing/2014/main" id="{00000000-0008-0000-0400-000013000000}"/>
            </a:ext>
          </a:extLst>
        </xdr:cNvPr>
        <xdr:cNvSpPr/>
      </xdr:nvSpPr>
      <xdr:spPr>
        <a:xfrm>
          <a:off x="876300" y="22388513"/>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9222"/>
            </a:ext>
            <a:ext xmlns:a16="http://schemas.microsoft.com/office/drawing/2014/main" uri="{FF2B5EF4-FFF2-40B4-BE49-F238E27FC236}">
              <a16:creationId xmlns:a16="http://schemas.microsoft.com/office/drawing/2014/main" id="{00000000-0008-0000-0400-000014000000}"/>
            </a:ext>
          </a:extLst>
        </xdr:cNvPr>
        <xdr:cNvSpPr/>
      </xdr:nvSpPr>
      <xdr:spPr>
        <a:xfrm>
          <a:off x="2205038" y="223885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9223"/>
            </a:ext>
            <a:ext xmlns:a16="http://schemas.microsoft.com/office/drawing/2014/main" uri="{FF2B5EF4-FFF2-40B4-BE49-F238E27FC236}">
              <a16:creationId xmlns:a16="http://schemas.microsoft.com/office/drawing/2014/main" id="{00000000-0008-0000-0400-000015000000}"/>
            </a:ext>
          </a:extLst>
        </xdr:cNvPr>
        <xdr:cNvSpPr/>
      </xdr:nvSpPr>
      <xdr:spPr>
        <a:xfrm>
          <a:off x="942975" y="430863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9224"/>
            </a:ext>
            <a:ext xmlns:a16="http://schemas.microsoft.com/office/drawing/2014/main" uri="{FF2B5EF4-FFF2-40B4-BE49-F238E27FC236}">
              <a16:creationId xmlns:a16="http://schemas.microsoft.com/office/drawing/2014/main" id="{00000000-0008-0000-0400-000016000000}"/>
            </a:ext>
          </a:extLst>
        </xdr:cNvPr>
        <xdr:cNvSpPr/>
      </xdr:nvSpPr>
      <xdr:spPr>
        <a:xfrm>
          <a:off x="2205038" y="430863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3217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915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9225"/>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9226"/>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9227"/>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9228"/>
            </a:ext>
            <a:ext xmlns:a16="http://schemas.microsoft.com/office/drawing/2014/main" uri="{FF2B5EF4-FFF2-40B4-BE49-F238E27FC236}">
              <a16:creationId xmlns:a16="http://schemas.microsoft.com/office/drawing/2014/main" id="{00000000-0008-0000-0400-00001F000000}"/>
            </a:ext>
          </a:extLst>
        </xdr:cNvPr>
        <xdr:cNvSpPr/>
      </xdr:nvSpPr>
      <xdr:spPr>
        <a:xfrm>
          <a:off x="2357438" y="809529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9229"/>
            </a:ext>
            <a:ext xmlns:a16="http://schemas.microsoft.com/office/drawing/2014/main" uri="{FF2B5EF4-FFF2-40B4-BE49-F238E27FC236}">
              <a16:creationId xmlns:a16="http://schemas.microsoft.com/office/drawing/2014/main" id="{00000000-0008-0000-0400-000023000000}"/>
            </a:ext>
          </a:extLst>
        </xdr:cNvPr>
        <xdr:cNvSpPr/>
      </xdr:nvSpPr>
      <xdr:spPr>
        <a:xfrm>
          <a:off x="9429750" y="43086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9230"/>
            </a:ext>
            <a:ext xmlns:a16="http://schemas.microsoft.com/office/drawing/2014/main" uri="{FF2B5EF4-FFF2-40B4-BE49-F238E27FC236}">
              <a16:creationId xmlns:a16="http://schemas.microsoft.com/office/drawing/2014/main" id="{00000000-0008-0000-0400-000024000000}"/>
            </a:ext>
          </a:extLst>
        </xdr:cNvPr>
        <xdr:cNvSpPr/>
      </xdr:nvSpPr>
      <xdr:spPr>
        <a:xfrm>
          <a:off x="4533900" y="22388513"/>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9231"/>
            </a:ext>
            <a:ext xmlns:a16="http://schemas.microsoft.com/office/drawing/2014/main" uri="{FF2B5EF4-FFF2-40B4-BE49-F238E27FC236}">
              <a16:creationId xmlns:a16="http://schemas.microsoft.com/office/drawing/2014/main" id="{00000000-0008-0000-0400-000025000000}"/>
            </a:ext>
          </a:extLst>
        </xdr:cNvPr>
        <xdr:cNvSpPr/>
      </xdr:nvSpPr>
      <xdr:spPr>
        <a:xfrm>
          <a:off x="4533900" y="430863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9232"/>
            </a:ext>
            <a:ext xmlns:a16="http://schemas.microsoft.com/office/drawing/2014/main" uri="{FF2B5EF4-FFF2-40B4-BE49-F238E27FC236}">
              <a16:creationId xmlns:a16="http://schemas.microsoft.com/office/drawing/2014/main" id="{00000000-0008-0000-0400-000026000000}"/>
            </a:ext>
          </a:extLst>
        </xdr:cNvPr>
        <xdr:cNvSpPr/>
      </xdr:nvSpPr>
      <xdr:spPr>
        <a:xfrm>
          <a:off x="16073438" y="223885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9233"/>
            </a:ext>
            <a:ext xmlns:a16="http://schemas.microsoft.com/office/drawing/2014/main" uri="{FF2B5EF4-FFF2-40B4-BE49-F238E27FC236}">
              <a16:creationId xmlns:a16="http://schemas.microsoft.com/office/drawing/2014/main" id="{00000000-0008-0000-0400-000027000000}"/>
            </a:ext>
          </a:extLst>
        </xdr:cNvPr>
        <xdr:cNvSpPr/>
      </xdr:nvSpPr>
      <xdr:spPr>
        <a:xfrm>
          <a:off x="16054388" y="43086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9234"/>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9235"/>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9529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399</xdr:row>
          <xdr:rowOff>19050</xdr:rowOff>
        </xdr:from>
        <xdr:to>
          <xdr:col>1</xdr:col>
          <xdr:colOff>1704975</xdr:colOff>
          <xdr:row>400</xdr:row>
          <xdr:rowOff>95250</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4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4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4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4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4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4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4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4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4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4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4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4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4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4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4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4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8193"/>
            </a:ext>
            <a:ext xmlns:a16="http://schemas.microsoft.com/office/drawing/2014/main" uri="{FF2B5EF4-FFF2-40B4-BE49-F238E27FC236}">
              <a16:creationId xmlns:a16="http://schemas.microsoft.com/office/drawing/2014/main" id="{00000000-0008-0000-0500-000002000000}"/>
            </a:ext>
          </a:extLst>
        </xdr:cNvPr>
        <xdr:cNvSpPr/>
      </xdr:nvSpPr>
      <xdr:spPr>
        <a:xfrm>
          <a:off x="9496425" y="226028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8194"/>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43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4176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8195"/>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8196"/>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8197"/>
            </a:ext>
            <a:ext xmlns:a16="http://schemas.microsoft.com/office/drawing/2014/main" uri="{FF2B5EF4-FFF2-40B4-BE49-F238E27FC236}">
              <a16:creationId xmlns:a16="http://schemas.microsoft.com/office/drawing/2014/main" id="{00000000-0008-0000-0500-000013000000}"/>
            </a:ext>
          </a:extLst>
        </xdr:cNvPr>
        <xdr:cNvSpPr/>
      </xdr:nvSpPr>
      <xdr:spPr>
        <a:xfrm>
          <a:off x="876300" y="226028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8198"/>
            </a:ext>
            <a:ext xmlns:a16="http://schemas.microsoft.com/office/drawing/2014/main" uri="{FF2B5EF4-FFF2-40B4-BE49-F238E27FC236}">
              <a16:creationId xmlns:a16="http://schemas.microsoft.com/office/drawing/2014/main" id="{00000000-0008-0000-0500-000014000000}"/>
            </a:ext>
          </a:extLst>
        </xdr:cNvPr>
        <xdr:cNvSpPr/>
      </xdr:nvSpPr>
      <xdr:spPr>
        <a:xfrm>
          <a:off x="2205038" y="226028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8199"/>
            </a:ext>
            <a:ext xmlns:a16="http://schemas.microsoft.com/office/drawing/2014/main" uri="{FF2B5EF4-FFF2-40B4-BE49-F238E27FC236}">
              <a16:creationId xmlns:a16="http://schemas.microsoft.com/office/drawing/2014/main" id="{00000000-0008-0000-0500-000015000000}"/>
            </a:ext>
          </a:extLst>
        </xdr:cNvPr>
        <xdr:cNvSpPr/>
      </xdr:nvSpPr>
      <xdr:spPr>
        <a:xfrm>
          <a:off x="942975" y="433482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8200"/>
            </a:ext>
            <a:ext xmlns:a16="http://schemas.microsoft.com/office/drawing/2014/main" uri="{FF2B5EF4-FFF2-40B4-BE49-F238E27FC236}">
              <a16:creationId xmlns:a16="http://schemas.microsoft.com/office/drawing/2014/main" id="{00000000-0008-0000-0500-000016000000}"/>
            </a:ext>
          </a:extLst>
        </xdr:cNvPr>
        <xdr:cNvSpPr/>
      </xdr:nvSpPr>
      <xdr:spPr>
        <a:xfrm>
          <a:off x="2205038" y="43348275"/>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4176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4176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4176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8201"/>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8202"/>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8203"/>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8204"/>
            </a:ext>
            <a:ext xmlns:a16="http://schemas.microsoft.com/office/drawing/2014/main" uri="{FF2B5EF4-FFF2-40B4-BE49-F238E27FC236}">
              <a16:creationId xmlns:a16="http://schemas.microsoft.com/office/drawing/2014/main" id="{00000000-0008-0000-0500-00001F000000}"/>
            </a:ext>
          </a:extLst>
        </xdr:cNvPr>
        <xdr:cNvSpPr/>
      </xdr:nvSpPr>
      <xdr:spPr>
        <a:xfrm>
          <a:off x="2357438" y="81214913"/>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8205"/>
            </a:ext>
            <a:ext xmlns:a16="http://schemas.microsoft.com/office/drawing/2014/main" uri="{FF2B5EF4-FFF2-40B4-BE49-F238E27FC236}">
              <a16:creationId xmlns:a16="http://schemas.microsoft.com/office/drawing/2014/main" id="{00000000-0008-0000-0500-000023000000}"/>
            </a:ext>
          </a:extLst>
        </xdr:cNvPr>
        <xdr:cNvSpPr/>
      </xdr:nvSpPr>
      <xdr:spPr>
        <a:xfrm>
          <a:off x="9429750" y="433482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8206"/>
            </a:ext>
            <a:ext xmlns:a16="http://schemas.microsoft.com/office/drawing/2014/main" uri="{FF2B5EF4-FFF2-40B4-BE49-F238E27FC236}">
              <a16:creationId xmlns:a16="http://schemas.microsoft.com/office/drawing/2014/main" id="{00000000-0008-0000-0500-000024000000}"/>
            </a:ext>
          </a:extLst>
        </xdr:cNvPr>
        <xdr:cNvSpPr/>
      </xdr:nvSpPr>
      <xdr:spPr>
        <a:xfrm>
          <a:off x="4533900" y="226028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8207"/>
            </a:ext>
            <a:ext xmlns:a16="http://schemas.microsoft.com/office/drawing/2014/main" uri="{FF2B5EF4-FFF2-40B4-BE49-F238E27FC236}">
              <a16:creationId xmlns:a16="http://schemas.microsoft.com/office/drawing/2014/main" id="{00000000-0008-0000-0500-000025000000}"/>
            </a:ext>
          </a:extLst>
        </xdr:cNvPr>
        <xdr:cNvSpPr/>
      </xdr:nvSpPr>
      <xdr:spPr>
        <a:xfrm>
          <a:off x="4533900" y="43348275"/>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8208"/>
            </a:ext>
            <a:ext xmlns:a16="http://schemas.microsoft.com/office/drawing/2014/main" uri="{FF2B5EF4-FFF2-40B4-BE49-F238E27FC236}">
              <a16:creationId xmlns:a16="http://schemas.microsoft.com/office/drawing/2014/main" id="{00000000-0008-0000-0500-000026000000}"/>
            </a:ext>
          </a:extLst>
        </xdr:cNvPr>
        <xdr:cNvSpPr/>
      </xdr:nvSpPr>
      <xdr:spPr>
        <a:xfrm>
          <a:off x="16073438" y="226028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8209"/>
            </a:ext>
            <a:ext xmlns:a16="http://schemas.microsoft.com/office/drawing/2014/main" uri="{FF2B5EF4-FFF2-40B4-BE49-F238E27FC236}">
              <a16:creationId xmlns:a16="http://schemas.microsoft.com/office/drawing/2014/main" id="{00000000-0008-0000-0500-000027000000}"/>
            </a:ext>
          </a:extLst>
        </xdr:cNvPr>
        <xdr:cNvSpPr/>
      </xdr:nvSpPr>
      <xdr:spPr>
        <a:xfrm>
          <a:off x="16054388" y="433482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8210"/>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8211"/>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500-00003A000000}"/>
            </a:ext>
          </a:extLst>
        </xdr:cNvPr>
        <xdr:cNvSpPr/>
      </xdr:nvSpPr>
      <xdr:spPr>
        <a:xfrm>
          <a:off x="2357438" y="81214913"/>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0</xdr:rowOff>
        </xdr:from>
        <xdr:to>
          <xdr:col>1</xdr:col>
          <xdr:colOff>1704975</xdr:colOff>
          <xdr:row>399</xdr:row>
          <xdr:rowOff>190500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5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5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5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5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5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5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5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5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5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5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5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5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5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5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5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5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7.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7169"/>
            </a:ext>
            <a:ext xmlns:a16="http://schemas.microsoft.com/office/drawing/2014/main" uri="{FF2B5EF4-FFF2-40B4-BE49-F238E27FC236}">
              <a16:creationId xmlns:a16="http://schemas.microsoft.com/office/drawing/2014/main" id="{00000000-0008-0000-0600-000002000000}"/>
            </a:ext>
          </a:extLst>
        </xdr:cNvPr>
        <xdr:cNvSpPr/>
      </xdr:nvSpPr>
      <xdr:spPr>
        <a:xfrm>
          <a:off x="9496425" y="2265045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7170"/>
            </a:ext>
            <a:ext xmlns:a16="http://schemas.microsoft.com/office/drawing/2014/main" uri="{FF2B5EF4-FFF2-40B4-BE49-F238E27FC236}">
              <a16:creationId xmlns:a16="http://schemas.microsoft.com/office/drawing/2014/main" id="{00000000-0008-0000-06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43</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43</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6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600-00000E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600-00000F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6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7171"/>
            </a:ext>
            <a:ext xmlns:a16="http://schemas.microsoft.com/office/drawing/2014/main" uri="{FF2B5EF4-FFF2-40B4-BE49-F238E27FC236}">
              <a16:creationId xmlns:a16="http://schemas.microsoft.com/office/drawing/2014/main" id="{00000000-0008-0000-06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7172"/>
            </a:ext>
            <a:ext xmlns:a16="http://schemas.microsoft.com/office/drawing/2014/main" uri="{FF2B5EF4-FFF2-40B4-BE49-F238E27FC236}">
              <a16:creationId xmlns:a16="http://schemas.microsoft.com/office/drawing/2014/main" id="{00000000-0008-0000-06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7173"/>
            </a:ext>
            <a:ext xmlns:a16="http://schemas.microsoft.com/office/drawing/2014/main" uri="{FF2B5EF4-FFF2-40B4-BE49-F238E27FC236}">
              <a16:creationId xmlns:a16="http://schemas.microsoft.com/office/drawing/2014/main" id="{00000000-0008-0000-0600-000013000000}"/>
            </a:ext>
          </a:extLst>
        </xdr:cNvPr>
        <xdr:cNvSpPr/>
      </xdr:nvSpPr>
      <xdr:spPr>
        <a:xfrm>
          <a:off x="876300" y="22650450"/>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7174"/>
            </a:ext>
            <a:ext xmlns:a16="http://schemas.microsoft.com/office/drawing/2014/main" uri="{FF2B5EF4-FFF2-40B4-BE49-F238E27FC236}">
              <a16:creationId xmlns:a16="http://schemas.microsoft.com/office/drawing/2014/main" id="{00000000-0008-0000-0600-000014000000}"/>
            </a:ext>
          </a:extLst>
        </xdr:cNvPr>
        <xdr:cNvSpPr/>
      </xdr:nvSpPr>
      <xdr:spPr>
        <a:xfrm>
          <a:off x="2205038" y="226504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7175"/>
            </a:ext>
            <a:ext xmlns:a16="http://schemas.microsoft.com/office/drawing/2014/main" uri="{FF2B5EF4-FFF2-40B4-BE49-F238E27FC236}">
              <a16:creationId xmlns:a16="http://schemas.microsoft.com/office/drawing/2014/main" id="{00000000-0008-0000-0600-000015000000}"/>
            </a:ext>
          </a:extLst>
        </xdr:cNvPr>
        <xdr:cNvSpPr/>
      </xdr:nvSpPr>
      <xdr:spPr>
        <a:xfrm>
          <a:off x="942975" y="4330065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7176"/>
            </a:ext>
            <a:ext xmlns:a16="http://schemas.microsoft.com/office/drawing/2014/main" uri="{FF2B5EF4-FFF2-40B4-BE49-F238E27FC236}">
              <a16:creationId xmlns:a16="http://schemas.microsoft.com/office/drawing/2014/main" id="{00000000-0008-0000-0600-000016000000}"/>
            </a:ext>
          </a:extLst>
        </xdr:cNvPr>
        <xdr:cNvSpPr/>
      </xdr:nvSpPr>
      <xdr:spPr>
        <a:xfrm>
          <a:off x="2205038" y="4330065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600-000017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600-000018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600-000019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600-00001A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600-00001B000000}"/>
            </a:ext>
          </a:extLst>
        </xdr:cNvPr>
        <xdr:cNvSpPr txBox="true"/>
      </xdr:nvSpPr>
      <xdr:spPr>
        <a:xfrm>
          <a:off x="3014663" y="441293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7177"/>
            </a:ext>
            <a:ext xmlns:a16="http://schemas.microsoft.com/office/drawing/2014/main" uri="{FF2B5EF4-FFF2-40B4-BE49-F238E27FC236}">
              <a16:creationId xmlns:a16="http://schemas.microsoft.com/office/drawing/2014/main" id="{00000000-0008-0000-06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7178"/>
            </a:ext>
            <a:ext xmlns:a16="http://schemas.microsoft.com/office/drawing/2014/main" uri="{FF2B5EF4-FFF2-40B4-BE49-F238E27FC236}">
              <a16:creationId xmlns:a16="http://schemas.microsoft.com/office/drawing/2014/main" id="{00000000-0008-0000-06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7179"/>
            </a:ext>
            <a:ext xmlns:a16="http://schemas.microsoft.com/office/drawing/2014/main" uri="{FF2B5EF4-FFF2-40B4-BE49-F238E27FC236}">
              <a16:creationId xmlns:a16="http://schemas.microsoft.com/office/drawing/2014/main" id="{00000000-0008-0000-06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7180"/>
            </a:ext>
            <a:ext xmlns:a16="http://schemas.microsoft.com/office/drawing/2014/main" uri="{FF2B5EF4-FFF2-40B4-BE49-F238E27FC236}">
              <a16:creationId xmlns:a16="http://schemas.microsoft.com/office/drawing/2014/main" id="{00000000-0008-0000-0600-00001F000000}"/>
            </a:ext>
          </a:extLst>
        </xdr:cNvPr>
        <xdr:cNvSpPr/>
      </xdr:nvSpPr>
      <xdr:spPr>
        <a:xfrm>
          <a:off x="2357438" y="8116728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7181"/>
            </a:ext>
            <a:ext xmlns:a16="http://schemas.microsoft.com/office/drawing/2014/main" uri="{FF2B5EF4-FFF2-40B4-BE49-F238E27FC236}">
              <a16:creationId xmlns:a16="http://schemas.microsoft.com/office/drawing/2014/main" id="{00000000-0008-0000-0600-000023000000}"/>
            </a:ext>
          </a:extLst>
        </xdr:cNvPr>
        <xdr:cNvSpPr/>
      </xdr:nvSpPr>
      <xdr:spPr>
        <a:xfrm>
          <a:off x="9429750" y="43300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7182"/>
            </a:ext>
            <a:ext xmlns:a16="http://schemas.microsoft.com/office/drawing/2014/main" uri="{FF2B5EF4-FFF2-40B4-BE49-F238E27FC236}">
              <a16:creationId xmlns:a16="http://schemas.microsoft.com/office/drawing/2014/main" id="{00000000-0008-0000-0600-000024000000}"/>
            </a:ext>
          </a:extLst>
        </xdr:cNvPr>
        <xdr:cNvSpPr/>
      </xdr:nvSpPr>
      <xdr:spPr>
        <a:xfrm>
          <a:off x="4533900" y="22650450"/>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7183"/>
            </a:ext>
            <a:ext xmlns:a16="http://schemas.microsoft.com/office/drawing/2014/main" uri="{FF2B5EF4-FFF2-40B4-BE49-F238E27FC236}">
              <a16:creationId xmlns:a16="http://schemas.microsoft.com/office/drawing/2014/main" id="{00000000-0008-0000-0600-000025000000}"/>
            </a:ext>
          </a:extLst>
        </xdr:cNvPr>
        <xdr:cNvSpPr/>
      </xdr:nvSpPr>
      <xdr:spPr>
        <a:xfrm>
          <a:off x="4533900" y="4330065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7184"/>
            </a:ext>
            <a:ext xmlns:a16="http://schemas.microsoft.com/office/drawing/2014/main" uri="{FF2B5EF4-FFF2-40B4-BE49-F238E27FC236}">
              <a16:creationId xmlns:a16="http://schemas.microsoft.com/office/drawing/2014/main" id="{00000000-0008-0000-0600-000026000000}"/>
            </a:ext>
          </a:extLst>
        </xdr:cNvPr>
        <xdr:cNvSpPr/>
      </xdr:nvSpPr>
      <xdr:spPr>
        <a:xfrm>
          <a:off x="16073438" y="226504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7185"/>
            </a:ext>
            <a:ext xmlns:a16="http://schemas.microsoft.com/office/drawing/2014/main" uri="{FF2B5EF4-FFF2-40B4-BE49-F238E27FC236}">
              <a16:creationId xmlns:a16="http://schemas.microsoft.com/office/drawing/2014/main" id="{00000000-0008-0000-0600-000027000000}"/>
            </a:ext>
          </a:extLst>
        </xdr:cNvPr>
        <xdr:cNvSpPr/>
      </xdr:nvSpPr>
      <xdr:spPr>
        <a:xfrm>
          <a:off x="16054388" y="4330065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7186"/>
            </a:ext>
            <a:ext xmlns:a16="http://schemas.microsoft.com/office/drawing/2014/main" uri="{FF2B5EF4-FFF2-40B4-BE49-F238E27FC236}">
              <a16:creationId xmlns:a16="http://schemas.microsoft.com/office/drawing/2014/main" id="{00000000-0008-0000-06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7187"/>
            </a:ext>
            <a:ext xmlns:a16="http://schemas.microsoft.com/office/drawing/2014/main" uri="{FF2B5EF4-FFF2-40B4-BE49-F238E27FC236}">
              <a16:creationId xmlns:a16="http://schemas.microsoft.com/office/drawing/2014/main" id="{00000000-0008-0000-06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8188"/>
            </a:ext>
            <a:ext xmlns:a16="http://schemas.microsoft.com/office/drawing/2014/main" uri="{FF2B5EF4-FFF2-40B4-BE49-F238E27FC236}">
              <a16:creationId xmlns:a16="http://schemas.microsoft.com/office/drawing/2014/main" id="{00000000-0008-0000-0600-00003A000000}"/>
            </a:ext>
          </a:extLst>
        </xdr:cNvPr>
        <xdr:cNvSpPr/>
      </xdr:nvSpPr>
      <xdr:spPr>
        <a:xfrm>
          <a:off x="2357438" y="8116728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4993" name="B_Com1" hidden="1">
              <a:extLst>
                <a:ext uri="{63B3BB69-23CF-44E3-9099-C40C66FF867C}">
                  <a14:compatExt spid="_x0000_s254993"/>
                </a:ext>
                <a:ext uri="{FF2B5EF4-FFF2-40B4-BE49-F238E27FC236}">
                  <a16:creationId xmlns:a16="http://schemas.microsoft.com/office/drawing/2014/main" id="{00000000-0008-0000-0600-00001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4994" name="B_San1" hidden="1">
              <a:extLst>
                <a:ext uri="{63B3BB69-23CF-44E3-9099-C40C66FF867C}">
                  <a14:compatExt spid="_x0000_s254994"/>
                </a:ext>
                <a:ext uri="{FF2B5EF4-FFF2-40B4-BE49-F238E27FC236}">
                  <a16:creationId xmlns:a16="http://schemas.microsoft.com/office/drawing/2014/main" id="{00000000-0008-0000-0600-00001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4995" name="B_Hyg1" hidden="1">
              <a:extLst>
                <a:ext uri="{63B3BB69-23CF-44E3-9099-C40C66FF867C}">
                  <a14:compatExt spid="_x0000_s254995"/>
                </a:ext>
                <a:ext uri="{FF2B5EF4-FFF2-40B4-BE49-F238E27FC236}">
                  <a16:creationId xmlns:a16="http://schemas.microsoft.com/office/drawing/2014/main" id="{00000000-0008-0000-0600-00001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4996" name="B_Sub1" hidden="1">
              <a:extLst>
                <a:ext uri="{63B3BB69-23CF-44E3-9099-C40C66FF867C}">
                  <a14:compatExt spid="_x0000_s254996"/>
                </a:ext>
                <a:ext uri="{FF2B5EF4-FFF2-40B4-BE49-F238E27FC236}">
                  <a16:creationId xmlns:a16="http://schemas.microsoft.com/office/drawing/2014/main" id="{00000000-0008-0000-0600-00001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4997" name="B_WQ1" hidden="1">
              <a:extLst>
                <a:ext uri="{63B3BB69-23CF-44E3-9099-C40C66FF867C}">
                  <a14:compatExt spid="_x0000_s254997"/>
                </a:ext>
                <a:ext uri="{FF2B5EF4-FFF2-40B4-BE49-F238E27FC236}">
                  <a16:creationId xmlns:a16="http://schemas.microsoft.com/office/drawing/2014/main" id="{00000000-0008-0000-0600-00001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4998" name="B_Com2" hidden="1">
              <a:extLst>
                <a:ext uri="{63B3BB69-23CF-44E3-9099-C40C66FF867C}">
                  <a14:compatExt spid="_x0000_s254998"/>
                </a:ext>
                <a:ext uri="{FF2B5EF4-FFF2-40B4-BE49-F238E27FC236}">
                  <a16:creationId xmlns:a16="http://schemas.microsoft.com/office/drawing/2014/main" id="{00000000-0008-0000-0600-00001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4999" name="B_Hyg2" hidden="1">
              <a:extLst>
                <a:ext uri="{63B3BB69-23CF-44E3-9099-C40C66FF867C}">
                  <a14:compatExt spid="_x0000_s254999"/>
                </a:ext>
                <a:ext uri="{FF2B5EF4-FFF2-40B4-BE49-F238E27FC236}">
                  <a16:creationId xmlns:a16="http://schemas.microsoft.com/office/drawing/2014/main" id="{00000000-0008-0000-0600-00001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5000" name="B_Wat2" hidden="1">
              <a:extLst>
                <a:ext uri="{63B3BB69-23CF-44E3-9099-C40C66FF867C}">
                  <a14:compatExt spid="_x0000_s255000"/>
                </a:ext>
                <a:ext uri="{FF2B5EF4-FFF2-40B4-BE49-F238E27FC236}">
                  <a16:creationId xmlns:a16="http://schemas.microsoft.com/office/drawing/2014/main" id="{00000000-0008-0000-0600-00001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5001" name="B_Sub2" hidden="1">
              <a:extLst>
                <a:ext uri="{63B3BB69-23CF-44E3-9099-C40C66FF867C}">
                  <a14:compatExt spid="_x0000_s255001"/>
                </a:ext>
                <a:ext uri="{FF2B5EF4-FFF2-40B4-BE49-F238E27FC236}">
                  <a16:creationId xmlns:a16="http://schemas.microsoft.com/office/drawing/2014/main" id="{00000000-0008-0000-0600-00001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5002" name="B_WQ2" hidden="1">
              <a:extLst>
                <a:ext uri="{63B3BB69-23CF-44E3-9099-C40C66FF867C}">
                  <a14:compatExt spid="_x0000_s255002"/>
                </a:ext>
                <a:ext uri="{FF2B5EF4-FFF2-40B4-BE49-F238E27FC236}">
                  <a16:creationId xmlns:a16="http://schemas.microsoft.com/office/drawing/2014/main" id="{00000000-0008-0000-0600-00001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5003" name="B_Wat3" hidden="1">
              <a:extLst>
                <a:ext uri="{63B3BB69-23CF-44E3-9099-C40C66FF867C}">
                  <a14:compatExt spid="_x0000_s255003"/>
                </a:ext>
                <a:ext uri="{FF2B5EF4-FFF2-40B4-BE49-F238E27FC236}">
                  <a16:creationId xmlns:a16="http://schemas.microsoft.com/office/drawing/2014/main" id="{00000000-0008-0000-0600-00001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5004" name="B_San3" hidden="1">
              <a:extLst>
                <a:ext uri="{63B3BB69-23CF-44E3-9099-C40C66FF867C}">
                  <a14:compatExt spid="_x0000_s255004"/>
                </a:ext>
                <a:ext uri="{FF2B5EF4-FFF2-40B4-BE49-F238E27FC236}">
                  <a16:creationId xmlns:a16="http://schemas.microsoft.com/office/drawing/2014/main" id="{00000000-0008-0000-0600-00001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5005" name="B_Com3" hidden="1">
              <a:extLst>
                <a:ext uri="{63B3BB69-23CF-44E3-9099-C40C66FF867C}">
                  <a14:compatExt spid="_x0000_s255005"/>
                </a:ext>
                <a:ext uri="{FF2B5EF4-FFF2-40B4-BE49-F238E27FC236}">
                  <a16:creationId xmlns:a16="http://schemas.microsoft.com/office/drawing/2014/main" id="{00000000-0008-0000-0600-00001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5006" name="B_Sub3" hidden="1">
              <a:extLst>
                <a:ext uri="{63B3BB69-23CF-44E3-9099-C40C66FF867C}">
                  <a14:compatExt spid="_x0000_s255006"/>
                </a:ext>
                <a:ext uri="{FF2B5EF4-FFF2-40B4-BE49-F238E27FC236}">
                  <a16:creationId xmlns:a16="http://schemas.microsoft.com/office/drawing/2014/main" id="{00000000-0008-0000-0600-00001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5007" name="B_WQ3" hidden="1">
              <a:extLst>
                <a:ext uri="{63B3BB69-23CF-44E3-9099-C40C66FF867C}">
                  <a14:compatExt spid="_x0000_s255007"/>
                </a:ext>
                <a:ext uri="{FF2B5EF4-FFF2-40B4-BE49-F238E27FC236}">
                  <a16:creationId xmlns:a16="http://schemas.microsoft.com/office/drawing/2014/main" id="{00000000-0008-0000-0600-00001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xdr:rowOff>
        </xdr:from>
        <xdr:to>
          <xdr:col>1</xdr:col>
          <xdr:colOff>1704975</xdr:colOff>
          <xdr:row>399</xdr:row>
          <xdr:rowOff>200025</xdr:rowOff>
        </xdr:to>
        <xdr:sp macro="" textlink="">
          <xdr:nvSpPr>
            <xdr:cNvPr id="255008" name="B_Matrix" hidden="1">
              <a:extLst>
                <a:ext uri="{63B3BB69-23CF-44E3-9099-C40C66FF867C}">
                  <a14:compatExt spid="_x0000_s255008"/>
                </a:ext>
                <a:ext uri="{FF2B5EF4-FFF2-40B4-BE49-F238E27FC236}">
                  <a16:creationId xmlns:a16="http://schemas.microsoft.com/office/drawing/2014/main" id="{00000000-0008-0000-0600-00002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5009" name="Button 33" hidden="1">
              <a:extLst>
                <a:ext uri="{63B3BB69-23CF-44E3-9099-C40C66FF867C}">
                  <a14:compatExt spid="_x0000_s255009"/>
                </a:ext>
                <a:ext uri="{FF2B5EF4-FFF2-40B4-BE49-F238E27FC236}">
                  <a16:creationId xmlns:a16="http://schemas.microsoft.com/office/drawing/2014/main" id="{00000000-0008-0000-0600-00002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5010" name="Button 34" hidden="1">
              <a:extLst>
                <a:ext uri="{63B3BB69-23CF-44E3-9099-C40C66FF867C}">
                  <a14:compatExt spid="_x0000_s255010"/>
                </a:ext>
                <a:ext uri="{FF2B5EF4-FFF2-40B4-BE49-F238E27FC236}">
                  <a16:creationId xmlns:a16="http://schemas.microsoft.com/office/drawing/2014/main" id="{00000000-0008-0000-0600-00002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5011" name="Button 35" hidden="1">
              <a:extLst>
                <a:ext uri="{63B3BB69-23CF-44E3-9099-C40C66FF867C}">
                  <a14:compatExt spid="_x0000_s255011"/>
                </a:ext>
                <a:ext uri="{FF2B5EF4-FFF2-40B4-BE49-F238E27FC236}">
                  <a16:creationId xmlns:a16="http://schemas.microsoft.com/office/drawing/2014/main" id="{00000000-0008-0000-0600-000023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5012" name="Button 36" hidden="1">
              <a:extLst>
                <a:ext uri="{63B3BB69-23CF-44E3-9099-C40C66FF867C}">
                  <a14:compatExt spid="_x0000_s255012"/>
                </a:ext>
                <a:ext uri="{FF2B5EF4-FFF2-40B4-BE49-F238E27FC236}">
                  <a16:creationId xmlns:a16="http://schemas.microsoft.com/office/drawing/2014/main" id="{00000000-0008-0000-0600-00002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5013" name="Button 37" hidden="1">
              <a:extLst>
                <a:ext uri="{63B3BB69-23CF-44E3-9099-C40C66FF867C}">
                  <a14:compatExt spid="_x0000_s255013"/>
                </a:ext>
                <a:ext uri="{FF2B5EF4-FFF2-40B4-BE49-F238E27FC236}">
                  <a16:creationId xmlns:a16="http://schemas.microsoft.com/office/drawing/2014/main" id="{00000000-0008-0000-0600-00002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5014" name="Button 38" hidden="1">
              <a:extLst>
                <a:ext uri="{63B3BB69-23CF-44E3-9099-C40C66FF867C}">
                  <a14:compatExt spid="_x0000_s255014"/>
                </a:ext>
                <a:ext uri="{FF2B5EF4-FFF2-40B4-BE49-F238E27FC236}">
                  <a16:creationId xmlns:a16="http://schemas.microsoft.com/office/drawing/2014/main" id="{00000000-0008-0000-0600-000026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5015" name="Button 39" hidden="1">
              <a:extLst>
                <a:ext uri="{63B3BB69-23CF-44E3-9099-C40C66FF867C}">
                  <a14:compatExt spid="_x0000_s255015"/>
                </a:ext>
                <a:ext uri="{FF2B5EF4-FFF2-40B4-BE49-F238E27FC236}">
                  <a16:creationId xmlns:a16="http://schemas.microsoft.com/office/drawing/2014/main" id="{00000000-0008-0000-0600-00002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5016" name="Button 40" hidden="1">
              <a:extLst>
                <a:ext uri="{63B3BB69-23CF-44E3-9099-C40C66FF867C}">
                  <a14:compatExt spid="_x0000_s255016"/>
                </a:ext>
                <a:ext uri="{FF2B5EF4-FFF2-40B4-BE49-F238E27FC236}">
                  <a16:creationId xmlns:a16="http://schemas.microsoft.com/office/drawing/2014/main" id="{00000000-0008-0000-0600-00002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5017" name="Button 41" descr="   Go to MHH  " hidden="1">
              <a:extLst>
                <a:ext uri="{63B3BB69-23CF-44E3-9099-C40C66FF867C}">
                  <a14:compatExt spid="_x0000_s255017"/>
                </a:ext>
                <a:ext uri="{FF2B5EF4-FFF2-40B4-BE49-F238E27FC236}">
                  <a16:creationId xmlns:a16="http://schemas.microsoft.com/office/drawing/2014/main" id="{00000000-0008-0000-0600-00002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5018" name="Button 42" hidden="1">
              <a:extLst>
                <a:ext uri="{63B3BB69-23CF-44E3-9099-C40C66FF867C}">
                  <a14:compatExt spid="_x0000_s255018"/>
                </a:ext>
                <a:ext uri="{FF2B5EF4-FFF2-40B4-BE49-F238E27FC236}">
                  <a16:creationId xmlns:a16="http://schemas.microsoft.com/office/drawing/2014/main" id="{00000000-0008-0000-0600-00002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5019" name="Button 43" hidden="1">
              <a:extLst>
                <a:ext uri="{63B3BB69-23CF-44E3-9099-C40C66FF867C}">
                  <a14:compatExt spid="_x0000_s255019"/>
                </a:ext>
                <a:ext uri="{FF2B5EF4-FFF2-40B4-BE49-F238E27FC236}">
                  <a16:creationId xmlns:a16="http://schemas.microsoft.com/office/drawing/2014/main" id="{00000000-0008-0000-0600-00002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5020" name="Button 44" descr="   Go to MHH  " hidden="1">
              <a:extLst>
                <a:ext uri="{63B3BB69-23CF-44E3-9099-C40C66FF867C}">
                  <a14:compatExt spid="_x0000_s255020"/>
                </a:ext>
                <a:ext uri="{FF2B5EF4-FFF2-40B4-BE49-F238E27FC236}">
                  <a16:creationId xmlns:a16="http://schemas.microsoft.com/office/drawing/2014/main" id="{00000000-0008-0000-0600-00002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5021" name="Button 45" hidden="1">
              <a:extLst>
                <a:ext uri="{63B3BB69-23CF-44E3-9099-C40C66FF867C}">
                  <a14:compatExt spid="_x0000_s255021"/>
                </a:ext>
                <a:ext uri="{FF2B5EF4-FFF2-40B4-BE49-F238E27FC236}">
                  <a16:creationId xmlns:a16="http://schemas.microsoft.com/office/drawing/2014/main" id="{00000000-0008-0000-0600-00002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5022" name="Button 46" hidden="1">
              <a:extLst>
                <a:ext uri="{63B3BB69-23CF-44E3-9099-C40C66FF867C}">
                  <a14:compatExt spid="_x0000_s255022"/>
                </a:ext>
                <a:ext uri="{FF2B5EF4-FFF2-40B4-BE49-F238E27FC236}">
                  <a16:creationId xmlns:a16="http://schemas.microsoft.com/office/drawing/2014/main" id="{00000000-0008-0000-0600-00002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5023" name="Button 47" hidden="1">
              <a:extLst>
                <a:ext uri="{63B3BB69-23CF-44E3-9099-C40C66FF867C}">
                  <a14:compatExt spid="_x0000_s255023"/>
                </a:ext>
                <a:ext uri="{FF2B5EF4-FFF2-40B4-BE49-F238E27FC236}">
                  <a16:creationId xmlns:a16="http://schemas.microsoft.com/office/drawing/2014/main" id="{00000000-0008-0000-0600-00002F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5024" name="Button 48" descr="   Go to MHH  " hidden="1">
              <a:extLst>
                <a:ext uri="{63B3BB69-23CF-44E3-9099-C40C66FF867C}">
                  <a14:compatExt spid="_x0000_s255024"/>
                </a:ext>
                <a:ext uri="{FF2B5EF4-FFF2-40B4-BE49-F238E27FC236}">
                  <a16:creationId xmlns:a16="http://schemas.microsoft.com/office/drawing/2014/main" id="{00000000-0008-0000-0600-000030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5025" name="Button 49" hidden="1">
              <a:extLst>
                <a:ext uri="{63B3BB69-23CF-44E3-9099-C40C66FF867C}">
                  <a14:compatExt spid="_x0000_s255025"/>
                </a:ext>
                <a:ext uri="{FF2B5EF4-FFF2-40B4-BE49-F238E27FC236}">
                  <a16:creationId xmlns:a16="http://schemas.microsoft.com/office/drawing/2014/main" id="{00000000-0008-0000-0600-000031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5026" name="Button 50" hidden="1">
              <a:extLst>
                <a:ext uri="{63B3BB69-23CF-44E3-9099-C40C66FF867C}">
                  <a14:compatExt spid="_x0000_s255026"/>
                </a:ext>
                <a:ext uri="{FF2B5EF4-FFF2-40B4-BE49-F238E27FC236}">
                  <a16:creationId xmlns:a16="http://schemas.microsoft.com/office/drawing/2014/main" id="{00000000-0008-0000-0600-00003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5027" name="Button 51" descr="   Go to MHH  " hidden="1">
              <a:extLst>
                <a:ext uri="{63B3BB69-23CF-44E3-9099-C40C66FF867C}">
                  <a14:compatExt spid="_x0000_s255027"/>
                </a:ext>
                <a:ext uri="{FF2B5EF4-FFF2-40B4-BE49-F238E27FC236}">
                  <a16:creationId xmlns:a16="http://schemas.microsoft.com/office/drawing/2014/main" id="{00000000-0008-0000-0600-00003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5028" name="Button 52" hidden="1">
              <a:extLst>
                <a:ext uri="{63B3BB69-23CF-44E3-9099-C40C66FF867C}">
                  <a14:compatExt spid="_x0000_s255028"/>
                </a:ext>
                <a:ext uri="{FF2B5EF4-FFF2-40B4-BE49-F238E27FC236}">
                  <a16:creationId xmlns:a16="http://schemas.microsoft.com/office/drawing/2014/main" id="{00000000-0008-0000-0600-000034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5029" name="Button 53" hidden="1">
              <a:extLst>
                <a:ext uri="{63B3BB69-23CF-44E3-9099-C40C66FF867C}">
                  <a14:compatExt spid="_x0000_s255029"/>
                </a:ext>
                <a:ext uri="{FF2B5EF4-FFF2-40B4-BE49-F238E27FC236}">
                  <a16:creationId xmlns:a16="http://schemas.microsoft.com/office/drawing/2014/main" id="{00000000-0008-0000-0600-000035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5030" name="Button 54" hidden="1">
              <a:extLst>
                <a:ext uri="{63B3BB69-23CF-44E3-9099-C40C66FF867C}">
                  <a14:compatExt spid="_x0000_s255030"/>
                </a:ext>
                <a:ext uri="{FF2B5EF4-FFF2-40B4-BE49-F238E27FC236}">
                  <a16:creationId xmlns:a16="http://schemas.microsoft.com/office/drawing/2014/main" id="{00000000-0008-0000-0600-000036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5031" name="Button 55" hidden="1">
              <a:extLst>
                <a:ext uri="{63B3BB69-23CF-44E3-9099-C40C66FF867C}">
                  <a14:compatExt spid="_x0000_s255031"/>
                </a:ext>
                <a:ext uri="{FF2B5EF4-FFF2-40B4-BE49-F238E27FC236}">
                  <a16:creationId xmlns:a16="http://schemas.microsoft.com/office/drawing/2014/main" id="{00000000-0008-0000-0600-000037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5032" name="Button 56" hidden="1">
              <a:extLst>
                <a:ext uri="{63B3BB69-23CF-44E3-9099-C40C66FF867C}">
                  <a14:compatExt spid="_x0000_s255032"/>
                </a:ext>
                <a:ext uri="{FF2B5EF4-FFF2-40B4-BE49-F238E27FC236}">
                  <a16:creationId xmlns:a16="http://schemas.microsoft.com/office/drawing/2014/main" id="{00000000-0008-0000-0600-000038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5033" name="Button 57" hidden="1">
              <a:extLst>
                <a:ext uri="{63B3BB69-23CF-44E3-9099-C40C66FF867C}">
                  <a14:compatExt spid="_x0000_s255033"/>
                </a:ext>
                <a:ext uri="{FF2B5EF4-FFF2-40B4-BE49-F238E27FC236}">
                  <a16:creationId xmlns:a16="http://schemas.microsoft.com/office/drawing/2014/main" id="{00000000-0008-0000-0600-000039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5034" name="Button 58" descr="   Go to MHH  " hidden="1">
              <a:extLst>
                <a:ext uri="{63B3BB69-23CF-44E3-9099-C40C66FF867C}">
                  <a14:compatExt spid="_x0000_s255034"/>
                </a:ext>
                <a:ext uri="{FF2B5EF4-FFF2-40B4-BE49-F238E27FC236}">
                  <a16:creationId xmlns:a16="http://schemas.microsoft.com/office/drawing/2014/main" id="{00000000-0008-0000-0600-00003A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5035" name="Button 59" hidden="1">
              <a:extLst>
                <a:ext uri="{63B3BB69-23CF-44E3-9099-C40C66FF867C}">
                  <a14:compatExt spid="_x0000_s255035"/>
                </a:ext>
                <a:ext uri="{FF2B5EF4-FFF2-40B4-BE49-F238E27FC236}">
                  <a16:creationId xmlns:a16="http://schemas.microsoft.com/office/drawing/2014/main" id="{00000000-0008-0000-0600-00003B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5036" name="Button 60" hidden="1">
              <a:extLst>
                <a:ext uri="{63B3BB69-23CF-44E3-9099-C40C66FF867C}">
                  <a14:compatExt spid="_x0000_s255036"/>
                </a:ext>
                <a:ext uri="{FF2B5EF4-FFF2-40B4-BE49-F238E27FC236}">
                  <a16:creationId xmlns:a16="http://schemas.microsoft.com/office/drawing/2014/main" id="{00000000-0008-0000-0600-00003C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5037" name="Button 61" hidden="1">
              <a:extLst>
                <a:ext uri="{63B3BB69-23CF-44E3-9099-C40C66FF867C}">
                  <a14:compatExt spid="_x0000_s255037"/>
                </a:ext>
                <a:ext uri="{FF2B5EF4-FFF2-40B4-BE49-F238E27FC236}">
                  <a16:creationId xmlns:a16="http://schemas.microsoft.com/office/drawing/2014/main" id="{00000000-0008-0000-0600-00003D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5038" name="Button 62" hidden="1">
              <a:extLst>
                <a:ext uri="{63B3BB69-23CF-44E3-9099-C40C66FF867C}">
                  <a14:compatExt spid="_x0000_s255038"/>
                </a:ext>
                <a:ext uri="{FF2B5EF4-FFF2-40B4-BE49-F238E27FC236}">
                  <a16:creationId xmlns:a16="http://schemas.microsoft.com/office/drawing/2014/main" id="{00000000-0008-0000-0600-00003E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5039" name="Button 63" hidden="1">
              <a:extLst>
                <a:ext uri="{63B3BB69-23CF-44E3-9099-C40C66FF867C}">
                  <a14:compatExt spid="_x0000_s255039"/>
                </a:ext>
                <a:ext uri="{FF2B5EF4-FFF2-40B4-BE49-F238E27FC236}">
                  <a16:creationId xmlns:a16="http://schemas.microsoft.com/office/drawing/2014/main" id="{00000000-0008-0000-0600-00003F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5040" name="Button 64" hidden="1">
              <a:extLst>
                <a:ext uri="{63B3BB69-23CF-44E3-9099-C40C66FF867C}">
                  <a14:compatExt spid="_x0000_s255040"/>
                </a:ext>
                <a:ext uri="{FF2B5EF4-FFF2-40B4-BE49-F238E27FC236}">
                  <a16:creationId xmlns:a16="http://schemas.microsoft.com/office/drawing/2014/main" id="{00000000-0008-0000-0600-000040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5041" name="Button 65" hidden="1">
              <a:extLst>
                <a:ext uri="{63B3BB69-23CF-44E3-9099-C40C66FF867C}">
                  <a14:compatExt spid="_x0000_s255041"/>
                </a:ext>
                <a:ext uri="{FF2B5EF4-FFF2-40B4-BE49-F238E27FC236}">
                  <a16:creationId xmlns:a16="http://schemas.microsoft.com/office/drawing/2014/main" id="{00000000-0008-0000-0600-000041E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5042" name="Button 66" hidden="1">
              <a:extLst>
                <a:ext uri="{63B3BB69-23CF-44E3-9099-C40C66FF867C}">
                  <a14:compatExt spid="_x0000_s255042"/>
                </a:ext>
                <a:ext uri="{FF2B5EF4-FFF2-40B4-BE49-F238E27FC236}">
                  <a16:creationId xmlns:a16="http://schemas.microsoft.com/office/drawing/2014/main" id="{00000000-0008-0000-0600-000042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5043" name="Button 67" hidden="1">
              <a:extLst>
                <a:ext uri="{63B3BB69-23CF-44E3-9099-C40C66FF867C}">
                  <a14:compatExt spid="_x0000_s255043"/>
                </a:ext>
                <a:ext uri="{FF2B5EF4-FFF2-40B4-BE49-F238E27FC236}">
                  <a16:creationId xmlns:a16="http://schemas.microsoft.com/office/drawing/2014/main" id="{00000000-0008-0000-0600-000043E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6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6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6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6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6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6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6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6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6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6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6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6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6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6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6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6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6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6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6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6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8.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700-000002000000}"/>
            </a:ext>
          </a:extLst>
        </xdr:cNvPr>
        <xdr:cNvSpPr/>
      </xdr:nvSpPr>
      <xdr:spPr>
        <a:xfrm>
          <a:off x="9496425" y="2260282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7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43</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43</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43</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7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700-00000E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700-00000F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7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7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7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700-000013000000}"/>
            </a:ext>
          </a:extLst>
        </xdr:cNvPr>
        <xdr:cNvSpPr/>
      </xdr:nvSpPr>
      <xdr:spPr>
        <a:xfrm>
          <a:off x="876300" y="2260282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700-000014000000}"/>
            </a:ext>
          </a:extLst>
        </xdr:cNvPr>
        <xdr:cNvSpPr/>
      </xdr:nvSpPr>
      <xdr:spPr>
        <a:xfrm>
          <a:off x="2205038" y="2260282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700-000015000000}"/>
            </a:ext>
          </a:extLst>
        </xdr:cNvPr>
        <xdr:cNvSpPr/>
      </xdr:nvSpPr>
      <xdr:spPr>
        <a:xfrm>
          <a:off x="942975" y="437769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700-000016000000}"/>
            </a:ext>
          </a:extLst>
        </xdr:cNvPr>
        <xdr:cNvSpPr/>
      </xdr:nvSpPr>
      <xdr:spPr>
        <a:xfrm>
          <a:off x="2205038" y="437769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700-000017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700-000018000000}"/>
            </a:ext>
          </a:extLst>
        </xdr:cNvPr>
        <xdr:cNvSpPr txBox="true"/>
      </xdr:nvSpPr>
      <xdr:spPr>
        <a:xfrm>
          <a:off x="3014663" y="234315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700-000019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700-00001A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700-00001B000000}"/>
            </a:ext>
          </a:extLst>
        </xdr:cNvPr>
        <xdr:cNvSpPr txBox="true"/>
      </xdr:nvSpPr>
      <xdr:spPr>
        <a:xfrm>
          <a:off x="3014663" y="44605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7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7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7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700-00001F000000}"/>
            </a:ext>
          </a:extLst>
        </xdr:cNvPr>
        <xdr:cNvSpPr/>
      </xdr:nvSpPr>
      <xdr:spPr>
        <a:xfrm>
          <a:off x="2357438" y="81643538"/>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700-000023000000}"/>
            </a:ext>
          </a:extLst>
        </xdr:cNvPr>
        <xdr:cNvSpPr/>
      </xdr:nvSpPr>
      <xdr:spPr>
        <a:xfrm>
          <a:off x="9429750" y="43776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700-000024000000}"/>
            </a:ext>
          </a:extLst>
        </xdr:cNvPr>
        <xdr:cNvSpPr/>
      </xdr:nvSpPr>
      <xdr:spPr>
        <a:xfrm>
          <a:off x="4533900" y="2260282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700-000025000000}"/>
            </a:ext>
          </a:extLst>
        </xdr:cNvPr>
        <xdr:cNvSpPr/>
      </xdr:nvSpPr>
      <xdr:spPr>
        <a:xfrm>
          <a:off x="4533900" y="437769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700-000026000000}"/>
            </a:ext>
          </a:extLst>
        </xdr:cNvPr>
        <xdr:cNvSpPr/>
      </xdr:nvSpPr>
      <xdr:spPr>
        <a:xfrm>
          <a:off x="16073438" y="2260282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700-000027000000}"/>
            </a:ext>
          </a:extLst>
        </xdr:cNvPr>
        <xdr:cNvSpPr/>
      </xdr:nvSpPr>
      <xdr:spPr>
        <a:xfrm>
          <a:off x="16054388" y="437769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7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7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700-00003A000000}"/>
            </a:ext>
          </a:extLst>
        </xdr:cNvPr>
        <xdr:cNvSpPr/>
      </xdr:nvSpPr>
      <xdr:spPr>
        <a:xfrm>
          <a:off x="2357438" y="81643538"/>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6017" name="B_Com1" hidden="1">
              <a:extLst>
                <a:ext uri="{63B3BB69-23CF-44E3-9099-C40C66FF867C}">
                  <a14:compatExt spid="_x0000_s256017"/>
                </a:ext>
                <a:ext uri="{FF2B5EF4-FFF2-40B4-BE49-F238E27FC236}">
                  <a16:creationId xmlns:a16="http://schemas.microsoft.com/office/drawing/2014/main" id="{00000000-0008-0000-0700-00001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6018" name="B_San1" hidden="1">
              <a:extLst>
                <a:ext uri="{63B3BB69-23CF-44E3-9099-C40C66FF867C}">
                  <a14:compatExt spid="_x0000_s256018"/>
                </a:ext>
                <a:ext uri="{FF2B5EF4-FFF2-40B4-BE49-F238E27FC236}">
                  <a16:creationId xmlns:a16="http://schemas.microsoft.com/office/drawing/2014/main" id="{00000000-0008-0000-0700-00001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6019" name="B_Hyg1" hidden="1">
              <a:extLst>
                <a:ext uri="{63B3BB69-23CF-44E3-9099-C40C66FF867C}">
                  <a14:compatExt spid="_x0000_s256019"/>
                </a:ext>
                <a:ext uri="{FF2B5EF4-FFF2-40B4-BE49-F238E27FC236}">
                  <a16:creationId xmlns:a16="http://schemas.microsoft.com/office/drawing/2014/main" id="{00000000-0008-0000-0700-00001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6020" name="B_Sub1" hidden="1">
              <a:extLst>
                <a:ext uri="{63B3BB69-23CF-44E3-9099-C40C66FF867C}">
                  <a14:compatExt spid="_x0000_s256020"/>
                </a:ext>
                <a:ext uri="{FF2B5EF4-FFF2-40B4-BE49-F238E27FC236}">
                  <a16:creationId xmlns:a16="http://schemas.microsoft.com/office/drawing/2014/main" id="{00000000-0008-0000-0700-00001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6021" name="B_WQ1" hidden="1">
              <a:extLst>
                <a:ext uri="{63B3BB69-23CF-44E3-9099-C40C66FF867C}">
                  <a14:compatExt spid="_x0000_s256021"/>
                </a:ext>
                <a:ext uri="{FF2B5EF4-FFF2-40B4-BE49-F238E27FC236}">
                  <a16:creationId xmlns:a16="http://schemas.microsoft.com/office/drawing/2014/main" id="{00000000-0008-0000-0700-00001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6022" name="B_Com2" hidden="1">
              <a:extLst>
                <a:ext uri="{63B3BB69-23CF-44E3-9099-C40C66FF867C}">
                  <a14:compatExt spid="_x0000_s256022"/>
                </a:ext>
                <a:ext uri="{FF2B5EF4-FFF2-40B4-BE49-F238E27FC236}">
                  <a16:creationId xmlns:a16="http://schemas.microsoft.com/office/drawing/2014/main" id="{00000000-0008-0000-0700-00001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6023" name="B_Hyg2" hidden="1">
              <a:extLst>
                <a:ext uri="{63B3BB69-23CF-44E3-9099-C40C66FF867C}">
                  <a14:compatExt spid="_x0000_s256023"/>
                </a:ext>
                <a:ext uri="{FF2B5EF4-FFF2-40B4-BE49-F238E27FC236}">
                  <a16:creationId xmlns:a16="http://schemas.microsoft.com/office/drawing/2014/main" id="{00000000-0008-0000-0700-00001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6024" name="B_Wat2" hidden="1">
              <a:extLst>
                <a:ext uri="{63B3BB69-23CF-44E3-9099-C40C66FF867C}">
                  <a14:compatExt spid="_x0000_s256024"/>
                </a:ext>
                <a:ext uri="{FF2B5EF4-FFF2-40B4-BE49-F238E27FC236}">
                  <a16:creationId xmlns:a16="http://schemas.microsoft.com/office/drawing/2014/main" id="{00000000-0008-0000-0700-00001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6025" name="B_Sub2" hidden="1">
              <a:extLst>
                <a:ext uri="{63B3BB69-23CF-44E3-9099-C40C66FF867C}">
                  <a14:compatExt spid="_x0000_s256025"/>
                </a:ext>
                <a:ext uri="{FF2B5EF4-FFF2-40B4-BE49-F238E27FC236}">
                  <a16:creationId xmlns:a16="http://schemas.microsoft.com/office/drawing/2014/main" id="{00000000-0008-0000-0700-00001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6026" name="B_WQ2" hidden="1">
              <a:extLst>
                <a:ext uri="{63B3BB69-23CF-44E3-9099-C40C66FF867C}">
                  <a14:compatExt spid="_x0000_s256026"/>
                </a:ext>
                <a:ext uri="{FF2B5EF4-FFF2-40B4-BE49-F238E27FC236}">
                  <a16:creationId xmlns:a16="http://schemas.microsoft.com/office/drawing/2014/main" id="{00000000-0008-0000-0700-00001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6027" name="B_Wat3" hidden="1">
              <a:extLst>
                <a:ext uri="{63B3BB69-23CF-44E3-9099-C40C66FF867C}">
                  <a14:compatExt spid="_x0000_s256027"/>
                </a:ext>
                <a:ext uri="{FF2B5EF4-FFF2-40B4-BE49-F238E27FC236}">
                  <a16:creationId xmlns:a16="http://schemas.microsoft.com/office/drawing/2014/main" id="{00000000-0008-0000-0700-00001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6028" name="B_San3" hidden="1">
              <a:extLst>
                <a:ext uri="{63B3BB69-23CF-44E3-9099-C40C66FF867C}">
                  <a14:compatExt spid="_x0000_s256028"/>
                </a:ext>
                <a:ext uri="{FF2B5EF4-FFF2-40B4-BE49-F238E27FC236}">
                  <a16:creationId xmlns:a16="http://schemas.microsoft.com/office/drawing/2014/main" id="{00000000-0008-0000-0700-00001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6029" name="B_Com3" hidden="1">
              <a:extLst>
                <a:ext uri="{63B3BB69-23CF-44E3-9099-C40C66FF867C}">
                  <a14:compatExt spid="_x0000_s256029"/>
                </a:ext>
                <a:ext uri="{FF2B5EF4-FFF2-40B4-BE49-F238E27FC236}">
                  <a16:creationId xmlns:a16="http://schemas.microsoft.com/office/drawing/2014/main" id="{00000000-0008-0000-0700-00001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6030" name="B_Sub3" hidden="1">
              <a:extLst>
                <a:ext uri="{63B3BB69-23CF-44E3-9099-C40C66FF867C}">
                  <a14:compatExt spid="_x0000_s256030"/>
                </a:ext>
                <a:ext uri="{FF2B5EF4-FFF2-40B4-BE49-F238E27FC236}">
                  <a16:creationId xmlns:a16="http://schemas.microsoft.com/office/drawing/2014/main" id="{00000000-0008-0000-0700-00001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6031" name="B_WQ3" hidden="1">
              <a:extLst>
                <a:ext uri="{63B3BB69-23CF-44E3-9099-C40C66FF867C}">
                  <a14:compatExt spid="_x0000_s256031"/>
                </a:ext>
                <a:ext uri="{FF2B5EF4-FFF2-40B4-BE49-F238E27FC236}">
                  <a16:creationId xmlns:a16="http://schemas.microsoft.com/office/drawing/2014/main" id="{00000000-0008-0000-0700-00001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6032" name="B_Matrix" hidden="1">
              <a:extLst>
                <a:ext uri="{63B3BB69-23CF-44E3-9099-C40C66FF867C}">
                  <a14:compatExt spid="_x0000_s256032"/>
                </a:ext>
                <a:ext uri="{FF2B5EF4-FFF2-40B4-BE49-F238E27FC236}">
                  <a16:creationId xmlns:a16="http://schemas.microsoft.com/office/drawing/2014/main" id="{00000000-0008-0000-0700-00002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6033" name="Button 33" hidden="1">
              <a:extLst>
                <a:ext uri="{63B3BB69-23CF-44E3-9099-C40C66FF867C}">
                  <a14:compatExt spid="_x0000_s256033"/>
                </a:ext>
                <a:ext uri="{FF2B5EF4-FFF2-40B4-BE49-F238E27FC236}">
                  <a16:creationId xmlns:a16="http://schemas.microsoft.com/office/drawing/2014/main" id="{00000000-0008-0000-0700-00002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6034" name="Button 34" hidden="1">
              <a:extLst>
                <a:ext uri="{63B3BB69-23CF-44E3-9099-C40C66FF867C}">
                  <a14:compatExt spid="_x0000_s256034"/>
                </a:ext>
                <a:ext uri="{FF2B5EF4-FFF2-40B4-BE49-F238E27FC236}">
                  <a16:creationId xmlns:a16="http://schemas.microsoft.com/office/drawing/2014/main" id="{00000000-0008-0000-0700-00002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6035" name="Button 35" hidden="1">
              <a:extLst>
                <a:ext uri="{63B3BB69-23CF-44E3-9099-C40C66FF867C}">
                  <a14:compatExt spid="_x0000_s256035"/>
                </a:ext>
                <a:ext uri="{FF2B5EF4-FFF2-40B4-BE49-F238E27FC236}">
                  <a16:creationId xmlns:a16="http://schemas.microsoft.com/office/drawing/2014/main" id="{00000000-0008-0000-0700-000023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6036" name="Button 36" hidden="1">
              <a:extLst>
                <a:ext uri="{63B3BB69-23CF-44E3-9099-C40C66FF867C}">
                  <a14:compatExt spid="_x0000_s256036"/>
                </a:ext>
                <a:ext uri="{FF2B5EF4-FFF2-40B4-BE49-F238E27FC236}">
                  <a16:creationId xmlns:a16="http://schemas.microsoft.com/office/drawing/2014/main" id="{00000000-0008-0000-0700-00002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6037" name="Button 37" hidden="1">
              <a:extLst>
                <a:ext uri="{63B3BB69-23CF-44E3-9099-C40C66FF867C}">
                  <a14:compatExt spid="_x0000_s256037"/>
                </a:ext>
                <a:ext uri="{FF2B5EF4-FFF2-40B4-BE49-F238E27FC236}">
                  <a16:creationId xmlns:a16="http://schemas.microsoft.com/office/drawing/2014/main" id="{00000000-0008-0000-0700-00002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6038" name="Button 38" hidden="1">
              <a:extLst>
                <a:ext uri="{63B3BB69-23CF-44E3-9099-C40C66FF867C}">
                  <a14:compatExt spid="_x0000_s256038"/>
                </a:ext>
                <a:ext uri="{FF2B5EF4-FFF2-40B4-BE49-F238E27FC236}">
                  <a16:creationId xmlns:a16="http://schemas.microsoft.com/office/drawing/2014/main" id="{00000000-0008-0000-0700-000026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6039" name="Button 39" hidden="1">
              <a:extLst>
                <a:ext uri="{63B3BB69-23CF-44E3-9099-C40C66FF867C}">
                  <a14:compatExt spid="_x0000_s256039"/>
                </a:ext>
                <a:ext uri="{FF2B5EF4-FFF2-40B4-BE49-F238E27FC236}">
                  <a16:creationId xmlns:a16="http://schemas.microsoft.com/office/drawing/2014/main" id="{00000000-0008-0000-0700-00002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6040" name="Button 40" hidden="1">
              <a:extLst>
                <a:ext uri="{63B3BB69-23CF-44E3-9099-C40C66FF867C}">
                  <a14:compatExt spid="_x0000_s256040"/>
                </a:ext>
                <a:ext uri="{FF2B5EF4-FFF2-40B4-BE49-F238E27FC236}">
                  <a16:creationId xmlns:a16="http://schemas.microsoft.com/office/drawing/2014/main" id="{00000000-0008-0000-0700-00002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6041" name="Button 41" descr="   Go to MHH  " hidden="1">
              <a:extLst>
                <a:ext uri="{63B3BB69-23CF-44E3-9099-C40C66FF867C}">
                  <a14:compatExt spid="_x0000_s256041"/>
                </a:ext>
                <a:ext uri="{FF2B5EF4-FFF2-40B4-BE49-F238E27FC236}">
                  <a16:creationId xmlns:a16="http://schemas.microsoft.com/office/drawing/2014/main" id="{00000000-0008-0000-0700-00002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6042" name="Button 42" hidden="1">
              <a:extLst>
                <a:ext uri="{63B3BB69-23CF-44E3-9099-C40C66FF867C}">
                  <a14:compatExt spid="_x0000_s256042"/>
                </a:ext>
                <a:ext uri="{FF2B5EF4-FFF2-40B4-BE49-F238E27FC236}">
                  <a16:creationId xmlns:a16="http://schemas.microsoft.com/office/drawing/2014/main" id="{00000000-0008-0000-0700-00002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6043" name="Button 43" hidden="1">
              <a:extLst>
                <a:ext uri="{63B3BB69-23CF-44E3-9099-C40C66FF867C}">
                  <a14:compatExt spid="_x0000_s256043"/>
                </a:ext>
                <a:ext uri="{FF2B5EF4-FFF2-40B4-BE49-F238E27FC236}">
                  <a16:creationId xmlns:a16="http://schemas.microsoft.com/office/drawing/2014/main" id="{00000000-0008-0000-0700-00002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6044" name="Button 44" descr="   Go to MHH  " hidden="1">
              <a:extLst>
                <a:ext uri="{63B3BB69-23CF-44E3-9099-C40C66FF867C}">
                  <a14:compatExt spid="_x0000_s256044"/>
                </a:ext>
                <a:ext uri="{FF2B5EF4-FFF2-40B4-BE49-F238E27FC236}">
                  <a16:creationId xmlns:a16="http://schemas.microsoft.com/office/drawing/2014/main" id="{00000000-0008-0000-0700-00002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6045" name="Button 45" hidden="1">
              <a:extLst>
                <a:ext uri="{63B3BB69-23CF-44E3-9099-C40C66FF867C}">
                  <a14:compatExt spid="_x0000_s256045"/>
                </a:ext>
                <a:ext uri="{FF2B5EF4-FFF2-40B4-BE49-F238E27FC236}">
                  <a16:creationId xmlns:a16="http://schemas.microsoft.com/office/drawing/2014/main" id="{00000000-0008-0000-0700-00002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6046" name="Button 46" hidden="1">
              <a:extLst>
                <a:ext uri="{63B3BB69-23CF-44E3-9099-C40C66FF867C}">
                  <a14:compatExt spid="_x0000_s256046"/>
                </a:ext>
                <a:ext uri="{FF2B5EF4-FFF2-40B4-BE49-F238E27FC236}">
                  <a16:creationId xmlns:a16="http://schemas.microsoft.com/office/drawing/2014/main" id="{00000000-0008-0000-0700-00002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6047" name="Button 47" hidden="1">
              <a:extLst>
                <a:ext uri="{63B3BB69-23CF-44E3-9099-C40C66FF867C}">
                  <a14:compatExt spid="_x0000_s256047"/>
                </a:ext>
                <a:ext uri="{FF2B5EF4-FFF2-40B4-BE49-F238E27FC236}">
                  <a16:creationId xmlns:a16="http://schemas.microsoft.com/office/drawing/2014/main" id="{00000000-0008-0000-0700-00002F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6048" name="Button 48" descr="   Go to MHH  " hidden="1">
              <a:extLst>
                <a:ext uri="{63B3BB69-23CF-44E3-9099-C40C66FF867C}">
                  <a14:compatExt spid="_x0000_s256048"/>
                </a:ext>
                <a:ext uri="{FF2B5EF4-FFF2-40B4-BE49-F238E27FC236}">
                  <a16:creationId xmlns:a16="http://schemas.microsoft.com/office/drawing/2014/main" id="{00000000-0008-0000-0700-000030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6049" name="Button 49" hidden="1">
              <a:extLst>
                <a:ext uri="{63B3BB69-23CF-44E3-9099-C40C66FF867C}">
                  <a14:compatExt spid="_x0000_s256049"/>
                </a:ext>
                <a:ext uri="{FF2B5EF4-FFF2-40B4-BE49-F238E27FC236}">
                  <a16:creationId xmlns:a16="http://schemas.microsoft.com/office/drawing/2014/main" id="{00000000-0008-0000-0700-000031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6050" name="Button 50" hidden="1">
              <a:extLst>
                <a:ext uri="{63B3BB69-23CF-44E3-9099-C40C66FF867C}">
                  <a14:compatExt spid="_x0000_s256050"/>
                </a:ext>
                <a:ext uri="{FF2B5EF4-FFF2-40B4-BE49-F238E27FC236}">
                  <a16:creationId xmlns:a16="http://schemas.microsoft.com/office/drawing/2014/main" id="{00000000-0008-0000-0700-00003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6051" name="Button 51" descr="   Go to MHH  " hidden="1">
              <a:extLst>
                <a:ext uri="{63B3BB69-23CF-44E3-9099-C40C66FF867C}">
                  <a14:compatExt spid="_x0000_s256051"/>
                </a:ext>
                <a:ext uri="{FF2B5EF4-FFF2-40B4-BE49-F238E27FC236}">
                  <a16:creationId xmlns:a16="http://schemas.microsoft.com/office/drawing/2014/main" id="{00000000-0008-0000-0700-00003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6052" name="Button 52" hidden="1">
              <a:extLst>
                <a:ext uri="{63B3BB69-23CF-44E3-9099-C40C66FF867C}">
                  <a14:compatExt spid="_x0000_s256052"/>
                </a:ext>
                <a:ext uri="{FF2B5EF4-FFF2-40B4-BE49-F238E27FC236}">
                  <a16:creationId xmlns:a16="http://schemas.microsoft.com/office/drawing/2014/main" id="{00000000-0008-0000-0700-000034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6053" name="Button 53" hidden="1">
              <a:extLst>
                <a:ext uri="{63B3BB69-23CF-44E3-9099-C40C66FF867C}">
                  <a14:compatExt spid="_x0000_s256053"/>
                </a:ext>
                <a:ext uri="{FF2B5EF4-FFF2-40B4-BE49-F238E27FC236}">
                  <a16:creationId xmlns:a16="http://schemas.microsoft.com/office/drawing/2014/main" id="{00000000-0008-0000-0700-000035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6054" name="Button 54" hidden="1">
              <a:extLst>
                <a:ext uri="{63B3BB69-23CF-44E3-9099-C40C66FF867C}">
                  <a14:compatExt spid="_x0000_s256054"/>
                </a:ext>
                <a:ext uri="{FF2B5EF4-FFF2-40B4-BE49-F238E27FC236}">
                  <a16:creationId xmlns:a16="http://schemas.microsoft.com/office/drawing/2014/main" id="{00000000-0008-0000-0700-000036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6055" name="Button 55" hidden="1">
              <a:extLst>
                <a:ext uri="{63B3BB69-23CF-44E3-9099-C40C66FF867C}">
                  <a14:compatExt spid="_x0000_s256055"/>
                </a:ext>
                <a:ext uri="{FF2B5EF4-FFF2-40B4-BE49-F238E27FC236}">
                  <a16:creationId xmlns:a16="http://schemas.microsoft.com/office/drawing/2014/main" id="{00000000-0008-0000-0700-000037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6056" name="Button 56" hidden="1">
              <a:extLst>
                <a:ext uri="{63B3BB69-23CF-44E3-9099-C40C66FF867C}">
                  <a14:compatExt spid="_x0000_s256056"/>
                </a:ext>
                <a:ext uri="{FF2B5EF4-FFF2-40B4-BE49-F238E27FC236}">
                  <a16:creationId xmlns:a16="http://schemas.microsoft.com/office/drawing/2014/main" id="{00000000-0008-0000-0700-000038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6057" name="Button 57" hidden="1">
              <a:extLst>
                <a:ext uri="{63B3BB69-23CF-44E3-9099-C40C66FF867C}">
                  <a14:compatExt spid="_x0000_s256057"/>
                </a:ext>
                <a:ext uri="{FF2B5EF4-FFF2-40B4-BE49-F238E27FC236}">
                  <a16:creationId xmlns:a16="http://schemas.microsoft.com/office/drawing/2014/main" id="{00000000-0008-0000-0700-000039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6058" name="Button 58" descr="   Go to MHH  " hidden="1">
              <a:extLst>
                <a:ext uri="{63B3BB69-23CF-44E3-9099-C40C66FF867C}">
                  <a14:compatExt spid="_x0000_s256058"/>
                </a:ext>
                <a:ext uri="{FF2B5EF4-FFF2-40B4-BE49-F238E27FC236}">
                  <a16:creationId xmlns:a16="http://schemas.microsoft.com/office/drawing/2014/main" id="{00000000-0008-0000-0700-00003A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6059" name="Button 59" hidden="1">
              <a:extLst>
                <a:ext uri="{63B3BB69-23CF-44E3-9099-C40C66FF867C}">
                  <a14:compatExt spid="_x0000_s256059"/>
                </a:ext>
                <a:ext uri="{FF2B5EF4-FFF2-40B4-BE49-F238E27FC236}">
                  <a16:creationId xmlns:a16="http://schemas.microsoft.com/office/drawing/2014/main" id="{00000000-0008-0000-0700-00003B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6060" name="Button 60" hidden="1">
              <a:extLst>
                <a:ext uri="{63B3BB69-23CF-44E3-9099-C40C66FF867C}">
                  <a14:compatExt spid="_x0000_s256060"/>
                </a:ext>
                <a:ext uri="{FF2B5EF4-FFF2-40B4-BE49-F238E27FC236}">
                  <a16:creationId xmlns:a16="http://schemas.microsoft.com/office/drawing/2014/main" id="{00000000-0008-0000-0700-00003C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6061" name="Button 61" hidden="1">
              <a:extLst>
                <a:ext uri="{63B3BB69-23CF-44E3-9099-C40C66FF867C}">
                  <a14:compatExt spid="_x0000_s256061"/>
                </a:ext>
                <a:ext uri="{FF2B5EF4-FFF2-40B4-BE49-F238E27FC236}">
                  <a16:creationId xmlns:a16="http://schemas.microsoft.com/office/drawing/2014/main" id="{00000000-0008-0000-0700-00003D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6062" name="Button 62" hidden="1">
              <a:extLst>
                <a:ext uri="{63B3BB69-23CF-44E3-9099-C40C66FF867C}">
                  <a14:compatExt spid="_x0000_s256062"/>
                </a:ext>
                <a:ext uri="{FF2B5EF4-FFF2-40B4-BE49-F238E27FC236}">
                  <a16:creationId xmlns:a16="http://schemas.microsoft.com/office/drawing/2014/main" id="{00000000-0008-0000-0700-00003E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6063" name="Button 63" hidden="1">
              <a:extLst>
                <a:ext uri="{63B3BB69-23CF-44E3-9099-C40C66FF867C}">
                  <a14:compatExt spid="_x0000_s256063"/>
                </a:ext>
                <a:ext uri="{FF2B5EF4-FFF2-40B4-BE49-F238E27FC236}">
                  <a16:creationId xmlns:a16="http://schemas.microsoft.com/office/drawing/2014/main" id="{00000000-0008-0000-0700-00003F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6064" name="Button 64" hidden="1">
              <a:extLst>
                <a:ext uri="{63B3BB69-23CF-44E3-9099-C40C66FF867C}">
                  <a14:compatExt spid="_x0000_s256064"/>
                </a:ext>
                <a:ext uri="{FF2B5EF4-FFF2-40B4-BE49-F238E27FC236}">
                  <a16:creationId xmlns:a16="http://schemas.microsoft.com/office/drawing/2014/main" id="{00000000-0008-0000-0700-000040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6065" name="Button 65" hidden="1">
              <a:extLst>
                <a:ext uri="{63B3BB69-23CF-44E3-9099-C40C66FF867C}">
                  <a14:compatExt spid="_x0000_s256065"/>
                </a:ext>
                <a:ext uri="{FF2B5EF4-FFF2-40B4-BE49-F238E27FC236}">
                  <a16:creationId xmlns:a16="http://schemas.microsoft.com/office/drawing/2014/main" id="{00000000-0008-0000-0700-000041E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6066" name="Button 66" hidden="1">
              <a:extLst>
                <a:ext uri="{63B3BB69-23CF-44E3-9099-C40C66FF867C}">
                  <a14:compatExt spid="_x0000_s256066"/>
                </a:ext>
                <a:ext uri="{FF2B5EF4-FFF2-40B4-BE49-F238E27FC236}">
                  <a16:creationId xmlns:a16="http://schemas.microsoft.com/office/drawing/2014/main" id="{00000000-0008-0000-0700-000042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6067" name="Button 67" hidden="1">
              <a:extLst>
                <a:ext uri="{63B3BB69-23CF-44E3-9099-C40C66FF867C}">
                  <a14:compatExt spid="_x0000_s256067"/>
                </a:ext>
                <a:ext uri="{FF2B5EF4-FFF2-40B4-BE49-F238E27FC236}">
                  <a16:creationId xmlns:a16="http://schemas.microsoft.com/office/drawing/2014/main" id="{00000000-0008-0000-0700-000043E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7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7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7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7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7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7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7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7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7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7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7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7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7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7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7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7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7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7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7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7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800-000002000000}"/>
            </a:ext>
          </a:extLst>
        </xdr:cNvPr>
        <xdr:cNvSpPr/>
      </xdr:nvSpPr>
      <xdr:spPr>
        <a:xfrm>
          <a:off x="9496425" y="225313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8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47</xdr:col>
      <xdr:colOff>28575</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47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8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8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800-00000F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8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8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8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800-000013000000}"/>
            </a:ext>
          </a:extLst>
        </xdr:cNvPr>
        <xdr:cNvSpPr/>
      </xdr:nvSpPr>
      <xdr:spPr>
        <a:xfrm>
          <a:off x="876300" y="225313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800-000014000000}"/>
            </a:ext>
          </a:extLst>
        </xdr:cNvPr>
        <xdr:cNvSpPr/>
      </xdr:nvSpPr>
      <xdr:spPr>
        <a:xfrm>
          <a:off x="2205038" y="225313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800-000015000000}"/>
            </a:ext>
          </a:extLst>
        </xdr:cNvPr>
        <xdr:cNvSpPr/>
      </xdr:nvSpPr>
      <xdr:spPr>
        <a:xfrm>
          <a:off x="942975" y="4384833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800-000016000000}"/>
            </a:ext>
          </a:extLst>
        </xdr:cNvPr>
        <xdr:cNvSpPr/>
      </xdr:nvSpPr>
      <xdr:spPr>
        <a:xfrm>
          <a:off x="2205038" y="43848338"/>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8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8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800-000019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800-00001A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800-00001B000000}"/>
            </a:ext>
          </a:extLst>
        </xdr:cNvPr>
        <xdr:cNvSpPr txBox="true"/>
      </xdr:nvSpPr>
      <xdr:spPr>
        <a:xfrm>
          <a:off x="3014663" y="446770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8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8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8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800-00001F000000}"/>
            </a:ext>
          </a:extLst>
        </xdr:cNvPr>
        <xdr:cNvSpPr/>
      </xdr:nvSpPr>
      <xdr:spPr>
        <a:xfrm>
          <a:off x="2357438" y="81714975"/>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800-000023000000}"/>
            </a:ext>
          </a:extLst>
        </xdr:cNvPr>
        <xdr:cNvSpPr/>
      </xdr:nvSpPr>
      <xdr:spPr>
        <a:xfrm>
          <a:off x="9429750" y="43848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800-000024000000}"/>
            </a:ext>
          </a:extLst>
        </xdr:cNvPr>
        <xdr:cNvSpPr/>
      </xdr:nvSpPr>
      <xdr:spPr>
        <a:xfrm>
          <a:off x="4533900" y="225313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800-000025000000}"/>
            </a:ext>
          </a:extLst>
        </xdr:cNvPr>
        <xdr:cNvSpPr/>
      </xdr:nvSpPr>
      <xdr:spPr>
        <a:xfrm>
          <a:off x="4533900" y="43848338"/>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800-000026000000}"/>
            </a:ext>
          </a:extLst>
        </xdr:cNvPr>
        <xdr:cNvSpPr/>
      </xdr:nvSpPr>
      <xdr:spPr>
        <a:xfrm>
          <a:off x="16073438" y="225313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800-000027000000}"/>
            </a:ext>
          </a:extLst>
        </xdr:cNvPr>
        <xdr:cNvSpPr/>
      </xdr:nvSpPr>
      <xdr:spPr>
        <a:xfrm>
          <a:off x="16054388" y="4384833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8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8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72044"/>
            </a:ext>
            <a:ext xmlns:a16="http://schemas.microsoft.com/office/drawing/2014/main" uri="{FF2B5EF4-FFF2-40B4-BE49-F238E27FC236}">
              <a16:creationId xmlns:a16="http://schemas.microsoft.com/office/drawing/2014/main" id="{00000000-0008-0000-0800-00003A000000}"/>
            </a:ext>
          </a:extLst>
        </xdr:cNvPr>
        <xdr:cNvSpPr/>
      </xdr:nvSpPr>
      <xdr:spPr>
        <a:xfrm>
          <a:off x="2357438" y="81714975"/>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7041" name="B_Com1" hidden="1">
              <a:extLst>
                <a:ext uri="{63B3BB69-23CF-44E3-9099-C40C66FF867C}">
                  <a14:compatExt spid="_x0000_s257041"/>
                </a:ext>
                <a:ext uri="{FF2B5EF4-FFF2-40B4-BE49-F238E27FC236}">
                  <a16:creationId xmlns:a16="http://schemas.microsoft.com/office/drawing/2014/main" id="{00000000-0008-0000-0800-00001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7042" name="B_San1" hidden="1">
              <a:extLst>
                <a:ext uri="{63B3BB69-23CF-44E3-9099-C40C66FF867C}">
                  <a14:compatExt spid="_x0000_s257042"/>
                </a:ext>
                <a:ext uri="{FF2B5EF4-FFF2-40B4-BE49-F238E27FC236}">
                  <a16:creationId xmlns:a16="http://schemas.microsoft.com/office/drawing/2014/main" id="{00000000-0008-0000-0800-00001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7043" name="B_Hyg1" hidden="1">
              <a:extLst>
                <a:ext uri="{63B3BB69-23CF-44E3-9099-C40C66FF867C}">
                  <a14:compatExt spid="_x0000_s257043"/>
                </a:ext>
                <a:ext uri="{FF2B5EF4-FFF2-40B4-BE49-F238E27FC236}">
                  <a16:creationId xmlns:a16="http://schemas.microsoft.com/office/drawing/2014/main" id="{00000000-0008-0000-0800-00001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7044" name="B_Sub1" hidden="1">
              <a:extLst>
                <a:ext uri="{63B3BB69-23CF-44E3-9099-C40C66FF867C}">
                  <a14:compatExt spid="_x0000_s257044"/>
                </a:ext>
                <a:ext uri="{FF2B5EF4-FFF2-40B4-BE49-F238E27FC236}">
                  <a16:creationId xmlns:a16="http://schemas.microsoft.com/office/drawing/2014/main" id="{00000000-0008-0000-0800-00001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7045" name="B_WQ1" hidden="1">
              <a:extLst>
                <a:ext uri="{63B3BB69-23CF-44E3-9099-C40C66FF867C}">
                  <a14:compatExt spid="_x0000_s257045"/>
                </a:ext>
                <a:ext uri="{FF2B5EF4-FFF2-40B4-BE49-F238E27FC236}">
                  <a16:creationId xmlns:a16="http://schemas.microsoft.com/office/drawing/2014/main" id="{00000000-0008-0000-0800-00001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7046" name="B_Com2" hidden="1">
              <a:extLst>
                <a:ext uri="{63B3BB69-23CF-44E3-9099-C40C66FF867C}">
                  <a14:compatExt spid="_x0000_s257046"/>
                </a:ext>
                <a:ext uri="{FF2B5EF4-FFF2-40B4-BE49-F238E27FC236}">
                  <a16:creationId xmlns:a16="http://schemas.microsoft.com/office/drawing/2014/main" id="{00000000-0008-0000-0800-00001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7047" name="B_Hyg2" hidden="1">
              <a:extLst>
                <a:ext uri="{63B3BB69-23CF-44E3-9099-C40C66FF867C}">
                  <a14:compatExt spid="_x0000_s257047"/>
                </a:ext>
                <a:ext uri="{FF2B5EF4-FFF2-40B4-BE49-F238E27FC236}">
                  <a16:creationId xmlns:a16="http://schemas.microsoft.com/office/drawing/2014/main" id="{00000000-0008-0000-0800-00001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7048" name="B_Wat2" hidden="1">
              <a:extLst>
                <a:ext uri="{63B3BB69-23CF-44E3-9099-C40C66FF867C}">
                  <a14:compatExt spid="_x0000_s257048"/>
                </a:ext>
                <a:ext uri="{FF2B5EF4-FFF2-40B4-BE49-F238E27FC236}">
                  <a16:creationId xmlns:a16="http://schemas.microsoft.com/office/drawing/2014/main" id="{00000000-0008-0000-0800-00001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7049" name="B_Sub2" hidden="1">
              <a:extLst>
                <a:ext uri="{63B3BB69-23CF-44E3-9099-C40C66FF867C}">
                  <a14:compatExt spid="_x0000_s257049"/>
                </a:ext>
                <a:ext uri="{FF2B5EF4-FFF2-40B4-BE49-F238E27FC236}">
                  <a16:creationId xmlns:a16="http://schemas.microsoft.com/office/drawing/2014/main" id="{00000000-0008-0000-0800-00001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7050" name="B_WQ2" hidden="1">
              <a:extLst>
                <a:ext uri="{63B3BB69-23CF-44E3-9099-C40C66FF867C}">
                  <a14:compatExt spid="_x0000_s257050"/>
                </a:ext>
                <a:ext uri="{FF2B5EF4-FFF2-40B4-BE49-F238E27FC236}">
                  <a16:creationId xmlns:a16="http://schemas.microsoft.com/office/drawing/2014/main" id="{00000000-0008-0000-0800-00001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7051" name="B_Wat3" hidden="1">
              <a:extLst>
                <a:ext uri="{63B3BB69-23CF-44E3-9099-C40C66FF867C}">
                  <a14:compatExt spid="_x0000_s257051"/>
                </a:ext>
                <a:ext uri="{FF2B5EF4-FFF2-40B4-BE49-F238E27FC236}">
                  <a16:creationId xmlns:a16="http://schemas.microsoft.com/office/drawing/2014/main" id="{00000000-0008-0000-0800-00001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7052" name="B_San3" hidden="1">
              <a:extLst>
                <a:ext uri="{63B3BB69-23CF-44E3-9099-C40C66FF867C}">
                  <a14:compatExt spid="_x0000_s257052"/>
                </a:ext>
                <a:ext uri="{FF2B5EF4-FFF2-40B4-BE49-F238E27FC236}">
                  <a16:creationId xmlns:a16="http://schemas.microsoft.com/office/drawing/2014/main" id="{00000000-0008-0000-0800-00001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7053" name="B_Com3" hidden="1">
              <a:extLst>
                <a:ext uri="{63B3BB69-23CF-44E3-9099-C40C66FF867C}">
                  <a14:compatExt spid="_x0000_s257053"/>
                </a:ext>
                <a:ext uri="{FF2B5EF4-FFF2-40B4-BE49-F238E27FC236}">
                  <a16:creationId xmlns:a16="http://schemas.microsoft.com/office/drawing/2014/main" id="{00000000-0008-0000-0800-00001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7054" name="B_Sub3" hidden="1">
              <a:extLst>
                <a:ext uri="{63B3BB69-23CF-44E3-9099-C40C66FF867C}">
                  <a14:compatExt spid="_x0000_s257054"/>
                </a:ext>
                <a:ext uri="{FF2B5EF4-FFF2-40B4-BE49-F238E27FC236}">
                  <a16:creationId xmlns:a16="http://schemas.microsoft.com/office/drawing/2014/main" id="{00000000-0008-0000-0800-00001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7055" name="B_WQ3" hidden="1">
              <a:extLst>
                <a:ext uri="{63B3BB69-23CF-44E3-9099-C40C66FF867C}">
                  <a14:compatExt spid="_x0000_s257055"/>
                </a:ext>
                <a:ext uri="{FF2B5EF4-FFF2-40B4-BE49-F238E27FC236}">
                  <a16:creationId xmlns:a16="http://schemas.microsoft.com/office/drawing/2014/main" id="{00000000-0008-0000-0800-00001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95250</xdr:rowOff>
        </xdr:from>
        <xdr:to>
          <xdr:col>1</xdr:col>
          <xdr:colOff>1704975</xdr:colOff>
          <xdr:row>399</xdr:row>
          <xdr:rowOff>285750</xdr:rowOff>
        </xdr:to>
        <xdr:sp macro="" textlink="">
          <xdr:nvSpPr>
            <xdr:cNvPr id="257056" name="B_Matrix" hidden="1">
              <a:extLst>
                <a:ext uri="{63B3BB69-23CF-44E3-9099-C40C66FF867C}">
                  <a14:compatExt spid="_x0000_s257056"/>
                </a:ext>
                <a:ext uri="{FF2B5EF4-FFF2-40B4-BE49-F238E27FC236}">
                  <a16:creationId xmlns:a16="http://schemas.microsoft.com/office/drawing/2014/main" id="{00000000-0008-0000-0800-00002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7057" name="Button 33" hidden="1">
              <a:extLst>
                <a:ext uri="{63B3BB69-23CF-44E3-9099-C40C66FF867C}">
                  <a14:compatExt spid="_x0000_s257057"/>
                </a:ext>
                <a:ext uri="{FF2B5EF4-FFF2-40B4-BE49-F238E27FC236}">
                  <a16:creationId xmlns:a16="http://schemas.microsoft.com/office/drawing/2014/main" id="{00000000-0008-0000-0800-00002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7058" name="Button 34" hidden="1">
              <a:extLst>
                <a:ext uri="{63B3BB69-23CF-44E3-9099-C40C66FF867C}">
                  <a14:compatExt spid="_x0000_s257058"/>
                </a:ext>
                <a:ext uri="{FF2B5EF4-FFF2-40B4-BE49-F238E27FC236}">
                  <a16:creationId xmlns:a16="http://schemas.microsoft.com/office/drawing/2014/main" id="{00000000-0008-0000-0800-00002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7059" name="Button 35" hidden="1">
              <a:extLst>
                <a:ext uri="{63B3BB69-23CF-44E3-9099-C40C66FF867C}">
                  <a14:compatExt spid="_x0000_s257059"/>
                </a:ext>
                <a:ext uri="{FF2B5EF4-FFF2-40B4-BE49-F238E27FC236}">
                  <a16:creationId xmlns:a16="http://schemas.microsoft.com/office/drawing/2014/main" id="{00000000-0008-0000-0800-000023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7060" name="Button 36" hidden="1">
              <a:extLst>
                <a:ext uri="{63B3BB69-23CF-44E3-9099-C40C66FF867C}">
                  <a14:compatExt spid="_x0000_s257060"/>
                </a:ext>
                <a:ext uri="{FF2B5EF4-FFF2-40B4-BE49-F238E27FC236}">
                  <a16:creationId xmlns:a16="http://schemas.microsoft.com/office/drawing/2014/main" id="{00000000-0008-0000-0800-00002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7061" name="Button 37" hidden="1">
              <a:extLst>
                <a:ext uri="{63B3BB69-23CF-44E3-9099-C40C66FF867C}">
                  <a14:compatExt spid="_x0000_s257061"/>
                </a:ext>
                <a:ext uri="{FF2B5EF4-FFF2-40B4-BE49-F238E27FC236}">
                  <a16:creationId xmlns:a16="http://schemas.microsoft.com/office/drawing/2014/main" id="{00000000-0008-0000-0800-00002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7062" name="Button 38" hidden="1">
              <a:extLst>
                <a:ext uri="{63B3BB69-23CF-44E3-9099-C40C66FF867C}">
                  <a14:compatExt spid="_x0000_s257062"/>
                </a:ext>
                <a:ext uri="{FF2B5EF4-FFF2-40B4-BE49-F238E27FC236}">
                  <a16:creationId xmlns:a16="http://schemas.microsoft.com/office/drawing/2014/main" id="{00000000-0008-0000-0800-000026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7063" name="Button 39" hidden="1">
              <a:extLst>
                <a:ext uri="{63B3BB69-23CF-44E3-9099-C40C66FF867C}">
                  <a14:compatExt spid="_x0000_s257063"/>
                </a:ext>
                <a:ext uri="{FF2B5EF4-FFF2-40B4-BE49-F238E27FC236}">
                  <a16:creationId xmlns:a16="http://schemas.microsoft.com/office/drawing/2014/main" id="{00000000-0008-0000-0800-00002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7064" name="Button 40" hidden="1">
              <a:extLst>
                <a:ext uri="{63B3BB69-23CF-44E3-9099-C40C66FF867C}">
                  <a14:compatExt spid="_x0000_s257064"/>
                </a:ext>
                <a:ext uri="{FF2B5EF4-FFF2-40B4-BE49-F238E27FC236}">
                  <a16:creationId xmlns:a16="http://schemas.microsoft.com/office/drawing/2014/main" id="{00000000-0008-0000-0800-00002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7065" name="Button 41" descr="   Go to MHH  " hidden="1">
              <a:extLst>
                <a:ext uri="{63B3BB69-23CF-44E3-9099-C40C66FF867C}">
                  <a14:compatExt spid="_x0000_s257065"/>
                </a:ext>
                <a:ext uri="{FF2B5EF4-FFF2-40B4-BE49-F238E27FC236}">
                  <a16:creationId xmlns:a16="http://schemas.microsoft.com/office/drawing/2014/main" id="{00000000-0008-0000-0800-00002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7066" name="Button 42" hidden="1">
              <a:extLst>
                <a:ext uri="{63B3BB69-23CF-44E3-9099-C40C66FF867C}">
                  <a14:compatExt spid="_x0000_s257066"/>
                </a:ext>
                <a:ext uri="{FF2B5EF4-FFF2-40B4-BE49-F238E27FC236}">
                  <a16:creationId xmlns:a16="http://schemas.microsoft.com/office/drawing/2014/main" id="{00000000-0008-0000-0800-00002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7067" name="Button 43" hidden="1">
              <a:extLst>
                <a:ext uri="{63B3BB69-23CF-44E3-9099-C40C66FF867C}">
                  <a14:compatExt spid="_x0000_s257067"/>
                </a:ext>
                <a:ext uri="{FF2B5EF4-FFF2-40B4-BE49-F238E27FC236}">
                  <a16:creationId xmlns:a16="http://schemas.microsoft.com/office/drawing/2014/main" id="{00000000-0008-0000-0800-00002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7068" name="Button 44" descr="   Go to MHH  " hidden="1">
              <a:extLst>
                <a:ext uri="{63B3BB69-23CF-44E3-9099-C40C66FF867C}">
                  <a14:compatExt spid="_x0000_s257068"/>
                </a:ext>
                <a:ext uri="{FF2B5EF4-FFF2-40B4-BE49-F238E27FC236}">
                  <a16:creationId xmlns:a16="http://schemas.microsoft.com/office/drawing/2014/main" id="{00000000-0008-0000-0800-00002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7069" name="Button 45" hidden="1">
              <a:extLst>
                <a:ext uri="{63B3BB69-23CF-44E3-9099-C40C66FF867C}">
                  <a14:compatExt spid="_x0000_s257069"/>
                </a:ext>
                <a:ext uri="{FF2B5EF4-FFF2-40B4-BE49-F238E27FC236}">
                  <a16:creationId xmlns:a16="http://schemas.microsoft.com/office/drawing/2014/main" id="{00000000-0008-0000-0800-00002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7070" name="Button 46" hidden="1">
              <a:extLst>
                <a:ext uri="{63B3BB69-23CF-44E3-9099-C40C66FF867C}">
                  <a14:compatExt spid="_x0000_s257070"/>
                </a:ext>
                <a:ext uri="{FF2B5EF4-FFF2-40B4-BE49-F238E27FC236}">
                  <a16:creationId xmlns:a16="http://schemas.microsoft.com/office/drawing/2014/main" id="{00000000-0008-0000-0800-00002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7071" name="Button 47" hidden="1">
              <a:extLst>
                <a:ext uri="{63B3BB69-23CF-44E3-9099-C40C66FF867C}">
                  <a14:compatExt spid="_x0000_s257071"/>
                </a:ext>
                <a:ext uri="{FF2B5EF4-FFF2-40B4-BE49-F238E27FC236}">
                  <a16:creationId xmlns:a16="http://schemas.microsoft.com/office/drawing/2014/main" id="{00000000-0008-0000-0800-00002F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7072" name="Button 48" descr="   Go to MHH  " hidden="1">
              <a:extLst>
                <a:ext uri="{63B3BB69-23CF-44E3-9099-C40C66FF867C}">
                  <a14:compatExt spid="_x0000_s257072"/>
                </a:ext>
                <a:ext uri="{FF2B5EF4-FFF2-40B4-BE49-F238E27FC236}">
                  <a16:creationId xmlns:a16="http://schemas.microsoft.com/office/drawing/2014/main" id="{00000000-0008-0000-0800-000030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7073" name="Button 49" hidden="1">
              <a:extLst>
                <a:ext uri="{63B3BB69-23CF-44E3-9099-C40C66FF867C}">
                  <a14:compatExt spid="_x0000_s257073"/>
                </a:ext>
                <a:ext uri="{FF2B5EF4-FFF2-40B4-BE49-F238E27FC236}">
                  <a16:creationId xmlns:a16="http://schemas.microsoft.com/office/drawing/2014/main" id="{00000000-0008-0000-0800-000031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7074" name="Button 50" hidden="1">
              <a:extLst>
                <a:ext uri="{63B3BB69-23CF-44E3-9099-C40C66FF867C}">
                  <a14:compatExt spid="_x0000_s257074"/>
                </a:ext>
                <a:ext uri="{FF2B5EF4-FFF2-40B4-BE49-F238E27FC236}">
                  <a16:creationId xmlns:a16="http://schemas.microsoft.com/office/drawing/2014/main" id="{00000000-0008-0000-0800-00003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7075" name="Button 51" descr="   Go to MHH  " hidden="1">
              <a:extLst>
                <a:ext uri="{63B3BB69-23CF-44E3-9099-C40C66FF867C}">
                  <a14:compatExt spid="_x0000_s257075"/>
                </a:ext>
                <a:ext uri="{FF2B5EF4-FFF2-40B4-BE49-F238E27FC236}">
                  <a16:creationId xmlns:a16="http://schemas.microsoft.com/office/drawing/2014/main" id="{00000000-0008-0000-0800-00003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7076" name="Button 52" hidden="1">
              <a:extLst>
                <a:ext uri="{63B3BB69-23CF-44E3-9099-C40C66FF867C}">
                  <a14:compatExt spid="_x0000_s257076"/>
                </a:ext>
                <a:ext uri="{FF2B5EF4-FFF2-40B4-BE49-F238E27FC236}">
                  <a16:creationId xmlns:a16="http://schemas.microsoft.com/office/drawing/2014/main" id="{00000000-0008-0000-0800-000034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7077" name="Button 53" hidden="1">
              <a:extLst>
                <a:ext uri="{63B3BB69-23CF-44E3-9099-C40C66FF867C}">
                  <a14:compatExt spid="_x0000_s257077"/>
                </a:ext>
                <a:ext uri="{FF2B5EF4-FFF2-40B4-BE49-F238E27FC236}">
                  <a16:creationId xmlns:a16="http://schemas.microsoft.com/office/drawing/2014/main" id="{00000000-0008-0000-0800-000035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7078" name="Button 54" hidden="1">
              <a:extLst>
                <a:ext uri="{63B3BB69-23CF-44E3-9099-C40C66FF867C}">
                  <a14:compatExt spid="_x0000_s257078"/>
                </a:ext>
                <a:ext uri="{FF2B5EF4-FFF2-40B4-BE49-F238E27FC236}">
                  <a16:creationId xmlns:a16="http://schemas.microsoft.com/office/drawing/2014/main" id="{00000000-0008-0000-0800-000036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7079" name="Button 55" hidden="1">
              <a:extLst>
                <a:ext uri="{63B3BB69-23CF-44E3-9099-C40C66FF867C}">
                  <a14:compatExt spid="_x0000_s257079"/>
                </a:ext>
                <a:ext uri="{FF2B5EF4-FFF2-40B4-BE49-F238E27FC236}">
                  <a16:creationId xmlns:a16="http://schemas.microsoft.com/office/drawing/2014/main" id="{00000000-0008-0000-0800-000037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7080" name="Button 56" hidden="1">
              <a:extLst>
                <a:ext uri="{63B3BB69-23CF-44E3-9099-C40C66FF867C}">
                  <a14:compatExt spid="_x0000_s257080"/>
                </a:ext>
                <a:ext uri="{FF2B5EF4-FFF2-40B4-BE49-F238E27FC236}">
                  <a16:creationId xmlns:a16="http://schemas.microsoft.com/office/drawing/2014/main" id="{00000000-0008-0000-0800-000038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7081" name="Button 57" hidden="1">
              <a:extLst>
                <a:ext uri="{63B3BB69-23CF-44E3-9099-C40C66FF867C}">
                  <a14:compatExt spid="_x0000_s257081"/>
                </a:ext>
                <a:ext uri="{FF2B5EF4-FFF2-40B4-BE49-F238E27FC236}">
                  <a16:creationId xmlns:a16="http://schemas.microsoft.com/office/drawing/2014/main" id="{00000000-0008-0000-0800-000039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7082" name="Button 58" descr="   Go to MHH  " hidden="1">
              <a:extLst>
                <a:ext uri="{63B3BB69-23CF-44E3-9099-C40C66FF867C}">
                  <a14:compatExt spid="_x0000_s257082"/>
                </a:ext>
                <a:ext uri="{FF2B5EF4-FFF2-40B4-BE49-F238E27FC236}">
                  <a16:creationId xmlns:a16="http://schemas.microsoft.com/office/drawing/2014/main" id="{00000000-0008-0000-0800-00003A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7083" name="Button 59" hidden="1">
              <a:extLst>
                <a:ext uri="{63B3BB69-23CF-44E3-9099-C40C66FF867C}">
                  <a14:compatExt spid="_x0000_s257083"/>
                </a:ext>
                <a:ext uri="{FF2B5EF4-FFF2-40B4-BE49-F238E27FC236}">
                  <a16:creationId xmlns:a16="http://schemas.microsoft.com/office/drawing/2014/main" id="{00000000-0008-0000-0800-00003B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7084" name="Button 60" hidden="1">
              <a:extLst>
                <a:ext uri="{63B3BB69-23CF-44E3-9099-C40C66FF867C}">
                  <a14:compatExt spid="_x0000_s257084"/>
                </a:ext>
                <a:ext uri="{FF2B5EF4-FFF2-40B4-BE49-F238E27FC236}">
                  <a16:creationId xmlns:a16="http://schemas.microsoft.com/office/drawing/2014/main" id="{00000000-0008-0000-0800-00003C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7085" name="Button 61" hidden="1">
              <a:extLst>
                <a:ext uri="{63B3BB69-23CF-44E3-9099-C40C66FF867C}">
                  <a14:compatExt spid="_x0000_s257085"/>
                </a:ext>
                <a:ext uri="{FF2B5EF4-FFF2-40B4-BE49-F238E27FC236}">
                  <a16:creationId xmlns:a16="http://schemas.microsoft.com/office/drawing/2014/main" id="{00000000-0008-0000-0800-00003D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7086" name="Button 62" hidden="1">
              <a:extLst>
                <a:ext uri="{63B3BB69-23CF-44E3-9099-C40C66FF867C}">
                  <a14:compatExt spid="_x0000_s257086"/>
                </a:ext>
                <a:ext uri="{FF2B5EF4-FFF2-40B4-BE49-F238E27FC236}">
                  <a16:creationId xmlns:a16="http://schemas.microsoft.com/office/drawing/2014/main" id="{00000000-0008-0000-0800-00003E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7087" name="Button 63" hidden="1">
              <a:extLst>
                <a:ext uri="{63B3BB69-23CF-44E3-9099-C40C66FF867C}">
                  <a14:compatExt spid="_x0000_s257087"/>
                </a:ext>
                <a:ext uri="{FF2B5EF4-FFF2-40B4-BE49-F238E27FC236}">
                  <a16:creationId xmlns:a16="http://schemas.microsoft.com/office/drawing/2014/main" id="{00000000-0008-0000-0800-00003F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7088" name="Button 64" hidden="1">
              <a:extLst>
                <a:ext uri="{63B3BB69-23CF-44E3-9099-C40C66FF867C}">
                  <a14:compatExt spid="_x0000_s257088"/>
                </a:ext>
                <a:ext uri="{FF2B5EF4-FFF2-40B4-BE49-F238E27FC236}">
                  <a16:creationId xmlns:a16="http://schemas.microsoft.com/office/drawing/2014/main" id="{00000000-0008-0000-0800-000040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7089" name="Button 65" hidden="1">
              <a:extLst>
                <a:ext uri="{63B3BB69-23CF-44E3-9099-C40C66FF867C}">
                  <a14:compatExt spid="_x0000_s257089"/>
                </a:ext>
                <a:ext uri="{FF2B5EF4-FFF2-40B4-BE49-F238E27FC236}">
                  <a16:creationId xmlns:a16="http://schemas.microsoft.com/office/drawing/2014/main" id="{00000000-0008-0000-0800-000041E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7090" name="Button 66" hidden="1">
              <a:extLst>
                <a:ext uri="{63B3BB69-23CF-44E3-9099-C40C66FF867C}">
                  <a14:compatExt spid="_x0000_s257090"/>
                </a:ext>
                <a:ext uri="{FF2B5EF4-FFF2-40B4-BE49-F238E27FC236}">
                  <a16:creationId xmlns:a16="http://schemas.microsoft.com/office/drawing/2014/main" id="{00000000-0008-0000-0800-000042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7091" name="Button 67" hidden="1">
              <a:extLst>
                <a:ext uri="{63B3BB69-23CF-44E3-9099-C40C66FF867C}">
                  <a14:compatExt spid="_x0000_s257091"/>
                </a:ext>
                <a:ext uri="{FF2B5EF4-FFF2-40B4-BE49-F238E27FC236}">
                  <a16:creationId xmlns:a16="http://schemas.microsoft.com/office/drawing/2014/main" id="{00000000-0008-0000-0800-000043E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94" name="ZoneTexte 93">
          <a:extLst>
            <a:ext xmlns:a16="http://schemas.microsoft.com/office/drawing/2014/main" uri="{FF2B5EF4-FFF2-40B4-BE49-F238E27FC236}">
              <a16:creationId xmlns:a16="http://schemas.microsoft.com/office/drawing/2014/main" id="{00000000-0008-0000-0800-00005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5" name="ZoneTexte 94">
          <a:extLst>
            <a:ext xmlns:a16="http://schemas.microsoft.com/office/drawing/2014/main" uri="{FF2B5EF4-FFF2-40B4-BE49-F238E27FC236}">
              <a16:creationId xmlns:a16="http://schemas.microsoft.com/office/drawing/2014/main" id="{00000000-0008-0000-0800-00005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6" name="ZoneTexte 95">
          <a:extLst>
            <a:ext xmlns:a16="http://schemas.microsoft.com/office/drawing/2014/main" uri="{FF2B5EF4-FFF2-40B4-BE49-F238E27FC236}">
              <a16:creationId xmlns:a16="http://schemas.microsoft.com/office/drawing/2014/main" id="{00000000-0008-0000-0800-00006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7" name="ZoneTexte 96">
          <a:extLst>
            <a:ext xmlns:a16="http://schemas.microsoft.com/office/drawing/2014/main" uri="{FF2B5EF4-FFF2-40B4-BE49-F238E27FC236}">
              <a16:creationId xmlns:a16="http://schemas.microsoft.com/office/drawing/2014/main" id="{00000000-0008-0000-0800-00006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8" name="ZoneTexte 97">
          <a:extLst>
            <a:ext xmlns:a16="http://schemas.microsoft.com/office/drawing/2014/main" uri="{FF2B5EF4-FFF2-40B4-BE49-F238E27FC236}">
              <a16:creationId xmlns:a16="http://schemas.microsoft.com/office/drawing/2014/main" id="{00000000-0008-0000-0800-00006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99" name="ZoneTexte 98">
          <a:extLst>
            <a:ext xmlns:a16="http://schemas.microsoft.com/office/drawing/2014/main" uri="{FF2B5EF4-FFF2-40B4-BE49-F238E27FC236}">
              <a16:creationId xmlns:a16="http://schemas.microsoft.com/office/drawing/2014/main" id="{00000000-0008-0000-0800-00006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00" name="ZoneTexte 99">
          <a:extLst>
            <a:ext xmlns:a16="http://schemas.microsoft.com/office/drawing/2014/main" uri="{FF2B5EF4-FFF2-40B4-BE49-F238E27FC236}">
              <a16:creationId xmlns:a16="http://schemas.microsoft.com/office/drawing/2014/main" id="{00000000-0008-0000-0800-00006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1" name="ZoneTexte 100">
          <a:extLst>
            <a:ext xmlns:a16="http://schemas.microsoft.com/office/drawing/2014/main" uri="{FF2B5EF4-FFF2-40B4-BE49-F238E27FC236}">
              <a16:creationId xmlns:a16="http://schemas.microsoft.com/office/drawing/2014/main" id="{00000000-0008-0000-0800-00006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2" name="ZoneTexte 101">
          <a:extLst>
            <a:ext xmlns:a16="http://schemas.microsoft.com/office/drawing/2014/main" uri="{FF2B5EF4-FFF2-40B4-BE49-F238E27FC236}">
              <a16:creationId xmlns:a16="http://schemas.microsoft.com/office/drawing/2014/main" id="{00000000-0008-0000-0800-00006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3" name="ZoneTexte 102">
          <a:extLst>
            <a:ext xmlns:a16="http://schemas.microsoft.com/office/drawing/2014/main" uri="{FF2B5EF4-FFF2-40B4-BE49-F238E27FC236}">
              <a16:creationId xmlns:a16="http://schemas.microsoft.com/office/drawing/2014/main" id="{00000000-0008-0000-0800-00006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4" name="ZoneTexte 103">
          <a:extLst>
            <a:ext xmlns:a16="http://schemas.microsoft.com/office/drawing/2014/main" uri="{FF2B5EF4-FFF2-40B4-BE49-F238E27FC236}">
              <a16:creationId xmlns:a16="http://schemas.microsoft.com/office/drawing/2014/main" id="{00000000-0008-0000-0800-00006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5" name="ZoneTexte 104">
          <a:extLst>
            <a:ext xmlns:a16="http://schemas.microsoft.com/office/drawing/2014/main" uri="{FF2B5EF4-FFF2-40B4-BE49-F238E27FC236}">
              <a16:creationId xmlns:a16="http://schemas.microsoft.com/office/drawing/2014/main" id="{00000000-0008-0000-0800-00006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6" name="ZoneTexte 105">
          <a:extLst>
            <a:ext xmlns:a16="http://schemas.microsoft.com/office/drawing/2014/main" uri="{FF2B5EF4-FFF2-40B4-BE49-F238E27FC236}">
              <a16:creationId xmlns:a16="http://schemas.microsoft.com/office/drawing/2014/main" id="{00000000-0008-0000-0800-00006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7" name="ZoneTexte 106">
          <a:extLst>
            <a:ext xmlns:a16="http://schemas.microsoft.com/office/drawing/2014/main" uri="{FF2B5EF4-FFF2-40B4-BE49-F238E27FC236}">
              <a16:creationId xmlns:a16="http://schemas.microsoft.com/office/drawing/2014/main" id="{00000000-0008-0000-0800-00006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8" name="ZoneTexte 107">
          <a:extLst>
            <a:ext xmlns:a16="http://schemas.microsoft.com/office/drawing/2014/main" uri="{FF2B5EF4-FFF2-40B4-BE49-F238E27FC236}">
              <a16:creationId xmlns:a16="http://schemas.microsoft.com/office/drawing/2014/main" id="{00000000-0008-0000-0800-00006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9" name="ZoneTexte 108">
          <a:extLst>
            <a:ext xmlns:a16="http://schemas.microsoft.com/office/drawing/2014/main" uri="{FF2B5EF4-FFF2-40B4-BE49-F238E27FC236}">
              <a16:creationId xmlns:a16="http://schemas.microsoft.com/office/drawing/2014/main" id="{00000000-0008-0000-0800-00006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800-00006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800-00006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800-00007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800-00007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0.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47</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47</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28575</xdr:colOff>
      <xdr:row>207</xdr:row>
      <xdr:rowOff>0</xdr:rowOff>
    </xdr:from>
    <xdr:to>
      <xdr:col>47</xdr:col>
      <xdr:colOff>28575</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9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900-00000E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900-00000F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9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900-000017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900-000018000000}"/>
            </a:ext>
          </a:extLst>
        </xdr:cNvPr>
        <xdr:cNvSpPr txBox="true"/>
      </xdr:nvSpPr>
      <xdr:spPr>
        <a:xfrm>
          <a:off x="3014663" y="23479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900-000019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900-00001A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900-00001B000000}"/>
            </a:ext>
          </a:extLst>
        </xdr:cNvPr>
        <xdr:cNvSpPr txBox="true"/>
      </xdr:nvSpPr>
      <xdr:spPr>
        <a:xfrm>
          <a:off x="3014663" y="447436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8065" name="B_Com1" hidden="1">
              <a:extLst>
                <a:ext uri="{63B3BB69-23CF-44E3-9099-C40C66FF867C}">
                  <a14:compatExt spid="_x0000_s258065"/>
                </a:ext>
                <a:ext uri="{FF2B5EF4-FFF2-40B4-BE49-F238E27FC236}">
                  <a16:creationId xmlns:a16="http://schemas.microsoft.com/office/drawing/2014/main" id="{00000000-0008-0000-0900-00001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8066" name="B_San1" hidden="1">
              <a:extLst>
                <a:ext uri="{63B3BB69-23CF-44E3-9099-C40C66FF867C}">
                  <a14:compatExt spid="_x0000_s258066"/>
                </a:ext>
                <a:ext uri="{FF2B5EF4-FFF2-40B4-BE49-F238E27FC236}">
                  <a16:creationId xmlns:a16="http://schemas.microsoft.com/office/drawing/2014/main" id="{00000000-0008-0000-0900-00001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8067" name="B_Hyg1" hidden="1">
              <a:extLst>
                <a:ext uri="{63B3BB69-23CF-44E3-9099-C40C66FF867C}">
                  <a14:compatExt spid="_x0000_s258067"/>
                </a:ext>
                <a:ext uri="{FF2B5EF4-FFF2-40B4-BE49-F238E27FC236}">
                  <a16:creationId xmlns:a16="http://schemas.microsoft.com/office/drawing/2014/main" id="{00000000-0008-0000-0900-00001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8068" name="B_Sub1" hidden="1">
              <a:extLst>
                <a:ext uri="{63B3BB69-23CF-44E3-9099-C40C66FF867C}">
                  <a14:compatExt spid="_x0000_s258068"/>
                </a:ext>
                <a:ext uri="{FF2B5EF4-FFF2-40B4-BE49-F238E27FC236}">
                  <a16:creationId xmlns:a16="http://schemas.microsoft.com/office/drawing/2014/main" id="{00000000-0008-0000-0900-00001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8069" name="B_WQ1" hidden="1">
              <a:extLst>
                <a:ext uri="{63B3BB69-23CF-44E3-9099-C40C66FF867C}">
                  <a14:compatExt spid="_x0000_s258069"/>
                </a:ext>
                <a:ext uri="{FF2B5EF4-FFF2-40B4-BE49-F238E27FC236}">
                  <a16:creationId xmlns:a16="http://schemas.microsoft.com/office/drawing/2014/main" id="{00000000-0008-0000-0900-00001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8070" name="B_Com2" hidden="1">
              <a:extLst>
                <a:ext uri="{63B3BB69-23CF-44E3-9099-C40C66FF867C}">
                  <a14:compatExt spid="_x0000_s258070"/>
                </a:ext>
                <a:ext uri="{FF2B5EF4-FFF2-40B4-BE49-F238E27FC236}">
                  <a16:creationId xmlns:a16="http://schemas.microsoft.com/office/drawing/2014/main" id="{00000000-0008-0000-0900-00001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8071" name="B_Hyg2" hidden="1">
              <a:extLst>
                <a:ext uri="{63B3BB69-23CF-44E3-9099-C40C66FF867C}">
                  <a14:compatExt spid="_x0000_s258071"/>
                </a:ext>
                <a:ext uri="{FF2B5EF4-FFF2-40B4-BE49-F238E27FC236}">
                  <a16:creationId xmlns:a16="http://schemas.microsoft.com/office/drawing/2014/main" id="{00000000-0008-0000-0900-00001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8072" name="B_Wat2" hidden="1">
              <a:extLst>
                <a:ext uri="{63B3BB69-23CF-44E3-9099-C40C66FF867C}">
                  <a14:compatExt spid="_x0000_s258072"/>
                </a:ext>
                <a:ext uri="{FF2B5EF4-FFF2-40B4-BE49-F238E27FC236}">
                  <a16:creationId xmlns:a16="http://schemas.microsoft.com/office/drawing/2014/main" id="{00000000-0008-0000-0900-00001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8073" name="B_Sub2" hidden="1">
              <a:extLst>
                <a:ext uri="{63B3BB69-23CF-44E3-9099-C40C66FF867C}">
                  <a14:compatExt spid="_x0000_s258073"/>
                </a:ext>
                <a:ext uri="{FF2B5EF4-FFF2-40B4-BE49-F238E27FC236}">
                  <a16:creationId xmlns:a16="http://schemas.microsoft.com/office/drawing/2014/main" id="{00000000-0008-0000-0900-00001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8074" name="B_WQ2" hidden="1">
              <a:extLst>
                <a:ext uri="{63B3BB69-23CF-44E3-9099-C40C66FF867C}">
                  <a14:compatExt spid="_x0000_s258074"/>
                </a:ext>
                <a:ext uri="{FF2B5EF4-FFF2-40B4-BE49-F238E27FC236}">
                  <a16:creationId xmlns:a16="http://schemas.microsoft.com/office/drawing/2014/main" id="{00000000-0008-0000-0900-00001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8075" name="B_Wat3" hidden="1">
              <a:extLst>
                <a:ext uri="{63B3BB69-23CF-44E3-9099-C40C66FF867C}">
                  <a14:compatExt spid="_x0000_s258075"/>
                </a:ext>
                <a:ext uri="{FF2B5EF4-FFF2-40B4-BE49-F238E27FC236}">
                  <a16:creationId xmlns:a16="http://schemas.microsoft.com/office/drawing/2014/main" id="{00000000-0008-0000-0900-00001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8076" name="B_San3" hidden="1">
              <a:extLst>
                <a:ext uri="{63B3BB69-23CF-44E3-9099-C40C66FF867C}">
                  <a14:compatExt spid="_x0000_s258076"/>
                </a:ext>
                <a:ext uri="{FF2B5EF4-FFF2-40B4-BE49-F238E27FC236}">
                  <a16:creationId xmlns:a16="http://schemas.microsoft.com/office/drawing/2014/main" id="{00000000-0008-0000-0900-00001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8077" name="B_Com3" hidden="1">
              <a:extLst>
                <a:ext uri="{63B3BB69-23CF-44E3-9099-C40C66FF867C}">
                  <a14:compatExt spid="_x0000_s258077"/>
                </a:ext>
                <a:ext uri="{FF2B5EF4-FFF2-40B4-BE49-F238E27FC236}">
                  <a16:creationId xmlns:a16="http://schemas.microsoft.com/office/drawing/2014/main" id="{00000000-0008-0000-0900-00001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8078" name="B_Sub3" hidden="1">
              <a:extLst>
                <a:ext uri="{63B3BB69-23CF-44E3-9099-C40C66FF867C}">
                  <a14:compatExt spid="_x0000_s258078"/>
                </a:ext>
                <a:ext uri="{FF2B5EF4-FFF2-40B4-BE49-F238E27FC236}">
                  <a16:creationId xmlns:a16="http://schemas.microsoft.com/office/drawing/2014/main" id="{00000000-0008-0000-0900-00001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8079" name="B_WQ3" hidden="1">
              <a:extLst>
                <a:ext uri="{63B3BB69-23CF-44E3-9099-C40C66FF867C}">
                  <a14:compatExt spid="_x0000_s258079"/>
                </a:ext>
                <a:ext uri="{FF2B5EF4-FFF2-40B4-BE49-F238E27FC236}">
                  <a16:creationId xmlns:a16="http://schemas.microsoft.com/office/drawing/2014/main" id="{00000000-0008-0000-0900-00001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152400</xdr:rowOff>
        </xdr:from>
        <xdr:to>
          <xdr:col>1</xdr:col>
          <xdr:colOff>1704975</xdr:colOff>
          <xdr:row>400</xdr:row>
          <xdr:rowOff>152400</xdr:rowOff>
        </xdr:to>
        <xdr:sp macro="" textlink="">
          <xdr:nvSpPr>
            <xdr:cNvPr id="258080" name="B_Matrix" hidden="1">
              <a:extLst>
                <a:ext uri="{63B3BB69-23CF-44E3-9099-C40C66FF867C}">
                  <a14:compatExt spid="_x0000_s258080"/>
                </a:ext>
                <a:ext uri="{FF2B5EF4-FFF2-40B4-BE49-F238E27FC236}">
                  <a16:creationId xmlns:a16="http://schemas.microsoft.com/office/drawing/2014/main" id="{00000000-0008-0000-0900-00002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8081" name="Button 33" hidden="1">
              <a:extLst>
                <a:ext uri="{63B3BB69-23CF-44E3-9099-C40C66FF867C}">
                  <a14:compatExt spid="_x0000_s258081"/>
                </a:ext>
                <a:ext uri="{FF2B5EF4-FFF2-40B4-BE49-F238E27FC236}">
                  <a16:creationId xmlns:a16="http://schemas.microsoft.com/office/drawing/2014/main" id="{00000000-0008-0000-0900-00002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8082" name="Button 34" hidden="1">
              <a:extLst>
                <a:ext uri="{63B3BB69-23CF-44E3-9099-C40C66FF867C}">
                  <a14:compatExt spid="_x0000_s258082"/>
                </a:ext>
                <a:ext uri="{FF2B5EF4-FFF2-40B4-BE49-F238E27FC236}">
                  <a16:creationId xmlns:a16="http://schemas.microsoft.com/office/drawing/2014/main" id="{00000000-0008-0000-0900-00002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8083" name="Button 35" hidden="1">
              <a:extLst>
                <a:ext uri="{63B3BB69-23CF-44E3-9099-C40C66FF867C}">
                  <a14:compatExt spid="_x0000_s258083"/>
                </a:ext>
                <a:ext uri="{FF2B5EF4-FFF2-40B4-BE49-F238E27FC236}">
                  <a16:creationId xmlns:a16="http://schemas.microsoft.com/office/drawing/2014/main" id="{00000000-0008-0000-0900-000023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8084" name="Button 36" hidden="1">
              <a:extLst>
                <a:ext uri="{63B3BB69-23CF-44E3-9099-C40C66FF867C}">
                  <a14:compatExt spid="_x0000_s258084"/>
                </a:ext>
                <a:ext uri="{FF2B5EF4-FFF2-40B4-BE49-F238E27FC236}">
                  <a16:creationId xmlns:a16="http://schemas.microsoft.com/office/drawing/2014/main" id="{00000000-0008-0000-0900-00002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8085" name="Button 37" hidden="1">
              <a:extLst>
                <a:ext uri="{63B3BB69-23CF-44E3-9099-C40C66FF867C}">
                  <a14:compatExt spid="_x0000_s258085"/>
                </a:ext>
                <a:ext uri="{FF2B5EF4-FFF2-40B4-BE49-F238E27FC236}">
                  <a16:creationId xmlns:a16="http://schemas.microsoft.com/office/drawing/2014/main" id="{00000000-0008-0000-0900-00002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8086" name="Button 38" hidden="1">
              <a:extLst>
                <a:ext uri="{63B3BB69-23CF-44E3-9099-C40C66FF867C}">
                  <a14:compatExt spid="_x0000_s258086"/>
                </a:ext>
                <a:ext uri="{FF2B5EF4-FFF2-40B4-BE49-F238E27FC236}">
                  <a16:creationId xmlns:a16="http://schemas.microsoft.com/office/drawing/2014/main" id="{00000000-0008-0000-0900-000026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8087" name="Button 39" hidden="1">
              <a:extLst>
                <a:ext uri="{63B3BB69-23CF-44E3-9099-C40C66FF867C}">
                  <a14:compatExt spid="_x0000_s258087"/>
                </a:ext>
                <a:ext uri="{FF2B5EF4-FFF2-40B4-BE49-F238E27FC236}">
                  <a16:creationId xmlns:a16="http://schemas.microsoft.com/office/drawing/2014/main" id="{00000000-0008-0000-0900-00002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8088" name="Button 40" hidden="1">
              <a:extLst>
                <a:ext uri="{63B3BB69-23CF-44E3-9099-C40C66FF867C}">
                  <a14:compatExt spid="_x0000_s258088"/>
                </a:ext>
                <a:ext uri="{FF2B5EF4-FFF2-40B4-BE49-F238E27FC236}">
                  <a16:creationId xmlns:a16="http://schemas.microsoft.com/office/drawing/2014/main" id="{00000000-0008-0000-0900-00002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8089" name="Button 41" descr="   Go to MHH  " hidden="1">
              <a:extLst>
                <a:ext uri="{63B3BB69-23CF-44E3-9099-C40C66FF867C}">
                  <a14:compatExt spid="_x0000_s258089"/>
                </a:ext>
                <a:ext uri="{FF2B5EF4-FFF2-40B4-BE49-F238E27FC236}">
                  <a16:creationId xmlns:a16="http://schemas.microsoft.com/office/drawing/2014/main" id="{00000000-0008-0000-0900-00002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8090" name="Button 42" hidden="1">
              <a:extLst>
                <a:ext uri="{63B3BB69-23CF-44E3-9099-C40C66FF867C}">
                  <a14:compatExt spid="_x0000_s258090"/>
                </a:ext>
                <a:ext uri="{FF2B5EF4-FFF2-40B4-BE49-F238E27FC236}">
                  <a16:creationId xmlns:a16="http://schemas.microsoft.com/office/drawing/2014/main" id="{00000000-0008-0000-0900-00002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8091" name="Button 43" hidden="1">
              <a:extLst>
                <a:ext uri="{63B3BB69-23CF-44E3-9099-C40C66FF867C}">
                  <a14:compatExt spid="_x0000_s258091"/>
                </a:ext>
                <a:ext uri="{FF2B5EF4-FFF2-40B4-BE49-F238E27FC236}">
                  <a16:creationId xmlns:a16="http://schemas.microsoft.com/office/drawing/2014/main" id="{00000000-0008-0000-0900-00002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8092" name="Button 44" descr="   Go to MHH  " hidden="1">
              <a:extLst>
                <a:ext uri="{63B3BB69-23CF-44E3-9099-C40C66FF867C}">
                  <a14:compatExt spid="_x0000_s258092"/>
                </a:ext>
                <a:ext uri="{FF2B5EF4-FFF2-40B4-BE49-F238E27FC236}">
                  <a16:creationId xmlns:a16="http://schemas.microsoft.com/office/drawing/2014/main" id="{00000000-0008-0000-0900-00002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8093" name="Button 45" hidden="1">
              <a:extLst>
                <a:ext uri="{63B3BB69-23CF-44E3-9099-C40C66FF867C}">
                  <a14:compatExt spid="_x0000_s258093"/>
                </a:ext>
                <a:ext uri="{FF2B5EF4-FFF2-40B4-BE49-F238E27FC236}">
                  <a16:creationId xmlns:a16="http://schemas.microsoft.com/office/drawing/2014/main" id="{00000000-0008-0000-0900-00002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8094" name="Button 46" hidden="1">
              <a:extLst>
                <a:ext uri="{63B3BB69-23CF-44E3-9099-C40C66FF867C}">
                  <a14:compatExt spid="_x0000_s258094"/>
                </a:ext>
                <a:ext uri="{FF2B5EF4-FFF2-40B4-BE49-F238E27FC236}">
                  <a16:creationId xmlns:a16="http://schemas.microsoft.com/office/drawing/2014/main" id="{00000000-0008-0000-0900-00002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8095" name="Button 47" hidden="1">
              <a:extLst>
                <a:ext uri="{63B3BB69-23CF-44E3-9099-C40C66FF867C}">
                  <a14:compatExt spid="_x0000_s258095"/>
                </a:ext>
                <a:ext uri="{FF2B5EF4-FFF2-40B4-BE49-F238E27FC236}">
                  <a16:creationId xmlns:a16="http://schemas.microsoft.com/office/drawing/2014/main" id="{00000000-0008-0000-0900-00002F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8096" name="Button 48" descr="   Go to MHH  " hidden="1">
              <a:extLst>
                <a:ext uri="{63B3BB69-23CF-44E3-9099-C40C66FF867C}">
                  <a14:compatExt spid="_x0000_s258096"/>
                </a:ext>
                <a:ext uri="{FF2B5EF4-FFF2-40B4-BE49-F238E27FC236}">
                  <a16:creationId xmlns:a16="http://schemas.microsoft.com/office/drawing/2014/main" id="{00000000-0008-0000-0900-000030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8097" name="Button 49" hidden="1">
              <a:extLst>
                <a:ext uri="{63B3BB69-23CF-44E3-9099-C40C66FF867C}">
                  <a14:compatExt spid="_x0000_s258097"/>
                </a:ext>
                <a:ext uri="{FF2B5EF4-FFF2-40B4-BE49-F238E27FC236}">
                  <a16:creationId xmlns:a16="http://schemas.microsoft.com/office/drawing/2014/main" id="{00000000-0008-0000-0900-000031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8098" name="Button 50" hidden="1">
              <a:extLst>
                <a:ext uri="{63B3BB69-23CF-44E3-9099-C40C66FF867C}">
                  <a14:compatExt spid="_x0000_s258098"/>
                </a:ext>
                <a:ext uri="{FF2B5EF4-FFF2-40B4-BE49-F238E27FC236}">
                  <a16:creationId xmlns:a16="http://schemas.microsoft.com/office/drawing/2014/main" id="{00000000-0008-0000-0900-00003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8099" name="Button 51" descr="   Go to MHH  " hidden="1">
              <a:extLst>
                <a:ext uri="{63B3BB69-23CF-44E3-9099-C40C66FF867C}">
                  <a14:compatExt spid="_x0000_s258099"/>
                </a:ext>
                <a:ext uri="{FF2B5EF4-FFF2-40B4-BE49-F238E27FC236}">
                  <a16:creationId xmlns:a16="http://schemas.microsoft.com/office/drawing/2014/main" id="{00000000-0008-0000-0900-00003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8100" name="Button 52" hidden="1">
              <a:extLst>
                <a:ext uri="{63B3BB69-23CF-44E3-9099-C40C66FF867C}">
                  <a14:compatExt spid="_x0000_s258100"/>
                </a:ext>
                <a:ext uri="{FF2B5EF4-FFF2-40B4-BE49-F238E27FC236}">
                  <a16:creationId xmlns:a16="http://schemas.microsoft.com/office/drawing/2014/main" id="{00000000-0008-0000-0900-000034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8101" name="Button 53" hidden="1">
              <a:extLst>
                <a:ext uri="{63B3BB69-23CF-44E3-9099-C40C66FF867C}">
                  <a14:compatExt spid="_x0000_s258101"/>
                </a:ext>
                <a:ext uri="{FF2B5EF4-FFF2-40B4-BE49-F238E27FC236}">
                  <a16:creationId xmlns:a16="http://schemas.microsoft.com/office/drawing/2014/main" id="{00000000-0008-0000-0900-000035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8102" name="Button 54" hidden="1">
              <a:extLst>
                <a:ext uri="{63B3BB69-23CF-44E3-9099-C40C66FF867C}">
                  <a14:compatExt spid="_x0000_s258102"/>
                </a:ext>
                <a:ext uri="{FF2B5EF4-FFF2-40B4-BE49-F238E27FC236}">
                  <a16:creationId xmlns:a16="http://schemas.microsoft.com/office/drawing/2014/main" id="{00000000-0008-0000-0900-000036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8103" name="Button 55" hidden="1">
              <a:extLst>
                <a:ext uri="{63B3BB69-23CF-44E3-9099-C40C66FF867C}">
                  <a14:compatExt spid="_x0000_s258103"/>
                </a:ext>
                <a:ext uri="{FF2B5EF4-FFF2-40B4-BE49-F238E27FC236}">
                  <a16:creationId xmlns:a16="http://schemas.microsoft.com/office/drawing/2014/main" id="{00000000-0008-0000-0900-000037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8104" name="Button 56" hidden="1">
              <a:extLst>
                <a:ext uri="{63B3BB69-23CF-44E3-9099-C40C66FF867C}">
                  <a14:compatExt spid="_x0000_s258104"/>
                </a:ext>
                <a:ext uri="{FF2B5EF4-FFF2-40B4-BE49-F238E27FC236}">
                  <a16:creationId xmlns:a16="http://schemas.microsoft.com/office/drawing/2014/main" id="{00000000-0008-0000-0900-000038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8105" name="Button 57" hidden="1">
              <a:extLst>
                <a:ext uri="{63B3BB69-23CF-44E3-9099-C40C66FF867C}">
                  <a14:compatExt spid="_x0000_s258105"/>
                </a:ext>
                <a:ext uri="{FF2B5EF4-FFF2-40B4-BE49-F238E27FC236}">
                  <a16:creationId xmlns:a16="http://schemas.microsoft.com/office/drawing/2014/main" id="{00000000-0008-0000-0900-000039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8106" name="Button 58" descr="   Go to MHH  " hidden="1">
              <a:extLst>
                <a:ext uri="{63B3BB69-23CF-44E3-9099-C40C66FF867C}">
                  <a14:compatExt spid="_x0000_s258106"/>
                </a:ext>
                <a:ext uri="{FF2B5EF4-FFF2-40B4-BE49-F238E27FC236}">
                  <a16:creationId xmlns:a16="http://schemas.microsoft.com/office/drawing/2014/main" id="{00000000-0008-0000-0900-00003A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8107" name="Button 59" hidden="1">
              <a:extLst>
                <a:ext uri="{63B3BB69-23CF-44E3-9099-C40C66FF867C}">
                  <a14:compatExt spid="_x0000_s258107"/>
                </a:ext>
                <a:ext uri="{FF2B5EF4-FFF2-40B4-BE49-F238E27FC236}">
                  <a16:creationId xmlns:a16="http://schemas.microsoft.com/office/drawing/2014/main" id="{00000000-0008-0000-0900-00003B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8108" name="Button 60" hidden="1">
              <a:extLst>
                <a:ext uri="{63B3BB69-23CF-44E3-9099-C40C66FF867C}">
                  <a14:compatExt spid="_x0000_s258108"/>
                </a:ext>
                <a:ext uri="{FF2B5EF4-FFF2-40B4-BE49-F238E27FC236}">
                  <a16:creationId xmlns:a16="http://schemas.microsoft.com/office/drawing/2014/main" id="{00000000-0008-0000-0900-00003C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8109" name="Button 61" hidden="1">
              <a:extLst>
                <a:ext uri="{63B3BB69-23CF-44E3-9099-C40C66FF867C}">
                  <a14:compatExt spid="_x0000_s258109"/>
                </a:ext>
                <a:ext uri="{FF2B5EF4-FFF2-40B4-BE49-F238E27FC236}">
                  <a16:creationId xmlns:a16="http://schemas.microsoft.com/office/drawing/2014/main" id="{00000000-0008-0000-0900-00003D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8110" name="Button 62" hidden="1">
              <a:extLst>
                <a:ext uri="{63B3BB69-23CF-44E3-9099-C40C66FF867C}">
                  <a14:compatExt spid="_x0000_s258110"/>
                </a:ext>
                <a:ext uri="{FF2B5EF4-FFF2-40B4-BE49-F238E27FC236}">
                  <a16:creationId xmlns:a16="http://schemas.microsoft.com/office/drawing/2014/main" id="{00000000-0008-0000-0900-00003E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8111" name="Button 63" hidden="1">
              <a:extLst>
                <a:ext uri="{63B3BB69-23CF-44E3-9099-C40C66FF867C}">
                  <a14:compatExt spid="_x0000_s258111"/>
                </a:ext>
                <a:ext uri="{FF2B5EF4-FFF2-40B4-BE49-F238E27FC236}">
                  <a16:creationId xmlns:a16="http://schemas.microsoft.com/office/drawing/2014/main" id="{00000000-0008-0000-0900-00003F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8112" name="Button 64" hidden="1">
              <a:extLst>
                <a:ext uri="{63B3BB69-23CF-44E3-9099-C40C66FF867C}">
                  <a14:compatExt spid="_x0000_s258112"/>
                </a:ext>
                <a:ext uri="{FF2B5EF4-FFF2-40B4-BE49-F238E27FC236}">
                  <a16:creationId xmlns:a16="http://schemas.microsoft.com/office/drawing/2014/main" id="{00000000-0008-0000-0900-000040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8113" name="Button 65" hidden="1">
              <a:extLst>
                <a:ext uri="{63B3BB69-23CF-44E3-9099-C40C66FF867C}">
                  <a14:compatExt spid="_x0000_s258113"/>
                </a:ext>
                <a:ext uri="{FF2B5EF4-FFF2-40B4-BE49-F238E27FC236}">
                  <a16:creationId xmlns:a16="http://schemas.microsoft.com/office/drawing/2014/main" id="{00000000-0008-0000-0900-000041F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8114" name="Button 66" hidden="1">
              <a:extLst>
                <a:ext uri="{63B3BB69-23CF-44E3-9099-C40C66FF867C}">
                  <a14:compatExt spid="_x0000_s258114"/>
                </a:ext>
                <a:ext uri="{FF2B5EF4-FFF2-40B4-BE49-F238E27FC236}">
                  <a16:creationId xmlns:a16="http://schemas.microsoft.com/office/drawing/2014/main" id="{00000000-0008-0000-0900-000042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8115" name="Button 67" hidden="1">
              <a:extLst>
                <a:ext uri="{63B3BB69-23CF-44E3-9099-C40C66FF867C}">
                  <a14:compatExt spid="_x0000_s258115"/>
                </a:ext>
                <a:ext uri="{FF2B5EF4-FFF2-40B4-BE49-F238E27FC236}">
                  <a16:creationId xmlns:a16="http://schemas.microsoft.com/office/drawing/2014/main" id="{00000000-0008-0000-0900-000043F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9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9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9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9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9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9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9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9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9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9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9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9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9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9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9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9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9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9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9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9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11.xml><?xml version="1.0" encoding="utf-8"?>
<xdr:wsDr xmlns:a="http://schemas.openxmlformats.org/drawingml/2006/main" xmlns:xdr="http://schemas.openxmlformats.org/drawingml/2006/spreadsheetDrawing" xmlns:r="http://schemas.openxmlformats.org/officeDocument/2006/relationships">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28575</xdr:colOff>
      <xdr:row>1</xdr:row>
      <xdr:rowOff>0</xdr:rowOff>
    </xdr:from>
    <xdr:to>
      <xdr:col>48</xdr:col>
      <xdr:colOff>28576</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19049</xdr:colOff>
      <xdr:row>107</xdr:row>
      <xdr:rowOff>3301</xdr:rowOff>
    </xdr:from>
    <xdr:to>
      <xdr:col>48</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28573</xdr:colOff>
      <xdr:row>207</xdr:row>
      <xdr:rowOff>0</xdr:rowOff>
    </xdr:from>
    <xdr:to>
      <xdr:col>48</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A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A00-00000E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A00-00000F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A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A00-000017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A00-000018000000}"/>
            </a:ext>
          </a:extLst>
        </xdr:cNvPr>
        <xdr:cNvSpPr txBox="true"/>
      </xdr:nvSpPr>
      <xdr:spPr>
        <a:xfrm>
          <a:off x="3014663" y="233600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A00-000019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A00-00001A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A00-00001B000000}"/>
            </a:ext>
          </a:extLst>
        </xdr:cNvPr>
        <xdr:cNvSpPr txBox="true"/>
      </xdr:nvSpPr>
      <xdr:spPr>
        <a:xfrm>
          <a:off x="3014663" y="44672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7</xdr:col>
      <xdr:colOff>0</xdr:colOff>
      <xdr:row>1</xdr:row>
      <xdr:rowOff>0</xdr:rowOff>
    </xdr:from>
    <xdr:to>
      <xdr:col>12</xdr:col>
      <xdr:colOff>0</xdr:colOff>
      <xdr:row>13</xdr:row>
      <xdr:rowOff>0</xdr:rowOff>
    </xdr:to>
    <xdr:graphicFrame macro="">
      <xdr:nvGraphicFramePr>
        <xdr:cNvPr id="31" name="Graphique W2">
          <a:extLst>
            <a:ext xmlns:a16="http://schemas.microsoft.com/office/drawing/2014/main"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2" name="Graphique S2">
          <a:extLst>
            <a:ext xmlns:a16="http://schemas.microsoft.com/office/drawing/2014/main"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3" name="Graphique H2">
          <a:extLst>
            <a:ext xmlns:a16="http://schemas.microsoft.com/office/drawing/2014/main"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9089" name="B_Com1" hidden="1">
              <a:extLst>
                <a:ext uri="{63B3BB69-23CF-44E3-9099-C40C66FF867C}">
                  <a14:compatExt spid="_x0000_s259089"/>
                </a:ext>
                <a:ext uri="{FF2B5EF4-FFF2-40B4-BE49-F238E27FC236}">
                  <a16:creationId xmlns:a16="http://schemas.microsoft.com/office/drawing/2014/main" id="{00000000-0008-0000-0A00-00001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9090" name="B_San1" hidden="1">
              <a:extLst>
                <a:ext uri="{63B3BB69-23CF-44E3-9099-C40C66FF867C}">
                  <a14:compatExt spid="_x0000_s259090"/>
                </a:ext>
                <a:ext uri="{FF2B5EF4-FFF2-40B4-BE49-F238E27FC236}">
                  <a16:creationId xmlns:a16="http://schemas.microsoft.com/office/drawing/2014/main" id="{00000000-0008-0000-0A00-00001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9091" name="B_Hyg1" hidden="1">
              <a:extLst>
                <a:ext uri="{63B3BB69-23CF-44E3-9099-C40C66FF867C}">
                  <a14:compatExt spid="_x0000_s259091"/>
                </a:ext>
                <a:ext uri="{FF2B5EF4-FFF2-40B4-BE49-F238E27FC236}">
                  <a16:creationId xmlns:a16="http://schemas.microsoft.com/office/drawing/2014/main" id="{00000000-0008-0000-0A00-00001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9092" name="B_Sub1" hidden="1">
              <a:extLst>
                <a:ext uri="{63B3BB69-23CF-44E3-9099-C40C66FF867C}">
                  <a14:compatExt spid="_x0000_s259092"/>
                </a:ext>
                <a:ext uri="{FF2B5EF4-FFF2-40B4-BE49-F238E27FC236}">
                  <a16:creationId xmlns:a16="http://schemas.microsoft.com/office/drawing/2014/main" id="{00000000-0008-0000-0A00-00001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9093" name="B_WQ1" hidden="1">
              <a:extLst>
                <a:ext uri="{63B3BB69-23CF-44E3-9099-C40C66FF867C}">
                  <a14:compatExt spid="_x0000_s259093"/>
                </a:ext>
                <a:ext uri="{FF2B5EF4-FFF2-40B4-BE49-F238E27FC236}">
                  <a16:creationId xmlns:a16="http://schemas.microsoft.com/office/drawing/2014/main" id="{00000000-0008-0000-0A00-00001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9094" name="B_Com2" hidden="1">
              <a:extLst>
                <a:ext uri="{63B3BB69-23CF-44E3-9099-C40C66FF867C}">
                  <a14:compatExt spid="_x0000_s259094"/>
                </a:ext>
                <a:ext uri="{FF2B5EF4-FFF2-40B4-BE49-F238E27FC236}">
                  <a16:creationId xmlns:a16="http://schemas.microsoft.com/office/drawing/2014/main" id="{00000000-0008-0000-0A00-00001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9095" name="B_Hyg2" hidden="1">
              <a:extLst>
                <a:ext uri="{63B3BB69-23CF-44E3-9099-C40C66FF867C}">
                  <a14:compatExt spid="_x0000_s259095"/>
                </a:ext>
                <a:ext uri="{FF2B5EF4-FFF2-40B4-BE49-F238E27FC236}">
                  <a16:creationId xmlns:a16="http://schemas.microsoft.com/office/drawing/2014/main" id="{00000000-0008-0000-0A00-00001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9096" name="B_Wat2" hidden="1">
              <a:extLst>
                <a:ext uri="{63B3BB69-23CF-44E3-9099-C40C66FF867C}">
                  <a14:compatExt spid="_x0000_s259096"/>
                </a:ext>
                <a:ext uri="{FF2B5EF4-FFF2-40B4-BE49-F238E27FC236}">
                  <a16:creationId xmlns:a16="http://schemas.microsoft.com/office/drawing/2014/main" id="{00000000-0008-0000-0A00-00001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9097" name="B_Sub2" hidden="1">
              <a:extLst>
                <a:ext uri="{63B3BB69-23CF-44E3-9099-C40C66FF867C}">
                  <a14:compatExt spid="_x0000_s259097"/>
                </a:ext>
                <a:ext uri="{FF2B5EF4-FFF2-40B4-BE49-F238E27FC236}">
                  <a16:creationId xmlns:a16="http://schemas.microsoft.com/office/drawing/2014/main" id="{00000000-0008-0000-0A00-00001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9098" name="B_WQ2" hidden="1">
              <a:extLst>
                <a:ext uri="{63B3BB69-23CF-44E3-9099-C40C66FF867C}">
                  <a14:compatExt spid="_x0000_s259098"/>
                </a:ext>
                <a:ext uri="{FF2B5EF4-FFF2-40B4-BE49-F238E27FC236}">
                  <a16:creationId xmlns:a16="http://schemas.microsoft.com/office/drawing/2014/main" id="{00000000-0008-0000-0A00-00001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9099" name="B_Wat3" hidden="1">
              <a:extLst>
                <a:ext uri="{63B3BB69-23CF-44E3-9099-C40C66FF867C}">
                  <a14:compatExt spid="_x0000_s259099"/>
                </a:ext>
                <a:ext uri="{FF2B5EF4-FFF2-40B4-BE49-F238E27FC236}">
                  <a16:creationId xmlns:a16="http://schemas.microsoft.com/office/drawing/2014/main" id="{00000000-0008-0000-0A00-00001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9100" name="B_San3" hidden="1">
              <a:extLst>
                <a:ext uri="{63B3BB69-23CF-44E3-9099-C40C66FF867C}">
                  <a14:compatExt spid="_x0000_s259100"/>
                </a:ext>
                <a:ext uri="{FF2B5EF4-FFF2-40B4-BE49-F238E27FC236}">
                  <a16:creationId xmlns:a16="http://schemas.microsoft.com/office/drawing/2014/main" id="{00000000-0008-0000-0A00-00001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9101" name="B_Com3" hidden="1">
              <a:extLst>
                <a:ext uri="{63B3BB69-23CF-44E3-9099-C40C66FF867C}">
                  <a14:compatExt spid="_x0000_s259101"/>
                </a:ext>
                <a:ext uri="{FF2B5EF4-FFF2-40B4-BE49-F238E27FC236}">
                  <a16:creationId xmlns:a16="http://schemas.microsoft.com/office/drawing/2014/main" id="{00000000-0008-0000-0A00-00001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9102" name="B_Sub3" hidden="1">
              <a:extLst>
                <a:ext uri="{63B3BB69-23CF-44E3-9099-C40C66FF867C}">
                  <a14:compatExt spid="_x0000_s259102"/>
                </a:ext>
                <a:ext uri="{FF2B5EF4-FFF2-40B4-BE49-F238E27FC236}">
                  <a16:creationId xmlns:a16="http://schemas.microsoft.com/office/drawing/2014/main" id="{00000000-0008-0000-0A00-00001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9103" name="B_WQ3" hidden="1">
              <a:extLst>
                <a:ext uri="{63B3BB69-23CF-44E3-9099-C40C66FF867C}">
                  <a14:compatExt spid="_x0000_s259103"/>
                </a:ext>
                <a:ext uri="{FF2B5EF4-FFF2-40B4-BE49-F238E27FC236}">
                  <a16:creationId xmlns:a16="http://schemas.microsoft.com/office/drawing/2014/main" id="{00000000-0008-0000-0A00-00001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38100</xdr:rowOff>
        </xdr:from>
        <xdr:to>
          <xdr:col>1</xdr:col>
          <xdr:colOff>1704975</xdr:colOff>
          <xdr:row>400</xdr:row>
          <xdr:rowOff>38100</xdr:rowOff>
        </xdr:to>
        <xdr:sp macro="" textlink="">
          <xdr:nvSpPr>
            <xdr:cNvPr id="259104" name="B_Matrix" hidden="1">
              <a:extLst>
                <a:ext uri="{63B3BB69-23CF-44E3-9099-C40C66FF867C}">
                  <a14:compatExt spid="_x0000_s259104"/>
                </a:ext>
                <a:ext uri="{FF2B5EF4-FFF2-40B4-BE49-F238E27FC236}">
                  <a16:creationId xmlns:a16="http://schemas.microsoft.com/office/drawing/2014/main" id="{00000000-0008-0000-0A00-00002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9105" name="Button 33" hidden="1">
              <a:extLst>
                <a:ext uri="{63B3BB69-23CF-44E3-9099-C40C66FF867C}">
                  <a14:compatExt spid="_x0000_s259105"/>
                </a:ext>
                <a:ext uri="{FF2B5EF4-FFF2-40B4-BE49-F238E27FC236}">
                  <a16:creationId xmlns:a16="http://schemas.microsoft.com/office/drawing/2014/main" id="{00000000-0008-0000-0A00-00002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9106" name="Button 34" hidden="1">
              <a:extLst>
                <a:ext uri="{63B3BB69-23CF-44E3-9099-C40C66FF867C}">
                  <a14:compatExt spid="_x0000_s259106"/>
                </a:ext>
                <a:ext uri="{FF2B5EF4-FFF2-40B4-BE49-F238E27FC236}">
                  <a16:creationId xmlns:a16="http://schemas.microsoft.com/office/drawing/2014/main" id="{00000000-0008-0000-0A00-00002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9107" name="Button 35" hidden="1">
              <a:extLst>
                <a:ext uri="{63B3BB69-23CF-44E3-9099-C40C66FF867C}">
                  <a14:compatExt spid="_x0000_s259107"/>
                </a:ext>
                <a:ext uri="{FF2B5EF4-FFF2-40B4-BE49-F238E27FC236}">
                  <a16:creationId xmlns:a16="http://schemas.microsoft.com/office/drawing/2014/main" id="{00000000-0008-0000-0A00-000023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9108" name="Button 36" hidden="1">
              <a:extLst>
                <a:ext uri="{63B3BB69-23CF-44E3-9099-C40C66FF867C}">
                  <a14:compatExt spid="_x0000_s259108"/>
                </a:ext>
                <a:ext uri="{FF2B5EF4-FFF2-40B4-BE49-F238E27FC236}">
                  <a16:creationId xmlns:a16="http://schemas.microsoft.com/office/drawing/2014/main" id="{00000000-0008-0000-0A00-00002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9109" name="Button 37" hidden="1">
              <a:extLst>
                <a:ext uri="{63B3BB69-23CF-44E3-9099-C40C66FF867C}">
                  <a14:compatExt spid="_x0000_s259109"/>
                </a:ext>
                <a:ext uri="{FF2B5EF4-FFF2-40B4-BE49-F238E27FC236}">
                  <a16:creationId xmlns:a16="http://schemas.microsoft.com/office/drawing/2014/main" id="{00000000-0008-0000-0A00-00002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9110" name="Button 38" hidden="1">
              <a:extLst>
                <a:ext uri="{63B3BB69-23CF-44E3-9099-C40C66FF867C}">
                  <a14:compatExt spid="_x0000_s259110"/>
                </a:ext>
                <a:ext uri="{FF2B5EF4-FFF2-40B4-BE49-F238E27FC236}">
                  <a16:creationId xmlns:a16="http://schemas.microsoft.com/office/drawing/2014/main" id="{00000000-0008-0000-0A00-000026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9111" name="Button 39" hidden="1">
              <a:extLst>
                <a:ext uri="{63B3BB69-23CF-44E3-9099-C40C66FF867C}">
                  <a14:compatExt spid="_x0000_s259111"/>
                </a:ext>
                <a:ext uri="{FF2B5EF4-FFF2-40B4-BE49-F238E27FC236}">
                  <a16:creationId xmlns:a16="http://schemas.microsoft.com/office/drawing/2014/main" id="{00000000-0008-0000-0A00-00002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9112" name="Button 40" hidden="1">
              <a:extLst>
                <a:ext uri="{63B3BB69-23CF-44E3-9099-C40C66FF867C}">
                  <a14:compatExt spid="_x0000_s259112"/>
                </a:ext>
                <a:ext uri="{FF2B5EF4-FFF2-40B4-BE49-F238E27FC236}">
                  <a16:creationId xmlns:a16="http://schemas.microsoft.com/office/drawing/2014/main" id="{00000000-0008-0000-0A00-00002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9113" name="Button 41" descr="   Go to MHH  " hidden="1">
              <a:extLst>
                <a:ext uri="{63B3BB69-23CF-44E3-9099-C40C66FF867C}">
                  <a14:compatExt spid="_x0000_s259113"/>
                </a:ext>
                <a:ext uri="{FF2B5EF4-FFF2-40B4-BE49-F238E27FC236}">
                  <a16:creationId xmlns:a16="http://schemas.microsoft.com/office/drawing/2014/main" id="{00000000-0008-0000-0A00-00002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9114" name="Button 42" hidden="1">
              <a:extLst>
                <a:ext uri="{63B3BB69-23CF-44E3-9099-C40C66FF867C}">
                  <a14:compatExt spid="_x0000_s259114"/>
                </a:ext>
                <a:ext uri="{FF2B5EF4-FFF2-40B4-BE49-F238E27FC236}">
                  <a16:creationId xmlns:a16="http://schemas.microsoft.com/office/drawing/2014/main" id="{00000000-0008-0000-0A00-00002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9115" name="Button 43" hidden="1">
              <a:extLst>
                <a:ext uri="{63B3BB69-23CF-44E3-9099-C40C66FF867C}">
                  <a14:compatExt spid="_x0000_s259115"/>
                </a:ext>
                <a:ext uri="{FF2B5EF4-FFF2-40B4-BE49-F238E27FC236}">
                  <a16:creationId xmlns:a16="http://schemas.microsoft.com/office/drawing/2014/main" id="{00000000-0008-0000-0A00-00002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9116" name="Button 44" descr="   Go to MHH  " hidden="1">
              <a:extLst>
                <a:ext uri="{63B3BB69-23CF-44E3-9099-C40C66FF867C}">
                  <a14:compatExt spid="_x0000_s259116"/>
                </a:ext>
                <a:ext uri="{FF2B5EF4-FFF2-40B4-BE49-F238E27FC236}">
                  <a16:creationId xmlns:a16="http://schemas.microsoft.com/office/drawing/2014/main" id="{00000000-0008-0000-0A00-00002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9117" name="Button 45" hidden="1">
              <a:extLst>
                <a:ext uri="{63B3BB69-23CF-44E3-9099-C40C66FF867C}">
                  <a14:compatExt spid="_x0000_s259117"/>
                </a:ext>
                <a:ext uri="{FF2B5EF4-FFF2-40B4-BE49-F238E27FC236}">
                  <a16:creationId xmlns:a16="http://schemas.microsoft.com/office/drawing/2014/main" id="{00000000-0008-0000-0A00-00002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9118" name="Button 46" hidden="1">
              <a:extLst>
                <a:ext uri="{63B3BB69-23CF-44E3-9099-C40C66FF867C}">
                  <a14:compatExt spid="_x0000_s259118"/>
                </a:ext>
                <a:ext uri="{FF2B5EF4-FFF2-40B4-BE49-F238E27FC236}">
                  <a16:creationId xmlns:a16="http://schemas.microsoft.com/office/drawing/2014/main" id="{00000000-0008-0000-0A00-00002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9119" name="Button 47" hidden="1">
              <a:extLst>
                <a:ext uri="{63B3BB69-23CF-44E3-9099-C40C66FF867C}">
                  <a14:compatExt spid="_x0000_s259119"/>
                </a:ext>
                <a:ext uri="{FF2B5EF4-FFF2-40B4-BE49-F238E27FC236}">
                  <a16:creationId xmlns:a16="http://schemas.microsoft.com/office/drawing/2014/main" id="{00000000-0008-0000-0A00-00002F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9120" name="Button 48" descr="   Go to MHH  " hidden="1">
              <a:extLst>
                <a:ext uri="{63B3BB69-23CF-44E3-9099-C40C66FF867C}">
                  <a14:compatExt spid="_x0000_s259120"/>
                </a:ext>
                <a:ext uri="{FF2B5EF4-FFF2-40B4-BE49-F238E27FC236}">
                  <a16:creationId xmlns:a16="http://schemas.microsoft.com/office/drawing/2014/main" id="{00000000-0008-0000-0A00-000030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9121" name="Button 49" hidden="1">
              <a:extLst>
                <a:ext uri="{63B3BB69-23CF-44E3-9099-C40C66FF867C}">
                  <a14:compatExt spid="_x0000_s259121"/>
                </a:ext>
                <a:ext uri="{FF2B5EF4-FFF2-40B4-BE49-F238E27FC236}">
                  <a16:creationId xmlns:a16="http://schemas.microsoft.com/office/drawing/2014/main" id="{00000000-0008-0000-0A00-000031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9122" name="Button 50" hidden="1">
              <a:extLst>
                <a:ext uri="{63B3BB69-23CF-44E3-9099-C40C66FF867C}">
                  <a14:compatExt spid="_x0000_s259122"/>
                </a:ext>
                <a:ext uri="{FF2B5EF4-FFF2-40B4-BE49-F238E27FC236}">
                  <a16:creationId xmlns:a16="http://schemas.microsoft.com/office/drawing/2014/main" id="{00000000-0008-0000-0A00-00003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9123" name="Button 51" descr="   Go to MHH  " hidden="1">
              <a:extLst>
                <a:ext uri="{63B3BB69-23CF-44E3-9099-C40C66FF867C}">
                  <a14:compatExt spid="_x0000_s259123"/>
                </a:ext>
                <a:ext uri="{FF2B5EF4-FFF2-40B4-BE49-F238E27FC236}">
                  <a16:creationId xmlns:a16="http://schemas.microsoft.com/office/drawing/2014/main" id="{00000000-0008-0000-0A00-00003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9124" name="Button 52" hidden="1">
              <a:extLst>
                <a:ext uri="{63B3BB69-23CF-44E3-9099-C40C66FF867C}">
                  <a14:compatExt spid="_x0000_s259124"/>
                </a:ext>
                <a:ext uri="{FF2B5EF4-FFF2-40B4-BE49-F238E27FC236}">
                  <a16:creationId xmlns:a16="http://schemas.microsoft.com/office/drawing/2014/main" id="{00000000-0008-0000-0A00-000034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9125" name="Button 53" hidden="1">
              <a:extLst>
                <a:ext uri="{63B3BB69-23CF-44E3-9099-C40C66FF867C}">
                  <a14:compatExt spid="_x0000_s259125"/>
                </a:ext>
                <a:ext uri="{FF2B5EF4-FFF2-40B4-BE49-F238E27FC236}">
                  <a16:creationId xmlns:a16="http://schemas.microsoft.com/office/drawing/2014/main" id="{00000000-0008-0000-0A00-000035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9126" name="Button 54" hidden="1">
              <a:extLst>
                <a:ext uri="{63B3BB69-23CF-44E3-9099-C40C66FF867C}">
                  <a14:compatExt spid="_x0000_s259126"/>
                </a:ext>
                <a:ext uri="{FF2B5EF4-FFF2-40B4-BE49-F238E27FC236}">
                  <a16:creationId xmlns:a16="http://schemas.microsoft.com/office/drawing/2014/main" id="{00000000-0008-0000-0A00-000036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9127" name="Button 55" hidden="1">
              <a:extLst>
                <a:ext uri="{63B3BB69-23CF-44E3-9099-C40C66FF867C}">
                  <a14:compatExt spid="_x0000_s259127"/>
                </a:ext>
                <a:ext uri="{FF2B5EF4-FFF2-40B4-BE49-F238E27FC236}">
                  <a16:creationId xmlns:a16="http://schemas.microsoft.com/office/drawing/2014/main" id="{00000000-0008-0000-0A00-000037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9128" name="Button 56" hidden="1">
              <a:extLst>
                <a:ext uri="{63B3BB69-23CF-44E3-9099-C40C66FF867C}">
                  <a14:compatExt spid="_x0000_s259128"/>
                </a:ext>
                <a:ext uri="{FF2B5EF4-FFF2-40B4-BE49-F238E27FC236}">
                  <a16:creationId xmlns:a16="http://schemas.microsoft.com/office/drawing/2014/main" id="{00000000-0008-0000-0A00-000038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9129" name="Button 57" hidden="1">
              <a:extLst>
                <a:ext uri="{63B3BB69-23CF-44E3-9099-C40C66FF867C}">
                  <a14:compatExt spid="_x0000_s259129"/>
                </a:ext>
                <a:ext uri="{FF2B5EF4-FFF2-40B4-BE49-F238E27FC236}">
                  <a16:creationId xmlns:a16="http://schemas.microsoft.com/office/drawing/2014/main" id="{00000000-0008-0000-0A00-000039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9130" name="Button 58" descr="   Go to MHH  " hidden="1">
              <a:extLst>
                <a:ext uri="{63B3BB69-23CF-44E3-9099-C40C66FF867C}">
                  <a14:compatExt spid="_x0000_s259130"/>
                </a:ext>
                <a:ext uri="{FF2B5EF4-FFF2-40B4-BE49-F238E27FC236}">
                  <a16:creationId xmlns:a16="http://schemas.microsoft.com/office/drawing/2014/main" id="{00000000-0008-0000-0A00-00003A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9131" name="Button 59" hidden="1">
              <a:extLst>
                <a:ext uri="{63B3BB69-23CF-44E3-9099-C40C66FF867C}">
                  <a14:compatExt spid="_x0000_s259131"/>
                </a:ext>
                <a:ext uri="{FF2B5EF4-FFF2-40B4-BE49-F238E27FC236}">
                  <a16:creationId xmlns:a16="http://schemas.microsoft.com/office/drawing/2014/main" id="{00000000-0008-0000-0A00-00003B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9132" name="Button 60" hidden="1">
              <a:extLst>
                <a:ext uri="{63B3BB69-23CF-44E3-9099-C40C66FF867C}">
                  <a14:compatExt spid="_x0000_s259132"/>
                </a:ext>
                <a:ext uri="{FF2B5EF4-FFF2-40B4-BE49-F238E27FC236}">
                  <a16:creationId xmlns:a16="http://schemas.microsoft.com/office/drawing/2014/main" id="{00000000-0008-0000-0A00-00003C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9133" name="Button 61" hidden="1">
              <a:extLst>
                <a:ext uri="{63B3BB69-23CF-44E3-9099-C40C66FF867C}">
                  <a14:compatExt spid="_x0000_s259133"/>
                </a:ext>
                <a:ext uri="{FF2B5EF4-FFF2-40B4-BE49-F238E27FC236}">
                  <a16:creationId xmlns:a16="http://schemas.microsoft.com/office/drawing/2014/main" id="{00000000-0008-0000-0A00-00003D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9134" name="Button 62" hidden="1">
              <a:extLst>
                <a:ext uri="{63B3BB69-23CF-44E3-9099-C40C66FF867C}">
                  <a14:compatExt spid="_x0000_s259134"/>
                </a:ext>
                <a:ext uri="{FF2B5EF4-FFF2-40B4-BE49-F238E27FC236}">
                  <a16:creationId xmlns:a16="http://schemas.microsoft.com/office/drawing/2014/main" id="{00000000-0008-0000-0A00-00003E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9135" name="Button 63" hidden="1">
              <a:extLst>
                <a:ext uri="{63B3BB69-23CF-44E3-9099-C40C66FF867C}">
                  <a14:compatExt spid="_x0000_s259135"/>
                </a:ext>
                <a:ext uri="{FF2B5EF4-FFF2-40B4-BE49-F238E27FC236}">
                  <a16:creationId xmlns:a16="http://schemas.microsoft.com/office/drawing/2014/main" id="{00000000-0008-0000-0A00-00003F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9136" name="Button 64" hidden="1">
              <a:extLst>
                <a:ext uri="{63B3BB69-23CF-44E3-9099-C40C66FF867C}">
                  <a14:compatExt spid="_x0000_s259136"/>
                </a:ext>
                <a:ext uri="{FF2B5EF4-FFF2-40B4-BE49-F238E27FC236}">
                  <a16:creationId xmlns:a16="http://schemas.microsoft.com/office/drawing/2014/main" id="{00000000-0008-0000-0A00-000040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9137" name="Button 65" hidden="1">
              <a:extLst>
                <a:ext uri="{63B3BB69-23CF-44E3-9099-C40C66FF867C}">
                  <a14:compatExt spid="_x0000_s259137"/>
                </a:ext>
                <a:ext uri="{FF2B5EF4-FFF2-40B4-BE49-F238E27FC236}">
                  <a16:creationId xmlns:a16="http://schemas.microsoft.com/office/drawing/2014/main" id="{00000000-0008-0000-0A00-000041F4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9138" name="Button 66" hidden="1">
              <a:extLst>
                <a:ext uri="{63B3BB69-23CF-44E3-9099-C40C66FF867C}">
                  <a14:compatExt spid="_x0000_s259138"/>
                </a:ext>
                <a:ext uri="{FF2B5EF4-FFF2-40B4-BE49-F238E27FC236}">
                  <a16:creationId xmlns:a16="http://schemas.microsoft.com/office/drawing/2014/main" id="{00000000-0008-0000-0A00-000042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9139" name="Button 67" hidden="1">
              <a:extLst>
                <a:ext uri="{63B3BB69-23CF-44E3-9099-C40C66FF867C}">
                  <a14:compatExt spid="_x0000_s259139"/>
                </a:ext>
                <a:ext uri="{FF2B5EF4-FFF2-40B4-BE49-F238E27FC236}">
                  <a16:creationId xmlns:a16="http://schemas.microsoft.com/office/drawing/2014/main" id="{00000000-0008-0000-0A00-000043F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74" name="ZoneTexte 73">
          <a:extLst>
            <a:ext xmlns:a16="http://schemas.microsoft.com/office/drawing/2014/main" uri="{FF2B5EF4-FFF2-40B4-BE49-F238E27FC236}">
              <a16:creationId xmlns:a16="http://schemas.microsoft.com/office/drawing/2014/main" id="{00000000-0008-0000-0A00-00004A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5" name="ZoneTexte 74">
          <a:extLst>
            <a:ext xmlns:a16="http://schemas.microsoft.com/office/drawing/2014/main" uri="{FF2B5EF4-FFF2-40B4-BE49-F238E27FC236}">
              <a16:creationId xmlns:a16="http://schemas.microsoft.com/office/drawing/2014/main" id="{00000000-0008-0000-0A00-00004B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6" name="ZoneTexte 75">
          <a:extLst>
            <a:ext xmlns:a16="http://schemas.microsoft.com/office/drawing/2014/main" uri="{FF2B5EF4-FFF2-40B4-BE49-F238E27FC236}">
              <a16:creationId xmlns:a16="http://schemas.microsoft.com/office/drawing/2014/main" id="{00000000-0008-0000-0A00-00004C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7" name="ZoneTexte 76">
          <a:extLst>
            <a:ext xmlns:a16="http://schemas.microsoft.com/office/drawing/2014/main" uri="{FF2B5EF4-FFF2-40B4-BE49-F238E27FC236}">
              <a16:creationId xmlns:a16="http://schemas.microsoft.com/office/drawing/2014/main" id="{00000000-0008-0000-0A00-00004D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8" name="ZoneTexte 77">
          <a:extLst>
            <a:ext xmlns:a16="http://schemas.microsoft.com/office/drawing/2014/main" uri="{FF2B5EF4-FFF2-40B4-BE49-F238E27FC236}">
              <a16:creationId xmlns:a16="http://schemas.microsoft.com/office/drawing/2014/main" id="{00000000-0008-0000-0A00-00004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79" name="ZoneTexte 78">
          <a:extLst>
            <a:ext xmlns:a16="http://schemas.microsoft.com/office/drawing/2014/main" uri="{FF2B5EF4-FFF2-40B4-BE49-F238E27FC236}">
              <a16:creationId xmlns:a16="http://schemas.microsoft.com/office/drawing/2014/main" id="{00000000-0008-0000-0A00-00004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0" name="ZoneTexte 79">
          <a:extLst>
            <a:ext xmlns:a16="http://schemas.microsoft.com/office/drawing/2014/main" uri="{FF2B5EF4-FFF2-40B4-BE49-F238E27FC236}">
              <a16:creationId xmlns:a16="http://schemas.microsoft.com/office/drawing/2014/main" id="{00000000-0008-0000-0A00-00005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1" name="ZoneTexte 80">
          <a:extLst>
            <a:ext xmlns:a16="http://schemas.microsoft.com/office/drawing/2014/main" uri="{FF2B5EF4-FFF2-40B4-BE49-F238E27FC236}">
              <a16:creationId xmlns:a16="http://schemas.microsoft.com/office/drawing/2014/main" id="{00000000-0008-0000-0A00-000051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2" name="ZoneTexte 81">
          <a:extLst>
            <a:ext xmlns:a16="http://schemas.microsoft.com/office/drawing/2014/main" uri="{FF2B5EF4-FFF2-40B4-BE49-F238E27FC236}">
              <a16:creationId xmlns:a16="http://schemas.microsoft.com/office/drawing/2014/main" id="{00000000-0008-0000-0A00-000052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3" name="ZoneTexte 82">
          <a:extLst>
            <a:ext xmlns:a16="http://schemas.microsoft.com/office/drawing/2014/main" uri="{FF2B5EF4-FFF2-40B4-BE49-F238E27FC236}">
              <a16:creationId xmlns:a16="http://schemas.microsoft.com/office/drawing/2014/main" id="{00000000-0008-0000-0A00-000053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4" name="ZoneTexte 83">
          <a:extLst>
            <a:ext xmlns:a16="http://schemas.microsoft.com/office/drawing/2014/main" uri="{FF2B5EF4-FFF2-40B4-BE49-F238E27FC236}">
              <a16:creationId xmlns:a16="http://schemas.microsoft.com/office/drawing/2014/main" id="{00000000-0008-0000-0A00-000054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5" name="ZoneTexte 84">
          <a:extLst>
            <a:ext xmlns:a16="http://schemas.microsoft.com/office/drawing/2014/main" uri="{FF2B5EF4-FFF2-40B4-BE49-F238E27FC236}">
              <a16:creationId xmlns:a16="http://schemas.microsoft.com/office/drawing/2014/main" id="{00000000-0008-0000-0A00-00005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6" name="ZoneTexte 85">
          <a:extLst>
            <a:ext xmlns:a16="http://schemas.microsoft.com/office/drawing/2014/main" uri="{FF2B5EF4-FFF2-40B4-BE49-F238E27FC236}">
              <a16:creationId xmlns:a16="http://schemas.microsoft.com/office/drawing/2014/main" id="{00000000-0008-0000-0A00-00005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7" name="ZoneTexte 86">
          <a:extLst>
            <a:ext xmlns:a16="http://schemas.microsoft.com/office/drawing/2014/main" uri="{FF2B5EF4-FFF2-40B4-BE49-F238E27FC236}">
              <a16:creationId xmlns:a16="http://schemas.microsoft.com/office/drawing/2014/main" id="{00000000-0008-0000-0A00-00005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8" name="ZoneTexte 87">
          <a:extLst>
            <a:ext xmlns:a16="http://schemas.microsoft.com/office/drawing/2014/main" uri="{FF2B5EF4-FFF2-40B4-BE49-F238E27FC236}">
              <a16:creationId xmlns:a16="http://schemas.microsoft.com/office/drawing/2014/main" id="{00000000-0008-0000-0A00-00005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89" name="ZoneTexte 88">
          <a:extLst>
            <a:ext xmlns:a16="http://schemas.microsoft.com/office/drawing/2014/main" uri="{FF2B5EF4-FFF2-40B4-BE49-F238E27FC236}">
              <a16:creationId xmlns:a16="http://schemas.microsoft.com/office/drawing/2014/main" id="{00000000-0008-0000-0A00-00005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0" name="ZoneTexte 89">
          <a:extLst>
            <a:ext xmlns:a16="http://schemas.microsoft.com/office/drawing/2014/main" uri="{FF2B5EF4-FFF2-40B4-BE49-F238E27FC236}">
              <a16:creationId xmlns:a16="http://schemas.microsoft.com/office/drawing/2014/main" id="{00000000-0008-0000-0A00-00005A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1" name="ZoneTexte 90">
          <a:extLst>
            <a:ext xmlns:a16="http://schemas.microsoft.com/office/drawing/2014/main" uri="{FF2B5EF4-FFF2-40B4-BE49-F238E27FC236}">
              <a16:creationId xmlns:a16="http://schemas.microsoft.com/office/drawing/2014/main" id="{00000000-0008-0000-0A00-00005B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2" name="ZoneTexte 91">
          <a:extLst>
            <a:ext xmlns:a16="http://schemas.microsoft.com/office/drawing/2014/main" uri="{FF2B5EF4-FFF2-40B4-BE49-F238E27FC236}">
              <a16:creationId xmlns:a16="http://schemas.microsoft.com/office/drawing/2014/main" id="{00000000-0008-0000-0A00-00005C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93" name="ZoneTexte 92">
          <a:extLst>
            <a:ext xmlns:a16="http://schemas.microsoft.com/office/drawing/2014/main" uri="{FF2B5EF4-FFF2-40B4-BE49-F238E27FC236}">
              <a16:creationId xmlns:a16="http://schemas.microsoft.com/office/drawing/2014/main" id="{00000000-0008-0000-0A00-00005D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_rels/sheet7.xml.rels><?xml version="1.0" encoding="UTF-8"?><Relationships xmlns="http://schemas.openxmlformats.org/package/2006/relationships"><Relationship Target="../ctrlProps/ctrlProp150.xml" Type="http://schemas.openxmlformats.org/officeDocument/2006/relationships/ctrlProp" Id="rId13"/><Relationship Target="../ctrlProps/ctrlProp155.xml" Type="http://schemas.openxmlformats.org/officeDocument/2006/relationships/ctrlProp" Id="rId18"/><Relationship Target="../ctrlProps/ctrlProp163.xml" Type="http://schemas.openxmlformats.org/officeDocument/2006/relationships/ctrlProp" Id="rId26"/><Relationship Target="../ctrlProps/ctrlProp176.xml" Type="http://schemas.openxmlformats.org/officeDocument/2006/relationships/ctrlProp" Id="rId39"/><Relationship Target="../drawings/vmlDrawing6.vml" Type="http://schemas.openxmlformats.org/officeDocument/2006/relationships/vmlDrawing" Id="rId3"/><Relationship Target="../ctrlProps/ctrlProp158.xml" Type="http://schemas.openxmlformats.org/officeDocument/2006/relationships/ctrlProp" Id="rId21"/><Relationship Target="../ctrlProps/ctrlProp171.xml" Type="http://schemas.openxmlformats.org/officeDocument/2006/relationships/ctrlProp" Id="rId34"/><Relationship Target="../ctrlProps/ctrlProp179.xml" Type="http://schemas.openxmlformats.org/officeDocument/2006/relationships/ctrlProp" Id="rId42"/><Relationship Target="../ctrlProps/ctrlProp184.xml" Type="http://schemas.openxmlformats.org/officeDocument/2006/relationships/ctrlProp" Id="rId47"/><Relationship Target="../ctrlProps/ctrlProp187.xml" Type="http://schemas.openxmlformats.org/officeDocument/2006/relationships/ctrlProp" Id="rId50"/><Relationship Target="../ctrlProps/ctrlProp144.xml" Type="http://schemas.openxmlformats.org/officeDocument/2006/relationships/ctrlProp" Id="rId7"/><Relationship Target="../ctrlProps/ctrlProp149.xml" Type="http://schemas.openxmlformats.org/officeDocument/2006/relationships/ctrlProp" Id="rId12"/><Relationship Target="../ctrlProps/ctrlProp154.xml" Type="http://schemas.openxmlformats.org/officeDocument/2006/relationships/ctrlProp" Id="rId17"/><Relationship Target="../ctrlProps/ctrlProp162.xml" Type="http://schemas.openxmlformats.org/officeDocument/2006/relationships/ctrlProp" Id="rId25"/><Relationship Target="../ctrlProps/ctrlProp170.xml" Type="http://schemas.openxmlformats.org/officeDocument/2006/relationships/ctrlProp" Id="rId33"/><Relationship Target="../ctrlProps/ctrlProp175.xml" Type="http://schemas.openxmlformats.org/officeDocument/2006/relationships/ctrlProp" Id="rId38"/><Relationship Target="../ctrlProps/ctrlProp183.xml" Type="http://schemas.openxmlformats.org/officeDocument/2006/relationships/ctrlProp" Id="rId46"/><Relationship Target="../drawings/drawing7.xml" Type="http://schemas.openxmlformats.org/officeDocument/2006/relationships/drawing" Id="rId2"/><Relationship Target="../ctrlProps/ctrlProp153.xml" Type="http://schemas.openxmlformats.org/officeDocument/2006/relationships/ctrlProp" Id="rId16"/><Relationship Target="../ctrlProps/ctrlProp157.xml" Type="http://schemas.openxmlformats.org/officeDocument/2006/relationships/ctrlProp" Id="rId20"/><Relationship Target="../ctrlProps/ctrlProp166.xml" Type="http://schemas.openxmlformats.org/officeDocument/2006/relationships/ctrlProp" Id="rId29"/><Relationship Target="../ctrlProps/ctrlProp178.xml" Type="http://schemas.openxmlformats.org/officeDocument/2006/relationships/ctrlProp" Id="rId41"/><Relationship Target="../ctrlProps/ctrlProp191.xml" Type="http://schemas.openxmlformats.org/officeDocument/2006/relationships/ctrlProp" Id="rId54"/><Relationship Target="../printerSettings/printerSettings6.bin" Type="http://schemas.openxmlformats.org/officeDocument/2006/relationships/printerSettings" Id="rId1"/><Relationship Target="../ctrlProps/ctrlProp143.xml" Type="http://schemas.openxmlformats.org/officeDocument/2006/relationships/ctrlProp" Id="rId6"/><Relationship Target="../ctrlProps/ctrlProp148.xml" Type="http://schemas.openxmlformats.org/officeDocument/2006/relationships/ctrlProp" Id="rId11"/><Relationship Target="../ctrlProps/ctrlProp161.xml" Type="http://schemas.openxmlformats.org/officeDocument/2006/relationships/ctrlProp" Id="rId24"/><Relationship Target="../ctrlProps/ctrlProp169.xml" Type="http://schemas.openxmlformats.org/officeDocument/2006/relationships/ctrlProp" Id="rId32"/><Relationship Target="../ctrlProps/ctrlProp174.xml" Type="http://schemas.openxmlformats.org/officeDocument/2006/relationships/ctrlProp" Id="rId37"/><Relationship Target="../ctrlProps/ctrlProp177.xml" Type="http://schemas.openxmlformats.org/officeDocument/2006/relationships/ctrlProp" Id="rId40"/><Relationship Target="../ctrlProps/ctrlProp182.xml" Type="http://schemas.openxmlformats.org/officeDocument/2006/relationships/ctrlProp" Id="rId45"/><Relationship Target="../ctrlProps/ctrlProp190.xml" Type="http://schemas.openxmlformats.org/officeDocument/2006/relationships/ctrlProp" Id="rId53"/><Relationship Target="../ctrlProps/ctrlProp142.xml" Type="http://schemas.openxmlformats.org/officeDocument/2006/relationships/ctrlProp" Id="rId5"/><Relationship Target="../ctrlProps/ctrlProp152.xml" Type="http://schemas.openxmlformats.org/officeDocument/2006/relationships/ctrlProp" Id="rId15"/><Relationship Target="../ctrlProps/ctrlProp160.xml" Type="http://schemas.openxmlformats.org/officeDocument/2006/relationships/ctrlProp" Id="rId23"/><Relationship Target="../ctrlProps/ctrlProp165.xml" Type="http://schemas.openxmlformats.org/officeDocument/2006/relationships/ctrlProp" Id="rId28"/><Relationship Target="../ctrlProps/ctrlProp173.xml" Type="http://schemas.openxmlformats.org/officeDocument/2006/relationships/ctrlProp" Id="rId36"/><Relationship Target="../ctrlProps/ctrlProp186.xml" Type="http://schemas.openxmlformats.org/officeDocument/2006/relationships/ctrlProp" Id="rId49"/><Relationship Target="../ctrlProps/ctrlProp147.xml" Type="http://schemas.openxmlformats.org/officeDocument/2006/relationships/ctrlProp" Id="rId10"/><Relationship Target="../ctrlProps/ctrlProp156.xml" Type="http://schemas.openxmlformats.org/officeDocument/2006/relationships/ctrlProp" Id="rId19"/><Relationship Target="../ctrlProps/ctrlProp168.xml" Type="http://schemas.openxmlformats.org/officeDocument/2006/relationships/ctrlProp" Id="rId31"/><Relationship Target="../ctrlProps/ctrlProp181.xml" Type="http://schemas.openxmlformats.org/officeDocument/2006/relationships/ctrlProp" Id="rId44"/><Relationship Target="../ctrlProps/ctrlProp189.xml" Type="http://schemas.openxmlformats.org/officeDocument/2006/relationships/ctrlProp" Id="rId52"/><Relationship Target="../ctrlProps/ctrlProp141.xml" Type="http://schemas.openxmlformats.org/officeDocument/2006/relationships/ctrlProp" Id="rId4"/><Relationship Target="../ctrlProps/ctrlProp146.xml" Type="http://schemas.openxmlformats.org/officeDocument/2006/relationships/ctrlProp" Id="rId9"/><Relationship Target="../ctrlProps/ctrlProp151.xml" Type="http://schemas.openxmlformats.org/officeDocument/2006/relationships/ctrlProp" Id="rId14"/><Relationship Target="../ctrlProps/ctrlProp159.xml" Type="http://schemas.openxmlformats.org/officeDocument/2006/relationships/ctrlProp" Id="rId22"/><Relationship Target="../ctrlProps/ctrlProp164.xml" Type="http://schemas.openxmlformats.org/officeDocument/2006/relationships/ctrlProp" Id="rId27"/><Relationship Target="../ctrlProps/ctrlProp167.xml" Type="http://schemas.openxmlformats.org/officeDocument/2006/relationships/ctrlProp" Id="rId30"/><Relationship Target="../ctrlProps/ctrlProp172.xml" Type="http://schemas.openxmlformats.org/officeDocument/2006/relationships/ctrlProp" Id="rId35"/><Relationship Target="../ctrlProps/ctrlProp180.xml" Type="http://schemas.openxmlformats.org/officeDocument/2006/relationships/ctrlProp" Id="rId43"/><Relationship Target="../ctrlProps/ctrlProp185.xml" Type="http://schemas.openxmlformats.org/officeDocument/2006/relationships/ctrlProp" Id="rId48"/><Relationship Target="../ctrlProps/ctrlProp145.xml" Type="http://schemas.openxmlformats.org/officeDocument/2006/relationships/ctrlProp" Id="rId8"/><Relationship Target="../ctrlProps/ctrlProp188.xml" Type="http://schemas.openxmlformats.org/officeDocument/2006/relationships/ctrlProp" Id="rId51"/></Relationships>
</file>

<file path=xl/worksheets/_rels/sheet8.xml.rels><?xml version="1.0" encoding="UTF-8"?><Relationships xmlns="http://schemas.openxmlformats.org/package/2006/relationships"><Relationship Target="../ctrlProps/ctrlProp201.xml" Type="http://schemas.openxmlformats.org/officeDocument/2006/relationships/ctrlProp" Id="rId13"/><Relationship Target="../ctrlProps/ctrlProp206.xml" Type="http://schemas.openxmlformats.org/officeDocument/2006/relationships/ctrlProp" Id="rId18"/><Relationship Target="../ctrlProps/ctrlProp214.xml" Type="http://schemas.openxmlformats.org/officeDocument/2006/relationships/ctrlProp" Id="rId26"/><Relationship Target="../ctrlProps/ctrlProp227.xml" Type="http://schemas.openxmlformats.org/officeDocument/2006/relationships/ctrlProp" Id="rId39"/><Relationship Target="../drawings/vmlDrawing7.vml" Type="http://schemas.openxmlformats.org/officeDocument/2006/relationships/vmlDrawing" Id="rId3"/><Relationship Target="../ctrlProps/ctrlProp209.xml" Type="http://schemas.openxmlformats.org/officeDocument/2006/relationships/ctrlProp" Id="rId21"/><Relationship Target="../ctrlProps/ctrlProp222.xml" Type="http://schemas.openxmlformats.org/officeDocument/2006/relationships/ctrlProp" Id="rId34"/><Relationship Target="../ctrlProps/ctrlProp230.xml" Type="http://schemas.openxmlformats.org/officeDocument/2006/relationships/ctrlProp" Id="rId42"/><Relationship Target="../ctrlProps/ctrlProp235.xml" Type="http://schemas.openxmlformats.org/officeDocument/2006/relationships/ctrlProp" Id="rId47"/><Relationship Target="../ctrlProps/ctrlProp238.xml" Type="http://schemas.openxmlformats.org/officeDocument/2006/relationships/ctrlProp" Id="rId50"/><Relationship Target="../ctrlProps/ctrlProp195.xml" Type="http://schemas.openxmlformats.org/officeDocument/2006/relationships/ctrlProp" Id="rId7"/><Relationship Target="../ctrlProps/ctrlProp200.xml" Type="http://schemas.openxmlformats.org/officeDocument/2006/relationships/ctrlProp" Id="rId12"/><Relationship Target="../ctrlProps/ctrlProp205.xml" Type="http://schemas.openxmlformats.org/officeDocument/2006/relationships/ctrlProp" Id="rId17"/><Relationship Target="../ctrlProps/ctrlProp213.xml" Type="http://schemas.openxmlformats.org/officeDocument/2006/relationships/ctrlProp" Id="rId25"/><Relationship Target="../ctrlProps/ctrlProp221.xml" Type="http://schemas.openxmlformats.org/officeDocument/2006/relationships/ctrlProp" Id="rId33"/><Relationship Target="../ctrlProps/ctrlProp226.xml" Type="http://schemas.openxmlformats.org/officeDocument/2006/relationships/ctrlProp" Id="rId38"/><Relationship Target="../ctrlProps/ctrlProp234.xml" Type="http://schemas.openxmlformats.org/officeDocument/2006/relationships/ctrlProp" Id="rId46"/><Relationship Target="../drawings/drawing8.xml" Type="http://schemas.openxmlformats.org/officeDocument/2006/relationships/drawing" Id="rId2"/><Relationship Target="../ctrlProps/ctrlProp204.xml" Type="http://schemas.openxmlformats.org/officeDocument/2006/relationships/ctrlProp" Id="rId16"/><Relationship Target="../ctrlProps/ctrlProp208.xml" Type="http://schemas.openxmlformats.org/officeDocument/2006/relationships/ctrlProp" Id="rId20"/><Relationship Target="../ctrlProps/ctrlProp217.xml" Type="http://schemas.openxmlformats.org/officeDocument/2006/relationships/ctrlProp" Id="rId29"/><Relationship Target="../ctrlProps/ctrlProp229.xml" Type="http://schemas.openxmlformats.org/officeDocument/2006/relationships/ctrlProp" Id="rId41"/><Relationship Target="../ctrlProps/ctrlProp242.xml" Type="http://schemas.openxmlformats.org/officeDocument/2006/relationships/ctrlProp" Id="rId54"/><Relationship Target="../printerSettings/printerSettings7.bin" Type="http://schemas.openxmlformats.org/officeDocument/2006/relationships/printerSettings" Id="rId1"/><Relationship Target="../ctrlProps/ctrlProp194.xml" Type="http://schemas.openxmlformats.org/officeDocument/2006/relationships/ctrlProp" Id="rId6"/><Relationship Target="../ctrlProps/ctrlProp199.xml" Type="http://schemas.openxmlformats.org/officeDocument/2006/relationships/ctrlProp" Id="rId11"/><Relationship Target="../ctrlProps/ctrlProp212.xml" Type="http://schemas.openxmlformats.org/officeDocument/2006/relationships/ctrlProp" Id="rId24"/><Relationship Target="../ctrlProps/ctrlProp220.xml" Type="http://schemas.openxmlformats.org/officeDocument/2006/relationships/ctrlProp" Id="rId32"/><Relationship Target="../ctrlProps/ctrlProp225.xml" Type="http://schemas.openxmlformats.org/officeDocument/2006/relationships/ctrlProp" Id="rId37"/><Relationship Target="../ctrlProps/ctrlProp228.xml" Type="http://schemas.openxmlformats.org/officeDocument/2006/relationships/ctrlProp" Id="rId40"/><Relationship Target="../ctrlProps/ctrlProp233.xml" Type="http://schemas.openxmlformats.org/officeDocument/2006/relationships/ctrlProp" Id="rId45"/><Relationship Target="../ctrlProps/ctrlProp241.xml" Type="http://schemas.openxmlformats.org/officeDocument/2006/relationships/ctrlProp" Id="rId53"/><Relationship Target="../ctrlProps/ctrlProp193.xml" Type="http://schemas.openxmlformats.org/officeDocument/2006/relationships/ctrlProp" Id="rId5"/><Relationship Target="../ctrlProps/ctrlProp203.xml" Type="http://schemas.openxmlformats.org/officeDocument/2006/relationships/ctrlProp" Id="rId15"/><Relationship Target="../ctrlProps/ctrlProp211.xml" Type="http://schemas.openxmlformats.org/officeDocument/2006/relationships/ctrlProp" Id="rId23"/><Relationship Target="../ctrlProps/ctrlProp216.xml" Type="http://schemas.openxmlformats.org/officeDocument/2006/relationships/ctrlProp" Id="rId28"/><Relationship Target="../ctrlProps/ctrlProp224.xml" Type="http://schemas.openxmlformats.org/officeDocument/2006/relationships/ctrlProp" Id="rId36"/><Relationship Target="../ctrlProps/ctrlProp237.xml" Type="http://schemas.openxmlformats.org/officeDocument/2006/relationships/ctrlProp" Id="rId49"/><Relationship Target="../ctrlProps/ctrlProp198.xml" Type="http://schemas.openxmlformats.org/officeDocument/2006/relationships/ctrlProp" Id="rId10"/><Relationship Target="../ctrlProps/ctrlProp207.xml" Type="http://schemas.openxmlformats.org/officeDocument/2006/relationships/ctrlProp" Id="rId19"/><Relationship Target="../ctrlProps/ctrlProp219.xml" Type="http://schemas.openxmlformats.org/officeDocument/2006/relationships/ctrlProp" Id="rId31"/><Relationship Target="../ctrlProps/ctrlProp232.xml" Type="http://schemas.openxmlformats.org/officeDocument/2006/relationships/ctrlProp" Id="rId44"/><Relationship Target="../ctrlProps/ctrlProp240.xml" Type="http://schemas.openxmlformats.org/officeDocument/2006/relationships/ctrlProp" Id="rId52"/><Relationship Target="../ctrlProps/ctrlProp192.xml" Type="http://schemas.openxmlformats.org/officeDocument/2006/relationships/ctrlProp" Id="rId4"/><Relationship Target="../ctrlProps/ctrlProp197.xml" Type="http://schemas.openxmlformats.org/officeDocument/2006/relationships/ctrlProp" Id="rId9"/><Relationship Target="../ctrlProps/ctrlProp202.xml" Type="http://schemas.openxmlformats.org/officeDocument/2006/relationships/ctrlProp" Id="rId14"/><Relationship Target="../ctrlProps/ctrlProp210.xml" Type="http://schemas.openxmlformats.org/officeDocument/2006/relationships/ctrlProp" Id="rId22"/><Relationship Target="../ctrlProps/ctrlProp215.xml" Type="http://schemas.openxmlformats.org/officeDocument/2006/relationships/ctrlProp" Id="rId27"/><Relationship Target="../ctrlProps/ctrlProp218.xml" Type="http://schemas.openxmlformats.org/officeDocument/2006/relationships/ctrlProp" Id="rId30"/><Relationship Target="../ctrlProps/ctrlProp223.xml" Type="http://schemas.openxmlformats.org/officeDocument/2006/relationships/ctrlProp" Id="rId35"/><Relationship Target="../ctrlProps/ctrlProp231.xml" Type="http://schemas.openxmlformats.org/officeDocument/2006/relationships/ctrlProp" Id="rId43"/><Relationship Target="../ctrlProps/ctrlProp236.xml" Type="http://schemas.openxmlformats.org/officeDocument/2006/relationships/ctrlProp" Id="rId48"/><Relationship Target="../ctrlProps/ctrlProp196.xml" Type="http://schemas.openxmlformats.org/officeDocument/2006/relationships/ctrlProp" Id="rId8"/><Relationship Target="../ctrlProps/ctrlProp239.xml" Type="http://schemas.openxmlformats.org/officeDocument/2006/relationships/ctrlProp" Id="rId51"/></Relationships>
</file>

<file path=xl/worksheets/_rels/sheet9.xml.rels><?xml version="1.0" encoding="UTF-8"?><Relationships xmlns="http://schemas.openxmlformats.org/package/2006/relationships"><Relationship Target="../ctrlProps/ctrlProp252.xml" Type="http://schemas.openxmlformats.org/officeDocument/2006/relationships/ctrlProp" Id="rId13"/><Relationship Target="../ctrlProps/ctrlProp257.xml" Type="http://schemas.openxmlformats.org/officeDocument/2006/relationships/ctrlProp" Id="rId18"/><Relationship Target="../ctrlProps/ctrlProp265.xml" Type="http://schemas.openxmlformats.org/officeDocument/2006/relationships/ctrlProp" Id="rId26"/><Relationship Target="../ctrlProps/ctrlProp278.xml" Type="http://schemas.openxmlformats.org/officeDocument/2006/relationships/ctrlProp" Id="rId39"/><Relationship Target="../drawings/vmlDrawing8.vml" Type="http://schemas.openxmlformats.org/officeDocument/2006/relationships/vmlDrawing" Id="rId3"/><Relationship Target="../ctrlProps/ctrlProp260.xml" Type="http://schemas.openxmlformats.org/officeDocument/2006/relationships/ctrlProp" Id="rId21"/><Relationship Target="../ctrlProps/ctrlProp273.xml" Type="http://schemas.openxmlformats.org/officeDocument/2006/relationships/ctrlProp" Id="rId34"/><Relationship Target="../ctrlProps/ctrlProp281.xml" Type="http://schemas.openxmlformats.org/officeDocument/2006/relationships/ctrlProp" Id="rId42"/><Relationship Target="../ctrlProps/ctrlProp286.xml" Type="http://schemas.openxmlformats.org/officeDocument/2006/relationships/ctrlProp" Id="rId47"/><Relationship Target="../ctrlProps/ctrlProp289.xml" Type="http://schemas.openxmlformats.org/officeDocument/2006/relationships/ctrlProp" Id="rId50"/><Relationship Target="../ctrlProps/ctrlProp246.xml" Type="http://schemas.openxmlformats.org/officeDocument/2006/relationships/ctrlProp" Id="rId7"/><Relationship Target="../ctrlProps/ctrlProp251.xml" Type="http://schemas.openxmlformats.org/officeDocument/2006/relationships/ctrlProp" Id="rId12"/><Relationship Target="../ctrlProps/ctrlProp256.xml" Type="http://schemas.openxmlformats.org/officeDocument/2006/relationships/ctrlProp" Id="rId17"/><Relationship Target="../ctrlProps/ctrlProp264.xml" Type="http://schemas.openxmlformats.org/officeDocument/2006/relationships/ctrlProp" Id="rId25"/><Relationship Target="../ctrlProps/ctrlProp272.xml" Type="http://schemas.openxmlformats.org/officeDocument/2006/relationships/ctrlProp" Id="rId33"/><Relationship Target="../ctrlProps/ctrlProp277.xml" Type="http://schemas.openxmlformats.org/officeDocument/2006/relationships/ctrlProp" Id="rId38"/><Relationship Target="../ctrlProps/ctrlProp285.xml" Type="http://schemas.openxmlformats.org/officeDocument/2006/relationships/ctrlProp" Id="rId46"/><Relationship Target="../drawings/drawing9.xml" Type="http://schemas.openxmlformats.org/officeDocument/2006/relationships/drawing" Id="rId2"/><Relationship Target="../ctrlProps/ctrlProp255.xml" Type="http://schemas.openxmlformats.org/officeDocument/2006/relationships/ctrlProp" Id="rId16"/><Relationship Target="../ctrlProps/ctrlProp259.xml" Type="http://schemas.openxmlformats.org/officeDocument/2006/relationships/ctrlProp" Id="rId20"/><Relationship Target="../ctrlProps/ctrlProp268.xml" Type="http://schemas.openxmlformats.org/officeDocument/2006/relationships/ctrlProp" Id="rId29"/><Relationship Target="../ctrlProps/ctrlProp280.xml" Type="http://schemas.openxmlformats.org/officeDocument/2006/relationships/ctrlProp" Id="rId41"/><Relationship Target="../ctrlProps/ctrlProp293.xml" Type="http://schemas.openxmlformats.org/officeDocument/2006/relationships/ctrlProp" Id="rId54"/><Relationship Target="../printerSettings/printerSettings8.bin" Type="http://schemas.openxmlformats.org/officeDocument/2006/relationships/printerSettings" Id="rId1"/><Relationship Target="../ctrlProps/ctrlProp245.xml" Type="http://schemas.openxmlformats.org/officeDocument/2006/relationships/ctrlProp" Id="rId6"/><Relationship Target="../ctrlProps/ctrlProp250.xml" Type="http://schemas.openxmlformats.org/officeDocument/2006/relationships/ctrlProp" Id="rId11"/><Relationship Target="../ctrlProps/ctrlProp263.xml" Type="http://schemas.openxmlformats.org/officeDocument/2006/relationships/ctrlProp" Id="rId24"/><Relationship Target="../ctrlProps/ctrlProp271.xml" Type="http://schemas.openxmlformats.org/officeDocument/2006/relationships/ctrlProp" Id="rId32"/><Relationship Target="../ctrlProps/ctrlProp276.xml" Type="http://schemas.openxmlformats.org/officeDocument/2006/relationships/ctrlProp" Id="rId37"/><Relationship Target="../ctrlProps/ctrlProp279.xml" Type="http://schemas.openxmlformats.org/officeDocument/2006/relationships/ctrlProp" Id="rId40"/><Relationship Target="../ctrlProps/ctrlProp284.xml" Type="http://schemas.openxmlformats.org/officeDocument/2006/relationships/ctrlProp" Id="rId45"/><Relationship Target="../ctrlProps/ctrlProp292.xml" Type="http://schemas.openxmlformats.org/officeDocument/2006/relationships/ctrlProp" Id="rId53"/><Relationship Target="../ctrlProps/ctrlProp244.xml" Type="http://schemas.openxmlformats.org/officeDocument/2006/relationships/ctrlProp" Id="rId5"/><Relationship Target="../ctrlProps/ctrlProp254.xml" Type="http://schemas.openxmlformats.org/officeDocument/2006/relationships/ctrlProp" Id="rId15"/><Relationship Target="../ctrlProps/ctrlProp262.xml" Type="http://schemas.openxmlformats.org/officeDocument/2006/relationships/ctrlProp" Id="rId23"/><Relationship Target="../ctrlProps/ctrlProp267.xml" Type="http://schemas.openxmlformats.org/officeDocument/2006/relationships/ctrlProp" Id="rId28"/><Relationship Target="../ctrlProps/ctrlProp275.xml" Type="http://schemas.openxmlformats.org/officeDocument/2006/relationships/ctrlProp" Id="rId36"/><Relationship Target="../ctrlProps/ctrlProp288.xml" Type="http://schemas.openxmlformats.org/officeDocument/2006/relationships/ctrlProp" Id="rId49"/><Relationship Target="../ctrlProps/ctrlProp249.xml" Type="http://schemas.openxmlformats.org/officeDocument/2006/relationships/ctrlProp" Id="rId10"/><Relationship Target="../ctrlProps/ctrlProp258.xml" Type="http://schemas.openxmlformats.org/officeDocument/2006/relationships/ctrlProp" Id="rId19"/><Relationship Target="../ctrlProps/ctrlProp270.xml" Type="http://schemas.openxmlformats.org/officeDocument/2006/relationships/ctrlProp" Id="rId31"/><Relationship Target="../ctrlProps/ctrlProp283.xml" Type="http://schemas.openxmlformats.org/officeDocument/2006/relationships/ctrlProp" Id="rId44"/><Relationship Target="../ctrlProps/ctrlProp291.xml" Type="http://schemas.openxmlformats.org/officeDocument/2006/relationships/ctrlProp" Id="rId52"/><Relationship Target="../ctrlProps/ctrlProp243.xml" Type="http://schemas.openxmlformats.org/officeDocument/2006/relationships/ctrlProp" Id="rId4"/><Relationship Target="../ctrlProps/ctrlProp248.xml" Type="http://schemas.openxmlformats.org/officeDocument/2006/relationships/ctrlProp" Id="rId9"/><Relationship Target="../ctrlProps/ctrlProp253.xml" Type="http://schemas.openxmlformats.org/officeDocument/2006/relationships/ctrlProp" Id="rId14"/><Relationship Target="../ctrlProps/ctrlProp261.xml" Type="http://schemas.openxmlformats.org/officeDocument/2006/relationships/ctrlProp" Id="rId22"/><Relationship Target="../ctrlProps/ctrlProp266.xml" Type="http://schemas.openxmlformats.org/officeDocument/2006/relationships/ctrlProp" Id="rId27"/><Relationship Target="../ctrlProps/ctrlProp269.xml" Type="http://schemas.openxmlformats.org/officeDocument/2006/relationships/ctrlProp" Id="rId30"/><Relationship Target="../ctrlProps/ctrlProp274.xml" Type="http://schemas.openxmlformats.org/officeDocument/2006/relationships/ctrlProp" Id="rId35"/><Relationship Target="../ctrlProps/ctrlProp282.xml" Type="http://schemas.openxmlformats.org/officeDocument/2006/relationships/ctrlProp" Id="rId43"/><Relationship Target="../ctrlProps/ctrlProp287.xml" Type="http://schemas.openxmlformats.org/officeDocument/2006/relationships/ctrlProp" Id="rId48"/><Relationship Target="../ctrlProps/ctrlProp247.xml" Type="http://schemas.openxmlformats.org/officeDocument/2006/relationships/ctrlProp" Id="rId8"/><Relationship Target="../ctrlProps/ctrlProp290.xml" Type="http://schemas.openxmlformats.org/officeDocument/2006/relationships/ctrlProp" Id="rId51"/></Relationships>
</file>

<file path=xl/worksheets/_rels/sheet10.xml.rels><?xml version="1.0" encoding="UTF-8"?><Relationships xmlns="http://schemas.openxmlformats.org/package/2006/relationships"><Relationship Target="../ctrlProps/ctrlProp303.xml" Type="http://schemas.openxmlformats.org/officeDocument/2006/relationships/ctrlProp" Id="rId13"/><Relationship Target="../ctrlProps/ctrlProp308.xml" Type="http://schemas.openxmlformats.org/officeDocument/2006/relationships/ctrlProp" Id="rId18"/><Relationship Target="../ctrlProps/ctrlProp316.xml" Type="http://schemas.openxmlformats.org/officeDocument/2006/relationships/ctrlProp" Id="rId26"/><Relationship Target="../ctrlProps/ctrlProp329.xml" Type="http://schemas.openxmlformats.org/officeDocument/2006/relationships/ctrlProp" Id="rId39"/><Relationship Target="../drawings/vmlDrawing9.vml" Type="http://schemas.openxmlformats.org/officeDocument/2006/relationships/vmlDrawing" Id="rId3"/><Relationship Target="../ctrlProps/ctrlProp311.xml" Type="http://schemas.openxmlformats.org/officeDocument/2006/relationships/ctrlProp" Id="rId21"/><Relationship Target="../ctrlProps/ctrlProp324.xml" Type="http://schemas.openxmlformats.org/officeDocument/2006/relationships/ctrlProp" Id="rId34"/><Relationship Target="../ctrlProps/ctrlProp332.xml" Type="http://schemas.openxmlformats.org/officeDocument/2006/relationships/ctrlProp" Id="rId42"/><Relationship Target="../ctrlProps/ctrlProp337.xml" Type="http://schemas.openxmlformats.org/officeDocument/2006/relationships/ctrlProp" Id="rId47"/><Relationship Target="../ctrlProps/ctrlProp340.xml" Type="http://schemas.openxmlformats.org/officeDocument/2006/relationships/ctrlProp" Id="rId50"/><Relationship Target="../ctrlProps/ctrlProp297.xml" Type="http://schemas.openxmlformats.org/officeDocument/2006/relationships/ctrlProp" Id="rId7"/><Relationship Target="../ctrlProps/ctrlProp302.xml" Type="http://schemas.openxmlformats.org/officeDocument/2006/relationships/ctrlProp" Id="rId12"/><Relationship Target="../ctrlProps/ctrlProp307.xml" Type="http://schemas.openxmlformats.org/officeDocument/2006/relationships/ctrlProp" Id="rId17"/><Relationship Target="../ctrlProps/ctrlProp315.xml" Type="http://schemas.openxmlformats.org/officeDocument/2006/relationships/ctrlProp" Id="rId25"/><Relationship Target="../ctrlProps/ctrlProp323.xml" Type="http://schemas.openxmlformats.org/officeDocument/2006/relationships/ctrlProp" Id="rId33"/><Relationship Target="../ctrlProps/ctrlProp328.xml" Type="http://schemas.openxmlformats.org/officeDocument/2006/relationships/ctrlProp" Id="rId38"/><Relationship Target="../ctrlProps/ctrlProp336.xml" Type="http://schemas.openxmlformats.org/officeDocument/2006/relationships/ctrlProp" Id="rId46"/><Relationship Target="../drawings/drawing10.xml" Type="http://schemas.openxmlformats.org/officeDocument/2006/relationships/drawing" Id="rId2"/><Relationship Target="../ctrlProps/ctrlProp306.xml" Type="http://schemas.openxmlformats.org/officeDocument/2006/relationships/ctrlProp" Id="rId16"/><Relationship Target="../ctrlProps/ctrlProp310.xml" Type="http://schemas.openxmlformats.org/officeDocument/2006/relationships/ctrlProp" Id="rId20"/><Relationship Target="../ctrlProps/ctrlProp319.xml" Type="http://schemas.openxmlformats.org/officeDocument/2006/relationships/ctrlProp" Id="rId29"/><Relationship Target="../ctrlProps/ctrlProp331.xml" Type="http://schemas.openxmlformats.org/officeDocument/2006/relationships/ctrlProp" Id="rId41"/><Relationship Target="../ctrlProps/ctrlProp344.xml" Type="http://schemas.openxmlformats.org/officeDocument/2006/relationships/ctrlProp" Id="rId54"/><Relationship Target="../printerSettings/printerSettings9.bin" Type="http://schemas.openxmlformats.org/officeDocument/2006/relationships/printerSettings" Id="rId1"/><Relationship Target="../ctrlProps/ctrlProp296.xml" Type="http://schemas.openxmlformats.org/officeDocument/2006/relationships/ctrlProp" Id="rId6"/><Relationship Target="../ctrlProps/ctrlProp301.xml" Type="http://schemas.openxmlformats.org/officeDocument/2006/relationships/ctrlProp" Id="rId11"/><Relationship Target="../ctrlProps/ctrlProp314.xml" Type="http://schemas.openxmlformats.org/officeDocument/2006/relationships/ctrlProp" Id="rId24"/><Relationship Target="../ctrlProps/ctrlProp322.xml" Type="http://schemas.openxmlformats.org/officeDocument/2006/relationships/ctrlProp" Id="rId32"/><Relationship Target="../ctrlProps/ctrlProp327.xml" Type="http://schemas.openxmlformats.org/officeDocument/2006/relationships/ctrlProp" Id="rId37"/><Relationship Target="../ctrlProps/ctrlProp330.xml" Type="http://schemas.openxmlformats.org/officeDocument/2006/relationships/ctrlProp" Id="rId40"/><Relationship Target="../ctrlProps/ctrlProp335.xml" Type="http://schemas.openxmlformats.org/officeDocument/2006/relationships/ctrlProp" Id="rId45"/><Relationship Target="../ctrlProps/ctrlProp343.xml" Type="http://schemas.openxmlformats.org/officeDocument/2006/relationships/ctrlProp" Id="rId53"/><Relationship Target="../ctrlProps/ctrlProp295.xml" Type="http://schemas.openxmlformats.org/officeDocument/2006/relationships/ctrlProp" Id="rId5"/><Relationship Target="../ctrlProps/ctrlProp305.xml" Type="http://schemas.openxmlformats.org/officeDocument/2006/relationships/ctrlProp" Id="rId15"/><Relationship Target="../ctrlProps/ctrlProp313.xml" Type="http://schemas.openxmlformats.org/officeDocument/2006/relationships/ctrlProp" Id="rId23"/><Relationship Target="../ctrlProps/ctrlProp318.xml" Type="http://schemas.openxmlformats.org/officeDocument/2006/relationships/ctrlProp" Id="rId28"/><Relationship Target="../ctrlProps/ctrlProp326.xml" Type="http://schemas.openxmlformats.org/officeDocument/2006/relationships/ctrlProp" Id="rId36"/><Relationship Target="../ctrlProps/ctrlProp339.xml" Type="http://schemas.openxmlformats.org/officeDocument/2006/relationships/ctrlProp" Id="rId49"/><Relationship Target="../ctrlProps/ctrlProp300.xml" Type="http://schemas.openxmlformats.org/officeDocument/2006/relationships/ctrlProp" Id="rId10"/><Relationship Target="../ctrlProps/ctrlProp309.xml" Type="http://schemas.openxmlformats.org/officeDocument/2006/relationships/ctrlProp" Id="rId19"/><Relationship Target="../ctrlProps/ctrlProp321.xml" Type="http://schemas.openxmlformats.org/officeDocument/2006/relationships/ctrlProp" Id="rId31"/><Relationship Target="../ctrlProps/ctrlProp334.xml" Type="http://schemas.openxmlformats.org/officeDocument/2006/relationships/ctrlProp" Id="rId44"/><Relationship Target="../ctrlProps/ctrlProp342.xml" Type="http://schemas.openxmlformats.org/officeDocument/2006/relationships/ctrlProp" Id="rId52"/><Relationship Target="../ctrlProps/ctrlProp294.xml" Type="http://schemas.openxmlformats.org/officeDocument/2006/relationships/ctrlProp" Id="rId4"/><Relationship Target="../ctrlProps/ctrlProp299.xml" Type="http://schemas.openxmlformats.org/officeDocument/2006/relationships/ctrlProp" Id="rId9"/><Relationship Target="../ctrlProps/ctrlProp304.xml" Type="http://schemas.openxmlformats.org/officeDocument/2006/relationships/ctrlProp" Id="rId14"/><Relationship Target="../ctrlProps/ctrlProp312.xml" Type="http://schemas.openxmlformats.org/officeDocument/2006/relationships/ctrlProp" Id="rId22"/><Relationship Target="../ctrlProps/ctrlProp317.xml" Type="http://schemas.openxmlformats.org/officeDocument/2006/relationships/ctrlProp" Id="rId27"/><Relationship Target="../ctrlProps/ctrlProp320.xml" Type="http://schemas.openxmlformats.org/officeDocument/2006/relationships/ctrlProp" Id="rId30"/><Relationship Target="../ctrlProps/ctrlProp325.xml" Type="http://schemas.openxmlformats.org/officeDocument/2006/relationships/ctrlProp" Id="rId35"/><Relationship Target="../ctrlProps/ctrlProp333.xml" Type="http://schemas.openxmlformats.org/officeDocument/2006/relationships/ctrlProp" Id="rId43"/><Relationship Target="../ctrlProps/ctrlProp338.xml" Type="http://schemas.openxmlformats.org/officeDocument/2006/relationships/ctrlProp" Id="rId48"/><Relationship Target="../ctrlProps/ctrlProp298.xml" Type="http://schemas.openxmlformats.org/officeDocument/2006/relationships/ctrlProp" Id="rId8"/><Relationship Target="../ctrlProps/ctrlProp341.xml" Type="http://schemas.openxmlformats.org/officeDocument/2006/relationships/ctrlProp" Id="rId51"/></Relationships>
</file>

<file path=xl/worksheets/_rels/sheet11.xml.rels><?xml version="1.0" encoding="UTF-8"?><Relationships xmlns="http://schemas.openxmlformats.org/package/2006/relationships"><Relationship Target="../ctrlProps/ctrlProp354.xml" Type="http://schemas.openxmlformats.org/officeDocument/2006/relationships/ctrlProp" Id="rId13"/><Relationship Target="../ctrlProps/ctrlProp359.xml" Type="http://schemas.openxmlformats.org/officeDocument/2006/relationships/ctrlProp" Id="rId18"/><Relationship Target="../ctrlProps/ctrlProp367.xml" Type="http://schemas.openxmlformats.org/officeDocument/2006/relationships/ctrlProp" Id="rId26"/><Relationship Target="../ctrlProps/ctrlProp380.xml" Type="http://schemas.openxmlformats.org/officeDocument/2006/relationships/ctrlProp" Id="rId39"/><Relationship Target="../drawings/vmlDrawing10.vml" Type="http://schemas.openxmlformats.org/officeDocument/2006/relationships/vmlDrawing" Id="rId3"/><Relationship Target="../ctrlProps/ctrlProp362.xml" Type="http://schemas.openxmlformats.org/officeDocument/2006/relationships/ctrlProp" Id="rId21"/><Relationship Target="../ctrlProps/ctrlProp375.xml" Type="http://schemas.openxmlformats.org/officeDocument/2006/relationships/ctrlProp" Id="rId34"/><Relationship Target="../ctrlProps/ctrlProp383.xml" Type="http://schemas.openxmlformats.org/officeDocument/2006/relationships/ctrlProp" Id="rId42"/><Relationship Target="../ctrlProps/ctrlProp388.xml" Type="http://schemas.openxmlformats.org/officeDocument/2006/relationships/ctrlProp" Id="rId47"/><Relationship Target="../ctrlProps/ctrlProp391.xml" Type="http://schemas.openxmlformats.org/officeDocument/2006/relationships/ctrlProp" Id="rId50"/><Relationship Target="../ctrlProps/ctrlProp348.xml" Type="http://schemas.openxmlformats.org/officeDocument/2006/relationships/ctrlProp" Id="rId7"/><Relationship Target="../ctrlProps/ctrlProp353.xml" Type="http://schemas.openxmlformats.org/officeDocument/2006/relationships/ctrlProp" Id="rId12"/><Relationship Target="../ctrlProps/ctrlProp358.xml" Type="http://schemas.openxmlformats.org/officeDocument/2006/relationships/ctrlProp" Id="rId17"/><Relationship Target="../ctrlProps/ctrlProp366.xml" Type="http://schemas.openxmlformats.org/officeDocument/2006/relationships/ctrlProp" Id="rId25"/><Relationship Target="../ctrlProps/ctrlProp374.xml" Type="http://schemas.openxmlformats.org/officeDocument/2006/relationships/ctrlProp" Id="rId33"/><Relationship Target="../ctrlProps/ctrlProp379.xml" Type="http://schemas.openxmlformats.org/officeDocument/2006/relationships/ctrlProp" Id="rId38"/><Relationship Target="../ctrlProps/ctrlProp387.xml" Type="http://schemas.openxmlformats.org/officeDocument/2006/relationships/ctrlProp" Id="rId46"/><Relationship Target="../drawings/drawing11.xml" Type="http://schemas.openxmlformats.org/officeDocument/2006/relationships/drawing" Id="rId2"/><Relationship Target="../ctrlProps/ctrlProp357.xml" Type="http://schemas.openxmlformats.org/officeDocument/2006/relationships/ctrlProp" Id="rId16"/><Relationship Target="../ctrlProps/ctrlProp361.xml" Type="http://schemas.openxmlformats.org/officeDocument/2006/relationships/ctrlProp" Id="rId20"/><Relationship Target="../ctrlProps/ctrlProp370.xml" Type="http://schemas.openxmlformats.org/officeDocument/2006/relationships/ctrlProp" Id="rId29"/><Relationship Target="../ctrlProps/ctrlProp382.xml" Type="http://schemas.openxmlformats.org/officeDocument/2006/relationships/ctrlProp" Id="rId41"/><Relationship Target="../ctrlProps/ctrlProp395.xml" Type="http://schemas.openxmlformats.org/officeDocument/2006/relationships/ctrlProp" Id="rId54"/><Relationship Target="../printerSettings/printerSettings10.bin" Type="http://schemas.openxmlformats.org/officeDocument/2006/relationships/printerSettings" Id="rId1"/><Relationship Target="../ctrlProps/ctrlProp347.xml" Type="http://schemas.openxmlformats.org/officeDocument/2006/relationships/ctrlProp" Id="rId6"/><Relationship Target="../ctrlProps/ctrlProp352.xml" Type="http://schemas.openxmlformats.org/officeDocument/2006/relationships/ctrlProp" Id="rId11"/><Relationship Target="../ctrlProps/ctrlProp365.xml" Type="http://schemas.openxmlformats.org/officeDocument/2006/relationships/ctrlProp" Id="rId24"/><Relationship Target="../ctrlProps/ctrlProp373.xml" Type="http://schemas.openxmlformats.org/officeDocument/2006/relationships/ctrlProp" Id="rId32"/><Relationship Target="../ctrlProps/ctrlProp378.xml" Type="http://schemas.openxmlformats.org/officeDocument/2006/relationships/ctrlProp" Id="rId37"/><Relationship Target="../ctrlProps/ctrlProp381.xml" Type="http://schemas.openxmlformats.org/officeDocument/2006/relationships/ctrlProp" Id="rId40"/><Relationship Target="../ctrlProps/ctrlProp386.xml" Type="http://schemas.openxmlformats.org/officeDocument/2006/relationships/ctrlProp" Id="rId45"/><Relationship Target="../ctrlProps/ctrlProp394.xml" Type="http://schemas.openxmlformats.org/officeDocument/2006/relationships/ctrlProp" Id="rId53"/><Relationship Target="../ctrlProps/ctrlProp346.xml" Type="http://schemas.openxmlformats.org/officeDocument/2006/relationships/ctrlProp" Id="rId5"/><Relationship Target="../ctrlProps/ctrlProp356.xml" Type="http://schemas.openxmlformats.org/officeDocument/2006/relationships/ctrlProp" Id="rId15"/><Relationship Target="../ctrlProps/ctrlProp364.xml" Type="http://schemas.openxmlformats.org/officeDocument/2006/relationships/ctrlProp" Id="rId23"/><Relationship Target="../ctrlProps/ctrlProp369.xml" Type="http://schemas.openxmlformats.org/officeDocument/2006/relationships/ctrlProp" Id="rId28"/><Relationship Target="../ctrlProps/ctrlProp377.xml" Type="http://schemas.openxmlformats.org/officeDocument/2006/relationships/ctrlProp" Id="rId36"/><Relationship Target="../ctrlProps/ctrlProp390.xml" Type="http://schemas.openxmlformats.org/officeDocument/2006/relationships/ctrlProp" Id="rId49"/><Relationship Target="../ctrlProps/ctrlProp351.xml" Type="http://schemas.openxmlformats.org/officeDocument/2006/relationships/ctrlProp" Id="rId10"/><Relationship Target="../ctrlProps/ctrlProp360.xml" Type="http://schemas.openxmlformats.org/officeDocument/2006/relationships/ctrlProp" Id="rId19"/><Relationship Target="../ctrlProps/ctrlProp372.xml" Type="http://schemas.openxmlformats.org/officeDocument/2006/relationships/ctrlProp" Id="rId31"/><Relationship Target="../ctrlProps/ctrlProp385.xml" Type="http://schemas.openxmlformats.org/officeDocument/2006/relationships/ctrlProp" Id="rId44"/><Relationship Target="../ctrlProps/ctrlProp393.xml" Type="http://schemas.openxmlformats.org/officeDocument/2006/relationships/ctrlProp" Id="rId52"/><Relationship Target="../ctrlProps/ctrlProp345.xml" Type="http://schemas.openxmlformats.org/officeDocument/2006/relationships/ctrlProp" Id="rId4"/><Relationship Target="../ctrlProps/ctrlProp350.xml" Type="http://schemas.openxmlformats.org/officeDocument/2006/relationships/ctrlProp" Id="rId9"/><Relationship Target="../ctrlProps/ctrlProp355.xml" Type="http://schemas.openxmlformats.org/officeDocument/2006/relationships/ctrlProp" Id="rId14"/><Relationship Target="../ctrlProps/ctrlProp363.xml" Type="http://schemas.openxmlformats.org/officeDocument/2006/relationships/ctrlProp" Id="rId22"/><Relationship Target="../ctrlProps/ctrlProp368.xml" Type="http://schemas.openxmlformats.org/officeDocument/2006/relationships/ctrlProp" Id="rId27"/><Relationship Target="../ctrlProps/ctrlProp371.xml" Type="http://schemas.openxmlformats.org/officeDocument/2006/relationships/ctrlProp" Id="rId30"/><Relationship Target="../ctrlProps/ctrlProp376.xml" Type="http://schemas.openxmlformats.org/officeDocument/2006/relationships/ctrlProp" Id="rId35"/><Relationship Target="../ctrlProps/ctrlProp384.xml" Type="http://schemas.openxmlformats.org/officeDocument/2006/relationships/ctrlProp" Id="rId43"/><Relationship Target="../ctrlProps/ctrlProp389.xml" Type="http://schemas.openxmlformats.org/officeDocument/2006/relationships/ctrlProp" Id="rId48"/><Relationship Target="../ctrlProps/ctrlProp349.xml" Type="http://schemas.openxmlformats.org/officeDocument/2006/relationships/ctrlProp" Id="rId8"/><Relationship Target="../ctrlProps/ctrlProp392.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210" customWidth="true"/>
    <col min="2" max="2" width="2.7109375" style="210" customWidth="true"/>
    <col min="3" max="3" width="66.28515625" style="210" customWidth="true"/>
    <col min="4" max="4" width="8.85546875" style="210" customWidth="true"/>
    <col min="5" max="16384" width="8.85546875" style="210"/>
  </cols>
  <sheetData>
    <row r="1" ht="44.1" customHeight="true" x14ac:dyDescent="0.25">
      <c r="A1" s="207"/>
      <c r="B1" s="208"/>
      <c r="C1" s="208"/>
      <c r="D1" s="208"/>
      <c r="E1" s="209"/>
      <c r="F1" s="209"/>
      <c r="G1" s="209"/>
      <c r="H1" s="209"/>
      <c r="I1" s="209"/>
      <c r="J1" s="209"/>
      <c r="K1" s="209"/>
      <c r="L1" s="209"/>
      <c r="M1" s="209"/>
      <c r="N1" s="209"/>
      <c r="O1" s="209"/>
      <c r="P1" s="209"/>
      <c r="Q1" s="209"/>
      <c r="R1" s="209"/>
    </row>
    <row r="2" s="313" customFormat="true" ht="22.5" customHeight="true" x14ac:dyDescent="0.35">
      <c r="A2" s="970"/>
      <c r="B2" s="971"/>
    </row>
    <row r="3" s="313" customFormat="true" ht="22.5" customHeight="true" x14ac:dyDescent="0.35">
      <c r="A3" s="326"/>
      <c r="B3" s="327"/>
    </row>
    <row r="4" s="313" customFormat="true" ht="22.5" customHeight="true" x14ac:dyDescent="0.35">
      <c r="A4" s="322"/>
      <c r="B4" s="323"/>
      <c r="C4" s="447" t="s">
        <v>27</v>
      </c>
    </row>
    <row r="5" s="313" customFormat="true" ht="22.5" customHeight="true" x14ac:dyDescent="0.35">
      <c r="A5" s="970"/>
      <c r="B5" s="971"/>
      <c r="C5" s="447"/>
    </row>
    <row r="6" s="313" customFormat="true" ht="29.25" customHeight="true" x14ac:dyDescent="0.2">
      <c r="A6" s="972"/>
      <c r="B6" s="974"/>
      <c r="C6" s="447" t="s">
        <v>28</v>
      </c>
    </row>
    <row r="7" s="313" customFormat="true" ht="25.9" customHeight="true" x14ac:dyDescent="0.4">
      <c r="A7" s="966"/>
      <c r="B7" s="967"/>
      <c r="C7" s="449" t="str">
        <f ca="true">+Water!B5</f>
        <v>United Republic of Tanzania</v>
      </c>
    </row>
    <row r="8" s="313" customFormat="true" ht="15" customHeight="true" x14ac:dyDescent="0.2">
      <c r="A8" s="968"/>
      <c r="B8" s="969"/>
      <c r="C8" s="447"/>
    </row>
    <row r="9" s="313" customFormat="true" ht="15" customHeight="true" x14ac:dyDescent="0.2">
      <c r="A9" s="327"/>
      <c r="B9" s="330"/>
      <c r="C9" s="448" t="s">
        <v>145</v>
      </c>
    </row>
    <row r="10" ht="8.25" customHeight="true" x14ac:dyDescent="0.2">
      <c r="A10" s="208"/>
      <c r="B10" s="208"/>
      <c r="C10" s="211"/>
      <c r="D10" s="209"/>
      <c r="E10" s="209"/>
      <c r="F10" s="209"/>
      <c r="G10" s="209"/>
      <c r="H10" s="209"/>
      <c r="I10" s="209"/>
      <c r="J10" s="209"/>
      <c r="K10" s="209"/>
      <c r="L10" s="209"/>
      <c r="M10" s="209"/>
      <c r="N10" s="209"/>
      <c r="O10" s="209"/>
      <c r="P10" s="209"/>
      <c r="Q10" s="209"/>
      <c r="R10" s="209"/>
    </row>
    <row r="11" ht="15.95" customHeight="true" x14ac:dyDescent="0.2">
      <c r="A11" s="208"/>
      <c r="C11" s="212" t="s">
        <v>29</v>
      </c>
      <c r="D11" s="209"/>
      <c r="E11" s="208"/>
      <c r="F11" s="209"/>
      <c r="G11" s="209"/>
      <c r="H11" s="209"/>
      <c r="I11" s="209"/>
      <c r="J11" s="209"/>
      <c r="K11" s="209"/>
      <c r="L11" s="209"/>
      <c r="M11" s="209"/>
      <c r="N11" s="209"/>
      <c r="O11" s="209"/>
      <c r="P11" s="209"/>
      <c r="Q11" s="209"/>
      <c r="R11" s="209"/>
    </row>
    <row r="12" ht="9" customHeight="true" x14ac:dyDescent="0.2">
      <c r="A12" s="208"/>
      <c r="B12" s="209"/>
      <c r="C12" s="213"/>
      <c r="D12" s="209"/>
      <c r="E12" s="208"/>
      <c r="F12" s="209"/>
      <c r="G12" s="209"/>
      <c r="H12" s="209"/>
      <c r="I12" s="209"/>
      <c r="J12" s="209"/>
      <c r="K12" s="209"/>
      <c r="L12" s="209"/>
      <c r="M12" s="209"/>
      <c r="N12" s="209"/>
      <c r="O12" s="209"/>
      <c r="P12" s="209"/>
      <c r="Q12" s="209"/>
      <c r="R12" s="209"/>
    </row>
    <row r="13" ht="33" customHeight="true" x14ac:dyDescent="0.25">
      <c r="A13" s="208"/>
      <c r="B13" s="209"/>
      <c r="C13" s="214" t="s">
        <v>30</v>
      </c>
      <c r="D13" s="209"/>
      <c r="E13" s="208"/>
      <c r="F13" s="209"/>
      <c r="G13" s="209"/>
      <c r="H13" s="209"/>
      <c r="I13" s="209"/>
      <c r="J13" s="209"/>
      <c r="K13" s="209"/>
      <c r="L13" s="209"/>
      <c r="M13" s="209"/>
      <c r="N13" s="209"/>
      <c r="O13" s="209"/>
      <c r="P13" s="209"/>
      <c r="Q13" s="209"/>
      <c r="R13" s="209"/>
    </row>
    <row r="14" ht="33" customHeight="true" x14ac:dyDescent="0.2">
      <c r="A14" s="208"/>
      <c r="B14" s="209"/>
      <c r="C14" s="215" t="s">
        <v>31</v>
      </c>
      <c r="D14" s="209"/>
      <c r="E14" s="208"/>
      <c r="F14" s="209"/>
      <c r="G14" s="209"/>
      <c r="H14" s="209"/>
      <c r="I14" s="209"/>
      <c r="J14" s="209"/>
      <c r="K14" s="209"/>
      <c r="L14" s="209"/>
      <c r="M14" s="209"/>
      <c r="N14" s="209"/>
      <c r="O14" s="209"/>
      <c r="P14" s="209"/>
      <c r="Q14" s="209"/>
      <c r="R14" s="209"/>
    </row>
    <row r="15" ht="21.95" customHeight="true" x14ac:dyDescent="0.2">
      <c r="A15" s="208"/>
      <c r="B15" s="216"/>
      <c r="C15" s="217" t="s">
        <v>13</v>
      </c>
      <c r="D15" s="209"/>
      <c r="E15" s="208"/>
      <c r="F15" s="209"/>
      <c r="G15" s="209"/>
      <c r="H15" s="209"/>
      <c r="I15" s="209"/>
      <c r="J15" s="209"/>
      <c r="K15" s="209"/>
      <c r="L15" s="209"/>
      <c r="M15" s="209"/>
      <c r="N15" s="209"/>
      <c r="O15" s="209"/>
      <c r="P15" s="209"/>
      <c r="Q15" s="209"/>
      <c r="R15" s="209"/>
    </row>
    <row r="16" ht="15" x14ac:dyDescent="0.2">
      <c r="A16" s="208"/>
      <c r="B16" s="216"/>
      <c r="C16" s="217" t="s">
        <v>18</v>
      </c>
      <c r="D16" s="209"/>
      <c r="E16" s="208"/>
      <c r="F16" s="209"/>
      <c r="G16" s="209"/>
      <c r="H16" s="209"/>
      <c r="I16" s="209"/>
      <c r="J16" s="209"/>
      <c r="K16" s="209"/>
      <c r="L16" s="209"/>
      <c r="M16" s="209"/>
      <c r="N16" s="209"/>
      <c r="O16" s="209"/>
      <c r="P16" s="209"/>
      <c r="Q16" s="209"/>
      <c r="R16" s="209"/>
    </row>
    <row r="17" ht="15" x14ac:dyDescent="0.2">
      <c r="A17" s="208"/>
      <c r="B17" s="216"/>
      <c r="C17" s="217" t="s">
        <v>32</v>
      </c>
      <c r="D17" s="209"/>
      <c r="E17" s="208"/>
      <c r="F17" s="209"/>
      <c r="G17" s="209"/>
      <c r="H17" s="209"/>
      <c r="I17" s="209"/>
      <c r="J17" s="209"/>
      <c r="K17" s="209"/>
      <c r="L17" s="209"/>
      <c r="M17" s="209"/>
      <c r="N17" s="209"/>
      <c r="O17" s="209"/>
      <c r="P17" s="209"/>
      <c r="Q17" s="209"/>
      <c r="R17" s="209"/>
    </row>
    <row r="18" ht="21" customHeight="true" x14ac:dyDescent="0.2">
      <c r="A18" s="208"/>
      <c r="B18" s="208"/>
      <c r="C18" s="218"/>
      <c r="D18" s="209"/>
      <c r="E18" s="216"/>
      <c r="F18" s="209"/>
      <c r="G18" s="209"/>
      <c r="H18" s="209"/>
      <c r="I18" s="209"/>
      <c r="J18" s="209"/>
      <c r="K18" s="209"/>
      <c r="L18" s="209"/>
      <c r="M18" s="209"/>
      <c r="N18" s="209"/>
      <c r="O18" s="209"/>
      <c r="P18" s="209"/>
      <c r="Q18" s="209"/>
      <c r="R18" s="209"/>
    </row>
    <row r="19" ht="15.75" x14ac:dyDescent="0.25">
      <c r="A19" s="208"/>
      <c r="B19" s="208"/>
      <c r="C19" s="219" t="s">
        <v>33</v>
      </c>
      <c r="D19" s="209"/>
      <c r="E19" s="220"/>
      <c r="F19" s="209"/>
      <c r="G19" s="209"/>
      <c r="H19" s="209"/>
      <c r="I19" s="209"/>
      <c r="J19" s="209"/>
      <c r="K19" s="209"/>
      <c r="L19" s="209"/>
      <c r="M19" s="209"/>
      <c r="N19" s="209"/>
      <c r="O19" s="209"/>
      <c r="P19" s="209"/>
      <c r="Q19" s="209"/>
      <c r="R19" s="209"/>
    </row>
    <row r="20" ht="15.75" x14ac:dyDescent="0.25">
      <c r="A20" s="208"/>
      <c r="B20" s="208"/>
      <c r="C20" s="221" t="s">
        <v>34</v>
      </c>
      <c r="D20" s="209"/>
      <c r="E20" s="220"/>
      <c r="F20" s="209"/>
      <c r="G20" s="209"/>
      <c r="H20" s="209"/>
      <c r="I20" s="209"/>
      <c r="J20" s="209"/>
      <c r="K20" s="209"/>
      <c r="L20" s="209"/>
      <c r="M20" s="209"/>
      <c r="N20" s="209"/>
      <c r="O20" s="209"/>
      <c r="P20" s="209"/>
      <c r="Q20" s="209"/>
      <c r="R20" s="209"/>
    </row>
    <row r="21" ht="15" x14ac:dyDescent="0.2">
      <c r="A21" s="222"/>
      <c r="B21" s="222"/>
      <c r="C21" s="223" t="str">
        <f ca="true">IF(INDIRECT(CONCATENATE("Water","!B105"))=0,"",INDIRECT(CONCATENATE("Water","!B105")))</f>
        <v>AIS04</v>
      </c>
      <c r="D21" s="209"/>
      <c r="E21" s="224"/>
      <c r="F21" s="209"/>
      <c r="G21" s="209"/>
      <c r="H21" s="209"/>
      <c r="I21" s="209"/>
      <c r="J21" s="209"/>
      <c r="K21" s="209"/>
      <c r="L21" s="209"/>
      <c r="M21" s="209"/>
      <c r="N21" s="209"/>
      <c r="O21" s="209"/>
      <c r="P21" s="209"/>
      <c r="Q21" s="209"/>
      <c r="R21" s="209"/>
    </row>
    <row r="22" ht="15" x14ac:dyDescent="0.2">
      <c r="A22" s="222"/>
      <c r="B22" s="222"/>
      <c r="C22" s="223" t="str">
        <f ca="true">IF(INDIRECT(CONCATENATE("Water","!B106"))=0,"",INDIRECT(CONCATENATE("Water","!B106")))</f>
        <v>DHS05</v>
      </c>
      <c r="D22" s="209"/>
      <c r="E22" s="225"/>
      <c r="F22" s="209"/>
      <c r="G22" s="209"/>
      <c r="H22" s="209"/>
      <c r="I22" s="209"/>
      <c r="J22" s="209"/>
      <c r="K22" s="209"/>
      <c r="L22" s="209"/>
      <c r="M22" s="209"/>
      <c r="N22" s="209"/>
      <c r="O22" s="209"/>
      <c r="P22" s="209"/>
      <c r="Q22" s="209"/>
      <c r="R22" s="209"/>
    </row>
    <row r="23" ht="15" x14ac:dyDescent="0.2">
      <c r="A23" s="222"/>
      <c r="B23" s="222"/>
      <c r="C23" s="223" t="str">
        <f ca="true">IF(INDIRECT(CONCATENATE("Water","!B107"))=0,"",INDIRECT(CONCATENATE("Water","!B107")))</f>
        <v>AIS08</v>
      </c>
      <c r="D23" s="209"/>
      <c r="E23" s="226"/>
      <c r="F23" s="209"/>
      <c r="G23" s="209"/>
      <c r="H23" s="209"/>
      <c r="I23" s="209"/>
      <c r="J23" s="209"/>
      <c r="K23" s="209"/>
      <c r="L23" s="209"/>
      <c r="M23" s="209"/>
      <c r="N23" s="209"/>
      <c r="O23" s="209"/>
      <c r="P23" s="209"/>
      <c r="Q23" s="209"/>
      <c r="R23" s="209"/>
    </row>
    <row r="24" x14ac:dyDescent="0.2">
      <c r="A24" s="222"/>
      <c r="B24" s="222"/>
      <c r="C24" s="223" t="str">
        <f ca="true">IF(INDIRECT(CONCATENATE("Water","!B108"))=0,"",INDIRECT(CONCATENATE("Water","!B108")))</f>
        <v>DHS10</v>
      </c>
      <c r="D24" s="209"/>
      <c r="E24" s="209"/>
      <c r="F24" s="209"/>
      <c r="G24" s="209"/>
      <c r="H24" s="209"/>
      <c r="I24" s="209"/>
      <c r="J24" s="209"/>
      <c r="K24" s="209"/>
      <c r="L24" s="209"/>
      <c r="M24" s="209"/>
      <c r="N24" s="209"/>
      <c r="O24" s="209"/>
      <c r="P24" s="209"/>
      <c r="Q24" s="209"/>
      <c r="R24" s="209"/>
    </row>
    <row r="25" x14ac:dyDescent="0.2">
      <c r="A25" s="222"/>
      <c r="B25" s="222"/>
      <c r="C25" s="223" t="str">
        <f ca="true">IF(INDIRECT(CONCATENATE("Water","!B109"))=0,"",INDIRECT(CONCATENATE("Water","!B109")))</f>
        <v>AIS12</v>
      </c>
      <c r="D25" s="209"/>
      <c r="E25" s="209"/>
      <c r="F25" s="209"/>
      <c r="G25" s="209"/>
      <c r="H25" s="209"/>
      <c r="I25" s="209"/>
      <c r="J25" s="209"/>
      <c r="K25" s="209"/>
      <c r="L25" s="209"/>
      <c r="M25" s="209"/>
      <c r="N25" s="209"/>
      <c r="O25" s="209"/>
      <c r="P25" s="209"/>
      <c r="Q25" s="209"/>
      <c r="R25" s="209"/>
    </row>
    <row r="26" x14ac:dyDescent="0.2">
      <c r="A26" s="222"/>
      <c r="B26" s="222"/>
      <c r="C26" s="223" t="str">
        <f ca="true">IF(INDIRECT(CONCATENATE("Water","!B110"))=0,"",INDIRECT(CONCATENATE("Water","!B110")))</f>
        <v>DHS16</v>
      </c>
      <c r="D26" s="209"/>
      <c r="E26" s="209"/>
      <c r="F26" s="209"/>
      <c r="G26" s="209"/>
      <c r="H26" s="209"/>
      <c r="I26" s="209"/>
      <c r="J26" s="209"/>
      <c r="K26" s="209"/>
      <c r="L26" s="209"/>
      <c r="M26" s="209"/>
      <c r="N26" s="209"/>
      <c r="O26" s="209"/>
      <c r="P26" s="209"/>
      <c r="Q26" s="209"/>
      <c r="R26" s="209"/>
    </row>
    <row r="27" x14ac:dyDescent="0.2">
      <c r="A27" s="222"/>
      <c r="B27" s="222"/>
      <c r="C27" s="223" t="str">
        <f ca="true">IF(INDIRECT(CONCATENATE("Water","!B111"))=0,"",INDIRECT(CONCATENATE("Water","!B111")))</f>
        <v>MIS17</v>
      </c>
      <c r="D27" s="209"/>
      <c r="E27" s="209"/>
      <c r="F27" s="209"/>
      <c r="G27" s="209"/>
      <c r="H27" s="209"/>
      <c r="I27" s="209"/>
      <c r="J27" s="209"/>
      <c r="K27" s="209"/>
      <c r="L27" s="209"/>
      <c r="M27" s="209"/>
      <c r="N27" s="209"/>
      <c r="O27" s="209"/>
      <c r="P27" s="209"/>
      <c r="Q27" s="209"/>
      <c r="R27" s="209"/>
    </row>
    <row r="28" x14ac:dyDescent="0.2">
      <c r="A28" s="222"/>
      <c r="B28" s="222"/>
      <c r="C28" s="223" t="str">
        <f ca="true">IF(INDIRECT(CONCATENATE("Water","!B112"))=0,"",INDIRECT(CONCATENATE("Water","!B112")))</f>
        <v/>
      </c>
      <c r="D28" s="209"/>
      <c r="E28" s="209"/>
      <c r="F28" s="209"/>
      <c r="G28" s="209"/>
      <c r="H28" s="209"/>
      <c r="I28" s="209"/>
      <c r="J28" s="209"/>
      <c r="K28" s="209"/>
      <c r="L28" s="209"/>
      <c r="M28" s="209"/>
      <c r="N28" s="209"/>
      <c r="O28" s="209"/>
      <c r="P28" s="209"/>
      <c r="Q28" s="209"/>
      <c r="R28" s="209"/>
    </row>
    <row r="29" x14ac:dyDescent="0.2">
      <c r="A29" s="222"/>
      <c r="B29" s="222"/>
      <c r="C29" s="223" t="str">
        <f ca="true">IF(INDIRECT(CONCATENATE("Water","!B113"))=0,"",INDIRECT(CONCATENATE("Water","!B113")))</f>
        <v/>
      </c>
      <c r="D29" s="209"/>
      <c r="E29" s="209"/>
      <c r="F29" s="209"/>
      <c r="G29" s="209"/>
      <c r="H29" s="209"/>
      <c r="I29" s="209"/>
      <c r="J29" s="209"/>
      <c r="K29" s="209"/>
      <c r="L29" s="209"/>
      <c r="M29" s="209"/>
      <c r="N29" s="209"/>
      <c r="O29" s="209"/>
      <c r="P29" s="209"/>
      <c r="Q29" s="209"/>
      <c r="R29" s="209"/>
    </row>
    <row r="30" x14ac:dyDescent="0.2">
      <c r="A30" s="222"/>
      <c r="B30" s="222"/>
      <c r="C30" s="223" t="str">
        <f ca="true">IF(INDIRECT(CONCATENATE("Water","!B114"))=0,"",INDIRECT(CONCATENATE("Water","!B114")))</f>
        <v/>
      </c>
      <c r="D30" s="209"/>
      <c r="E30" s="209"/>
      <c r="F30" s="209"/>
      <c r="G30" s="209"/>
      <c r="H30" s="209"/>
      <c r="I30" s="209"/>
      <c r="J30" s="209"/>
      <c r="K30" s="209"/>
      <c r="L30" s="209"/>
      <c r="M30" s="209"/>
      <c r="N30" s="209"/>
      <c r="O30" s="209"/>
      <c r="P30" s="209"/>
      <c r="Q30" s="209"/>
      <c r="R30" s="209"/>
    </row>
    <row r="31" x14ac:dyDescent="0.2">
      <c r="A31" s="222"/>
      <c r="B31" s="222"/>
      <c r="C31" s="223" t="str">
        <f ca="true">IF(INDIRECT(CONCATENATE("Water","!B115"))=0,"",INDIRECT(CONCATENATE("Water","!B115")))</f>
        <v/>
      </c>
      <c r="D31" s="209"/>
      <c r="E31" s="209"/>
      <c r="F31" s="209"/>
      <c r="G31" s="209"/>
      <c r="H31" s="209"/>
      <c r="I31" s="209"/>
      <c r="J31" s="209"/>
      <c r="K31" s="209"/>
      <c r="L31" s="209"/>
      <c r="M31" s="209"/>
      <c r="N31" s="209"/>
      <c r="O31" s="209"/>
      <c r="P31" s="209"/>
      <c r="Q31" s="209"/>
      <c r="R31" s="209"/>
    </row>
    <row r="32" x14ac:dyDescent="0.2">
      <c r="A32" s="222"/>
      <c r="B32" s="222"/>
      <c r="C32" s="223" t="str">
        <f ca="true">IF(INDIRECT(CONCATENATE("Water","!B116"))=0,"",INDIRECT(CONCATENATE("Water","!B116")))</f>
        <v/>
      </c>
      <c r="D32" s="209"/>
      <c r="E32" s="209"/>
      <c r="F32" s="209"/>
      <c r="G32" s="209"/>
      <c r="H32" s="209"/>
      <c r="I32" s="209"/>
      <c r="J32" s="209"/>
      <c r="K32" s="209"/>
      <c r="L32" s="209"/>
      <c r="M32" s="209"/>
      <c r="N32" s="209"/>
      <c r="O32" s="209"/>
      <c r="P32" s="209"/>
      <c r="Q32" s="209"/>
      <c r="R32" s="209"/>
    </row>
    <row r="33" ht="3" customHeight="true" x14ac:dyDescent="0.2">
      <c r="A33" s="208"/>
      <c r="B33" s="208"/>
      <c r="C33" s="223"/>
      <c r="D33" s="209"/>
      <c r="E33" s="209"/>
      <c r="F33" s="209"/>
      <c r="G33" s="209"/>
      <c r="H33" s="209"/>
      <c r="I33" s="209"/>
      <c r="J33" s="209"/>
      <c r="K33" s="209"/>
      <c r="L33" s="209"/>
      <c r="M33" s="209"/>
      <c r="N33" s="209"/>
      <c r="O33" s="209"/>
      <c r="P33" s="209"/>
      <c r="Q33" s="209"/>
      <c r="R33" s="209"/>
    </row>
    <row r="34" ht="15.95" customHeight="true" x14ac:dyDescent="0.2">
      <c r="A34" s="227"/>
      <c r="B34" s="227"/>
      <c r="C34" s="228"/>
      <c r="D34" s="208"/>
      <c r="E34" s="209"/>
      <c r="F34" s="209"/>
      <c r="G34" s="209"/>
      <c r="H34" s="209"/>
      <c r="I34" s="209"/>
      <c r="J34" s="209"/>
      <c r="K34" s="209"/>
      <c r="L34" s="209"/>
      <c r="M34" s="209"/>
      <c r="N34" s="209"/>
      <c r="O34" s="209"/>
      <c r="P34" s="209"/>
      <c r="Q34" s="209"/>
      <c r="R34" s="209"/>
    </row>
    <row r="35" ht="23.25" x14ac:dyDescent="0.2">
      <c r="A35" s="227"/>
      <c r="B35" s="227"/>
      <c r="C35" s="227"/>
      <c r="D35" s="208"/>
      <c r="E35" s="209"/>
      <c r="F35" s="209"/>
      <c r="G35" s="209"/>
      <c r="H35" s="209"/>
      <c r="I35" s="209"/>
      <c r="J35" s="209"/>
      <c r="K35" s="209"/>
      <c r="L35" s="209"/>
      <c r="M35" s="209"/>
      <c r="N35" s="209"/>
      <c r="O35" s="209"/>
      <c r="P35" s="209"/>
      <c r="Q35" s="209"/>
      <c r="R35" s="209"/>
    </row>
    <row r="36" ht="15" x14ac:dyDescent="0.2">
      <c r="A36" s="229"/>
      <c r="B36" s="230"/>
      <c r="C36" s="231"/>
      <c r="D36" s="208"/>
      <c r="E36" s="209"/>
      <c r="F36" s="209"/>
      <c r="G36" s="209"/>
      <c r="H36" s="209"/>
      <c r="I36" s="209"/>
      <c r="J36" s="209"/>
      <c r="K36" s="209"/>
      <c r="L36" s="209"/>
      <c r="M36" s="209"/>
      <c r="N36" s="209"/>
      <c r="O36" s="209"/>
      <c r="P36" s="209"/>
      <c r="Q36" s="209"/>
      <c r="R36" s="209"/>
    </row>
    <row r="37" ht="15" x14ac:dyDescent="0.2">
      <c r="A37" s="229"/>
      <c r="B37" s="230"/>
      <c r="C37" s="232"/>
      <c r="D37" s="208"/>
      <c r="E37" s="209"/>
      <c r="F37" s="209"/>
      <c r="G37" s="209"/>
      <c r="H37" s="209"/>
      <c r="I37" s="209"/>
      <c r="J37" s="209"/>
      <c r="K37" s="209"/>
      <c r="L37" s="209"/>
      <c r="M37" s="209"/>
      <c r="N37" s="209"/>
      <c r="O37" s="209"/>
      <c r="P37" s="209"/>
      <c r="Q37" s="209"/>
      <c r="R37" s="209"/>
    </row>
    <row r="38" ht="15" x14ac:dyDescent="0.2">
      <c r="A38" s="229"/>
      <c r="B38" s="230"/>
      <c r="C38" s="233"/>
      <c r="D38" s="208"/>
      <c r="E38" s="209"/>
      <c r="F38" s="209"/>
      <c r="G38" s="209"/>
      <c r="H38" s="209"/>
      <c r="I38" s="209"/>
      <c r="J38" s="209"/>
      <c r="K38" s="209"/>
      <c r="L38" s="209"/>
      <c r="M38" s="209"/>
      <c r="N38" s="209"/>
      <c r="O38" s="209"/>
      <c r="P38" s="209"/>
      <c r="Q38" s="209"/>
      <c r="R38" s="209"/>
    </row>
    <row r="39" ht="15" x14ac:dyDescent="0.2">
      <c r="A39" s="229"/>
      <c r="B39" s="230"/>
      <c r="C39" s="233"/>
      <c r="D39" s="208"/>
      <c r="E39" s="209"/>
      <c r="F39" s="209"/>
      <c r="G39" s="209"/>
      <c r="H39" s="209"/>
      <c r="I39" s="209"/>
      <c r="J39" s="209"/>
      <c r="K39" s="209"/>
      <c r="L39" s="209"/>
      <c r="M39" s="209"/>
      <c r="N39" s="209"/>
      <c r="O39" s="209"/>
      <c r="P39" s="209"/>
      <c r="Q39" s="209"/>
      <c r="R39" s="209"/>
    </row>
    <row r="40" ht="15" x14ac:dyDescent="0.2">
      <c r="A40" s="229"/>
      <c r="B40" s="230"/>
      <c r="C40" s="233"/>
      <c r="D40" s="208"/>
      <c r="E40" s="209"/>
      <c r="F40" s="209"/>
      <c r="G40" s="209"/>
      <c r="H40" s="209"/>
      <c r="I40" s="209"/>
      <c r="J40" s="209"/>
      <c r="K40" s="209"/>
      <c r="L40" s="209"/>
      <c r="M40" s="209"/>
      <c r="N40" s="209"/>
      <c r="O40" s="209"/>
      <c r="P40" s="209"/>
      <c r="Q40" s="209"/>
      <c r="R40" s="209"/>
    </row>
    <row r="41" ht="15" x14ac:dyDescent="0.2">
      <c r="A41" s="229"/>
      <c r="B41" s="230"/>
      <c r="C41" s="233"/>
      <c r="D41" s="208"/>
      <c r="E41" s="209"/>
      <c r="F41" s="209"/>
      <c r="G41" s="209"/>
      <c r="H41" s="209"/>
      <c r="I41" s="209"/>
      <c r="J41" s="209"/>
      <c r="K41" s="209"/>
      <c r="L41" s="209"/>
      <c r="M41" s="209"/>
      <c r="N41" s="209"/>
      <c r="O41" s="209"/>
      <c r="P41" s="209"/>
      <c r="Q41" s="209"/>
      <c r="R41" s="209"/>
    </row>
    <row r="42" ht="15" x14ac:dyDescent="0.2">
      <c r="A42" s="229"/>
      <c r="B42" s="230"/>
      <c r="C42" s="233"/>
      <c r="D42" s="208"/>
      <c r="E42" s="209"/>
      <c r="F42" s="209"/>
      <c r="G42" s="209"/>
      <c r="H42" s="209"/>
      <c r="I42" s="209"/>
      <c r="J42" s="209"/>
      <c r="K42" s="209"/>
      <c r="L42" s="209"/>
      <c r="M42" s="209"/>
      <c r="N42" s="209"/>
      <c r="O42" s="209"/>
      <c r="P42" s="209"/>
      <c r="Q42" s="209"/>
      <c r="R42" s="209"/>
    </row>
    <row r="43" ht="15" x14ac:dyDescent="0.2">
      <c r="A43" s="229"/>
      <c r="B43" s="230"/>
      <c r="D43" s="208"/>
      <c r="E43" s="209"/>
      <c r="F43" s="209"/>
      <c r="G43" s="209"/>
      <c r="H43" s="209"/>
      <c r="I43" s="209"/>
      <c r="J43" s="209"/>
      <c r="K43" s="209"/>
      <c r="L43" s="209"/>
      <c r="M43" s="209"/>
      <c r="N43" s="209"/>
      <c r="O43" s="209"/>
      <c r="P43" s="209"/>
      <c r="Q43" s="209"/>
      <c r="R43" s="209"/>
    </row>
    <row r="44" ht="15" x14ac:dyDescent="0.2">
      <c r="A44" s="208"/>
      <c r="B44" s="208"/>
      <c r="C44" s="208"/>
      <c r="D44" s="208"/>
      <c r="E44" s="209"/>
      <c r="F44" s="209"/>
      <c r="G44" s="209"/>
      <c r="H44" s="209"/>
      <c r="I44" s="209"/>
      <c r="J44" s="209"/>
      <c r="K44" s="209"/>
      <c r="L44" s="209"/>
      <c r="M44" s="209"/>
      <c r="N44" s="209"/>
      <c r="O44" s="209"/>
      <c r="P44" s="209"/>
      <c r="Q44" s="209"/>
      <c r="R44" s="209"/>
    </row>
    <row r="45" ht="15" x14ac:dyDescent="0.2">
      <c r="A45" s="208"/>
      <c r="B45" s="208"/>
      <c r="C45" s="208"/>
      <c r="D45" s="208"/>
      <c r="E45" s="209"/>
      <c r="F45" s="209"/>
      <c r="G45" s="209"/>
      <c r="H45" s="209"/>
      <c r="I45" s="209"/>
      <c r="J45" s="209"/>
      <c r="K45" s="209"/>
      <c r="L45" s="209"/>
      <c r="M45" s="209"/>
      <c r="N45" s="209"/>
      <c r="O45" s="209"/>
      <c r="P45" s="209"/>
      <c r="Q45" s="209"/>
      <c r="R45" s="209"/>
    </row>
    <row r="46" ht="15" x14ac:dyDescent="0.2">
      <c r="A46" s="208"/>
      <c r="B46" s="208"/>
      <c r="C46" s="208"/>
      <c r="D46" s="208"/>
    </row>
    <row r="47" ht="15" x14ac:dyDescent="0.2">
      <c r="A47" s="208"/>
      <c r="B47" s="208"/>
      <c r="C47" s="208"/>
      <c r="D47" s="208"/>
    </row>
    <row r="48" ht="15" x14ac:dyDescent="0.2">
      <c r="A48" s="208"/>
      <c r="B48" s="208"/>
      <c r="C48" s="208"/>
      <c r="D48" s="208"/>
    </row>
    <row r="49" ht="15" x14ac:dyDescent="0.2">
      <c r="A49" s="208"/>
      <c r="B49" s="208"/>
      <c r="C49" s="208"/>
      <c r="D49" s="208"/>
    </row>
    <row r="55" x14ac:dyDescent="0.2">
      <c r="L55" s="234" t="str">
        <f>+IF(ISNUMBER(M48), "", "Insufficient data to estimate safely managed sanitation services at national level")</f>
        <v>Insufficient data to estimate safely managed sanitation services at national level</v>
      </c>
    </row>
    <row r="107" s="324" customFormat="true" x14ac:dyDescent="0.2"/>
    <row r="108" s="325" customFormat="true" ht="22.5" customHeight="true" x14ac:dyDescent="0.35">
      <c r="A108" s="970"/>
      <c r="B108" s="971"/>
      <c r="C108" s="331"/>
      <c r="D108" s="331"/>
      <c r="E108" s="331"/>
      <c r="F108" s="331"/>
      <c r="G108" s="331"/>
      <c r="H108" s="331"/>
      <c r="I108" s="331"/>
      <c r="J108" s="331"/>
      <c r="K108" s="331"/>
      <c r="L108" s="331"/>
      <c r="M108" s="331"/>
      <c r="N108" s="331"/>
      <c r="O108" s="331"/>
      <c r="P108" s="331"/>
      <c r="Q108" s="331"/>
      <c r="R108" s="331"/>
      <c r="S108" s="331"/>
      <c r="T108" s="331"/>
      <c r="U108" s="331"/>
    </row>
    <row r="109" s="325" customFormat="true" ht="22.5" customHeight="true" x14ac:dyDescent="0.35">
      <c r="A109" s="326"/>
      <c r="B109" s="327"/>
      <c r="C109" s="331"/>
      <c r="D109" s="331"/>
      <c r="E109" s="331"/>
      <c r="F109" s="331"/>
      <c r="G109" s="331"/>
      <c r="H109" s="331"/>
      <c r="I109" s="331"/>
      <c r="J109" s="331"/>
      <c r="K109" s="331"/>
      <c r="L109" s="331"/>
      <c r="M109" s="331"/>
      <c r="N109" s="331"/>
      <c r="O109" s="331"/>
      <c r="P109" s="331"/>
      <c r="Q109" s="331"/>
      <c r="R109" s="331"/>
      <c r="S109" s="331"/>
      <c r="T109" s="331"/>
      <c r="U109" s="331"/>
    </row>
    <row r="110" s="325" customFormat="true" ht="23.85" customHeight="true" x14ac:dyDescent="0.35">
      <c r="A110" s="322"/>
      <c r="B110" s="328"/>
      <c r="C110" s="331"/>
      <c r="D110" s="331"/>
      <c r="E110" s="331"/>
      <c r="F110" s="331"/>
      <c r="G110" s="331"/>
      <c r="H110" s="331"/>
      <c r="I110" s="331"/>
      <c r="J110" s="331"/>
      <c r="K110" s="331"/>
      <c r="L110" s="331"/>
      <c r="M110" s="331"/>
      <c r="N110" s="331"/>
      <c r="O110" s="331"/>
      <c r="P110" s="331"/>
      <c r="Q110" s="331"/>
      <c r="R110" s="331"/>
      <c r="S110" s="331"/>
      <c r="T110" s="331"/>
      <c r="U110" s="331"/>
    </row>
    <row r="111" s="325" customFormat="true" ht="23.85" customHeight="true" x14ac:dyDescent="0.35">
      <c r="A111" s="321"/>
      <c r="B111" s="327"/>
      <c r="C111" s="331"/>
      <c r="D111" s="331"/>
      <c r="E111" s="331"/>
      <c r="F111" s="331"/>
      <c r="G111" s="331"/>
      <c r="H111" s="331"/>
      <c r="I111" s="331"/>
      <c r="J111" s="331"/>
      <c r="K111" s="331"/>
      <c r="L111" s="331"/>
      <c r="M111" s="331"/>
      <c r="N111" s="331"/>
      <c r="O111" s="331"/>
      <c r="P111" s="331"/>
      <c r="Q111" s="331"/>
      <c r="R111" s="331"/>
      <c r="S111" s="331"/>
      <c r="T111" s="331"/>
      <c r="U111" s="331"/>
    </row>
    <row r="112" s="325" customFormat="true" ht="15" customHeight="true" x14ac:dyDescent="0.2">
      <c r="A112" s="329"/>
      <c r="B112" s="327"/>
      <c r="C112" s="331"/>
      <c r="D112" s="331"/>
      <c r="E112" s="331"/>
      <c r="F112" s="331"/>
      <c r="G112" s="331"/>
      <c r="H112" s="331"/>
      <c r="I112" s="331"/>
      <c r="J112" s="331"/>
      <c r="K112" s="331"/>
      <c r="L112" s="331"/>
      <c r="M112" s="331"/>
      <c r="N112" s="331"/>
      <c r="O112" s="331"/>
      <c r="P112" s="331"/>
      <c r="Q112" s="331"/>
      <c r="R112" s="331"/>
      <c r="S112" s="331"/>
      <c r="T112" s="331"/>
      <c r="U112" s="331"/>
    </row>
    <row r="113" s="325" customFormat="true" ht="15" customHeight="true" x14ac:dyDescent="0.2">
      <c r="A113" s="966"/>
      <c r="B113" s="967"/>
      <c r="C113" s="331"/>
      <c r="D113" s="331"/>
      <c r="E113" s="331"/>
      <c r="F113" s="331"/>
      <c r="G113" s="331"/>
      <c r="H113" s="331"/>
      <c r="I113" s="331"/>
      <c r="J113" s="331"/>
      <c r="K113" s="331"/>
      <c r="L113" s="331"/>
      <c r="M113" s="331"/>
      <c r="N113" s="331"/>
      <c r="O113" s="331"/>
      <c r="P113" s="331"/>
      <c r="Q113" s="331"/>
      <c r="R113" s="331"/>
      <c r="S113" s="331"/>
      <c r="T113" s="331"/>
      <c r="U113" s="331"/>
    </row>
    <row r="114" s="325" customFormat="true" ht="15" customHeight="true" x14ac:dyDescent="0.2">
      <c r="A114" s="968"/>
      <c r="B114" s="969"/>
      <c r="C114" s="331"/>
      <c r="D114" s="331"/>
      <c r="E114" s="331"/>
      <c r="F114" s="331"/>
      <c r="G114" s="331"/>
      <c r="H114" s="331"/>
      <c r="I114" s="331"/>
      <c r="J114" s="331"/>
      <c r="K114" s="331"/>
      <c r="L114" s="331"/>
      <c r="M114" s="331"/>
      <c r="N114" s="331"/>
      <c r="O114" s="331"/>
      <c r="P114" s="331"/>
      <c r="Q114" s="331"/>
      <c r="R114" s="331"/>
      <c r="S114" s="331"/>
      <c r="T114" s="331"/>
      <c r="U114" s="331"/>
    </row>
    <row r="115" s="325" customFormat="true" ht="15" customHeight="true" x14ac:dyDescent="0.2">
      <c r="A115" s="327"/>
      <c r="B115" s="330"/>
      <c r="C115" s="331"/>
      <c r="D115" s="331"/>
      <c r="E115" s="331"/>
      <c r="F115" s="331"/>
      <c r="G115" s="331"/>
      <c r="H115" s="331"/>
      <c r="I115" s="331"/>
      <c r="J115" s="331"/>
      <c r="K115" s="331"/>
      <c r="L115" s="331"/>
      <c r="M115" s="331"/>
      <c r="N115" s="331"/>
      <c r="O115" s="331"/>
      <c r="P115" s="331"/>
      <c r="Q115" s="331"/>
      <c r="R115" s="331"/>
      <c r="S115" s="331"/>
      <c r="T115" s="331"/>
      <c r="U115" s="331"/>
    </row>
    <row r="116" s="324" customFormat="true" x14ac:dyDescent="0.2"/>
    <row r="117" s="324" customFormat="true" x14ac:dyDescent="0.2"/>
    <row r="207" s="324" customFormat="true" x14ac:dyDescent="0.2"/>
    <row r="208" s="325" customFormat="true" ht="22.5" customHeight="true" x14ac:dyDescent="0.35">
      <c r="A208" s="970"/>
      <c r="B208" s="971"/>
    </row>
    <row r="209" s="325" customFormat="true" ht="22.5" customHeight="true" x14ac:dyDescent="0.35">
      <c r="A209" s="326"/>
      <c r="B209" s="327"/>
    </row>
    <row r="210" s="325" customFormat="true" ht="22.5" customHeight="true" x14ac:dyDescent="0.35">
      <c r="A210" s="322"/>
      <c r="B210" s="328"/>
    </row>
    <row r="211" s="325" customFormat="true" ht="22.5" customHeight="true" x14ac:dyDescent="0.35">
      <c r="A211" s="321"/>
      <c r="B211" s="327"/>
    </row>
    <row r="212" s="325" customFormat="true" ht="15" customHeight="true" x14ac:dyDescent="0.2">
      <c r="A212" s="329"/>
      <c r="B212" s="327"/>
    </row>
    <row r="213" s="325" customFormat="true" ht="15" customHeight="true" x14ac:dyDescent="0.2">
      <c r="A213" s="966"/>
      <c r="B213" s="967"/>
    </row>
    <row r="214" s="325" customFormat="true" ht="15" customHeight="true" x14ac:dyDescent="0.2">
      <c r="A214" s="972"/>
      <c r="B214" s="973"/>
    </row>
    <row r="215" s="325" customFormat="true" ht="15" customHeight="true" x14ac:dyDescent="0.2">
      <c r="A215" s="327"/>
      <c r="B215" s="330"/>
    </row>
    <row r="216" s="324" customFormat="true" x14ac:dyDescent="0.2"/>
    <row r="217" s="324"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238" customWidth="true"/>
    <col min="6" max="7" width="9" style="241" customWidth="true"/>
    <col min="8" max="38" width="9" style="238" customWidth="true"/>
    <col min="39" max="261" width="9.140625" style="238"/>
    <col min="262" max="262" width="5" style="238" customWidth="true"/>
    <col min="263" max="263" width="13.85546875" style="238" customWidth="true"/>
    <col min="264" max="265" width="6.28515625" style="238" customWidth="true"/>
    <col min="266" max="267" width="7" style="238" customWidth="true"/>
    <col min="268" max="274" width="6.28515625" style="238" customWidth="true"/>
    <col min="275" max="517" width="9.140625" style="238"/>
    <col min="518" max="518" width="5" style="238" customWidth="true"/>
    <col min="519" max="519" width="13.85546875" style="238" customWidth="true"/>
    <col min="520" max="521" width="6.28515625" style="238" customWidth="true"/>
    <col min="522" max="523" width="7" style="238" customWidth="true"/>
    <col min="524" max="530" width="6.28515625" style="238" customWidth="true"/>
    <col min="531" max="773" width="9.140625" style="238"/>
    <col min="774" max="774" width="5" style="238" customWidth="true"/>
    <col min="775" max="775" width="13.85546875" style="238" customWidth="true"/>
    <col min="776" max="777" width="6.28515625" style="238" customWidth="true"/>
    <col min="778" max="779" width="7" style="238" customWidth="true"/>
    <col min="780" max="786" width="6.28515625" style="238" customWidth="true"/>
    <col min="787" max="1029" width="9.140625" style="238"/>
    <col min="1030" max="1030" width="5" style="238" customWidth="true"/>
    <col min="1031" max="1031" width="13.85546875" style="238" customWidth="true"/>
    <col min="1032" max="1033" width="6.28515625" style="238" customWidth="true"/>
    <col min="1034" max="1035" width="7" style="238" customWidth="true"/>
    <col min="1036" max="1042" width="6.28515625" style="238" customWidth="true"/>
    <col min="1043" max="1285" width="9.140625" style="238"/>
    <col min="1286" max="1286" width="5" style="238" customWidth="true"/>
    <col min="1287" max="1287" width="13.85546875" style="238" customWidth="true"/>
    <col min="1288" max="1289" width="6.28515625" style="238" customWidth="true"/>
    <col min="1290" max="1291" width="7" style="238" customWidth="true"/>
    <col min="1292" max="1298" width="6.28515625" style="238" customWidth="true"/>
    <col min="1299" max="1541" width="9.140625" style="238"/>
    <col min="1542" max="1542" width="5" style="238" customWidth="true"/>
    <col min="1543" max="1543" width="13.85546875" style="238" customWidth="true"/>
    <col min="1544" max="1545" width="6.28515625" style="238" customWidth="true"/>
    <col min="1546" max="1547" width="7" style="238" customWidth="true"/>
    <col min="1548" max="1554" width="6.28515625" style="238" customWidth="true"/>
    <col min="1555" max="1797" width="9.140625" style="238"/>
    <col min="1798" max="1798" width="5" style="238" customWidth="true"/>
    <col min="1799" max="1799" width="13.85546875" style="238" customWidth="true"/>
    <col min="1800" max="1801" width="6.28515625" style="238" customWidth="true"/>
    <col min="1802" max="1803" width="7" style="238" customWidth="true"/>
    <col min="1804" max="1810" width="6.28515625" style="238" customWidth="true"/>
    <col min="1811" max="2053" width="9.140625" style="238"/>
    <col min="2054" max="2054" width="5" style="238" customWidth="true"/>
    <col min="2055" max="2055" width="13.85546875" style="238" customWidth="true"/>
    <col min="2056" max="2057" width="6.28515625" style="238" customWidth="true"/>
    <col min="2058" max="2059" width="7" style="238" customWidth="true"/>
    <col min="2060" max="2066" width="6.28515625" style="238" customWidth="true"/>
    <col min="2067" max="2309" width="9.140625" style="238"/>
    <col min="2310" max="2310" width="5" style="238" customWidth="true"/>
    <col min="2311" max="2311" width="13.85546875" style="238" customWidth="true"/>
    <col min="2312" max="2313" width="6.28515625" style="238" customWidth="true"/>
    <col min="2314" max="2315" width="7" style="238" customWidth="true"/>
    <col min="2316" max="2322" width="6.28515625" style="238" customWidth="true"/>
    <col min="2323" max="2565" width="9.140625" style="238"/>
    <col min="2566" max="2566" width="5" style="238" customWidth="true"/>
    <col min="2567" max="2567" width="13.85546875" style="238" customWidth="true"/>
    <col min="2568" max="2569" width="6.28515625" style="238" customWidth="true"/>
    <col min="2570" max="2571" width="7" style="238" customWidth="true"/>
    <col min="2572" max="2578" width="6.28515625" style="238" customWidth="true"/>
    <col min="2579" max="2821" width="9.140625" style="238"/>
    <col min="2822" max="2822" width="5" style="238" customWidth="true"/>
    <col min="2823" max="2823" width="13.85546875" style="238" customWidth="true"/>
    <col min="2824" max="2825" width="6.28515625" style="238" customWidth="true"/>
    <col min="2826" max="2827" width="7" style="238" customWidth="true"/>
    <col min="2828" max="2834" width="6.28515625" style="238" customWidth="true"/>
    <col min="2835" max="3077" width="9.140625" style="238"/>
    <col min="3078" max="3078" width="5" style="238" customWidth="true"/>
    <col min="3079" max="3079" width="13.85546875" style="238" customWidth="true"/>
    <col min="3080" max="3081" width="6.28515625" style="238" customWidth="true"/>
    <col min="3082" max="3083" width="7" style="238" customWidth="true"/>
    <col min="3084" max="3090" width="6.28515625" style="238" customWidth="true"/>
    <col min="3091" max="3333" width="9.140625" style="238"/>
    <col min="3334" max="3334" width="5" style="238" customWidth="true"/>
    <col min="3335" max="3335" width="13.85546875" style="238" customWidth="true"/>
    <col min="3336" max="3337" width="6.28515625" style="238" customWidth="true"/>
    <col min="3338" max="3339" width="7" style="238" customWidth="true"/>
    <col min="3340" max="3346" width="6.28515625" style="238" customWidth="true"/>
    <col min="3347" max="3589" width="9.140625" style="238"/>
    <col min="3590" max="3590" width="5" style="238" customWidth="true"/>
    <col min="3591" max="3591" width="13.85546875" style="238" customWidth="true"/>
    <col min="3592" max="3593" width="6.28515625" style="238" customWidth="true"/>
    <col min="3594" max="3595" width="7" style="238" customWidth="true"/>
    <col min="3596" max="3602" width="6.28515625" style="238" customWidth="true"/>
    <col min="3603" max="3845" width="9.140625" style="238"/>
    <col min="3846" max="3846" width="5" style="238" customWidth="true"/>
    <col min="3847" max="3847" width="13.85546875" style="238" customWidth="true"/>
    <col min="3848" max="3849" width="6.28515625" style="238" customWidth="true"/>
    <col min="3850" max="3851" width="7" style="238" customWidth="true"/>
    <col min="3852" max="3858" width="6.28515625" style="238" customWidth="true"/>
    <col min="3859" max="4101" width="9.140625" style="238"/>
    <col min="4102" max="4102" width="5" style="238" customWidth="true"/>
    <col min="4103" max="4103" width="13.85546875" style="238" customWidth="true"/>
    <col min="4104" max="4105" width="6.28515625" style="238" customWidth="true"/>
    <col min="4106" max="4107" width="7" style="238" customWidth="true"/>
    <col min="4108" max="4114" width="6.28515625" style="238" customWidth="true"/>
    <col min="4115" max="4357" width="9.140625" style="238"/>
    <col min="4358" max="4358" width="5" style="238" customWidth="true"/>
    <col min="4359" max="4359" width="13.85546875" style="238" customWidth="true"/>
    <col min="4360" max="4361" width="6.28515625" style="238" customWidth="true"/>
    <col min="4362" max="4363" width="7" style="238" customWidth="true"/>
    <col min="4364" max="4370" width="6.28515625" style="238" customWidth="true"/>
    <col min="4371" max="4613" width="9.140625" style="238"/>
    <col min="4614" max="4614" width="5" style="238" customWidth="true"/>
    <col min="4615" max="4615" width="13.85546875" style="238" customWidth="true"/>
    <col min="4616" max="4617" width="6.28515625" style="238" customWidth="true"/>
    <col min="4618" max="4619" width="7" style="238" customWidth="true"/>
    <col min="4620" max="4626" width="6.28515625" style="238" customWidth="true"/>
    <col min="4627" max="4869" width="9.140625" style="238"/>
    <col min="4870" max="4870" width="5" style="238" customWidth="true"/>
    <col min="4871" max="4871" width="13.85546875" style="238" customWidth="true"/>
    <col min="4872" max="4873" width="6.28515625" style="238" customWidth="true"/>
    <col min="4874" max="4875" width="7" style="238" customWidth="true"/>
    <col min="4876" max="4882" width="6.28515625" style="238" customWidth="true"/>
    <col min="4883" max="5125" width="9.140625" style="238"/>
    <col min="5126" max="5126" width="5" style="238" customWidth="true"/>
    <col min="5127" max="5127" width="13.85546875" style="238" customWidth="true"/>
    <col min="5128" max="5129" width="6.28515625" style="238" customWidth="true"/>
    <col min="5130" max="5131" width="7" style="238" customWidth="true"/>
    <col min="5132" max="5138" width="6.28515625" style="238" customWidth="true"/>
    <col min="5139" max="5381" width="9.140625" style="238"/>
    <col min="5382" max="5382" width="5" style="238" customWidth="true"/>
    <col min="5383" max="5383" width="13.85546875" style="238" customWidth="true"/>
    <col min="5384" max="5385" width="6.28515625" style="238" customWidth="true"/>
    <col min="5386" max="5387" width="7" style="238" customWidth="true"/>
    <col min="5388" max="5394" width="6.28515625" style="238" customWidth="true"/>
    <col min="5395" max="5637" width="9.140625" style="238"/>
    <col min="5638" max="5638" width="5" style="238" customWidth="true"/>
    <col min="5639" max="5639" width="13.85546875" style="238" customWidth="true"/>
    <col min="5640" max="5641" width="6.28515625" style="238" customWidth="true"/>
    <col min="5642" max="5643" width="7" style="238" customWidth="true"/>
    <col min="5644" max="5650" width="6.28515625" style="238" customWidth="true"/>
    <col min="5651" max="5893" width="9.140625" style="238"/>
    <col min="5894" max="5894" width="5" style="238" customWidth="true"/>
    <col min="5895" max="5895" width="13.85546875" style="238" customWidth="true"/>
    <col min="5896" max="5897" width="6.28515625" style="238" customWidth="true"/>
    <col min="5898" max="5899" width="7" style="238" customWidth="true"/>
    <col min="5900" max="5906" width="6.28515625" style="238" customWidth="true"/>
    <col min="5907" max="6149" width="9.140625" style="238"/>
    <col min="6150" max="6150" width="5" style="238" customWidth="true"/>
    <col min="6151" max="6151" width="13.85546875" style="238" customWidth="true"/>
    <col min="6152" max="6153" width="6.28515625" style="238" customWidth="true"/>
    <col min="6154" max="6155" width="7" style="238" customWidth="true"/>
    <col min="6156" max="6162" width="6.28515625" style="238" customWidth="true"/>
    <col min="6163" max="6405" width="9.140625" style="238"/>
    <col min="6406" max="6406" width="5" style="238" customWidth="true"/>
    <col min="6407" max="6407" width="13.85546875" style="238" customWidth="true"/>
    <col min="6408" max="6409" width="6.28515625" style="238" customWidth="true"/>
    <col min="6410" max="6411" width="7" style="238" customWidth="true"/>
    <col min="6412" max="6418" width="6.28515625" style="238" customWidth="true"/>
    <col min="6419" max="6661" width="9.140625" style="238"/>
    <col min="6662" max="6662" width="5" style="238" customWidth="true"/>
    <col min="6663" max="6663" width="13.85546875" style="238" customWidth="true"/>
    <col min="6664" max="6665" width="6.28515625" style="238" customWidth="true"/>
    <col min="6666" max="6667" width="7" style="238" customWidth="true"/>
    <col min="6668" max="6674" width="6.28515625" style="238" customWidth="true"/>
    <col min="6675" max="6917" width="9.140625" style="238"/>
    <col min="6918" max="6918" width="5" style="238" customWidth="true"/>
    <col min="6919" max="6919" width="13.85546875" style="238" customWidth="true"/>
    <col min="6920" max="6921" width="6.28515625" style="238" customWidth="true"/>
    <col min="6922" max="6923" width="7" style="238" customWidth="true"/>
    <col min="6924" max="6930" width="6.28515625" style="238" customWidth="true"/>
    <col min="6931" max="7173" width="9.140625" style="238"/>
    <col min="7174" max="7174" width="5" style="238" customWidth="true"/>
    <col min="7175" max="7175" width="13.85546875" style="238" customWidth="true"/>
    <col min="7176" max="7177" width="6.28515625" style="238" customWidth="true"/>
    <col min="7178" max="7179" width="7" style="238" customWidth="true"/>
    <col min="7180" max="7186" width="6.28515625" style="238" customWidth="true"/>
    <col min="7187" max="7429" width="9.140625" style="238"/>
    <col min="7430" max="7430" width="5" style="238" customWidth="true"/>
    <col min="7431" max="7431" width="13.85546875" style="238" customWidth="true"/>
    <col min="7432" max="7433" width="6.28515625" style="238" customWidth="true"/>
    <col min="7434" max="7435" width="7" style="238" customWidth="true"/>
    <col min="7436" max="7442" width="6.28515625" style="238" customWidth="true"/>
    <col min="7443" max="7685" width="9.140625" style="238"/>
    <col min="7686" max="7686" width="5" style="238" customWidth="true"/>
    <col min="7687" max="7687" width="13.85546875" style="238" customWidth="true"/>
    <col min="7688" max="7689" width="6.28515625" style="238" customWidth="true"/>
    <col min="7690" max="7691" width="7" style="238" customWidth="true"/>
    <col min="7692" max="7698" width="6.28515625" style="238" customWidth="true"/>
    <col min="7699" max="7941" width="9.140625" style="238"/>
    <col min="7942" max="7942" width="5" style="238" customWidth="true"/>
    <col min="7943" max="7943" width="13.85546875" style="238" customWidth="true"/>
    <col min="7944" max="7945" width="6.28515625" style="238" customWidth="true"/>
    <col min="7946" max="7947" width="7" style="238" customWidth="true"/>
    <col min="7948" max="7954" width="6.28515625" style="238" customWidth="true"/>
    <col min="7955" max="8197" width="9.140625" style="238"/>
    <col min="8198" max="8198" width="5" style="238" customWidth="true"/>
    <col min="8199" max="8199" width="13.85546875" style="238" customWidth="true"/>
    <col min="8200" max="8201" width="6.28515625" style="238" customWidth="true"/>
    <col min="8202" max="8203" width="7" style="238" customWidth="true"/>
    <col min="8204" max="8210" width="6.28515625" style="238" customWidth="true"/>
    <col min="8211" max="8453" width="9.140625" style="238"/>
    <col min="8454" max="8454" width="5" style="238" customWidth="true"/>
    <col min="8455" max="8455" width="13.85546875" style="238" customWidth="true"/>
    <col min="8456" max="8457" width="6.28515625" style="238" customWidth="true"/>
    <col min="8458" max="8459" width="7" style="238" customWidth="true"/>
    <col min="8460" max="8466" width="6.28515625" style="238" customWidth="true"/>
    <col min="8467" max="8709" width="9.140625" style="238"/>
    <col min="8710" max="8710" width="5" style="238" customWidth="true"/>
    <col min="8711" max="8711" width="13.85546875" style="238" customWidth="true"/>
    <col min="8712" max="8713" width="6.28515625" style="238" customWidth="true"/>
    <col min="8714" max="8715" width="7" style="238" customWidth="true"/>
    <col min="8716" max="8722" width="6.28515625" style="238" customWidth="true"/>
    <col min="8723" max="8965" width="9.140625" style="238"/>
    <col min="8966" max="8966" width="5" style="238" customWidth="true"/>
    <col min="8967" max="8967" width="13.85546875" style="238" customWidth="true"/>
    <col min="8968" max="8969" width="6.28515625" style="238" customWidth="true"/>
    <col min="8970" max="8971" width="7" style="238" customWidth="true"/>
    <col min="8972" max="8978" width="6.28515625" style="238" customWidth="true"/>
    <col min="8979" max="9221" width="9.140625" style="238"/>
    <col min="9222" max="9222" width="5" style="238" customWidth="true"/>
    <col min="9223" max="9223" width="13.85546875" style="238" customWidth="true"/>
    <col min="9224" max="9225" width="6.28515625" style="238" customWidth="true"/>
    <col min="9226" max="9227" width="7" style="238" customWidth="true"/>
    <col min="9228" max="9234" width="6.28515625" style="238" customWidth="true"/>
    <col min="9235" max="9477" width="9.140625" style="238"/>
    <col min="9478" max="9478" width="5" style="238" customWidth="true"/>
    <col min="9479" max="9479" width="13.85546875" style="238" customWidth="true"/>
    <col min="9480" max="9481" width="6.28515625" style="238" customWidth="true"/>
    <col min="9482" max="9483" width="7" style="238" customWidth="true"/>
    <col min="9484" max="9490" width="6.28515625" style="238" customWidth="true"/>
    <col min="9491" max="9733" width="9.140625" style="238"/>
    <col min="9734" max="9734" width="5" style="238" customWidth="true"/>
    <col min="9735" max="9735" width="13.85546875" style="238" customWidth="true"/>
    <col min="9736" max="9737" width="6.28515625" style="238" customWidth="true"/>
    <col min="9738" max="9739" width="7" style="238" customWidth="true"/>
    <col min="9740" max="9746" width="6.28515625" style="238" customWidth="true"/>
    <col min="9747" max="9989" width="9.140625" style="238"/>
    <col min="9990" max="9990" width="5" style="238" customWidth="true"/>
    <col min="9991" max="9991" width="13.85546875" style="238" customWidth="true"/>
    <col min="9992" max="9993" width="6.28515625" style="238" customWidth="true"/>
    <col min="9994" max="9995" width="7" style="238" customWidth="true"/>
    <col min="9996" max="10002" width="6.28515625" style="238" customWidth="true"/>
    <col min="10003" max="10245" width="9.140625" style="238"/>
    <col min="10246" max="10246" width="5" style="238" customWidth="true"/>
    <col min="10247" max="10247" width="13.85546875" style="238" customWidth="true"/>
    <col min="10248" max="10249" width="6.28515625" style="238" customWidth="true"/>
    <col min="10250" max="10251" width="7" style="238" customWidth="true"/>
    <col min="10252" max="10258" width="6.28515625" style="238" customWidth="true"/>
    <col min="10259" max="10501" width="9.140625" style="238"/>
    <col min="10502" max="10502" width="5" style="238" customWidth="true"/>
    <col min="10503" max="10503" width="13.85546875" style="238" customWidth="true"/>
    <col min="10504" max="10505" width="6.28515625" style="238" customWidth="true"/>
    <col min="10506" max="10507" width="7" style="238" customWidth="true"/>
    <col min="10508" max="10514" width="6.28515625" style="238" customWidth="true"/>
    <col min="10515" max="10757" width="9.140625" style="238"/>
    <col min="10758" max="10758" width="5" style="238" customWidth="true"/>
    <col min="10759" max="10759" width="13.85546875" style="238" customWidth="true"/>
    <col min="10760" max="10761" width="6.28515625" style="238" customWidth="true"/>
    <col min="10762" max="10763" width="7" style="238" customWidth="true"/>
    <col min="10764" max="10770" width="6.28515625" style="238" customWidth="true"/>
    <col min="10771" max="11013" width="9.140625" style="238"/>
    <col min="11014" max="11014" width="5" style="238" customWidth="true"/>
    <col min="11015" max="11015" width="13.85546875" style="238" customWidth="true"/>
    <col min="11016" max="11017" width="6.28515625" style="238" customWidth="true"/>
    <col min="11018" max="11019" width="7" style="238" customWidth="true"/>
    <col min="11020" max="11026" width="6.28515625" style="238" customWidth="true"/>
    <col min="11027" max="11269" width="9.140625" style="238"/>
    <col min="11270" max="11270" width="5" style="238" customWidth="true"/>
    <col min="11271" max="11271" width="13.85546875" style="238" customWidth="true"/>
    <col min="11272" max="11273" width="6.28515625" style="238" customWidth="true"/>
    <col min="11274" max="11275" width="7" style="238" customWidth="true"/>
    <col min="11276" max="11282" width="6.28515625" style="238" customWidth="true"/>
    <col min="11283" max="11525" width="9.140625" style="238"/>
    <col min="11526" max="11526" width="5" style="238" customWidth="true"/>
    <col min="11527" max="11527" width="13.85546875" style="238" customWidth="true"/>
    <col min="11528" max="11529" width="6.28515625" style="238" customWidth="true"/>
    <col min="11530" max="11531" width="7" style="238" customWidth="true"/>
    <col min="11532" max="11538" width="6.28515625" style="238" customWidth="true"/>
    <col min="11539" max="11781" width="9.140625" style="238"/>
    <col min="11782" max="11782" width="5" style="238" customWidth="true"/>
    <col min="11783" max="11783" width="13.85546875" style="238" customWidth="true"/>
    <col min="11784" max="11785" width="6.28515625" style="238" customWidth="true"/>
    <col min="11786" max="11787" width="7" style="238" customWidth="true"/>
    <col min="11788" max="11794" width="6.28515625" style="238" customWidth="true"/>
    <col min="11795" max="12037" width="9.140625" style="238"/>
    <col min="12038" max="12038" width="5" style="238" customWidth="true"/>
    <col min="12039" max="12039" width="13.85546875" style="238" customWidth="true"/>
    <col min="12040" max="12041" width="6.28515625" style="238" customWidth="true"/>
    <col min="12042" max="12043" width="7" style="238" customWidth="true"/>
    <col min="12044" max="12050" width="6.28515625" style="238" customWidth="true"/>
    <col min="12051" max="12293" width="9.140625" style="238"/>
    <col min="12294" max="12294" width="5" style="238" customWidth="true"/>
    <col min="12295" max="12295" width="13.85546875" style="238" customWidth="true"/>
    <col min="12296" max="12297" width="6.28515625" style="238" customWidth="true"/>
    <col min="12298" max="12299" width="7" style="238" customWidth="true"/>
    <col min="12300" max="12306" width="6.28515625" style="238" customWidth="true"/>
    <col min="12307" max="12549" width="9.140625" style="238"/>
    <col min="12550" max="12550" width="5" style="238" customWidth="true"/>
    <col min="12551" max="12551" width="13.85546875" style="238" customWidth="true"/>
    <col min="12552" max="12553" width="6.28515625" style="238" customWidth="true"/>
    <col min="12554" max="12555" width="7" style="238" customWidth="true"/>
    <col min="12556" max="12562" width="6.28515625" style="238" customWidth="true"/>
    <col min="12563" max="12805" width="9.140625" style="238"/>
    <col min="12806" max="12806" width="5" style="238" customWidth="true"/>
    <col min="12807" max="12807" width="13.85546875" style="238" customWidth="true"/>
    <col min="12808" max="12809" width="6.28515625" style="238" customWidth="true"/>
    <col min="12810" max="12811" width="7" style="238" customWidth="true"/>
    <col min="12812" max="12818" width="6.28515625" style="238" customWidth="true"/>
    <col min="12819" max="13061" width="9.140625" style="238"/>
    <col min="13062" max="13062" width="5" style="238" customWidth="true"/>
    <col min="13063" max="13063" width="13.85546875" style="238" customWidth="true"/>
    <col min="13064" max="13065" width="6.28515625" style="238" customWidth="true"/>
    <col min="13066" max="13067" width="7" style="238" customWidth="true"/>
    <col min="13068" max="13074" width="6.28515625" style="238" customWidth="true"/>
    <col min="13075" max="13317" width="9.140625" style="238"/>
    <col min="13318" max="13318" width="5" style="238" customWidth="true"/>
    <col min="13319" max="13319" width="13.85546875" style="238" customWidth="true"/>
    <col min="13320" max="13321" width="6.28515625" style="238" customWidth="true"/>
    <col min="13322" max="13323" width="7" style="238" customWidth="true"/>
    <col min="13324" max="13330" width="6.28515625" style="238" customWidth="true"/>
    <col min="13331" max="13573" width="9.140625" style="238"/>
    <col min="13574" max="13574" width="5" style="238" customWidth="true"/>
    <col min="13575" max="13575" width="13.85546875" style="238" customWidth="true"/>
    <col min="13576" max="13577" width="6.28515625" style="238" customWidth="true"/>
    <col min="13578" max="13579" width="7" style="238" customWidth="true"/>
    <col min="13580" max="13586" width="6.28515625" style="238" customWidth="true"/>
    <col min="13587" max="13829" width="9.140625" style="238"/>
    <col min="13830" max="13830" width="5" style="238" customWidth="true"/>
    <col min="13831" max="13831" width="13.85546875" style="238" customWidth="true"/>
    <col min="13832" max="13833" width="6.28515625" style="238" customWidth="true"/>
    <col min="13834" max="13835" width="7" style="238" customWidth="true"/>
    <col min="13836" max="13842" width="6.28515625" style="238" customWidth="true"/>
    <col min="13843" max="14085" width="9.140625" style="238"/>
    <col min="14086" max="14086" width="5" style="238" customWidth="true"/>
    <col min="14087" max="14087" width="13.85546875" style="238" customWidth="true"/>
    <col min="14088" max="14089" width="6.28515625" style="238" customWidth="true"/>
    <col min="14090" max="14091" width="7" style="238" customWidth="true"/>
    <col min="14092" max="14098" width="6.28515625" style="238" customWidth="true"/>
    <col min="14099" max="14341" width="9.140625" style="238"/>
    <col min="14342" max="14342" width="5" style="238" customWidth="true"/>
    <col min="14343" max="14343" width="13.85546875" style="238" customWidth="true"/>
    <col min="14344" max="14345" width="6.28515625" style="238" customWidth="true"/>
    <col min="14346" max="14347" width="7" style="238" customWidth="true"/>
    <col min="14348" max="14354" width="6.28515625" style="238" customWidth="true"/>
    <col min="14355" max="14597" width="9.140625" style="238"/>
    <col min="14598" max="14598" width="5" style="238" customWidth="true"/>
    <col min="14599" max="14599" width="13.85546875" style="238" customWidth="true"/>
    <col min="14600" max="14601" width="6.28515625" style="238" customWidth="true"/>
    <col min="14602" max="14603" width="7" style="238" customWidth="true"/>
    <col min="14604" max="14610" width="6.28515625" style="238" customWidth="true"/>
    <col min="14611" max="14853" width="9.140625" style="238"/>
    <col min="14854" max="14854" width="5" style="238" customWidth="true"/>
    <col min="14855" max="14855" width="13.85546875" style="238" customWidth="true"/>
    <col min="14856" max="14857" width="6.28515625" style="238" customWidth="true"/>
    <col min="14858" max="14859" width="7" style="238" customWidth="true"/>
    <col min="14860" max="14866" width="6.28515625" style="238" customWidth="true"/>
    <col min="14867" max="15109" width="9.140625" style="238"/>
    <col min="15110" max="15110" width="5" style="238" customWidth="true"/>
    <col min="15111" max="15111" width="13.85546875" style="238" customWidth="true"/>
    <col min="15112" max="15113" width="6.28515625" style="238" customWidth="true"/>
    <col min="15114" max="15115" width="7" style="238" customWidth="true"/>
    <col min="15116" max="15122" width="6.28515625" style="238" customWidth="true"/>
    <col min="15123" max="15365" width="9.140625" style="238"/>
    <col min="15366" max="15366" width="5" style="238" customWidth="true"/>
    <col min="15367" max="15367" width="13.85546875" style="238" customWidth="true"/>
    <col min="15368" max="15369" width="6.28515625" style="238" customWidth="true"/>
    <col min="15370" max="15371" width="7" style="238" customWidth="true"/>
    <col min="15372" max="15378" width="6.28515625" style="238" customWidth="true"/>
    <col min="15379" max="15621" width="9.140625" style="238"/>
    <col min="15622" max="15622" width="5" style="238" customWidth="true"/>
    <col min="15623" max="15623" width="13.85546875" style="238" customWidth="true"/>
    <col min="15624" max="15625" width="6.28515625" style="238" customWidth="true"/>
    <col min="15626" max="15627" width="7" style="238" customWidth="true"/>
    <col min="15628" max="15634" width="6.28515625" style="238" customWidth="true"/>
    <col min="15635" max="15877" width="9.140625" style="238"/>
    <col min="15878" max="15878" width="5" style="238" customWidth="true"/>
    <col min="15879" max="15879" width="13.85546875" style="238" customWidth="true"/>
    <col min="15880" max="15881" width="6.28515625" style="238" customWidth="true"/>
    <col min="15882" max="15883" width="7" style="238" customWidth="true"/>
    <col min="15884" max="15890" width="6.28515625" style="238" customWidth="true"/>
    <col min="15891" max="16133" width="9.140625" style="238"/>
    <col min="16134" max="16134" width="5" style="238" customWidth="true"/>
    <col min="16135" max="16135" width="13.85546875" style="238" customWidth="true"/>
    <col min="16136" max="16137" width="6.28515625" style="238" customWidth="true"/>
    <col min="16138" max="16139" width="7" style="238" customWidth="true"/>
    <col min="16140" max="16146" width="6.28515625" style="238" customWidth="true"/>
    <col min="16147" max="16384" width="9.140625" style="238"/>
  </cols>
  <sheetData>
    <row r="1" x14ac:dyDescent="0.2">
      <c r="A1" s="206" t="s">
        <v>63</v>
      </c>
    </row>
    <row r="4" ht="29.1" customHeight="true" x14ac:dyDescent="0.4">
      <c r="A4" s="237"/>
      <c r="B4" s="1010" t="s">
        <v>123</v>
      </c>
      <c r="C4" s="1010"/>
      <c r="D4" s="1010"/>
      <c r="E4" s="1010"/>
      <c r="F4" s="1010"/>
      <c r="G4" s="1010"/>
      <c r="H4" s="1010"/>
      <c r="I4" s="1010"/>
      <c r="J4" s="1010"/>
      <c r="K4" s="1010"/>
      <c r="L4" s="1010"/>
      <c r="M4" s="1010"/>
      <c r="N4" s="1010"/>
      <c r="O4" s="1010"/>
      <c r="P4" s="1010"/>
      <c r="Q4" s="1010"/>
      <c r="R4" s="1010"/>
      <c r="S4" s="1010"/>
      <c r="T4" s="1010"/>
      <c r="U4" s="1010"/>
      <c r="V4" s="1010"/>
      <c r="W4" s="1010"/>
      <c r="X4" s="1010"/>
      <c r="Y4" s="1010"/>
    </row>
    <row r="5" ht="29.1" customHeight="true" x14ac:dyDescent="0.4">
      <c r="A5" s="237"/>
      <c r="B5" s="978" t="str">
        <f ca="true">IF(ISERROR(INDIRECT(CONCATENATE($B105,"!A2"))),"",INDIRECT(CONCATENATE($B105,"!A2")))</f>
        <v>United Republic of Tanzania</v>
      </c>
      <c r="C5" s="978"/>
      <c r="D5" s="978"/>
      <c r="E5" s="978"/>
      <c r="F5" s="978"/>
      <c r="G5" s="978"/>
      <c r="H5" s="978"/>
      <c r="I5" s="978"/>
      <c r="J5" s="978"/>
      <c r="K5" s="978"/>
      <c r="L5" s="978"/>
      <c r="M5" s="978"/>
      <c r="N5" s="978"/>
      <c r="O5" s="978"/>
      <c r="P5" s="978"/>
      <c r="Q5" s="978"/>
      <c r="R5" s="978"/>
      <c r="S5" s="978"/>
      <c r="T5" s="978"/>
      <c r="U5" s="978"/>
      <c r="V5" s="978"/>
      <c r="W5" s="978"/>
      <c r="X5" s="978"/>
      <c r="Y5" s="978"/>
    </row>
    <row r="6" x14ac:dyDescent="0.2">
      <c r="F6" s="238"/>
      <c r="G6" s="238"/>
      <c r="J6" s="239"/>
      <c r="K6" s="239"/>
      <c r="L6" s="239"/>
      <c r="M6" s="239"/>
      <c r="N6" s="239"/>
      <c r="O6" s="239"/>
      <c r="P6" s="239"/>
    </row>
    <row r="7" s="240" customFormat="true" ht="18" x14ac:dyDescent="0.25">
      <c r="B7" s="975" t="str">
        <f>B118</f>
        <v>National use of drinking water sources, 2000–2020</v>
      </c>
      <c r="C7" s="975"/>
      <c r="D7" s="975"/>
      <c r="E7" s="975"/>
      <c r="F7" s="975"/>
      <c r="G7" s="975"/>
      <c r="H7" s="975"/>
      <c r="I7" s="975"/>
      <c r="J7" s="975" t="str">
        <f>B218</f>
        <v>Urban use of drinking water sources,  2000–2020</v>
      </c>
      <c r="K7" s="975"/>
      <c r="L7" s="975"/>
      <c r="M7" s="975"/>
      <c r="N7" s="975"/>
      <c r="O7" s="975"/>
      <c r="P7" s="975"/>
      <c r="Q7" s="975"/>
      <c r="R7" s="975" t="str">
        <f>B318</f>
        <v>Rural use of drinking water sources, 2000–2020</v>
      </c>
      <c r="S7" s="975"/>
      <c r="T7" s="975"/>
      <c r="U7" s="975"/>
      <c r="V7" s="975"/>
      <c r="W7" s="975"/>
      <c r="X7" s="975"/>
      <c r="Y7" s="975"/>
    </row>
    <row r="8" s="240" customFormat="true" x14ac:dyDescent="0.2"/>
    <row r="17" x14ac:dyDescent="0.2">
      <c r="Q17" s="239"/>
      <c r="R17" s="239"/>
      <c r="S17" s="239"/>
      <c r="T17" s="239"/>
      <c r="U17" s="239"/>
      <c r="V17" s="239"/>
    </row>
    <row r="18" x14ac:dyDescent="0.2">
      <c r="Q18" s="239"/>
      <c r="R18" s="239"/>
      <c r="S18" s="239"/>
      <c r="T18" s="239"/>
      <c r="U18" s="239"/>
      <c r="V18" s="239"/>
    </row>
    <row r="19" x14ac:dyDescent="0.2">
      <c r="Q19" s="239"/>
      <c r="R19" s="239"/>
      <c r="S19" s="239"/>
      <c r="T19" s="239"/>
      <c r="U19" s="239"/>
      <c r="V19" s="239"/>
    </row>
    <row r="20" x14ac:dyDescent="0.2">
      <c r="Q20" s="239"/>
      <c r="R20" s="239"/>
      <c r="S20" s="239"/>
      <c r="T20" s="239"/>
      <c r="U20" s="239"/>
      <c r="V20" s="239"/>
    </row>
    <row r="21" x14ac:dyDescent="0.2">
      <c r="Q21" s="239"/>
      <c r="R21" s="239"/>
      <c r="S21" s="239"/>
      <c r="T21" s="239"/>
      <c r="U21" s="239"/>
      <c r="V21" s="239"/>
    </row>
    <row r="22" x14ac:dyDescent="0.2">
      <c r="Q22" s="239"/>
      <c r="R22" s="239"/>
      <c r="S22" s="239"/>
      <c r="T22" s="239"/>
      <c r="U22" s="239"/>
      <c r="V22" s="239"/>
    </row>
    <row r="23" x14ac:dyDescent="0.2">
      <c r="Q23" s="239"/>
      <c r="R23" s="239"/>
      <c r="S23" s="239"/>
      <c r="T23" s="239"/>
      <c r="U23" s="239"/>
      <c r="V23" s="239"/>
    </row>
    <row r="31" s="242" customFormat="true" x14ac:dyDescent="0.2">
      <c r="B31" s="988" t="str">
        <f ca="true">IF(ISERROR(INDIRECT(CONCATENATE($B105,"!A2"))),"",INDIRECT(CONCATENATE($B105,"!A2")))</f>
        <v>United Republic of Tanzania</v>
      </c>
      <c r="C31" s="989"/>
      <c r="D31" s="989"/>
      <c r="E31" s="990"/>
      <c r="F31" s="980" t="s">
        <v>0</v>
      </c>
      <c r="G31" s="980"/>
      <c r="H31" s="980"/>
      <c r="I31" s="981"/>
      <c r="J31" s="979" t="s">
        <v>1</v>
      </c>
      <c r="K31" s="980"/>
      <c r="L31" s="980"/>
      <c r="M31" s="981"/>
      <c r="N31" s="979" t="s">
        <v>2</v>
      </c>
      <c r="O31" s="980"/>
      <c r="P31" s="980"/>
      <c r="Q31" s="981"/>
      <c r="R31" s="979" t="s">
        <v>3</v>
      </c>
      <c r="S31" s="980"/>
      <c r="T31" s="980"/>
      <c r="U31" s="981"/>
      <c r="V31" s="979" t="s">
        <v>4</v>
      </c>
      <c r="W31" s="980"/>
      <c r="X31" s="980"/>
      <c r="Y31" s="981"/>
    </row>
    <row r="32" s="246" customFormat="true" ht="22.5" customHeight="true" x14ac:dyDescent="0.2">
      <c r="B32" s="991"/>
      <c r="C32" s="992"/>
      <c r="D32" s="992"/>
      <c r="E32" s="993"/>
      <c r="F32" s="243" t="s">
        <v>15</v>
      </c>
      <c r="G32" s="244" t="s">
        <v>16</v>
      </c>
      <c r="H32" s="244" t="s">
        <v>22</v>
      </c>
      <c r="I32" s="245" t="s">
        <v>24</v>
      </c>
      <c r="J32" s="243" t="s">
        <v>15</v>
      </c>
      <c r="K32" s="244" t="s">
        <v>16</v>
      </c>
      <c r="L32" s="244" t="s">
        <v>22</v>
      </c>
      <c r="M32" s="245" t="s">
        <v>23</v>
      </c>
      <c r="N32" s="243" t="s">
        <v>15</v>
      </c>
      <c r="O32" s="244" t="s">
        <v>16</v>
      </c>
      <c r="P32" s="244" t="s">
        <v>22</v>
      </c>
      <c r="Q32" s="245" t="s">
        <v>23</v>
      </c>
      <c r="R32" s="243" t="s">
        <v>15</v>
      </c>
      <c r="S32" s="244" t="s">
        <v>16</v>
      </c>
      <c r="T32" s="244" t="s">
        <v>22</v>
      </c>
      <c r="U32" s="245" t="s">
        <v>23</v>
      </c>
      <c r="V32" s="243" t="s">
        <v>15</v>
      </c>
      <c r="W32" s="244" t="s">
        <v>16</v>
      </c>
      <c r="X32" s="244" t="s">
        <v>22</v>
      </c>
      <c r="Y32" s="245" t="s">
        <v>23</v>
      </c>
    </row>
    <row r="33" x14ac:dyDescent="0.2">
      <c r="B33" s="982" t="s">
        <v>5</v>
      </c>
      <c r="C33" s="983"/>
      <c r="D33" s="986" t="s">
        <v>25</v>
      </c>
      <c r="E33" s="235">
        <f>C99</f>
        <v>2000</v>
      </c>
      <c r="F33" s="247">
        <f ca="true">E99</f>
        <v>17.363983715774932</v>
      </c>
      <c r="G33" s="248">
        <f t="shared" ref="G33:I34" ca="true" si="0">F99</f>
        <v>9.513083730549031</v>
      </c>
      <c r="H33" s="249">
        <f t="shared" ca="true" si="0"/>
        <v>44.605678591765127</v>
      </c>
      <c r="I33" s="250">
        <f t="shared" ca="true" si="0"/>
        <v>28.51725396191091</v>
      </c>
      <c r="J33" s="247">
        <f ca="true">J99</f>
        <v>21.283840219215861</v>
      </c>
      <c r="K33" s="248">
        <f t="shared" ref="K33:M34" ca="true" si="1">K99</f>
        <v>8.9398075442679072</v>
      </c>
      <c r="L33" s="249">
        <f t="shared" ca="true" si="1"/>
        <v>43.458280380981478</v>
      </c>
      <c r="M33" s="250">
        <f t="shared" ca="true" si="1"/>
        <v>26.318071855534754</v>
      </c>
      <c r="N33" s="247">
        <f ca="true">O99</f>
        <v>26.507518618070829</v>
      </c>
      <c r="O33" s="248">
        <f t="shared" ref="O33:Q34" ca="true" si="2">P99</f>
        <v>8.6798546940424952</v>
      </c>
      <c r="P33" s="249">
        <f t="shared" ca="true" si="2"/>
        <v>36.2114738307273</v>
      </c>
      <c r="Q33" s="250">
        <f t="shared" ca="true" si="2"/>
        <v>28.601152857159377</v>
      </c>
      <c r="R33" s="247">
        <f ca="true">T99</f>
        <v>41.564104287150087</v>
      </c>
      <c r="S33" s="248">
        <f t="shared" ref="S33:U34" ca="true" si="3">U99</f>
        <v>7.6227988038965044</v>
      </c>
      <c r="T33" s="249">
        <f t="shared" ca="true" si="3"/>
        <v>32.019587030285038</v>
      </c>
      <c r="U33" s="250">
        <f t="shared" ca="true" si="3"/>
        <v>18.793509878668374</v>
      </c>
      <c r="V33" s="247">
        <f ca="true">Y99</f>
        <v>79.333303578377269</v>
      </c>
      <c r="W33" s="248">
        <f t="shared" ref="W33:Y34" ca="true" si="4">Z99</f>
        <v>6.0061887476468643</v>
      </c>
      <c r="X33" s="249">
        <f t="shared" ca="true" si="4"/>
        <v>10.949179438086759</v>
      </c>
      <c r="Y33" s="250">
        <f t="shared" ca="true" si="4"/>
        <v>3.7113282358891126</v>
      </c>
    </row>
    <row r="34" x14ac:dyDescent="0.2">
      <c r="B34" s="984"/>
      <c r="C34" s="985"/>
      <c r="D34" s="987"/>
      <c r="E34" s="236">
        <f>C100</f>
        <v>2020</v>
      </c>
      <c r="F34" s="252">
        <f ca="true">E100</f>
        <v>25.512944462954739</v>
      </c>
      <c r="G34" s="253">
        <f t="shared" ca="true" si="0"/>
        <v>13.977597587150466</v>
      </c>
      <c r="H34" s="254">
        <f t="shared" ca="true" si="0"/>
        <v>41.769168162249798</v>
      </c>
      <c r="I34" s="255">
        <f t="shared" ca="true" si="0"/>
        <v>18.740289787644997</v>
      </c>
      <c r="J34" s="252">
        <f ca="true">J100</f>
        <v>33.800999435393017</v>
      </c>
      <c r="K34" s="253">
        <f t="shared" ca="true" si="1"/>
        <v>14.19736413372936</v>
      </c>
      <c r="L34" s="254">
        <f t="shared" ca="true" si="1"/>
        <v>36.397606002717339</v>
      </c>
      <c r="M34" s="255">
        <f t="shared" ca="true" si="1"/>
        <v>15.604030428160286</v>
      </c>
      <c r="N34" s="252">
        <f ca="true">O100</f>
        <v>44.940430974282819</v>
      </c>
      <c r="O34" s="253">
        <f t="shared" ca="true" si="2"/>
        <v>14.715689399855659</v>
      </c>
      <c r="P34" s="254">
        <f t="shared" ca="true" si="2"/>
        <v>28.34513021238854</v>
      </c>
      <c r="Q34" s="255">
        <f t="shared" ca="true" si="2"/>
        <v>11.998749413472979</v>
      </c>
      <c r="R34" s="252">
        <f ca="true">T100</f>
        <v>66.645053019222232</v>
      </c>
      <c r="S34" s="253">
        <f t="shared" ca="true" si="3"/>
        <v>12.222609849374424</v>
      </c>
      <c r="T34" s="254">
        <f t="shared" ca="true" si="3"/>
        <v>15.169457356933435</v>
      </c>
      <c r="U34" s="255">
        <f t="shared" ca="true" si="3"/>
        <v>5.9628797744699114</v>
      </c>
      <c r="V34" s="252">
        <f ca="true">Y100</f>
        <v>88.338530276105644</v>
      </c>
      <c r="W34" s="253">
        <f t="shared" ca="true" si="4"/>
        <v>6.6879590612764988</v>
      </c>
      <c r="X34" s="254">
        <f t="shared" ca="true" si="4"/>
        <v>2.9064391509598977</v>
      </c>
      <c r="Y34" s="255">
        <f t="shared" ca="true" si="4"/>
        <v>2.0670715116579572</v>
      </c>
    </row>
    <row r="35" x14ac:dyDescent="0.2">
      <c r="F35" s="238"/>
      <c r="H35" s="241"/>
    </row>
    <row r="36" x14ac:dyDescent="0.2">
      <c r="B36" s="982" t="s">
        <v>6</v>
      </c>
      <c r="C36" s="983"/>
      <c r="D36" s="986" t="s">
        <v>25</v>
      </c>
      <c r="E36" s="235">
        <f>C199</f>
        <v>2000</v>
      </c>
      <c r="F36" s="247">
        <f ca="true">E199</f>
        <v>49.612434792231234</v>
      </c>
      <c r="G36" s="248">
        <f t="shared" ref="G36:I37" ca="true" si="5">F199</f>
        <v>9.6757073474083697</v>
      </c>
      <c r="H36" s="249">
        <f t="shared" ca="true" si="5"/>
        <v>27.160034510640799</v>
      </c>
      <c r="I36" s="250">
        <f t="shared" ca="true" si="5"/>
        <v>13.551823349719598</v>
      </c>
      <c r="J36" s="247">
        <f ca="true">J199</f>
        <v>69.815580951298941</v>
      </c>
      <c r="K36" s="248">
        <f t="shared" ref="K36:M37" ca="true" si="6">K199</f>
        <v>8.6739537834288942</v>
      </c>
      <c r="L36" s="249">
        <f t="shared" ca="true" si="6"/>
        <v>12.0037817594025</v>
      </c>
      <c r="M36" s="250">
        <f t="shared" ca="true" si="6"/>
        <v>9.5066835058696597</v>
      </c>
      <c r="N36" s="247">
        <f ca="true">O199</f>
        <v>83.721428939715494</v>
      </c>
      <c r="O36" s="248">
        <f t="shared" ref="O36:Q37" ca="true" si="7">P199</f>
        <v>7.1833784039955457</v>
      </c>
      <c r="P36" s="249">
        <f t="shared" ca="true" si="7"/>
        <v>8.6669625005029332</v>
      </c>
      <c r="Q36" s="250">
        <f t="shared" ca="true" si="7"/>
        <v>0.42823015578602508</v>
      </c>
      <c r="R36" s="247">
        <f ca="true">T199</f>
        <v>85.603303587328313</v>
      </c>
      <c r="S36" s="248">
        <f t="shared" ref="S36:U37" ca="true" si="8">U199</f>
        <v>5.4554479519555752</v>
      </c>
      <c r="T36" s="249">
        <f t="shared" ca="true" si="8"/>
        <v>5.8053740172600783</v>
      </c>
      <c r="U36" s="250">
        <f t="shared" ca="true" si="8"/>
        <v>3.1358744434560322</v>
      </c>
      <c r="V36" s="247">
        <f ca="true">Y199</f>
        <v>92.10338034160155</v>
      </c>
      <c r="W36" s="248">
        <f t="shared" ref="W36:Y37" ca="true" si="9">Z199</f>
        <v>3.1599248869752152</v>
      </c>
      <c r="X36" s="249">
        <f t="shared" ca="true" si="9"/>
        <v>4.1663189062870174</v>
      </c>
      <c r="Y36" s="250">
        <f t="shared" ca="true" si="9"/>
        <v>0.57037586513621363</v>
      </c>
    </row>
    <row r="37" x14ac:dyDescent="0.2">
      <c r="B37" s="984"/>
      <c r="C37" s="985"/>
      <c r="D37" s="987"/>
      <c r="E37" s="236">
        <f>C200</f>
        <v>2020</v>
      </c>
      <c r="F37" s="252">
        <f ca="true">E200</f>
        <v>68.069733925919707</v>
      </c>
      <c r="G37" s="253">
        <f t="shared" ca="true" si="5"/>
        <v>13.275357829974659</v>
      </c>
      <c r="H37" s="254">
        <f t="shared" ca="true" si="5"/>
        <v>15.493437902902315</v>
      </c>
      <c r="I37" s="255">
        <f t="shared" ca="true" si="5"/>
        <v>3.1614703412033123</v>
      </c>
      <c r="J37" s="252">
        <f ca="true">J200</f>
        <v>80.956642825066581</v>
      </c>
      <c r="K37" s="253">
        <f t="shared" ca="true" si="6"/>
        <v>10.058129843766958</v>
      </c>
      <c r="L37" s="254">
        <f t="shared" ca="true" si="6"/>
        <v>8.1048273356689009</v>
      </c>
      <c r="M37" s="255">
        <f t="shared" ca="true" si="6"/>
        <v>0.88039999549755521</v>
      </c>
      <c r="N37" s="252">
        <f ca="true">O200</f>
        <v>85.743113433229539</v>
      </c>
      <c r="O37" s="253">
        <f t="shared" ca="true" si="7"/>
        <v>7.3568408605532163</v>
      </c>
      <c r="P37" s="254">
        <f t="shared" ca="true" si="7"/>
        <v>3.4965494579248855</v>
      </c>
      <c r="Q37" s="255">
        <f t="shared" ca="true" si="7"/>
        <v>3.4034962482923561</v>
      </c>
      <c r="R37" s="252">
        <f ca="true">T200</f>
        <v>91.64666604863956</v>
      </c>
      <c r="S37" s="253">
        <f t="shared" ca="true" si="8"/>
        <v>5.8405878704033727</v>
      </c>
      <c r="T37" s="254">
        <f t="shared" ca="true" si="8"/>
        <v>1.8087566795657608</v>
      </c>
      <c r="U37" s="255">
        <f t="shared" ca="true" si="8"/>
        <v>0.70398940139131128</v>
      </c>
      <c r="V37" s="252">
        <f ca="true">Y200</f>
        <v>95.637749039987028</v>
      </c>
      <c r="W37" s="253">
        <f t="shared" ca="true" si="9"/>
        <v>3.2811836243673969</v>
      </c>
      <c r="X37" s="254">
        <f t="shared" ca="true" si="9"/>
        <v>0.9836261949066909</v>
      </c>
      <c r="Y37" s="255">
        <f t="shared" ca="true" si="9"/>
        <v>9.7441140738879994E-2</v>
      </c>
    </row>
    <row r="38" x14ac:dyDescent="0.2">
      <c r="F38" s="238"/>
      <c r="G38" s="238"/>
      <c r="H38" s="241"/>
      <c r="I38" s="241"/>
    </row>
    <row r="39" x14ac:dyDescent="0.2">
      <c r="B39" s="982" t="s">
        <v>7</v>
      </c>
      <c r="C39" s="983"/>
      <c r="D39" s="986" t="s">
        <v>25</v>
      </c>
      <c r="E39" s="235">
        <f>C299</f>
        <v>2000</v>
      </c>
      <c r="F39" s="247">
        <f ca="true">E299</f>
        <v>16.069318191581296</v>
      </c>
      <c r="G39" s="248">
        <f t="shared" ref="G39:I40" ca="true" si="10">F299</f>
        <v>10.484646475249939</v>
      </c>
      <c r="H39" s="249">
        <f t="shared" ca="true" si="10"/>
        <v>44.398827191506371</v>
      </c>
      <c r="I39" s="250">
        <f t="shared" ca="true" si="10"/>
        <v>29.047208141662395</v>
      </c>
      <c r="J39" s="247">
        <f ca="true">J299</f>
        <v>19.195785777399333</v>
      </c>
      <c r="K39" s="248">
        <f t="shared" ref="K39:M40" ca="true" si="11">K299</f>
        <v>8.3680591238451321</v>
      </c>
      <c r="L39" s="249">
        <f t="shared" ca="true" si="11"/>
        <v>43.83332855434378</v>
      </c>
      <c r="M39" s="250">
        <f t="shared" ca="true" si="11"/>
        <v>28.602826544411755</v>
      </c>
      <c r="N39" s="247">
        <f ca="true">O299</f>
        <v>23.030571898987276</v>
      </c>
      <c r="O39" s="248">
        <f t="shared" ref="O39:Q40" ca="true" si="12">P299</f>
        <v>9.5847663858465211</v>
      </c>
      <c r="P39" s="249">
        <f t="shared" ca="true" si="12"/>
        <v>39.704061382438113</v>
      </c>
      <c r="Q39" s="250">
        <f t="shared" ca="true" si="12"/>
        <v>27.680600332728091</v>
      </c>
      <c r="R39" s="247">
        <f ca="true">T299</f>
        <v>27.24772388077777</v>
      </c>
      <c r="S39" s="248">
        <f t="shared" ref="S39:U40" ca="true" si="13">U299</f>
        <v>8.2628667477898006</v>
      </c>
      <c r="T39" s="249">
        <f t="shared" ca="true" si="13"/>
        <v>38.563869493485754</v>
      </c>
      <c r="U39" s="250">
        <f t="shared" ca="true" si="13"/>
        <v>25.925539877946676</v>
      </c>
      <c r="V39" s="247">
        <f ca="true">Y299</f>
        <v>46.598495482814002</v>
      </c>
      <c r="W39" s="248">
        <f t="shared" ref="W39:Y40" ca="true" si="14">Z299</f>
        <v>8.2781046122714432</v>
      </c>
      <c r="X39" s="249">
        <f t="shared" ca="true" si="14"/>
        <v>28.776615609434998</v>
      </c>
      <c r="Y39" s="250">
        <f t="shared" ca="true" si="14"/>
        <v>16.346784295479551</v>
      </c>
    </row>
    <row r="40" x14ac:dyDescent="0.2">
      <c r="B40" s="984"/>
      <c r="C40" s="985"/>
      <c r="D40" s="987"/>
      <c r="E40" s="236">
        <f>C300</f>
        <v>2020</v>
      </c>
      <c r="F40" s="252">
        <f ca="true">E300</f>
        <v>21.715746147070277</v>
      </c>
      <c r="G40" s="253">
        <f t="shared" ca="true" si="10"/>
        <v>14.16873563544128</v>
      </c>
      <c r="H40" s="254">
        <f t="shared" ca="true" si="10"/>
        <v>43.682997068739269</v>
      </c>
      <c r="I40" s="255">
        <f t="shared" ca="true" si="10"/>
        <v>20.432521148749174</v>
      </c>
      <c r="J40" s="252">
        <f ca="true">J300</f>
        <v>30.922172514484043</v>
      </c>
      <c r="K40" s="253">
        <f t="shared" ca="true" si="11"/>
        <v>13.479967469922363</v>
      </c>
      <c r="L40" s="254">
        <f t="shared" ca="true" si="11"/>
        <v>40.200757716589806</v>
      </c>
      <c r="M40" s="255">
        <f t="shared" ca="true" si="11"/>
        <v>15.397102299003791</v>
      </c>
      <c r="N40" s="252">
        <f ca="true">O300</f>
        <v>35.396818960244588</v>
      </c>
      <c r="O40" s="253">
        <f t="shared" ca="true" si="12"/>
        <v>14.731298989191227</v>
      </c>
      <c r="P40" s="254">
        <f t="shared" ca="true" si="12"/>
        <v>34.89511447016821</v>
      </c>
      <c r="Q40" s="255">
        <f t="shared" ca="true" si="12"/>
        <v>14.976767580395972</v>
      </c>
      <c r="R40" s="252">
        <f ca="true">T300</f>
        <v>44.59155319651245</v>
      </c>
      <c r="S40" s="253">
        <f t="shared" ca="true" si="13"/>
        <v>13.522379474774882</v>
      </c>
      <c r="T40" s="254">
        <f t="shared" ca="true" si="13"/>
        <v>28.129763158958667</v>
      </c>
      <c r="U40" s="255">
        <f t="shared" ca="true" si="13"/>
        <v>13.756304169754003</v>
      </c>
      <c r="V40" s="252">
        <f ca="true">Y300</f>
        <v>61.688545531406618</v>
      </c>
      <c r="W40" s="253">
        <f t="shared" ca="true" si="14"/>
        <v>10.95881375561132</v>
      </c>
      <c r="X40" s="254">
        <f t="shared" ca="true" si="14"/>
        <v>18.28875597966146</v>
      </c>
      <c r="Y40" s="255">
        <f t="shared" ca="true" si="14"/>
        <v>9.0638847333206058</v>
      </c>
    </row>
    <row r="97" s="242" customFormat="true" ht="16.5" customHeight="true" x14ac:dyDescent="0.2">
      <c r="A97" s="996" t="s">
        <v>5</v>
      </c>
      <c r="B97" s="996"/>
      <c r="C97" s="996"/>
      <c r="D97" s="994" t="s">
        <v>0</v>
      </c>
      <c r="E97" s="983"/>
      <c r="F97" s="983"/>
      <c r="G97" s="983"/>
      <c r="H97" s="995"/>
      <c r="I97" s="994" t="s">
        <v>1</v>
      </c>
      <c r="J97" s="983"/>
      <c r="K97" s="983"/>
      <c r="L97" s="983"/>
      <c r="M97" s="995"/>
      <c r="N97" s="994" t="s">
        <v>2</v>
      </c>
      <c r="O97" s="983"/>
      <c r="P97" s="983"/>
      <c r="Q97" s="983"/>
      <c r="R97" s="995"/>
      <c r="S97" s="994" t="s">
        <v>3</v>
      </c>
      <c r="T97" s="983"/>
      <c r="U97" s="983"/>
      <c r="V97" s="983"/>
      <c r="W97" s="995"/>
      <c r="X97" s="994" t="s">
        <v>4</v>
      </c>
      <c r="Y97" s="983"/>
      <c r="Z97" s="983"/>
      <c r="AA97" s="983"/>
      <c r="AB97" s="995"/>
    </row>
    <row r="98" s="246" customFormat="true" ht="22.5" customHeight="true" x14ac:dyDescent="0.2">
      <c r="A98" s="997"/>
      <c r="B98" s="997"/>
      <c r="C98" s="997"/>
      <c r="D98" s="256" t="s">
        <v>14</v>
      </c>
      <c r="E98" s="257" t="s">
        <v>15</v>
      </c>
      <c r="F98" s="244" t="s">
        <v>16</v>
      </c>
      <c r="G98" s="244" t="s">
        <v>22</v>
      </c>
      <c r="H98" s="245" t="s">
        <v>17</v>
      </c>
      <c r="I98" s="256" t="s">
        <v>14</v>
      </c>
      <c r="J98" s="257" t="s">
        <v>15</v>
      </c>
      <c r="K98" s="244" t="s">
        <v>16</v>
      </c>
      <c r="L98" s="244" t="s">
        <v>22</v>
      </c>
      <c r="M98" s="245" t="s">
        <v>17</v>
      </c>
      <c r="N98" s="256" t="s">
        <v>14</v>
      </c>
      <c r="O98" s="257" t="s">
        <v>15</v>
      </c>
      <c r="P98" s="244" t="s">
        <v>16</v>
      </c>
      <c r="Q98" s="244" t="s">
        <v>22</v>
      </c>
      <c r="R98" s="245" t="s">
        <v>17</v>
      </c>
      <c r="S98" s="256" t="s">
        <v>14</v>
      </c>
      <c r="T98" s="257" t="s">
        <v>15</v>
      </c>
      <c r="U98" s="244" t="s">
        <v>16</v>
      </c>
      <c r="V98" s="244" t="s">
        <v>22</v>
      </c>
      <c r="W98" s="245" t="s">
        <v>17</v>
      </c>
      <c r="X98" s="256" t="s">
        <v>14</v>
      </c>
      <c r="Y98" s="257" t="s">
        <v>15</v>
      </c>
      <c r="Z98" s="244" t="s">
        <v>16</v>
      </c>
      <c r="AA98" s="244" t="s">
        <v>22</v>
      </c>
      <c r="AB98" s="245" t="s">
        <v>17</v>
      </c>
    </row>
    <row r="99" s="266" customFormat="true" ht="15" customHeight="true" x14ac:dyDescent="0.2">
      <c r="A99" s="1001" t="s">
        <v>10</v>
      </c>
      <c r="B99" s="1002"/>
      <c r="C99" s="354">
        <f>MinBase(C105:C116)</f>
        <v>2000</v>
      </c>
      <c r="D99" s="258">
        <f ca="true">IF((D101+H101)&gt;100,D101*100/(D101+H101),D101)</f>
        <v>26.877067446323963</v>
      </c>
      <c r="E99" s="259">
        <f ca="true">D99*AVERAGEIF(E105:E116,"&gt;0")/100</f>
        <v>17.363983715774932</v>
      </c>
      <c r="F99" s="260">
        <f ca="true">D99*(100-AVERAGEIF(E105:E116,"&gt;0"))/100</f>
        <v>9.513083730549031</v>
      </c>
      <c r="G99" s="261">
        <f ca="true">100-(E99+F99+H99)</f>
        <v>44.605678591765127</v>
      </c>
      <c r="H99" s="262">
        <f ca="true">IF((D101+H101)&gt;100,H101*100/(D101+H101),H101)</f>
        <v>28.51725396191091</v>
      </c>
      <c r="I99" s="258">
        <f ca="true">IF((I101+M101)&gt;100,I101*100/(I101+M101),I101)</f>
        <v>30.223647763483768</v>
      </c>
      <c r="J99" s="259">
        <f ca="true">I99*AVERAGEIF(J105:J116,"&gt;0")/100</f>
        <v>21.283840219215861</v>
      </c>
      <c r="K99" s="263">
        <f ca="true">I99*(100-AVERAGEIF(J105:J116,"&gt;0"))/100</f>
        <v>8.9398075442679072</v>
      </c>
      <c r="L99" s="264">
        <f ca="true">100-(J99+K99+M99)</f>
        <v>43.458280380981478</v>
      </c>
      <c r="M99" s="265">
        <f ca="true">IF((I101+M101)&gt;100,M101*100/(I101+M101),M101)</f>
        <v>26.318071855534754</v>
      </c>
      <c r="N99" s="258">
        <f ca="true">IF((N101+R101)&gt;100,N101*100/(N101+R101),N101)</f>
        <v>35.187373312113323</v>
      </c>
      <c r="O99" s="259">
        <f ca="true">N99*AVERAGEIF(O105:O116,"&gt;0")/100</f>
        <v>26.507518618070829</v>
      </c>
      <c r="P99" s="263">
        <f ca="true">N99*(100-AVERAGEIF(O105:O116,"&gt;0"))/100</f>
        <v>8.6798546940424952</v>
      </c>
      <c r="Q99" s="264">
        <f ca="true">100-(O99+P99+R99)</f>
        <v>36.2114738307273</v>
      </c>
      <c r="R99" s="265">
        <f ca="true">IF((N101+R101)&gt;100,R101*100/(N101+R101),R101)</f>
        <v>28.601152857159377</v>
      </c>
      <c r="S99" s="258">
        <f ca="true">IF((S101+W101)&gt;100,S101*100/(S101+W101),S101)</f>
        <v>49.186903091046588</v>
      </c>
      <c r="T99" s="259">
        <f ca="true">S99*AVERAGEIF(T105:T116,"&gt;0")/100</f>
        <v>41.564104287150087</v>
      </c>
      <c r="U99" s="263">
        <f ca="true">S99*(100-AVERAGEIF(T105:T116,"&gt;0"))/100</f>
        <v>7.6227988038965044</v>
      </c>
      <c r="V99" s="264">
        <f ca="true">100-(T99+U99+W99)</f>
        <v>32.019587030285038</v>
      </c>
      <c r="W99" s="265">
        <f ca="true">IF((S101+W101)&gt;100,W101*100/(S101+W101),W101)</f>
        <v>18.793509878668374</v>
      </c>
      <c r="X99" s="258">
        <f ca="true">IF((X101+AB101)&gt;100,X101*100/(X101+AB101),X101)</f>
        <v>85.339492326024128</v>
      </c>
      <c r="Y99" s="259">
        <f ca="true">X99*AVERAGEIF(Y105:Y116,"&gt;0")/100</f>
        <v>79.333303578377269</v>
      </c>
      <c r="Z99" s="263">
        <f ca="true">X99*(100-AVERAGEIF(Y105:Y116,"&gt;0"))/100</f>
        <v>6.0061887476468643</v>
      </c>
      <c r="AA99" s="264">
        <f ca="true">100-(Y99+Z99+AB99)</f>
        <v>10.949179438086759</v>
      </c>
      <c r="AB99" s="265">
        <f ca="true">IF((X101+AB101)&gt;100,AB101*100/(X101+AB101),AB101)</f>
        <v>3.7113282358891126</v>
      </c>
    </row>
    <row r="100" s="266" customFormat="true" ht="15" customHeight="true" x14ac:dyDescent="0.2">
      <c r="A100" s="1003"/>
      <c r="B100" s="1004"/>
      <c r="C100" s="355">
        <f>MaxTarget(C105:C116)</f>
        <v>2020</v>
      </c>
      <c r="D100" s="267">
        <f ca="true">IF((D102+H102)&gt;100,D102*100/(D102+H102),D102)</f>
        <v>39.490542050105205</v>
      </c>
      <c r="E100" s="268">
        <f ca="true">D100*AVERAGEIF(E105:E116,"&gt;0")/100</f>
        <v>25.512944462954739</v>
      </c>
      <c r="F100" s="269">
        <f ca="true">D100*(100-AVERAGEIF(E105:E116,"&gt;0"))/100</f>
        <v>13.977597587150466</v>
      </c>
      <c r="G100" s="270">
        <f ca="true">100-(E100+F100+H100)</f>
        <v>41.769168162249798</v>
      </c>
      <c r="H100" s="271">
        <f ca="true">IF((D102+H102)&gt;100,H102*100/(D102+H102),H102)</f>
        <v>18.740289787644997</v>
      </c>
      <c r="I100" s="267">
        <f ca="true">IF((I102+M102)&gt;100,I102*100/(I102+M102),I102)</f>
        <v>47.998363569122375</v>
      </c>
      <c r="J100" s="268">
        <f ca="true">I100*AVERAGEIF(J105:J116,"&gt;0")/100</f>
        <v>33.800999435393017</v>
      </c>
      <c r="K100" s="269">
        <f ca="true">I100*(100-AVERAGEIF(J105:J116,"&gt;0"))/100</f>
        <v>14.19736413372936</v>
      </c>
      <c r="L100" s="270">
        <f ca="true">100-(J100+K100+M100)</f>
        <v>36.397606002717339</v>
      </c>
      <c r="M100" s="271">
        <f ca="true">IF((I102+M102)&gt;100,M102*100/(I102+M102),M102)</f>
        <v>15.604030428160286</v>
      </c>
      <c r="N100" s="267">
        <f ca="true">IF((N102+R102)&gt;100,N102*100/(N102+R102),N102)</f>
        <v>59.656120374138482</v>
      </c>
      <c r="O100" s="268">
        <f ca="true">N100*AVERAGEIF(O105:O116,"&gt;0")/100</f>
        <v>44.940430974282819</v>
      </c>
      <c r="P100" s="269">
        <f ca="true">N100*(100-AVERAGEIF(O105:O116,"&gt;0"))/100</f>
        <v>14.715689399855659</v>
      </c>
      <c r="Q100" s="270">
        <f ca="true">100-(O100+P100+R100)</f>
        <v>28.34513021238854</v>
      </c>
      <c r="R100" s="271">
        <f ca="true">IF((N102+R102)&gt;100,R102*100/(N102+R102),R102)</f>
        <v>11.998749413472979</v>
      </c>
      <c r="S100" s="267">
        <f ca="true">IF((S102+W102)&gt;100,S102*100/(S102+W102),S102)</f>
        <v>78.867662868596653</v>
      </c>
      <c r="T100" s="268">
        <f ca="true">S100*AVERAGEIF(T105:T116,"&gt;0")/100</f>
        <v>66.645053019222232</v>
      </c>
      <c r="U100" s="269">
        <f ca="true">S100*(100-AVERAGEIF(T105:T116,"&gt;0"))/100</f>
        <v>12.222609849374424</v>
      </c>
      <c r="V100" s="270">
        <f ca="true">100-(T100+U100+W100)</f>
        <v>15.169457356933435</v>
      </c>
      <c r="W100" s="271">
        <f ca="true">IF((S102+W102)&gt;100,W102*100/(S102+W102),W102)</f>
        <v>5.9628797744699114</v>
      </c>
      <c r="X100" s="267">
        <f ca="true">IF((X102+AB102)&gt;100,X102*100/(X102+AB102),X102)</f>
        <v>95.026489337382145</v>
      </c>
      <c r="Y100" s="268">
        <f ca="true">X100*AVERAGEIF(Y105:Y116,"&gt;0")/100</f>
        <v>88.338530276105644</v>
      </c>
      <c r="Z100" s="269">
        <f ca="true">X100*(100-AVERAGEIF(Y105:Y116,"&gt;0"))/100</f>
        <v>6.6879590612764988</v>
      </c>
      <c r="AA100" s="270">
        <f ca="true">100-(Y100+Z100+AB100)</f>
        <v>2.9064391509598977</v>
      </c>
      <c r="AB100" s="271">
        <f ca="true">IF((X102+AB102)&gt;100,AB102*100/(X102+AB102),AB102)</f>
        <v>2.0670715116579572</v>
      </c>
    </row>
    <row r="101" hidden="true" x14ac:dyDescent="0.2">
      <c r="A101" s="1005" t="s">
        <v>12</v>
      </c>
      <c r="B101" s="1006"/>
      <c r="C101" s="272">
        <f>MinRegYear(C99,C105:C116)</f>
        <v>2003</v>
      </c>
      <c r="D101" s="273">
        <f ca="true">IF(MAX(C105:C116)-MIN(C105:C116)&lt;5,AVERAGEIF(C105:C116,"&gt;0",D105:D116),
IF(FORECAST($C101,D$105:D$116,$C$105:$C$116)&lt;0,0,
IF(FORECAST($C101,D$105:D$116,$C$105:$C$116)&gt;100,100,
FORECAST($C101,D$105:D$116,$C$105:$C$116))))</f>
        <v>26.877067446323963</v>
      </c>
      <c r="E101" s="274"/>
      <c r="F101" s="275"/>
      <c r="G101" s="275"/>
      <c r="H101" s="276">
        <f ca="true">IF(MAX(C105:C116)-MIN(C105:C116)&lt;5,AVERAGEIF(C105:C116,"&gt;0",H105:H116),
IF(FORECAST($C101,H$105:H$116,$C$105:$C$116)&lt;0,0,
IF(FORECAST($C101,H$105:H$116,$C$105:$C$116)&gt;100,100,
FORECAST($C101,H$105:H$116,$C$105:$C$116))))</f>
        <v>28.51725396191091</v>
      </c>
      <c r="I101" s="273">
        <f ca="true">IF(MAX(C105:C116)-MIN(C105:C116)&lt;5,AVERAGEIF(C105:C116,"&gt;0",I105:I116),
IF(FORECAST($C101,I$105:I$116,$C$105:$C$116)&lt;0,0,
IF(FORECAST($C101,I$105:I$116,$C$105:$C$116)&gt;100,100,
FORECAST($C101,I$105:I$116,$C$105:$C$116))))</f>
        <v>30.223647763483768</v>
      </c>
      <c r="J101" s="274"/>
      <c r="K101" s="275"/>
      <c r="L101" s="275"/>
      <c r="M101" s="276">
        <f ca="true">IF(MAX(C105:C116)-MIN(C105:C116)&lt;5,AVERAGEIF(C105:C116,"&gt;0",M105:M116),
IF(FORECAST($C101,M$105:M$116,$C$105:$C$116)&lt;0,0,
IF(FORECAST($C101,M$105:M$116,$C$105:$C$116)&gt;100,100,
FORECAST($C101,M$105:M$116,$C$105:$C$116))))</f>
        <v>26.318071855534754</v>
      </c>
      <c r="N101" s="273">
        <f ca="true">IF(MAX(C105:C116)-MIN(C105:C116)&lt;5,AVERAGEIF(C105:C116,"&gt;0",N105:N116),
IF(FORECAST($C101,N$105:N$116,$C$105:$C$116)&lt;0,0,
IF(FORECAST($C101,N$105:N$116,$C$105:$C$116)&gt;100,100,
FORECAST($C101,N$105:N$116,$C$105:$C$116))))</f>
        <v>35.187373312113323</v>
      </c>
      <c r="O101" s="274"/>
      <c r="P101" s="275"/>
      <c r="Q101" s="275"/>
      <c r="R101" s="276">
        <f ca="true">IF(MAX(C105:C116)-MIN(C105:C116)&lt;5,AVERAGEIF(C105:C116,"&gt;0",R105:R116),
IF(FORECAST($C101,R$105:R$116,$C$105:$C$116)&lt;0,0,
IF(FORECAST($C101,R$105:R$116,$C$105:$C$116)&gt;100,100,
FORECAST($C101,R$105:R$116,$C$105:$C$116))))</f>
        <v>28.601152857159377</v>
      </c>
      <c r="S101" s="273">
        <f ca="true">IF(MAX(C105:C116)-MIN(C105:C116)&lt;5,AVERAGEIF(C105:C116,"&gt;0",S105:S116),
IF(FORECAST($C101,S$105:S$116,$C$105:$C$116)&lt;0,0,
IF(FORECAST($C101,S$105:S$116,$C$105:$C$116)&gt;100,100,
FORECAST($C101,S$105:S$116,$C$105:$C$116))))</f>
        <v>49.186903091046588</v>
      </c>
      <c r="T101" s="274"/>
      <c r="U101" s="275"/>
      <c r="V101" s="275"/>
      <c r="W101" s="276">
        <f ca="true">IF(MAX(C105:C116)-MIN(C105:C116)&lt;5,AVERAGEIF(C105:C116,"&gt;0",W105:W116),
IF(FORECAST($C101,W$105:W$116,$C$105:$C$116)&lt;0,0,
IF(FORECAST($C101,W$105:W$116,$C$105:$C$116)&gt;100,100,
FORECAST($C101,W$105:W$116,$C$105:$C$116))))</f>
        <v>18.793509878668374</v>
      </c>
      <c r="X101" s="273">
        <f ca="true">IF(MAX(C105:C116)-MIN(C105:C116)&lt;5,AVERAGEIF(C105:C116,"&gt;0",X105:X116),
IF(FORECAST($C101,X$105:X$116,$C$105:$C$116)&lt;0,0,
IF(FORECAST($C101,X$105:X$116,$C$105:$C$116)&gt;100,100,
FORECAST($C101,X$105:X$116,$C$105:$C$116))))</f>
        <v>85.339492326024128</v>
      </c>
      <c r="Y101" s="274"/>
      <c r="Z101" s="275"/>
      <c r="AA101" s="275"/>
      <c r="AB101" s="276">
        <f ca="true">IF(MAX(C105:C116)-MIN(C105:C116)&lt;5,AVERAGEIF(C105:C116,"&gt;0",AB105:AB116),
IF(FORECAST($C101,AB$105:AB$116,$C$105:$C$116)&lt;0,0,
IF(FORECAST($C101,AB$105:AB$116,$C$105:$C$116)&gt;100,100,
FORECAST($C101,AB$105:AB$116,$C$105:$C$116))))</f>
        <v>3.7113282358891126</v>
      </c>
    </row>
    <row r="102" hidden="true" x14ac:dyDescent="0.2">
      <c r="A102" s="1007"/>
      <c r="B102" s="1008"/>
      <c r="C102" s="251">
        <f>MaxRegYear(C100,C105:C116)</f>
        <v>2019</v>
      </c>
      <c r="D102" s="277">
        <f ca="true">IF(MAX(C105:C116)-MIN(C105:C116)&lt;5,AVERAGEIF(C105:C116,"&gt;0",D105:D116),
IF(FORECAST($C102,D$105:D$116,$C$105:$C$116)&lt;0,0,
IF(FORECAST($C102,D$105:D$116,$C$105:$C$116)&gt;100,100,
FORECAST($C102,D$105:D$116,$C$105:$C$116))))</f>
        <v>39.490542050105205</v>
      </c>
      <c r="E102" s="278"/>
      <c r="F102" s="279"/>
      <c r="G102" s="279"/>
      <c r="H102" s="280">
        <f ca="true">IF(MAX(C105:C116)-MIN(C105:C116)&lt;5,AVERAGEIF(C105:C116,"&gt;0",H105:H116),
IF(FORECAST($C102,H$105:H$116,$C$105:$C$116)&lt;0,0,
IF(FORECAST($C102,H$105:H$116,$C$105:$C$116)&gt;100,100,
FORECAST($C102,H$105:H$116,$C$105:$C$116))))</f>
        <v>18.740289787644997</v>
      </c>
      <c r="I102" s="277">
        <f ca="true">IF(MAX(C105:C116)-MIN(C105:C116)&lt;5,AVERAGEIF(C105:C116,"&gt;0",I105:I116),
IF(FORECAST($C102,I$105:I$116,$C$105:$C$116)&lt;0,0,
IF(FORECAST($C102,I$105:I$116,$C$105:$C$116)&gt;100,100,
FORECAST($C102,I$105:I$116,$C$105:$C$116))))</f>
        <v>47.998363569122375</v>
      </c>
      <c r="J102" s="278"/>
      <c r="K102" s="279"/>
      <c r="L102" s="279"/>
      <c r="M102" s="280">
        <f ca="true">IF(MAX(C105:C116)-MIN(C105:C116)&lt;5,AVERAGEIF(C105:C116,"&gt;0",M105:M116),
IF(FORECAST($C102,M$105:M$116,$C$105:$C$116)&lt;0,0,
IF(FORECAST($C102,M$105:M$116,$C$105:$C$116)&gt;100,100,
FORECAST($C102,M$105:M$116,$C$105:$C$116))))</f>
        <v>15.604030428160286</v>
      </c>
      <c r="N102" s="277">
        <f ca="true">IF(MAX(C105:C116)-MIN(C105:C116)&lt;5,AVERAGEIF(C105:C116,"&gt;0",N105:N116),
IF(FORECAST($C102,N$105:N$116,$C$105:$C$116)&lt;0,0,
IF(FORECAST($C102,N$105:N$116,$C$105:$C$116)&gt;100,100,
FORECAST($C102,N$105:N$116,$C$105:$C$116))))</f>
        <v>59.656120374138482</v>
      </c>
      <c r="O102" s="278"/>
      <c r="P102" s="279"/>
      <c r="Q102" s="279"/>
      <c r="R102" s="280">
        <f ca="true">IF(MAX(C105:C116)-MIN(C105:C116)&lt;5,AVERAGEIF(C105:C116,"&gt;0",R105:R116),
IF(FORECAST($C102,R$105:R$116,$C$105:$C$116)&lt;0,0,
IF(FORECAST($C102,R$105:R$116,$C$105:$C$116)&gt;100,100,
FORECAST($C102,R$105:R$116,$C$105:$C$116))))</f>
        <v>11.998749413472979</v>
      </c>
      <c r="S102" s="277">
        <f ca="true">IF(MAX(C105:C116)-MIN(C105:C116)&lt;5,AVERAGEIF(C105:C116,"&gt;0",S105:S116),
IF(FORECAST($C102,S$105:S$116,$C$105:$C$116)&lt;0,0,
IF(FORECAST($C102,S$105:S$116,$C$105:$C$116)&gt;100,100,
FORECAST($C102,S$105:S$116,$C$105:$C$116))))</f>
        <v>78.867662868596653</v>
      </c>
      <c r="T102" s="278"/>
      <c r="U102" s="279"/>
      <c r="V102" s="279"/>
      <c r="W102" s="280">
        <f ca="true">IF(MAX(C105:C116)-MIN(C105:C116)&lt;5,AVERAGEIF(C105:C116,"&gt;0",W105:W116),
IF(FORECAST($C102,W$105:W$116,$C$105:$C$116)&lt;0,0,
IF(FORECAST($C102,W$105:W$116,$C$105:$C$116)&gt;100,100,
FORECAST($C102,W$105:W$116,$C$105:$C$116))))</f>
        <v>5.9628797744699114</v>
      </c>
      <c r="X102" s="277">
        <f ca="true">IF(MAX(C105:C116)-MIN(C105:C116)&lt;5,AVERAGEIF(C105:C116,"&gt;0",X105:X116),
IF(FORECAST($C102,X$105:X$116,$C$105:$C$116)&lt;0,0,
IF(FORECAST($C102,X$105:X$116,$C$105:$C$116)&gt;100,100,
FORECAST($C102,X$105:X$116,$C$105:$C$116))))</f>
        <v>95.026489337382145</v>
      </c>
      <c r="Y102" s="278"/>
      <c r="Z102" s="279"/>
      <c r="AA102" s="279"/>
      <c r="AB102" s="280">
        <f ca="true">IF(MAX(C105:C116)-MIN(C105:C116)&lt;5,AVERAGEIF(C105:C116,"&gt;0",AB105:AB116),
IF(FORECAST($C102,AB$105:AB$116,$C$105:$C$116)&lt;0,0,
IF(FORECAST($C102,AB$105:AB$116,$C$105:$C$116)&gt;100,100,
FORECAST($C102,AB$105:AB$116,$C$105:$C$116))))</f>
        <v>2.0670715116579572</v>
      </c>
    </row>
    <row r="103" ht="9" customHeight="true" x14ac:dyDescent="0.2">
      <c r="D103" s="281"/>
      <c r="I103" s="281"/>
      <c r="K103" s="241"/>
      <c r="L103" s="241"/>
      <c r="N103" s="281"/>
      <c r="P103" s="241"/>
      <c r="Q103" s="241"/>
      <c r="S103" s="281"/>
      <c r="U103" s="241"/>
      <c r="V103" s="241"/>
      <c r="X103" s="281"/>
      <c r="Z103" s="241"/>
      <c r="AA103" s="241"/>
      <c r="AB103" s="282"/>
    </row>
    <row r="104" s="310" customFormat="true" ht="22.5" customHeight="true" x14ac:dyDescent="0.2">
      <c r="B104" s="283" t="s">
        <v>8</v>
      </c>
      <c r="C104" s="284" t="s">
        <v>9</v>
      </c>
      <c r="D104" s="285" t="s">
        <v>14</v>
      </c>
      <c r="E104" s="965" t="s">
        <v>598</v>
      </c>
      <c r="F104" s="364"/>
      <c r="G104" s="364"/>
      <c r="H104" s="287" t="s">
        <v>17</v>
      </c>
      <c r="I104" s="284" t="s">
        <v>14</v>
      </c>
      <c r="J104" s="965" t="s">
        <v>598</v>
      </c>
      <c r="K104" s="364"/>
      <c r="L104" s="364"/>
      <c r="M104" s="287" t="s">
        <v>17</v>
      </c>
      <c r="N104" s="285" t="s">
        <v>14</v>
      </c>
      <c r="O104" s="965" t="s">
        <v>598</v>
      </c>
      <c r="P104" s="364"/>
      <c r="Q104" s="364"/>
      <c r="R104" s="287" t="s">
        <v>17</v>
      </c>
      <c r="S104" s="285" t="s">
        <v>14</v>
      </c>
      <c r="T104" s="965" t="s">
        <v>598</v>
      </c>
      <c r="U104" s="364"/>
      <c r="V104" s="364"/>
      <c r="W104" s="287" t="s">
        <v>17</v>
      </c>
      <c r="X104" s="285" t="s">
        <v>14</v>
      </c>
      <c r="Y104" s="965" t="s">
        <v>598</v>
      </c>
      <c r="Z104" s="364"/>
      <c r="AA104" s="364"/>
      <c r="AB104" s="287" t="s">
        <v>17</v>
      </c>
      <c r="AD104" s="365"/>
    </row>
    <row r="105" x14ac:dyDescent="0.2">
      <c r="A105" s="289"/>
      <c r="B105" s="571" t="s">
        <v>192</v>
      </c>
      <c r="C105" s="572"/>
      <c r="D105" s="203">
        <f t="shared" ref="D105:D116" ca="true" si="15">IF(ISERROR(INDIRECT(CONCATENATE($B105,"!C16"))),"",INDIRECT(CONCATENATE($B105,"!C16")))</f>
        <v>35.093861667925601</v>
      </c>
      <c r="E105" s="290" t="str">
        <f t="shared" ref="E105:E116" ca="true" si="16">IF(ISERROR(INDIRECT(CONCATENATE($B105,"!C23"))),"",INDIRECT(CONCATENATE($B105,"!C23")))</f>
        <v>N/A</v>
      </c>
      <c r="F105" s="291"/>
      <c r="G105" s="291"/>
      <c r="H105" s="292">
        <f t="shared" ref="H105:H116" ca="true" si="17">IF(ISERROR(INDIRECT(CONCATENATE($B105,"!C21"))),"",INDIRECT(CONCATENATE($B105,"!C21")))</f>
        <v>24.81000102767306</v>
      </c>
      <c r="I105" s="203">
        <f t="shared" ref="I105:I116" ca="true" si="18">IF(ISERROR(INDIRECT(CONCATENATE($B105,"!D16"))),"",INDIRECT(CONCATENATE($B105,"!D16")))</f>
        <v>37.387515509959655</v>
      </c>
      <c r="J105" s="290" t="str">
        <f t="shared" ref="J105:J116" ca="true" si="19">IF(ISERROR(INDIRECT(CONCATENATE($B105,"!D23"))),"",INDIRECT(CONCATENATE($B105,"!D23")))</f>
        <v>N/A</v>
      </c>
      <c r="K105" s="291"/>
      <c r="L105" s="291"/>
      <c r="M105" s="292">
        <f t="shared" ref="M105:M116" ca="true" si="20">IF(ISERROR(INDIRECT(CONCATENATE($B105,"!D21"))),"",INDIRECT(CONCATENATE($B105,"!D21")))</f>
        <v>23.729361281270201</v>
      </c>
      <c r="N105" s="203">
        <f t="shared" ref="N105:N116" ca="true" si="21">IF(ISERROR(INDIRECT(CONCATENATE($B105,"!E16"))),"",INDIRECT(CONCATENATE($B105,"!E16")))</f>
        <v>48.186885535456184</v>
      </c>
      <c r="O105" s="290" t="str">
        <f t="shared" ref="O105:O116" ca="true" si="22">IF(ISERROR(INDIRECT(CONCATENATE($B105,"!E23"))),"",INDIRECT(CONCATENATE($B105,"!E23")))</f>
        <v>N/A</v>
      </c>
      <c r="P105" s="291"/>
      <c r="Q105" s="291"/>
      <c r="R105" s="292">
        <f t="shared" ref="R105:R116" ca="true" si="23">IF(ISERROR(INDIRECT(CONCATENATE($B105,"!E21"))),"",INDIRECT(CONCATENATE($B105,"!E21")))</f>
        <v>21.744316187572529</v>
      </c>
      <c r="S105" s="203">
        <f t="shared" ref="S105:S116" ca="true" si="24">IF(ISERROR(INDIRECT(CONCATENATE($B105,"!F16"))),"",INDIRECT(CONCATENATE($B105,"!F16")))</f>
        <v>65.784140650358609</v>
      </c>
      <c r="T105" s="290" t="str">
        <f t="shared" ref="T105:T116" ca="true" si="25">IF(ISERROR(INDIRECT(CONCATENATE($B105,"!F23"))),"",INDIRECT(CONCATENATE($B105,"!F23")))</f>
        <v>N/A</v>
      </c>
      <c r="U105" s="291"/>
      <c r="V105" s="291"/>
      <c r="W105" s="292">
        <f t="shared" ref="W105:W116" ca="true" si="26">IF(ISERROR(INDIRECT(CONCATENATE($B105,"!F21"))),"",INDIRECT(CONCATENATE($B105,"!F21")))</f>
        <v>13.266846588565054</v>
      </c>
      <c r="X105" s="203">
        <f t="shared" ref="X105:X116" ca="true" si="27">IF(ISERROR(INDIRECT(CONCATENATE($B105,"!G16"))),"",INDIRECT(CONCATENATE($B105,"!G16")))</f>
        <v>93.524501208388344</v>
      </c>
      <c r="Y105" s="290" t="str">
        <f t="shared" ref="Y105:Y116" ca="true" si="28">IF(ISERROR(INDIRECT(CONCATENATE($B105,"!G23"))),"",INDIRECT(CONCATENATE($B105,"!G23")))</f>
        <v>N/A</v>
      </c>
      <c r="Z105" s="291"/>
      <c r="AA105" s="291"/>
      <c r="AB105" s="292">
        <f t="shared" ref="AB105:AB116" ca="true" si="29">IF(ISERROR(INDIRECT(CONCATENATE($B105,"!G221"))),"",INDIRECT(CONCATENATE($B105,"!G21")))</f>
        <v>2.4488846461599953</v>
      </c>
    </row>
    <row r="106" x14ac:dyDescent="0.2">
      <c r="A106" s="289"/>
      <c r="B106" s="573" t="s">
        <v>296</v>
      </c>
      <c r="C106" s="574">
        <v>2005</v>
      </c>
      <c r="D106" s="204">
        <f t="shared" ca="true" si="15"/>
        <v>31.594210404654707</v>
      </c>
      <c r="E106" s="293" t="str">
        <f t="shared" ca="true" si="16"/>
        <v>N/A</v>
      </c>
      <c r="F106" s="291"/>
      <c r="G106" s="291"/>
      <c r="H106" s="294">
        <f t="shared" ca="true" si="17"/>
        <v>22.322154445085687</v>
      </c>
      <c r="I106" s="204">
        <f t="shared" ca="true" si="18"/>
        <v>35.225938237797735</v>
      </c>
      <c r="J106" s="293" t="str">
        <f t="shared" ca="true" si="19"/>
        <v>N/A</v>
      </c>
      <c r="K106" s="291"/>
      <c r="L106" s="291"/>
      <c r="M106" s="294">
        <f t="shared" ca="true" si="20"/>
        <v>21.606535968768377</v>
      </c>
      <c r="N106" s="204">
        <f t="shared" ca="true" si="21"/>
        <v>38.899119430487204</v>
      </c>
      <c r="O106" s="293" t="str">
        <f t="shared" ca="true" si="22"/>
        <v>N/A</v>
      </c>
      <c r="P106" s="291"/>
      <c r="Q106" s="291"/>
      <c r="R106" s="294">
        <f t="shared" ca="true" si="23"/>
        <v>26.894059006801221</v>
      </c>
      <c r="S106" s="204">
        <f t="shared" ca="true" si="24"/>
        <v>54.694181011419417</v>
      </c>
      <c r="T106" s="293" t="str">
        <f t="shared" ca="true" si="25"/>
        <v>N/A</v>
      </c>
      <c r="U106" s="291"/>
      <c r="V106" s="291"/>
      <c r="W106" s="294">
        <f t="shared" ca="true" si="26"/>
        <v>17.560232168912162</v>
      </c>
      <c r="X106" s="204">
        <f t="shared" ca="true" si="27"/>
        <v>88.815612153124206</v>
      </c>
      <c r="Y106" s="293" t="str">
        <f t="shared" ca="true" si="28"/>
        <v>N/A</v>
      </c>
      <c r="Z106" s="291"/>
      <c r="AA106" s="291"/>
      <c r="AB106" s="294">
        <f t="shared" ca="true" si="29"/>
        <v>3.5845881951039158</v>
      </c>
    </row>
    <row r="107" x14ac:dyDescent="0.2">
      <c r="A107" s="289"/>
      <c r="B107" s="573" t="s">
        <v>146</v>
      </c>
      <c r="C107" s="574"/>
      <c r="D107" s="204">
        <f t="shared" ca="true" si="15"/>
        <v>37.941631374214538</v>
      </c>
      <c r="E107" s="293">
        <f t="shared" ca="true" si="16"/>
        <v>58.431572443973664</v>
      </c>
      <c r="F107" s="291"/>
      <c r="G107" s="291"/>
      <c r="H107" s="294">
        <f t="shared" ca="true" si="17"/>
        <v>26.773186425635089</v>
      </c>
      <c r="I107" s="204">
        <f t="shared" ca="true" si="18"/>
        <v>40.0793322423213</v>
      </c>
      <c r="J107" s="293">
        <f t="shared" ca="true" si="19"/>
        <v>66.480596102925972</v>
      </c>
      <c r="K107" s="291"/>
      <c r="L107" s="291"/>
      <c r="M107" s="294">
        <f t="shared" ca="true" si="20"/>
        <v>21.853892644173651</v>
      </c>
      <c r="N107" s="204">
        <f t="shared" ca="true" si="21"/>
        <v>47.611557831206319</v>
      </c>
      <c r="O107" s="293">
        <f t="shared" ca="true" si="22"/>
        <v>71.417185391855938</v>
      </c>
      <c r="P107" s="291"/>
      <c r="Q107" s="291"/>
      <c r="R107" s="294">
        <f t="shared" ca="true" si="23"/>
        <v>23.439519296187324</v>
      </c>
      <c r="S107" s="204">
        <f t="shared" ca="true" si="24"/>
        <v>63.306840150472269</v>
      </c>
      <c r="T107" s="293">
        <f t="shared" ca="true" si="25"/>
        <v>80.740336010300524</v>
      </c>
      <c r="U107" s="291"/>
      <c r="V107" s="291"/>
      <c r="W107" s="294">
        <f t="shared" ca="true" si="26"/>
        <v>14.566578538886152</v>
      </c>
      <c r="X107" s="204">
        <f t="shared" ca="true" si="27"/>
        <v>88.457990701235147</v>
      </c>
      <c r="Y107" s="293">
        <f t="shared" ca="true" si="28"/>
        <v>89.121113068401556</v>
      </c>
      <c r="Z107" s="291"/>
      <c r="AA107" s="291"/>
      <c r="AB107" s="294">
        <f t="shared" ca="true" si="29"/>
        <v>3.5155053943419659</v>
      </c>
      <c r="AD107" s="295"/>
    </row>
    <row r="108" x14ac:dyDescent="0.2">
      <c r="A108" s="289"/>
      <c r="B108" s="573" t="s">
        <v>184</v>
      </c>
      <c r="C108" s="574">
        <v>2010</v>
      </c>
      <c r="D108" s="204">
        <f t="shared" ca="true" si="15"/>
        <v>28.096168170940082</v>
      </c>
      <c r="E108" s="293">
        <f t="shared" ca="true" si="16"/>
        <v>69.081178974446345</v>
      </c>
      <c r="F108" s="291"/>
      <c r="G108" s="291"/>
      <c r="H108" s="294">
        <f t="shared" ca="true" si="17"/>
        <v>28.873696887857371</v>
      </c>
      <c r="I108" s="204">
        <f t="shared" ca="true" si="18"/>
        <v>32.288754064503344</v>
      </c>
      <c r="J108" s="293">
        <f t="shared" ca="true" si="19"/>
        <v>69.902761625335089</v>
      </c>
      <c r="K108" s="291"/>
      <c r="L108" s="291"/>
      <c r="M108" s="294">
        <f t="shared" ca="true" si="20"/>
        <v>26.433590232361826</v>
      </c>
      <c r="N108" s="204">
        <f t="shared" ca="true" si="21"/>
        <v>43.69223686551225</v>
      </c>
      <c r="O108" s="293">
        <f t="shared" ca="true" si="22"/>
        <v>71.158331832376504</v>
      </c>
      <c r="P108" s="291"/>
      <c r="Q108" s="291"/>
      <c r="R108" s="294">
        <f t="shared" ca="true" si="23"/>
        <v>20.900724898168725</v>
      </c>
      <c r="S108" s="204">
        <f t="shared" ca="true" si="24"/>
        <v>57.282897511853434</v>
      </c>
      <c r="T108" s="293">
        <f t="shared" ca="true" si="25"/>
        <v>83.138397609726695</v>
      </c>
      <c r="U108" s="291"/>
      <c r="V108" s="291"/>
      <c r="W108" s="294">
        <f t="shared" ca="true" si="26"/>
        <v>14.040045470978235</v>
      </c>
      <c r="X108" s="204">
        <f t="shared" ca="true" si="27"/>
        <v>85.946924240893708</v>
      </c>
      <c r="Y108" s="293">
        <f t="shared" ca="true" si="28"/>
        <v>93.047525815012079</v>
      </c>
      <c r="Z108" s="291"/>
      <c r="AA108" s="291"/>
      <c r="AB108" s="294">
        <f t="shared" ca="true" si="29"/>
        <v>2.7930031258492218</v>
      </c>
    </row>
    <row r="109" x14ac:dyDescent="0.2">
      <c r="A109" s="289"/>
      <c r="B109" s="573" t="s">
        <v>275</v>
      </c>
      <c r="C109" s="574">
        <v>2012</v>
      </c>
      <c r="D109" s="204">
        <f t="shared" ca="true" si="15"/>
        <v>32.205260897198329</v>
      </c>
      <c r="E109" s="293">
        <f t="shared" ca="true" si="16"/>
        <v>67.400000000000006</v>
      </c>
      <c r="F109" s="291"/>
      <c r="G109" s="291"/>
      <c r="H109" s="294">
        <f t="shared" ca="true" si="17"/>
        <v>28.294595605515678</v>
      </c>
      <c r="I109" s="204">
        <f t="shared" ca="true" si="18"/>
        <v>41.044035410863927</v>
      </c>
      <c r="J109" s="293">
        <f t="shared" ca="true" si="19"/>
        <v>72.3</v>
      </c>
      <c r="K109" s="291"/>
      <c r="L109" s="291"/>
      <c r="M109" s="294">
        <f t="shared" ca="true" si="20"/>
        <v>21.695575038403753</v>
      </c>
      <c r="N109" s="204">
        <f t="shared" ca="true" si="21"/>
        <v>50.638280891936404</v>
      </c>
      <c r="O109" s="293">
        <f t="shared" ca="true" si="22"/>
        <v>75.900000000000006</v>
      </c>
      <c r="P109" s="291"/>
      <c r="Q109" s="291"/>
      <c r="R109" s="294">
        <f t="shared" ca="true" si="23"/>
        <v>18.682303415827356</v>
      </c>
      <c r="S109" s="204">
        <f t="shared" ca="true" si="24"/>
        <v>68.193926839295756</v>
      </c>
      <c r="T109" s="293">
        <f t="shared" ca="true" si="25"/>
        <v>85.4</v>
      </c>
      <c r="U109" s="291"/>
      <c r="V109" s="291"/>
      <c r="W109" s="294">
        <f t="shared" ca="true" si="26"/>
        <v>9.4833602258213947</v>
      </c>
      <c r="X109" s="204">
        <f t="shared" ca="true" si="27"/>
        <v>90.156105706268292</v>
      </c>
      <c r="Y109" s="293">
        <f t="shared" ca="true" si="28"/>
        <v>94.1</v>
      </c>
      <c r="Z109" s="291"/>
      <c r="AA109" s="291"/>
      <c r="AB109" s="294">
        <f t="shared" ca="true" si="29"/>
        <v>2.9416745718843522</v>
      </c>
    </row>
    <row r="110" x14ac:dyDescent="0.2">
      <c r="A110" s="289"/>
      <c r="B110" s="573" t="s">
        <v>499</v>
      </c>
      <c r="C110" s="574">
        <v>2016</v>
      </c>
      <c r="D110" s="204">
        <f t="shared" ca="true" si="15"/>
        <v>38.369502938128477</v>
      </c>
      <c r="E110" s="293">
        <f t="shared" ca="true" si="16"/>
        <v>64.105978690104948</v>
      </c>
      <c r="F110" s="291"/>
      <c r="G110" s="291"/>
      <c r="H110" s="294">
        <f t="shared" ca="true" si="17"/>
        <v>21.427745287360818</v>
      </c>
      <c r="I110" s="204">
        <f t="shared" ca="true" si="18"/>
        <v>47.168965386350749</v>
      </c>
      <c r="J110" s="293">
        <f t="shared" ca="true" si="19"/>
        <v>68.740595050448917</v>
      </c>
      <c r="K110" s="291"/>
      <c r="L110" s="291"/>
      <c r="M110" s="294">
        <f t="shared" ca="true" si="20"/>
        <v>17.439143757965265</v>
      </c>
      <c r="N110" s="204">
        <f t="shared" ca="true" si="21"/>
        <v>54.19570368905233</v>
      </c>
      <c r="O110" s="293">
        <f t="shared" ca="true" si="22"/>
        <v>73.235809636343859</v>
      </c>
      <c r="P110" s="291"/>
      <c r="Q110" s="291"/>
      <c r="R110" s="294">
        <f t="shared" ca="true" si="23"/>
        <v>16.651343785862473</v>
      </c>
      <c r="S110" s="204">
        <f t="shared" ca="true" si="24"/>
        <v>74.40370903837632</v>
      </c>
      <c r="T110" s="293">
        <f t="shared" ca="true" si="25"/>
        <v>84.333620454031674</v>
      </c>
      <c r="U110" s="291"/>
      <c r="V110" s="291"/>
      <c r="W110" s="294">
        <f t="shared" ca="true" si="26"/>
        <v>8.3670575356823633</v>
      </c>
      <c r="X110" s="204">
        <f t="shared" ca="true" si="27"/>
        <v>94.603252126009892</v>
      </c>
      <c r="Y110" s="293">
        <f t="shared" ca="true" si="28"/>
        <v>91.967172233152169</v>
      </c>
      <c r="Z110" s="291"/>
      <c r="AA110" s="291"/>
      <c r="AB110" s="294">
        <f t="shared" ca="true" si="29"/>
        <v>2.0464008859716816</v>
      </c>
    </row>
    <row r="111" x14ac:dyDescent="0.2">
      <c r="A111" s="289"/>
      <c r="B111" s="573" t="s">
        <v>577</v>
      </c>
      <c r="C111" s="574">
        <v>2017</v>
      </c>
      <c r="D111" s="204">
        <f ca="true">IF(ISERROR(INDIRECT(CONCATENATE($B111,"!C16"))),"",INDIRECT(CONCATENATE($B111,"!C16")))</f>
        <v>39.595592143832818</v>
      </c>
      <c r="E111" s="293">
        <f ca="true">IF(ISERROR(INDIRECT(CONCATENATE($B111,"!C23"))),"",INDIRECT(CONCATENATE($B111,"!C23")))</f>
        <v>64.007279898936687</v>
      </c>
      <c r="F111" s="291"/>
      <c r="G111" s="291"/>
      <c r="H111" s="294">
        <f ca="true">IF(ISERROR(INDIRECT(CONCATENATE($B111,"!C21"))),"",INDIRECT(CONCATENATE($B111,"!C21")))</f>
        <v>14.170365843611926</v>
      </c>
      <c r="I111" s="204">
        <f ca="true">IF(ISERROR(INDIRECT(CONCATENATE($B111,"!D16"))),"",INDIRECT(CONCATENATE($B111,"!D16")))</f>
        <v>45.381933921262593</v>
      </c>
      <c r="J111" s="293">
        <f ca="true">IF(ISERROR(INDIRECT(CONCATENATE($B111,"!D23"))),"",INDIRECT(CONCATENATE($B111,"!D23")))</f>
        <v>74.681795438270839</v>
      </c>
      <c r="K111" s="291"/>
      <c r="L111" s="291"/>
      <c r="M111" s="294">
        <f ca="true">IF(ISERROR(INDIRECT(CONCATENATE($B111,"!D21"))),"",INDIRECT(CONCATENATE($B111,"!D21")))</f>
        <v>14.282272765683379</v>
      </c>
      <c r="N111" s="204">
        <f ca="true">IF(ISERROR(INDIRECT(CONCATENATE($B111,"!E16"))),"",INDIRECT(CONCATENATE($B111,"!E16")))</f>
        <v>57.329876795524584</v>
      </c>
      <c r="O111" s="293">
        <f ca="true">IF(ISERROR(INDIRECT(CONCATENATE($B111,"!E23"))),"",INDIRECT(CONCATENATE($B111,"!E23")))</f>
        <v>84.951039820621261</v>
      </c>
      <c r="P111" s="291"/>
      <c r="Q111" s="291"/>
      <c r="R111" s="294">
        <f ca="true">IF(ISERROR(INDIRECT(CONCATENATE($B111,"!E21"))),"",INDIRECT(CONCATENATE($B111,"!E21")))</f>
        <v>13.18307349376783</v>
      </c>
      <c r="S111" s="204">
        <f ca="true">IF(ISERROR(INDIRECT(CONCATENATE($B111,"!F16"))),"",INDIRECT(CONCATENATE($B111,"!F16")))</f>
        <v>74.836937928648851</v>
      </c>
      <c r="T111" s="293">
        <f ca="true">IF(ISERROR(INDIRECT(CONCATENATE($B111,"!F23"))),"",INDIRECT(CONCATENATE($B111,"!F23")))</f>
        <v>88.899551282266813</v>
      </c>
      <c r="U111" s="291"/>
      <c r="V111" s="291"/>
      <c r="W111" s="294">
        <f ca="true">IF(ISERROR(INDIRECT(CONCATENATE($B111,"!F21"))),"",INDIRECT(CONCATENATE($B111,"!F21")))</f>
        <v>8.4307068238891247</v>
      </c>
      <c r="X111" s="204">
        <f ca="true">IF(ISERROR(INDIRECT(CONCATENATE($B111,"!G16"))),"",INDIRECT(CONCATENATE($B111,"!G16")))</f>
        <v>94.420246498268952</v>
      </c>
      <c r="Y111" s="293">
        <f ca="true">IF(ISERROR(INDIRECT(CONCATENATE($B111,"!G23"))),"",INDIRECT(CONCATENATE($B111,"!G23")))</f>
        <v>96.574216550922017</v>
      </c>
      <c r="Z111" s="291"/>
      <c r="AA111" s="291"/>
      <c r="AB111" s="294">
        <f ca="true">IF(ISERROR(INDIRECT(CONCATENATE($B111,"!G221"))),"",INDIRECT(CONCATENATE($B111,"!G21")))</f>
        <v>2.5665023637362321</v>
      </c>
    </row>
    <row r="112" x14ac:dyDescent="0.2">
      <c r="A112" s="289"/>
      <c r="B112" s="573"/>
      <c r="C112" s="574"/>
      <c r="D112" s="204" t="str">
        <f ca="true">IF(ISERROR(INDIRECT(CONCATENATE($B112,"!C16"))),"",INDIRECT(CONCATENATE($B112,"!C16")))</f>
        <v/>
      </c>
      <c r="E112" s="293" t="str">
        <f ca="true">IF(ISERROR(INDIRECT(CONCATENATE($B112,"!C23"))),"",INDIRECT(CONCATENATE($B112,"!C23")))</f>
        <v/>
      </c>
      <c r="F112" s="291"/>
      <c r="G112" s="291"/>
      <c r="H112" s="294" t="str">
        <f ca="true">IF(ISERROR(INDIRECT(CONCATENATE($B112,"!C21"))),"",INDIRECT(CONCATENATE($B112,"!C21")))</f>
        <v/>
      </c>
      <c r="I112" s="204" t="str">
        <f ca="true">IF(ISERROR(INDIRECT(CONCATENATE($B112,"!D16"))),"",INDIRECT(CONCATENATE($B112,"!D16")))</f>
        <v/>
      </c>
      <c r="J112" s="293" t="str">
        <f ca="true">IF(ISERROR(INDIRECT(CONCATENATE($B112,"!D23"))),"",INDIRECT(CONCATENATE($B112,"!D23")))</f>
        <v/>
      </c>
      <c r="K112" s="291"/>
      <c r="L112" s="291"/>
      <c r="M112" s="294" t="str">
        <f ca="true">IF(ISERROR(INDIRECT(CONCATENATE($B112,"!D21"))),"",INDIRECT(CONCATENATE($B112,"!D21")))</f>
        <v/>
      </c>
      <c r="N112" s="204" t="str">
        <f ca="true">IF(ISERROR(INDIRECT(CONCATENATE($B112,"!E16"))),"",INDIRECT(CONCATENATE($B112,"!E16")))</f>
        <v/>
      </c>
      <c r="O112" s="293" t="str">
        <f ca="true">IF(ISERROR(INDIRECT(CONCATENATE($B112,"!E23"))),"",INDIRECT(CONCATENATE($B112,"!E23")))</f>
        <v/>
      </c>
      <c r="P112" s="291"/>
      <c r="Q112" s="291"/>
      <c r="R112" s="294" t="str">
        <f ca="true">IF(ISERROR(INDIRECT(CONCATENATE($B112,"!E21"))),"",INDIRECT(CONCATENATE($B112,"!E21")))</f>
        <v/>
      </c>
      <c r="S112" s="204" t="str">
        <f ca="true">IF(ISERROR(INDIRECT(CONCATENATE($B112,"!F16"))),"",INDIRECT(CONCATENATE($B112,"!F16")))</f>
        <v/>
      </c>
      <c r="T112" s="293" t="str">
        <f ca="true">IF(ISERROR(INDIRECT(CONCATENATE($B112,"!F23"))),"",INDIRECT(CONCATENATE($B112,"!F23")))</f>
        <v/>
      </c>
      <c r="U112" s="291"/>
      <c r="V112" s="291"/>
      <c r="W112" s="294" t="str">
        <f ca="true">IF(ISERROR(INDIRECT(CONCATENATE($B112,"!F21"))),"",INDIRECT(CONCATENATE($B112,"!F21")))</f>
        <v/>
      </c>
      <c r="X112" s="204" t="str">
        <f ca="true">IF(ISERROR(INDIRECT(CONCATENATE($B112,"!G16"))),"",INDIRECT(CONCATENATE($B112,"!G16")))</f>
        <v/>
      </c>
      <c r="Y112" s="293" t="str">
        <f ca="true">IF(ISERROR(INDIRECT(CONCATENATE($B112,"!G23"))),"",INDIRECT(CONCATENATE($B112,"!G23")))</f>
        <v/>
      </c>
      <c r="Z112" s="291"/>
      <c r="AA112" s="291"/>
      <c r="AB112" s="294" t="str">
        <f ca="true">IF(ISERROR(INDIRECT(CONCATENATE($B112,"!G221"))),"",INDIRECT(CONCATENATE($B112,"!G21")))</f>
        <v/>
      </c>
    </row>
    <row r="113" x14ac:dyDescent="0.2">
      <c r="A113" s="289"/>
      <c r="B113" s="573"/>
      <c r="C113" s="574"/>
      <c r="D113" s="204" t="str">
        <f t="shared" ca="true" si="15"/>
        <v/>
      </c>
      <c r="E113" s="293" t="str">
        <f t="shared" ca="true" si="16"/>
        <v/>
      </c>
      <c r="F113" s="291"/>
      <c r="G113" s="291"/>
      <c r="H113" s="294" t="str">
        <f t="shared" ca="true" si="17"/>
        <v/>
      </c>
      <c r="I113" s="204" t="str">
        <f t="shared" ca="true" si="18"/>
        <v/>
      </c>
      <c r="J113" s="293" t="str">
        <f t="shared" ca="true" si="19"/>
        <v/>
      </c>
      <c r="K113" s="291"/>
      <c r="L113" s="291"/>
      <c r="M113" s="294" t="str">
        <f t="shared" ca="true" si="20"/>
        <v/>
      </c>
      <c r="N113" s="204" t="str">
        <f t="shared" ca="true" si="21"/>
        <v/>
      </c>
      <c r="O113" s="293" t="str">
        <f t="shared" ca="true" si="22"/>
        <v/>
      </c>
      <c r="P113" s="291"/>
      <c r="Q113" s="291"/>
      <c r="R113" s="294" t="str">
        <f t="shared" ca="true" si="23"/>
        <v/>
      </c>
      <c r="S113" s="204" t="str">
        <f t="shared" ca="true" si="24"/>
        <v/>
      </c>
      <c r="T113" s="293" t="str">
        <f t="shared" ca="true" si="25"/>
        <v/>
      </c>
      <c r="U113" s="291"/>
      <c r="V113" s="291"/>
      <c r="W113" s="294" t="str">
        <f t="shared" ca="true" si="26"/>
        <v/>
      </c>
      <c r="X113" s="204" t="str">
        <f t="shared" ca="true" si="27"/>
        <v/>
      </c>
      <c r="Y113" s="293" t="str">
        <f t="shared" ca="true" si="28"/>
        <v/>
      </c>
      <c r="Z113" s="291"/>
      <c r="AA113" s="291"/>
      <c r="AB113" s="294" t="str">
        <f t="shared" ca="true" si="29"/>
        <v/>
      </c>
    </row>
    <row r="114" x14ac:dyDescent="0.2">
      <c r="A114" s="289"/>
      <c r="B114" s="573"/>
      <c r="C114" s="574"/>
      <c r="D114" s="204" t="str">
        <f t="shared" ca="true" si="15"/>
        <v/>
      </c>
      <c r="E114" s="293" t="str">
        <f t="shared" ca="true" si="16"/>
        <v/>
      </c>
      <c r="F114" s="291"/>
      <c r="G114" s="291"/>
      <c r="H114" s="294" t="str">
        <f t="shared" ca="true" si="17"/>
        <v/>
      </c>
      <c r="I114" s="204" t="str">
        <f t="shared" ca="true" si="18"/>
        <v/>
      </c>
      <c r="J114" s="293" t="str">
        <f t="shared" ca="true" si="19"/>
        <v/>
      </c>
      <c r="K114" s="291"/>
      <c r="L114" s="291"/>
      <c r="M114" s="294" t="str">
        <f t="shared" ca="true" si="20"/>
        <v/>
      </c>
      <c r="N114" s="204" t="str">
        <f t="shared" ca="true" si="21"/>
        <v/>
      </c>
      <c r="O114" s="293" t="str">
        <f t="shared" ca="true" si="22"/>
        <v/>
      </c>
      <c r="P114" s="291"/>
      <c r="Q114" s="291"/>
      <c r="R114" s="294" t="str">
        <f t="shared" ca="true" si="23"/>
        <v/>
      </c>
      <c r="S114" s="204" t="str">
        <f t="shared" ca="true" si="24"/>
        <v/>
      </c>
      <c r="T114" s="293" t="str">
        <f t="shared" ca="true" si="25"/>
        <v/>
      </c>
      <c r="U114" s="291"/>
      <c r="V114" s="291"/>
      <c r="W114" s="294" t="str">
        <f t="shared" ca="true" si="26"/>
        <v/>
      </c>
      <c r="X114" s="204" t="str">
        <f t="shared" ca="true" si="27"/>
        <v/>
      </c>
      <c r="Y114" s="293" t="str">
        <f t="shared" ca="true" si="28"/>
        <v/>
      </c>
      <c r="Z114" s="291"/>
      <c r="AA114" s="291"/>
      <c r="AB114" s="294" t="str">
        <f t="shared" ca="true" si="29"/>
        <v/>
      </c>
    </row>
    <row r="115" x14ac:dyDescent="0.2">
      <c r="A115" s="289"/>
      <c r="B115" s="573"/>
      <c r="C115" s="574"/>
      <c r="D115" s="204" t="str">
        <f t="shared" ca="true" si="15"/>
        <v/>
      </c>
      <c r="E115" s="293" t="str">
        <f t="shared" ca="true" si="16"/>
        <v/>
      </c>
      <c r="F115" s="291"/>
      <c r="G115" s="291"/>
      <c r="H115" s="294" t="str">
        <f t="shared" ca="true" si="17"/>
        <v/>
      </c>
      <c r="I115" s="204" t="str">
        <f t="shared" ca="true" si="18"/>
        <v/>
      </c>
      <c r="J115" s="293" t="str">
        <f t="shared" ca="true" si="19"/>
        <v/>
      </c>
      <c r="K115" s="291"/>
      <c r="L115" s="291"/>
      <c r="M115" s="294" t="str">
        <f t="shared" ca="true" si="20"/>
        <v/>
      </c>
      <c r="N115" s="204" t="str">
        <f t="shared" ca="true" si="21"/>
        <v/>
      </c>
      <c r="O115" s="293" t="str">
        <f t="shared" ca="true" si="22"/>
        <v/>
      </c>
      <c r="P115" s="291"/>
      <c r="Q115" s="291"/>
      <c r="R115" s="294" t="str">
        <f t="shared" ca="true" si="23"/>
        <v/>
      </c>
      <c r="S115" s="204" t="str">
        <f t="shared" ca="true" si="24"/>
        <v/>
      </c>
      <c r="T115" s="293" t="str">
        <f t="shared" ca="true" si="25"/>
        <v/>
      </c>
      <c r="U115" s="291"/>
      <c r="V115" s="291"/>
      <c r="W115" s="294" t="str">
        <f t="shared" ca="true" si="26"/>
        <v/>
      </c>
      <c r="X115" s="204" t="str">
        <f t="shared" ca="true" si="27"/>
        <v/>
      </c>
      <c r="Y115" s="293" t="str">
        <f t="shared" ca="true" si="28"/>
        <v/>
      </c>
      <c r="Z115" s="291"/>
      <c r="AA115" s="291"/>
      <c r="AB115" s="294" t="str">
        <f t="shared" ca="true" si="29"/>
        <v/>
      </c>
    </row>
    <row r="116" x14ac:dyDescent="0.2">
      <c r="A116" s="289"/>
      <c r="B116" s="575"/>
      <c r="C116" s="576"/>
      <c r="D116" s="205" t="str">
        <f t="shared" ca="true" si="15"/>
        <v/>
      </c>
      <c r="E116" s="296" t="str">
        <f t="shared" ca="true" si="16"/>
        <v/>
      </c>
      <c r="F116" s="297"/>
      <c r="G116" s="298"/>
      <c r="H116" s="299" t="str">
        <f t="shared" ca="true" si="17"/>
        <v/>
      </c>
      <c r="I116" s="205" t="str">
        <f t="shared" ca="true" si="18"/>
        <v/>
      </c>
      <c r="J116" s="296" t="str">
        <f t="shared" ca="true" si="19"/>
        <v/>
      </c>
      <c r="K116" s="297"/>
      <c r="L116" s="298"/>
      <c r="M116" s="299" t="str">
        <f t="shared" ca="true" si="20"/>
        <v/>
      </c>
      <c r="N116" s="205" t="str">
        <f t="shared" ca="true" si="21"/>
        <v/>
      </c>
      <c r="O116" s="296" t="str">
        <f t="shared" ca="true" si="22"/>
        <v/>
      </c>
      <c r="P116" s="297"/>
      <c r="Q116" s="298"/>
      <c r="R116" s="299" t="str">
        <f t="shared" ca="true" si="23"/>
        <v/>
      </c>
      <c r="S116" s="205" t="str">
        <f t="shared" ca="true" si="24"/>
        <v/>
      </c>
      <c r="T116" s="296" t="str">
        <f t="shared" ca="true" si="25"/>
        <v/>
      </c>
      <c r="U116" s="297"/>
      <c r="V116" s="298"/>
      <c r="W116" s="299" t="str">
        <f t="shared" ca="true" si="26"/>
        <v/>
      </c>
      <c r="X116" s="205" t="str">
        <f t="shared" ca="true" si="27"/>
        <v/>
      </c>
      <c r="Y116" s="296" t="str">
        <f t="shared" ca="true" si="28"/>
        <v/>
      </c>
      <c r="Z116" s="297"/>
      <c r="AA116" s="298"/>
      <c r="AB116" s="299" t="str">
        <f t="shared" ca="true" si="29"/>
        <v/>
      </c>
    </row>
    <row r="117" ht="11.25" customHeight="true" x14ac:dyDescent="0.2"/>
    <row r="118" ht="22.5" customHeight="true" x14ac:dyDescent="0.25">
      <c r="B118" s="975" t="str">
        <f>CONCATENATE("National use of drinking water sources, ",C99,"–",C100)</f>
        <v>National use of drinking water sources, 2000–2020</v>
      </c>
      <c r="C118" s="976"/>
      <c r="D118" s="976"/>
      <c r="E118" s="976"/>
      <c r="F118" s="976"/>
      <c r="G118" s="976"/>
      <c r="H118" s="976"/>
      <c r="I118" s="976"/>
      <c r="J118" s="976"/>
      <c r="K118" s="976"/>
      <c r="L118" s="976"/>
      <c r="N118" s="300"/>
      <c r="O118" s="300"/>
      <c r="P118" s="300"/>
      <c r="Q118" s="300"/>
      <c r="R118" s="300"/>
      <c r="S118" s="998" t="s">
        <v>11</v>
      </c>
      <c r="T118" s="999"/>
      <c r="U118" s="999"/>
      <c r="V118" s="999"/>
      <c r="W118" s="1000"/>
      <c r="X118" s="300"/>
      <c r="Y118" s="300"/>
      <c r="Z118" s="300"/>
      <c r="AA118" s="300"/>
      <c r="AB118" s="30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2"/>
      <c r="D153" s="302"/>
      <c r="E153" s="303" t="str">
        <f t="shared" ref="E153:E158" ca="true" si="30">IF(ISERROR(INDIRECT(CONCATENATE($B153,"!M18"))),"",INDIRECT(CONCATENATE($B153,"!M18")))</f>
        <v/>
      </c>
      <c r="F153" s="303" t="str">
        <f t="shared" ref="F153:F158" ca="true" si="31">IF(ISERROR(INDIRECT(CONCATENATE($B153,"!M19"))),"",INDIRECT(CONCATENATE($B153,"!M19")))</f>
        <v/>
      </c>
      <c r="G153" s="303" t="str">
        <f t="shared" ref="G153:G158" ca="true" si="32">IF(ISERROR(INDIRECT(CONCATENATE($B153,"!M20"))),"",INDIRECT(CONCATENATE($B153,"!M20")))</f>
        <v/>
      </c>
      <c r="H153" s="303" t="str">
        <f t="shared" ref="H153:H158" ca="true" si="33">IF(ISERROR(INDIRECT(CONCATENATE($B153,"!M21"))),"",INDIRECT(CONCATENATE($B153,"!M21")))</f>
        <v/>
      </c>
      <c r="I153" s="303"/>
      <c r="J153" s="303" t="str">
        <f t="shared" ref="J153:J158" ca="true" si="34">IF(ISERROR(INDIRECT(CONCATENATE($B153,"!N18"))),"",INDIRECT(CONCATENATE($B153,"!N18")))</f>
        <v/>
      </c>
      <c r="K153" s="303" t="str">
        <f t="shared" ref="K153:K158" ca="true" si="35">IF(ISERROR(INDIRECT(CONCATENATE($B153,"!N19"))),"",INDIRECT(CONCATENATE($B153,"!N19")))</f>
        <v/>
      </c>
      <c r="L153" s="303" t="str">
        <f t="shared" ref="L153:L158" ca="true" si="36">IF(ISERROR(INDIRECT(CONCATENATE($B153,"!N20"))),"",INDIRECT(CONCATENATE($B153,"!N20")))</f>
        <v/>
      </c>
      <c r="M153" s="303" t="str">
        <f t="shared" ref="M153:M158" ca="true" si="37">IF(ISERROR(INDIRECT(CONCATENATE($B153,"!N21"))),"",INDIRECT(CONCATENATE($B153,"!N21")))</f>
        <v/>
      </c>
      <c r="N153" s="303"/>
      <c r="O153" s="303" t="str">
        <f t="shared" ref="O153:O158" ca="true" si="38">IF(ISERROR(INDIRECT(CONCATENATE($B153,"!O18"))),"",INDIRECT(CONCATENATE($B153,"!O18")))</f>
        <v/>
      </c>
      <c r="P153" s="303" t="str">
        <f t="shared" ref="P153:P158" ca="true" si="39">IF(ISERROR(INDIRECT(CONCATENATE($B153,"!O19"))),"",INDIRECT(CONCATENATE($B153,"!O19")))</f>
        <v/>
      </c>
      <c r="Q153" s="303" t="str">
        <f t="shared" ref="Q153:Q158" ca="true" si="40">IF(ISERROR(INDIRECT(CONCATENATE($B153,"!O20"))),"",INDIRECT(CONCATENATE($B153,"!O20")))</f>
        <v/>
      </c>
      <c r="R153" s="303" t="str">
        <f t="shared" ref="R153:R158" ca="true" si="41">IF(ISERROR(INDIRECT(CONCATENATE($B153,"!O21"))),"",INDIRECT(CONCATENATE($B153,"!O21")))</f>
        <v/>
      </c>
      <c r="S153" s="303"/>
      <c r="T153" s="303" t="str">
        <f t="shared" ref="T153:T158" ca="true" si="42">IF(ISERROR(INDIRECT(CONCATENATE($B153,"!P18"))),"",INDIRECT(CONCATENATE($B153,"!P18")))</f>
        <v/>
      </c>
      <c r="U153" s="303" t="str">
        <f t="shared" ref="U153:U158" ca="true" si="43">IF(ISERROR(INDIRECT(CONCATENATE($B153,"!P19"))),"",INDIRECT(CONCATENATE($B153,"!P19")))</f>
        <v/>
      </c>
      <c r="V153" s="303" t="str">
        <f t="shared" ref="V153:V158" ca="true" si="44">IF(ISERROR(INDIRECT(CONCATENATE($B153,"!P20"))),"",INDIRECT(CONCATENATE($B153,"!P20")))</f>
        <v/>
      </c>
      <c r="W153" s="303" t="str">
        <f t="shared" ref="W153:W158" ca="true" si="45">IF(ISERROR(INDIRECT(CONCATENATE($B153,"!P21"))),"",INDIRECT(CONCATENATE($B153,"!P21")))</f>
        <v/>
      </c>
      <c r="X153" s="303"/>
      <c r="Y153" s="303" t="str">
        <f t="shared" ref="Y153:Y158" ca="true" si="46">IF(ISERROR(INDIRECT(CONCATENATE($B153,"!Q18"))),"",INDIRECT(CONCATENATE($B153,"!Q18")))</f>
        <v/>
      </c>
      <c r="Z153" s="303" t="str">
        <f t="shared" ref="Z153:Z158" ca="true" si="47">IF(ISERROR(INDIRECT(CONCATENATE($B153,"!Q19"))),"",INDIRECT(CONCATENATE($B153,"!Q19")))</f>
        <v/>
      </c>
      <c r="AA153" s="303" t="str">
        <f t="shared" ref="AA153:AA158" ca="true" si="48">IF(ISERROR(INDIRECT(CONCATENATE($B153,"!Q20"))),"",INDIRECT(CONCATENATE($B153,"!Q20")))</f>
        <v/>
      </c>
      <c r="AB153" s="303" t="str">
        <f t="shared" ref="AB153:AB158" ca="true" si="49">IF(ISERROR(INDIRECT(CONCATENATE($B153,"!Q21"))),"",INDIRECT(CONCATENATE($B153,"!Q1")))</f>
        <v/>
      </c>
    </row>
    <row r="154" x14ac:dyDescent="0.2">
      <c r="C154" s="302"/>
      <c r="D154" s="302"/>
      <c r="E154" s="303" t="str">
        <f t="shared" ca="true" si="30"/>
        <v/>
      </c>
      <c r="F154" s="303" t="str">
        <f t="shared" ca="true" si="31"/>
        <v/>
      </c>
      <c r="G154" s="303" t="str">
        <f t="shared" ca="true" si="32"/>
        <v/>
      </c>
      <c r="H154" s="303" t="str">
        <f t="shared" ca="true" si="33"/>
        <v/>
      </c>
      <c r="I154" s="303"/>
      <c r="J154" s="303" t="str">
        <f t="shared" ca="true" si="34"/>
        <v/>
      </c>
      <c r="K154" s="303" t="str">
        <f t="shared" ca="true" si="35"/>
        <v/>
      </c>
      <c r="L154" s="303" t="str">
        <f t="shared" ca="true" si="36"/>
        <v/>
      </c>
      <c r="M154" s="303" t="str">
        <f t="shared" ca="true" si="37"/>
        <v/>
      </c>
      <c r="N154" s="303"/>
      <c r="O154" s="303" t="str">
        <f t="shared" ca="true" si="38"/>
        <v/>
      </c>
      <c r="P154" s="303" t="str">
        <f t="shared" ca="true" si="39"/>
        <v/>
      </c>
      <c r="Q154" s="303" t="str">
        <f t="shared" ca="true" si="40"/>
        <v/>
      </c>
      <c r="R154" s="303" t="str">
        <f t="shared" ca="true" si="41"/>
        <v/>
      </c>
      <c r="S154" s="303"/>
      <c r="T154" s="303" t="str">
        <f t="shared" ca="true" si="42"/>
        <v/>
      </c>
      <c r="U154" s="303" t="str">
        <f t="shared" ca="true" si="43"/>
        <v/>
      </c>
      <c r="V154" s="303" t="str">
        <f t="shared" ca="true" si="44"/>
        <v/>
      </c>
      <c r="W154" s="303" t="str">
        <f t="shared" ca="true" si="45"/>
        <v/>
      </c>
      <c r="X154" s="303"/>
      <c r="Y154" s="303" t="str">
        <f t="shared" ca="true" si="46"/>
        <v/>
      </c>
      <c r="Z154" s="303" t="str">
        <f t="shared" ca="true" si="47"/>
        <v/>
      </c>
      <c r="AA154" s="303" t="str">
        <f t="shared" ca="true" si="48"/>
        <v/>
      </c>
      <c r="AB154" s="303" t="str">
        <f t="shared" ca="true" si="49"/>
        <v/>
      </c>
    </row>
    <row r="155" x14ac:dyDescent="0.2">
      <c r="C155" s="302"/>
      <c r="D155" s="302"/>
      <c r="E155" s="303" t="str">
        <f t="shared" ca="true" si="30"/>
        <v/>
      </c>
      <c r="F155" s="303" t="str">
        <f t="shared" ca="true" si="31"/>
        <v/>
      </c>
      <c r="G155" s="303" t="str">
        <f t="shared" ca="true" si="32"/>
        <v/>
      </c>
      <c r="H155" s="303" t="str">
        <f t="shared" ca="true" si="33"/>
        <v/>
      </c>
      <c r="I155" s="303"/>
      <c r="J155" s="303" t="str">
        <f t="shared" ca="true" si="34"/>
        <v/>
      </c>
      <c r="K155" s="303" t="str">
        <f t="shared" ca="true" si="35"/>
        <v/>
      </c>
      <c r="L155" s="303" t="str">
        <f t="shared" ca="true" si="36"/>
        <v/>
      </c>
      <c r="M155" s="303" t="str">
        <f t="shared" ca="true" si="37"/>
        <v/>
      </c>
      <c r="N155" s="303"/>
      <c r="O155" s="303" t="str">
        <f t="shared" ca="true" si="38"/>
        <v/>
      </c>
      <c r="P155" s="303" t="str">
        <f t="shared" ca="true" si="39"/>
        <v/>
      </c>
      <c r="Q155" s="303" t="str">
        <f t="shared" ca="true" si="40"/>
        <v/>
      </c>
      <c r="R155" s="303" t="str">
        <f t="shared" ca="true" si="41"/>
        <v/>
      </c>
      <c r="S155" s="303"/>
      <c r="T155" s="303" t="str">
        <f t="shared" ca="true" si="42"/>
        <v/>
      </c>
      <c r="U155" s="303" t="str">
        <f t="shared" ca="true" si="43"/>
        <v/>
      </c>
      <c r="V155" s="303" t="str">
        <f t="shared" ca="true" si="44"/>
        <v/>
      </c>
      <c r="W155" s="303" t="str">
        <f t="shared" ca="true" si="45"/>
        <v/>
      </c>
      <c r="X155" s="303"/>
      <c r="Y155" s="303" t="str">
        <f t="shared" ca="true" si="46"/>
        <v/>
      </c>
      <c r="Z155" s="303" t="str">
        <f t="shared" ca="true" si="47"/>
        <v/>
      </c>
      <c r="AA155" s="303" t="str">
        <f t="shared" ca="true" si="48"/>
        <v/>
      </c>
      <c r="AB155" s="303" t="str">
        <f t="shared" ca="true" si="49"/>
        <v/>
      </c>
    </row>
    <row r="156" x14ac:dyDescent="0.2">
      <c r="C156" s="302"/>
      <c r="D156" s="302"/>
      <c r="E156" s="303" t="str">
        <f t="shared" ca="true" si="30"/>
        <v/>
      </c>
      <c r="F156" s="303" t="str">
        <f t="shared" ca="true" si="31"/>
        <v/>
      </c>
      <c r="G156" s="303" t="str">
        <f t="shared" ca="true" si="32"/>
        <v/>
      </c>
      <c r="H156" s="303" t="str">
        <f t="shared" ca="true" si="33"/>
        <v/>
      </c>
      <c r="I156" s="303"/>
      <c r="J156" s="303" t="str">
        <f t="shared" ca="true" si="34"/>
        <v/>
      </c>
      <c r="K156" s="303" t="str">
        <f t="shared" ca="true" si="35"/>
        <v/>
      </c>
      <c r="L156" s="303" t="str">
        <f t="shared" ca="true" si="36"/>
        <v/>
      </c>
      <c r="M156" s="303" t="str">
        <f t="shared" ca="true" si="37"/>
        <v/>
      </c>
      <c r="N156" s="303"/>
      <c r="O156" s="303" t="str">
        <f t="shared" ca="true" si="38"/>
        <v/>
      </c>
      <c r="P156" s="303" t="str">
        <f t="shared" ca="true" si="39"/>
        <v/>
      </c>
      <c r="Q156" s="303" t="str">
        <f t="shared" ca="true" si="40"/>
        <v/>
      </c>
      <c r="R156" s="303" t="str">
        <f t="shared" ca="true" si="41"/>
        <v/>
      </c>
      <c r="S156" s="303"/>
      <c r="T156" s="303" t="str">
        <f t="shared" ca="true" si="42"/>
        <v/>
      </c>
      <c r="U156" s="303" t="str">
        <f t="shared" ca="true" si="43"/>
        <v/>
      </c>
      <c r="V156" s="303" t="str">
        <f t="shared" ca="true" si="44"/>
        <v/>
      </c>
      <c r="W156" s="303" t="str">
        <f t="shared" ca="true" si="45"/>
        <v/>
      </c>
      <c r="X156" s="303"/>
      <c r="Y156" s="303" t="str">
        <f t="shared" ca="true" si="46"/>
        <v/>
      </c>
      <c r="Z156" s="303" t="str">
        <f t="shared" ca="true" si="47"/>
        <v/>
      </c>
      <c r="AA156" s="303" t="str">
        <f t="shared" ca="true" si="48"/>
        <v/>
      </c>
      <c r="AB156" s="303" t="str">
        <f t="shared" ca="true" si="49"/>
        <v/>
      </c>
    </row>
    <row r="157" x14ac:dyDescent="0.2">
      <c r="B157" s="303"/>
      <c r="C157" s="302"/>
      <c r="D157" s="302"/>
      <c r="E157" s="303" t="str">
        <f t="shared" ca="true" si="30"/>
        <v/>
      </c>
      <c r="F157" s="303" t="str">
        <f t="shared" ca="true" si="31"/>
        <v/>
      </c>
      <c r="G157" s="303" t="str">
        <f t="shared" ca="true" si="32"/>
        <v/>
      </c>
      <c r="H157" s="303" t="str">
        <f t="shared" ca="true" si="33"/>
        <v/>
      </c>
      <c r="I157" s="303"/>
      <c r="J157" s="303" t="str">
        <f t="shared" ca="true" si="34"/>
        <v/>
      </c>
      <c r="K157" s="303" t="str">
        <f t="shared" ca="true" si="35"/>
        <v/>
      </c>
      <c r="L157" s="303" t="str">
        <f t="shared" ca="true" si="36"/>
        <v/>
      </c>
      <c r="M157" s="303" t="str">
        <f t="shared" ca="true" si="37"/>
        <v/>
      </c>
      <c r="N157" s="303"/>
      <c r="O157" s="303" t="str">
        <f t="shared" ca="true" si="38"/>
        <v/>
      </c>
      <c r="P157" s="303" t="str">
        <f t="shared" ca="true" si="39"/>
        <v/>
      </c>
      <c r="Q157" s="303" t="str">
        <f t="shared" ca="true" si="40"/>
        <v/>
      </c>
      <c r="R157" s="303" t="str">
        <f t="shared" ca="true" si="41"/>
        <v/>
      </c>
      <c r="S157" s="303"/>
      <c r="T157" s="303" t="str">
        <f t="shared" ca="true" si="42"/>
        <v/>
      </c>
      <c r="U157" s="303" t="str">
        <f t="shared" ca="true" si="43"/>
        <v/>
      </c>
      <c r="V157" s="303" t="str">
        <f t="shared" ca="true" si="44"/>
        <v/>
      </c>
      <c r="W157" s="303" t="str">
        <f t="shared" ca="true" si="45"/>
        <v/>
      </c>
      <c r="X157" s="303"/>
      <c r="Y157" s="303" t="str">
        <f t="shared" ca="true" si="46"/>
        <v/>
      </c>
      <c r="Z157" s="303" t="str">
        <f t="shared" ca="true" si="47"/>
        <v/>
      </c>
      <c r="AA157" s="303" t="str">
        <f t="shared" ca="true" si="48"/>
        <v/>
      </c>
      <c r="AB157" s="303" t="str">
        <f t="shared" ca="true" si="49"/>
        <v/>
      </c>
    </row>
    <row r="158" x14ac:dyDescent="0.2">
      <c r="B158" s="303"/>
      <c r="C158" s="302"/>
      <c r="D158" s="302"/>
      <c r="E158" s="303" t="str">
        <f t="shared" ca="true" si="30"/>
        <v/>
      </c>
      <c r="F158" s="303" t="str">
        <f t="shared" ca="true" si="31"/>
        <v/>
      </c>
      <c r="G158" s="303" t="str">
        <f t="shared" ca="true" si="32"/>
        <v/>
      </c>
      <c r="H158" s="303" t="str">
        <f t="shared" ca="true" si="33"/>
        <v/>
      </c>
      <c r="I158" s="303"/>
      <c r="J158" s="303" t="str">
        <f t="shared" ca="true" si="34"/>
        <v/>
      </c>
      <c r="K158" s="303" t="str">
        <f t="shared" ca="true" si="35"/>
        <v/>
      </c>
      <c r="L158" s="303" t="str">
        <f t="shared" ca="true" si="36"/>
        <v/>
      </c>
      <c r="M158" s="303" t="str">
        <f t="shared" ca="true" si="37"/>
        <v/>
      </c>
      <c r="N158" s="303"/>
      <c r="O158" s="303" t="str">
        <f t="shared" ca="true" si="38"/>
        <v/>
      </c>
      <c r="P158" s="303" t="str">
        <f t="shared" ca="true" si="39"/>
        <v/>
      </c>
      <c r="Q158" s="303" t="str">
        <f t="shared" ca="true" si="40"/>
        <v/>
      </c>
      <c r="R158" s="303" t="str">
        <f t="shared" ca="true" si="41"/>
        <v/>
      </c>
      <c r="S158" s="303"/>
      <c r="T158" s="303" t="str">
        <f t="shared" ca="true" si="42"/>
        <v/>
      </c>
      <c r="U158" s="303" t="str">
        <f t="shared" ca="true" si="43"/>
        <v/>
      </c>
      <c r="V158" s="303" t="str">
        <f t="shared" ca="true" si="44"/>
        <v/>
      </c>
      <c r="W158" s="303" t="str">
        <f t="shared" ca="true" si="45"/>
        <v/>
      </c>
      <c r="X158" s="303"/>
      <c r="Y158" s="303" t="str">
        <f t="shared" ca="true" si="46"/>
        <v/>
      </c>
      <c r="Z158" s="303" t="str">
        <f t="shared" ca="true" si="47"/>
        <v/>
      </c>
      <c r="AA158" s="303" t="str">
        <f t="shared" ca="true" si="48"/>
        <v/>
      </c>
      <c r="AB158" s="303" t="str">
        <f t="shared" ca="true" si="49"/>
        <v/>
      </c>
    </row>
    <row r="197" s="242" customFormat="true" ht="16.5" customHeight="true" x14ac:dyDescent="0.2">
      <c r="A197" s="996" t="s">
        <v>6</v>
      </c>
      <c r="B197" s="996"/>
      <c r="C197" s="996"/>
      <c r="D197" s="994" t="s">
        <v>0</v>
      </c>
      <c r="E197" s="983"/>
      <c r="F197" s="983"/>
      <c r="G197" s="983"/>
      <c r="H197" s="995"/>
      <c r="I197" s="994" t="s">
        <v>1</v>
      </c>
      <c r="J197" s="983"/>
      <c r="K197" s="983"/>
      <c r="L197" s="983"/>
      <c r="M197" s="995"/>
      <c r="N197" s="994" t="s">
        <v>2</v>
      </c>
      <c r="O197" s="983"/>
      <c r="P197" s="983"/>
      <c r="Q197" s="983"/>
      <c r="R197" s="995"/>
      <c r="S197" s="994" t="s">
        <v>3</v>
      </c>
      <c r="T197" s="983"/>
      <c r="U197" s="983"/>
      <c r="V197" s="983"/>
      <c r="W197" s="995"/>
      <c r="X197" s="994" t="s">
        <v>4</v>
      </c>
      <c r="Y197" s="983"/>
      <c r="Z197" s="983"/>
      <c r="AA197" s="983"/>
      <c r="AB197" s="995"/>
    </row>
    <row r="198" s="246" customFormat="true" ht="22.5" customHeight="true" x14ac:dyDescent="0.2">
      <c r="A198" s="1009"/>
      <c r="B198" s="1009"/>
      <c r="C198" s="1009"/>
      <c r="D198" s="256" t="s">
        <v>14</v>
      </c>
      <c r="E198" s="257" t="s">
        <v>15</v>
      </c>
      <c r="F198" s="244" t="s">
        <v>16</v>
      </c>
      <c r="G198" s="244" t="s">
        <v>22</v>
      </c>
      <c r="H198" s="245" t="s">
        <v>17</v>
      </c>
      <c r="I198" s="256" t="s">
        <v>14</v>
      </c>
      <c r="J198" s="257" t="s">
        <v>15</v>
      </c>
      <c r="K198" s="244" t="s">
        <v>16</v>
      </c>
      <c r="L198" s="244" t="s">
        <v>22</v>
      </c>
      <c r="M198" s="245" t="s">
        <v>17</v>
      </c>
      <c r="N198" s="256" t="s">
        <v>14</v>
      </c>
      <c r="O198" s="257" t="s">
        <v>15</v>
      </c>
      <c r="P198" s="244" t="s">
        <v>16</v>
      </c>
      <c r="Q198" s="244" t="s">
        <v>22</v>
      </c>
      <c r="R198" s="245" t="s">
        <v>17</v>
      </c>
      <c r="S198" s="256" t="s">
        <v>14</v>
      </c>
      <c r="T198" s="257" t="s">
        <v>15</v>
      </c>
      <c r="U198" s="244" t="s">
        <v>16</v>
      </c>
      <c r="V198" s="244" t="s">
        <v>22</v>
      </c>
      <c r="W198" s="245" t="s">
        <v>17</v>
      </c>
      <c r="X198" s="256" t="s">
        <v>14</v>
      </c>
      <c r="Y198" s="257" t="s">
        <v>15</v>
      </c>
      <c r="Z198" s="244" t="s">
        <v>16</v>
      </c>
      <c r="AA198" s="244" t="s">
        <v>22</v>
      </c>
      <c r="AB198" s="245" t="s">
        <v>17</v>
      </c>
    </row>
    <row r="199" s="266" customFormat="true" ht="15" customHeight="true" x14ac:dyDescent="0.2">
      <c r="A199" s="1001" t="s">
        <v>10</v>
      </c>
      <c r="B199" s="1002"/>
      <c r="C199" s="354">
        <f>MinBase(C205:C216)</f>
        <v>2000</v>
      </c>
      <c r="D199" s="258">
        <f ca="true">IF((D201+H201)&gt;100,D201*100/(D201+H201),D201)</f>
        <v>59.288142139639604</v>
      </c>
      <c r="E199" s="259">
        <f ca="true">D199*AVERAGEIF(E205:E216,"&gt;0")/100</f>
        <v>49.612434792231234</v>
      </c>
      <c r="F199" s="260">
        <f ca="true">D199*(100-AVERAGEIF(E205:E216,"&gt;0"))/100</f>
        <v>9.6757073474083697</v>
      </c>
      <c r="G199" s="261">
        <f ca="true">100-(E199+F199+H199)</f>
        <v>27.160034510640799</v>
      </c>
      <c r="H199" s="262">
        <f ca="true">IF((D201+H201)&gt;100,H201*100/(D201+H201),H201)</f>
        <v>13.551823349719598</v>
      </c>
      <c r="I199" s="258">
        <f ca="true">IF((I201+M201)&gt;100,I201*100/(I201+M201),I201)</f>
        <v>78.48953473472784</v>
      </c>
      <c r="J199" s="259">
        <f ca="true">I199*AVERAGEIF(J205:J216,"&gt;0")/100</f>
        <v>69.815580951298941</v>
      </c>
      <c r="K199" s="263">
        <f ca="true">I199*(100-AVERAGEIF(J205:J216,"&gt;0"))/100</f>
        <v>8.6739537834288942</v>
      </c>
      <c r="L199" s="264">
        <f ca="true">100-(J199+K199+M199)</f>
        <v>12.0037817594025</v>
      </c>
      <c r="M199" s="265">
        <f ca="true">IF((I201+M201)&gt;100,M201*100/(I201+M201),M201)</f>
        <v>9.5066835058696597</v>
      </c>
      <c r="N199" s="258">
        <f ca="true">IF((N201+R201)&gt;100,N201*100/(N201+R201),N201)</f>
        <v>90.904807343711042</v>
      </c>
      <c r="O199" s="259">
        <f ca="true">N199*AVERAGEIF(O205:O216,"&gt;0")/100</f>
        <v>83.721428939715494</v>
      </c>
      <c r="P199" s="263">
        <f ca="true">N199*(100-AVERAGEIF(O205:O216,"&gt;0"))/100</f>
        <v>7.1833784039955457</v>
      </c>
      <c r="Q199" s="264">
        <f ca="true">100-(O199+P199+R199)</f>
        <v>8.6669625005029332</v>
      </c>
      <c r="R199" s="265">
        <f ca="true">IF((N201+R201)&gt;100,R201*100/(N201+R201),R201)</f>
        <v>0.42823015578602508</v>
      </c>
      <c r="S199" s="258">
        <f ca="true">IF((S201+W201)&gt;100,S201*100/(S201+W201),S201)</f>
        <v>91.05875153928389</v>
      </c>
      <c r="T199" s="259">
        <f ca="true">S199*AVERAGEIF(T205:T216,"&gt;0")/100</f>
        <v>85.603303587328313</v>
      </c>
      <c r="U199" s="263">
        <f ca="true">S199*(100-AVERAGEIF(T205:T216,"&gt;0"))/100</f>
        <v>5.4554479519555752</v>
      </c>
      <c r="V199" s="264">
        <f ca="true">100-(T199+U199+W199)</f>
        <v>5.8053740172600783</v>
      </c>
      <c r="W199" s="265">
        <f ca="true">IF((S201+W201)&gt;100,W201*100/(S201+W201),W201)</f>
        <v>3.1358744434560322</v>
      </c>
      <c r="X199" s="258">
        <f ca="true">IF((X201+AB201)&gt;100,X201*100/(X201+AB201),X201)</f>
        <v>95.263305228576769</v>
      </c>
      <c r="Y199" s="259">
        <f ca="true">X199*AVERAGEIF(Y205:Y216,"&gt;0")/100</f>
        <v>92.10338034160155</v>
      </c>
      <c r="Z199" s="263">
        <f ca="true">X199*(100-AVERAGEIF(Y205:Y216,"&gt;0"))/100</f>
        <v>3.1599248869752152</v>
      </c>
      <c r="AA199" s="264">
        <f ca="true">100-(Y199+Z199+AB199)</f>
        <v>4.1663189062870174</v>
      </c>
      <c r="AB199" s="265">
        <f ca="true">IF((X201+AB201)&gt;100,AB201*100/(X201+AB201),AB201)</f>
        <v>0.57037586513621363</v>
      </c>
    </row>
    <row r="200" s="266" customFormat="true" ht="15" customHeight="true" x14ac:dyDescent="0.2">
      <c r="A200" s="1003"/>
      <c r="B200" s="1004"/>
      <c r="C200" s="355">
        <f>MaxTarget(C205:C216)</f>
        <v>2020</v>
      </c>
      <c r="D200" s="267">
        <f ca="true">IF((D202+H202)&gt;100,D202*100/(D202+H202),D202)</f>
        <v>81.345091755894373</v>
      </c>
      <c r="E200" s="268">
        <f ca="true">D200*AVERAGEIF(E205:E216,"&gt;0")/100</f>
        <v>68.069733925919707</v>
      </c>
      <c r="F200" s="269">
        <f ca="true">D200*(100-AVERAGEIF(E205:E216,"&gt;0"))/100</f>
        <v>13.275357829974659</v>
      </c>
      <c r="G200" s="270">
        <f ca="true">100-(E200+F200+H200)</f>
        <v>15.493437902902315</v>
      </c>
      <c r="H200" s="271">
        <f ca="true">IF((D202+H202)&gt;100,H202*100/(D202+H202),H202)</f>
        <v>3.1614703412033123</v>
      </c>
      <c r="I200" s="267">
        <f ca="true">IF((I202+M202)&gt;100,I202*100/(I202+M202),I202)</f>
        <v>91.01477266883353</v>
      </c>
      <c r="J200" s="268">
        <f ca="true">I200*AVERAGEIF(J205:J216,"&gt;0")/100</f>
        <v>80.956642825066581</v>
      </c>
      <c r="K200" s="269">
        <f ca="true">I200*(100-AVERAGEIF(J205:J216,"&gt;0"))/100</f>
        <v>10.058129843766958</v>
      </c>
      <c r="L200" s="270">
        <f ca="true">100-(J200+K200+M200)</f>
        <v>8.1048273356689009</v>
      </c>
      <c r="M200" s="271">
        <f ca="true">IF((I202+M202)&gt;100,M202*100/(I202+M202),M202)</f>
        <v>0.88039999549755521</v>
      </c>
      <c r="N200" s="267">
        <f ca="true">IF((N202+R202)&gt;100,N202*100/(N202+R202),N202)</f>
        <v>93.099954293782758</v>
      </c>
      <c r="O200" s="268">
        <f ca="true">N200*AVERAGEIF(O205:O216,"&gt;0")/100</f>
        <v>85.743113433229539</v>
      </c>
      <c r="P200" s="269">
        <f ca="true">N200*(100-AVERAGEIF(O205:O216,"&gt;0"))/100</f>
        <v>7.3568408605532163</v>
      </c>
      <c r="Q200" s="270">
        <f ca="true">100-(O200+P200+R200)</f>
        <v>3.4965494579248855</v>
      </c>
      <c r="R200" s="271">
        <f ca="true">IF((N202+R202)&gt;100,R202*100/(N202+R202),R202)</f>
        <v>3.4034962482923561</v>
      </c>
      <c r="S200" s="267">
        <f ca="true">IF((S202+W202)&gt;100,S202*100/(S202+W202),S202)</f>
        <v>97.487253919042928</v>
      </c>
      <c r="T200" s="268">
        <f ca="true">S200*AVERAGEIF(T205:T216,"&gt;0")/100</f>
        <v>91.64666604863956</v>
      </c>
      <c r="U200" s="269">
        <f ca="true">S200*(100-AVERAGEIF(T205:T216,"&gt;0"))/100</f>
        <v>5.8405878704033727</v>
      </c>
      <c r="V200" s="270">
        <f ca="true">100-(T200+U200+W200)</f>
        <v>1.8087566795657608</v>
      </c>
      <c r="W200" s="271">
        <f ca="true">IF((S202+W202)&gt;100,W202*100/(S202+W202),W202)</f>
        <v>0.70398940139131128</v>
      </c>
      <c r="X200" s="267">
        <f ca="true">IF((X202+AB202)&gt;100,X202*100/(X202+AB202),X202)</f>
        <v>98.918932664354429</v>
      </c>
      <c r="Y200" s="268">
        <f ca="true">X200*AVERAGEIF(Y205:Y216,"&gt;0")/100</f>
        <v>95.637749039987028</v>
      </c>
      <c r="Z200" s="269">
        <f ca="true">X200*(100-AVERAGEIF(Y205:Y216,"&gt;0"))/100</f>
        <v>3.2811836243673969</v>
      </c>
      <c r="AA200" s="270">
        <f ca="true">100-(Y200+Z200+AB200)</f>
        <v>0.9836261949066909</v>
      </c>
      <c r="AB200" s="271">
        <f ca="true">IF((X202+AB202)&gt;100,AB202*100/(X202+AB202),AB202)</f>
        <v>9.7441140738879994E-2</v>
      </c>
    </row>
    <row r="201" hidden="true" x14ac:dyDescent="0.2">
      <c r="A201" s="1005" t="s">
        <v>12</v>
      </c>
      <c r="B201" s="1006"/>
      <c r="C201" s="272">
        <f>MinRegYear(C199,C205:C216)</f>
        <v>2003</v>
      </c>
      <c r="D201" s="273">
        <f ca="true">IF(MAX(C205:C216)-MIN(C205:C216)&lt;5,AVERAGEIF(C205:C216,"&gt;0",D205:D216),
IF(FORECAST($C201,D$205:D$216,$C$205:$C$216)&lt;0,0,
IF(FORECAST($C201,D$205:D$216,$C$205:$C$216)&gt;100,100,
FORECAST($C201,D$205:D$216,$C$205:$C$216))))</f>
        <v>59.288142139639604</v>
      </c>
      <c r="E201" s="274"/>
      <c r="F201" s="275"/>
      <c r="G201" s="275"/>
      <c r="H201" s="276">
        <f ca="true">IF(MAX(C205:C216)-MIN(C205:C216)&lt;5,AVERAGEIF(C205:C216,"&gt;0",H205:H216),
IF(FORECAST($C201,H$205:H$216,$C$205:$C$216)&lt;0,0,
IF(FORECAST($C201,H$205:H$216,$C$205:$C$216)&gt;100,100,
FORECAST($C201,H$205:H$216,$C$205:$C$216))))</f>
        <v>13.551823349719598</v>
      </c>
      <c r="I201" s="273">
        <f ca="true">IF(MAX(C205:C216)-MIN(C205:C216)&lt;5,AVERAGEIF(C205:C216,"&gt;0",I205:I216),
IF(FORECAST($C201,I$205:I$216,$C$205:$C$216)&lt;0,0,
IF(FORECAST($C201,I$205:I$216,$C$205:$C$216)&gt;100,100,
FORECAST($C201,I$205:I$216,$C$205:$C$216))))</f>
        <v>78.48953473472784</v>
      </c>
      <c r="J201" s="274"/>
      <c r="K201" s="275"/>
      <c r="L201" s="275"/>
      <c r="M201" s="276">
        <f ca="true">IF(MAX(C205:C216)-MIN(C205:C216)&lt;5,AVERAGEIF(C205:C216,"&gt;0",M205:M216),
IF(FORECAST($C201,M$205:M$216,$C$205:$C$216)&lt;0,0,
IF(FORECAST($C201,M$205:M$216,$C$205:$C$216)&gt;100,100,
FORECAST($C201,M$205:M$216,$C$205:$C$216))))</f>
        <v>9.5066835058696597</v>
      </c>
      <c r="N201" s="273">
        <f ca="true">IF(MAX(C205:C216)-MIN(C205:C216)&lt;5,AVERAGEIF(C205:C216,"&gt;0",N205:N216),
IF(FORECAST($C201,N$205:N$216,$C$205:$C$216)&lt;0,0,
IF(FORECAST($C201,N$205:N$216,$C$205:$C$216)&gt;100,100,
FORECAST($C201,N$205:N$216,$C$205:$C$216))))</f>
        <v>90.904807343711042</v>
      </c>
      <c r="O201" s="274"/>
      <c r="P201" s="275"/>
      <c r="Q201" s="275"/>
      <c r="R201" s="276">
        <f ca="true">IF(MAX(C205:C216)-MIN(C205:C216)&lt;5,AVERAGEIF(C205:C216,"&gt;0",R205:R216),
IF(FORECAST($C201,R$205:R$216,$C$205:$C$216)&lt;0,0,
IF(FORECAST($C201,R$205:R$216,$C$205:$C$216)&gt;100,100,
FORECAST($C201,R$205:R$216,$C$205:$C$216))))</f>
        <v>0.42823015578602508</v>
      </c>
      <c r="S201" s="273">
        <f ca="true">IF(MAX(C205:C216)-MIN(C205:C216)&lt;5,AVERAGEIF(C205:C216,"&gt;0",S205:S216),
IF(FORECAST($C201,S$205:S$216,$C$205:$C$216)&lt;0,0,
IF(FORECAST($C201,S$205:S$216,$C$205:$C$216)&gt;100,100,
FORECAST($C201,S$205:S$216,$C$205:$C$216))))</f>
        <v>91.05875153928389</v>
      </c>
      <c r="T201" s="274"/>
      <c r="U201" s="275"/>
      <c r="V201" s="275"/>
      <c r="W201" s="276">
        <f ca="true">IF(MAX(C205:C216)-MIN(C205:C216)&lt;5,AVERAGEIF(C205:C216,"&gt;0",W205:W216),
IF(FORECAST($C201,W$205:W$216,$C$205:$C$216)&lt;0,0,
IF(FORECAST($C201,W$205:W$216,$C$205:$C$216)&gt;100,100,
FORECAST($C201,W$205:W$216,$C$205:$C$216))))</f>
        <v>3.1358744434560322</v>
      </c>
      <c r="X201" s="273">
        <f ca="true">IF(MAX(C205:C216)-MIN(C205:C216)&lt;5,AVERAGEIF(C205:C216,"&gt;0",X205:X216),
IF(FORECAST($C201,X$205:X$216,$C$205:$C$216)&lt;0,0,
IF(FORECAST($C201,X$205:X$216,$C$205:$C$216)&gt;100,100,
FORECAST($C201,X$205:X$216,$C$205:$C$216))))</f>
        <v>95.263305228576769</v>
      </c>
      <c r="Y201" s="274"/>
      <c r="Z201" s="275"/>
      <c r="AA201" s="275"/>
      <c r="AB201" s="276">
        <f ca="true">IF(MAX(C205:C216)-MIN(C205:C216)&lt;5,AVERAGEIF(C205:C216,"&gt;0",AB205:AB216),
IF(FORECAST($C201,AB$205:AB$216,$C$205:$C$216)&lt;0,0,
IF(FORECAST($C201,AB$205:AB$216,$C$205:$C$216)&gt;100,100,
FORECAST($C201,AB$205:AB$216,$C$205:$C$216))))</f>
        <v>0.57037586513621363</v>
      </c>
    </row>
    <row r="202" hidden="true" x14ac:dyDescent="0.2">
      <c r="A202" s="1007"/>
      <c r="B202" s="1008"/>
      <c r="C202" s="251">
        <f>MaxRegYear(C200,C205:C216)</f>
        <v>2019</v>
      </c>
      <c r="D202" s="277">
        <f ca="true">IF(MAX(C205:C216)-MIN(C205:C216)&lt;5,AVERAGEIF(C205:C216,"&gt;0",D205:D216),
IF(FORECAST($C202,D$205:D$216,$C$205:$C$216)&lt;0,0,
IF(FORECAST($C202,D$205:D$216,$C$205:$C$216)&gt;100,100,
FORECAST($C202,D$205:D$216,$C$205:$C$216))))</f>
        <v>81.345091755894373</v>
      </c>
      <c r="E202" s="278"/>
      <c r="F202" s="279"/>
      <c r="G202" s="279"/>
      <c r="H202" s="280">
        <f ca="true">IF(MAX(C205:C216)-MIN(C205:C216)&lt;5,AVERAGEIF(C205:C216,"&gt;0",H205:H216),
IF(FORECAST($C202,H$205:H$216,$C$205:$C$216)&lt;0,0,
IF(FORECAST($C202,H$205:H$216,$C$205:$C$216)&gt;100,100,
FORECAST($C202,H$205:H$216,$C$205:$C$216))))</f>
        <v>3.1614703412033123</v>
      </c>
      <c r="I202" s="277">
        <f ca="true">IF(MAX(C205:C216)-MIN(C205:C216)&lt;5,AVERAGEIF(C205:C216,"&gt;0",I205:I216),
IF(FORECAST($C202,I$205:I$216,$C$205:$C$216)&lt;0,0,
IF(FORECAST($C202,I$205:I$216,$C$205:$C$216)&gt;100,100,
FORECAST($C202,I$205:I$216,$C$205:$C$216))))</f>
        <v>91.01477266883353</v>
      </c>
      <c r="J202" s="278"/>
      <c r="K202" s="279"/>
      <c r="L202" s="279"/>
      <c r="M202" s="280">
        <f ca="true">IF(MAX(C205:C216)-MIN(C205:C216)&lt;5,AVERAGEIF(C205:C216,"&gt;0",M205:M216),
IF(FORECAST($C202,M$205:M$216,$C$205:$C$216)&lt;0,0,
IF(FORECAST($C202,M$205:M$216,$C$205:$C$216)&gt;100,100,
FORECAST($C202,M$205:M$216,$C$205:$C$216))))</f>
        <v>0.88039999549755521</v>
      </c>
      <c r="N202" s="277">
        <f ca="true">IF(MAX(C205:C216)-MIN(C205:C216)&lt;5,AVERAGEIF(C205:C216,"&gt;0",N205:N216),
IF(FORECAST($C202,N$205:N$216,$C$205:$C$216)&lt;0,0,
IF(FORECAST($C202,N$205:N$216,$C$205:$C$216)&gt;100,100,
FORECAST($C202,N$205:N$216,$C$205:$C$216))))</f>
        <v>93.099954293782758</v>
      </c>
      <c r="O202" s="278"/>
      <c r="P202" s="279"/>
      <c r="Q202" s="279"/>
      <c r="R202" s="280">
        <f ca="true">IF(MAX(C205:C216)-MIN(C205:C216)&lt;5,AVERAGEIF(C205:C216,"&gt;0",R205:R216),
IF(FORECAST($C202,R$205:R$216,$C$205:$C$216)&lt;0,0,
IF(FORECAST($C202,R$205:R$216,$C$205:$C$216)&gt;100,100,
FORECAST($C202,R$205:R$216,$C$205:$C$216))))</f>
        <v>3.4034962482923561</v>
      </c>
      <c r="S202" s="277">
        <f ca="true">IF(MAX(C205:C216)-MIN(C205:C216)&lt;5,AVERAGEIF(C205:C216,"&gt;0",S205:S216),
IF(FORECAST($C202,S$205:S$216,$C$205:$C$216)&lt;0,0,
IF(FORECAST($C202,S$205:S$216,$C$205:$C$216)&gt;100,100,
FORECAST($C202,S$205:S$216,$C$205:$C$216))))</f>
        <v>97.487253919042928</v>
      </c>
      <c r="T202" s="278"/>
      <c r="U202" s="279"/>
      <c r="V202" s="279"/>
      <c r="W202" s="280">
        <f ca="true">IF(MAX(C205:C216)-MIN(C205:C216)&lt;5,AVERAGEIF(C205:C216,"&gt;0",W205:W216),
IF(FORECAST($C202,W$205:W$216,$C$205:$C$216)&lt;0,0,
IF(FORECAST($C202,W$205:W$216,$C$205:$C$216)&gt;100,100,
FORECAST($C202,W$205:W$216,$C$205:$C$216))))</f>
        <v>0.70398940139131128</v>
      </c>
      <c r="X202" s="277">
        <f ca="true">IF(MAX(C205:C216)-MIN(C205:C216)&lt;5,AVERAGEIF(C205:C216,"&gt;0",X205:X216),
IF(FORECAST($C202,X$205:X$216,$C$205:$C$216)&lt;0,0,
IF(FORECAST($C202,X$205:X$216,$C$205:$C$216)&gt;100,100,
FORECAST($C202,X$205:X$216,$C$205:$C$216))))</f>
        <v>98.918932664354429</v>
      </c>
      <c r="Y202" s="278"/>
      <c r="Z202" s="279"/>
      <c r="AA202" s="279"/>
      <c r="AB202" s="280">
        <f ca="true">IF(MAX(C205:C216)-MIN(C205:C216)&lt;5,AVERAGEIF(C205:C216,"&gt;0",AB205:AB216),
IF(FORECAST($C202,AB$205:AB$216,$C$205:$C$216)&lt;0,0,
IF(FORECAST($C202,AB$205:AB$216,$C$205:$C$216)&gt;100,100,
FORECAST($C202,AB$205:AB$216,$C$205:$C$216))))</f>
        <v>9.7441140738879994E-2</v>
      </c>
    </row>
    <row r="203" ht="9" customHeight="true" x14ac:dyDescent="0.2">
      <c r="D203" s="281"/>
      <c r="I203" s="281"/>
      <c r="K203" s="241"/>
      <c r="L203" s="241"/>
      <c r="N203" s="281"/>
      <c r="P203" s="241"/>
      <c r="Q203" s="241"/>
      <c r="S203" s="281"/>
      <c r="U203" s="241"/>
      <c r="V203" s="241"/>
      <c r="X203" s="281"/>
      <c r="Z203" s="241"/>
      <c r="AA203" s="241"/>
      <c r="AB203" s="282"/>
    </row>
    <row r="204" s="310" customFormat="true" ht="22.5" customHeight="true" x14ac:dyDescent="0.2">
      <c r="B204" s="283" t="s">
        <v>8</v>
      </c>
      <c r="C204" s="284" t="s">
        <v>9</v>
      </c>
      <c r="D204" s="285" t="s">
        <v>14</v>
      </c>
      <c r="E204" s="965" t="s">
        <v>598</v>
      </c>
      <c r="F204" s="364"/>
      <c r="G204" s="364"/>
      <c r="H204" s="287" t="s">
        <v>17</v>
      </c>
      <c r="I204" s="285" t="s">
        <v>14</v>
      </c>
      <c r="J204" s="965" t="s">
        <v>598</v>
      </c>
      <c r="K204" s="364"/>
      <c r="L204" s="364"/>
      <c r="M204" s="287" t="s">
        <v>17</v>
      </c>
      <c r="N204" s="285" t="s">
        <v>14</v>
      </c>
      <c r="O204" s="965" t="s">
        <v>598</v>
      </c>
      <c r="P204" s="364"/>
      <c r="Q204" s="364"/>
      <c r="R204" s="287" t="s">
        <v>17</v>
      </c>
      <c r="S204" s="285" t="s">
        <v>14</v>
      </c>
      <c r="T204" s="965" t="s">
        <v>598</v>
      </c>
      <c r="U204" s="364"/>
      <c r="V204" s="364"/>
      <c r="W204" s="287" t="s">
        <v>17</v>
      </c>
      <c r="X204" s="285" t="s">
        <v>14</v>
      </c>
      <c r="Y204" s="965" t="s">
        <v>598</v>
      </c>
      <c r="Z204" s="364"/>
      <c r="AA204" s="364"/>
      <c r="AB204" s="287" t="s">
        <v>17</v>
      </c>
      <c r="AD204" s="365"/>
    </row>
    <row r="205" x14ac:dyDescent="0.2">
      <c r="A205" s="289"/>
      <c r="B205" s="571" t="s">
        <v>192</v>
      </c>
      <c r="C205" s="572"/>
      <c r="D205" s="203">
        <f t="shared" ref="D205:D216" ca="true" si="50">IF(ISERROR(INDIRECT(CONCATENATE($B205,"!H16"))),"",INDIRECT(CONCATENATE($B205,"!H16")))</f>
        <v>72.857948662805242</v>
      </c>
      <c r="E205" s="293" t="str">
        <f t="shared" ref="E205:E216" ca="true" si="51">IF(ISERROR(INDIRECT(CONCATENATE($B205,"!H23"))),"",INDIRECT(CONCATENATE($B205,"!H23")))</f>
        <v>N/A</v>
      </c>
      <c r="F205" s="291"/>
      <c r="G205" s="291"/>
      <c r="H205" s="292">
        <f t="shared" ref="H205:H216" ca="true" si="52">IF(ISERROR(INDIRECT(CONCATENATE($B205,"!H21"))),"",INDIRECT(CONCATENATE($B205,"!H21")))</f>
        <v>1.9152702284435301</v>
      </c>
      <c r="I205" s="203">
        <f t="shared" ref="I205:I216" ca="true" si="53">IF(ISERROR(INDIRECT(CONCATENATE($B205,"!I16"))),"",INDIRECT(CONCATENATE($B205,"!I16")))</f>
        <v>90.707597017957539</v>
      </c>
      <c r="J205" s="293" t="str">
        <f t="shared" ref="J205:J216" ca="true" si="54">IF(ISERROR(INDIRECT(CONCATENATE($B205,"!I23"))),"",INDIRECT(CONCATENATE($B205,"!I23")))</f>
        <v>N/A</v>
      </c>
      <c r="K205" s="291"/>
      <c r="L205" s="291"/>
      <c r="M205" s="292">
        <f t="shared" ref="M205:M216" ca="true" si="55">IF(ISERROR(INDIRECT(CONCATENATE($B205,"!I21"))),"",INDIRECT(CONCATENATE($B205,"!I21")))</f>
        <v>2.9020228338949394</v>
      </c>
      <c r="N205" s="203">
        <f t="shared" ref="N205:N216" ca="true" si="56">IF(ISERROR(INDIRECT(CONCATENATE($B205,"!J16"))),"",INDIRECT(CONCATENATE($B205,"!J16")))</f>
        <v>94.451198930751488</v>
      </c>
      <c r="O205" s="293" t="str">
        <f t="shared" ref="O205:O216" ca="true" si="57">IF(ISERROR(INDIRECT(CONCATENATE($B205,"!J23"))),"",INDIRECT(CONCATENATE($B205,"!J23")))</f>
        <v>N/A</v>
      </c>
      <c r="P205" s="291"/>
      <c r="Q205" s="291"/>
      <c r="R205" s="292">
        <f t="shared" ref="R205:R216" ca="true" si="58">IF(ISERROR(INDIRECT(CONCATENATE($B205,"!J21"))),"",INDIRECT(CONCATENATE($B205,"!J21")))</f>
        <v>0</v>
      </c>
      <c r="S205" s="203">
        <f t="shared" ref="S205:S216" ca="true" si="59">IF(ISERROR(INDIRECT(CONCATENATE($B205,"!K16"))),"",INDIRECT(CONCATENATE($B205,"!K16")))</f>
        <v>97.717227881283165</v>
      </c>
      <c r="T205" s="293" t="str">
        <f t="shared" ref="T205:T216" ca="true" si="60">IF(ISERROR(INDIRECT(CONCATENATE($B205,"!K23"))),"",INDIRECT(CONCATENATE($B205,"!K23")))</f>
        <v>N/A</v>
      </c>
      <c r="U205" s="291"/>
      <c r="V205" s="291"/>
      <c r="W205" s="292">
        <f t="shared" ref="W205:W216" ca="true" si="61">IF(ISERROR(INDIRECT(CONCATENATE($B205,"!K21"))),"",INDIRECT(CONCATENATE($B205,"!K21")))</f>
        <v>0.74500177576758131</v>
      </c>
      <c r="X205" s="203">
        <f t="shared" ref="X205:X216" ca="true" si="62">IF(ISERROR(INDIRECT(CONCATENATE($B205,"!L16"))),"",INDIRECT(CONCATENATE($B205,"!L16")))</f>
        <v>98.277935603860769</v>
      </c>
      <c r="Y205" s="293" t="str">
        <f t="shared" ref="Y205:Y216" ca="true" si="63">IF(ISERROR(INDIRECT(CONCATENATE($B205,"!L23"))),"",INDIRECT(CONCATENATE($B205,"!L23")))</f>
        <v>N/A</v>
      </c>
      <c r="Z205" s="291"/>
      <c r="AA205" s="291"/>
      <c r="AB205" s="292">
        <f t="shared" ref="AB205:AB216" ca="true" si="64">IF(ISERROR(INDIRECT(CONCATENATE($B205,"!L221"))),"",INDIRECT(CONCATENATE($B205,"!L21")))</f>
        <v>0.21473835915483075</v>
      </c>
    </row>
    <row r="206" x14ac:dyDescent="0.2">
      <c r="A206" s="289"/>
      <c r="B206" s="573" t="s">
        <v>296</v>
      </c>
      <c r="C206" s="574">
        <v>2005</v>
      </c>
      <c r="D206" s="204">
        <f t="shared" ca="true" si="50"/>
        <v>65.950435643785468</v>
      </c>
      <c r="E206" s="293" t="str">
        <f t="shared" ca="true" si="51"/>
        <v>N/A</v>
      </c>
      <c r="F206" s="291"/>
      <c r="G206" s="291"/>
      <c r="H206" s="294">
        <f t="shared" ca="true" si="52"/>
        <v>12.868098225871755</v>
      </c>
      <c r="I206" s="204">
        <f t="shared" ca="true" si="53"/>
        <v>81.22262418620258</v>
      </c>
      <c r="J206" s="293" t="str">
        <f t="shared" ca="true" si="54"/>
        <v>N/A</v>
      </c>
      <c r="K206" s="291"/>
      <c r="L206" s="291"/>
      <c r="M206" s="294">
        <f t="shared" ca="true" si="55"/>
        <v>9.9887457770843397</v>
      </c>
      <c r="N206" s="204">
        <f t="shared" ca="true" si="56"/>
        <v>92.487628479378898</v>
      </c>
      <c r="O206" s="293" t="str">
        <f t="shared" ca="true" si="57"/>
        <v>N/A</v>
      </c>
      <c r="P206" s="291"/>
      <c r="Q206" s="291"/>
      <c r="R206" s="294">
        <f t="shared" ca="true" si="58"/>
        <v>1.3970814689202151</v>
      </c>
      <c r="S206" s="204">
        <f t="shared" ca="true" si="59"/>
        <v>92.971636914619779</v>
      </c>
      <c r="T206" s="293" t="str">
        <f t="shared" ca="true" si="60"/>
        <v>N/A</v>
      </c>
      <c r="U206" s="291"/>
      <c r="V206" s="291"/>
      <c r="W206" s="294">
        <f t="shared" ca="true" si="61"/>
        <v>3.5288303207751683</v>
      </c>
      <c r="X206" s="204">
        <f t="shared" ca="true" si="62"/>
        <v>95.753984255580875</v>
      </c>
      <c r="Y206" s="293" t="str">
        <f t="shared" ca="true" si="63"/>
        <v>N/A</v>
      </c>
      <c r="Z206" s="291"/>
      <c r="AA206" s="291"/>
      <c r="AB206" s="294">
        <f t="shared" ca="true" si="64"/>
        <v>0.83036790048971776</v>
      </c>
    </row>
    <row r="207" x14ac:dyDescent="0.2">
      <c r="A207" s="289"/>
      <c r="B207" s="573" t="s">
        <v>146</v>
      </c>
      <c r="C207" s="574"/>
      <c r="D207" s="204">
        <f t="shared" ca="true" si="50"/>
        <v>65.629079362526426</v>
      </c>
      <c r="E207" s="293">
        <f t="shared" ca="true" si="51"/>
        <v>79.682825486794655</v>
      </c>
      <c r="F207" s="291"/>
      <c r="G207" s="291"/>
      <c r="H207" s="294">
        <f t="shared" ca="true" si="52"/>
        <v>7.3709379695125188</v>
      </c>
      <c r="I207" s="204">
        <f t="shared" ca="true" si="53"/>
        <v>90.541752938752268</v>
      </c>
      <c r="J207" s="293">
        <f t="shared" ca="true" si="54"/>
        <v>83.665599863219924</v>
      </c>
      <c r="K207" s="291"/>
      <c r="L207" s="291"/>
      <c r="M207" s="294">
        <f t="shared" ca="true" si="55"/>
        <v>4.0390530944198524</v>
      </c>
      <c r="N207" s="204">
        <f t="shared" ca="true" si="56"/>
        <v>92.938029771711413</v>
      </c>
      <c r="O207" s="293">
        <f t="shared" ca="true" si="57"/>
        <v>88.925294655432324</v>
      </c>
      <c r="P207" s="291"/>
      <c r="Q207" s="291"/>
      <c r="R207" s="294">
        <f t="shared" ca="true" si="58"/>
        <v>2.0402133026561242</v>
      </c>
      <c r="S207" s="204">
        <f t="shared" ca="true" si="59"/>
        <v>88.648771796073035</v>
      </c>
      <c r="T207" s="293">
        <f t="shared" ca="true" si="60"/>
        <v>91.995789593732837</v>
      </c>
      <c r="U207" s="291"/>
      <c r="V207" s="291"/>
      <c r="W207" s="294">
        <f t="shared" ca="true" si="61"/>
        <v>4.1057889032685191</v>
      </c>
      <c r="X207" s="204">
        <f t="shared" ca="true" si="62"/>
        <v>95.58052291601058</v>
      </c>
      <c r="Y207" s="293">
        <f t="shared" ca="true" si="63"/>
        <v>95.712443534243974</v>
      </c>
      <c r="Z207" s="291"/>
      <c r="AA207" s="291"/>
      <c r="AB207" s="294">
        <f t="shared" ca="true" si="64"/>
        <v>0.53336271724332363</v>
      </c>
      <c r="AD207" s="295"/>
    </row>
    <row r="208" x14ac:dyDescent="0.2">
      <c r="A208" s="289"/>
      <c r="B208" s="573" t="s">
        <v>184</v>
      </c>
      <c r="C208" s="574">
        <v>2010</v>
      </c>
      <c r="D208" s="204">
        <f t="shared" ca="true" si="50"/>
        <v>56.223316605472981</v>
      </c>
      <c r="E208" s="293">
        <f t="shared" ca="true" si="51"/>
        <v>79.762455871376119</v>
      </c>
      <c r="F208" s="291"/>
      <c r="G208" s="291"/>
      <c r="H208" s="294">
        <f t="shared" ca="true" si="52"/>
        <v>9.5251434982023664</v>
      </c>
      <c r="I208" s="204">
        <f t="shared" ca="true" si="53"/>
        <v>78.653977044344487</v>
      </c>
      <c r="J208" s="293">
        <f t="shared" ca="true" si="54"/>
        <v>88.656045393607926</v>
      </c>
      <c r="K208" s="291"/>
      <c r="L208" s="291"/>
      <c r="M208" s="294">
        <f t="shared" ca="true" si="55"/>
        <v>4.3574569131414211</v>
      </c>
      <c r="N208" s="204">
        <f t="shared" ca="true" si="56"/>
        <v>87.397126896121279</v>
      </c>
      <c r="O208" s="293">
        <f t="shared" ca="true" si="57"/>
        <v>90.309686810234851</v>
      </c>
      <c r="P208" s="291"/>
      <c r="Q208" s="291"/>
      <c r="R208" s="294">
        <f t="shared" ca="true" si="58"/>
        <v>0.92533121079150826</v>
      </c>
      <c r="S208" s="204">
        <f t="shared" ca="true" si="59"/>
        <v>92.363188077717481</v>
      </c>
      <c r="T208" s="293">
        <f t="shared" ca="true" si="60"/>
        <v>94.044142007914104</v>
      </c>
      <c r="U208" s="291"/>
      <c r="V208" s="291"/>
      <c r="W208" s="294">
        <f t="shared" ca="true" si="61"/>
        <v>0.37759748326380632</v>
      </c>
      <c r="X208" s="204">
        <f t="shared" ca="true" si="62"/>
        <v>96.595837444529465</v>
      </c>
      <c r="Y208" s="293">
        <f t="shared" ca="true" si="63"/>
        <v>95.902973999618382</v>
      </c>
      <c r="Z208" s="291"/>
      <c r="AA208" s="291"/>
      <c r="AB208" s="294">
        <f t="shared" ca="true" si="64"/>
        <v>0</v>
      </c>
    </row>
    <row r="209" x14ac:dyDescent="0.2">
      <c r="A209" s="289"/>
      <c r="B209" s="573" t="s">
        <v>275</v>
      </c>
      <c r="C209" s="574">
        <v>2012</v>
      </c>
      <c r="D209" s="204">
        <f t="shared" ca="true" si="50"/>
        <v>79.812837410086217</v>
      </c>
      <c r="E209" s="293">
        <f t="shared" ca="true" si="51"/>
        <v>89.3</v>
      </c>
      <c r="F209" s="291"/>
      <c r="G209" s="291"/>
      <c r="H209" s="294">
        <f t="shared" ca="true" si="52"/>
        <v>5.7366235085247599</v>
      </c>
      <c r="I209" s="204">
        <f t="shared" ca="true" si="53"/>
        <v>89.727017412504921</v>
      </c>
      <c r="J209" s="293">
        <f t="shared" ca="true" si="54"/>
        <v>92.6</v>
      </c>
      <c r="K209" s="291"/>
      <c r="L209" s="291"/>
      <c r="M209" s="294">
        <f t="shared" ca="true" si="55"/>
        <v>2.9857087038441277</v>
      </c>
      <c r="N209" s="204">
        <f t="shared" ca="true" si="56"/>
        <v>94.749944095412516</v>
      </c>
      <c r="O209" s="293">
        <f t="shared" ca="true" si="57"/>
        <v>95.5</v>
      </c>
      <c r="P209" s="291"/>
      <c r="Q209" s="291"/>
      <c r="R209" s="294">
        <f t="shared" ca="true" si="58"/>
        <v>2.2078532109414026</v>
      </c>
      <c r="S209" s="204">
        <f t="shared" ca="true" si="59"/>
        <v>93.720257667334565</v>
      </c>
      <c r="T209" s="293">
        <f t="shared" ca="true" si="60"/>
        <v>95.4</v>
      </c>
      <c r="U209" s="291"/>
      <c r="V209" s="291"/>
      <c r="W209" s="294">
        <f t="shared" ca="true" si="61"/>
        <v>2.6461022909155498</v>
      </c>
      <c r="X209" s="204">
        <f t="shared" ca="true" si="62"/>
        <v>97.550527224834894</v>
      </c>
      <c r="Y209" s="293">
        <f t="shared" ca="true" si="63"/>
        <v>98.9</v>
      </c>
      <c r="Z209" s="291"/>
      <c r="AA209" s="291"/>
      <c r="AB209" s="294">
        <f t="shared" ca="true" si="64"/>
        <v>0</v>
      </c>
    </row>
    <row r="210" x14ac:dyDescent="0.2">
      <c r="A210" s="289"/>
      <c r="B210" s="573" t="s">
        <v>499</v>
      </c>
      <c r="C210" s="574">
        <v>2016</v>
      </c>
      <c r="D210" s="204">
        <f t="shared" ca="true" si="50"/>
        <v>78.762197459908108</v>
      </c>
      <c r="E210" s="293">
        <f t="shared" ca="true" si="51"/>
        <v>83.260891552562029</v>
      </c>
      <c r="F210" s="291"/>
      <c r="G210" s="291"/>
      <c r="H210" s="294">
        <f t="shared" ca="true" si="52"/>
        <v>3.9482677452610888</v>
      </c>
      <c r="I210" s="204">
        <f t="shared" ca="true" si="53"/>
        <v>90.904337346320631</v>
      </c>
      <c r="J210" s="293">
        <f t="shared" ca="true" si="54"/>
        <v>86.869675532211005</v>
      </c>
      <c r="K210" s="291"/>
      <c r="L210" s="291"/>
      <c r="M210" s="294">
        <f t="shared" ca="true" si="55"/>
        <v>1.743700169343023</v>
      </c>
      <c r="N210" s="204">
        <f t="shared" ca="true" si="56"/>
        <v>95.211798744030133</v>
      </c>
      <c r="O210" s="293">
        <f t="shared" ca="true" si="57"/>
        <v>90.02422432453352</v>
      </c>
      <c r="P210" s="291"/>
      <c r="Q210" s="291"/>
      <c r="R210" s="294">
        <f t="shared" ca="true" si="58"/>
        <v>0.784182869755083</v>
      </c>
      <c r="S210" s="204">
        <f t="shared" ca="true" si="59"/>
        <v>98.298903860240173</v>
      </c>
      <c r="T210" s="293">
        <f t="shared" ca="true" si="60"/>
        <v>91.188348509649614</v>
      </c>
      <c r="U210" s="291"/>
      <c r="V210" s="291"/>
      <c r="W210" s="294">
        <f t="shared" ca="true" si="61"/>
        <v>0.26614461777013826</v>
      </c>
      <c r="X210" s="204">
        <f t="shared" ca="true" si="62"/>
        <v>98.541771041998544</v>
      </c>
      <c r="Y210" s="293">
        <f t="shared" ca="true" si="63"/>
        <v>93.835164507541052</v>
      </c>
      <c r="Z210" s="291"/>
      <c r="AA210" s="291"/>
      <c r="AB210" s="294">
        <f t="shared" ca="true" si="64"/>
        <v>0.4228287665256924</v>
      </c>
    </row>
    <row r="211" x14ac:dyDescent="0.2">
      <c r="A211" s="289"/>
      <c r="B211" s="573" t="s">
        <v>577</v>
      </c>
      <c r="C211" s="574">
        <v>2017</v>
      </c>
      <c r="D211" s="204">
        <f t="shared" ca="true" si="50"/>
        <v>77.727094374661746</v>
      </c>
      <c r="E211" s="293">
        <f t="shared" ca="true" si="51"/>
        <v>86.394817589024598</v>
      </c>
      <c r="F211" s="291"/>
      <c r="G211" s="291"/>
      <c r="H211" s="294">
        <f t="shared" ca="true" si="52"/>
        <v>6.4581159342860213</v>
      </c>
      <c r="I211" s="204">
        <f t="shared" ca="true" si="53"/>
        <v>87.166949373939133</v>
      </c>
      <c r="J211" s="293">
        <f t="shared" ca="true" si="54"/>
        <v>92.953199529852242</v>
      </c>
      <c r="K211" s="291"/>
      <c r="L211" s="291"/>
      <c r="M211" s="294">
        <f t="shared" ca="true" si="55"/>
        <v>4.1963835930130102</v>
      </c>
      <c r="N211" s="204">
        <f t="shared" ca="true" si="56"/>
        <v>90.851389300689135</v>
      </c>
      <c r="O211" s="293">
        <f t="shared" ca="true" si="57"/>
        <v>95.730351286603891</v>
      </c>
      <c r="P211" s="291"/>
      <c r="Q211" s="291"/>
      <c r="R211" s="294">
        <f t="shared" ca="true" si="58"/>
        <v>5.1946379036957566</v>
      </c>
      <c r="S211" s="204">
        <f t="shared" ca="true" si="59"/>
        <v>96.019934119579474</v>
      </c>
      <c r="T211" s="293">
        <f t="shared" ca="true" si="60"/>
        <v>97.416071146901672</v>
      </c>
      <c r="U211" s="291"/>
      <c r="V211" s="291"/>
      <c r="W211" s="294">
        <f t="shared" ca="true" si="61"/>
        <v>2.0210208237485414</v>
      </c>
      <c r="X211" s="204">
        <f t="shared" ca="true" si="62"/>
        <v>98.155858339064906</v>
      </c>
      <c r="Y211" s="293">
        <f t="shared" ca="true" si="63"/>
        <v>99.064202489779859</v>
      </c>
      <c r="Z211" s="291"/>
      <c r="AA211" s="291"/>
      <c r="AB211" s="294">
        <f t="shared" ca="true" si="64"/>
        <v>0.26855374629818041</v>
      </c>
    </row>
    <row r="212" x14ac:dyDescent="0.2">
      <c r="A212" s="289"/>
      <c r="B212" s="573"/>
      <c r="C212" s="574"/>
      <c r="D212" s="204" t="str">
        <f t="shared" ca="true" si="50"/>
        <v/>
      </c>
      <c r="E212" s="293" t="str">
        <f t="shared" ca="true" si="51"/>
        <v/>
      </c>
      <c r="F212" s="291"/>
      <c r="G212" s="291"/>
      <c r="H212" s="294" t="str">
        <f t="shared" ca="true" si="52"/>
        <v/>
      </c>
      <c r="I212" s="204" t="str">
        <f t="shared" ca="true" si="53"/>
        <v/>
      </c>
      <c r="J212" s="293" t="str">
        <f t="shared" ca="true" si="54"/>
        <v/>
      </c>
      <c r="K212" s="291"/>
      <c r="L212" s="291"/>
      <c r="M212" s="294" t="str">
        <f t="shared" ca="true" si="55"/>
        <v/>
      </c>
      <c r="N212" s="204" t="str">
        <f t="shared" ca="true" si="56"/>
        <v/>
      </c>
      <c r="O212" s="293" t="str">
        <f t="shared" ca="true" si="57"/>
        <v/>
      </c>
      <c r="P212" s="291"/>
      <c r="Q212" s="291"/>
      <c r="R212" s="294" t="str">
        <f t="shared" ca="true" si="58"/>
        <v/>
      </c>
      <c r="S212" s="204" t="str">
        <f t="shared" ca="true" si="59"/>
        <v/>
      </c>
      <c r="T212" s="293" t="str">
        <f t="shared" ca="true" si="60"/>
        <v/>
      </c>
      <c r="U212" s="291"/>
      <c r="V212" s="291"/>
      <c r="W212" s="294" t="str">
        <f t="shared" ca="true" si="61"/>
        <v/>
      </c>
      <c r="X212" s="204" t="str">
        <f t="shared" ca="true" si="62"/>
        <v/>
      </c>
      <c r="Y212" s="293" t="str">
        <f t="shared" ca="true" si="63"/>
        <v/>
      </c>
      <c r="Z212" s="291"/>
      <c r="AA212" s="291"/>
      <c r="AB212" s="294" t="str">
        <f t="shared" ca="true" si="64"/>
        <v/>
      </c>
    </row>
    <row r="213" x14ac:dyDescent="0.2">
      <c r="A213" s="289"/>
      <c r="B213" s="573"/>
      <c r="C213" s="574"/>
      <c r="D213" s="204" t="str">
        <f t="shared" ca="true" si="50"/>
        <v/>
      </c>
      <c r="E213" s="293" t="str">
        <f t="shared" ca="true" si="51"/>
        <v/>
      </c>
      <c r="F213" s="291"/>
      <c r="G213" s="291"/>
      <c r="H213" s="294" t="str">
        <f t="shared" ca="true" si="52"/>
        <v/>
      </c>
      <c r="I213" s="204" t="str">
        <f t="shared" ca="true" si="53"/>
        <v/>
      </c>
      <c r="J213" s="293" t="str">
        <f t="shared" ca="true" si="54"/>
        <v/>
      </c>
      <c r="K213" s="291"/>
      <c r="L213" s="291"/>
      <c r="M213" s="294" t="str">
        <f t="shared" ca="true" si="55"/>
        <v/>
      </c>
      <c r="N213" s="204" t="str">
        <f t="shared" ca="true" si="56"/>
        <v/>
      </c>
      <c r="O213" s="293" t="str">
        <f t="shared" ca="true" si="57"/>
        <v/>
      </c>
      <c r="P213" s="291"/>
      <c r="Q213" s="291"/>
      <c r="R213" s="294" t="str">
        <f t="shared" ca="true" si="58"/>
        <v/>
      </c>
      <c r="S213" s="204" t="str">
        <f t="shared" ca="true" si="59"/>
        <v/>
      </c>
      <c r="T213" s="293" t="str">
        <f t="shared" ca="true" si="60"/>
        <v/>
      </c>
      <c r="U213" s="291"/>
      <c r="V213" s="291"/>
      <c r="W213" s="294" t="str">
        <f t="shared" ca="true" si="61"/>
        <v/>
      </c>
      <c r="X213" s="204" t="str">
        <f t="shared" ca="true" si="62"/>
        <v/>
      </c>
      <c r="Y213" s="293" t="str">
        <f t="shared" ca="true" si="63"/>
        <v/>
      </c>
      <c r="Z213" s="291"/>
      <c r="AA213" s="291"/>
      <c r="AB213" s="294" t="str">
        <f t="shared" ca="true" si="64"/>
        <v/>
      </c>
    </row>
    <row r="214" x14ac:dyDescent="0.2">
      <c r="A214" s="289"/>
      <c r="B214" s="573"/>
      <c r="C214" s="574"/>
      <c r="D214" s="204" t="str">
        <f t="shared" ca="true" si="50"/>
        <v/>
      </c>
      <c r="E214" s="293" t="str">
        <f t="shared" ca="true" si="51"/>
        <v/>
      </c>
      <c r="F214" s="291"/>
      <c r="G214" s="291"/>
      <c r="H214" s="294" t="str">
        <f t="shared" ca="true" si="52"/>
        <v/>
      </c>
      <c r="I214" s="204" t="str">
        <f t="shared" ca="true" si="53"/>
        <v/>
      </c>
      <c r="J214" s="293" t="str">
        <f t="shared" ca="true" si="54"/>
        <v/>
      </c>
      <c r="K214" s="291"/>
      <c r="L214" s="291"/>
      <c r="M214" s="294" t="str">
        <f t="shared" ca="true" si="55"/>
        <v/>
      </c>
      <c r="N214" s="204" t="str">
        <f t="shared" ca="true" si="56"/>
        <v/>
      </c>
      <c r="O214" s="293" t="str">
        <f t="shared" ca="true" si="57"/>
        <v/>
      </c>
      <c r="P214" s="291"/>
      <c r="Q214" s="291"/>
      <c r="R214" s="294" t="str">
        <f t="shared" ca="true" si="58"/>
        <v/>
      </c>
      <c r="S214" s="204" t="str">
        <f t="shared" ca="true" si="59"/>
        <v/>
      </c>
      <c r="T214" s="293" t="str">
        <f t="shared" ca="true" si="60"/>
        <v/>
      </c>
      <c r="U214" s="291"/>
      <c r="V214" s="291"/>
      <c r="W214" s="294" t="str">
        <f t="shared" ca="true" si="61"/>
        <v/>
      </c>
      <c r="X214" s="204" t="str">
        <f t="shared" ca="true" si="62"/>
        <v/>
      </c>
      <c r="Y214" s="293" t="str">
        <f t="shared" ca="true" si="63"/>
        <v/>
      </c>
      <c r="Z214" s="291"/>
      <c r="AA214" s="291"/>
      <c r="AB214" s="294" t="str">
        <f t="shared" ca="true" si="64"/>
        <v/>
      </c>
    </row>
    <row r="215" x14ac:dyDescent="0.2">
      <c r="A215" s="289"/>
      <c r="B215" s="573"/>
      <c r="C215" s="574"/>
      <c r="D215" s="204" t="str">
        <f t="shared" ca="true" si="50"/>
        <v/>
      </c>
      <c r="E215" s="293" t="str">
        <f t="shared" ca="true" si="51"/>
        <v/>
      </c>
      <c r="F215" s="291"/>
      <c r="G215" s="291"/>
      <c r="H215" s="294" t="str">
        <f t="shared" ca="true" si="52"/>
        <v/>
      </c>
      <c r="I215" s="204" t="str">
        <f t="shared" ca="true" si="53"/>
        <v/>
      </c>
      <c r="J215" s="293" t="str">
        <f t="shared" ca="true" si="54"/>
        <v/>
      </c>
      <c r="K215" s="291"/>
      <c r="L215" s="291"/>
      <c r="M215" s="294" t="str">
        <f t="shared" ca="true" si="55"/>
        <v/>
      </c>
      <c r="N215" s="204" t="str">
        <f t="shared" ca="true" si="56"/>
        <v/>
      </c>
      <c r="O215" s="293" t="str">
        <f t="shared" ca="true" si="57"/>
        <v/>
      </c>
      <c r="P215" s="291"/>
      <c r="Q215" s="291"/>
      <c r="R215" s="294" t="str">
        <f t="shared" ca="true" si="58"/>
        <v/>
      </c>
      <c r="S215" s="204" t="str">
        <f t="shared" ca="true" si="59"/>
        <v/>
      </c>
      <c r="T215" s="293" t="str">
        <f t="shared" ca="true" si="60"/>
        <v/>
      </c>
      <c r="U215" s="291"/>
      <c r="V215" s="291"/>
      <c r="W215" s="294" t="str">
        <f t="shared" ca="true" si="61"/>
        <v/>
      </c>
      <c r="X215" s="204" t="str">
        <f t="shared" ca="true" si="62"/>
        <v/>
      </c>
      <c r="Y215" s="293" t="str">
        <f t="shared" ca="true" si="63"/>
        <v/>
      </c>
      <c r="Z215" s="291"/>
      <c r="AA215" s="291"/>
      <c r="AB215" s="294" t="str">
        <f t="shared" ca="true" si="64"/>
        <v/>
      </c>
    </row>
    <row r="216" x14ac:dyDescent="0.2">
      <c r="A216" s="289"/>
      <c r="B216" s="575"/>
      <c r="C216" s="576"/>
      <c r="D216" s="205" t="str">
        <f t="shared" ca="true" si="50"/>
        <v/>
      </c>
      <c r="E216" s="296" t="str">
        <f t="shared" ca="true" si="51"/>
        <v/>
      </c>
      <c r="F216" s="297"/>
      <c r="G216" s="298"/>
      <c r="H216" s="299" t="str">
        <f t="shared" ca="true" si="52"/>
        <v/>
      </c>
      <c r="I216" s="205" t="str">
        <f t="shared" ca="true" si="53"/>
        <v/>
      </c>
      <c r="J216" s="296" t="str">
        <f t="shared" ca="true" si="54"/>
        <v/>
      </c>
      <c r="K216" s="297"/>
      <c r="L216" s="298"/>
      <c r="M216" s="299" t="str">
        <f t="shared" ca="true" si="55"/>
        <v/>
      </c>
      <c r="N216" s="205" t="str">
        <f t="shared" ca="true" si="56"/>
        <v/>
      </c>
      <c r="O216" s="296" t="str">
        <f t="shared" ca="true" si="57"/>
        <v/>
      </c>
      <c r="P216" s="297"/>
      <c r="Q216" s="298"/>
      <c r="R216" s="299" t="str">
        <f t="shared" ca="true" si="58"/>
        <v/>
      </c>
      <c r="S216" s="205" t="str">
        <f t="shared" ca="true" si="59"/>
        <v/>
      </c>
      <c r="T216" s="296" t="str">
        <f t="shared" ca="true" si="60"/>
        <v/>
      </c>
      <c r="U216" s="297"/>
      <c r="V216" s="298"/>
      <c r="W216" s="299" t="str">
        <f t="shared" ca="true" si="61"/>
        <v/>
      </c>
      <c r="X216" s="205" t="str">
        <f t="shared" ca="true" si="62"/>
        <v/>
      </c>
      <c r="Y216" s="296" t="str">
        <f t="shared" ca="true" si="63"/>
        <v/>
      </c>
      <c r="Z216" s="297"/>
      <c r="AA216" s="298"/>
      <c r="AB216" s="299" t="str">
        <f t="shared" ca="true" si="64"/>
        <v/>
      </c>
    </row>
    <row r="217" ht="11.25" customHeight="true" x14ac:dyDescent="0.2"/>
    <row r="218" ht="22.5" customHeight="true" x14ac:dyDescent="0.25">
      <c r="B218" s="975" t="str">
        <f>CONCATENATE("Urban use of drinking water sources,  ",C199,"–",C200)</f>
        <v>Urban use of drinking water sources,  2000–2020</v>
      </c>
      <c r="C218" s="976"/>
      <c r="D218" s="976"/>
      <c r="E218" s="976"/>
      <c r="F218" s="976"/>
      <c r="G218" s="976"/>
      <c r="H218" s="976"/>
      <c r="I218" s="976"/>
      <c r="J218" s="976"/>
      <c r="K218" s="976"/>
      <c r="L218" s="976"/>
      <c r="N218" s="300"/>
      <c r="O218" s="300"/>
      <c r="P218" s="300"/>
      <c r="Q218" s="300"/>
      <c r="R218" s="300"/>
      <c r="S218" s="998" t="s">
        <v>11</v>
      </c>
      <c r="T218" s="999"/>
      <c r="U218" s="999"/>
      <c r="V218" s="999"/>
      <c r="W218" s="1000"/>
      <c r="X218" s="300"/>
      <c r="Y218" s="300"/>
      <c r="Z218" s="300"/>
      <c r="AA218" s="300"/>
      <c r="AB218" s="30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2"/>
      <c r="D253" s="302"/>
      <c r="E253" s="303" t="str">
        <f ca="true">IF(ISERROR(INDIRECT(CONCATENATE($B253,"!M18"))),"",INDIRECT(CONCATENATE($B253,"!M18")))</f>
        <v/>
      </c>
      <c r="F253" s="303" t="str">
        <f ca="true">IF(ISERROR(INDIRECT(CONCATENATE($B253,"!M19"))),"",INDIRECT(CONCATENATE($B253,"!M19")))</f>
        <v/>
      </c>
      <c r="G253" s="303" t="str">
        <f ca="true">IF(ISERROR(INDIRECT(CONCATENATE($B253,"!M20"))),"",INDIRECT(CONCATENATE($B253,"!M20")))</f>
        <v/>
      </c>
      <c r="H253" s="303" t="str">
        <f ca="true">IF(ISERROR(INDIRECT(CONCATENATE($B253,"!M21"))),"",INDIRECT(CONCATENATE($B253,"!M21")))</f>
        <v/>
      </c>
      <c r="I253" s="303"/>
      <c r="J253" s="303" t="str">
        <f ca="true">IF(ISERROR(INDIRECT(CONCATENATE($B253,"!N18"))),"",INDIRECT(CONCATENATE($B253,"!N18")))</f>
        <v/>
      </c>
      <c r="K253" s="303" t="str">
        <f ca="true">IF(ISERROR(INDIRECT(CONCATENATE($B253,"!N19"))),"",INDIRECT(CONCATENATE($B253,"!N19")))</f>
        <v/>
      </c>
      <c r="L253" s="303" t="str">
        <f ca="true">IF(ISERROR(INDIRECT(CONCATENATE($B253,"!N20"))),"",INDIRECT(CONCATENATE($B253,"!N20")))</f>
        <v/>
      </c>
      <c r="M253" s="303" t="str">
        <f ca="true">IF(ISERROR(INDIRECT(CONCATENATE($B253,"!N21"))),"",INDIRECT(CONCATENATE($B253,"!N21")))</f>
        <v/>
      </c>
      <c r="N253" s="303"/>
      <c r="O253" s="303" t="str">
        <f ca="true">IF(ISERROR(INDIRECT(CONCATENATE($B253,"!O18"))),"",INDIRECT(CONCATENATE($B253,"!O18")))</f>
        <v/>
      </c>
      <c r="P253" s="303" t="str">
        <f ca="true">IF(ISERROR(INDIRECT(CONCATENATE($B253,"!O19"))),"",INDIRECT(CONCATENATE($B253,"!O19")))</f>
        <v/>
      </c>
      <c r="Q253" s="303" t="str">
        <f ca="true">IF(ISERROR(INDIRECT(CONCATENATE($B253,"!O20"))),"",INDIRECT(CONCATENATE($B253,"!O20")))</f>
        <v/>
      </c>
      <c r="R253" s="303" t="str">
        <f ca="true">IF(ISERROR(INDIRECT(CONCATENATE($B253,"!O21"))),"",INDIRECT(CONCATENATE($B253,"!O21")))</f>
        <v/>
      </c>
      <c r="S253" s="303"/>
      <c r="T253" s="303" t="str">
        <f ca="true">IF(ISERROR(INDIRECT(CONCATENATE($B253,"!P18"))),"",INDIRECT(CONCATENATE($B253,"!P18")))</f>
        <v/>
      </c>
      <c r="U253" s="303" t="str">
        <f ca="true">IF(ISERROR(INDIRECT(CONCATENATE($B253,"!P19"))),"",INDIRECT(CONCATENATE($B253,"!P19")))</f>
        <v/>
      </c>
      <c r="V253" s="303" t="str">
        <f ca="true">IF(ISERROR(INDIRECT(CONCATENATE($B253,"!P20"))),"",INDIRECT(CONCATENATE($B253,"!P20")))</f>
        <v/>
      </c>
      <c r="W253" s="303" t="str">
        <f ca="true">IF(ISERROR(INDIRECT(CONCATENATE($B253,"!P21"))),"",INDIRECT(CONCATENATE($B253,"!P21")))</f>
        <v/>
      </c>
      <c r="X253" s="303"/>
      <c r="Y253" s="303" t="str">
        <f ca="true">IF(ISERROR(INDIRECT(CONCATENATE($B253,"!Q18"))),"",INDIRECT(CONCATENATE($B253,"!Q18")))</f>
        <v/>
      </c>
      <c r="Z253" s="303" t="str">
        <f ca="true">IF(ISERROR(INDIRECT(CONCATENATE($B253,"!Q19"))),"",INDIRECT(CONCATENATE($B253,"!Q19")))</f>
        <v/>
      </c>
      <c r="AA253" s="303" t="str">
        <f ca="true">IF(ISERROR(INDIRECT(CONCATENATE($B253,"!Q20"))),"",INDIRECT(CONCATENATE($B253,"!Q20")))</f>
        <v/>
      </c>
      <c r="AB253" s="303" t="str">
        <f ca="true">IF(ISERROR(INDIRECT(CONCATENATE($B253,"!Q21"))),"",INDIRECT(CONCATENATE($B253,"!Q1")))</f>
        <v/>
      </c>
    </row>
    <row r="254" x14ac:dyDescent="0.2">
      <c r="C254" s="302"/>
      <c r="D254" s="302"/>
      <c r="E254" s="303" t="str">
        <f ca="true">IF(ISERROR(INDIRECT(CONCATENATE($B254,"!M18"))),"",INDIRECT(CONCATENATE($B254,"!M18")))</f>
        <v/>
      </c>
      <c r="F254" s="303" t="str">
        <f ca="true">IF(ISERROR(INDIRECT(CONCATENATE($B254,"!M19"))),"",INDIRECT(CONCATENATE($B254,"!M19")))</f>
        <v/>
      </c>
      <c r="G254" s="303" t="str">
        <f ca="true">IF(ISERROR(INDIRECT(CONCATENATE($B254,"!M20"))),"",INDIRECT(CONCATENATE($B254,"!M20")))</f>
        <v/>
      </c>
      <c r="H254" s="303" t="str">
        <f ca="true">IF(ISERROR(INDIRECT(CONCATENATE($B254,"!M21"))),"",INDIRECT(CONCATENATE($B254,"!M21")))</f>
        <v/>
      </c>
      <c r="I254" s="303"/>
      <c r="J254" s="303" t="str">
        <f ca="true">IF(ISERROR(INDIRECT(CONCATENATE($B254,"!N18"))),"",INDIRECT(CONCATENATE($B254,"!N18")))</f>
        <v/>
      </c>
      <c r="K254" s="303" t="str">
        <f ca="true">IF(ISERROR(INDIRECT(CONCATENATE($B254,"!N19"))),"",INDIRECT(CONCATENATE($B254,"!N19")))</f>
        <v/>
      </c>
      <c r="L254" s="303" t="str">
        <f ca="true">IF(ISERROR(INDIRECT(CONCATENATE($B254,"!N20"))),"",INDIRECT(CONCATENATE($B254,"!N20")))</f>
        <v/>
      </c>
      <c r="M254" s="303" t="str">
        <f ca="true">IF(ISERROR(INDIRECT(CONCATENATE($B254,"!N21"))),"",INDIRECT(CONCATENATE($B254,"!N21")))</f>
        <v/>
      </c>
      <c r="N254" s="303"/>
      <c r="O254" s="303" t="str">
        <f ca="true">IF(ISERROR(INDIRECT(CONCATENATE($B254,"!O18"))),"",INDIRECT(CONCATENATE($B254,"!O18")))</f>
        <v/>
      </c>
      <c r="P254" s="303" t="str">
        <f ca="true">IF(ISERROR(INDIRECT(CONCATENATE($B254,"!O19"))),"",INDIRECT(CONCATENATE($B254,"!O19")))</f>
        <v/>
      </c>
      <c r="Q254" s="303" t="str">
        <f ca="true">IF(ISERROR(INDIRECT(CONCATENATE($B254,"!O20"))),"",INDIRECT(CONCATENATE($B254,"!O20")))</f>
        <v/>
      </c>
      <c r="R254" s="303" t="str">
        <f ca="true">IF(ISERROR(INDIRECT(CONCATENATE($B254,"!O21"))),"",INDIRECT(CONCATENATE($B254,"!O21")))</f>
        <v/>
      </c>
      <c r="S254" s="303"/>
      <c r="T254" s="303" t="str">
        <f ca="true">IF(ISERROR(INDIRECT(CONCATENATE($B254,"!P18"))),"",INDIRECT(CONCATENATE($B254,"!P18")))</f>
        <v/>
      </c>
      <c r="U254" s="303" t="str">
        <f ca="true">IF(ISERROR(INDIRECT(CONCATENATE($B254,"!P19"))),"",INDIRECT(CONCATENATE($B254,"!P19")))</f>
        <v/>
      </c>
      <c r="V254" s="303" t="str">
        <f ca="true">IF(ISERROR(INDIRECT(CONCATENATE($B254,"!P20"))),"",INDIRECT(CONCATENATE($B254,"!P20")))</f>
        <v/>
      </c>
      <c r="W254" s="303" t="str">
        <f ca="true">IF(ISERROR(INDIRECT(CONCATENATE($B254,"!P21"))),"",INDIRECT(CONCATENATE($B254,"!P21")))</f>
        <v/>
      </c>
      <c r="X254" s="303"/>
      <c r="Y254" s="303" t="str">
        <f ca="true">IF(ISERROR(INDIRECT(CONCATENATE($B254,"!Q18"))),"",INDIRECT(CONCATENATE($B254,"!Q18")))</f>
        <v/>
      </c>
      <c r="Z254" s="303" t="str">
        <f ca="true">IF(ISERROR(INDIRECT(CONCATENATE($B254,"!Q19"))),"",INDIRECT(CONCATENATE($B254,"!Q19")))</f>
        <v/>
      </c>
      <c r="AA254" s="303" t="str">
        <f ca="true">IF(ISERROR(INDIRECT(CONCATENATE($B254,"!Q20"))),"",INDIRECT(CONCATENATE($B254,"!Q20")))</f>
        <v/>
      </c>
      <c r="AB254" s="303" t="str">
        <f ca="true">IF(ISERROR(INDIRECT(CONCATENATE($B254,"!Q21"))),"",INDIRECT(CONCATENATE($B254,"!Q1")))</f>
        <v/>
      </c>
    </row>
    <row r="255" x14ac:dyDescent="0.2">
      <c r="C255" s="302"/>
      <c r="D255" s="302"/>
      <c r="E255" s="303" t="str">
        <f ca="true">IF(ISERROR(INDIRECT(CONCATENATE($B255,"!M18"))),"",INDIRECT(CONCATENATE($B255,"!M18")))</f>
        <v/>
      </c>
      <c r="F255" s="303" t="str">
        <f ca="true">IF(ISERROR(INDIRECT(CONCATENATE($B255,"!M19"))),"",INDIRECT(CONCATENATE($B255,"!M19")))</f>
        <v/>
      </c>
      <c r="G255" s="303" t="str">
        <f ca="true">IF(ISERROR(INDIRECT(CONCATENATE($B255,"!M20"))),"",INDIRECT(CONCATENATE($B255,"!M20")))</f>
        <v/>
      </c>
      <c r="H255" s="303" t="str">
        <f ca="true">IF(ISERROR(INDIRECT(CONCATENATE($B255,"!M21"))),"",INDIRECT(CONCATENATE($B255,"!M21")))</f>
        <v/>
      </c>
      <c r="I255" s="303"/>
      <c r="J255" s="303" t="str">
        <f ca="true">IF(ISERROR(INDIRECT(CONCATENATE($B255,"!N18"))),"",INDIRECT(CONCATENATE($B255,"!N18")))</f>
        <v/>
      </c>
      <c r="K255" s="303" t="str">
        <f ca="true">IF(ISERROR(INDIRECT(CONCATENATE($B255,"!N19"))),"",INDIRECT(CONCATENATE($B255,"!N19")))</f>
        <v/>
      </c>
      <c r="L255" s="303" t="str">
        <f ca="true">IF(ISERROR(INDIRECT(CONCATENATE($B255,"!N20"))),"",INDIRECT(CONCATENATE($B255,"!N20")))</f>
        <v/>
      </c>
      <c r="M255" s="303" t="str">
        <f ca="true">IF(ISERROR(INDIRECT(CONCATENATE($B255,"!N21"))),"",INDIRECT(CONCATENATE($B255,"!N21")))</f>
        <v/>
      </c>
      <c r="N255" s="303"/>
      <c r="O255" s="303" t="str">
        <f ca="true">IF(ISERROR(INDIRECT(CONCATENATE($B255,"!O18"))),"",INDIRECT(CONCATENATE($B255,"!O18")))</f>
        <v/>
      </c>
      <c r="P255" s="303" t="str">
        <f ca="true">IF(ISERROR(INDIRECT(CONCATENATE($B255,"!O19"))),"",INDIRECT(CONCATENATE($B255,"!O19")))</f>
        <v/>
      </c>
      <c r="Q255" s="303" t="str">
        <f ca="true">IF(ISERROR(INDIRECT(CONCATENATE($B255,"!O20"))),"",INDIRECT(CONCATENATE($B255,"!O20")))</f>
        <v/>
      </c>
      <c r="R255" s="303" t="str">
        <f ca="true">IF(ISERROR(INDIRECT(CONCATENATE($B255,"!O21"))),"",INDIRECT(CONCATENATE($B255,"!O21")))</f>
        <v/>
      </c>
      <c r="S255" s="303"/>
      <c r="T255" s="303" t="str">
        <f ca="true">IF(ISERROR(INDIRECT(CONCATENATE($B255,"!P18"))),"",INDIRECT(CONCATENATE($B255,"!P18")))</f>
        <v/>
      </c>
      <c r="U255" s="303" t="str">
        <f ca="true">IF(ISERROR(INDIRECT(CONCATENATE($B255,"!P19"))),"",INDIRECT(CONCATENATE($B255,"!P19")))</f>
        <v/>
      </c>
      <c r="V255" s="303" t="str">
        <f ca="true">IF(ISERROR(INDIRECT(CONCATENATE($B255,"!P20"))),"",INDIRECT(CONCATENATE($B255,"!P20")))</f>
        <v/>
      </c>
      <c r="W255" s="303" t="str">
        <f ca="true">IF(ISERROR(INDIRECT(CONCATENATE($B255,"!P21"))),"",INDIRECT(CONCATENATE($B255,"!P21")))</f>
        <v/>
      </c>
      <c r="X255" s="303"/>
      <c r="Y255" s="303" t="str">
        <f ca="true">IF(ISERROR(INDIRECT(CONCATENATE($B255,"!Q18"))),"",INDIRECT(CONCATENATE($B255,"!Q18")))</f>
        <v/>
      </c>
      <c r="Z255" s="303" t="str">
        <f ca="true">IF(ISERROR(INDIRECT(CONCATENATE($B255,"!Q19"))),"",INDIRECT(CONCATENATE($B255,"!Q19")))</f>
        <v/>
      </c>
      <c r="AA255" s="303" t="str">
        <f ca="true">IF(ISERROR(INDIRECT(CONCATENATE($B255,"!Q20"))),"",INDIRECT(CONCATENATE($B255,"!Q20")))</f>
        <v/>
      </c>
      <c r="AB255" s="303" t="str">
        <f ca="true">IF(ISERROR(INDIRECT(CONCATENATE($B255,"!Q21"))),"",INDIRECT(CONCATENATE($B255,"!Q1")))</f>
        <v/>
      </c>
    </row>
    <row r="256" x14ac:dyDescent="0.2">
      <c r="B256" s="303"/>
      <c r="C256" s="302"/>
      <c r="D256" s="302"/>
      <c r="E256" s="303" t="str">
        <f ca="true">IF(ISERROR(INDIRECT(CONCATENATE($B256,"!M18"))),"",INDIRECT(CONCATENATE($B256,"!M18")))</f>
        <v/>
      </c>
      <c r="F256" s="303" t="str">
        <f ca="true">IF(ISERROR(INDIRECT(CONCATENATE($B256,"!M19"))),"",INDIRECT(CONCATENATE($B256,"!M19")))</f>
        <v/>
      </c>
      <c r="G256" s="303" t="str">
        <f ca="true">IF(ISERROR(INDIRECT(CONCATENATE($B256,"!M20"))),"",INDIRECT(CONCATENATE($B256,"!M20")))</f>
        <v/>
      </c>
      <c r="H256" s="303" t="str">
        <f ca="true">IF(ISERROR(INDIRECT(CONCATENATE($B256,"!M21"))),"",INDIRECT(CONCATENATE($B256,"!M21")))</f>
        <v/>
      </c>
      <c r="I256" s="303"/>
      <c r="J256" s="303" t="str">
        <f ca="true">IF(ISERROR(INDIRECT(CONCATENATE($B256,"!N18"))),"",INDIRECT(CONCATENATE($B256,"!N18")))</f>
        <v/>
      </c>
      <c r="K256" s="303" t="str">
        <f ca="true">IF(ISERROR(INDIRECT(CONCATENATE($B256,"!N19"))),"",INDIRECT(CONCATENATE($B256,"!N19")))</f>
        <v/>
      </c>
      <c r="L256" s="303" t="str">
        <f ca="true">IF(ISERROR(INDIRECT(CONCATENATE($B256,"!N20"))),"",INDIRECT(CONCATENATE($B256,"!N20")))</f>
        <v/>
      </c>
      <c r="M256" s="303" t="str">
        <f ca="true">IF(ISERROR(INDIRECT(CONCATENATE($B256,"!N21"))),"",INDIRECT(CONCATENATE($B256,"!N21")))</f>
        <v/>
      </c>
      <c r="N256" s="303"/>
      <c r="O256" s="303" t="str">
        <f ca="true">IF(ISERROR(INDIRECT(CONCATENATE($B256,"!O18"))),"",INDIRECT(CONCATENATE($B256,"!O18")))</f>
        <v/>
      </c>
      <c r="P256" s="303" t="str">
        <f ca="true">IF(ISERROR(INDIRECT(CONCATENATE($B256,"!O19"))),"",INDIRECT(CONCATENATE($B256,"!O19")))</f>
        <v/>
      </c>
      <c r="Q256" s="303" t="str">
        <f ca="true">IF(ISERROR(INDIRECT(CONCATENATE($B256,"!O20"))),"",INDIRECT(CONCATENATE($B256,"!O20")))</f>
        <v/>
      </c>
      <c r="R256" s="303" t="str">
        <f ca="true">IF(ISERROR(INDIRECT(CONCATENATE($B256,"!O21"))),"",INDIRECT(CONCATENATE($B256,"!O21")))</f>
        <v/>
      </c>
      <c r="S256" s="303"/>
      <c r="T256" s="303" t="str">
        <f ca="true">IF(ISERROR(INDIRECT(CONCATENATE($B256,"!P18"))),"",INDIRECT(CONCATENATE($B256,"!P18")))</f>
        <v/>
      </c>
      <c r="U256" s="303" t="str">
        <f ca="true">IF(ISERROR(INDIRECT(CONCATENATE($B256,"!P19"))),"",INDIRECT(CONCATENATE($B256,"!P19")))</f>
        <v/>
      </c>
      <c r="V256" s="303" t="str">
        <f ca="true">IF(ISERROR(INDIRECT(CONCATENATE($B256,"!P20"))),"",INDIRECT(CONCATENATE($B256,"!P20")))</f>
        <v/>
      </c>
      <c r="W256" s="303" t="str">
        <f ca="true">IF(ISERROR(INDIRECT(CONCATENATE($B256,"!P21"))),"",INDIRECT(CONCATENATE($B256,"!P21")))</f>
        <v/>
      </c>
      <c r="X256" s="303"/>
      <c r="Y256" s="303" t="str">
        <f ca="true">IF(ISERROR(INDIRECT(CONCATENATE($B256,"!Q18"))),"",INDIRECT(CONCATENATE($B256,"!Q18")))</f>
        <v/>
      </c>
      <c r="Z256" s="303" t="str">
        <f ca="true">IF(ISERROR(INDIRECT(CONCATENATE($B256,"!Q19"))),"",INDIRECT(CONCATENATE($B256,"!Q19")))</f>
        <v/>
      </c>
      <c r="AA256" s="303" t="str">
        <f ca="true">IF(ISERROR(INDIRECT(CONCATENATE($B256,"!Q20"))),"",INDIRECT(CONCATENATE($B256,"!Q20")))</f>
        <v/>
      </c>
      <c r="AB256" s="303" t="str">
        <f ca="true">IF(ISERROR(INDIRECT(CONCATENATE($B256,"!Q21"))),"",INDIRECT(CONCATENATE($B256,"!Q1")))</f>
        <v/>
      </c>
    </row>
    <row r="257" x14ac:dyDescent="0.2">
      <c r="B257" s="303"/>
      <c r="C257" s="302"/>
      <c r="D257" s="302"/>
      <c r="E257" s="303" t="str">
        <f ca="true">IF(ISERROR(INDIRECT(CONCATENATE($B257,"!M18"))),"",INDIRECT(CONCATENATE($B257,"!M18")))</f>
        <v/>
      </c>
      <c r="F257" s="303" t="str">
        <f ca="true">IF(ISERROR(INDIRECT(CONCATENATE($B257,"!M19"))),"",INDIRECT(CONCATENATE($B257,"!M19")))</f>
        <v/>
      </c>
      <c r="G257" s="303" t="str">
        <f ca="true">IF(ISERROR(INDIRECT(CONCATENATE($B257,"!M20"))),"",INDIRECT(CONCATENATE($B257,"!M20")))</f>
        <v/>
      </c>
      <c r="H257" s="303" t="str">
        <f ca="true">IF(ISERROR(INDIRECT(CONCATENATE($B257,"!M21"))),"",INDIRECT(CONCATENATE($B257,"!M21")))</f>
        <v/>
      </c>
      <c r="I257" s="303"/>
      <c r="J257" s="303" t="str">
        <f ca="true">IF(ISERROR(INDIRECT(CONCATENATE($B257,"!N18"))),"",INDIRECT(CONCATENATE($B257,"!N18")))</f>
        <v/>
      </c>
      <c r="K257" s="303" t="str">
        <f ca="true">IF(ISERROR(INDIRECT(CONCATENATE($B257,"!N19"))),"",INDIRECT(CONCATENATE($B257,"!N19")))</f>
        <v/>
      </c>
      <c r="L257" s="303" t="str">
        <f ca="true">IF(ISERROR(INDIRECT(CONCATENATE($B257,"!N20"))),"",INDIRECT(CONCATENATE($B257,"!N20")))</f>
        <v/>
      </c>
      <c r="M257" s="303" t="str">
        <f ca="true">IF(ISERROR(INDIRECT(CONCATENATE($B257,"!N21"))),"",INDIRECT(CONCATENATE($B257,"!N21")))</f>
        <v/>
      </c>
      <c r="N257" s="303"/>
      <c r="O257" s="303" t="str">
        <f ca="true">IF(ISERROR(INDIRECT(CONCATENATE($B257,"!O18"))),"",INDIRECT(CONCATENATE($B257,"!O18")))</f>
        <v/>
      </c>
      <c r="P257" s="303" t="str">
        <f ca="true">IF(ISERROR(INDIRECT(CONCATENATE($B257,"!O19"))),"",INDIRECT(CONCATENATE($B257,"!O19")))</f>
        <v/>
      </c>
      <c r="Q257" s="303" t="str">
        <f ca="true">IF(ISERROR(INDIRECT(CONCATENATE($B257,"!O20"))),"",INDIRECT(CONCATENATE($B257,"!O20")))</f>
        <v/>
      </c>
      <c r="R257" s="303" t="str">
        <f ca="true">IF(ISERROR(INDIRECT(CONCATENATE($B257,"!O21"))),"",INDIRECT(CONCATENATE($B257,"!O21")))</f>
        <v/>
      </c>
      <c r="S257" s="303"/>
      <c r="T257" s="303" t="str">
        <f ca="true">IF(ISERROR(INDIRECT(CONCATENATE($B257,"!P18"))),"",INDIRECT(CONCATENATE($B257,"!P18")))</f>
        <v/>
      </c>
      <c r="U257" s="303" t="str">
        <f ca="true">IF(ISERROR(INDIRECT(CONCATENATE($B257,"!P19"))),"",INDIRECT(CONCATENATE($B257,"!P19")))</f>
        <v/>
      </c>
      <c r="V257" s="303" t="str">
        <f ca="true">IF(ISERROR(INDIRECT(CONCATENATE($B257,"!P20"))),"",INDIRECT(CONCATENATE($B257,"!P20")))</f>
        <v/>
      </c>
      <c r="W257" s="303" t="str">
        <f ca="true">IF(ISERROR(INDIRECT(CONCATENATE($B257,"!P21"))),"",INDIRECT(CONCATENATE($B257,"!P21")))</f>
        <v/>
      </c>
      <c r="X257" s="303"/>
      <c r="Y257" s="303" t="str">
        <f ca="true">IF(ISERROR(INDIRECT(CONCATENATE($B257,"!Q18"))),"",INDIRECT(CONCATENATE($B257,"!Q18")))</f>
        <v/>
      </c>
      <c r="Z257" s="303" t="str">
        <f ca="true">IF(ISERROR(INDIRECT(CONCATENATE($B257,"!Q19"))),"",INDIRECT(CONCATENATE($B257,"!Q19")))</f>
        <v/>
      </c>
      <c r="AA257" s="303" t="str">
        <f ca="true">IF(ISERROR(INDIRECT(CONCATENATE($B257,"!Q20"))),"",INDIRECT(CONCATENATE($B257,"!Q20")))</f>
        <v/>
      </c>
      <c r="AB257" s="303" t="str">
        <f ca="true">IF(ISERROR(INDIRECT(CONCATENATE($B257,"!Q21"))),"",INDIRECT(CONCATENATE($B257,"!Q1")))</f>
        <v/>
      </c>
    </row>
    <row r="297" s="242" customFormat="true" ht="16.5" customHeight="true" x14ac:dyDescent="0.2">
      <c r="A297" s="996" t="s">
        <v>7</v>
      </c>
      <c r="B297" s="996"/>
      <c r="C297" s="996"/>
      <c r="D297" s="994" t="s">
        <v>0</v>
      </c>
      <c r="E297" s="983"/>
      <c r="F297" s="983"/>
      <c r="G297" s="983"/>
      <c r="H297" s="995"/>
      <c r="I297" s="994" t="s">
        <v>1</v>
      </c>
      <c r="J297" s="983"/>
      <c r="K297" s="983"/>
      <c r="L297" s="983"/>
      <c r="M297" s="995"/>
      <c r="N297" s="994" t="s">
        <v>2</v>
      </c>
      <c r="O297" s="983"/>
      <c r="P297" s="983"/>
      <c r="Q297" s="983"/>
      <c r="R297" s="995"/>
      <c r="S297" s="994" t="s">
        <v>3</v>
      </c>
      <c r="T297" s="983"/>
      <c r="U297" s="983"/>
      <c r="V297" s="983"/>
      <c r="W297" s="995"/>
      <c r="X297" s="994" t="s">
        <v>4</v>
      </c>
      <c r="Y297" s="983"/>
      <c r="Z297" s="983"/>
      <c r="AA297" s="983"/>
      <c r="AB297" s="995"/>
    </row>
    <row r="298" s="246" customFormat="true" ht="22.5" customHeight="true" x14ac:dyDescent="0.2">
      <c r="A298" s="997"/>
      <c r="B298" s="997"/>
      <c r="C298" s="997"/>
      <c r="D298" s="256" t="s">
        <v>14</v>
      </c>
      <c r="E298" s="257" t="s">
        <v>15</v>
      </c>
      <c r="F298" s="244" t="s">
        <v>16</v>
      </c>
      <c r="G298" s="244" t="s">
        <v>22</v>
      </c>
      <c r="H298" s="245" t="s">
        <v>17</v>
      </c>
      <c r="I298" s="256" t="s">
        <v>14</v>
      </c>
      <c r="J298" s="257" t="s">
        <v>15</v>
      </c>
      <c r="K298" s="244" t="s">
        <v>16</v>
      </c>
      <c r="L298" s="244" t="s">
        <v>22</v>
      </c>
      <c r="M298" s="245" t="s">
        <v>17</v>
      </c>
      <c r="N298" s="256" t="s">
        <v>14</v>
      </c>
      <c r="O298" s="257" t="s">
        <v>15</v>
      </c>
      <c r="P298" s="244" t="s">
        <v>16</v>
      </c>
      <c r="Q298" s="244" t="s">
        <v>22</v>
      </c>
      <c r="R298" s="245" t="s">
        <v>17</v>
      </c>
      <c r="S298" s="256" t="s">
        <v>14</v>
      </c>
      <c r="T298" s="257" t="s">
        <v>15</v>
      </c>
      <c r="U298" s="244" t="s">
        <v>16</v>
      </c>
      <c r="V298" s="244" t="s">
        <v>22</v>
      </c>
      <c r="W298" s="245" t="s">
        <v>17</v>
      </c>
      <c r="X298" s="256" t="s">
        <v>14</v>
      </c>
      <c r="Y298" s="257" t="s">
        <v>15</v>
      </c>
      <c r="Z298" s="244" t="s">
        <v>16</v>
      </c>
      <c r="AA298" s="244" t="s">
        <v>22</v>
      </c>
      <c r="AB298" s="245" t="s">
        <v>17</v>
      </c>
    </row>
    <row r="299" s="266" customFormat="true" ht="15" customHeight="true" x14ac:dyDescent="0.2">
      <c r="A299" s="1001" t="s">
        <v>10</v>
      </c>
      <c r="B299" s="1002"/>
      <c r="C299" s="354">
        <v>2000</v>
      </c>
      <c r="D299" s="258">
        <f ca="true">IF((D301+H301)&gt;100,D301*100/(D301+H301),D301)</f>
        <v>26.553964666831234</v>
      </c>
      <c r="E299" s="259">
        <f ca="true">D299*AVERAGEIF(E305:E316,"&gt;0")/100</f>
        <v>16.069318191581296</v>
      </c>
      <c r="F299" s="260">
        <f ca="true">D299*(100-AVERAGEIF(E305:E316,"&gt;0"))/100</f>
        <v>10.484646475249939</v>
      </c>
      <c r="G299" s="261">
        <f ca="true">100-(E299+F299+H299)</f>
        <v>44.398827191506371</v>
      </c>
      <c r="H299" s="262">
        <f ca="true">IF((D301+H301)&gt;100,H301*100/(D301+H301),H301)</f>
        <v>29.047208141662395</v>
      </c>
      <c r="I299" s="258">
        <f ca="true">IF((I301+M301)&gt;100,I301*100/(I301+M301),I301)</f>
        <v>27.563844901244465</v>
      </c>
      <c r="J299" s="259">
        <f ca="true">I299*AVERAGEIF(J305:J316,"&gt;0")/100</f>
        <v>19.195785777399333</v>
      </c>
      <c r="K299" s="263">
        <f ca="true">I299*(100-AVERAGEIF(J305:J316,"&gt;0"))/100</f>
        <v>8.3680591238451321</v>
      </c>
      <c r="L299" s="264">
        <f ca="true">100-(J299+K299+M299)</f>
        <v>43.83332855434378</v>
      </c>
      <c r="M299" s="265">
        <f ca="true">IF((I301+M301)&gt;100,M301*100/(I301+M301),M301)</f>
        <v>28.602826544411755</v>
      </c>
      <c r="N299" s="258">
        <f ca="true">IF((N301+R301)&gt;100,N301*100/(N301+R301),N301)</f>
        <v>32.615338284833797</v>
      </c>
      <c r="O299" s="259">
        <f ca="true">N299*AVERAGEIF(O305:O316,"&gt;0")/100</f>
        <v>23.030571898987276</v>
      </c>
      <c r="P299" s="263">
        <f ca="true">N299*(100-AVERAGEIF(O305:O316,"&gt;0"))/100</f>
        <v>9.5847663858465211</v>
      </c>
      <c r="Q299" s="264">
        <f ca="true">100-(O299+P299+R299)</f>
        <v>39.704061382438113</v>
      </c>
      <c r="R299" s="265">
        <f ca="true">IF((N301+R301)&gt;100,R301*100/(N301+R301),R301)</f>
        <v>27.680600332728091</v>
      </c>
      <c r="S299" s="258">
        <f ca="true">IF((S301+W301)&gt;100,S301*100/(S301+W301),S301)</f>
        <v>35.51059062856757</v>
      </c>
      <c r="T299" s="259">
        <f ca="true">S299*AVERAGEIF(T305:T316,"&gt;0")/100</f>
        <v>27.24772388077777</v>
      </c>
      <c r="U299" s="263">
        <f ca="true">S299*(100-AVERAGEIF(T305:T316,"&gt;0"))/100</f>
        <v>8.2628667477898006</v>
      </c>
      <c r="V299" s="264">
        <f ca="true">100-(T299+U299+W299)</f>
        <v>38.563869493485754</v>
      </c>
      <c r="W299" s="265">
        <f ca="true">IF((S301+W301)&gt;100,W301*100/(S301+W301),W301)</f>
        <v>25.925539877946676</v>
      </c>
      <c r="X299" s="258">
        <f ca="true">IF((X301+AB301)&gt;100,X301*100/(X301+AB301),X301)</f>
        <v>54.87660009508545</v>
      </c>
      <c r="Y299" s="259">
        <f ca="true">X299*AVERAGEIF(Y305:Y316,"&gt;0")/100</f>
        <v>46.598495482814002</v>
      </c>
      <c r="Z299" s="263">
        <f ca="true">X299*(100-AVERAGEIF(Y305:Y316,"&gt;0"))/100</f>
        <v>8.2781046122714432</v>
      </c>
      <c r="AA299" s="264">
        <f ca="true">100-(Y299+Z299+AB299)</f>
        <v>28.776615609434998</v>
      </c>
      <c r="AB299" s="265">
        <f ca="true">IF((X301+AB301)&gt;100,AB301*100/(X301+AB301),AB301)</f>
        <v>16.346784295479551</v>
      </c>
    </row>
    <row r="300" s="266" customFormat="true" ht="15" customHeight="true" x14ac:dyDescent="0.2">
      <c r="A300" s="1003"/>
      <c r="B300" s="1004"/>
      <c r="C300" s="355">
        <v>2020</v>
      </c>
      <c r="D300" s="267">
        <f ca="true">IF((D302+H302)&gt;100,D302*100/(D302+H302),D302)</f>
        <v>35.884481782511557</v>
      </c>
      <c r="E300" s="268">
        <f ca="true">D300*AVERAGEIF(E305:E316,"&gt;0")/100</f>
        <v>21.715746147070277</v>
      </c>
      <c r="F300" s="269">
        <f ca="true">D300*(100-AVERAGEIF(E305:E316,"&gt;0"))/100</f>
        <v>14.16873563544128</v>
      </c>
      <c r="G300" s="270">
        <f ca="true">100-(E300+F300+H300)</f>
        <v>43.682997068739269</v>
      </c>
      <c r="H300" s="271">
        <f ca="true">IF((D302+H302)&gt;100,H302*100/(D302+H302),H302)</f>
        <v>20.432521148749174</v>
      </c>
      <c r="I300" s="267">
        <f ca="true">IF((I302+M302)&gt;100,I302*100/(I302+M302),I302)</f>
        <v>44.402139984406404</v>
      </c>
      <c r="J300" s="268">
        <f ca="true">I300*AVERAGEIF(J305:J316,"&gt;0")/100</f>
        <v>30.922172514484043</v>
      </c>
      <c r="K300" s="269">
        <f ca="true">I300*(100-AVERAGEIF(J305:J316,"&gt;0"))/100</f>
        <v>13.479967469922363</v>
      </c>
      <c r="L300" s="270">
        <f ca="true">100-(J300+K300+M300)</f>
        <v>40.200757716589806</v>
      </c>
      <c r="M300" s="271">
        <f ca="true">IF((I302+M302)&gt;100,M302*100/(I302+M302),M302)</f>
        <v>15.397102299003791</v>
      </c>
      <c r="N300" s="267">
        <f ca="true">IF((N302+R302)&gt;100,N302*100/(N302+R302),N302)</f>
        <v>50.128117949435818</v>
      </c>
      <c r="O300" s="268">
        <f ca="true">N300*AVERAGEIF(O305:O316,"&gt;0")/100</f>
        <v>35.396818960244588</v>
      </c>
      <c r="P300" s="269">
        <f ca="true">N300*(100-AVERAGEIF(O305:O316,"&gt;0"))/100</f>
        <v>14.731298989191227</v>
      </c>
      <c r="Q300" s="270">
        <f ca="true">100-(O300+P300+R300)</f>
        <v>34.89511447016821</v>
      </c>
      <c r="R300" s="271">
        <f ca="true">IF((N302+R302)&gt;100,R302*100/(N302+R302),R302)</f>
        <v>14.976767580395972</v>
      </c>
      <c r="S300" s="267">
        <f ca="true">IF((S302+W302)&gt;100,S302*100/(S302+W302),S302)</f>
        <v>58.11393267128733</v>
      </c>
      <c r="T300" s="268">
        <f ca="true">S300*AVERAGEIF(T305:T316,"&gt;0")/100</f>
        <v>44.59155319651245</v>
      </c>
      <c r="U300" s="269">
        <f ca="true">S300*(100-AVERAGEIF(T305:T316,"&gt;0"))/100</f>
        <v>13.522379474774882</v>
      </c>
      <c r="V300" s="270">
        <f ca="true">100-(T300+U300+W300)</f>
        <v>28.129763158958667</v>
      </c>
      <c r="W300" s="271">
        <f ca="true">IF((S302+W302)&gt;100,W302*100/(S302+W302),W302)</f>
        <v>13.756304169754003</v>
      </c>
      <c r="X300" s="267">
        <f ca="true">IF((X302+AB302)&gt;100,X302*100/(X302+AB302),X302)</f>
        <v>72.647359287017935</v>
      </c>
      <c r="Y300" s="268">
        <f ca="true">X300*AVERAGEIF(Y305:Y316,"&gt;0")/100</f>
        <v>61.688545531406618</v>
      </c>
      <c r="Z300" s="269">
        <f ca="true">X300*(100-AVERAGEIF(Y305:Y316,"&gt;0"))/100</f>
        <v>10.95881375561132</v>
      </c>
      <c r="AA300" s="270">
        <f ca="true">100-(Y300+Z300+AB300)</f>
        <v>18.28875597966146</v>
      </c>
      <c r="AB300" s="271">
        <f ca="true">IF((X302+AB302)&gt;100,AB302*100/(X302+AB302),AB302)</f>
        <v>9.0638847333206058</v>
      </c>
    </row>
    <row r="301" hidden="true" x14ac:dyDescent="0.2">
      <c r="A301" s="1005" t="s">
        <v>12</v>
      </c>
      <c r="B301" s="1006"/>
      <c r="C301" s="272">
        <f>MinRegYear(C299,C305:C316)</f>
        <v>2003</v>
      </c>
      <c r="D301" s="273">
        <f ca="true">IF(MAX(C305:C316)-MIN(C305:C316)&lt;5,AVERAGEIF(C305:C316,"&gt;0",D305:D316),
IF(FORECAST($C301,D$305:D$316,$C$305:$C$316)&lt;0,0,
IF(FORECAST($C301,D$305:D$316,$C$305:$C$316)&gt;100,100,
FORECAST($C301,D$305:D$316,$C$305:$C$316))))</f>
        <v>26.553964666831234</v>
      </c>
      <c r="E301" s="274"/>
      <c r="F301" s="275"/>
      <c r="G301" s="275"/>
      <c r="H301" s="276">
        <f ca="true">IF(MAX(C305:C316)-MIN(C305:C316)&lt;5,AVERAGEIF(C305:C316,"&gt;0",H305:H316),
IF(FORECAST($C301,H$305:H$316,$C$305:$C$316)&lt;0,0,
IF(FORECAST($C301,H$305:H$316,$C$305:$C$316)&gt;100,100,
FORECAST($C301,H$305:H$316,$C$305:$C$316))))</f>
        <v>29.047208141662395</v>
      </c>
      <c r="I301" s="273">
        <f ca="true">IF(MAX(C305:C316)-MIN(C305:C316)&lt;5,AVERAGEIF(C305:C316,"&gt;0",I305:I316),
IF(FORECAST($C301,I$305:I$316,$C$305:$C$316)&lt;0,0,
IF(FORECAST($C301,I$305:I$316,$C$305:$C$316)&gt;100,100,
FORECAST($C301,I$305:I$316,$C$305:$C$316))))</f>
        <v>27.563844901244465</v>
      </c>
      <c r="J301" s="274"/>
      <c r="K301" s="275"/>
      <c r="L301" s="275"/>
      <c r="M301" s="276">
        <f ca="true">IF(MAX(C305:C316)-MIN(C305:C316)&lt;5,AVERAGEIF(C305:C316,"&gt;0",M305:M316),
IF(FORECAST($C301,M$305:M$316,$C$305:$C$316)&lt;0,0,
IF(FORECAST($C301,M$305:M$316,$C$305:$C$316)&gt;100,100,
FORECAST($C301,M$305:M$316,$C$305:$C$316))))</f>
        <v>28.602826544411755</v>
      </c>
      <c r="N301" s="273">
        <f ca="true">IF(MAX(C305:C316)-MIN(C305:C316)&lt;5,AVERAGEIF(C305:C316,"&gt;0",N305:N316),
IF(FORECAST($C301,N$305:N$316,$C$305:$C$316)&lt;0,0,
IF(FORECAST($C301,N$305:N$316,$C$305:$C$316)&gt;100,100,
FORECAST($C301,N$305:N$316,$C$305:$C$316))))</f>
        <v>32.615338284833797</v>
      </c>
      <c r="O301" s="274"/>
      <c r="P301" s="275"/>
      <c r="Q301" s="275"/>
      <c r="R301" s="276">
        <f ca="true">IF(MAX(C305:C316)-MIN(C305:C316)&lt;5,AVERAGEIF(C305:C316,"&gt;0",R305:R316),
IF(FORECAST($C301,R$305:R$316,$C$305:$C$316)&lt;0,0,
IF(FORECAST($C301,R$305:R$316,$C$305:$C$316)&gt;100,100,
FORECAST($C301,R$305:R$316,$C$305:$C$316))))</f>
        <v>27.680600332728091</v>
      </c>
      <c r="S301" s="273">
        <f ca="true">IF(MAX(C305:C316)-MIN(C305:C316)&lt;5,AVERAGEIF(C305:C316,"&gt;0",S305:S316),
IF(FORECAST($C301,S$305:S$316,$C$305:$C$316)&lt;0,0,
IF(FORECAST($C301,S$305:S$316,$C$305:$C$316)&gt;100,100,
FORECAST($C301,S$305:S$316,$C$305:$C$316))))</f>
        <v>35.51059062856757</v>
      </c>
      <c r="T301" s="274"/>
      <c r="U301" s="275"/>
      <c r="V301" s="275"/>
      <c r="W301" s="276">
        <f ca="true">IF(MAX(C305:C316)-MIN(C305:C316)&lt;5,AVERAGEIF(C305:C316,"&gt;0",W305:W316),
IF(FORECAST($C301,W$305:W$316,$C$305:$C$316)&lt;0,0,
IF(FORECAST($C301,W$305:W$316,$C$305:$C$316)&gt;100,100,
FORECAST($C301,W$305:W$316,$C$305:$C$316))))</f>
        <v>25.925539877946676</v>
      </c>
      <c r="X301" s="273">
        <f ca="true">IF(MAX(C305:C316)-MIN(C305:C316)&lt;5,AVERAGEIF(C305:C316,"&gt;0",X305:X316),
IF(FORECAST($C301,X$305:X$316,$C$305:$C$316)&lt;0,0,
IF(FORECAST($C301,X$305:X$316,$C$305:$C$316)&gt;100,100,
FORECAST($C301,X$305:X$316,$C$305:$C$316))))</f>
        <v>54.87660009508545</v>
      </c>
      <c r="Y301" s="274"/>
      <c r="Z301" s="275"/>
      <c r="AA301" s="275"/>
      <c r="AB301" s="276">
        <f ca="true">IF(MAX(C305:C316)-MIN(C305:C316)&lt;5,AVERAGEIF(C305:C316,"&gt;0",AB305:AB316),
IF(FORECAST($C301,AB$305:AB$316,$C$305:$C$316)&lt;0,0,
IF(FORECAST($C301,AB$305:AB$316,$C$305:$C$316)&gt;100,100,
FORECAST($C301,AB$305:AB$316,$C$305:$C$316))))</f>
        <v>16.346784295479551</v>
      </c>
    </row>
    <row r="302" hidden="true" x14ac:dyDescent="0.2">
      <c r="A302" s="1007"/>
      <c r="B302" s="1008"/>
      <c r="C302" s="251">
        <f>MaxRegYear(C300,C305:C316)</f>
        <v>2019</v>
      </c>
      <c r="D302" s="277">
        <f ca="true">IF(MAX(C305:C316)-MIN(C305:C316)&lt;5,AVERAGEIF(C305:C316,"&gt;0",D305:D316),
IF(FORECAST($C302,D$305:D$316,$C$305:$C$316)&lt;0,0,
IF(FORECAST($C302,D$305:D$316,$C$305:$C$316)&gt;100,100,
FORECAST($C302,D$305:D$316,$C$305:$C$316))))</f>
        <v>35.884481782511557</v>
      </c>
      <c r="E302" s="278"/>
      <c r="F302" s="279"/>
      <c r="G302" s="279"/>
      <c r="H302" s="280">
        <f ca="true">IF(MAX(C305:C316)-MIN(C305:C316)&lt;5,AVERAGEIF(C305:C316,"&gt;0",H305:H316),
IF(FORECAST($C302,H$305:H$316,$C$305:$C$316)&lt;0,0,
IF(FORECAST($C302,H$305:H$316,$C$305:$C$316)&gt;100,100,
FORECAST($C302,H$305:H$316,$C$305:$C$316))))</f>
        <v>20.432521148749174</v>
      </c>
      <c r="I302" s="277">
        <f ca="true">IF(MAX(C305:C316)-MIN(C305:C316)&lt;5,AVERAGEIF(C305:C316,"&gt;0",I305:I316),
IF(FORECAST($C302,I$305:I$316,$C$305:$C$316)&lt;0,0,
IF(FORECAST($C302,I$305:I$316,$C$305:$C$316)&gt;100,100,
FORECAST($C302,I$305:I$316,$C$305:$C$316))))</f>
        <v>44.402139984406404</v>
      </c>
      <c r="J302" s="278"/>
      <c r="K302" s="279"/>
      <c r="L302" s="279"/>
      <c r="M302" s="280">
        <f ca="true">IF(MAX(C305:C316)-MIN(C305:C316)&lt;5,AVERAGEIF(C305:C316,"&gt;0",M305:M316),
IF(FORECAST($C302,M$305:M$316,$C$305:$C$316)&lt;0,0,
IF(FORECAST($C302,M$305:M$316,$C$305:$C$316)&gt;100,100,
FORECAST($C302,M$305:M$316,$C$305:$C$316))))</f>
        <v>15.397102299003791</v>
      </c>
      <c r="N302" s="277">
        <f ca="true">IF(MAX(C305:C316)-MIN(C305:C316)&lt;5,AVERAGEIF(C305:C316,"&gt;0",N305:N316),
IF(FORECAST($C302,N$305:N$316,$C$305:$C$316)&lt;0,0,
IF(FORECAST($C302,N$305:N$316,$C$305:$C$316)&gt;100,100,
FORECAST($C302,N$305:N$316,$C$305:$C$316))))</f>
        <v>50.128117949435818</v>
      </c>
      <c r="O302" s="278"/>
      <c r="P302" s="279"/>
      <c r="Q302" s="279"/>
      <c r="R302" s="280">
        <f ca="true">IF(MAX(C305:C316)-MIN(C305:C316)&lt;5,AVERAGEIF(C305:C316,"&gt;0",R305:R316),
IF(FORECAST($C302,R$305:R$316,$C$305:$C$316)&lt;0,0,
IF(FORECAST($C302,R$305:R$316,$C$305:$C$316)&gt;100,100,
FORECAST($C302,R$305:R$316,$C$305:$C$316))))</f>
        <v>14.976767580395972</v>
      </c>
      <c r="S302" s="277">
        <f ca="true">IF(MAX(C305:C316)-MIN(C305:C316)&lt;5,AVERAGEIF(C305:C316,"&gt;0",S305:S316),
IF(FORECAST($C302,S$305:S$316,$C$305:$C$316)&lt;0,0,
IF(FORECAST($C302,S$305:S$316,$C$305:$C$316)&gt;100,100,
FORECAST($C302,S$305:S$316,$C$305:$C$316))))</f>
        <v>58.11393267128733</v>
      </c>
      <c r="T302" s="278"/>
      <c r="U302" s="279"/>
      <c r="V302" s="279"/>
      <c r="W302" s="280">
        <f ca="true">IF(MAX(C305:C316)-MIN(C305:C316)&lt;5,AVERAGEIF(C305:C316,"&gt;0",W305:W316),
IF(FORECAST($C302,W$305:W$316,$C$305:$C$316)&lt;0,0,
IF(FORECAST($C302,W$305:W$316,$C$305:$C$316)&gt;100,100,
FORECAST($C302,W$305:W$316,$C$305:$C$316))))</f>
        <v>13.756304169754003</v>
      </c>
      <c r="X302" s="277">
        <f ca="true">IF(MAX(C305:C316)-MIN(C305:C316)&lt;5,AVERAGEIF(C305:C316,"&gt;0",X305:X316),
IF(FORECAST($C302,X$305:X$316,$C$305:$C$316)&lt;0,0,
IF(FORECAST($C302,X$305:X$316,$C$305:$C$316)&gt;100,100,
FORECAST($C302,X$305:X$316,$C$305:$C$316))))</f>
        <v>72.647359287017935</v>
      </c>
      <c r="Y302" s="278"/>
      <c r="Z302" s="279"/>
      <c r="AA302" s="279"/>
      <c r="AB302" s="280">
        <f ca="true">IF(MAX(C305:C316)-MIN(C305:C316)&lt;5,AVERAGEIF(C305:C316,"&gt;0",AB305:AB316),
IF(FORECAST($C302,AB$305:AB$316,$C$305:$C$316)&lt;0,0,
IF(FORECAST($C302,AB$305:AB$316,$C$305:$C$316)&gt;100,100,
FORECAST($C302,AB$305:AB$316,$C$305:$C$316))))</f>
        <v>9.0638847333206058</v>
      </c>
    </row>
    <row r="303" ht="9" customHeight="true" x14ac:dyDescent="0.2">
      <c r="D303" s="281"/>
      <c r="I303" s="281"/>
      <c r="K303" s="241"/>
      <c r="L303" s="241"/>
      <c r="N303" s="281"/>
      <c r="P303" s="241"/>
      <c r="Q303" s="241"/>
      <c r="S303" s="281"/>
      <c r="U303" s="241"/>
      <c r="V303" s="241"/>
      <c r="X303" s="281"/>
      <c r="Z303" s="241"/>
      <c r="AA303" s="241"/>
      <c r="AB303" s="282"/>
    </row>
    <row r="304" s="310" customFormat="true" ht="22.5" customHeight="true" x14ac:dyDescent="0.2">
      <c r="B304" s="304" t="s">
        <v>8</v>
      </c>
      <c r="C304" s="284" t="s">
        <v>9</v>
      </c>
      <c r="D304" s="285" t="s">
        <v>14</v>
      </c>
      <c r="E304" s="965" t="s">
        <v>598</v>
      </c>
      <c r="F304" s="364"/>
      <c r="G304" s="364"/>
      <c r="H304" s="287" t="s">
        <v>17</v>
      </c>
      <c r="I304" s="285" t="s">
        <v>14</v>
      </c>
      <c r="J304" s="965" t="s">
        <v>598</v>
      </c>
      <c r="K304" s="364"/>
      <c r="L304" s="364"/>
      <c r="M304" s="287" t="s">
        <v>17</v>
      </c>
      <c r="N304" s="285" t="s">
        <v>14</v>
      </c>
      <c r="O304" s="965" t="s">
        <v>598</v>
      </c>
      <c r="P304" s="364"/>
      <c r="Q304" s="364"/>
      <c r="R304" s="287" t="s">
        <v>17</v>
      </c>
      <c r="S304" s="285" t="s">
        <v>14</v>
      </c>
      <c r="T304" s="965" t="s">
        <v>598</v>
      </c>
      <c r="U304" s="364"/>
      <c r="V304" s="364"/>
      <c r="W304" s="287" t="s">
        <v>17</v>
      </c>
      <c r="X304" s="285" t="s">
        <v>14</v>
      </c>
      <c r="Y304" s="965" t="s">
        <v>598</v>
      </c>
      <c r="Z304" s="364"/>
      <c r="AA304" s="364"/>
      <c r="AB304" s="287" t="s">
        <v>17</v>
      </c>
      <c r="AD304" s="365"/>
    </row>
    <row r="305" x14ac:dyDescent="0.2">
      <c r="A305" s="289"/>
      <c r="B305" s="571" t="s">
        <v>192</v>
      </c>
      <c r="C305" s="572"/>
      <c r="D305" s="203">
        <f t="shared" ref="D305:D316" ca="true" si="65">IF(ISERROR(INDIRECT(CONCATENATE($B305,"!M16"))),"",INDIRECT(CONCATENATE($B305,"!M16")))</f>
        <v>33.197662510627623</v>
      </c>
      <c r="E305" s="293" t="str">
        <f t="shared" ref="E305:E316" ca="true" si="66">IF(ISERROR(INDIRECT(CONCATENATE($B305,"!M23"))),"",INDIRECT(CONCATENATE($B305,"!M23")))</f>
        <v>N/A</v>
      </c>
      <c r="F305" s="291"/>
      <c r="G305" s="291"/>
      <c r="H305" s="292">
        <f t="shared" ref="H305:H316" ca="true" si="67">IF(ISERROR(INDIRECT(CONCATENATE($B305,"!M21"))),"",INDIRECT(CONCATENATE($B305,"!M21")))</f>
        <v>26.354197107114384</v>
      </c>
      <c r="I305" s="203">
        <f t="shared" ref="I305:I316" ca="true" si="68">IF(ISERROR(INDIRECT(CONCATENATE($B305,"!N16"))),"",INDIRECT(CONCATENATE($B305,"!N16")))</f>
        <v>33.806341237382135</v>
      </c>
      <c r="J305" s="290" t="str">
        <f t="shared" ref="J305:J316" ca="true" si="69">IF(ISERROR(INDIRECT(CONCATENATE($B305,"!N23"))),"",INDIRECT(CONCATENATE($B305,"!N23")))</f>
        <v>N/A</v>
      </c>
      <c r="K305" s="291"/>
      <c r="L305" s="291"/>
      <c r="M305" s="292">
        <f t="shared" ref="M305:M316" ca="true" si="70">IF(ISERROR(INDIRECT(CONCATENATE($B305,"!N21"))),"",INDIRECT(CONCATENATE($B305,"!N21")))</f>
        <v>25.447355267880983</v>
      </c>
      <c r="N305" s="203">
        <f t="shared" ref="N305:N316" ca="true" si="71">IF(ISERROR(INDIRECT(CONCATENATE($B305,"!O16"))),"",INDIRECT(CONCATENATE($B305,"!O16")))</f>
        <v>41.893458555981042</v>
      </c>
      <c r="O305" s="290" t="str">
        <f t="shared" ref="O305:O316" ca="true" si="72">IF(ISERROR(INDIRECT(CONCATENATE($B305,"!O23"))),"",INDIRECT(CONCATENATE($B305,"!O23")))</f>
        <v>N/A</v>
      </c>
      <c r="P305" s="291"/>
      <c r="Q305" s="291"/>
      <c r="R305" s="292">
        <f t="shared" ref="R305:R316" ca="true" si="73">IF(ISERROR(INDIRECT(CONCATENATE($B305,"!O21"))),"",INDIRECT(CONCATENATE($B305,"!O21")))</f>
        <v>24.800727620923233</v>
      </c>
      <c r="S305" s="203">
        <f t="shared" ref="S305:S316" ca="true" si="74">IF(ISERROR(INDIRECT(CONCATENATE($B305,"!P16"))),"",INDIRECT(CONCATENATE($B305,"!P16")))</f>
        <v>48.563786332778818</v>
      </c>
      <c r="T305" s="290" t="str">
        <f t="shared" ref="T305:T316" ca="true" si="75">IF(ISERROR(INDIRECT(CONCATENATE($B305,"!P23"))),"",INDIRECT(CONCATENATE($B305,"!P23")))</f>
        <v>N/A</v>
      </c>
      <c r="U305" s="291"/>
      <c r="V305" s="291"/>
      <c r="W305" s="292">
        <f t="shared" ref="W305:W316" ca="true" si="76">IF(ISERROR(INDIRECT(CONCATENATE($B305,"!P21"))),"",INDIRECT(CONCATENATE($B305,"!P21")))</f>
        <v>21.558328887501599</v>
      </c>
      <c r="X305" s="203">
        <f t="shared" ref="X305:X316" ca="true" si="77">IF(ISERROR(INDIRECT(CONCATENATE($B305,"!Q16"))),"",INDIRECT(CONCATENATE($B305,"!Q16")))</f>
        <v>62.87501022963361</v>
      </c>
      <c r="Y305" s="290" t="str">
        <f t="shared" ref="Y305:Y316" ca="true" si="78">IF(ISERROR(INDIRECT(CONCATENATE($B305,"!Q23"))),"",INDIRECT(CONCATENATE($B305,"!Q23")))</f>
        <v>N/A</v>
      </c>
      <c r="Z305" s="291"/>
      <c r="AA305" s="291"/>
      <c r="AB305" s="292">
        <f t="shared" ref="AB305:AB316" ca="true" si="79">IF(ISERROR(INDIRECT(CONCATENATE($B305,"!Q221"))),"",INDIRECT(CONCATENATE($B305,"!Q21")))</f>
        <v>15.32941160179589</v>
      </c>
    </row>
    <row r="306" x14ac:dyDescent="0.2">
      <c r="A306" s="289"/>
      <c r="B306" s="573" t="s">
        <v>296</v>
      </c>
      <c r="C306" s="574">
        <v>2005</v>
      </c>
      <c r="D306" s="204">
        <f t="shared" ca="true" si="65"/>
        <v>31.355289539201717</v>
      </c>
      <c r="E306" s="293" t="str">
        <f t="shared" ca="true" si="66"/>
        <v>N/A</v>
      </c>
      <c r="F306" s="291"/>
      <c r="G306" s="291"/>
      <c r="H306" s="294">
        <f t="shared" ca="true" si="67"/>
        <v>22.259406786987867</v>
      </c>
      <c r="I306" s="204">
        <f t="shared" ca="true" si="68"/>
        <v>30.308684037903003</v>
      </c>
      <c r="J306" s="293" t="str">
        <f t="shared" ca="true" si="69"/>
        <v>N/A</v>
      </c>
      <c r="K306" s="291"/>
      <c r="L306" s="291"/>
      <c r="M306" s="294">
        <f t="shared" ca="true" si="70"/>
        <v>24.010288573230127</v>
      </c>
      <c r="N306" s="204">
        <f t="shared" ca="true" si="71"/>
        <v>36.262565154079972</v>
      </c>
      <c r="O306" s="293" t="str">
        <f t="shared" ca="true" si="72"/>
        <v>N/A</v>
      </c>
      <c r="P306" s="291"/>
      <c r="Q306" s="291"/>
      <c r="R306" s="294">
        <f t="shared" ca="true" si="73"/>
        <v>24.35753516855474</v>
      </c>
      <c r="S306" s="204">
        <f t="shared" ca="true" si="74"/>
        <v>37.242482443230678</v>
      </c>
      <c r="T306" s="293" t="str">
        <f t="shared" ca="true" si="75"/>
        <v>N/A</v>
      </c>
      <c r="U306" s="291"/>
      <c r="V306" s="291"/>
      <c r="W306" s="294">
        <f t="shared" ca="true" si="76"/>
        <v>24.938220445763157</v>
      </c>
      <c r="X306" s="204">
        <f t="shared" ca="true" si="77"/>
        <v>57.835388100430862</v>
      </c>
      <c r="Y306" s="293" t="str">
        <f t="shared" ca="true" si="78"/>
        <v>N/A</v>
      </c>
      <c r="Z306" s="291"/>
      <c r="AA306" s="291"/>
      <c r="AB306" s="294">
        <f t="shared" ca="true" si="79"/>
        <v>16.337834862306835</v>
      </c>
    </row>
    <row r="307" x14ac:dyDescent="0.2">
      <c r="A307" s="289"/>
      <c r="B307" s="573" t="s">
        <v>146</v>
      </c>
      <c r="C307" s="574"/>
      <c r="D307" s="204">
        <f t="shared" ca="true" si="65"/>
        <v>37.846976429879092</v>
      </c>
      <c r="E307" s="293">
        <f t="shared" ca="true" si="66"/>
        <v>56.721469094886686</v>
      </c>
      <c r="F307" s="291"/>
      <c r="G307" s="291"/>
      <c r="H307" s="294">
        <f t="shared" ca="true" si="67"/>
        <v>29.197011750619385</v>
      </c>
      <c r="I307" s="204">
        <f t="shared" ca="true" si="68"/>
        <v>37.489222315047272</v>
      </c>
      <c r="J307" s="293">
        <f t="shared" ca="true" si="69"/>
        <v>59.692965792436915</v>
      </c>
      <c r="K307" s="291"/>
      <c r="L307" s="291"/>
      <c r="M307" s="294">
        <f t="shared" ca="true" si="70"/>
        <v>21.077536498166523</v>
      </c>
      <c r="N307" s="204">
        <f t="shared" ca="true" si="71"/>
        <v>41.845989735783355</v>
      </c>
      <c r="O307" s="293">
        <f t="shared" ca="true" si="72"/>
        <v>72.355613890412371</v>
      </c>
      <c r="P307" s="291"/>
      <c r="Q307" s="291"/>
      <c r="R307" s="294">
        <f t="shared" ca="true" si="73"/>
        <v>25.756279088646682</v>
      </c>
      <c r="S307" s="204">
        <f t="shared" ca="true" si="74"/>
        <v>50.27935328636616</v>
      </c>
      <c r="T307" s="293">
        <f t="shared" ca="true" si="75"/>
        <v>71.895221293888497</v>
      </c>
      <c r="U307" s="291"/>
      <c r="V307" s="291"/>
      <c r="W307" s="294">
        <f t="shared" ca="true" si="76"/>
        <v>22.303889052817581</v>
      </c>
      <c r="X307" s="204">
        <f t="shared" ca="true" si="77"/>
        <v>66.422212462366176</v>
      </c>
      <c r="Y307" s="293">
        <f t="shared" ca="true" si="78"/>
        <v>82.468007099535583</v>
      </c>
      <c r="Z307" s="291"/>
      <c r="AA307" s="291"/>
      <c r="AB307" s="294">
        <f t="shared" ca="true" si="79"/>
        <v>11.9896203803332</v>
      </c>
      <c r="AD307" s="295"/>
    </row>
    <row r="308" x14ac:dyDescent="0.2">
      <c r="A308" s="289"/>
      <c r="B308" s="573" t="s">
        <v>184</v>
      </c>
      <c r="C308" s="574">
        <v>2010</v>
      </c>
      <c r="D308" s="204">
        <f t="shared" ca="true" si="65"/>
        <v>26.129480667674265</v>
      </c>
      <c r="E308" s="293">
        <f t="shared" ca="true" si="66"/>
        <v>66.750692582063891</v>
      </c>
      <c r="F308" s="291"/>
      <c r="G308" s="291"/>
      <c r="H308" s="294">
        <f t="shared" ca="true" si="67"/>
        <v>30.963985577182275</v>
      </c>
      <c r="I308" s="204">
        <f t="shared" ca="true" si="68"/>
        <v>32.110154534586798</v>
      </c>
      <c r="J308" s="293">
        <f t="shared" ca="true" si="69"/>
        <v>73.512127238117898</v>
      </c>
      <c r="K308" s="291"/>
      <c r="L308" s="291"/>
      <c r="M308" s="294">
        <f t="shared" ca="true" si="70"/>
        <v>27.098330653559593</v>
      </c>
      <c r="N308" s="204">
        <f t="shared" ca="true" si="71"/>
        <v>35.918922931419289</v>
      </c>
      <c r="O308" s="293">
        <f t="shared" ca="true" si="72"/>
        <v>67.151821804885998</v>
      </c>
      <c r="P308" s="291"/>
      <c r="Q308" s="291"/>
      <c r="R308" s="294">
        <f t="shared" ca="true" si="73"/>
        <v>23.608181472660306</v>
      </c>
      <c r="S308" s="204">
        <f t="shared" ca="true" si="74"/>
        <v>44.869391163626659</v>
      </c>
      <c r="T308" s="293">
        <f t="shared" ca="true" si="75"/>
        <v>74.425245016020341</v>
      </c>
      <c r="U308" s="291"/>
      <c r="V308" s="291"/>
      <c r="W308" s="294">
        <f t="shared" ca="true" si="76"/>
        <v>20.89518900974673</v>
      </c>
      <c r="X308" s="204">
        <f t="shared" ca="true" si="77"/>
        <v>59.0174074880238</v>
      </c>
      <c r="Y308" s="293">
        <f t="shared" ca="true" si="78"/>
        <v>85.273854990827317</v>
      </c>
      <c r="Z308" s="291"/>
      <c r="AA308" s="291"/>
      <c r="AB308" s="294">
        <f t="shared" ca="true" si="79"/>
        <v>13.867380811069438</v>
      </c>
    </row>
    <row r="309" x14ac:dyDescent="0.2">
      <c r="A309" s="289"/>
      <c r="B309" s="573" t="s">
        <v>275</v>
      </c>
      <c r="C309" s="574">
        <v>2012</v>
      </c>
      <c r="D309" s="204">
        <f t="shared" ca="true" si="65"/>
        <v>29.433248858278326</v>
      </c>
      <c r="E309" s="293">
        <f t="shared" ca="true" si="66"/>
        <v>63.7</v>
      </c>
      <c r="F309" s="291"/>
      <c r="G309" s="291"/>
      <c r="H309" s="294">
        <f t="shared" ca="true" si="67"/>
        <v>29.426827516743266</v>
      </c>
      <c r="I309" s="204">
        <f t="shared" ca="true" si="68"/>
        <v>38.923992715904696</v>
      </c>
      <c r="J309" s="293">
        <f t="shared" ca="true" si="69"/>
        <v>73.2</v>
      </c>
      <c r="K309" s="291"/>
      <c r="L309" s="291"/>
      <c r="M309" s="294">
        <f t="shared" ca="true" si="70"/>
        <v>22.360101650593485</v>
      </c>
      <c r="N309" s="204">
        <f t="shared" ca="true" si="71"/>
        <v>44.658119375353536</v>
      </c>
      <c r="O309" s="293">
        <f t="shared" ca="true" si="72"/>
        <v>71.599999999999994</v>
      </c>
      <c r="P309" s="291"/>
      <c r="Q309" s="291"/>
      <c r="R309" s="294">
        <f t="shared" ca="true" si="73"/>
        <v>22.628247409582087</v>
      </c>
      <c r="S309" s="204">
        <f t="shared" ca="true" si="74"/>
        <v>52.29792099890399</v>
      </c>
      <c r="T309" s="293">
        <f t="shared" ca="true" si="75"/>
        <v>77.900000000000006</v>
      </c>
      <c r="U309" s="291"/>
      <c r="V309" s="291"/>
      <c r="W309" s="294">
        <f t="shared" ca="true" si="76"/>
        <v>16.842265515489366</v>
      </c>
      <c r="X309" s="204">
        <f t="shared" ca="true" si="77"/>
        <v>68.545165738179776</v>
      </c>
      <c r="Y309" s="293">
        <f t="shared" ca="true" si="78"/>
        <v>84.3</v>
      </c>
      <c r="Z309" s="291"/>
      <c r="AA309" s="291"/>
      <c r="AB309" s="294">
        <f t="shared" ca="true" si="79"/>
        <v>8.6787762852154522</v>
      </c>
    </row>
    <row r="310" x14ac:dyDescent="0.2">
      <c r="A310" s="289"/>
      <c r="B310" s="573" t="s">
        <v>499</v>
      </c>
      <c r="C310" s="574">
        <v>2016</v>
      </c>
      <c r="D310" s="204">
        <f t="shared" ca="true" si="65"/>
        <v>33.906642119878427</v>
      </c>
      <c r="E310" s="293">
        <f t="shared" ca="true" si="66"/>
        <v>56.453480951311974</v>
      </c>
      <c r="F310" s="291"/>
      <c r="G310" s="291"/>
      <c r="H310" s="294">
        <f t="shared" ca="true" si="67"/>
        <v>24.652535719236184</v>
      </c>
      <c r="I310" s="204">
        <f t="shared" ca="true" si="68"/>
        <v>43.864409748030191</v>
      </c>
      <c r="J310" s="293">
        <f t="shared" ca="true" si="69"/>
        <v>71.013296892648157</v>
      </c>
      <c r="K310" s="291"/>
      <c r="L310" s="291"/>
      <c r="M310" s="294">
        <f t="shared" ca="true" si="70"/>
        <v>17.336510644372087</v>
      </c>
      <c r="N310" s="204">
        <f t="shared" ca="true" si="71"/>
        <v>48.895501379113227</v>
      </c>
      <c r="O310" s="293">
        <f t="shared" ca="true" si="72"/>
        <v>65.894247009962953</v>
      </c>
      <c r="P310" s="291"/>
      <c r="Q310" s="291"/>
      <c r="R310" s="294">
        <f t="shared" ca="true" si="73"/>
        <v>17.313448279293276</v>
      </c>
      <c r="S310" s="204">
        <f t="shared" ca="true" si="74"/>
        <v>50.344496230291533</v>
      </c>
      <c r="T310" s="293">
        <f t="shared" ca="true" si="75"/>
        <v>73.442789077075759</v>
      </c>
      <c r="U310" s="291"/>
      <c r="V310" s="291"/>
      <c r="W310" s="294">
        <f t="shared" ca="true" si="76"/>
        <v>18.766583593008107</v>
      </c>
      <c r="X310" s="204">
        <f t="shared" ca="true" si="77"/>
        <v>67.540754948847905</v>
      </c>
      <c r="Y310" s="293">
        <f t="shared" ca="true" si="78"/>
        <v>84.939510066588525</v>
      </c>
      <c r="Z310" s="291"/>
      <c r="AA310" s="291"/>
      <c r="AB310" s="294">
        <f t="shared" ca="true" si="79"/>
        <v>12.521301770564872</v>
      </c>
    </row>
    <row r="311" x14ac:dyDescent="0.2">
      <c r="A311" s="289"/>
      <c r="B311" s="573" t="s">
        <v>577</v>
      </c>
      <c r="C311" s="574">
        <v>2017</v>
      </c>
      <c r="D311" s="204">
        <f t="shared" ca="true" si="65"/>
        <v>38.187241536973879</v>
      </c>
      <c r="E311" s="293">
        <f t="shared" ca="true" si="66"/>
        <v>58.952868588437433</v>
      </c>
      <c r="F311" s="291"/>
      <c r="G311" s="291"/>
      <c r="H311" s="294">
        <f t="shared" ca="true" si="67"/>
        <v>13.704477940593836</v>
      </c>
      <c r="I311" s="204">
        <f t="shared" ca="true" si="68"/>
        <v>39.969688391190182</v>
      </c>
      <c r="J311" s="293">
        <f t="shared" ca="true" si="69"/>
        <v>70.787490754435552</v>
      </c>
      <c r="K311" s="291"/>
      <c r="L311" s="291"/>
      <c r="M311" s="294">
        <f t="shared" ca="true" si="70"/>
        <v>15.067801760093937</v>
      </c>
      <c r="N311" s="204">
        <f t="shared" ca="true" si="71"/>
        <v>46.59627539089621</v>
      </c>
      <c r="O311" s="293">
        <f t="shared" ca="true" si="72"/>
        <v>76.061831428157035</v>
      </c>
      <c r="P311" s="291"/>
      <c r="Q311" s="291"/>
      <c r="R311" s="294">
        <f t="shared" ca="true" si="73"/>
        <v>14.76605971761602</v>
      </c>
      <c r="S311" s="204">
        <f t="shared" ca="true" si="74"/>
        <v>56.370561801935892</v>
      </c>
      <c r="T311" s="293">
        <f t="shared" ca="true" si="75"/>
        <v>85.993048246240761</v>
      </c>
      <c r="U311" s="291"/>
      <c r="V311" s="291"/>
      <c r="W311" s="294">
        <f t="shared" ca="true" si="76"/>
        <v>13.959465396434192</v>
      </c>
      <c r="X311" s="204">
        <f t="shared" ca="true" si="77"/>
        <v>71.424544427255029</v>
      </c>
      <c r="Y311" s="293">
        <f t="shared" ca="true" si="78"/>
        <v>87.593905849267514</v>
      </c>
      <c r="Z311" s="291"/>
      <c r="AA311" s="291"/>
      <c r="AB311" s="294">
        <f t="shared" ca="true" si="79"/>
        <v>9.8454727296687192</v>
      </c>
    </row>
    <row r="312" x14ac:dyDescent="0.2">
      <c r="A312" s="289"/>
      <c r="B312" s="573"/>
      <c r="C312" s="574"/>
      <c r="D312" s="204" t="str">
        <f t="shared" ca="true" si="65"/>
        <v/>
      </c>
      <c r="E312" s="293" t="str">
        <f t="shared" ca="true" si="66"/>
        <v/>
      </c>
      <c r="F312" s="291"/>
      <c r="G312" s="291"/>
      <c r="H312" s="294" t="str">
        <f t="shared" ca="true" si="67"/>
        <v/>
      </c>
      <c r="I312" s="204" t="str">
        <f t="shared" ca="true" si="68"/>
        <v/>
      </c>
      <c r="J312" s="293" t="str">
        <f t="shared" ca="true" si="69"/>
        <v/>
      </c>
      <c r="K312" s="291"/>
      <c r="L312" s="291"/>
      <c r="M312" s="294" t="str">
        <f t="shared" ca="true" si="70"/>
        <v/>
      </c>
      <c r="N312" s="204" t="str">
        <f t="shared" ca="true" si="71"/>
        <v/>
      </c>
      <c r="O312" s="293" t="str">
        <f t="shared" ca="true" si="72"/>
        <v/>
      </c>
      <c r="P312" s="291"/>
      <c r="Q312" s="291"/>
      <c r="R312" s="294" t="str">
        <f t="shared" ca="true" si="73"/>
        <v/>
      </c>
      <c r="S312" s="204" t="str">
        <f t="shared" ca="true" si="74"/>
        <v/>
      </c>
      <c r="T312" s="293" t="str">
        <f t="shared" ca="true" si="75"/>
        <v/>
      </c>
      <c r="U312" s="291"/>
      <c r="V312" s="291"/>
      <c r="W312" s="294" t="str">
        <f t="shared" ca="true" si="76"/>
        <v/>
      </c>
      <c r="X312" s="204" t="str">
        <f t="shared" ca="true" si="77"/>
        <v/>
      </c>
      <c r="Y312" s="293" t="str">
        <f t="shared" ca="true" si="78"/>
        <v/>
      </c>
      <c r="Z312" s="291"/>
      <c r="AA312" s="291"/>
      <c r="AB312" s="294" t="str">
        <f t="shared" ca="true" si="79"/>
        <v/>
      </c>
    </row>
    <row r="313" x14ac:dyDescent="0.2">
      <c r="A313" s="289"/>
      <c r="B313" s="573"/>
      <c r="C313" s="574"/>
      <c r="D313" s="204" t="str">
        <f t="shared" ca="true" si="65"/>
        <v/>
      </c>
      <c r="E313" s="293" t="str">
        <f t="shared" ca="true" si="66"/>
        <v/>
      </c>
      <c r="F313" s="291"/>
      <c r="G313" s="291"/>
      <c r="H313" s="294" t="str">
        <f t="shared" ca="true" si="67"/>
        <v/>
      </c>
      <c r="I313" s="204" t="str">
        <f t="shared" ca="true" si="68"/>
        <v/>
      </c>
      <c r="J313" s="293" t="str">
        <f t="shared" ca="true" si="69"/>
        <v/>
      </c>
      <c r="K313" s="291"/>
      <c r="L313" s="291"/>
      <c r="M313" s="294" t="str">
        <f t="shared" ca="true" si="70"/>
        <v/>
      </c>
      <c r="N313" s="204" t="str">
        <f t="shared" ca="true" si="71"/>
        <v/>
      </c>
      <c r="O313" s="293" t="str">
        <f t="shared" ca="true" si="72"/>
        <v/>
      </c>
      <c r="P313" s="291"/>
      <c r="Q313" s="291"/>
      <c r="R313" s="294" t="str">
        <f t="shared" ca="true" si="73"/>
        <v/>
      </c>
      <c r="S313" s="204" t="str">
        <f t="shared" ca="true" si="74"/>
        <v/>
      </c>
      <c r="T313" s="293" t="str">
        <f t="shared" ca="true" si="75"/>
        <v/>
      </c>
      <c r="U313" s="291"/>
      <c r="V313" s="291"/>
      <c r="W313" s="294" t="str">
        <f t="shared" ca="true" si="76"/>
        <v/>
      </c>
      <c r="X313" s="204" t="str">
        <f t="shared" ca="true" si="77"/>
        <v/>
      </c>
      <c r="Y313" s="293" t="str">
        <f t="shared" ca="true" si="78"/>
        <v/>
      </c>
      <c r="Z313" s="291"/>
      <c r="AA313" s="291"/>
      <c r="AB313" s="294" t="str">
        <f t="shared" ca="true" si="79"/>
        <v/>
      </c>
    </row>
    <row r="314" x14ac:dyDescent="0.2">
      <c r="A314" s="289"/>
      <c r="B314" s="573"/>
      <c r="C314" s="574"/>
      <c r="D314" s="204" t="str">
        <f t="shared" ca="true" si="65"/>
        <v/>
      </c>
      <c r="E314" s="293" t="str">
        <f t="shared" ca="true" si="66"/>
        <v/>
      </c>
      <c r="F314" s="291"/>
      <c r="G314" s="291"/>
      <c r="H314" s="294" t="str">
        <f t="shared" ca="true" si="67"/>
        <v/>
      </c>
      <c r="I314" s="204" t="str">
        <f t="shared" ca="true" si="68"/>
        <v/>
      </c>
      <c r="J314" s="293" t="str">
        <f t="shared" ca="true" si="69"/>
        <v/>
      </c>
      <c r="K314" s="291"/>
      <c r="L314" s="291"/>
      <c r="M314" s="294" t="str">
        <f t="shared" ca="true" si="70"/>
        <v/>
      </c>
      <c r="N314" s="204" t="str">
        <f t="shared" ca="true" si="71"/>
        <v/>
      </c>
      <c r="O314" s="293" t="str">
        <f t="shared" ca="true" si="72"/>
        <v/>
      </c>
      <c r="P314" s="291"/>
      <c r="Q314" s="291"/>
      <c r="R314" s="294" t="str">
        <f t="shared" ca="true" si="73"/>
        <v/>
      </c>
      <c r="S314" s="204" t="str">
        <f t="shared" ca="true" si="74"/>
        <v/>
      </c>
      <c r="T314" s="293" t="str">
        <f t="shared" ca="true" si="75"/>
        <v/>
      </c>
      <c r="U314" s="291"/>
      <c r="V314" s="291"/>
      <c r="W314" s="294" t="str">
        <f t="shared" ca="true" si="76"/>
        <v/>
      </c>
      <c r="X314" s="204" t="str">
        <f t="shared" ca="true" si="77"/>
        <v/>
      </c>
      <c r="Y314" s="293" t="str">
        <f t="shared" ca="true" si="78"/>
        <v/>
      </c>
      <c r="Z314" s="291"/>
      <c r="AA314" s="291"/>
      <c r="AB314" s="294" t="str">
        <f t="shared" ca="true" si="79"/>
        <v/>
      </c>
    </row>
    <row r="315" x14ac:dyDescent="0.2">
      <c r="A315" s="289"/>
      <c r="B315" s="573"/>
      <c r="C315" s="574"/>
      <c r="D315" s="204" t="str">
        <f t="shared" ca="true" si="65"/>
        <v/>
      </c>
      <c r="E315" s="293" t="str">
        <f t="shared" ca="true" si="66"/>
        <v/>
      </c>
      <c r="F315" s="291"/>
      <c r="G315" s="291"/>
      <c r="H315" s="294" t="str">
        <f t="shared" ca="true" si="67"/>
        <v/>
      </c>
      <c r="I315" s="204" t="str">
        <f t="shared" ca="true" si="68"/>
        <v/>
      </c>
      <c r="J315" s="293" t="str">
        <f t="shared" ca="true" si="69"/>
        <v/>
      </c>
      <c r="K315" s="291"/>
      <c r="L315" s="291"/>
      <c r="M315" s="294" t="str">
        <f t="shared" ca="true" si="70"/>
        <v/>
      </c>
      <c r="N315" s="204" t="str">
        <f t="shared" ca="true" si="71"/>
        <v/>
      </c>
      <c r="O315" s="293" t="str">
        <f t="shared" ca="true" si="72"/>
        <v/>
      </c>
      <c r="P315" s="291"/>
      <c r="Q315" s="291"/>
      <c r="R315" s="294" t="str">
        <f t="shared" ca="true" si="73"/>
        <v/>
      </c>
      <c r="S315" s="204" t="str">
        <f t="shared" ca="true" si="74"/>
        <v/>
      </c>
      <c r="T315" s="293" t="str">
        <f t="shared" ca="true" si="75"/>
        <v/>
      </c>
      <c r="U315" s="291"/>
      <c r="V315" s="291"/>
      <c r="W315" s="294" t="str">
        <f t="shared" ca="true" si="76"/>
        <v/>
      </c>
      <c r="X315" s="204" t="str">
        <f t="shared" ca="true" si="77"/>
        <v/>
      </c>
      <c r="Y315" s="293" t="str">
        <f t="shared" ca="true" si="78"/>
        <v/>
      </c>
      <c r="Z315" s="291"/>
      <c r="AA315" s="291"/>
      <c r="AB315" s="294" t="str">
        <f t="shared" ca="true" si="79"/>
        <v/>
      </c>
    </row>
    <row r="316" x14ac:dyDescent="0.2">
      <c r="A316" s="289"/>
      <c r="B316" s="575"/>
      <c r="C316" s="576"/>
      <c r="D316" s="205" t="str">
        <f t="shared" ca="true" si="65"/>
        <v/>
      </c>
      <c r="E316" s="296" t="str">
        <f t="shared" ca="true" si="66"/>
        <v/>
      </c>
      <c r="F316" s="297"/>
      <c r="G316" s="298"/>
      <c r="H316" s="299" t="str">
        <f t="shared" ca="true" si="67"/>
        <v/>
      </c>
      <c r="I316" s="205" t="str">
        <f t="shared" ca="true" si="68"/>
        <v/>
      </c>
      <c r="J316" s="296" t="str">
        <f t="shared" ca="true" si="69"/>
        <v/>
      </c>
      <c r="K316" s="297"/>
      <c r="L316" s="298"/>
      <c r="M316" s="299" t="str">
        <f t="shared" ca="true" si="70"/>
        <v/>
      </c>
      <c r="N316" s="205" t="str">
        <f t="shared" ca="true" si="71"/>
        <v/>
      </c>
      <c r="O316" s="296" t="str">
        <f t="shared" ca="true" si="72"/>
        <v/>
      </c>
      <c r="P316" s="297"/>
      <c r="Q316" s="298"/>
      <c r="R316" s="299" t="str">
        <f t="shared" ca="true" si="73"/>
        <v/>
      </c>
      <c r="S316" s="205" t="str">
        <f t="shared" ca="true" si="74"/>
        <v/>
      </c>
      <c r="T316" s="296" t="str">
        <f t="shared" ca="true" si="75"/>
        <v/>
      </c>
      <c r="U316" s="297"/>
      <c r="V316" s="298"/>
      <c r="W316" s="299" t="str">
        <f t="shared" ca="true" si="76"/>
        <v/>
      </c>
      <c r="X316" s="205" t="str">
        <f t="shared" ca="true" si="77"/>
        <v/>
      </c>
      <c r="Y316" s="296" t="str">
        <f t="shared" ca="true" si="78"/>
        <v/>
      </c>
      <c r="Z316" s="297"/>
      <c r="AA316" s="298"/>
      <c r="AB316" s="299" t="str">
        <f t="shared" ca="true" si="79"/>
        <v/>
      </c>
    </row>
    <row r="317" ht="11.25" customHeight="true" x14ac:dyDescent="0.2"/>
    <row r="318" ht="22.5" customHeight="true" x14ac:dyDescent="0.25">
      <c r="B318" s="975" t="str">
        <f>CONCATENATE("Rural use of drinking water sources, ",C299,"–",C300)</f>
        <v>Rural use of drinking water sources, 2000–2020</v>
      </c>
      <c r="C318" s="976"/>
      <c r="D318" s="976"/>
      <c r="E318" s="976"/>
      <c r="F318" s="976"/>
      <c r="G318" s="976"/>
      <c r="H318" s="976"/>
      <c r="I318" s="976"/>
      <c r="J318" s="976"/>
      <c r="K318" s="976"/>
      <c r="L318" s="977"/>
      <c r="N318" s="300"/>
      <c r="O318" s="300"/>
      <c r="P318" s="300"/>
      <c r="Q318" s="300"/>
      <c r="R318" s="300"/>
      <c r="S318" s="998" t="s">
        <v>11</v>
      </c>
      <c r="T318" s="999"/>
      <c r="U318" s="999"/>
      <c r="V318" s="999"/>
      <c r="W318" s="1000"/>
      <c r="X318" s="300"/>
      <c r="Y318" s="300"/>
      <c r="Z318" s="300"/>
      <c r="AA318" s="300"/>
      <c r="AB318" s="30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238" customWidth="true"/>
    <col min="6" max="7" width="9" style="241" customWidth="true"/>
    <col min="8" max="38" width="9" style="238" customWidth="true"/>
    <col min="39" max="261" width="9.140625" style="238"/>
    <col min="262" max="262" width="5" style="238" customWidth="true"/>
    <col min="263" max="263" width="13.85546875" style="238" customWidth="true"/>
    <col min="264" max="265" width="6.28515625" style="238" customWidth="true"/>
    <col min="266" max="267" width="7" style="238" customWidth="true"/>
    <col min="268" max="274" width="6.28515625" style="238" customWidth="true"/>
    <col min="275" max="517" width="9.140625" style="238"/>
    <col min="518" max="518" width="5" style="238" customWidth="true"/>
    <col min="519" max="519" width="13.85546875" style="238" customWidth="true"/>
    <col min="520" max="521" width="6.28515625" style="238" customWidth="true"/>
    <col min="522" max="523" width="7" style="238" customWidth="true"/>
    <col min="524" max="530" width="6.28515625" style="238" customWidth="true"/>
    <col min="531" max="773" width="9.140625" style="238"/>
    <col min="774" max="774" width="5" style="238" customWidth="true"/>
    <col min="775" max="775" width="13.85546875" style="238" customWidth="true"/>
    <col min="776" max="777" width="6.28515625" style="238" customWidth="true"/>
    <col min="778" max="779" width="7" style="238" customWidth="true"/>
    <col min="780" max="786" width="6.28515625" style="238" customWidth="true"/>
    <col min="787" max="1029" width="9.140625" style="238"/>
    <col min="1030" max="1030" width="5" style="238" customWidth="true"/>
    <col min="1031" max="1031" width="13.85546875" style="238" customWidth="true"/>
    <col min="1032" max="1033" width="6.28515625" style="238" customWidth="true"/>
    <col min="1034" max="1035" width="7" style="238" customWidth="true"/>
    <col min="1036" max="1042" width="6.28515625" style="238" customWidth="true"/>
    <col min="1043" max="1285" width="9.140625" style="238"/>
    <col min="1286" max="1286" width="5" style="238" customWidth="true"/>
    <col min="1287" max="1287" width="13.85546875" style="238" customWidth="true"/>
    <col min="1288" max="1289" width="6.28515625" style="238" customWidth="true"/>
    <col min="1290" max="1291" width="7" style="238" customWidth="true"/>
    <col min="1292" max="1298" width="6.28515625" style="238" customWidth="true"/>
    <col min="1299" max="1541" width="9.140625" style="238"/>
    <col min="1542" max="1542" width="5" style="238" customWidth="true"/>
    <col min="1543" max="1543" width="13.85546875" style="238" customWidth="true"/>
    <col min="1544" max="1545" width="6.28515625" style="238" customWidth="true"/>
    <col min="1546" max="1547" width="7" style="238" customWidth="true"/>
    <col min="1548" max="1554" width="6.28515625" style="238" customWidth="true"/>
    <col min="1555" max="1797" width="9.140625" style="238"/>
    <col min="1798" max="1798" width="5" style="238" customWidth="true"/>
    <col min="1799" max="1799" width="13.85546875" style="238" customWidth="true"/>
    <col min="1800" max="1801" width="6.28515625" style="238" customWidth="true"/>
    <col min="1802" max="1803" width="7" style="238" customWidth="true"/>
    <col min="1804" max="1810" width="6.28515625" style="238" customWidth="true"/>
    <col min="1811" max="2053" width="9.140625" style="238"/>
    <col min="2054" max="2054" width="5" style="238" customWidth="true"/>
    <col min="2055" max="2055" width="13.85546875" style="238" customWidth="true"/>
    <col min="2056" max="2057" width="6.28515625" style="238" customWidth="true"/>
    <col min="2058" max="2059" width="7" style="238" customWidth="true"/>
    <col min="2060" max="2066" width="6.28515625" style="238" customWidth="true"/>
    <col min="2067" max="2309" width="9.140625" style="238"/>
    <col min="2310" max="2310" width="5" style="238" customWidth="true"/>
    <col min="2311" max="2311" width="13.85546875" style="238" customWidth="true"/>
    <col min="2312" max="2313" width="6.28515625" style="238" customWidth="true"/>
    <col min="2314" max="2315" width="7" style="238" customWidth="true"/>
    <col min="2316" max="2322" width="6.28515625" style="238" customWidth="true"/>
    <col min="2323" max="2565" width="9.140625" style="238"/>
    <col min="2566" max="2566" width="5" style="238" customWidth="true"/>
    <col min="2567" max="2567" width="13.85546875" style="238" customWidth="true"/>
    <col min="2568" max="2569" width="6.28515625" style="238" customWidth="true"/>
    <col min="2570" max="2571" width="7" style="238" customWidth="true"/>
    <col min="2572" max="2578" width="6.28515625" style="238" customWidth="true"/>
    <col min="2579" max="2821" width="9.140625" style="238"/>
    <col min="2822" max="2822" width="5" style="238" customWidth="true"/>
    <col min="2823" max="2823" width="13.85546875" style="238" customWidth="true"/>
    <col min="2824" max="2825" width="6.28515625" style="238" customWidth="true"/>
    <col min="2826" max="2827" width="7" style="238" customWidth="true"/>
    <col min="2828" max="2834" width="6.28515625" style="238" customWidth="true"/>
    <col min="2835" max="3077" width="9.140625" style="238"/>
    <col min="3078" max="3078" width="5" style="238" customWidth="true"/>
    <col min="3079" max="3079" width="13.85546875" style="238" customWidth="true"/>
    <col min="3080" max="3081" width="6.28515625" style="238" customWidth="true"/>
    <col min="3082" max="3083" width="7" style="238" customWidth="true"/>
    <col min="3084" max="3090" width="6.28515625" style="238" customWidth="true"/>
    <col min="3091" max="3333" width="9.140625" style="238"/>
    <col min="3334" max="3334" width="5" style="238" customWidth="true"/>
    <col min="3335" max="3335" width="13.85546875" style="238" customWidth="true"/>
    <col min="3336" max="3337" width="6.28515625" style="238" customWidth="true"/>
    <col min="3338" max="3339" width="7" style="238" customWidth="true"/>
    <col min="3340" max="3346" width="6.28515625" style="238" customWidth="true"/>
    <col min="3347" max="3589" width="9.140625" style="238"/>
    <col min="3590" max="3590" width="5" style="238" customWidth="true"/>
    <col min="3591" max="3591" width="13.85546875" style="238" customWidth="true"/>
    <col min="3592" max="3593" width="6.28515625" style="238" customWidth="true"/>
    <col min="3594" max="3595" width="7" style="238" customWidth="true"/>
    <col min="3596" max="3602" width="6.28515625" style="238" customWidth="true"/>
    <col min="3603" max="3845" width="9.140625" style="238"/>
    <col min="3846" max="3846" width="5" style="238" customWidth="true"/>
    <col min="3847" max="3847" width="13.85546875" style="238" customWidth="true"/>
    <col min="3848" max="3849" width="6.28515625" style="238" customWidth="true"/>
    <col min="3850" max="3851" width="7" style="238" customWidth="true"/>
    <col min="3852" max="3858" width="6.28515625" style="238" customWidth="true"/>
    <col min="3859" max="4101" width="9.140625" style="238"/>
    <col min="4102" max="4102" width="5" style="238" customWidth="true"/>
    <col min="4103" max="4103" width="13.85546875" style="238" customWidth="true"/>
    <col min="4104" max="4105" width="6.28515625" style="238" customWidth="true"/>
    <col min="4106" max="4107" width="7" style="238" customWidth="true"/>
    <col min="4108" max="4114" width="6.28515625" style="238" customWidth="true"/>
    <col min="4115" max="4357" width="9.140625" style="238"/>
    <col min="4358" max="4358" width="5" style="238" customWidth="true"/>
    <col min="4359" max="4359" width="13.85546875" style="238" customWidth="true"/>
    <col min="4360" max="4361" width="6.28515625" style="238" customWidth="true"/>
    <col min="4362" max="4363" width="7" style="238" customWidth="true"/>
    <col min="4364" max="4370" width="6.28515625" style="238" customWidth="true"/>
    <col min="4371" max="4613" width="9.140625" style="238"/>
    <col min="4614" max="4614" width="5" style="238" customWidth="true"/>
    <col min="4615" max="4615" width="13.85546875" style="238" customWidth="true"/>
    <col min="4616" max="4617" width="6.28515625" style="238" customWidth="true"/>
    <col min="4618" max="4619" width="7" style="238" customWidth="true"/>
    <col min="4620" max="4626" width="6.28515625" style="238" customWidth="true"/>
    <col min="4627" max="4869" width="9.140625" style="238"/>
    <col min="4870" max="4870" width="5" style="238" customWidth="true"/>
    <col min="4871" max="4871" width="13.85546875" style="238" customWidth="true"/>
    <col min="4872" max="4873" width="6.28515625" style="238" customWidth="true"/>
    <col min="4874" max="4875" width="7" style="238" customWidth="true"/>
    <col min="4876" max="4882" width="6.28515625" style="238" customWidth="true"/>
    <col min="4883" max="5125" width="9.140625" style="238"/>
    <col min="5126" max="5126" width="5" style="238" customWidth="true"/>
    <col min="5127" max="5127" width="13.85546875" style="238" customWidth="true"/>
    <col min="5128" max="5129" width="6.28515625" style="238" customWidth="true"/>
    <col min="5130" max="5131" width="7" style="238" customWidth="true"/>
    <col min="5132" max="5138" width="6.28515625" style="238" customWidth="true"/>
    <col min="5139" max="5381" width="9.140625" style="238"/>
    <col min="5382" max="5382" width="5" style="238" customWidth="true"/>
    <col min="5383" max="5383" width="13.85546875" style="238" customWidth="true"/>
    <col min="5384" max="5385" width="6.28515625" style="238" customWidth="true"/>
    <col min="5386" max="5387" width="7" style="238" customWidth="true"/>
    <col min="5388" max="5394" width="6.28515625" style="238" customWidth="true"/>
    <col min="5395" max="5637" width="9.140625" style="238"/>
    <col min="5638" max="5638" width="5" style="238" customWidth="true"/>
    <col min="5639" max="5639" width="13.85546875" style="238" customWidth="true"/>
    <col min="5640" max="5641" width="6.28515625" style="238" customWidth="true"/>
    <col min="5642" max="5643" width="7" style="238" customWidth="true"/>
    <col min="5644" max="5650" width="6.28515625" style="238" customWidth="true"/>
    <col min="5651" max="5893" width="9.140625" style="238"/>
    <col min="5894" max="5894" width="5" style="238" customWidth="true"/>
    <col min="5895" max="5895" width="13.85546875" style="238" customWidth="true"/>
    <col min="5896" max="5897" width="6.28515625" style="238" customWidth="true"/>
    <col min="5898" max="5899" width="7" style="238" customWidth="true"/>
    <col min="5900" max="5906" width="6.28515625" style="238" customWidth="true"/>
    <col min="5907" max="6149" width="9.140625" style="238"/>
    <col min="6150" max="6150" width="5" style="238" customWidth="true"/>
    <col min="6151" max="6151" width="13.85546875" style="238" customWidth="true"/>
    <col min="6152" max="6153" width="6.28515625" style="238" customWidth="true"/>
    <col min="6154" max="6155" width="7" style="238" customWidth="true"/>
    <col min="6156" max="6162" width="6.28515625" style="238" customWidth="true"/>
    <col min="6163" max="6405" width="9.140625" style="238"/>
    <col min="6406" max="6406" width="5" style="238" customWidth="true"/>
    <col min="6407" max="6407" width="13.85546875" style="238" customWidth="true"/>
    <col min="6408" max="6409" width="6.28515625" style="238" customWidth="true"/>
    <col min="6410" max="6411" width="7" style="238" customWidth="true"/>
    <col min="6412" max="6418" width="6.28515625" style="238" customWidth="true"/>
    <col min="6419" max="6661" width="9.140625" style="238"/>
    <col min="6662" max="6662" width="5" style="238" customWidth="true"/>
    <col min="6663" max="6663" width="13.85546875" style="238" customWidth="true"/>
    <col min="6664" max="6665" width="6.28515625" style="238" customWidth="true"/>
    <col min="6666" max="6667" width="7" style="238" customWidth="true"/>
    <col min="6668" max="6674" width="6.28515625" style="238" customWidth="true"/>
    <col min="6675" max="6917" width="9.140625" style="238"/>
    <col min="6918" max="6918" width="5" style="238" customWidth="true"/>
    <col min="6919" max="6919" width="13.85546875" style="238" customWidth="true"/>
    <col min="6920" max="6921" width="6.28515625" style="238" customWidth="true"/>
    <col min="6922" max="6923" width="7" style="238" customWidth="true"/>
    <col min="6924" max="6930" width="6.28515625" style="238" customWidth="true"/>
    <col min="6931" max="7173" width="9.140625" style="238"/>
    <col min="7174" max="7174" width="5" style="238" customWidth="true"/>
    <col min="7175" max="7175" width="13.85546875" style="238" customWidth="true"/>
    <col min="7176" max="7177" width="6.28515625" style="238" customWidth="true"/>
    <col min="7178" max="7179" width="7" style="238" customWidth="true"/>
    <col min="7180" max="7186" width="6.28515625" style="238" customWidth="true"/>
    <col min="7187" max="7429" width="9.140625" style="238"/>
    <col min="7430" max="7430" width="5" style="238" customWidth="true"/>
    <col min="7431" max="7431" width="13.85546875" style="238" customWidth="true"/>
    <col min="7432" max="7433" width="6.28515625" style="238" customWidth="true"/>
    <col min="7434" max="7435" width="7" style="238" customWidth="true"/>
    <col min="7436" max="7442" width="6.28515625" style="238" customWidth="true"/>
    <col min="7443" max="7685" width="9.140625" style="238"/>
    <col min="7686" max="7686" width="5" style="238" customWidth="true"/>
    <col min="7687" max="7687" width="13.85546875" style="238" customWidth="true"/>
    <col min="7688" max="7689" width="6.28515625" style="238" customWidth="true"/>
    <col min="7690" max="7691" width="7" style="238" customWidth="true"/>
    <col min="7692" max="7698" width="6.28515625" style="238" customWidth="true"/>
    <col min="7699" max="7941" width="9.140625" style="238"/>
    <col min="7942" max="7942" width="5" style="238" customWidth="true"/>
    <col min="7943" max="7943" width="13.85546875" style="238" customWidth="true"/>
    <col min="7944" max="7945" width="6.28515625" style="238" customWidth="true"/>
    <col min="7946" max="7947" width="7" style="238" customWidth="true"/>
    <col min="7948" max="7954" width="6.28515625" style="238" customWidth="true"/>
    <col min="7955" max="8197" width="9.140625" style="238"/>
    <col min="8198" max="8198" width="5" style="238" customWidth="true"/>
    <col min="8199" max="8199" width="13.85546875" style="238" customWidth="true"/>
    <col min="8200" max="8201" width="6.28515625" style="238" customWidth="true"/>
    <col min="8202" max="8203" width="7" style="238" customWidth="true"/>
    <col min="8204" max="8210" width="6.28515625" style="238" customWidth="true"/>
    <col min="8211" max="8453" width="9.140625" style="238"/>
    <col min="8454" max="8454" width="5" style="238" customWidth="true"/>
    <col min="8455" max="8455" width="13.85546875" style="238" customWidth="true"/>
    <col min="8456" max="8457" width="6.28515625" style="238" customWidth="true"/>
    <col min="8458" max="8459" width="7" style="238" customWidth="true"/>
    <col min="8460" max="8466" width="6.28515625" style="238" customWidth="true"/>
    <col min="8467" max="8709" width="9.140625" style="238"/>
    <col min="8710" max="8710" width="5" style="238" customWidth="true"/>
    <col min="8711" max="8711" width="13.85546875" style="238" customWidth="true"/>
    <col min="8712" max="8713" width="6.28515625" style="238" customWidth="true"/>
    <col min="8714" max="8715" width="7" style="238" customWidth="true"/>
    <col min="8716" max="8722" width="6.28515625" style="238" customWidth="true"/>
    <col min="8723" max="8965" width="9.140625" style="238"/>
    <col min="8966" max="8966" width="5" style="238" customWidth="true"/>
    <col min="8967" max="8967" width="13.85546875" style="238" customWidth="true"/>
    <col min="8968" max="8969" width="6.28515625" style="238" customWidth="true"/>
    <col min="8970" max="8971" width="7" style="238" customWidth="true"/>
    <col min="8972" max="8978" width="6.28515625" style="238" customWidth="true"/>
    <col min="8979" max="9221" width="9.140625" style="238"/>
    <col min="9222" max="9222" width="5" style="238" customWidth="true"/>
    <col min="9223" max="9223" width="13.85546875" style="238" customWidth="true"/>
    <col min="9224" max="9225" width="6.28515625" style="238" customWidth="true"/>
    <col min="9226" max="9227" width="7" style="238" customWidth="true"/>
    <col min="9228" max="9234" width="6.28515625" style="238" customWidth="true"/>
    <col min="9235" max="9477" width="9.140625" style="238"/>
    <col min="9478" max="9478" width="5" style="238" customWidth="true"/>
    <col min="9479" max="9479" width="13.85546875" style="238" customWidth="true"/>
    <col min="9480" max="9481" width="6.28515625" style="238" customWidth="true"/>
    <col min="9482" max="9483" width="7" style="238" customWidth="true"/>
    <col min="9484" max="9490" width="6.28515625" style="238" customWidth="true"/>
    <col min="9491" max="9733" width="9.140625" style="238"/>
    <col min="9734" max="9734" width="5" style="238" customWidth="true"/>
    <col min="9735" max="9735" width="13.85546875" style="238" customWidth="true"/>
    <col min="9736" max="9737" width="6.28515625" style="238" customWidth="true"/>
    <col min="9738" max="9739" width="7" style="238" customWidth="true"/>
    <col min="9740" max="9746" width="6.28515625" style="238" customWidth="true"/>
    <col min="9747" max="9989" width="9.140625" style="238"/>
    <col min="9990" max="9990" width="5" style="238" customWidth="true"/>
    <col min="9991" max="9991" width="13.85546875" style="238" customWidth="true"/>
    <col min="9992" max="9993" width="6.28515625" style="238" customWidth="true"/>
    <col min="9994" max="9995" width="7" style="238" customWidth="true"/>
    <col min="9996" max="10002" width="6.28515625" style="238" customWidth="true"/>
    <col min="10003" max="10245" width="9.140625" style="238"/>
    <col min="10246" max="10246" width="5" style="238" customWidth="true"/>
    <col min="10247" max="10247" width="13.85546875" style="238" customWidth="true"/>
    <col min="10248" max="10249" width="6.28515625" style="238" customWidth="true"/>
    <col min="10250" max="10251" width="7" style="238" customWidth="true"/>
    <col min="10252" max="10258" width="6.28515625" style="238" customWidth="true"/>
    <col min="10259" max="10501" width="9.140625" style="238"/>
    <col min="10502" max="10502" width="5" style="238" customWidth="true"/>
    <col min="10503" max="10503" width="13.85546875" style="238" customWidth="true"/>
    <col min="10504" max="10505" width="6.28515625" style="238" customWidth="true"/>
    <col min="10506" max="10507" width="7" style="238" customWidth="true"/>
    <col min="10508" max="10514" width="6.28515625" style="238" customWidth="true"/>
    <col min="10515" max="10757" width="9.140625" style="238"/>
    <col min="10758" max="10758" width="5" style="238" customWidth="true"/>
    <col min="10759" max="10759" width="13.85546875" style="238" customWidth="true"/>
    <col min="10760" max="10761" width="6.28515625" style="238" customWidth="true"/>
    <col min="10762" max="10763" width="7" style="238" customWidth="true"/>
    <col min="10764" max="10770" width="6.28515625" style="238" customWidth="true"/>
    <col min="10771" max="11013" width="9.140625" style="238"/>
    <col min="11014" max="11014" width="5" style="238" customWidth="true"/>
    <col min="11015" max="11015" width="13.85546875" style="238" customWidth="true"/>
    <col min="11016" max="11017" width="6.28515625" style="238" customWidth="true"/>
    <col min="11018" max="11019" width="7" style="238" customWidth="true"/>
    <col min="11020" max="11026" width="6.28515625" style="238" customWidth="true"/>
    <col min="11027" max="11269" width="9.140625" style="238"/>
    <col min="11270" max="11270" width="5" style="238" customWidth="true"/>
    <col min="11271" max="11271" width="13.85546875" style="238" customWidth="true"/>
    <col min="11272" max="11273" width="6.28515625" style="238" customWidth="true"/>
    <col min="11274" max="11275" width="7" style="238" customWidth="true"/>
    <col min="11276" max="11282" width="6.28515625" style="238" customWidth="true"/>
    <col min="11283" max="11525" width="9.140625" style="238"/>
    <col min="11526" max="11526" width="5" style="238" customWidth="true"/>
    <col min="11527" max="11527" width="13.85546875" style="238" customWidth="true"/>
    <col min="11528" max="11529" width="6.28515625" style="238" customWidth="true"/>
    <col min="11530" max="11531" width="7" style="238" customWidth="true"/>
    <col min="11532" max="11538" width="6.28515625" style="238" customWidth="true"/>
    <col min="11539" max="11781" width="9.140625" style="238"/>
    <col min="11782" max="11782" width="5" style="238" customWidth="true"/>
    <col min="11783" max="11783" width="13.85546875" style="238" customWidth="true"/>
    <col min="11784" max="11785" width="6.28515625" style="238" customWidth="true"/>
    <col min="11786" max="11787" width="7" style="238" customWidth="true"/>
    <col min="11788" max="11794" width="6.28515625" style="238" customWidth="true"/>
    <col min="11795" max="12037" width="9.140625" style="238"/>
    <col min="12038" max="12038" width="5" style="238" customWidth="true"/>
    <col min="12039" max="12039" width="13.85546875" style="238" customWidth="true"/>
    <col min="12040" max="12041" width="6.28515625" style="238" customWidth="true"/>
    <col min="12042" max="12043" width="7" style="238" customWidth="true"/>
    <col min="12044" max="12050" width="6.28515625" style="238" customWidth="true"/>
    <col min="12051" max="12293" width="9.140625" style="238"/>
    <col min="12294" max="12294" width="5" style="238" customWidth="true"/>
    <col min="12295" max="12295" width="13.85546875" style="238" customWidth="true"/>
    <col min="12296" max="12297" width="6.28515625" style="238" customWidth="true"/>
    <col min="12298" max="12299" width="7" style="238" customWidth="true"/>
    <col min="12300" max="12306" width="6.28515625" style="238" customWidth="true"/>
    <col min="12307" max="12549" width="9.140625" style="238"/>
    <col min="12550" max="12550" width="5" style="238" customWidth="true"/>
    <col min="12551" max="12551" width="13.85546875" style="238" customWidth="true"/>
    <col min="12552" max="12553" width="6.28515625" style="238" customWidth="true"/>
    <col min="12554" max="12555" width="7" style="238" customWidth="true"/>
    <col min="12556" max="12562" width="6.28515625" style="238" customWidth="true"/>
    <col min="12563" max="12805" width="9.140625" style="238"/>
    <col min="12806" max="12806" width="5" style="238" customWidth="true"/>
    <col min="12807" max="12807" width="13.85546875" style="238" customWidth="true"/>
    <col min="12808" max="12809" width="6.28515625" style="238" customWidth="true"/>
    <col min="12810" max="12811" width="7" style="238" customWidth="true"/>
    <col min="12812" max="12818" width="6.28515625" style="238" customWidth="true"/>
    <col min="12819" max="13061" width="9.140625" style="238"/>
    <col min="13062" max="13062" width="5" style="238" customWidth="true"/>
    <col min="13063" max="13063" width="13.85546875" style="238" customWidth="true"/>
    <col min="13064" max="13065" width="6.28515625" style="238" customWidth="true"/>
    <col min="13066" max="13067" width="7" style="238" customWidth="true"/>
    <col min="13068" max="13074" width="6.28515625" style="238" customWidth="true"/>
    <col min="13075" max="13317" width="9.140625" style="238"/>
    <col min="13318" max="13318" width="5" style="238" customWidth="true"/>
    <col min="13319" max="13319" width="13.85546875" style="238" customWidth="true"/>
    <col min="13320" max="13321" width="6.28515625" style="238" customWidth="true"/>
    <col min="13322" max="13323" width="7" style="238" customWidth="true"/>
    <col min="13324" max="13330" width="6.28515625" style="238" customWidth="true"/>
    <col min="13331" max="13573" width="9.140625" style="238"/>
    <col min="13574" max="13574" width="5" style="238" customWidth="true"/>
    <col min="13575" max="13575" width="13.85546875" style="238" customWidth="true"/>
    <col min="13576" max="13577" width="6.28515625" style="238" customWidth="true"/>
    <col min="13578" max="13579" width="7" style="238" customWidth="true"/>
    <col min="13580" max="13586" width="6.28515625" style="238" customWidth="true"/>
    <col min="13587" max="13829" width="9.140625" style="238"/>
    <col min="13830" max="13830" width="5" style="238" customWidth="true"/>
    <col min="13831" max="13831" width="13.85546875" style="238" customWidth="true"/>
    <col min="13832" max="13833" width="6.28515625" style="238" customWidth="true"/>
    <col min="13834" max="13835" width="7" style="238" customWidth="true"/>
    <col min="13836" max="13842" width="6.28515625" style="238" customWidth="true"/>
    <col min="13843" max="14085" width="9.140625" style="238"/>
    <col min="14086" max="14086" width="5" style="238" customWidth="true"/>
    <col min="14087" max="14087" width="13.85546875" style="238" customWidth="true"/>
    <col min="14088" max="14089" width="6.28515625" style="238" customWidth="true"/>
    <col min="14090" max="14091" width="7" style="238" customWidth="true"/>
    <col min="14092" max="14098" width="6.28515625" style="238" customWidth="true"/>
    <col min="14099" max="14341" width="9.140625" style="238"/>
    <col min="14342" max="14342" width="5" style="238" customWidth="true"/>
    <col min="14343" max="14343" width="13.85546875" style="238" customWidth="true"/>
    <col min="14344" max="14345" width="6.28515625" style="238" customWidth="true"/>
    <col min="14346" max="14347" width="7" style="238" customWidth="true"/>
    <col min="14348" max="14354" width="6.28515625" style="238" customWidth="true"/>
    <col min="14355" max="14597" width="9.140625" style="238"/>
    <col min="14598" max="14598" width="5" style="238" customWidth="true"/>
    <col min="14599" max="14599" width="13.85546875" style="238" customWidth="true"/>
    <col min="14600" max="14601" width="6.28515625" style="238" customWidth="true"/>
    <col min="14602" max="14603" width="7" style="238" customWidth="true"/>
    <col min="14604" max="14610" width="6.28515625" style="238" customWidth="true"/>
    <col min="14611" max="14853" width="9.140625" style="238"/>
    <col min="14854" max="14854" width="5" style="238" customWidth="true"/>
    <col min="14855" max="14855" width="13.85546875" style="238" customWidth="true"/>
    <col min="14856" max="14857" width="6.28515625" style="238" customWidth="true"/>
    <col min="14858" max="14859" width="7" style="238" customWidth="true"/>
    <col min="14860" max="14866" width="6.28515625" style="238" customWidth="true"/>
    <col min="14867" max="15109" width="9.140625" style="238"/>
    <col min="15110" max="15110" width="5" style="238" customWidth="true"/>
    <col min="15111" max="15111" width="13.85546875" style="238" customWidth="true"/>
    <col min="15112" max="15113" width="6.28515625" style="238" customWidth="true"/>
    <col min="15114" max="15115" width="7" style="238" customWidth="true"/>
    <col min="15116" max="15122" width="6.28515625" style="238" customWidth="true"/>
    <col min="15123" max="15365" width="9.140625" style="238"/>
    <col min="15366" max="15366" width="5" style="238" customWidth="true"/>
    <col min="15367" max="15367" width="13.85546875" style="238" customWidth="true"/>
    <col min="15368" max="15369" width="6.28515625" style="238" customWidth="true"/>
    <col min="15370" max="15371" width="7" style="238" customWidth="true"/>
    <col min="15372" max="15378" width="6.28515625" style="238" customWidth="true"/>
    <col min="15379" max="15621" width="9.140625" style="238"/>
    <col min="15622" max="15622" width="5" style="238" customWidth="true"/>
    <col min="15623" max="15623" width="13.85546875" style="238" customWidth="true"/>
    <col min="15624" max="15625" width="6.28515625" style="238" customWidth="true"/>
    <col min="15626" max="15627" width="7" style="238" customWidth="true"/>
    <col min="15628" max="15634" width="6.28515625" style="238" customWidth="true"/>
    <col min="15635" max="15877" width="9.140625" style="238"/>
    <col min="15878" max="15878" width="5" style="238" customWidth="true"/>
    <col min="15879" max="15879" width="13.85546875" style="238" customWidth="true"/>
    <col min="15880" max="15881" width="6.28515625" style="238" customWidth="true"/>
    <col min="15882" max="15883" width="7" style="238" customWidth="true"/>
    <col min="15884" max="15890" width="6.28515625" style="238" customWidth="true"/>
    <col min="15891" max="16133" width="9.140625" style="238"/>
    <col min="16134" max="16134" width="5" style="238" customWidth="true"/>
    <col min="16135" max="16135" width="13.85546875" style="238" customWidth="true"/>
    <col min="16136" max="16137" width="6.28515625" style="238" customWidth="true"/>
    <col min="16138" max="16139" width="7" style="238" customWidth="true"/>
    <col min="16140" max="16146" width="6.28515625" style="238" customWidth="true"/>
    <col min="16147" max="16384" width="9.140625" style="238"/>
  </cols>
  <sheetData>
    <row r="4" ht="28.5" customHeight="true" x14ac:dyDescent="0.2">
      <c r="B4" s="1013" t="s">
        <v>124</v>
      </c>
      <c r="C4" s="1014"/>
      <c r="D4" s="1014"/>
      <c r="E4" s="1014"/>
      <c r="F4" s="1014"/>
      <c r="G4" s="1014"/>
      <c r="H4" s="1014"/>
      <c r="I4" s="1014"/>
      <c r="J4" s="1014"/>
      <c r="K4" s="1014"/>
      <c r="L4" s="1014"/>
      <c r="M4" s="1014"/>
      <c r="N4" s="1014"/>
      <c r="O4" s="1014"/>
      <c r="P4" s="1014"/>
      <c r="Q4" s="1014"/>
      <c r="R4" s="1014"/>
      <c r="S4" s="1014"/>
      <c r="T4" s="1014"/>
      <c r="U4" s="1014"/>
      <c r="V4" s="1014"/>
      <c r="W4" s="1014"/>
      <c r="X4" s="1014"/>
      <c r="Y4" s="1014"/>
    </row>
    <row r="5" ht="28.5" customHeight="true" x14ac:dyDescent="0.2">
      <c r="B5" s="978" t="str">
        <f ca="true">IF(ISERROR(INDIRECT(CONCATENATE($B105,"!A2"))),"",INDIRECT(CONCATENATE($B105,"!A2")))</f>
        <v>United Republic of Tanzania</v>
      </c>
      <c r="C5" s="1011"/>
      <c r="D5" s="1011"/>
      <c r="E5" s="1011"/>
      <c r="F5" s="1011"/>
      <c r="G5" s="1011"/>
      <c r="H5" s="1011"/>
      <c r="I5" s="1011"/>
      <c r="J5" s="1011"/>
      <c r="K5" s="1012"/>
      <c r="L5" s="1012"/>
      <c r="M5" s="1012"/>
      <c r="N5" s="1012"/>
      <c r="O5" s="1012"/>
      <c r="P5" s="1012"/>
      <c r="Q5" s="1012"/>
      <c r="R5" s="1012"/>
      <c r="S5" s="1012"/>
      <c r="T5" s="1012"/>
      <c r="U5" s="1012"/>
      <c r="V5" s="1012"/>
      <c r="W5" s="1012"/>
      <c r="X5" s="1012"/>
      <c r="Y5" s="1012"/>
    </row>
    <row r="6" x14ac:dyDescent="0.2">
      <c r="F6" s="238"/>
      <c r="G6" s="238"/>
      <c r="J6" s="239"/>
      <c r="K6" s="239"/>
      <c r="L6" s="239"/>
      <c r="M6" s="239"/>
      <c r="N6" s="239"/>
      <c r="O6" s="239"/>
      <c r="P6" s="239"/>
    </row>
    <row r="7" s="240" customFormat="true" ht="18" x14ac:dyDescent="0.25">
      <c r="B7" s="975" t="str">
        <f>B118</f>
        <v>National use of sanitation facilities, 2000–2020</v>
      </c>
      <c r="C7" s="1015"/>
      <c r="D7" s="1015"/>
      <c r="E7" s="1015"/>
      <c r="F7" s="1015"/>
      <c r="G7" s="1015"/>
      <c r="H7" s="1015"/>
      <c r="I7" s="1015"/>
      <c r="J7" s="975" t="str">
        <f>B218</f>
        <v>Urban use of sanitation facilities, 2000–2020</v>
      </c>
      <c r="K7" s="1015"/>
      <c r="L7" s="1015"/>
      <c r="M7" s="1015"/>
      <c r="N7" s="1015"/>
      <c r="O7" s="1015"/>
      <c r="P7" s="1015"/>
      <c r="Q7" s="1015"/>
      <c r="R7" s="975" t="str">
        <f>B318</f>
        <v>Rural use of sanitation facilities, 2000–2020</v>
      </c>
      <c r="S7" s="1015"/>
      <c r="T7" s="1015"/>
      <c r="U7" s="1015"/>
      <c r="V7" s="1015"/>
      <c r="W7" s="1015"/>
      <c r="X7" s="1015"/>
      <c r="Y7" s="1015"/>
    </row>
    <row r="8" s="240" customFormat="true" x14ac:dyDescent="0.2"/>
    <row r="17" x14ac:dyDescent="0.2">
      <c r="Q17" s="239"/>
      <c r="R17" s="239"/>
      <c r="S17" s="239"/>
      <c r="T17" s="239"/>
      <c r="U17" s="239"/>
      <c r="V17" s="239"/>
    </row>
    <row r="18" x14ac:dyDescent="0.2">
      <c r="Q18" s="239"/>
      <c r="R18" s="239"/>
      <c r="S18" s="239"/>
      <c r="T18" s="239"/>
      <c r="U18" s="239"/>
      <c r="V18" s="239"/>
    </row>
    <row r="19" x14ac:dyDescent="0.2">
      <c r="Q19" s="239"/>
      <c r="R19" s="239"/>
      <c r="S19" s="239"/>
      <c r="T19" s="239"/>
      <c r="U19" s="239"/>
      <c r="V19" s="239"/>
    </row>
    <row r="20" x14ac:dyDescent="0.2">
      <c r="Q20" s="239"/>
      <c r="R20" s="239"/>
      <c r="S20" s="239"/>
      <c r="T20" s="239"/>
      <c r="U20" s="239"/>
      <c r="V20" s="239"/>
    </row>
    <row r="21" x14ac:dyDescent="0.2">
      <c r="Q21" s="239"/>
      <c r="R21" s="239"/>
      <c r="S21" s="239"/>
      <c r="T21" s="239"/>
      <c r="U21" s="239"/>
      <c r="V21" s="239"/>
    </row>
    <row r="22" x14ac:dyDescent="0.2">
      <c r="Q22" s="239"/>
      <c r="R22" s="239"/>
      <c r="S22" s="239"/>
      <c r="T22" s="239"/>
      <c r="U22" s="239"/>
      <c r="V22" s="239"/>
    </row>
    <row r="23" x14ac:dyDescent="0.2">
      <c r="Q23" s="239"/>
      <c r="R23" s="239"/>
      <c r="S23" s="239"/>
      <c r="T23" s="239"/>
      <c r="U23" s="239"/>
      <c r="V23" s="239"/>
    </row>
    <row r="31" s="242" customFormat="true" x14ac:dyDescent="0.2">
      <c r="B31" s="988" t="str">
        <f ca="true">IF(ISERROR(INDIRECT(CONCATENATE($B105,"!A2"))),"",INDIRECT(CONCATENATE($B105,"!A2")))</f>
        <v>United Republic of Tanzania</v>
      </c>
      <c r="C31" s="989"/>
      <c r="D31" s="989"/>
      <c r="E31" s="990"/>
      <c r="F31" s="980" t="s">
        <v>0</v>
      </c>
      <c r="G31" s="980"/>
      <c r="H31" s="980"/>
      <c r="I31" s="981"/>
      <c r="J31" s="979" t="s">
        <v>1</v>
      </c>
      <c r="K31" s="980"/>
      <c r="L31" s="980"/>
      <c r="M31" s="981"/>
      <c r="N31" s="979" t="s">
        <v>2</v>
      </c>
      <c r="O31" s="980"/>
      <c r="P31" s="980"/>
      <c r="Q31" s="981"/>
      <c r="R31" s="979" t="s">
        <v>3</v>
      </c>
      <c r="S31" s="980"/>
      <c r="T31" s="980"/>
      <c r="U31" s="981"/>
      <c r="V31" s="979" t="s">
        <v>4</v>
      </c>
      <c r="W31" s="980"/>
      <c r="X31" s="980"/>
      <c r="Y31" s="981"/>
    </row>
    <row r="32" s="246" customFormat="true" ht="22.5" customHeight="true" x14ac:dyDescent="0.2">
      <c r="B32" s="991"/>
      <c r="C32" s="992"/>
      <c r="D32" s="992"/>
      <c r="E32" s="993"/>
      <c r="F32" s="243" t="s">
        <v>15</v>
      </c>
      <c r="G32" s="244" t="s">
        <v>16</v>
      </c>
      <c r="H32" s="244" t="s">
        <v>22</v>
      </c>
      <c r="I32" s="245" t="s">
        <v>19</v>
      </c>
      <c r="J32" s="243" t="s">
        <v>15</v>
      </c>
      <c r="K32" s="244" t="s">
        <v>16</v>
      </c>
      <c r="L32" s="244" t="s">
        <v>22</v>
      </c>
      <c r="M32" s="245" t="s">
        <v>19</v>
      </c>
      <c r="N32" s="243" t="s">
        <v>15</v>
      </c>
      <c r="O32" s="244" t="s">
        <v>16</v>
      </c>
      <c r="P32" s="244" t="s">
        <v>22</v>
      </c>
      <c r="Q32" s="245" t="s">
        <v>19</v>
      </c>
      <c r="R32" s="243" t="s">
        <v>15</v>
      </c>
      <c r="S32" s="244" t="s">
        <v>16</v>
      </c>
      <c r="T32" s="244" t="s">
        <v>22</v>
      </c>
      <c r="U32" s="245" t="s">
        <v>19</v>
      </c>
      <c r="V32" s="243" t="s">
        <v>15</v>
      </c>
      <c r="W32" s="244" t="s">
        <v>16</v>
      </c>
      <c r="X32" s="244" t="s">
        <v>22</v>
      </c>
      <c r="Y32" s="245" t="s">
        <v>19</v>
      </c>
    </row>
    <row r="33" x14ac:dyDescent="0.2">
      <c r="B33" s="982" t="s">
        <v>5</v>
      </c>
      <c r="C33" s="983"/>
      <c r="D33" s="986" t="s">
        <v>25</v>
      </c>
      <c r="E33" s="235">
        <f>C99</f>
        <v>2000</v>
      </c>
      <c r="F33" s="305">
        <f ca="true">E99</f>
        <v>0</v>
      </c>
      <c r="G33" s="248">
        <f t="shared" ref="G33:I34" ca="true" si="0">F99</f>
        <v>0</v>
      </c>
      <c r="H33" s="249">
        <f t="shared" ca="true" si="0"/>
        <v>68.278066702447745</v>
      </c>
      <c r="I33" s="250">
        <f t="shared" ca="true" si="0"/>
        <v>31.721933297552255</v>
      </c>
      <c r="J33" s="305">
        <f ca="true">J99</f>
        <v>0</v>
      </c>
      <c r="K33" s="248">
        <f t="shared" ref="K33:M34" ca="true" si="1">K99</f>
        <v>0</v>
      </c>
      <c r="L33" s="249">
        <f t="shared" ca="true" si="1"/>
        <v>74.524962714464891</v>
      </c>
      <c r="M33" s="250">
        <f t="shared" ca="true" si="1"/>
        <v>25.475037285535109</v>
      </c>
      <c r="N33" s="305">
        <f ca="true">O99</f>
        <v>0.56651594031545038</v>
      </c>
      <c r="O33" s="248">
        <f t="shared" ref="O33:Q34" ca="true" si="2">P99</f>
        <v>0.1341749474283532</v>
      </c>
      <c r="P33" s="249">
        <f t="shared" ca="true" si="2"/>
        <v>84.878299529020069</v>
      </c>
      <c r="Q33" s="250">
        <f t="shared" ca="true" si="2"/>
        <v>14.421009583236128</v>
      </c>
      <c r="R33" s="305">
        <f ca="true">T99</f>
        <v>5.9097048685906761E-2</v>
      </c>
      <c r="S33" s="248">
        <f t="shared" ref="S33:U34" ca="true" si="3">U99</f>
        <v>2.6927756388068817E-2</v>
      </c>
      <c r="T33" s="249">
        <f t="shared" ca="true" si="3"/>
        <v>93.113143320247445</v>
      </c>
      <c r="U33" s="250">
        <f t="shared" ca="true" si="3"/>
        <v>6.800831874678579</v>
      </c>
      <c r="V33" s="305">
        <f ca="true">Y99</f>
        <v>21.346477348736954</v>
      </c>
      <c r="W33" s="248">
        <f t="shared" ref="W33:Y34" ca="true" si="4">Z99</f>
        <v>13.142694979332846</v>
      </c>
      <c r="X33" s="249">
        <f t="shared" ca="true" si="4"/>
        <v>64.765734909310694</v>
      </c>
      <c r="Y33" s="250">
        <f t="shared" ca="true" si="4"/>
        <v>0.74509276261950674</v>
      </c>
    </row>
    <row r="34" x14ac:dyDescent="0.2">
      <c r="B34" s="984"/>
      <c r="C34" s="985"/>
      <c r="D34" s="987"/>
      <c r="E34" s="236">
        <f>C100</f>
        <v>2020</v>
      </c>
      <c r="F34" s="306">
        <f ca="true">E100</f>
        <v>18.685967248501928</v>
      </c>
      <c r="G34" s="253">
        <f t="shared" ca="true" si="0"/>
        <v>4.3479293891992894</v>
      </c>
      <c r="H34" s="254">
        <f t="shared" ca="true" si="0"/>
        <v>50.045333873098571</v>
      </c>
      <c r="I34" s="255">
        <f t="shared" ca="true" si="0"/>
        <v>26.920769489200211</v>
      </c>
      <c r="J34" s="306">
        <f ca="true">J100</f>
        <v>21.369807052845086</v>
      </c>
      <c r="K34" s="253">
        <f t="shared" ca="true" si="1"/>
        <v>4.9443652982261064</v>
      </c>
      <c r="L34" s="254">
        <f t="shared" ca="true" si="1"/>
        <v>62.954667838085015</v>
      </c>
      <c r="M34" s="255">
        <f t="shared" ca="true" si="1"/>
        <v>10.731159810843792</v>
      </c>
      <c r="N34" s="306">
        <f ca="true">O100</f>
        <v>27.824869880999668</v>
      </c>
      <c r="O34" s="253">
        <f t="shared" ca="true" si="2"/>
        <v>6.5901066286061551</v>
      </c>
      <c r="P34" s="254">
        <f t="shared" ca="true" si="2"/>
        <v>59.389544773447028</v>
      </c>
      <c r="Q34" s="255">
        <f t="shared" ca="true" si="2"/>
        <v>6.1954787169471501</v>
      </c>
      <c r="R34" s="306">
        <f ca="true">T100</f>
        <v>48.661514044102944</v>
      </c>
      <c r="S34" s="253">
        <f t="shared" ca="true" si="3"/>
        <v>22.172772156838342</v>
      </c>
      <c r="T34" s="254">
        <f t="shared" ca="true" si="3"/>
        <v>26.690814383543056</v>
      </c>
      <c r="U34" s="255">
        <f t="shared" ca="true" si="3"/>
        <v>2.4748994155156652</v>
      </c>
      <c r="V34" s="306">
        <f ca="true">Y100</f>
        <v>61.893272316551467</v>
      </c>
      <c r="W34" s="253">
        <f t="shared" ca="true" si="4"/>
        <v>38.106727683448533</v>
      </c>
      <c r="X34" s="254">
        <f t="shared" ca="true" si="4"/>
        <v>0</v>
      </c>
      <c r="Y34" s="255">
        <f t="shared" ca="true" si="4"/>
        <v>0</v>
      </c>
    </row>
    <row r="35" x14ac:dyDescent="0.2">
      <c r="F35" s="238"/>
      <c r="H35" s="241"/>
    </row>
    <row r="36" x14ac:dyDescent="0.2">
      <c r="B36" s="982" t="s">
        <v>6</v>
      </c>
      <c r="C36" s="983"/>
      <c r="D36" s="986" t="s">
        <v>25</v>
      </c>
      <c r="E36" s="235">
        <f>C199</f>
        <v>2000</v>
      </c>
      <c r="F36" s="305">
        <f ca="true">E199</f>
        <v>0</v>
      </c>
      <c r="G36" s="248">
        <f t="shared" ref="G36:I37" ca="true" si="5">F199</f>
        <v>0</v>
      </c>
      <c r="H36" s="249">
        <f t="shared" ca="true" si="5"/>
        <v>92.802456219570189</v>
      </c>
      <c r="I36" s="250">
        <f t="shared" ca="true" si="5"/>
        <v>7.197543780429811</v>
      </c>
      <c r="J36" s="305">
        <f ca="true">J199</f>
        <v>6.935181624520113</v>
      </c>
      <c r="K36" s="248">
        <f t="shared" ref="K36:M37" ca="true" si="6">K199</f>
        <v>6.3214401494403196</v>
      </c>
      <c r="L36" s="249">
        <f t="shared" ca="true" si="6"/>
        <v>83.666133511394719</v>
      </c>
      <c r="M36" s="250">
        <f t="shared" ca="true" si="6"/>
        <v>3.0772447146448485</v>
      </c>
      <c r="N36" s="305">
        <f ca="true">O199</f>
        <v>10.02903551941472</v>
      </c>
      <c r="O36" s="248">
        <f t="shared" ref="O36:Q37" ca="true" si="7">P199</f>
        <v>10.872420571381554</v>
      </c>
      <c r="P36" s="249">
        <f t="shared" ca="true" si="7"/>
        <v>78.030472761568419</v>
      </c>
      <c r="Q36" s="250">
        <f t="shared" ca="true" si="7"/>
        <v>1.0680711476353082</v>
      </c>
      <c r="R36" s="305">
        <f ca="true">T199</f>
        <v>17.4596870407605</v>
      </c>
      <c r="S36" s="248">
        <f t="shared" ref="S36:U37" ca="true" si="8">U199</f>
        <v>18.310923036528848</v>
      </c>
      <c r="T36" s="249">
        <f t="shared" ca="true" si="8"/>
        <v>64.157189200377829</v>
      </c>
      <c r="U36" s="250">
        <f t="shared" ca="true" si="8"/>
        <v>7.2200722332823736E-2</v>
      </c>
      <c r="V36" s="305">
        <f ca="true">Y199</f>
        <v>49.283080276866905</v>
      </c>
      <c r="W36" s="248">
        <f t="shared" ref="W36:Y37" ca="true" si="9">Z199</f>
        <v>17.790343272042534</v>
      </c>
      <c r="X36" s="249">
        <f t="shared" ca="true" si="9"/>
        <v>32.926576451090568</v>
      </c>
      <c r="Y36" s="250">
        <f t="shared" ca="true" si="9"/>
        <v>0</v>
      </c>
    </row>
    <row r="37" x14ac:dyDescent="0.2">
      <c r="B37" s="984"/>
      <c r="C37" s="985"/>
      <c r="D37" s="987"/>
      <c r="E37" s="236">
        <f>C200</f>
        <v>2020</v>
      </c>
      <c r="F37" s="306">
        <f ca="true">E200</f>
        <v>35.481916668236153</v>
      </c>
      <c r="G37" s="253">
        <f t="shared" ca="true" si="5"/>
        <v>20.612251364690824</v>
      </c>
      <c r="H37" s="254">
        <f t="shared" ca="true" si="5"/>
        <v>38.389118379163989</v>
      </c>
      <c r="I37" s="255">
        <f t="shared" ca="true" si="5"/>
        <v>5.5167135879090381</v>
      </c>
      <c r="J37" s="306">
        <f ca="true">J200</f>
        <v>44.874211928601625</v>
      </c>
      <c r="K37" s="253">
        <f t="shared" ca="true" si="6"/>
        <v>40.902987162875462</v>
      </c>
      <c r="L37" s="254">
        <f t="shared" ca="true" si="6"/>
        <v>12.96696595576347</v>
      </c>
      <c r="M37" s="255">
        <f t="shared" ca="true" si="6"/>
        <v>1.255834952759443</v>
      </c>
      <c r="N37" s="306">
        <f ca="true">O200</f>
        <v>47.982472971492619</v>
      </c>
      <c r="O37" s="253">
        <f t="shared" ca="true" si="7"/>
        <v>52.017527028507381</v>
      </c>
      <c r="P37" s="254">
        <f t="shared" ca="true" si="7"/>
        <v>0</v>
      </c>
      <c r="Q37" s="255">
        <f t="shared" ca="true" si="7"/>
        <v>0</v>
      </c>
      <c r="R37" s="306">
        <f ca="true">T200</f>
        <v>48.773906547238305</v>
      </c>
      <c r="S37" s="253">
        <f t="shared" ca="true" si="8"/>
        <v>51.151847504044973</v>
      </c>
      <c r="T37" s="254">
        <f t="shared" ca="true" si="8"/>
        <v>0</v>
      </c>
      <c r="U37" s="255">
        <f t="shared" ca="true" si="8"/>
        <v>7.4245948716723367E-2</v>
      </c>
      <c r="V37" s="306">
        <f ca="true">Y200</f>
        <v>73.383538451730161</v>
      </c>
      <c r="W37" s="253">
        <f t="shared" ca="true" si="9"/>
        <v>26.490193637231165</v>
      </c>
      <c r="X37" s="254">
        <f t="shared" ca="true" si="9"/>
        <v>0.12626791103866708</v>
      </c>
      <c r="Y37" s="255">
        <f t="shared" ca="true" si="9"/>
        <v>0</v>
      </c>
    </row>
    <row r="38" x14ac:dyDescent="0.2">
      <c r="F38" s="238"/>
      <c r="G38" s="238"/>
      <c r="H38" s="241"/>
      <c r="I38" s="241"/>
    </row>
    <row r="39" x14ac:dyDescent="0.2">
      <c r="B39" s="982" t="s">
        <v>7</v>
      </c>
      <c r="C39" s="983"/>
      <c r="D39" s="986" t="s">
        <v>25</v>
      </c>
      <c r="E39" s="235">
        <f>C299</f>
        <v>2000</v>
      </c>
      <c r="F39" s="305">
        <f ca="true">E299</f>
        <v>0</v>
      </c>
      <c r="G39" s="248">
        <f t="shared" ref="G39:I40" ca="true" si="10">F299</f>
        <v>0</v>
      </c>
      <c r="H39" s="249">
        <f t="shared" ca="true" si="10"/>
        <v>68.107591930078399</v>
      </c>
      <c r="I39" s="250">
        <f t="shared" ca="true" si="10"/>
        <v>31.892408069921601</v>
      </c>
      <c r="J39" s="305">
        <f ca="true">J299</f>
        <v>0</v>
      </c>
      <c r="K39" s="248">
        <f t="shared" ref="K39:M40" ca="true" si="11">K299</f>
        <v>0</v>
      </c>
      <c r="L39" s="249">
        <f t="shared" ca="true" si="11"/>
        <v>71.324149261723278</v>
      </c>
      <c r="M39" s="250">
        <f t="shared" ca="true" si="11"/>
        <v>28.675850738276722</v>
      </c>
      <c r="N39" s="305">
        <f ca="true">O299</f>
        <v>0</v>
      </c>
      <c r="O39" s="248">
        <f t="shared" ref="O39:Q40" ca="true" si="12">P299</f>
        <v>0</v>
      </c>
      <c r="P39" s="249">
        <f t="shared" ca="true" si="12"/>
        <v>80.043459401877044</v>
      </c>
      <c r="Q39" s="250">
        <f t="shared" ca="true" si="12"/>
        <v>19.956540598122956</v>
      </c>
      <c r="R39" s="305">
        <f ca="true">T299</f>
        <v>1.6192668228155043</v>
      </c>
      <c r="S39" s="248">
        <f t="shared" ref="S39:U40" ca="true" si="13">U299</f>
        <v>0.34825563932459147</v>
      </c>
      <c r="T39" s="249">
        <f t="shared" ca="true" si="13"/>
        <v>84.684979179095194</v>
      </c>
      <c r="U39" s="250">
        <f t="shared" ca="true" si="13"/>
        <v>13.34749835876471</v>
      </c>
      <c r="V39" s="305">
        <f ca="true">Y299</f>
        <v>6.9098740036462827</v>
      </c>
      <c r="W39" s="248">
        <f t="shared" ref="W39:Y40" ca="true" si="14">Z299</f>
        <v>1.5577336009108058</v>
      </c>
      <c r="X39" s="249">
        <f t="shared" ca="true" si="14"/>
        <v>86.567002372252205</v>
      </c>
      <c r="Y39" s="250">
        <f t="shared" ca="true" si="14"/>
        <v>4.9653900231907073</v>
      </c>
    </row>
    <row r="40" x14ac:dyDescent="0.2">
      <c r="B40" s="984"/>
      <c r="C40" s="985"/>
      <c r="D40" s="987"/>
      <c r="E40" s="236">
        <f>C300</f>
        <v>2020</v>
      </c>
      <c r="F40" s="306">
        <f ca="true">E300</f>
        <v>16.991328277366577</v>
      </c>
      <c r="G40" s="253">
        <f t="shared" ca="true" si="10"/>
        <v>4.1808291861887454</v>
      </c>
      <c r="H40" s="254">
        <f t="shared" ca="true" si="10"/>
        <v>47.680753437369333</v>
      </c>
      <c r="I40" s="255">
        <f t="shared" ca="true" si="10"/>
        <v>31.147089099075345</v>
      </c>
      <c r="J40" s="306">
        <f ca="true">J300</f>
        <v>20.122687160263446</v>
      </c>
      <c r="K40" s="253">
        <f t="shared" ca="true" si="11"/>
        <v>4.4297586949797019</v>
      </c>
      <c r="L40" s="254">
        <f t="shared" ca="true" si="11"/>
        <v>60.727511897335717</v>
      </c>
      <c r="M40" s="255">
        <f t="shared" ca="true" si="11"/>
        <v>14.720042247421134</v>
      </c>
      <c r="N40" s="306">
        <f ca="true">O300</f>
        <v>22.193738470458925</v>
      </c>
      <c r="O40" s="253">
        <f t="shared" ca="true" si="12"/>
        <v>5.3445629731412501</v>
      </c>
      <c r="P40" s="254">
        <f t="shared" ca="true" si="12"/>
        <v>63.717088884189934</v>
      </c>
      <c r="Q40" s="255">
        <f t="shared" ca="true" si="12"/>
        <v>8.74460967220989</v>
      </c>
      <c r="R40" s="306">
        <f ca="true">T300</f>
        <v>28.235673137264619</v>
      </c>
      <c r="S40" s="253">
        <f t="shared" ca="true" si="13"/>
        <v>6.0726448918904703</v>
      </c>
      <c r="T40" s="254">
        <f t="shared" ca="true" si="13"/>
        <v>60.665311393283105</v>
      </c>
      <c r="U40" s="255">
        <f t="shared" ca="true" si="13"/>
        <v>5.0263705775618064</v>
      </c>
      <c r="V40" s="306">
        <f ca="true">Y300</f>
        <v>58.036513695877922</v>
      </c>
      <c r="W40" s="253">
        <f t="shared" ca="true" si="14"/>
        <v>13.083513160454595</v>
      </c>
      <c r="X40" s="254">
        <f t="shared" ca="true" si="14"/>
        <v>27.035805069852358</v>
      </c>
      <c r="Y40" s="255">
        <f t="shared" ca="true" si="14"/>
        <v>1.8441680738151263</v>
      </c>
    </row>
    <row r="97" s="242" customFormat="true" ht="16.5" customHeight="true" x14ac:dyDescent="0.2">
      <c r="A97" s="996" t="s">
        <v>5</v>
      </c>
      <c r="B97" s="996"/>
      <c r="C97" s="996"/>
      <c r="D97" s="994" t="s">
        <v>0</v>
      </c>
      <c r="E97" s="983"/>
      <c r="F97" s="983"/>
      <c r="G97" s="983"/>
      <c r="H97" s="995"/>
      <c r="I97" s="994" t="s">
        <v>1</v>
      </c>
      <c r="J97" s="983"/>
      <c r="K97" s="983"/>
      <c r="L97" s="983"/>
      <c r="M97" s="995"/>
      <c r="N97" s="994" t="s">
        <v>2</v>
      </c>
      <c r="O97" s="983"/>
      <c r="P97" s="983"/>
      <c r="Q97" s="983"/>
      <c r="R97" s="995"/>
      <c r="S97" s="994" t="s">
        <v>3</v>
      </c>
      <c r="T97" s="983"/>
      <c r="U97" s="983"/>
      <c r="V97" s="983"/>
      <c r="W97" s="995"/>
      <c r="X97" s="994" t="s">
        <v>4</v>
      </c>
      <c r="Y97" s="983"/>
      <c r="Z97" s="983"/>
      <c r="AA97" s="983"/>
      <c r="AB97" s="995"/>
    </row>
    <row r="98" s="246" customFormat="true" ht="22.5" customHeight="true" x14ac:dyDescent="0.2">
      <c r="A98" s="997"/>
      <c r="B98" s="997"/>
      <c r="C98" s="997"/>
      <c r="D98" s="256" t="s">
        <v>14</v>
      </c>
      <c r="E98" s="257" t="s">
        <v>15</v>
      </c>
      <c r="F98" s="244" t="s">
        <v>16</v>
      </c>
      <c r="G98" s="244" t="s">
        <v>22</v>
      </c>
      <c r="H98" s="245" t="s">
        <v>19</v>
      </c>
      <c r="I98" s="256" t="s">
        <v>14</v>
      </c>
      <c r="J98" s="257" t="s">
        <v>15</v>
      </c>
      <c r="K98" s="244" t="s">
        <v>16</v>
      </c>
      <c r="L98" s="244" t="s">
        <v>22</v>
      </c>
      <c r="M98" s="245" t="s">
        <v>19</v>
      </c>
      <c r="N98" s="256" t="s">
        <v>14</v>
      </c>
      <c r="O98" s="257" t="s">
        <v>15</v>
      </c>
      <c r="P98" s="244" t="s">
        <v>16</v>
      </c>
      <c r="Q98" s="244" t="s">
        <v>22</v>
      </c>
      <c r="R98" s="245" t="s">
        <v>19</v>
      </c>
      <c r="S98" s="256" t="s">
        <v>14</v>
      </c>
      <c r="T98" s="257" t="s">
        <v>15</v>
      </c>
      <c r="U98" s="244" t="s">
        <v>16</v>
      </c>
      <c r="V98" s="244" t="s">
        <v>22</v>
      </c>
      <c r="W98" s="245" t="s">
        <v>19</v>
      </c>
      <c r="X98" s="256" t="s">
        <v>14</v>
      </c>
      <c r="Y98" s="257" t="s">
        <v>15</v>
      </c>
      <c r="Z98" s="244" t="s">
        <v>16</v>
      </c>
      <c r="AA98" s="244" t="s">
        <v>22</v>
      </c>
      <c r="AB98" s="245" t="s">
        <v>19</v>
      </c>
    </row>
    <row r="99" s="266" customFormat="true" ht="15" customHeight="true" x14ac:dyDescent="0.2">
      <c r="A99" s="1001" t="s">
        <v>10</v>
      </c>
      <c r="B99" s="1002"/>
      <c r="C99" s="354">
        <v>2000</v>
      </c>
      <c r="D99" s="258">
        <f ca="true">IF((D101+H101)&gt;100,D101*100/(D101+H101),D101)</f>
        <v>0</v>
      </c>
      <c r="E99" s="307">
        <f ca="true">D99*AVERAGEIF(E105:E116,"&gt;0")/100</f>
        <v>0</v>
      </c>
      <c r="F99" s="260">
        <f ca="true">D99*(100-AVERAGEIF(E105:E116,"&gt;0"))/100</f>
        <v>0</v>
      </c>
      <c r="G99" s="261">
        <f ca="true">100-(E99+F99+H99)</f>
        <v>68.278066702447745</v>
      </c>
      <c r="H99" s="262">
        <f ca="true">IF((D101+H101)&gt;100,H101*100/(D101+H101),H101)</f>
        <v>31.721933297552255</v>
      </c>
      <c r="I99" s="258">
        <f ca="true">IF((I101+M101)&gt;100,I101*100/(I101+M101),I101)</f>
        <v>0</v>
      </c>
      <c r="J99" s="307">
        <f ca="true">I99*AVERAGEIF(J105:J116,"&gt;0")/100</f>
        <v>0</v>
      </c>
      <c r="K99" s="263">
        <f ca="true">I99*(100-AVERAGEIF(J105:J116,"&gt;0"))/100</f>
        <v>0</v>
      </c>
      <c r="L99" s="264">
        <f ca="true">100-(J99+K99+M99)</f>
        <v>74.524962714464891</v>
      </c>
      <c r="M99" s="265">
        <f ca="true">IF((I101+M101)&gt;100,M101*100/(I101+M101),M101)</f>
        <v>25.475037285535109</v>
      </c>
      <c r="N99" s="258">
        <f ca="true">IF((N101+R101)&gt;100,N101*100/(N101+R101),N101)</f>
        <v>0.70069088774380361</v>
      </c>
      <c r="O99" s="307">
        <f ca="true">N99*AVERAGEIF(O105:O116,"&gt;0")/100</f>
        <v>0.56651594031545038</v>
      </c>
      <c r="P99" s="263">
        <f ca="true">N99*(100-AVERAGEIF(O105:O116,"&gt;0"))/100</f>
        <v>0.1341749474283532</v>
      </c>
      <c r="Q99" s="264">
        <f ca="true">100-(O99+P99+R99)</f>
        <v>84.878299529020069</v>
      </c>
      <c r="R99" s="265">
        <f ca="true">IF((N101+R101)&gt;100,R101*100/(N101+R101),R101)</f>
        <v>14.421009583236128</v>
      </c>
      <c r="S99" s="258">
        <f ca="true">IF((S101+W101)&gt;100,S101*100/(S101+W101),S101)</f>
        <v>8.6024805073975585E-2</v>
      </c>
      <c r="T99" s="307">
        <f ca="true">S99*AVERAGEIF(T105:T116,"&gt;0")/100</f>
        <v>5.9097048685906761E-2</v>
      </c>
      <c r="U99" s="263">
        <f ca="true">S99*(100-AVERAGEIF(T105:T116,"&gt;0"))/100</f>
        <v>2.6927756388068817E-2</v>
      </c>
      <c r="V99" s="264">
        <f ca="true">100-(T99+U99+W99)</f>
        <v>93.113143320247445</v>
      </c>
      <c r="W99" s="265">
        <f ca="true">IF((S101+W101)&gt;100,W101*100/(S101+W101),W101)</f>
        <v>6.800831874678579</v>
      </c>
      <c r="X99" s="258">
        <f ca="true">IF((X101+AB101)&gt;100,X101*100/(X101+AB101),X101)</f>
        <v>34.489172328069799</v>
      </c>
      <c r="Y99" s="307">
        <f ca="true">X99*AVERAGEIF(Y105:Y116,"&gt;0")/100</f>
        <v>21.346477348736954</v>
      </c>
      <c r="Z99" s="263">
        <f ca="true">X99*(100-AVERAGEIF(Y105:Y116,"&gt;0"))/100</f>
        <v>13.142694979332846</v>
      </c>
      <c r="AA99" s="264">
        <f ca="true">100-(Y99+Z99+AB99)</f>
        <v>64.765734909310694</v>
      </c>
      <c r="AB99" s="265">
        <f ca="true">IF((X101+AB101)&gt;100,AB101*100/(X101+AB101),AB101)</f>
        <v>0.74509276261950674</v>
      </c>
    </row>
    <row r="100" s="266" customFormat="true" ht="15" customHeight="true" x14ac:dyDescent="0.2">
      <c r="A100" s="1003"/>
      <c r="B100" s="1004"/>
      <c r="C100" s="355">
        <v>2020</v>
      </c>
      <c r="D100" s="267">
        <f ca="true">IF((D102+H102)&gt;100,D102*100/(D102+H102),D102)</f>
        <v>23.033896637701218</v>
      </c>
      <c r="E100" s="308">
        <f ca="true">D100*AVERAGEIF(E105:E116,"&gt;0")/100</f>
        <v>18.685967248501928</v>
      </c>
      <c r="F100" s="269">
        <f ca="true">D100*(100-AVERAGEIF(E105:E116,"&gt;0"))/100</f>
        <v>4.3479293891992894</v>
      </c>
      <c r="G100" s="270">
        <f ca="true">100-(E100+F100+H100)</f>
        <v>50.045333873098571</v>
      </c>
      <c r="H100" s="271">
        <f ca="true">IF((D102+H102)&gt;100,H102*100/(D102+H102),H102)</f>
        <v>26.920769489200211</v>
      </c>
      <c r="I100" s="267">
        <f ca="true">IF((I102+M102)&gt;100,I102*100/(I102+M102),I102)</f>
        <v>26.314172351071193</v>
      </c>
      <c r="J100" s="308">
        <f ca="true">I100*AVERAGEIF(J105:J116,"&gt;0")/100</f>
        <v>21.369807052845086</v>
      </c>
      <c r="K100" s="269">
        <f ca="true">I100*(100-AVERAGEIF(J105:J116,"&gt;0"))/100</f>
        <v>4.9443652982261064</v>
      </c>
      <c r="L100" s="270">
        <f ca="true">100-(J100+K100+M100)</f>
        <v>62.954667838085015</v>
      </c>
      <c r="M100" s="271">
        <f ca="true">IF((I102+M102)&gt;100,M102*100/(I102+M102),M102)</f>
        <v>10.731159810843792</v>
      </c>
      <c r="N100" s="267">
        <f ca="true">IF((N102+R102)&gt;100,N102*100/(N102+R102),N102)</f>
        <v>34.414976509605822</v>
      </c>
      <c r="O100" s="308">
        <f ca="true">N100*AVERAGEIF(O105:O116,"&gt;0")/100</f>
        <v>27.824869880999668</v>
      </c>
      <c r="P100" s="269">
        <f ca="true">N100*(100-AVERAGEIF(O105:O116,"&gt;0"))/100</f>
        <v>6.5901066286061551</v>
      </c>
      <c r="Q100" s="270">
        <f ca="true">100-(O100+P100+R100)</f>
        <v>59.389544773447028</v>
      </c>
      <c r="R100" s="271">
        <f ca="true">IF((N102+R102)&gt;100,R102*100/(N102+R102),R102)</f>
        <v>6.1954787169471501</v>
      </c>
      <c r="S100" s="267">
        <f ca="true">IF((S102+W102)&gt;100,S102*100/(S102+W102),S102)</f>
        <v>70.834286200941278</v>
      </c>
      <c r="T100" s="308">
        <f ca="true">S100*AVERAGEIF(T105:T116,"&gt;0")/100</f>
        <v>48.661514044102944</v>
      </c>
      <c r="U100" s="269">
        <f ca="true">S100*(100-AVERAGEIF(T105:T116,"&gt;0"))/100</f>
        <v>22.172772156838342</v>
      </c>
      <c r="V100" s="270">
        <f ca="true">100-(T100+U100+W100)</f>
        <v>26.690814383543056</v>
      </c>
      <c r="W100" s="271">
        <f ca="true">IF((S102+W102)&gt;100,W102*100/(S102+W102),W102)</f>
        <v>2.4748994155156652</v>
      </c>
      <c r="X100" s="267">
        <f ca="true">IF((X102+AB102)&gt;100,X102*100/(X102+AB102),X102)</f>
        <v>100</v>
      </c>
      <c r="Y100" s="308">
        <f ca="true">X100*AVERAGEIF(Y105:Y116,"&gt;0")/100</f>
        <v>61.893272316551467</v>
      </c>
      <c r="Z100" s="269">
        <f ca="true">X100*(100-AVERAGEIF(Y105:Y116,"&gt;0"))/100</f>
        <v>38.106727683448533</v>
      </c>
      <c r="AA100" s="270">
        <f ca="true">100-(Y100+Z100+AB100)</f>
        <v>0</v>
      </c>
      <c r="AB100" s="271">
        <f ca="true">IF((X102+AB102)&gt;100,AB102*100/(X102+AB102),AB102)</f>
        <v>0</v>
      </c>
    </row>
    <row r="101" hidden="true" x14ac:dyDescent="0.2">
      <c r="A101" s="1005" t="s">
        <v>12</v>
      </c>
      <c r="B101" s="1006"/>
      <c r="C101" s="272">
        <f>MinRegYear(C99,C105:C116)</f>
        <v>2002</v>
      </c>
      <c r="D101" s="273">
        <f ca="true">IF(MAX(C105:C116)-MIN(C105:C116)&lt;5,AVERAGEIF(C105:C116,"&gt;0",D105:D116),
IF(FORECAST($C101,D$105:D$116,$C$105:$C$116)&lt;0,0,
IF(FORECAST($C101,D$105:D$116,$C$105:$C$116)&gt;100,100,
FORECAST($C101,D$105:D$116,$C$105:$C$116))))</f>
        <v>0</v>
      </c>
      <c r="E101" s="274"/>
      <c r="F101" s="275"/>
      <c r="G101" s="275"/>
      <c r="H101" s="276">
        <f ca="true">IF(MAX(C105:C116)-MIN(C105:C116)&lt;5,AVERAGEIF(C105:C116,"&gt;0",H105:H116),
IF(FORECAST($C101,H$105:H$116,$C$105:$C$116)&lt;0,0,
IF(FORECAST($C101,H$105:H$116,$C$105:$C$116)&gt;100,100,
FORECAST($C101,H$105:H$116,$C$105:$C$116))))</f>
        <v>31.721933297552255</v>
      </c>
      <c r="I101" s="273">
        <f ca="true">IF(MAX(C105:C116)-MIN(C105:C116)&lt;5,AVERAGEIF(C105:C116,"&gt;0",I105:I116),
IF(FORECAST($C101,I$105:I$116,$C$105:$C$116)&lt;0,0,
IF(FORECAST($C101,I$105:I$116,$C$105:$C$116)&gt;100,100,
FORECAST($C101,I$105:I$116,$C$105:$C$116))))</f>
        <v>0</v>
      </c>
      <c r="J101" s="274"/>
      <c r="K101" s="275"/>
      <c r="L101" s="275"/>
      <c r="M101" s="276">
        <f ca="true">IF(MAX(C105:C116)-MIN(C105:C116)&lt;5,AVERAGEIF(C105:C116,"&gt;0",M105:M116),
IF(FORECAST($C101,M$105:M$116,$C$105:$C$116)&lt;0,0,
IF(FORECAST($C101,M$105:M$116,$C$105:$C$116)&gt;100,100,
FORECAST($C101,M$105:M$116,$C$105:$C$116))))</f>
        <v>25.475037285535109</v>
      </c>
      <c r="N101" s="273">
        <f ca="true">IF(MAX(C105:C116)-MIN(C105:C116)&lt;5,AVERAGEIF(C105:C116,"&gt;0",N105:N116),
IF(FORECAST($C101,N$105:N$116,$C$105:$C$116)&lt;0,0,
IF(FORECAST($C101,N$105:N$116,$C$105:$C$116)&gt;100,100,
FORECAST($C101,N$105:N$116,$C$105:$C$116))))</f>
        <v>0.70069088774380361</v>
      </c>
      <c r="O101" s="274"/>
      <c r="P101" s="275"/>
      <c r="Q101" s="275"/>
      <c r="R101" s="276">
        <f ca="true">IF(MAX(C105:C116)-MIN(C105:C116)&lt;5,AVERAGEIF(C105:C116,"&gt;0",R105:R116),
IF(FORECAST($C101,R$105:R$116,$C$105:$C$116)&lt;0,0,
IF(FORECAST($C101,R$105:R$116,$C$105:$C$116)&gt;100,100,
FORECAST($C101,R$105:R$116,$C$105:$C$116))))</f>
        <v>14.421009583236128</v>
      </c>
      <c r="S101" s="273">
        <f ca="true">IF(MAX(C105:C116)-MIN(C105:C116)&lt;5,AVERAGEIF(C105:C116,"&gt;0",S105:S116),
IF(FORECAST($C101,S$105:S$116,$C$105:$C$116)&lt;0,0,
IF(FORECAST($C101,S$105:S$116,$C$105:$C$116)&gt;100,100,
FORECAST($C101,S$105:S$116,$C$105:$C$116))))</f>
        <v>8.6024805073975585E-2</v>
      </c>
      <c r="T101" s="274"/>
      <c r="U101" s="275"/>
      <c r="V101" s="275"/>
      <c r="W101" s="276">
        <f ca="true">IF(MAX(C105:C116)-MIN(C105:C116)&lt;5,AVERAGEIF(C105:C116,"&gt;0",W105:W116),
IF(FORECAST($C101,W$105:W$116,$C$105:$C$116)&lt;0,0,
IF(FORECAST($C101,W$105:W$116,$C$105:$C$116)&gt;100,100,
FORECAST($C101,W$105:W$116,$C$105:$C$116))))</f>
        <v>6.800831874678579</v>
      </c>
      <c r="X101" s="273">
        <f ca="true">IF(MAX(C105:C116)-MIN(C105:C116)&lt;5,AVERAGEIF(C105:C116,"&gt;0",X105:X116),
IF(FORECAST($C101,X$105:X$116,$C$105:$C$116)&lt;0,0,
IF(FORECAST($C101,X$105:X$116,$C$105:$C$116)&gt;100,100,
FORECAST($C101,X$105:X$116,$C$105:$C$116))))</f>
        <v>34.489172328069799</v>
      </c>
      <c r="Y101" s="274"/>
      <c r="Z101" s="275"/>
      <c r="AA101" s="275"/>
      <c r="AB101" s="276">
        <f ca="true">IF(MAX(C105:C116)-MIN(C105:C116)&lt;5,AVERAGEIF(C105:C116,"&gt;0",AB105:AB116),
IF(FORECAST($C101,AB$105:AB$116,$C$105:$C$116)&lt;0,0,
IF(FORECAST($C101,AB$105:AB$116,$C$105:$C$116)&gt;100,100,
FORECAST($C101,AB$105:AB$116,$C$105:$C$116))))</f>
        <v>0.74509276261950674</v>
      </c>
    </row>
    <row r="102" hidden="true" x14ac:dyDescent="0.2">
      <c r="A102" s="1007"/>
      <c r="B102" s="1008"/>
      <c r="C102" s="251">
        <f>MaxRegYear(C100,C105:C116)</f>
        <v>2019</v>
      </c>
      <c r="D102" s="277">
        <f ca="true">IF(MAX(C105:C116)-MIN(C105:C116)&lt;5,AVERAGEIF(C105:C116,"&gt;0",D105:D116),
IF(FORECAST($C102,D$105:D$116,$C$105:$C$116)&lt;0,0,
IF(FORECAST($C102,D$105:D$116,$C$105:$C$116)&gt;100,100,
FORECAST($C102,D$105:D$116,$C$105:$C$116))))</f>
        <v>23.033896637701218</v>
      </c>
      <c r="E102" s="278"/>
      <c r="F102" s="279"/>
      <c r="G102" s="279"/>
      <c r="H102" s="280">
        <f ca="true">IF(MAX(C105:C116)-MIN(C105:C116)&lt;5,AVERAGEIF(C105:C116,"&gt;0",H105:H116),
IF(FORECAST($C102,H$105:H$116,$C$105:$C$116)&lt;0,0,
IF(FORECAST($C102,H$105:H$116,$C$105:$C$116)&gt;100,100,
FORECAST($C102,H$105:H$116,$C$105:$C$116))))</f>
        <v>26.920769489200211</v>
      </c>
      <c r="I102" s="277">
        <f ca="true">IF(MAX(C105:C116)-MIN(C105:C116)&lt;5,AVERAGEIF(C105:C116,"&gt;0",I105:I116),
IF(FORECAST($C102,I$105:I$116,$C$105:$C$116)&lt;0,0,
IF(FORECAST($C102,I$105:I$116,$C$105:$C$116)&gt;100,100,
FORECAST($C102,I$105:I$116,$C$105:$C$116))))</f>
        <v>26.314172351071193</v>
      </c>
      <c r="J102" s="278"/>
      <c r="K102" s="279"/>
      <c r="L102" s="279"/>
      <c r="M102" s="280">
        <f ca="true">IF(MAX(C105:C116)-MIN(C105:C116)&lt;5,AVERAGEIF(C105:C116,"&gt;0",M105:M116),
IF(FORECAST($C102,M$105:M$116,$C$105:$C$116)&lt;0,0,
IF(FORECAST($C102,M$105:M$116,$C$105:$C$116)&gt;100,100,
FORECAST($C102,M$105:M$116,$C$105:$C$116))))</f>
        <v>10.731159810843792</v>
      </c>
      <c r="N102" s="277">
        <f ca="true">IF(MAX(C105:C116)-MIN(C105:C116)&lt;5,AVERAGEIF(C105:C116,"&gt;0",N105:N116),
IF(FORECAST($C102,N$105:N$116,$C$105:$C$116)&lt;0,0,
IF(FORECAST($C102,N$105:N$116,$C$105:$C$116)&gt;100,100,
FORECAST($C102,N$105:N$116,$C$105:$C$116))))</f>
        <v>34.414976509605822</v>
      </c>
      <c r="O102" s="278"/>
      <c r="P102" s="279"/>
      <c r="Q102" s="279"/>
      <c r="R102" s="280">
        <f ca="true">IF(MAX(C105:C116)-MIN(C105:C116)&lt;5,AVERAGEIF(C105:C116,"&gt;0",R105:R116),
IF(FORECAST($C102,R$105:R$116,$C$105:$C$116)&lt;0,0,
IF(FORECAST($C102,R$105:R$116,$C$105:$C$116)&gt;100,100,
FORECAST($C102,R$105:R$116,$C$105:$C$116))))</f>
        <v>6.1954787169471501</v>
      </c>
      <c r="S102" s="277">
        <f ca="true">IF(MAX(C105:C116)-MIN(C105:C116)&lt;5,AVERAGEIF(C105:C116,"&gt;0",S105:S116),
IF(FORECAST($C102,S$105:S$116,$C$105:$C$116)&lt;0,0,
IF(FORECAST($C102,S$105:S$116,$C$105:$C$116)&gt;100,100,
FORECAST($C102,S$105:S$116,$C$105:$C$116))))</f>
        <v>70.834286200941278</v>
      </c>
      <c r="T102" s="278"/>
      <c r="U102" s="279"/>
      <c r="V102" s="279"/>
      <c r="W102" s="280">
        <f ca="true">IF(MAX(C105:C116)-MIN(C105:C116)&lt;5,AVERAGEIF(C105:C116,"&gt;0",W105:W116),
IF(FORECAST($C102,W$105:W$116,$C$105:$C$116)&lt;0,0,
IF(FORECAST($C102,W$105:W$116,$C$105:$C$116)&gt;100,100,
FORECAST($C102,W$105:W$116,$C$105:$C$116))))</f>
        <v>2.4748994155156652</v>
      </c>
      <c r="X102" s="277">
        <f ca="true">IF(MAX(C105:C116)-MIN(C105:C116)&lt;5,AVERAGEIF(C105:C116,"&gt;0",X105:X116),
IF(FORECAST($C102,X$105:X$116,$C$105:$C$116)&lt;0,0,
IF(FORECAST($C102,X$105:X$116,$C$105:$C$116)&gt;100,100,
FORECAST($C102,X$105:X$116,$C$105:$C$116))))</f>
        <v>100</v>
      </c>
      <c r="Y102" s="278"/>
      <c r="Z102" s="279"/>
      <c r="AA102" s="279"/>
      <c r="AB102" s="280">
        <f ca="true">IF(MAX(C105:C116)-MIN(C105:C116)&lt;5,AVERAGEIF(C105:C116,"&gt;0",AB105:AB116),
IF(FORECAST($C102,AB$105:AB$116,$C$105:$C$116)&lt;0,0,
IF(FORECAST($C102,AB$105:AB$116,$C$105:$C$116)&gt;100,100,
FORECAST($C102,AB$105:AB$116,$C$105:$C$116))))</f>
        <v>0</v>
      </c>
    </row>
    <row r="103" ht="9" customHeight="true" x14ac:dyDescent="0.2">
      <c r="D103" s="281"/>
      <c r="I103" s="281"/>
      <c r="K103" s="241"/>
      <c r="L103" s="241"/>
      <c r="N103" s="281"/>
      <c r="P103" s="241"/>
      <c r="Q103" s="241"/>
      <c r="S103" s="281"/>
      <c r="U103" s="241"/>
      <c r="V103" s="241"/>
      <c r="X103" s="281"/>
      <c r="Z103" s="241"/>
      <c r="AA103" s="241"/>
      <c r="AB103" s="282"/>
    </row>
    <row r="104" ht="22.5" customHeight="true" x14ac:dyDescent="0.2">
      <c r="B104" s="304" t="s">
        <v>8</v>
      </c>
      <c r="C104" s="284" t="s">
        <v>9</v>
      </c>
      <c r="D104" s="285" t="s">
        <v>14</v>
      </c>
      <c r="E104" s="245" t="s">
        <v>26</v>
      </c>
      <c r="F104" s="286"/>
      <c r="G104" s="286"/>
      <c r="H104" s="287" t="s">
        <v>19</v>
      </c>
      <c r="I104" s="285" t="s">
        <v>14</v>
      </c>
      <c r="J104" s="245" t="s">
        <v>26</v>
      </c>
      <c r="K104" s="286"/>
      <c r="L104" s="286"/>
      <c r="M104" s="287" t="s">
        <v>19</v>
      </c>
      <c r="N104" s="285" t="s">
        <v>14</v>
      </c>
      <c r="O104" s="245" t="s">
        <v>26</v>
      </c>
      <c r="P104" s="286"/>
      <c r="Q104" s="286"/>
      <c r="R104" s="287" t="s">
        <v>19</v>
      </c>
      <c r="S104" s="285" t="s">
        <v>14</v>
      </c>
      <c r="T104" s="245" t="s">
        <v>26</v>
      </c>
      <c r="U104" s="286"/>
      <c r="V104" s="286"/>
      <c r="W104" s="287" t="s">
        <v>19</v>
      </c>
      <c r="X104" s="285" t="s">
        <v>14</v>
      </c>
      <c r="Y104" s="245" t="s">
        <v>26</v>
      </c>
      <c r="Z104" s="286"/>
      <c r="AA104" s="286"/>
      <c r="AB104" s="287" t="s">
        <v>19</v>
      </c>
      <c r="AD104" s="288"/>
    </row>
    <row r="105" x14ac:dyDescent="0.2">
      <c r="A105" s="289"/>
      <c r="B105" s="571" t="s">
        <v>192</v>
      </c>
      <c r="C105" s="572">
        <v>2004</v>
      </c>
      <c r="D105" s="203">
        <f t="shared" ref="D105:D116" ca="true" si="15">IF(ISERROR(INDIRECT(CONCATENATE($B105,"!C122"))),"",INDIRECT(CONCATENATE($B105,"!C122")))</f>
        <v>4.9462906904658457</v>
      </c>
      <c r="E105" s="290" t="str">
        <f t="shared" ref="E105:E116" ca="true" si="16">IF(ISERROR(INDIRECT(CONCATENATE($B105,"!C129"))),"",INDIRECT(CONCATENATE($B105,"!C129")))</f>
        <v>N/A</v>
      </c>
      <c r="F105" s="291"/>
      <c r="G105" s="291"/>
      <c r="H105" s="292">
        <f t="shared" ref="H105:H116" ca="true" si="17">IF(ISERROR(INDIRECT(CONCATENATE($B105,"!C127"))),"",INDIRECT(CONCATENATE($B105,"!C127")))</f>
        <v>25.933838228000596</v>
      </c>
      <c r="I105" s="203">
        <f t="shared" ref="I105:I116" ca="true" si="18">IF(ISERROR(INDIRECT(CONCATENATE($B105,"!D122"))),"",INDIRECT(CONCATENATE($B105,"!D122")))</f>
        <v>5.1434986401296623</v>
      </c>
      <c r="J105" s="290" t="str">
        <f t="shared" ref="J105:J116" ca="true" si="19">IF(ISERROR(INDIRECT(CONCATENATE($B105,"!D129"))),"",INDIRECT(CONCATENATE($B105,"!D129")))</f>
        <v>N/A</v>
      </c>
      <c r="K105" s="291"/>
      <c r="L105" s="291"/>
      <c r="M105" s="292">
        <f t="shared" ref="M105:M116" ca="true" si="20">IF(ISERROR(INDIRECT(CONCATENATE($B105,"!D127"))),"",INDIRECT(CONCATENATE($B105,"!D127")))</f>
        <v>18.266663126929529</v>
      </c>
      <c r="N105" s="203">
        <f t="shared" ref="N105:N116" ca="true" si="21">IF(ISERROR(INDIRECT(CONCATENATE($B105,"!E122"))),"",INDIRECT(CONCATENATE($B105,"!E122")))</f>
        <v>10.017510953775778</v>
      </c>
      <c r="O105" s="290" t="str">
        <f t="shared" ref="O105:O116" ca="true" si="22">IF(ISERROR(INDIRECT(CONCATENATE($B105,"!E129"))),"",INDIRECT(CONCATENATE($B105,"!E129")))</f>
        <v>N/A</v>
      </c>
      <c r="P105" s="291"/>
      <c r="Q105" s="291"/>
      <c r="R105" s="292">
        <f t="shared" ref="R105:R116" ca="true" si="23">IF(ISERROR(INDIRECT(CONCATENATE($B105,"!E127"))),"",INDIRECT(CONCATENATE($B105,"!E127")))</f>
        <v>8.5119448063812087</v>
      </c>
      <c r="S105" s="203">
        <f t="shared" ref="S105:S116" ca="true" si="24">IF(ISERROR(INDIRECT(CONCATENATE($B105,"!F122"))),"",INDIRECT(CONCATENATE($B105,"!F122")))</f>
        <v>18.28689882877709</v>
      </c>
      <c r="T105" s="290" t="str">
        <f t="shared" ref="T105:T116" ca="true" si="25">IF(ISERROR(INDIRECT(CONCATENATE($B105,"!F129"))),"",INDIRECT(CONCATENATE($B105,"!F129")))</f>
        <v>N/A</v>
      </c>
      <c r="U105" s="291"/>
      <c r="V105" s="291"/>
      <c r="W105" s="292">
        <f t="shared" ref="W105:W116" ca="true" si="26">IF(ISERROR(INDIRECT(CONCATENATE($B105,"!F127"))),"",INDIRECT(CONCATENATE($B105,"!F127")))</f>
        <v>2.4321106245141029</v>
      </c>
      <c r="X105" s="203">
        <f t="shared" ref="X105:X116" ca="true" si="27">IF(ISERROR(INDIRECT(CONCATENATE($B105,"!G122"))),"",INDIRECT(CONCATENATE($B105,"!G122")))</f>
        <v>53.478335671036014</v>
      </c>
      <c r="Y105" s="290" t="str">
        <f t="shared" ref="Y105:Y116" ca="true" si="28">IF(ISERROR(INDIRECT(CONCATENATE($B105,"!G129"))),"",INDIRECT(CONCATENATE($B105,"!G129")))</f>
        <v>N/A</v>
      </c>
      <c r="Z105" s="291"/>
      <c r="AA105" s="291"/>
      <c r="AB105" s="292">
        <f t="shared" ref="AB105:AB116" ca="true" si="29">IF(ISERROR(INDIRECT(CONCATENATE($B105,"!G2127"))),"",INDIRECT(CONCATENATE($B105,"!G127")))</f>
        <v>0.5036732168226663</v>
      </c>
    </row>
    <row r="106" x14ac:dyDescent="0.2">
      <c r="A106" s="289"/>
      <c r="B106" s="573" t="s">
        <v>296</v>
      </c>
      <c r="C106" s="574">
        <v>2005</v>
      </c>
      <c r="D106" s="204">
        <f t="shared" ca="true" si="15"/>
        <v>4.6395190295481772</v>
      </c>
      <c r="E106" s="293" t="str">
        <f t="shared" ca="true" si="16"/>
        <v>N/A</v>
      </c>
      <c r="F106" s="291"/>
      <c r="G106" s="291"/>
      <c r="H106" s="294">
        <f t="shared" ca="true" si="17"/>
        <v>27.572014160120883</v>
      </c>
      <c r="I106" s="204">
        <f t="shared" ca="true" si="18"/>
        <v>4.8077825361045239</v>
      </c>
      <c r="J106" s="293" t="str">
        <f t="shared" ca="true" si="19"/>
        <v>N/A</v>
      </c>
      <c r="K106" s="291"/>
      <c r="L106" s="291"/>
      <c r="M106" s="294">
        <f t="shared" ca="true" si="20"/>
        <v>23.040186191794266</v>
      </c>
      <c r="N106" s="204">
        <f t="shared" ca="true" si="21"/>
        <v>9.3957252446781236</v>
      </c>
      <c r="O106" s="293" t="str">
        <f t="shared" ca="true" si="22"/>
        <v>N/A</v>
      </c>
      <c r="P106" s="291"/>
      <c r="Q106" s="291"/>
      <c r="R106" s="294">
        <f t="shared" ca="true" si="23"/>
        <v>12.962665478849861</v>
      </c>
      <c r="S106" s="204">
        <f t="shared" ca="true" si="24"/>
        <v>15.047295369518976</v>
      </c>
      <c r="T106" s="293" t="str">
        <f t="shared" ca="true" si="25"/>
        <v>N/A</v>
      </c>
      <c r="U106" s="291"/>
      <c r="V106" s="291"/>
      <c r="W106" s="294">
        <f t="shared" ca="true" si="26"/>
        <v>7.0481851919431433</v>
      </c>
      <c r="X106" s="204">
        <f t="shared" ca="true" si="27"/>
        <v>44.336300363925808</v>
      </c>
      <c r="Y106" s="293" t="str">
        <f t="shared" ca="true" si="28"/>
        <v>N/A</v>
      </c>
      <c r="Z106" s="291"/>
      <c r="AA106" s="291"/>
      <c r="AB106" s="294">
        <f t="shared" ca="true" si="29"/>
        <v>0.57471215944336118</v>
      </c>
    </row>
    <row r="107" x14ac:dyDescent="0.2">
      <c r="A107" s="289"/>
      <c r="B107" s="573" t="s">
        <v>146</v>
      </c>
      <c r="C107" s="574">
        <v>2008</v>
      </c>
      <c r="D107" s="204">
        <f t="shared" ca="true" si="15"/>
        <v>4.093054976817168</v>
      </c>
      <c r="E107" s="293" t="str">
        <f t="shared" ca="true" si="16"/>
        <v>N/A</v>
      </c>
      <c r="F107" s="291"/>
      <c r="G107" s="291"/>
      <c r="H107" s="294">
        <f t="shared" ca="true" si="17"/>
        <v>35.921290680955295</v>
      </c>
      <c r="I107" s="204">
        <f t="shared" ca="true" si="18"/>
        <v>4.8388783501046486</v>
      </c>
      <c r="J107" s="293" t="str">
        <f t="shared" ca="true" si="19"/>
        <v>N/A</v>
      </c>
      <c r="K107" s="291"/>
      <c r="L107" s="291"/>
      <c r="M107" s="294">
        <f t="shared" ca="true" si="20"/>
        <v>23.223828462085521</v>
      </c>
      <c r="N107" s="204">
        <f t="shared" ca="true" si="21"/>
        <v>9.0506858275144086</v>
      </c>
      <c r="O107" s="293" t="str">
        <f t="shared" ca="true" si="22"/>
        <v>N/A</v>
      </c>
      <c r="P107" s="291"/>
      <c r="Q107" s="291"/>
      <c r="R107" s="294">
        <f t="shared" ca="true" si="23"/>
        <v>16.404070420707942</v>
      </c>
      <c r="S107" s="204">
        <f t="shared" ca="true" si="24"/>
        <v>16.769217417070074</v>
      </c>
      <c r="T107" s="293" t="str">
        <f t="shared" ca="true" si="25"/>
        <v>N/A</v>
      </c>
      <c r="U107" s="291"/>
      <c r="V107" s="291"/>
      <c r="W107" s="294">
        <f t="shared" ca="true" si="26"/>
        <v>7.2800076770450808</v>
      </c>
      <c r="X107" s="204">
        <f t="shared" ca="true" si="27"/>
        <v>48.430952855157884</v>
      </c>
      <c r="Y107" s="293" t="str">
        <f t="shared" ca="true" si="28"/>
        <v>N/A</v>
      </c>
      <c r="Z107" s="291"/>
      <c r="AA107" s="291"/>
      <c r="AB107" s="294">
        <f t="shared" ca="true" si="29"/>
        <v>0.660185725921418</v>
      </c>
      <c r="AD107" s="295"/>
    </row>
    <row r="108" x14ac:dyDescent="0.2">
      <c r="A108" s="289"/>
      <c r="B108" s="573" t="s">
        <v>184</v>
      </c>
      <c r="C108" s="574">
        <v>2010</v>
      </c>
      <c r="D108" s="204">
        <f t="shared" ca="true" si="15"/>
        <v>4.2582300199551355</v>
      </c>
      <c r="E108" s="293">
        <f t="shared" ca="true" si="16"/>
        <v>86.944714747108094</v>
      </c>
      <c r="F108" s="291"/>
      <c r="G108" s="291"/>
      <c r="H108" s="294">
        <f t="shared" ca="true" si="17"/>
        <v>33.204881205167446</v>
      </c>
      <c r="I108" s="204">
        <f t="shared" ca="true" si="18"/>
        <v>4.7714994105362774</v>
      </c>
      <c r="J108" s="293">
        <f t="shared" ca="true" si="19"/>
        <v>86.463508228755799</v>
      </c>
      <c r="K108" s="291"/>
      <c r="L108" s="291"/>
      <c r="M108" s="294">
        <f t="shared" ca="true" si="20"/>
        <v>24.180675077720046</v>
      </c>
      <c r="N108" s="204">
        <f t="shared" ca="true" si="21"/>
        <v>9.8551279845536666</v>
      </c>
      <c r="O108" s="293">
        <f t="shared" ca="true" si="22"/>
        <v>80.734935651933057</v>
      </c>
      <c r="P108" s="291"/>
      <c r="Q108" s="291"/>
      <c r="R108" s="294">
        <f t="shared" ca="true" si="23"/>
        <v>13.562213717600452</v>
      </c>
      <c r="S108" s="204">
        <f t="shared" ca="true" si="24"/>
        <v>20.391524107856917</v>
      </c>
      <c r="T108" s="293">
        <f t="shared" ca="true" si="25"/>
        <v>65.744152633645115</v>
      </c>
      <c r="U108" s="291"/>
      <c r="V108" s="291"/>
      <c r="W108" s="294">
        <f t="shared" ca="true" si="26"/>
        <v>7.1997339805514438</v>
      </c>
      <c r="X108" s="204">
        <f t="shared" ca="true" si="27"/>
        <v>55.838131276346935</v>
      </c>
      <c r="Y108" s="293">
        <f t="shared" ca="true" si="28"/>
        <v>68.88866119682659</v>
      </c>
      <c r="Z108" s="291"/>
      <c r="AA108" s="291"/>
      <c r="AB108" s="294">
        <f t="shared" ca="true" si="29"/>
        <v>0.56195833477281965</v>
      </c>
    </row>
    <row r="109" x14ac:dyDescent="0.2">
      <c r="A109" s="289"/>
      <c r="B109" s="573" t="s">
        <v>275</v>
      </c>
      <c r="C109" s="574">
        <v>2012</v>
      </c>
      <c r="D109" s="204">
        <f t="shared" ca="true" si="15"/>
        <v>12.188455933511539</v>
      </c>
      <c r="E109" s="293">
        <f t="shared" ca="true" si="16"/>
        <v>76.312050921047174</v>
      </c>
      <c r="F109" s="291"/>
      <c r="G109" s="291"/>
      <c r="H109" s="294">
        <f t="shared" ca="true" si="17"/>
        <v>34.662502718345493</v>
      </c>
      <c r="I109" s="204">
        <f t="shared" ca="true" si="18"/>
        <v>15.957359970037299</v>
      </c>
      <c r="J109" s="293">
        <f t="shared" ca="true" si="19"/>
        <v>78.939954757518763</v>
      </c>
      <c r="K109" s="291"/>
      <c r="L109" s="291"/>
      <c r="M109" s="294">
        <f t="shared" ca="true" si="20"/>
        <v>17.393192872823519</v>
      </c>
      <c r="N109" s="204">
        <f t="shared" ca="true" si="21"/>
        <v>19.370958642835724</v>
      </c>
      <c r="O109" s="293">
        <f t="shared" ca="true" si="22"/>
        <v>85.708095356772077</v>
      </c>
      <c r="P109" s="291"/>
      <c r="Q109" s="291"/>
      <c r="R109" s="294">
        <f t="shared" ca="true" si="23"/>
        <v>9.386411842993768</v>
      </c>
      <c r="S109" s="204">
        <f t="shared" ca="true" si="24"/>
        <v>44.639388653069133</v>
      </c>
      <c r="T109" s="293">
        <f t="shared" ca="true" si="25"/>
        <v>76.552532382899585</v>
      </c>
      <c r="U109" s="291"/>
      <c r="V109" s="291"/>
      <c r="W109" s="294">
        <f t="shared" ca="true" si="26"/>
        <v>4.8601567039396523</v>
      </c>
      <c r="X109" s="204">
        <f t="shared" ca="true" si="27"/>
        <v>78.478524613295704</v>
      </c>
      <c r="Y109" s="293">
        <f t="shared" ca="true" si="28"/>
        <v>61.606821176417391</v>
      </c>
      <c r="Z109" s="291"/>
      <c r="AA109" s="291"/>
      <c r="AB109" s="294">
        <f t="shared" ca="true" si="29"/>
        <v>7.9996845753131124E-2</v>
      </c>
    </row>
    <row r="110" x14ac:dyDescent="0.2">
      <c r="A110" s="289"/>
      <c r="B110" s="573" t="s">
        <v>499</v>
      </c>
      <c r="C110" s="574">
        <v>2016</v>
      </c>
      <c r="D110" s="204">
        <f t="shared" ca="true" si="15"/>
        <v>2.0845219528366763</v>
      </c>
      <c r="E110" s="293">
        <f t="shared" ca="true" si="16"/>
        <v>81.569918921700008</v>
      </c>
      <c r="F110" s="291"/>
      <c r="G110" s="291"/>
      <c r="H110" s="294">
        <f t="shared" ca="true" si="17"/>
        <v>27.237049427060395</v>
      </c>
      <c r="I110" s="204">
        <f t="shared" ca="true" si="18"/>
        <v>3.7522683685064644</v>
      </c>
      <c r="J110" s="293">
        <f t="shared" ca="true" si="19"/>
        <v>80.109741139670959</v>
      </c>
      <c r="K110" s="291"/>
      <c r="L110" s="291"/>
      <c r="M110" s="294">
        <f t="shared" ca="true" si="20"/>
        <v>13.453040576478612</v>
      </c>
      <c r="N110" s="204">
        <f t="shared" ca="true" si="21"/>
        <v>10.69287699737486</v>
      </c>
      <c r="O110" s="293">
        <f t="shared" ca="true" si="22"/>
        <v>75.609128993750161</v>
      </c>
      <c r="P110" s="291"/>
      <c r="Q110" s="291"/>
      <c r="R110" s="294">
        <f t="shared" ca="true" si="23"/>
        <v>7.8862705440372523</v>
      </c>
      <c r="S110" s="204">
        <f t="shared" ca="true" si="24"/>
        <v>51.03770252824684</v>
      </c>
      <c r="T110" s="293">
        <f t="shared" ca="true" si="25"/>
        <v>65.120303404587119</v>
      </c>
      <c r="U110" s="291"/>
      <c r="V110" s="291"/>
      <c r="W110" s="294">
        <f t="shared" ca="true" si="26"/>
        <v>3.1703260131412092</v>
      </c>
      <c r="X110" s="204">
        <f t="shared" ca="true" si="27"/>
        <v>92.922105214574941</v>
      </c>
      <c r="Y110" s="293">
        <f t="shared" ca="true" si="28"/>
        <v>61.336550972488489</v>
      </c>
      <c r="Z110" s="291"/>
      <c r="AA110" s="291"/>
      <c r="AB110" s="294">
        <f t="shared" ca="true" si="29"/>
        <v>2.7307133650877377E-2</v>
      </c>
    </row>
    <row r="111" x14ac:dyDescent="0.2">
      <c r="A111" s="289"/>
      <c r="B111" s="573" t="s">
        <v>577</v>
      </c>
      <c r="C111" s="574">
        <v>2017</v>
      </c>
      <c r="D111" s="204">
        <f t="shared" ca="true" si="15"/>
        <v>38.77914184748164</v>
      </c>
      <c r="E111" s="293">
        <f t="shared" ca="true" si="16"/>
        <v>79.668428719236772</v>
      </c>
      <c r="F111" s="291"/>
      <c r="G111" s="291"/>
      <c r="H111" s="294">
        <f t="shared" ca="true" si="17"/>
        <v>21.14151543472131</v>
      </c>
      <c r="I111" s="204">
        <f t="shared" ca="true" si="18"/>
        <v>41.81107501045755</v>
      </c>
      <c r="J111" s="293">
        <f t="shared" ca="true" si="19"/>
        <v>79.327824772691542</v>
      </c>
      <c r="K111" s="291"/>
      <c r="L111" s="291"/>
      <c r="M111" s="294">
        <f t="shared" ca="true" si="20"/>
        <v>8.4650338949084123</v>
      </c>
      <c r="N111" s="204">
        <f t="shared" ca="true" si="21"/>
        <v>51.547160332180177</v>
      </c>
      <c r="O111" s="293">
        <f t="shared" ca="true" si="22"/>
        <v>81.352040180372185</v>
      </c>
      <c r="P111" s="291"/>
      <c r="Q111" s="291"/>
      <c r="R111" s="294">
        <f t="shared" ca="true" si="23"/>
        <v>4.1699143753320325</v>
      </c>
      <c r="S111" s="204">
        <f t="shared" ca="true" si="24"/>
        <v>75.806567963942939</v>
      </c>
      <c r="T111" s="293">
        <f t="shared" ca="true" si="25"/>
        <v>67.373747274635264</v>
      </c>
      <c r="U111" s="291"/>
      <c r="V111" s="291"/>
      <c r="W111" s="294">
        <f t="shared" ca="true" si="26"/>
        <v>0.85623924741324553</v>
      </c>
      <c r="X111" s="204">
        <f t="shared" ca="true" si="27"/>
        <v>93.629429657345554</v>
      </c>
      <c r="Y111" s="293">
        <f t="shared" ca="true" si="28"/>
        <v>55.741055920473393</v>
      </c>
      <c r="Z111" s="291"/>
      <c r="AA111" s="291"/>
      <c r="AB111" s="294">
        <f t="shared" ca="true" si="29"/>
        <v>3.7482572078205732E-2</v>
      </c>
    </row>
    <row r="112" x14ac:dyDescent="0.2">
      <c r="A112" s="289"/>
      <c r="B112" s="573"/>
      <c r="C112" s="574"/>
      <c r="D112" s="204" t="str">
        <f t="shared" ca="true" si="15"/>
        <v/>
      </c>
      <c r="E112" s="293" t="str">
        <f t="shared" ca="true" si="16"/>
        <v/>
      </c>
      <c r="F112" s="291"/>
      <c r="G112" s="291"/>
      <c r="H112" s="294" t="str">
        <f t="shared" ca="true" si="17"/>
        <v/>
      </c>
      <c r="I112" s="204" t="str">
        <f t="shared" ca="true" si="18"/>
        <v/>
      </c>
      <c r="J112" s="293" t="str">
        <f t="shared" ca="true" si="19"/>
        <v/>
      </c>
      <c r="K112" s="291"/>
      <c r="L112" s="291"/>
      <c r="M112" s="294" t="str">
        <f t="shared" ca="true" si="20"/>
        <v/>
      </c>
      <c r="N112" s="204" t="str">
        <f t="shared" ca="true" si="21"/>
        <v/>
      </c>
      <c r="O112" s="293" t="str">
        <f t="shared" ca="true" si="22"/>
        <v/>
      </c>
      <c r="P112" s="291"/>
      <c r="Q112" s="291"/>
      <c r="R112" s="294" t="str">
        <f t="shared" ca="true" si="23"/>
        <v/>
      </c>
      <c r="S112" s="204" t="str">
        <f t="shared" ca="true" si="24"/>
        <v/>
      </c>
      <c r="T112" s="293" t="str">
        <f t="shared" ca="true" si="25"/>
        <v/>
      </c>
      <c r="U112" s="291"/>
      <c r="V112" s="291"/>
      <c r="W112" s="294" t="str">
        <f t="shared" ca="true" si="26"/>
        <v/>
      </c>
      <c r="X112" s="204" t="str">
        <f t="shared" ca="true" si="27"/>
        <v/>
      </c>
      <c r="Y112" s="293" t="str">
        <f t="shared" ca="true" si="28"/>
        <v/>
      </c>
      <c r="Z112" s="291"/>
      <c r="AA112" s="291"/>
      <c r="AB112" s="294" t="str">
        <f t="shared" ca="true" si="29"/>
        <v/>
      </c>
    </row>
    <row r="113" x14ac:dyDescent="0.2">
      <c r="A113" s="289"/>
      <c r="B113" s="573"/>
      <c r="C113" s="574"/>
      <c r="D113" s="204" t="str">
        <f t="shared" ca="true" si="15"/>
        <v/>
      </c>
      <c r="E113" s="293" t="str">
        <f t="shared" ca="true" si="16"/>
        <v/>
      </c>
      <c r="F113" s="291"/>
      <c r="G113" s="291"/>
      <c r="H113" s="294" t="str">
        <f t="shared" ca="true" si="17"/>
        <v/>
      </c>
      <c r="I113" s="204" t="str">
        <f t="shared" ca="true" si="18"/>
        <v/>
      </c>
      <c r="J113" s="293" t="str">
        <f t="shared" ca="true" si="19"/>
        <v/>
      </c>
      <c r="K113" s="291"/>
      <c r="L113" s="291"/>
      <c r="M113" s="294" t="str">
        <f t="shared" ca="true" si="20"/>
        <v/>
      </c>
      <c r="N113" s="204" t="str">
        <f t="shared" ca="true" si="21"/>
        <v/>
      </c>
      <c r="O113" s="293" t="str">
        <f t="shared" ca="true" si="22"/>
        <v/>
      </c>
      <c r="P113" s="291"/>
      <c r="Q113" s="291"/>
      <c r="R113" s="294" t="str">
        <f t="shared" ca="true" si="23"/>
        <v/>
      </c>
      <c r="S113" s="204" t="str">
        <f t="shared" ca="true" si="24"/>
        <v/>
      </c>
      <c r="T113" s="293" t="str">
        <f t="shared" ca="true" si="25"/>
        <v/>
      </c>
      <c r="U113" s="291"/>
      <c r="V113" s="291"/>
      <c r="W113" s="294" t="str">
        <f t="shared" ca="true" si="26"/>
        <v/>
      </c>
      <c r="X113" s="204" t="str">
        <f t="shared" ca="true" si="27"/>
        <v/>
      </c>
      <c r="Y113" s="293" t="str">
        <f t="shared" ca="true" si="28"/>
        <v/>
      </c>
      <c r="Z113" s="291"/>
      <c r="AA113" s="291"/>
      <c r="AB113" s="294" t="str">
        <f t="shared" ca="true" si="29"/>
        <v/>
      </c>
    </row>
    <row r="114" x14ac:dyDescent="0.2">
      <c r="A114" s="289"/>
      <c r="B114" s="573"/>
      <c r="C114" s="574"/>
      <c r="D114" s="204" t="str">
        <f t="shared" ca="true" si="15"/>
        <v/>
      </c>
      <c r="E114" s="293" t="str">
        <f t="shared" ca="true" si="16"/>
        <v/>
      </c>
      <c r="F114" s="291"/>
      <c r="G114" s="291"/>
      <c r="H114" s="294" t="str">
        <f t="shared" ca="true" si="17"/>
        <v/>
      </c>
      <c r="I114" s="204" t="str">
        <f t="shared" ca="true" si="18"/>
        <v/>
      </c>
      <c r="J114" s="293" t="str">
        <f t="shared" ca="true" si="19"/>
        <v/>
      </c>
      <c r="K114" s="291"/>
      <c r="L114" s="291"/>
      <c r="M114" s="294" t="str">
        <f t="shared" ca="true" si="20"/>
        <v/>
      </c>
      <c r="N114" s="204" t="str">
        <f t="shared" ca="true" si="21"/>
        <v/>
      </c>
      <c r="O114" s="293" t="str">
        <f t="shared" ca="true" si="22"/>
        <v/>
      </c>
      <c r="P114" s="291"/>
      <c r="Q114" s="291"/>
      <c r="R114" s="294" t="str">
        <f t="shared" ca="true" si="23"/>
        <v/>
      </c>
      <c r="S114" s="204" t="str">
        <f t="shared" ca="true" si="24"/>
        <v/>
      </c>
      <c r="T114" s="293" t="str">
        <f t="shared" ca="true" si="25"/>
        <v/>
      </c>
      <c r="U114" s="291"/>
      <c r="V114" s="291"/>
      <c r="W114" s="294" t="str">
        <f t="shared" ca="true" si="26"/>
        <v/>
      </c>
      <c r="X114" s="204" t="str">
        <f t="shared" ca="true" si="27"/>
        <v/>
      </c>
      <c r="Y114" s="293" t="str">
        <f t="shared" ca="true" si="28"/>
        <v/>
      </c>
      <c r="Z114" s="291"/>
      <c r="AA114" s="291"/>
      <c r="AB114" s="294" t="str">
        <f t="shared" ca="true" si="29"/>
        <v/>
      </c>
    </row>
    <row r="115" x14ac:dyDescent="0.2">
      <c r="A115" s="289"/>
      <c r="B115" s="573"/>
      <c r="C115" s="574"/>
      <c r="D115" s="204" t="str">
        <f t="shared" ca="true" si="15"/>
        <v/>
      </c>
      <c r="E115" s="293" t="str">
        <f t="shared" ca="true" si="16"/>
        <v/>
      </c>
      <c r="F115" s="291"/>
      <c r="G115" s="291"/>
      <c r="H115" s="294" t="str">
        <f t="shared" ca="true" si="17"/>
        <v/>
      </c>
      <c r="I115" s="204" t="str">
        <f t="shared" ca="true" si="18"/>
        <v/>
      </c>
      <c r="J115" s="293" t="str">
        <f t="shared" ca="true" si="19"/>
        <v/>
      </c>
      <c r="K115" s="291"/>
      <c r="L115" s="291"/>
      <c r="M115" s="294" t="str">
        <f t="shared" ca="true" si="20"/>
        <v/>
      </c>
      <c r="N115" s="204" t="str">
        <f t="shared" ca="true" si="21"/>
        <v/>
      </c>
      <c r="O115" s="293" t="str">
        <f t="shared" ca="true" si="22"/>
        <v/>
      </c>
      <c r="P115" s="291"/>
      <c r="Q115" s="291"/>
      <c r="R115" s="294" t="str">
        <f t="shared" ca="true" si="23"/>
        <v/>
      </c>
      <c r="S115" s="204" t="str">
        <f t="shared" ca="true" si="24"/>
        <v/>
      </c>
      <c r="T115" s="293" t="str">
        <f t="shared" ca="true" si="25"/>
        <v/>
      </c>
      <c r="U115" s="291"/>
      <c r="V115" s="291"/>
      <c r="W115" s="294" t="str">
        <f t="shared" ca="true" si="26"/>
        <v/>
      </c>
      <c r="X115" s="204" t="str">
        <f t="shared" ca="true" si="27"/>
        <v/>
      </c>
      <c r="Y115" s="293" t="str">
        <f t="shared" ca="true" si="28"/>
        <v/>
      </c>
      <c r="Z115" s="291"/>
      <c r="AA115" s="291"/>
      <c r="AB115" s="294" t="str">
        <f t="shared" ca="true" si="29"/>
        <v/>
      </c>
    </row>
    <row r="116" x14ac:dyDescent="0.2">
      <c r="A116" s="289"/>
      <c r="B116" s="575"/>
      <c r="C116" s="576"/>
      <c r="D116" s="205" t="str">
        <f t="shared" ca="true" si="15"/>
        <v/>
      </c>
      <c r="E116" s="296" t="str">
        <f t="shared" ca="true" si="16"/>
        <v/>
      </c>
      <c r="F116" s="297"/>
      <c r="G116" s="298"/>
      <c r="H116" s="299" t="str">
        <f t="shared" ca="true" si="17"/>
        <v/>
      </c>
      <c r="I116" s="205" t="str">
        <f t="shared" ca="true" si="18"/>
        <v/>
      </c>
      <c r="J116" s="296" t="str">
        <f t="shared" ca="true" si="19"/>
        <v/>
      </c>
      <c r="K116" s="297"/>
      <c r="L116" s="298"/>
      <c r="M116" s="299" t="str">
        <f t="shared" ca="true" si="20"/>
        <v/>
      </c>
      <c r="N116" s="205" t="str">
        <f t="shared" ca="true" si="21"/>
        <v/>
      </c>
      <c r="O116" s="296" t="str">
        <f t="shared" ca="true" si="22"/>
        <v/>
      </c>
      <c r="P116" s="297"/>
      <c r="Q116" s="298"/>
      <c r="R116" s="299" t="str">
        <f t="shared" ca="true" si="23"/>
        <v/>
      </c>
      <c r="S116" s="205" t="str">
        <f t="shared" ca="true" si="24"/>
        <v/>
      </c>
      <c r="T116" s="296" t="str">
        <f t="shared" ca="true" si="25"/>
        <v/>
      </c>
      <c r="U116" s="297"/>
      <c r="V116" s="298"/>
      <c r="W116" s="299" t="str">
        <f t="shared" ca="true" si="26"/>
        <v/>
      </c>
      <c r="X116" s="205" t="str">
        <f t="shared" ca="true" si="27"/>
        <v/>
      </c>
      <c r="Y116" s="296" t="str">
        <f t="shared" ca="true" si="28"/>
        <v/>
      </c>
      <c r="Z116" s="297"/>
      <c r="AA116" s="298"/>
      <c r="AB116" s="299" t="str">
        <f t="shared" ca="true" si="29"/>
        <v/>
      </c>
    </row>
    <row r="117" ht="11.25" customHeight="true" x14ac:dyDescent="0.2"/>
    <row r="118" ht="22.5" customHeight="true" x14ac:dyDescent="0.25">
      <c r="B118" s="975" t="str">
        <f>CONCATENATE("National use of sanitation facilities, ",C99,"–",C100)</f>
        <v>National use of sanitation facilities, 2000–2020</v>
      </c>
      <c r="C118" s="976"/>
      <c r="D118" s="976"/>
      <c r="E118" s="976"/>
      <c r="F118" s="976"/>
      <c r="G118" s="976"/>
      <c r="H118" s="976"/>
      <c r="I118" s="976"/>
      <c r="J118" s="976"/>
      <c r="K118" s="976"/>
      <c r="L118" s="976"/>
      <c r="N118" s="300"/>
      <c r="O118" s="300"/>
      <c r="P118" s="300"/>
      <c r="Q118" s="300"/>
      <c r="R118" s="300"/>
      <c r="S118" s="998" t="s">
        <v>11</v>
      </c>
      <c r="T118" s="999"/>
      <c r="U118" s="999"/>
      <c r="V118" s="999"/>
      <c r="W118" s="1000"/>
      <c r="X118" s="300"/>
      <c r="Y118" s="300"/>
      <c r="Z118" s="300"/>
      <c r="AA118" s="300"/>
      <c r="AB118" s="301"/>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302"/>
      <c r="D153" s="302"/>
      <c r="E153" s="303"/>
      <c r="F153" s="303"/>
      <c r="G153" s="303"/>
      <c r="H153" s="303"/>
      <c r="I153" s="303"/>
      <c r="J153" s="303"/>
      <c r="K153" s="303"/>
      <c r="L153" s="303"/>
      <c r="M153" s="303"/>
      <c r="N153" s="303"/>
      <c r="O153" s="303"/>
      <c r="P153" s="303"/>
      <c r="Q153" s="303"/>
      <c r="R153" s="303"/>
      <c r="S153" s="303"/>
      <c r="T153" s="303"/>
      <c r="U153" s="303"/>
      <c r="V153" s="303"/>
      <c r="W153" s="303"/>
      <c r="X153" s="303"/>
      <c r="Y153" s="303"/>
      <c r="Z153" s="303"/>
      <c r="AA153" s="303"/>
      <c r="AB153" s="303"/>
    </row>
    <row r="154" x14ac:dyDescent="0.2">
      <c r="C154" s="302"/>
      <c r="D154" s="302"/>
      <c r="E154" s="303"/>
      <c r="F154" s="303"/>
      <c r="G154" s="303"/>
      <c r="H154" s="303"/>
      <c r="I154" s="303"/>
      <c r="J154" s="303"/>
      <c r="K154" s="303"/>
      <c r="L154" s="303"/>
      <c r="M154" s="303"/>
      <c r="N154" s="303"/>
      <c r="O154" s="303"/>
      <c r="P154" s="303"/>
      <c r="Q154" s="303"/>
      <c r="R154" s="303"/>
      <c r="S154" s="303"/>
      <c r="T154" s="303"/>
      <c r="U154" s="303"/>
      <c r="V154" s="303"/>
      <c r="W154" s="303"/>
      <c r="X154" s="303"/>
      <c r="Y154" s="303"/>
      <c r="Z154" s="303"/>
      <c r="AA154" s="303"/>
      <c r="AB154" s="303"/>
    </row>
    <row r="155" x14ac:dyDescent="0.2">
      <c r="C155" s="302"/>
      <c r="D155" s="302"/>
      <c r="E155" s="303"/>
      <c r="F155" s="303"/>
      <c r="G155" s="303"/>
      <c r="H155" s="303"/>
      <c r="I155" s="303"/>
      <c r="J155" s="303"/>
      <c r="K155" s="303"/>
      <c r="L155" s="303"/>
      <c r="M155" s="303"/>
      <c r="N155" s="303"/>
      <c r="O155" s="303"/>
      <c r="P155" s="303"/>
      <c r="Q155" s="303"/>
      <c r="R155" s="303"/>
      <c r="S155" s="303"/>
      <c r="T155" s="303"/>
      <c r="U155" s="303"/>
      <c r="V155" s="303"/>
      <c r="W155" s="303"/>
      <c r="X155" s="303"/>
      <c r="Y155" s="303"/>
      <c r="Z155" s="303"/>
      <c r="AA155" s="303"/>
      <c r="AB155" s="303"/>
    </row>
    <row r="156" x14ac:dyDescent="0.2">
      <c r="C156" s="302"/>
      <c r="D156" s="302"/>
      <c r="E156" s="303"/>
      <c r="F156" s="303"/>
      <c r="G156" s="303"/>
      <c r="H156" s="303"/>
      <c r="I156" s="303"/>
      <c r="J156" s="303"/>
      <c r="K156" s="303"/>
      <c r="L156" s="303"/>
      <c r="M156" s="303"/>
      <c r="N156" s="303"/>
      <c r="O156" s="303"/>
      <c r="P156" s="303"/>
      <c r="Q156" s="303"/>
      <c r="R156" s="303"/>
      <c r="S156" s="303"/>
      <c r="T156" s="303"/>
      <c r="U156" s="303"/>
      <c r="V156" s="303"/>
      <c r="W156" s="303"/>
      <c r="X156" s="303"/>
      <c r="Y156" s="303"/>
      <c r="Z156" s="303"/>
      <c r="AA156" s="303"/>
      <c r="AB156" s="303"/>
    </row>
    <row r="157" x14ac:dyDescent="0.2">
      <c r="B157" s="303"/>
      <c r="C157" s="302"/>
      <c r="D157" s="302"/>
      <c r="E157" s="303"/>
      <c r="F157" s="303"/>
      <c r="G157" s="303"/>
      <c r="H157" s="303"/>
      <c r="I157" s="303"/>
      <c r="J157" s="303"/>
      <c r="K157" s="303"/>
      <c r="L157" s="303"/>
      <c r="M157" s="303"/>
      <c r="N157" s="303"/>
      <c r="O157" s="303"/>
      <c r="P157" s="303"/>
      <c r="Q157" s="303"/>
      <c r="R157" s="303"/>
      <c r="S157" s="303"/>
      <c r="T157" s="303"/>
      <c r="U157" s="303"/>
      <c r="V157" s="303"/>
      <c r="W157" s="303"/>
      <c r="X157" s="303"/>
      <c r="Y157" s="303"/>
      <c r="Z157" s="303"/>
      <c r="AA157" s="303"/>
      <c r="AB157" s="303"/>
    </row>
    <row r="158" x14ac:dyDescent="0.2">
      <c r="B158" s="303"/>
      <c r="C158" s="302"/>
      <c r="D158" s="302"/>
      <c r="E158" s="303"/>
      <c r="F158" s="303"/>
      <c r="G158" s="303"/>
      <c r="H158" s="303"/>
      <c r="I158" s="303"/>
      <c r="J158" s="303"/>
      <c r="K158" s="303"/>
      <c r="L158" s="303"/>
      <c r="M158" s="303"/>
      <c r="N158" s="303"/>
      <c r="O158" s="303"/>
      <c r="P158" s="303"/>
      <c r="Q158" s="303"/>
      <c r="R158" s="303"/>
      <c r="S158" s="303"/>
      <c r="T158" s="303"/>
      <c r="U158" s="303"/>
      <c r="V158" s="303"/>
      <c r="W158" s="303"/>
      <c r="X158" s="303"/>
      <c r="Y158" s="303"/>
      <c r="Z158" s="303"/>
      <c r="AA158" s="303"/>
      <c r="AB158" s="303"/>
    </row>
    <row r="197" s="242" customFormat="true" ht="16.5" customHeight="true" x14ac:dyDescent="0.2">
      <c r="A197" s="996" t="s">
        <v>6</v>
      </c>
      <c r="B197" s="996"/>
      <c r="C197" s="996"/>
      <c r="D197" s="994" t="s">
        <v>0</v>
      </c>
      <c r="E197" s="983"/>
      <c r="F197" s="983"/>
      <c r="G197" s="983"/>
      <c r="H197" s="995"/>
      <c r="I197" s="994" t="s">
        <v>1</v>
      </c>
      <c r="J197" s="983"/>
      <c r="K197" s="983"/>
      <c r="L197" s="983"/>
      <c r="M197" s="995"/>
      <c r="N197" s="994" t="s">
        <v>2</v>
      </c>
      <c r="O197" s="983"/>
      <c r="P197" s="983"/>
      <c r="Q197" s="983"/>
      <c r="R197" s="995"/>
      <c r="S197" s="994" t="s">
        <v>3</v>
      </c>
      <c r="T197" s="983"/>
      <c r="U197" s="983"/>
      <c r="V197" s="983"/>
      <c r="W197" s="995"/>
      <c r="X197" s="994" t="s">
        <v>4</v>
      </c>
      <c r="Y197" s="983"/>
      <c r="Z197" s="983"/>
      <c r="AA197" s="983"/>
      <c r="AB197" s="995"/>
    </row>
    <row r="198" s="246" customFormat="true" ht="22.5" customHeight="true" x14ac:dyDescent="0.2">
      <c r="A198" s="1009"/>
      <c r="B198" s="1009"/>
      <c r="C198" s="1009"/>
      <c r="D198" s="256" t="s">
        <v>14</v>
      </c>
      <c r="E198" s="257" t="s">
        <v>15</v>
      </c>
      <c r="F198" s="244" t="s">
        <v>16</v>
      </c>
      <c r="G198" s="244" t="s">
        <v>22</v>
      </c>
      <c r="H198" s="245" t="s">
        <v>19</v>
      </c>
      <c r="I198" s="256" t="s">
        <v>14</v>
      </c>
      <c r="J198" s="257" t="s">
        <v>15</v>
      </c>
      <c r="K198" s="244" t="s">
        <v>16</v>
      </c>
      <c r="L198" s="244" t="s">
        <v>22</v>
      </c>
      <c r="M198" s="245" t="s">
        <v>19</v>
      </c>
      <c r="N198" s="256" t="s">
        <v>14</v>
      </c>
      <c r="O198" s="257" t="s">
        <v>15</v>
      </c>
      <c r="P198" s="244" t="s">
        <v>16</v>
      </c>
      <c r="Q198" s="244" t="s">
        <v>22</v>
      </c>
      <c r="R198" s="245" t="s">
        <v>19</v>
      </c>
      <c r="S198" s="256" t="s">
        <v>14</v>
      </c>
      <c r="T198" s="257" t="s">
        <v>15</v>
      </c>
      <c r="U198" s="244" t="s">
        <v>16</v>
      </c>
      <c r="V198" s="244" t="s">
        <v>22</v>
      </c>
      <c r="W198" s="245" t="s">
        <v>19</v>
      </c>
      <c r="X198" s="256" t="s">
        <v>14</v>
      </c>
      <c r="Y198" s="257" t="s">
        <v>15</v>
      </c>
      <c r="Z198" s="244" t="s">
        <v>16</v>
      </c>
      <c r="AA198" s="244" t="s">
        <v>22</v>
      </c>
      <c r="AB198" s="245" t="s">
        <v>19</v>
      </c>
    </row>
    <row r="199" s="266" customFormat="true" ht="15" customHeight="true" x14ac:dyDescent="0.2">
      <c r="A199" s="1001" t="s">
        <v>10</v>
      </c>
      <c r="B199" s="1002"/>
      <c r="C199" s="354">
        <v>2000</v>
      </c>
      <c r="D199" s="258">
        <f ca="true">IF((D201+H201)&gt;100,D201*100/(D201+H201),D201)</f>
        <v>0</v>
      </c>
      <c r="E199" s="307">
        <f ca="true">D199*AVERAGEIF(E205:E216,"&gt;0")/100</f>
        <v>0</v>
      </c>
      <c r="F199" s="260">
        <f ca="true">D199*(100-AVERAGEIF(E205:E216,"&gt;0"))/100</f>
        <v>0</v>
      </c>
      <c r="G199" s="261">
        <f ca="true">100-(E199+F199+H199)</f>
        <v>92.802456219570189</v>
      </c>
      <c r="H199" s="262">
        <f ca="true">IF((D201+H201)&gt;100,H201*100/(D201+H201),H201)</f>
        <v>7.197543780429811</v>
      </c>
      <c r="I199" s="258">
        <f ca="true">IF((I201+M201)&gt;100,I201*100/(I201+M201),I201)</f>
        <v>13.256621773960433</v>
      </c>
      <c r="J199" s="307">
        <f ca="true">I199*AVERAGEIF(J205:J216,"&gt;0")/100</f>
        <v>6.935181624520113</v>
      </c>
      <c r="K199" s="263">
        <f ca="true">I199*(100-AVERAGEIF(J205:J216,"&gt;0"))/100</f>
        <v>6.3214401494403196</v>
      </c>
      <c r="L199" s="264">
        <f ca="true">100-(J199+K199+M199)</f>
        <v>83.666133511394719</v>
      </c>
      <c r="M199" s="265">
        <f ca="true">IF((I201+M201)&gt;100,M201*100/(I201+M201),M201)</f>
        <v>3.0772447146448485</v>
      </c>
      <c r="N199" s="258">
        <f ca="true">IF((N201+R201)&gt;100,N201*100/(N201+R201),N201)</f>
        <v>20.901456090796273</v>
      </c>
      <c r="O199" s="307">
        <f ca="true">N199*AVERAGEIF(O205:O216,"&gt;0")/100</f>
        <v>10.02903551941472</v>
      </c>
      <c r="P199" s="263">
        <f ca="true">N199*(100-AVERAGEIF(O205:O216,"&gt;0"))/100</f>
        <v>10.872420571381554</v>
      </c>
      <c r="Q199" s="264">
        <f ca="true">100-(O199+P199+R199)</f>
        <v>78.030472761568419</v>
      </c>
      <c r="R199" s="265">
        <f ca="true">IF((N201+R201)&gt;100,R201*100/(N201+R201),R201)</f>
        <v>1.0680711476353082</v>
      </c>
      <c r="S199" s="258">
        <f ca="true">IF((S201+W201)&gt;100,S201*100/(S201+W201),S201)</f>
        <v>35.770610077289348</v>
      </c>
      <c r="T199" s="307">
        <f ca="true">S199*AVERAGEIF(T205:T216,"&gt;0")/100</f>
        <v>17.4596870407605</v>
      </c>
      <c r="U199" s="263">
        <f ca="true">S199*(100-AVERAGEIF(T205:T216,"&gt;0"))/100</f>
        <v>18.310923036528848</v>
      </c>
      <c r="V199" s="264">
        <f ca="true">100-(T199+U199+W199)</f>
        <v>64.157189200377829</v>
      </c>
      <c r="W199" s="265">
        <f ca="true">IF((S201+W201)&gt;100,W201*100/(S201+W201),W201)</f>
        <v>7.2200722332823736E-2</v>
      </c>
      <c r="X199" s="258">
        <f ca="true">IF((X201+AB201)&gt;100,X201*100/(X201+AB201),X201)</f>
        <v>67.073423548909432</v>
      </c>
      <c r="Y199" s="307">
        <f ca="true">X199*AVERAGEIF(Y205:Y216,"&gt;0")/100</f>
        <v>49.283080276866905</v>
      </c>
      <c r="Z199" s="263">
        <f ca="true">X199*(100-AVERAGEIF(Y205:Y216,"&gt;0"))/100</f>
        <v>17.790343272042534</v>
      </c>
      <c r="AA199" s="264">
        <f ca="true">100-(Y199+Z199+AB199)</f>
        <v>32.926576451090568</v>
      </c>
      <c r="AB199" s="265">
        <f ca="true">IF((X201+AB201)&gt;100,AB201*100/(X201+AB201),AB201)</f>
        <v>0</v>
      </c>
    </row>
    <row r="200" s="266" customFormat="true" ht="15" customHeight="true" x14ac:dyDescent="0.2">
      <c r="A200" s="1003"/>
      <c r="B200" s="1004"/>
      <c r="C200" s="355">
        <v>2020</v>
      </c>
      <c r="D200" s="267">
        <f ca="true">IF((D202+H202)&gt;100,D202*100/(D202+H202),D202)</f>
        <v>56.094168032926973</v>
      </c>
      <c r="E200" s="308">
        <f ca="true">D200*AVERAGEIF(E205:E216,"&gt;0")/100</f>
        <v>35.481916668236153</v>
      </c>
      <c r="F200" s="269">
        <f ca="true">D200*(100-AVERAGEIF(E205:E216,"&gt;0"))/100</f>
        <v>20.612251364690824</v>
      </c>
      <c r="G200" s="270">
        <f ca="true">100-(E200+F200+H200)</f>
        <v>38.389118379163989</v>
      </c>
      <c r="H200" s="271">
        <f ca="true">IF((D202+H202)&gt;100,H202*100/(D202+H202),H202)</f>
        <v>5.5167135879090381</v>
      </c>
      <c r="I200" s="267">
        <f ca="true">IF((I202+M202)&gt;100,I202*100/(I202+M202),I202)</f>
        <v>85.777199091477087</v>
      </c>
      <c r="J200" s="308">
        <f ca="true">I200*AVERAGEIF(J205:J216,"&gt;0")/100</f>
        <v>44.874211928601625</v>
      </c>
      <c r="K200" s="269">
        <f ca="true">I200*(100-AVERAGEIF(J205:J216,"&gt;0"))/100</f>
        <v>40.902987162875462</v>
      </c>
      <c r="L200" s="270">
        <f ca="true">100-(J200+K200+M200)</f>
        <v>12.96696595576347</v>
      </c>
      <c r="M200" s="271">
        <f ca="true">IF((I202+M202)&gt;100,M202*100/(I202+M202),M202)</f>
        <v>1.255834952759443</v>
      </c>
      <c r="N200" s="267">
        <f ca="true">IF((N202+R202)&gt;100,N202*100/(N202+R202),N202)</f>
        <v>100</v>
      </c>
      <c r="O200" s="308">
        <f ca="true">N200*AVERAGEIF(O205:O216,"&gt;0")/100</f>
        <v>47.982472971492619</v>
      </c>
      <c r="P200" s="269">
        <f ca="true">N200*(100-AVERAGEIF(O205:O216,"&gt;0"))/100</f>
        <v>52.017527028507381</v>
      </c>
      <c r="Q200" s="270">
        <f ca="true">100-(O200+P200+R200)</f>
        <v>0</v>
      </c>
      <c r="R200" s="271">
        <f ca="true">IF((N202+R202)&gt;100,R202*100/(N202+R202),R202)</f>
        <v>0</v>
      </c>
      <c r="S200" s="267">
        <f ca="true">IF((S202+W202)&gt;100,S202*100/(S202+W202),S202)</f>
        <v>99.925754051283278</v>
      </c>
      <c r="T200" s="308">
        <f ca="true">S200*AVERAGEIF(T205:T216,"&gt;0")/100</f>
        <v>48.773906547238305</v>
      </c>
      <c r="U200" s="269">
        <f ca="true">S200*(100-AVERAGEIF(T205:T216,"&gt;0"))/100</f>
        <v>51.151847504044973</v>
      </c>
      <c r="V200" s="270">
        <f ca="true">100-(T200+U200+W200)</f>
        <v>0</v>
      </c>
      <c r="W200" s="271">
        <f ca="true">IF((S202+W202)&gt;100,W202*100/(S202+W202),W202)</f>
        <v>7.4245948716723367E-2</v>
      </c>
      <c r="X200" s="267">
        <f ca="true">IF((X202+AB202)&gt;100,X202*100/(X202+AB202),X202)</f>
        <v>99.873732088961333</v>
      </c>
      <c r="Y200" s="308">
        <f ca="true">X200*AVERAGEIF(Y205:Y216,"&gt;0")/100</f>
        <v>73.383538451730161</v>
      </c>
      <c r="Z200" s="269">
        <f ca="true">X200*(100-AVERAGEIF(Y205:Y216,"&gt;0"))/100</f>
        <v>26.490193637231165</v>
      </c>
      <c r="AA200" s="270">
        <f ca="true">100-(Y200+Z200+AB200)</f>
        <v>0.12626791103866708</v>
      </c>
      <c r="AB200" s="271">
        <f ca="true">IF((X202+AB202)&gt;100,AB202*100/(X202+AB202),AB202)</f>
        <v>0</v>
      </c>
    </row>
    <row r="201" hidden="true" x14ac:dyDescent="0.2">
      <c r="A201" s="1005" t="s">
        <v>12</v>
      </c>
      <c r="B201" s="1006"/>
      <c r="C201" s="272">
        <f>MinRegYear(C199,C205:C216)</f>
        <v>2002</v>
      </c>
      <c r="D201" s="273">
        <f ca="true">IF(MAX(C205:C216)-MIN(C205:C216)&lt;5,AVERAGEIF(C205:C216,"&gt;0",D205:D216),
IF(FORECAST($C201,D$205:D$216,$C$205:$C$216)&lt;0,0,
IF(FORECAST($C201,D$205:D$216,$C$205:$C$216)&gt;100,100,
FORECAST($C201,D$205:D$216,$C$205:$C$216))))</f>
        <v>0</v>
      </c>
      <c r="E201" s="274"/>
      <c r="F201" s="275"/>
      <c r="G201" s="275"/>
      <c r="H201" s="276">
        <f ca="true">IF(MAX(C205:C216)-MIN(C205:C216)&lt;5,AVERAGEIF(C205:C216,"&gt;0",H205:H216),
IF(FORECAST($C201,H$205:H$216,$C$205:$C$216)&lt;0,0,
IF(FORECAST($C201,H$205:H$216,$C$205:$C$216)&gt;100,100,
FORECAST($C201,H$205:H$216,$C$205:$C$216))))</f>
        <v>7.197543780429811</v>
      </c>
      <c r="I201" s="273">
        <f ca="true">IF(MAX(C205:C216)-MIN(C205:C216)&lt;5,AVERAGEIF(C205:C216,"&gt;0",I205:I216),
IF(FORECAST($C201,I$205:I$216,$C$205:$C$216)&lt;0,0,
IF(FORECAST($C201,I$205:I$216,$C$205:$C$216)&gt;100,100,
FORECAST($C201,I$205:I$216,$C$205:$C$216))))</f>
        <v>13.256621773960433</v>
      </c>
      <c r="J201" s="274"/>
      <c r="K201" s="275"/>
      <c r="L201" s="275"/>
      <c r="M201" s="276">
        <f ca="true">IF(MAX(C205:C216)-MIN(C205:C216)&lt;5,AVERAGEIF(C205:C216,"&gt;0",M205:M216),
IF(FORECAST($C201,M$205:M$216,$C$205:$C$216)&lt;0,0,
IF(FORECAST($C201,M$205:M$216,$C$205:$C$216)&gt;100,100,
FORECAST($C201,M$205:M$216,$C$205:$C$216))))</f>
        <v>3.0772447146448485</v>
      </c>
      <c r="N201" s="273">
        <f ca="true">IF(MAX(C205:C216)-MIN(C205:C216)&lt;5,AVERAGEIF(C205:C216,"&gt;0",N205:N216),
IF(FORECAST($C201,N$205:N$216,$C$205:$C$216)&lt;0,0,
IF(FORECAST($C201,N$205:N$216,$C$205:$C$216)&gt;100,100,
FORECAST($C201,N$205:N$216,$C$205:$C$216))))</f>
        <v>20.901456090796273</v>
      </c>
      <c r="O201" s="274"/>
      <c r="P201" s="275"/>
      <c r="Q201" s="275"/>
      <c r="R201" s="276">
        <f ca="true">IF(MAX(C205:C216)-MIN(C205:C216)&lt;5,AVERAGEIF(C205:C216,"&gt;0",R205:R216),
IF(FORECAST($C201,R$205:R$216,$C$205:$C$216)&lt;0,0,
IF(FORECAST($C201,R$205:R$216,$C$205:$C$216)&gt;100,100,
FORECAST($C201,R$205:R$216,$C$205:$C$216))))</f>
        <v>1.0680711476353082</v>
      </c>
      <c r="S201" s="273">
        <f ca="true">IF(MAX(C205:C216)-MIN(C205:C216)&lt;5,AVERAGEIF(C205:C216,"&gt;0",S205:S216),
IF(FORECAST($C201,S$205:S$216,$C$205:$C$216)&lt;0,0,
IF(FORECAST($C201,S$205:S$216,$C$205:$C$216)&gt;100,100,
FORECAST($C201,S$205:S$216,$C$205:$C$216))))</f>
        <v>35.770610077289348</v>
      </c>
      <c r="T201" s="274"/>
      <c r="U201" s="275"/>
      <c r="V201" s="275"/>
      <c r="W201" s="276">
        <f ca="true">IF(MAX(C205:C216)-MIN(C205:C216)&lt;5,AVERAGEIF(C205:C216,"&gt;0",W205:W216),
IF(FORECAST($C201,W$205:W$216,$C$205:$C$216)&lt;0,0,
IF(FORECAST($C201,W$205:W$216,$C$205:$C$216)&gt;100,100,
FORECAST($C201,W$205:W$216,$C$205:$C$216))))</f>
        <v>7.2200722332823736E-2</v>
      </c>
      <c r="X201" s="273">
        <f ca="true">IF(MAX(C205:C216)-MIN(C205:C216)&lt;5,AVERAGEIF(C205:C216,"&gt;0",X205:X216),
IF(FORECAST($C201,X$205:X$216,$C$205:$C$216)&lt;0,0,
IF(FORECAST($C201,X$205:X$216,$C$205:$C$216)&gt;100,100,
FORECAST($C201,X$205:X$216,$C$205:$C$216))))</f>
        <v>67.073423548909432</v>
      </c>
      <c r="Y201" s="274"/>
      <c r="Z201" s="275"/>
      <c r="AA201" s="275"/>
      <c r="AB201" s="276">
        <f ca="true">IF(MAX(C205:C216)-MIN(C205:C216)&lt;5,AVERAGEIF(C205:C216,"&gt;0",AB205:AB216),
IF(FORECAST($C201,AB$205:AB$216,$C$205:$C$216)&lt;0,0,
IF(FORECAST($C201,AB$205:AB$216,$C$205:$C$216)&gt;100,100,
FORECAST($C201,AB$205:AB$216,$C$205:$C$216))))</f>
        <v>0</v>
      </c>
    </row>
    <row r="202" hidden="true" x14ac:dyDescent="0.2">
      <c r="A202" s="1007"/>
      <c r="B202" s="1008"/>
      <c r="C202" s="251">
        <f>MaxRegYear(C200,C205:C216)</f>
        <v>2019</v>
      </c>
      <c r="D202" s="277">
        <f ca="true">IF(MAX(C205:C216)-MIN(C205:C216)&lt;5,AVERAGEIF(C205:C216,"&gt;0",D205:D216),
IF(FORECAST($C202,D$205:D$216,$C$205:$C$216)&lt;0,0,
IF(FORECAST($C202,D$205:D$216,$C$205:$C$216)&gt;100,100,
FORECAST($C202,D$205:D$216,$C$205:$C$216))))</f>
        <v>56.094168032926973</v>
      </c>
      <c r="E202" s="278"/>
      <c r="F202" s="279"/>
      <c r="G202" s="279"/>
      <c r="H202" s="280">
        <f ca="true">IF(MAX(C205:C216)-MIN(C205:C216)&lt;5,AVERAGEIF(C205:C216,"&gt;0",H205:H216),
IF(FORECAST($C202,H$205:H$216,$C$205:$C$216)&lt;0,0,
IF(FORECAST($C202,H$205:H$216,$C$205:$C$216)&gt;100,100,
FORECAST($C202,H$205:H$216,$C$205:$C$216))))</f>
        <v>5.5167135879090381</v>
      </c>
      <c r="I202" s="277">
        <f ca="true">IF(MAX(C205:C216)-MIN(C205:C216)&lt;5,AVERAGEIF(C205:C216,"&gt;0",I205:I216),
IF(FORECAST($C202,I$205:I$216,$C$205:$C$216)&lt;0,0,
IF(FORECAST($C202,I$205:I$216,$C$205:$C$216)&gt;100,100,
FORECAST($C202,I$205:I$216,$C$205:$C$216))))</f>
        <v>85.777199091477087</v>
      </c>
      <c r="J202" s="278"/>
      <c r="K202" s="279"/>
      <c r="L202" s="279"/>
      <c r="M202" s="280">
        <f ca="true">IF(MAX(C205:C216)-MIN(C205:C216)&lt;5,AVERAGEIF(C205:C216,"&gt;0",M205:M216),
IF(FORECAST($C202,M$205:M$216,$C$205:$C$216)&lt;0,0,
IF(FORECAST($C202,M$205:M$216,$C$205:$C$216)&gt;100,100,
FORECAST($C202,M$205:M$216,$C$205:$C$216))))</f>
        <v>1.255834952759443</v>
      </c>
      <c r="N202" s="277">
        <f ca="true">IF(MAX(C205:C216)-MIN(C205:C216)&lt;5,AVERAGEIF(C205:C216,"&gt;0",N205:N216),
IF(FORECAST($C202,N$205:N$216,$C$205:$C$216)&lt;0,0,
IF(FORECAST($C202,N$205:N$216,$C$205:$C$216)&gt;100,100,
FORECAST($C202,N$205:N$216,$C$205:$C$216))))</f>
        <v>100</v>
      </c>
      <c r="O202" s="278"/>
      <c r="P202" s="279"/>
      <c r="Q202" s="279"/>
      <c r="R202" s="280">
        <f ca="true">IF(MAX(C205:C216)-MIN(C205:C216)&lt;5,AVERAGEIF(C205:C216,"&gt;0",R205:R216),
IF(FORECAST($C202,R$205:R$216,$C$205:$C$216)&lt;0,0,
IF(FORECAST($C202,R$205:R$216,$C$205:$C$216)&gt;100,100,
FORECAST($C202,R$205:R$216,$C$205:$C$216))))</f>
        <v>0</v>
      </c>
      <c r="S202" s="277">
        <f ca="true">IF(MAX(C205:C216)-MIN(C205:C216)&lt;5,AVERAGEIF(C205:C216,"&gt;0",S205:S216),
IF(FORECAST($C202,S$205:S$216,$C$205:$C$216)&lt;0,0,
IF(FORECAST($C202,S$205:S$216,$C$205:$C$216)&gt;100,100,
FORECAST($C202,S$205:S$216,$C$205:$C$216))))</f>
        <v>100</v>
      </c>
      <c r="T202" s="278"/>
      <c r="U202" s="279"/>
      <c r="V202" s="279"/>
      <c r="W202" s="280">
        <f ca="true">IF(MAX(C205:C216)-MIN(C205:C216)&lt;5,AVERAGEIF(C205:C216,"&gt;0",W205:W216),
IF(FORECAST($C202,W$205:W$216,$C$205:$C$216)&lt;0,0,
IF(FORECAST($C202,W$205:W$216,$C$205:$C$216)&gt;100,100,
FORECAST($C202,W$205:W$216,$C$205:$C$216))))</f>
        <v>7.4301114283930575E-2</v>
      </c>
      <c r="X202" s="277">
        <f ca="true">IF(MAX(C205:C216)-MIN(C205:C216)&lt;5,AVERAGEIF(C205:C216,"&gt;0",X205:X216),
IF(FORECAST($C202,X$205:X$216,$C$205:$C$216)&lt;0,0,
IF(FORECAST($C202,X$205:X$216,$C$205:$C$216)&gt;100,100,
FORECAST($C202,X$205:X$216,$C$205:$C$216))))</f>
        <v>99.873732088961333</v>
      </c>
      <c r="Y202" s="278"/>
      <c r="Z202" s="279"/>
      <c r="AA202" s="279"/>
      <c r="AB202" s="280">
        <f ca="true">IF(MAX(C205:C216)-MIN(C205:C216)&lt;5,AVERAGEIF(C205:C216,"&gt;0",AB205:AB216),
IF(FORECAST($C202,AB$205:AB$216,$C$205:$C$216)&lt;0,0,
IF(FORECAST($C202,AB$205:AB$216,$C$205:$C$216)&gt;100,100,
FORECAST($C202,AB$205:AB$216,$C$205:$C$216))))</f>
        <v>0</v>
      </c>
    </row>
    <row r="203" ht="9" customHeight="true" x14ac:dyDescent="0.2">
      <c r="D203" s="281"/>
      <c r="I203" s="281"/>
      <c r="K203" s="241"/>
      <c r="L203" s="241"/>
      <c r="N203" s="281"/>
      <c r="P203" s="241"/>
      <c r="Q203" s="241"/>
      <c r="S203" s="281"/>
      <c r="U203" s="241"/>
      <c r="V203" s="241"/>
      <c r="X203" s="281"/>
      <c r="Z203" s="241"/>
      <c r="AA203" s="241"/>
      <c r="AB203" s="282"/>
    </row>
    <row r="204" ht="22.5" customHeight="true" x14ac:dyDescent="0.2">
      <c r="B204" s="304" t="s">
        <v>8</v>
      </c>
      <c r="C204" s="284" t="s">
        <v>9</v>
      </c>
      <c r="D204" s="285" t="s">
        <v>14</v>
      </c>
      <c r="E204" s="245" t="s">
        <v>26</v>
      </c>
      <c r="F204" s="286"/>
      <c r="G204" s="286"/>
      <c r="H204" s="287" t="s">
        <v>19</v>
      </c>
      <c r="I204" s="285" t="s">
        <v>14</v>
      </c>
      <c r="J204" s="245" t="s">
        <v>26</v>
      </c>
      <c r="K204" s="286"/>
      <c r="L204" s="286"/>
      <c r="M204" s="287" t="s">
        <v>19</v>
      </c>
      <c r="N204" s="285" t="s">
        <v>14</v>
      </c>
      <c r="O204" s="245" t="s">
        <v>26</v>
      </c>
      <c r="P204" s="286"/>
      <c r="Q204" s="286"/>
      <c r="R204" s="287" t="s">
        <v>19</v>
      </c>
      <c r="S204" s="285" t="s">
        <v>14</v>
      </c>
      <c r="T204" s="245" t="s">
        <v>26</v>
      </c>
      <c r="U204" s="286"/>
      <c r="V204" s="286"/>
      <c r="W204" s="287" t="s">
        <v>19</v>
      </c>
      <c r="X204" s="285" t="s">
        <v>14</v>
      </c>
      <c r="Y204" s="245" t="s">
        <v>26</v>
      </c>
      <c r="Z204" s="286"/>
      <c r="AA204" s="286"/>
      <c r="AB204" s="287" t="s">
        <v>19</v>
      </c>
      <c r="AD204" s="288"/>
    </row>
    <row r="205" x14ac:dyDescent="0.2">
      <c r="A205" s="289"/>
      <c r="B205" s="571" t="s">
        <v>192</v>
      </c>
      <c r="C205" s="572">
        <v>2004</v>
      </c>
      <c r="D205" s="203">
        <f t="shared" ref="D205:D216" ca="true" si="30">IF(ISERROR(INDIRECT(CONCATENATE($B205,"!H122"))),"",INDIRECT(CONCATENATE($B205,"!H122")))</f>
        <v>12.453437389432175</v>
      </c>
      <c r="E205" s="293" t="str">
        <f t="shared" ref="E205:E216" ca="true" si="31">IF(ISERROR(INDIRECT(CONCATENATE($B205,"!H129"))),"",INDIRECT(CONCATENATE($B205,"!H129")))</f>
        <v>N/A</v>
      </c>
      <c r="F205" s="291"/>
      <c r="G205" s="291"/>
      <c r="H205" s="292">
        <f t="shared" ref="H205:H216" ca="true" si="32">IF(ISERROR(INDIRECT(CONCATENATE($B205,"!H127"))),"",INDIRECT(CONCATENATE($B205,"!H127")))</f>
        <v>3.7222049678682456</v>
      </c>
      <c r="I205" s="203">
        <f t="shared" ref="I205:I216" ca="true" si="33">IF(ISERROR(INDIRECT(CONCATENATE($B205,"!I122"))),"",INDIRECT(CONCATENATE($B205,"!I122")))</f>
        <v>30.704454195395066</v>
      </c>
      <c r="J205" s="293" t="str">
        <f t="shared" ref="J205:J216" ca="true" si="34">IF(ISERROR(INDIRECT(CONCATENATE($B205,"!I129"))),"",INDIRECT(CONCATENATE($B205,"!I129")))</f>
        <v>N/A</v>
      </c>
      <c r="K205" s="291"/>
      <c r="L205" s="291"/>
      <c r="M205" s="292">
        <f t="shared" ref="M205:M216" ca="true" si="35">IF(ISERROR(INDIRECT(CONCATENATE($B205,"!I127"))),"",INDIRECT(CONCATENATE($B205,"!I127")))</f>
        <v>0.95580612688523148</v>
      </c>
      <c r="N205" s="203">
        <f t="shared" ref="N205:N216" ca="true" si="36">IF(ISERROR(INDIRECT(CONCATENATE($B205,"!J122"))),"",INDIRECT(CONCATENATE($B205,"!J122")))</f>
        <v>42.625780129165385</v>
      </c>
      <c r="O205" s="293" t="str">
        <f t="shared" ref="O205:O216" ca="true" si="37">IF(ISERROR(INDIRECT(CONCATENATE($B205,"!J129"))),"",INDIRECT(CONCATENATE($B205,"!J129")))</f>
        <v>N/A</v>
      </c>
      <c r="P205" s="291"/>
      <c r="Q205" s="291"/>
      <c r="R205" s="292">
        <f t="shared" ref="R205:R216" ca="true" si="38">IF(ISERROR(INDIRECT(CONCATENATE($B205,"!J127"))),"",INDIRECT(CONCATENATE($B205,"!J127")))</f>
        <v>1.0090829787088202</v>
      </c>
      <c r="S205" s="203">
        <f t="shared" ref="S205:S216" ca="true" si="39">IF(ISERROR(INDIRECT(CONCATENATE($B205,"!K122"))),"",INDIRECT(CONCATENATE($B205,"!K122")))</f>
        <v>53.57421429876829</v>
      </c>
      <c r="T205" s="293" t="str">
        <f t="shared" ref="T205:T216" ca="true" si="40">IF(ISERROR(INDIRECT(CONCATENATE($B205,"!K129"))),"",INDIRECT(CONCATENATE($B205,"!K129")))</f>
        <v>N/A</v>
      </c>
      <c r="U205" s="291"/>
      <c r="V205" s="291"/>
      <c r="W205" s="292">
        <f t="shared" ref="W205:W216" ca="true" si="41">IF(ISERROR(INDIRECT(CONCATENATE($B205,"!K127"))),"",INDIRECT(CONCATENATE($B205,"!K127")))</f>
        <v>0</v>
      </c>
      <c r="X205" s="203">
        <f t="shared" ref="X205:X216" ca="true" si="42">IF(ISERROR(INDIRECT(CONCATENATE($B205,"!L122"))),"",INDIRECT(CONCATENATE($B205,"!L122")))</f>
        <v>75.182109752781258</v>
      </c>
      <c r="Y205" s="293" t="str">
        <f t="shared" ref="Y205:Y216" ca="true" si="43">IF(ISERROR(INDIRECT(CONCATENATE($B205,"!L129"))),"",INDIRECT(CONCATENATE($B205,"!L129")))</f>
        <v>N/A</v>
      </c>
      <c r="Z205" s="291"/>
      <c r="AA205" s="291"/>
      <c r="AB205" s="292">
        <f t="shared" ref="AB205:AB216" ca="true" si="44">IF(ISERROR(INDIRECT(CONCATENATE($B205,"!L2127"))),"",INDIRECT(CONCATENATE($B205,"!L127")))</f>
        <v>0</v>
      </c>
    </row>
    <row r="206" x14ac:dyDescent="0.2">
      <c r="A206" s="289"/>
      <c r="B206" s="573" t="s">
        <v>296</v>
      </c>
      <c r="C206" s="574">
        <v>2005</v>
      </c>
      <c r="D206" s="204">
        <f t="shared" ca="true" si="30"/>
        <v>10.420940241862425</v>
      </c>
      <c r="E206" s="293" t="str">
        <f t="shared" ca="true" si="31"/>
        <v>N/A</v>
      </c>
      <c r="F206" s="291"/>
      <c r="G206" s="291"/>
      <c r="H206" s="294">
        <f t="shared" ca="true" si="32"/>
        <v>7.5243606630838356</v>
      </c>
      <c r="I206" s="204">
        <f t="shared" ca="true" si="33"/>
        <v>26.733329456435538</v>
      </c>
      <c r="J206" s="293" t="str">
        <f t="shared" ca="true" si="34"/>
        <v>N/A</v>
      </c>
      <c r="K206" s="291"/>
      <c r="L206" s="291"/>
      <c r="M206" s="294">
        <f t="shared" ca="true" si="35"/>
        <v>3.8319418283517148</v>
      </c>
      <c r="N206" s="204">
        <f t="shared" ca="true" si="36"/>
        <v>31.620264039153188</v>
      </c>
      <c r="O206" s="293" t="str">
        <f t="shared" ca="true" si="37"/>
        <v>N/A</v>
      </c>
      <c r="P206" s="291"/>
      <c r="Q206" s="291"/>
      <c r="R206" s="294">
        <f t="shared" ca="true" si="38"/>
        <v>0.79304278532131356</v>
      </c>
      <c r="S206" s="204">
        <f t="shared" ca="true" si="39"/>
        <v>46.395170826952615</v>
      </c>
      <c r="T206" s="293" t="str">
        <f t="shared" ca="true" si="40"/>
        <v>N/A</v>
      </c>
      <c r="U206" s="291"/>
      <c r="V206" s="291"/>
      <c r="W206" s="294">
        <f t="shared" ca="true" si="41"/>
        <v>0.14207725630030335</v>
      </c>
      <c r="X206" s="204">
        <f t="shared" ca="true" si="42"/>
        <v>68.785798460695176</v>
      </c>
      <c r="Y206" s="293" t="str">
        <f t="shared" ca="true" si="43"/>
        <v>N/A</v>
      </c>
      <c r="Z206" s="291"/>
      <c r="AA206" s="291"/>
      <c r="AB206" s="294">
        <f t="shared" ca="true" si="44"/>
        <v>0</v>
      </c>
    </row>
    <row r="207" x14ac:dyDescent="0.2">
      <c r="A207" s="289"/>
      <c r="B207" s="573" t="s">
        <v>146</v>
      </c>
      <c r="C207" s="574">
        <v>2008</v>
      </c>
      <c r="D207" s="204">
        <f t="shared" ca="true" si="30"/>
        <v>11.27583395594845</v>
      </c>
      <c r="E207" s="293" t="str">
        <f t="shared" ca="true" si="31"/>
        <v>N/A</v>
      </c>
      <c r="F207" s="291"/>
      <c r="G207" s="291"/>
      <c r="H207" s="294">
        <f t="shared" ca="true" si="32"/>
        <v>11.252165059315052</v>
      </c>
      <c r="I207" s="204">
        <f t="shared" ca="true" si="33"/>
        <v>27.114435769215589</v>
      </c>
      <c r="J207" s="293" t="str">
        <f t="shared" ca="true" si="34"/>
        <v>N/A</v>
      </c>
      <c r="K207" s="291"/>
      <c r="L207" s="291"/>
      <c r="M207" s="294">
        <f t="shared" ca="true" si="35"/>
        <v>4.1812592100757096</v>
      </c>
      <c r="N207" s="204">
        <f t="shared" ca="true" si="36"/>
        <v>39.767041977716801</v>
      </c>
      <c r="O207" s="293" t="str">
        <f t="shared" ca="true" si="37"/>
        <v>N/A</v>
      </c>
      <c r="P207" s="291"/>
      <c r="Q207" s="291"/>
      <c r="R207" s="294">
        <f t="shared" ca="true" si="38"/>
        <v>0.52717626857732258</v>
      </c>
      <c r="S207" s="204">
        <f t="shared" ca="true" si="39"/>
        <v>49.314011937753726</v>
      </c>
      <c r="T207" s="293" t="str">
        <f t="shared" ca="true" si="40"/>
        <v>N/A</v>
      </c>
      <c r="U207" s="291"/>
      <c r="V207" s="291"/>
      <c r="W207" s="294">
        <f t="shared" ca="true" si="41"/>
        <v>0</v>
      </c>
      <c r="X207" s="204">
        <f t="shared" ca="true" si="42"/>
        <v>76.757039789832817</v>
      </c>
      <c r="Y207" s="293" t="str">
        <f t="shared" ca="true" si="43"/>
        <v>N/A</v>
      </c>
      <c r="Z207" s="291"/>
      <c r="AA207" s="291"/>
      <c r="AB207" s="294">
        <f t="shared" ca="true" si="44"/>
        <v>0</v>
      </c>
      <c r="AD207" s="295"/>
    </row>
    <row r="208" x14ac:dyDescent="0.2">
      <c r="A208" s="289"/>
      <c r="B208" s="573" t="s">
        <v>184</v>
      </c>
      <c r="C208" s="574">
        <v>2010</v>
      </c>
      <c r="D208" s="204">
        <f t="shared" ca="true" si="30"/>
        <v>15.751685580454769</v>
      </c>
      <c r="E208" s="293">
        <f t="shared" ca="true" si="31"/>
        <v>46.572787724799127</v>
      </c>
      <c r="F208" s="291"/>
      <c r="G208" s="291"/>
      <c r="H208" s="294">
        <f t="shared" ca="true" si="32"/>
        <v>7.3071330619409265</v>
      </c>
      <c r="I208" s="204">
        <f t="shared" ca="true" si="33"/>
        <v>37.063250560827285</v>
      </c>
      <c r="J208" s="293">
        <f t="shared" ca="true" si="34"/>
        <v>42.231989652237118</v>
      </c>
      <c r="K208" s="291"/>
      <c r="L208" s="291"/>
      <c r="M208" s="294">
        <f t="shared" ca="true" si="35"/>
        <v>1.3609064083528954</v>
      </c>
      <c r="N208" s="204">
        <f t="shared" ca="true" si="36"/>
        <v>44.513648860300449</v>
      </c>
      <c r="O208" s="293">
        <f t="shared" ca="true" si="37"/>
        <v>49.371754391955051</v>
      </c>
      <c r="P208" s="291"/>
      <c r="Q208" s="291"/>
      <c r="R208" s="294">
        <f t="shared" ca="true" si="38"/>
        <v>0.85048736421177507</v>
      </c>
      <c r="S208" s="204">
        <f t="shared" ca="true" si="39"/>
        <v>61.236400769616836</v>
      </c>
      <c r="T208" s="293">
        <f t="shared" ca="true" si="40"/>
        <v>51.497473120019954</v>
      </c>
      <c r="U208" s="291"/>
      <c r="V208" s="291"/>
      <c r="W208" s="294">
        <f t="shared" ca="true" si="41"/>
        <v>0.24538075091702097</v>
      </c>
      <c r="X208" s="204">
        <f t="shared" ca="true" si="42"/>
        <v>84.529144303533528</v>
      </c>
      <c r="Y208" s="293">
        <f t="shared" ca="true" si="43"/>
        <v>83.800302059604121</v>
      </c>
      <c r="Z208" s="291"/>
      <c r="AA208" s="291"/>
      <c r="AB208" s="294">
        <f t="shared" ca="true" si="44"/>
        <v>0</v>
      </c>
    </row>
    <row r="209" x14ac:dyDescent="0.2">
      <c r="A209" s="289"/>
      <c r="B209" s="573" t="s">
        <v>275</v>
      </c>
      <c r="C209" s="574">
        <v>2012</v>
      </c>
      <c r="D209" s="204">
        <f t="shared" ca="true" si="30"/>
        <v>42.438371479223299</v>
      </c>
      <c r="E209" s="293">
        <f t="shared" ca="true" si="31"/>
        <v>71.130541997619531</v>
      </c>
      <c r="F209" s="291"/>
      <c r="G209" s="291"/>
      <c r="H209" s="294">
        <f t="shared" ca="true" si="32"/>
        <v>2.7882997553865301</v>
      </c>
      <c r="I209" s="204">
        <f t="shared" ca="true" si="33"/>
        <v>67.733026538445301</v>
      </c>
      <c r="J209" s="293">
        <f t="shared" ca="true" si="34"/>
        <v>56.219656589412715</v>
      </c>
      <c r="K209" s="291"/>
      <c r="L209" s="291"/>
      <c r="M209" s="294">
        <f t="shared" ca="true" si="35"/>
        <v>2.3626029648502933</v>
      </c>
      <c r="N209" s="204">
        <f t="shared" ca="true" si="36"/>
        <v>80.129389021857577</v>
      </c>
      <c r="O209" s="293">
        <f t="shared" ca="true" si="37"/>
        <v>54.526953220535923</v>
      </c>
      <c r="P209" s="291"/>
      <c r="Q209" s="291"/>
      <c r="R209" s="294">
        <f t="shared" ca="true" si="38"/>
        <v>0.3317272698823282</v>
      </c>
      <c r="S209" s="204">
        <f t="shared" ca="true" si="39"/>
        <v>82.576814003372832</v>
      </c>
      <c r="T209" s="293">
        <f t="shared" ca="true" si="40"/>
        <v>40.862525032384845</v>
      </c>
      <c r="U209" s="291"/>
      <c r="V209" s="291"/>
      <c r="W209" s="294">
        <f t="shared" ca="true" si="41"/>
        <v>0</v>
      </c>
      <c r="X209" s="204">
        <f t="shared" ca="true" si="42"/>
        <v>85.191408747753556</v>
      </c>
      <c r="Y209" s="293">
        <f t="shared" ca="true" si="43"/>
        <v>69.165560316199688</v>
      </c>
      <c r="Z209" s="291"/>
      <c r="AA209" s="291"/>
      <c r="AB209" s="294">
        <f t="shared" ca="true" si="44"/>
        <v>0</v>
      </c>
    </row>
    <row r="210" x14ac:dyDescent="0.2">
      <c r="A210" s="289"/>
      <c r="B210" s="573" t="s">
        <v>499</v>
      </c>
      <c r="C210" s="574">
        <v>2016</v>
      </c>
      <c r="D210" s="204">
        <f t="shared" ca="true" si="30"/>
        <v>26.033177039137922</v>
      </c>
      <c r="E210" s="293">
        <f t="shared" ca="true" si="31"/>
        <v>57.082784645109896</v>
      </c>
      <c r="F210" s="291"/>
      <c r="G210" s="291"/>
      <c r="H210" s="294">
        <f t="shared" ca="true" si="32"/>
        <v>9.9087714297934699</v>
      </c>
      <c r="I210" s="204">
        <f t="shared" ca="true" si="33"/>
        <v>67.721806637456112</v>
      </c>
      <c r="J210" s="293">
        <f t="shared" ca="true" si="34"/>
        <v>55.96611497513522</v>
      </c>
      <c r="K210" s="291"/>
      <c r="L210" s="291"/>
      <c r="M210" s="294">
        <f t="shared" ca="true" si="35"/>
        <v>1.9655742601784196</v>
      </c>
      <c r="N210" s="204">
        <f t="shared" ca="true" si="36"/>
        <v>89.223551781573207</v>
      </c>
      <c r="O210" s="293">
        <f t="shared" ca="true" si="37"/>
        <v>43.720725436392712</v>
      </c>
      <c r="P210" s="291"/>
      <c r="Q210" s="291"/>
      <c r="R210" s="294">
        <f t="shared" ca="true" si="38"/>
        <v>0.30148757843484847</v>
      </c>
      <c r="S210" s="204">
        <f t="shared" ca="true" si="39"/>
        <v>95.697355931196668</v>
      </c>
      <c r="T210" s="293">
        <f t="shared" ca="true" si="40"/>
        <v>50.23045681332632</v>
      </c>
      <c r="U210" s="291"/>
      <c r="V210" s="291"/>
      <c r="W210" s="294">
        <f t="shared" ca="true" si="41"/>
        <v>0</v>
      </c>
      <c r="X210" s="204">
        <f t="shared" ca="true" si="42"/>
        <v>96.524946244721392</v>
      </c>
      <c r="Y210" s="293">
        <f t="shared" ca="true" si="43"/>
        <v>80.784877433494813</v>
      </c>
      <c r="Z210" s="291"/>
      <c r="AA210" s="291"/>
      <c r="AB210" s="294">
        <f t="shared" ca="true" si="44"/>
        <v>0</v>
      </c>
    </row>
    <row r="211" x14ac:dyDescent="0.2">
      <c r="A211" s="289"/>
      <c r="B211" s="573" t="s">
        <v>577</v>
      </c>
      <c r="C211" s="574">
        <v>2017</v>
      </c>
      <c r="D211" s="204">
        <f t="shared" ca="true" si="30"/>
        <v>68.477300778321165</v>
      </c>
      <c r="E211" s="293">
        <f t="shared" ca="true" si="31"/>
        <v>78.230681584652814</v>
      </c>
      <c r="F211" s="291"/>
      <c r="G211" s="291"/>
      <c r="H211" s="294">
        <f t="shared" ca="true" si="32"/>
        <v>2.1452743981967011</v>
      </c>
      <c r="I211" s="204">
        <f t="shared" ca="true" si="33"/>
        <v>83.149195402063683</v>
      </c>
      <c r="J211" s="293">
        <f t="shared" ca="true" si="34"/>
        <v>54.84163360558739</v>
      </c>
      <c r="K211" s="291"/>
      <c r="L211" s="291"/>
      <c r="M211" s="294">
        <f t="shared" ca="true" si="35"/>
        <v>0.66840066326941072</v>
      </c>
      <c r="N211" s="204">
        <f t="shared" ca="true" si="36"/>
        <v>91.369495022644159</v>
      </c>
      <c r="O211" s="293">
        <f t="shared" ca="true" si="37"/>
        <v>44.310458837086806</v>
      </c>
      <c r="P211" s="291"/>
      <c r="Q211" s="291"/>
      <c r="R211" s="294">
        <f t="shared" ca="true" si="38"/>
        <v>0</v>
      </c>
      <c r="S211" s="204">
        <f t="shared" ca="true" si="39"/>
        <v>95.82457843056946</v>
      </c>
      <c r="T211" s="293">
        <f t="shared" ca="true" si="40"/>
        <v>52.650129447399699</v>
      </c>
      <c r="U211" s="291"/>
      <c r="V211" s="291"/>
      <c r="W211" s="294">
        <f t="shared" ca="true" si="41"/>
        <v>0.12511309223974751</v>
      </c>
      <c r="X211" s="204">
        <f t="shared" ca="true" si="42"/>
        <v>94.450452562047204</v>
      </c>
      <c r="Y211" s="293">
        <f t="shared" ca="true" si="43"/>
        <v>60.154522032182044</v>
      </c>
      <c r="Z211" s="291"/>
      <c r="AA211" s="291"/>
      <c r="AB211" s="294">
        <f t="shared" ca="true" si="44"/>
        <v>0</v>
      </c>
    </row>
    <row r="212" x14ac:dyDescent="0.2">
      <c r="A212" s="289"/>
      <c r="B212" s="573"/>
      <c r="C212" s="574"/>
      <c r="D212" s="204" t="str">
        <f t="shared" ca="true" si="30"/>
        <v/>
      </c>
      <c r="E212" s="293" t="str">
        <f t="shared" ca="true" si="31"/>
        <v/>
      </c>
      <c r="F212" s="291"/>
      <c r="G212" s="291"/>
      <c r="H212" s="294" t="str">
        <f t="shared" ca="true" si="32"/>
        <v/>
      </c>
      <c r="I212" s="204" t="str">
        <f t="shared" ca="true" si="33"/>
        <v/>
      </c>
      <c r="J212" s="293" t="str">
        <f t="shared" ca="true" si="34"/>
        <v/>
      </c>
      <c r="K212" s="291"/>
      <c r="L212" s="291"/>
      <c r="M212" s="294" t="str">
        <f t="shared" ca="true" si="35"/>
        <v/>
      </c>
      <c r="N212" s="204" t="str">
        <f t="shared" ca="true" si="36"/>
        <v/>
      </c>
      <c r="O212" s="293" t="str">
        <f t="shared" ca="true" si="37"/>
        <v/>
      </c>
      <c r="P212" s="291"/>
      <c r="Q212" s="291"/>
      <c r="R212" s="294" t="str">
        <f t="shared" ca="true" si="38"/>
        <v/>
      </c>
      <c r="S212" s="204" t="str">
        <f t="shared" ca="true" si="39"/>
        <v/>
      </c>
      <c r="T212" s="293" t="str">
        <f t="shared" ca="true" si="40"/>
        <v/>
      </c>
      <c r="U212" s="291"/>
      <c r="V212" s="291"/>
      <c r="W212" s="294" t="str">
        <f t="shared" ca="true" si="41"/>
        <v/>
      </c>
      <c r="X212" s="204" t="str">
        <f t="shared" ca="true" si="42"/>
        <v/>
      </c>
      <c r="Y212" s="293" t="str">
        <f t="shared" ca="true" si="43"/>
        <v/>
      </c>
      <c r="Z212" s="291"/>
      <c r="AA212" s="291"/>
      <c r="AB212" s="294" t="str">
        <f t="shared" ca="true" si="44"/>
        <v/>
      </c>
    </row>
    <row r="213" x14ac:dyDescent="0.2">
      <c r="A213" s="289"/>
      <c r="B213" s="573"/>
      <c r="C213" s="574"/>
      <c r="D213" s="204" t="str">
        <f t="shared" ca="true" si="30"/>
        <v/>
      </c>
      <c r="E213" s="293" t="str">
        <f t="shared" ca="true" si="31"/>
        <v/>
      </c>
      <c r="F213" s="291"/>
      <c r="G213" s="291"/>
      <c r="H213" s="294" t="str">
        <f t="shared" ca="true" si="32"/>
        <v/>
      </c>
      <c r="I213" s="204" t="str">
        <f t="shared" ca="true" si="33"/>
        <v/>
      </c>
      <c r="J213" s="293" t="str">
        <f t="shared" ca="true" si="34"/>
        <v/>
      </c>
      <c r="K213" s="291"/>
      <c r="L213" s="291"/>
      <c r="M213" s="294" t="str">
        <f t="shared" ca="true" si="35"/>
        <v/>
      </c>
      <c r="N213" s="204" t="str">
        <f t="shared" ca="true" si="36"/>
        <v/>
      </c>
      <c r="O213" s="293" t="str">
        <f t="shared" ca="true" si="37"/>
        <v/>
      </c>
      <c r="P213" s="291"/>
      <c r="Q213" s="291"/>
      <c r="R213" s="294" t="str">
        <f t="shared" ca="true" si="38"/>
        <v/>
      </c>
      <c r="S213" s="204" t="str">
        <f t="shared" ca="true" si="39"/>
        <v/>
      </c>
      <c r="T213" s="293" t="str">
        <f t="shared" ca="true" si="40"/>
        <v/>
      </c>
      <c r="U213" s="291"/>
      <c r="V213" s="291"/>
      <c r="W213" s="294" t="str">
        <f t="shared" ca="true" si="41"/>
        <v/>
      </c>
      <c r="X213" s="204" t="str">
        <f t="shared" ca="true" si="42"/>
        <v/>
      </c>
      <c r="Y213" s="293" t="str">
        <f t="shared" ca="true" si="43"/>
        <v/>
      </c>
      <c r="Z213" s="291"/>
      <c r="AA213" s="291"/>
      <c r="AB213" s="294" t="str">
        <f t="shared" ca="true" si="44"/>
        <v/>
      </c>
    </row>
    <row r="214" x14ac:dyDescent="0.2">
      <c r="A214" s="289"/>
      <c r="B214" s="573"/>
      <c r="C214" s="574"/>
      <c r="D214" s="204" t="str">
        <f t="shared" ca="true" si="30"/>
        <v/>
      </c>
      <c r="E214" s="293" t="str">
        <f t="shared" ca="true" si="31"/>
        <v/>
      </c>
      <c r="F214" s="291"/>
      <c r="G214" s="291"/>
      <c r="H214" s="294" t="str">
        <f t="shared" ca="true" si="32"/>
        <v/>
      </c>
      <c r="I214" s="204" t="str">
        <f t="shared" ca="true" si="33"/>
        <v/>
      </c>
      <c r="J214" s="293" t="str">
        <f t="shared" ca="true" si="34"/>
        <v/>
      </c>
      <c r="K214" s="291"/>
      <c r="L214" s="291"/>
      <c r="M214" s="294" t="str">
        <f t="shared" ca="true" si="35"/>
        <v/>
      </c>
      <c r="N214" s="204" t="str">
        <f t="shared" ca="true" si="36"/>
        <v/>
      </c>
      <c r="O214" s="293" t="str">
        <f t="shared" ca="true" si="37"/>
        <v/>
      </c>
      <c r="P214" s="291"/>
      <c r="Q214" s="291"/>
      <c r="R214" s="294" t="str">
        <f t="shared" ca="true" si="38"/>
        <v/>
      </c>
      <c r="S214" s="204" t="str">
        <f t="shared" ca="true" si="39"/>
        <v/>
      </c>
      <c r="T214" s="293" t="str">
        <f t="shared" ca="true" si="40"/>
        <v/>
      </c>
      <c r="U214" s="291"/>
      <c r="V214" s="291"/>
      <c r="W214" s="294" t="str">
        <f t="shared" ca="true" si="41"/>
        <v/>
      </c>
      <c r="X214" s="204" t="str">
        <f t="shared" ca="true" si="42"/>
        <v/>
      </c>
      <c r="Y214" s="293" t="str">
        <f t="shared" ca="true" si="43"/>
        <v/>
      </c>
      <c r="Z214" s="291"/>
      <c r="AA214" s="291"/>
      <c r="AB214" s="294" t="str">
        <f t="shared" ca="true" si="44"/>
        <v/>
      </c>
    </row>
    <row r="215" x14ac:dyDescent="0.2">
      <c r="A215" s="289"/>
      <c r="B215" s="573"/>
      <c r="C215" s="574"/>
      <c r="D215" s="204" t="str">
        <f t="shared" ca="true" si="30"/>
        <v/>
      </c>
      <c r="E215" s="293" t="str">
        <f t="shared" ca="true" si="31"/>
        <v/>
      </c>
      <c r="F215" s="291"/>
      <c r="G215" s="291"/>
      <c r="H215" s="294" t="str">
        <f t="shared" ca="true" si="32"/>
        <v/>
      </c>
      <c r="I215" s="204" t="str">
        <f t="shared" ca="true" si="33"/>
        <v/>
      </c>
      <c r="J215" s="293" t="str">
        <f t="shared" ca="true" si="34"/>
        <v/>
      </c>
      <c r="K215" s="291"/>
      <c r="L215" s="291"/>
      <c r="M215" s="294" t="str">
        <f t="shared" ca="true" si="35"/>
        <v/>
      </c>
      <c r="N215" s="204" t="str">
        <f t="shared" ca="true" si="36"/>
        <v/>
      </c>
      <c r="O215" s="293" t="str">
        <f t="shared" ca="true" si="37"/>
        <v/>
      </c>
      <c r="P215" s="291"/>
      <c r="Q215" s="291"/>
      <c r="R215" s="294" t="str">
        <f t="shared" ca="true" si="38"/>
        <v/>
      </c>
      <c r="S215" s="204" t="str">
        <f t="shared" ca="true" si="39"/>
        <v/>
      </c>
      <c r="T215" s="293" t="str">
        <f t="shared" ca="true" si="40"/>
        <v/>
      </c>
      <c r="U215" s="291"/>
      <c r="V215" s="291"/>
      <c r="W215" s="294" t="str">
        <f t="shared" ca="true" si="41"/>
        <v/>
      </c>
      <c r="X215" s="204" t="str">
        <f t="shared" ca="true" si="42"/>
        <v/>
      </c>
      <c r="Y215" s="293" t="str">
        <f t="shared" ca="true" si="43"/>
        <v/>
      </c>
      <c r="Z215" s="291"/>
      <c r="AA215" s="291"/>
      <c r="AB215" s="294" t="str">
        <f t="shared" ca="true" si="44"/>
        <v/>
      </c>
    </row>
    <row r="216" x14ac:dyDescent="0.2">
      <c r="A216" s="289"/>
      <c r="B216" s="575"/>
      <c r="C216" s="576"/>
      <c r="D216" s="205" t="str">
        <f t="shared" ca="true" si="30"/>
        <v/>
      </c>
      <c r="E216" s="296" t="str">
        <f t="shared" ca="true" si="31"/>
        <v/>
      </c>
      <c r="F216" s="297"/>
      <c r="G216" s="298"/>
      <c r="H216" s="299" t="str">
        <f t="shared" ca="true" si="32"/>
        <v/>
      </c>
      <c r="I216" s="205" t="str">
        <f t="shared" ca="true" si="33"/>
        <v/>
      </c>
      <c r="J216" s="296" t="str">
        <f t="shared" ca="true" si="34"/>
        <v/>
      </c>
      <c r="K216" s="297"/>
      <c r="L216" s="298"/>
      <c r="M216" s="299" t="str">
        <f t="shared" ca="true" si="35"/>
        <v/>
      </c>
      <c r="N216" s="205" t="str">
        <f t="shared" ca="true" si="36"/>
        <v/>
      </c>
      <c r="O216" s="296" t="str">
        <f t="shared" ca="true" si="37"/>
        <v/>
      </c>
      <c r="P216" s="297"/>
      <c r="Q216" s="298"/>
      <c r="R216" s="299" t="str">
        <f t="shared" ca="true" si="38"/>
        <v/>
      </c>
      <c r="S216" s="205" t="str">
        <f t="shared" ca="true" si="39"/>
        <v/>
      </c>
      <c r="T216" s="296" t="str">
        <f t="shared" ca="true" si="40"/>
        <v/>
      </c>
      <c r="U216" s="297"/>
      <c r="V216" s="298"/>
      <c r="W216" s="299" t="str">
        <f t="shared" ca="true" si="41"/>
        <v/>
      </c>
      <c r="X216" s="205" t="str">
        <f t="shared" ca="true" si="42"/>
        <v/>
      </c>
      <c r="Y216" s="296" t="str">
        <f t="shared" ca="true" si="43"/>
        <v/>
      </c>
      <c r="Z216" s="297"/>
      <c r="AA216" s="298"/>
      <c r="AB216" s="299" t="str">
        <f t="shared" ca="true" si="44"/>
        <v/>
      </c>
    </row>
    <row r="217" ht="11.25" customHeight="true" x14ac:dyDescent="0.2"/>
    <row r="218" ht="22.5" customHeight="true" x14ac:dyDescent="0.25">
      <c r="B218" s="975" t="str">
        <f>CONCATENATE("Urban use of sanitation facilities, ",C199,"–",C200)</f>
        <v>Urban use of sanitation facilities, 2000–2020</v>
      </c>
      <c r="C218" s="976"/>
      <c r="D218" s="976"/>
      <c r="E218" s="976"/>
      <c r="F218" s="976"/>
      <c r="G218" s="976"/>
      <c r="H218" s="976"/>
      <c r="I218" s="976"/>
      <c r="J218" s="976"/>
      <c r="K218" s="976"/>
      <c r="L218" s="976"/>
      <c r="N218" s="300"/>
      <c r="O218" s="300"/>
      <c r="P218" s="300"/>
      <c r="Q218" s="300"/>
      <c r="R218" s="300"/>
      <c r="S218" s="998" t="s">
        <v>11</v>
      </c>
      <c r="T218" s="999"/>
      <c r="U218" s="999"/>
      <c r="V218" s="999"/>
      <c r="W218" s="1000"/>
      <c r="X218" s="300"/>
      <c r="Y218" s="300"/>
      <c r="Z218" s="300"/>
      <c r="AA218" s="300"/>
      <c r="AB218" s="301"/>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302"/>
      <c r="D253" s="302"/>
      <c r="E253" s="303"/>
      <c r="F253" s="303"/>
      <c r="G253" s="303"/>
      <c r="H253" s="303"/>
      <c r="I253" s="303"/>
      <c r="J253" s="303"/>
      <c r="K253" s="303"/>
      <c r="L253" s="303"/>
      <c r="M253" s="303"/>
      <c r="N253" s="303"/>
      <c r="O253" s="303"/>
      <c r="P253" s="303"/>
      <c r="Q253" s="303"/>
      <c r="R253" s="303"/>
      <c r="S253" s="303"/>
      <c r="T253" s="303"/>
      <c r="U253" s="303"/>
      <c r="V253" s="303"/>
      <c r="W253" s="303"/>
      <c r="X253" s="303"/>
      <c r="Y253" s="303"/>
      <c r="Z253" s="303"/>
      <c r="AA253" s="303"/>
      <c r="AB253" s="303"/>
    </row>
    <row r="254" x14ac:dyDescent="0.2">
      <c r="C254" s="302"/>
      <c r="D254" s="302"/>
      <c r="E254" s="303"/>
      <c r="F254" s="303"/>
      <c r="G254" s="303"/>
      <c r="H254" s="303"/>
      <c r="I254" s="303"/>
      <c r="J254" s="303"/>
      <c r="K254" s="303"/>
      <c r="L254" s="303"/>
      <c r="M254" s="303"/>
      <c r="N254" s="303"/>
      <c r="O254" s="303"/>
      <c r="P254" s="303"/>
      <c r="Q254" s="303"/>
      <c r="R254" s="303"/>
      <c r="S254" s="303"/>
      <c r="T254" s="303"/>
      <c r="U254" s="303"/>
      <c r="V254" s="303"/>
      <c r="W254" s="303"/>
      <c r="X254" s="303"/>
      <c r="Y254" s="303"/>
      <c r="Z254" s="303"/>
      <c r="AA254" s="303"/>
      <c r="AB254" s="303"/>
    </row>
    <row r="255" x14ac:dyDescent="0.2">
      <c r="C255" s="302"/>
      <c r="D255" s="302"/>
      <c r="E255" s="303"/>
      <c r="F255" s="303"/>
      <c r="G255" s="303"/>
      <c r="H255" s="303"/>
      <c r="I255" s="303"/>
      <c r="J255" s="303"/>
      <c r="K255" s="303"/>
      <c r="L255" s="303"/>
      <c r="M255" s="303"/>
      <c r="N255" s="303"/>
      <c r="O255" s="303"/>
      <c r="P255" s="303"/>
      <c r="Q255" s="303"/>
      <c r="R255" s="303"/>
      <c r="S255" s="303"/>
      <c r="T255" s="303"/>
      <c r="U255" s="303"/>
      <c r="V255" s="303"/>
      <c r="W255" s="303"/>
      <c r="X255" s="303"/>
      <c r="Y255" s="303"/>
      <c r="Z255" s="303"/>
      <c r="AA255" s="303"/>
      <c r="AB255" s="303"/>
    </row>
    <row r="256" x14ac:dyDescent="0.2">
      <c r="B256" s="303"/>
      <c r="C256" s="302"/>
      <c r="D256" s="302"/>
      <c r="E256" s="303"/>
      <c r="F256" s="303"/>
      <c r="G256" s="303"/>
      <c r="H256" s="303"/>
      <c r="I256" s="303"/>
      <c r="J256" s="303"/>
      <c r="K256" s="303"/>
      <c r="L256" s="303"/>
      <c r="M256" s="303"/>
      <c r="N256" s="303"/>
      <c r="O256" s="303"/>
      <c r="P256" s="303"/>
      <c r="Q256" s="303"/>
      <c r="R256" s="303"/>
      <c r="S256" s="303"/>
      <c r="T256" s="303"/>
      <c r="U256" s="303"/>
      <c r="V256" s="303"/>
      <c r="W256" s="303"/>
      <c r="X256" s="303"/>
      <c r="Y256" s="303"/>
      <c r="Z256" s="303"/>
      <c r="AA256" s="303"/>
      <c r="AB256" s="303"/>
    </row>
    <row r="257" x14ac:dyDescent="0.2">
      <c r="B257" s="303"/>
      <c r="C257" s="302"/>
      <c r="D257" s="302"/>
      <c r="E257" s="303"/>
      <c r="F257" s="303"/>
      <c r="G257" s="303"/>
      <c r="H257" s="303"/>
      <c r="I257" s="303"/>
      <c r="J257" s="303"/>
      <c r="K257" s="303"/>
      <c r="L257" s="303"/>
      <c r="M257" s="303"/>
      <c r="N257" s="303"/>
      <c r="O257" s="303"/>
      <c r="P257" s="303"/>
      <c r="Q257" s="303"/>
      <c r="R257" s="303"/>
      <c r="S257" s="303"/>
      <c r="T257" s="303"/>
      <c r="U257" s="303"/>
      <c r="V257" s="303"/>
      <c r="W257" s="303"/>
      <c r="X257" s="303"/>
      <c r="Y257" s="303"/>
      <c r="Z257" s="303"/>
      <c r="AA257" s="303"/>
      <c r="AB257" s="303"/>
    </row>
    <row r="297" s="242" customFormat="true" ht="16.5" customHeight="true" x14ac:dyDescent="0.2">
      <c r="A297" s="996" t="s">
        <v>7</v>
      </c>
      <c r="B297" s="996"/>
      <c r="C297" s="996"/>
      <c r="D297" s="994" t="s">
        <v>0</v>
      </c>
      <c r="E297" s="983"/>
      <c r="F297" s="983"/>
      <c r="G297" s="983"/>
      <c r="H297" s="995"/>
      <c r="I297" s="994" t="s">
        <v>1</v>
      </c>
      <c r="J297" s="983"/>
      <c r="K297" s="983"/>
      <c r="L297" s="983"/>
      <c r="M297" s="995"/>
      <c r="N297" s="994" t="s">
        <v>2</v>
      </c>
      <c r="O297" s="983"/>
      <c r="P297" s="983"/>
      <c r="Q297" s="983"/>
      <c r="R297" s="995"/>
      <c r="S297" s="994" t="s">
        <v>3</v>
      </c>
      <c r="T297" s="983"/>
      <c r="U297" s="983"/>
      <c r="V297" s="983"/>
      <c r="W297" s="995"/>
      <c r="X297" s="994" t="s">
        <v>4</v>
      </c>
      <c r="Y297" s="983"/>
      <c r="Z297" s="983"/>
      <c r="AA297" s="983"/>
      <c r="AB297" s="995"/>
    </row>
    <row r="298" s="246" customFormat="true" ht="22.5" customHeight="true" x14ac:dyDescent="0.2">
      <c r="A298" s="997"/>
      <c r="B298" s="997"/>
      <c r="C298" s="997"/>
      <c r="D298" s="256" t="s">
        <v>14</v>
      </c>
      <c r="E298" s="257" t="s">
        <v>15</v>
      </c>
      <c r="F298" s="244" t="s">
        <v>16</v>
      </c>
      <c r="G298" s="244" t="s">
        <v>22</v>
      </c>
      <c r="H298" s="245" t="s">
        <v>19</v>
      </c>
      <c r="I298" s="256" t="s">
        <v>14</v>
      </c>
      <c r="J298" s="257" t="s">
        <v>15</v>
      </c>
      <c r="K298" s="244" t="s">
        <v>16</v>
      </c>
      <c r="L298" s="244" t="s">
        <v>22</v>
      </c>
      <c r="M298" s="245" t="s">
        <v>19</v>
      </c>
      <c r="N298" s="256" t="s">
        <v>14</v>
      </c>
      <c r="O298" s="257" t="s">
        <v>15</v>
      </c>
      <c r="P298" s="244" t="s">
        <v>16</v>
      </c>
      <c r="Q298" s="244" t="s">
        <v>22</v>
      </c>
      <c r="R298" s="245" t="s">
        <v>19</v>
      </c>
      <c r="S298" s="256" t="s">
        <v>14</v>
      </c>
      <c r="T298" s="257" t="s">
        <v>15</v>
      </c>
      <c r="U298" s="244" t="s">
        <v>16</v>
      </c>
      <c r="V298" s="244" t="s">
        <v>22</v>
      </c>
      <c r="W298" s="245" t="s">
        <v>19</v>
      </c>
      <c r="X298" s="256" t="s">
        <v>14</v>
      </c>
      <c r="Y298" s="257" t="s">
        <v>15</v>
      </c>
      <c r="Z298" s="244" t="s">
        <v>16</v>
      </c>
      <c r="AA298" s="244" t="s">
        <v>22</v>
      </c>
      <c r="AB298" s="245" t="s">
        <v>19</v>
      </c>
    </row>
    <row r="299" s="266" customFormat="true" ht="15" customHeight="true" x14ac:dyDescent="0.2">
      <c r="A299" s="1001" t="s">
        <v>10</v>
      </c>
      <c r="B299" s="1002"/>
      <c r="C299" s="354">
        <v>2000</v>
      </c>
      <c r="D299" s="258">
        <f ca="true">IF((D301+H301)&gt;100,D301*100/(D301+H301),D301)</f>
        <v>0</v>
      </c>
      <c r="E299" s="307">
        <f ca="true">D299*AVERAGEIF(E305:E316,"&gt;0")/100</f>
        <v>0</v>
      </c>
      <c r="F299" s="260">
        <f ca="true">D299*(100-AVERAGEIF(E305:E316,"&gt;0"))/100</f>
        <v>0</v>
      </c>
      <c r="G299" s="261">
        <f ca="true">100-(E299+F299+H299)</f>
        <v>68.107591930078399</v>
      </c>
      <c r="H299" s="262">
        <f ca="true">IF((D301+H301)&gt;100,H301*100/(D301+H301),H301)</f>
        <v>31.892408069921601</v>
      </c>
      <c r="I299" s="258">
        <f ca="true">IF((I301+M301)&gt;100,I301*100/(I301+M301),I301)</f>
        <v>0</v>
      </c>
      <c r="J299" s="307">
        <f ca="true">I299*AVERAGEIF(J305:J316,"&gt;0")/100</f>
        <v>0</v>
      </c>
      <c r="K299" s="263">
        <f ca="true">I299*(100-AVERAGEIF(J305:J316,"&gt;0"))/100</f>
        <v>0</v>
      </c>
      <c r="L299" s="264">
        <f ca="true">100-(J299+K299+M299)</f>
        <v>71.324149261723278</v>
      </c>
      <c r="M299" s="265">
        <f ca="true">IF((I301+M301)&gt;100,M301*100/(I301+M301),M301)</f>
        <v>28.675850738276722</v>
      </c>
      <c r="N299" s="258">
        <f ca="true">IF((N301+R301)&gt;100,N301*100/(N301+R301),N301)</f>
        <v>0</v>
      </c>
      <c r="O299" s="307">
        <f ca="true">N299*AVERAGEIF(O305:O316,"&gt;0")/100</f>
        <v>0</v>
      </c>
      <c r="P299" s="263">
        <f ca="true">N299*(100-AVERAGEIF(O305:O316,"&gt;0"))/100</f>
        <v>0</v>
      </c>
      <c r="Q299" s="264">
        <f ca="true">100-(O299+P299+R299)</f>
        <v>80.043459401877044</v>
      </c>
      <c r="R299" s="265">
        <f ca="true">IF((N301+R301)&gt;100,R301*100/(N301+R301),R301)</f>
        <v>19.956540598122956</v>
      </c>
      <c r="S299" s="258">
        <f ca="true">IF((S301+W301)&gt;100,S301*100/(S301+W301),S301)</f>
        <v>1.9675224621400957</v>
      </c>
      <c r="T299" s="307">
        <f ca="true">S299*AVERAGEIF(T305:T316,"&gt;0")/100</f>
        <v>1.6192668228155043</v>
      </c>
      <c r="U299" s="263">
        <f ca="true">S299*(100-AVERAGEIF(T305:T316,"&gt;0"))/100</f>
        <v>0.34825563932459147</v>
      </c>
      <c r="V299" s="264">
        <f ca="true">100-(T299+U299+W299)</f>
        <v>84.684979179095194</v>
      </c>
      <c r="W299" s="265">
        <f ca="true">IF((S301+W301)&gt;100,W301*100/(S301+W301),W301)</f>
        <v>13.34749835876471</v>
      </c>
      <c r="X299" s="258">
        <f ca="true">IF((X301+AB301)&gt;100,X301*100/(X301+AB301),X301)</f>
        <v>8.4676076045570881</v>
      </c>
      <c r="Y299" s="307">
        <f ca="true">X299*AVERAGEIF(Y305:Y316,"&gt;0")/100</f>
        <v>6.9098740036462827</v>
      </c>
      <c r="Z299" s="263">
        <f ca="true">X299*(100-AVERAGEIF(Y305:Y316,"&gt;0"))/100</f>
        <v>1.5577336009108058</v>
      </c>
      <c r="AA299" s="264">
        <f ca="true">100-(Y299+Z299+AB299)</f>
        <v>86.567002372252205</v>
      </c>
      <c r="AB299" s="265">
        <f ca="true">IF((X301+AB301)&gt;100,AB301*100/(X301+AB301),AB301)</f>
        <v>4.9653900231907073</v>
      </c>
    </row>
    <row r="300" s="266" customFormat="true" ht="15" customHeight="true" x14ac:dyDescent="0.2">
      <c r="A300" s="1003"/>
      <c r="B300" s="1004"/>
      <c r="C300" s="355">
        <v>2020</v>
      </c>
      <c r="D300" s="267">
        <f ca="true">IF((D302+H302)&gt;100,D302*100/(D302+H302),D302)</f>
        <v>21.172157463555322</v>
      </c>
      <c r="E300" s="308">
        <f ca="true">D300*AVERAGEIF(E305:E316,"&gt;0")/100</f>
        <v>16.991328277366577</v>
      </c>
      <c r="F300" s="269">
        <f ca="true">D300*(100-AVERAGEIF(E305:E316,"&gt;0"))/100</f>
        <v>4.1808291861887454</v>
      </c>
      <c r="G300" s="270">
        <f ca="true">100-(E300+F300+H300)</f>
        <v>47.680753437369333</v>
      </c>
      <c r="H300" s="271">
        <f ca="true">IF((D302+H302)&gt;100,H302*100/(D302+H302),H302)</f>
        <v>31.147089099075345</v>
      </c>
      <c r="I300" s="267">
        <f ca="true">IF((I302+M302)&gt;100,I302*100/(I302+M302),I302)</f>
        <v>24.55244585524315</v>
      </c>
      <c r="J300" s="308">
        <f ca="true">I300*AVERAGEIF(J305:J316,"&gt;0")/100</f>
        <v>20.122687160263446</v>
      </c>
      <c r="K300" s="269">
        <f ca="true">I300*(100-AVERAGEIF(J305:J316,"&gt;0"))/100</f>
        <v>4.4297586949797019</v>
      </c>
      <c r="L300" s="270">
        <f ca="true">100-(J300+K300+M300)</f>
        <v>60.727511897335717</v>
      </c>
      <c r="M300" s="271">
        <f ca="true">IF((I302+M302)&gt;100,M302*100/(I302+M302),M302)</f>
        <v>14.720042247421134</v>
      </c>
      <c r="N300" s="267">
        <f ca="true">IF((N302+R302)&gt;100,N302*100/(N302+R302),N302)</f>
        <v>27.538301443600176</v>
      </c>
      <c r="O300" s="308">
        <f ca="true">N300*AVERAGEIF(O305:O316,"&gt;0")/100</f>
        <v>22.193738470458925</v>
      </c>
      <c r="P300" s="269">
        <f ca="true">N300*(100-AVERAGEIF(O305:O316,"&gt;0"))/100</f>
        <v>5.3445629731412501</v>
      </c>
      <c r="Q300" s="270">
        <f ca="true">100-(O300+P300+R300)</f>
        <v>63.717088884189934</v>
      </c>
      <c r="R300" s="271">
        <f ca="true">IF((N302+R302)&gt;100,R302*100/(N302+R302),R302)</f>
        <v>8.74460967220989</v>
      </c>
      <c r="S300" s="267">
        <f ca="true">IF((S302+W302)&gt;100,S302*100/(S302+W302),S302)</f>
        <v>34.308318029155089</v>
      </c>
      <c r="T300" s="308">
        <f ca="true">S300*AVERAGEIF(T305:T316,"&gt;0")/100</f>
        <v>28.235673137264619</v>
      </c>
      <c r="U300" s="269">
        <f ca="true">S300*(100-AVERAGEIF(T305:T316,"&gt;0"))/100</f>
        <v>6.0726448918904703</v>
      </c>
      <c r="V300" s="270">
        <f ca="true">100-(T300+U300+W300)</f>
        <v>60.665311393283105</v>
      </c>
      <c r="W300" s="271">
        <f ca="true">IF((S302+W302)&gt;100,W302*100/(S302+W302),W302)</f>
        <v>5.0263705775618064</v>
      </c>
      <c r="X300" s="267">
        <f ca="true">IF((X302+AB302)&gt;100,X302*100/(X302+AB302),X302)</f>
        <v>71.120026856332515</v>
      </c>
      <c r="Y300" s="308">
        <f ca="true">X300*AVERAGEIF(Y305:Y316,"&gt;0")/100</f>
        <v>58.036513695877922</v>
      </c>
      <c r="Z300" s="269">
        <f ca="true">X300*(100-AVERAGEIF(Y305:Y316,"&gt;0"))/100</f>
        <v>13.083513160454595</v>
      </c>
      <c r="AA300" s="270">
        <f ca="true">100-(Y300+Z300+AB300)</f>
        <v>27.035805069852358</v>
      </c>
      <c r="AB300" s="271">
        <f ca="true">IF((X302+AB302)&gt;100,AB302*100/(X302+AB302),AB302)</f>
        <v>1.8441680738151263</v>
      </c>
    </row>
    <row r="301" hidden="true" x14ac:dyDescent="0.2">
      <c r="A301" s="1005" t="s">
        <v>12</v>
      </c>
      <c r="B301" s="1006"/>
      <c r="C301" s="272">
        <f>MinRegYear(C299,C305:C316)</f>
        <v>2002</v>
      </c>
      <c r="D301" s="273">
        <f ca="true">IF(MAX(C305:C316)-MIN(C305:C316)&lt;5,AVERAGEIF(C305:C316,"&gt;0",D305:D316),
IF(FORECAST($C301,D$305:D$316,$C$305:$C$316)&lt;0,0,
IF(FORECAST($C301,D$305:D$316,$C$305:$C$316)&gt;100,100,
FORECAST($C301,D$305:D$316,$C$305:$C$316))))</f>
        <v>0</v>
      </c>
      <c r="E301" s="274"/>
      <c r="F301" s="275"/>
      <c r="G301" s="275"/>
      <c r="H301" s="276">
        <f ca="true">IF(MAX(C305:C316)-MIN(C305:C316)&lt;5,AVERAGEIF(C305:C316,"&gt;0",H305:H316),
IF(FORECAST($C301,H$305:H$316,$C$305:$C$316)&lt;0,0,
IF(FORECAST($C301,H$305:H$316,$C$305:$C$316)&gt;100,100,
FORECAST($C301,H$305:H$316,$C$305:$C$316))))</f>
        <v>31.892408069921601</v>
      </c>
      <c r="I301" s="273">
        <f ca="true">IF(MAX(C305:C316)-MIN(C305:C316)&lt;5,AVERAGEIF(C305:C316,"&gt;0",I305:I316),
IF(FORECAST($C301,I$305:I$316,$C$305:$C$316)&lt;0,0,
IF(FORECAST($C301,I$305:I$316,$C$305:$C$316)&gt;100,100,
FORECAST($C301,I$305:I$316,$C$305:$C$316))))</f>
        <v>0</v>
      </c>
      <c r="J301" s="274"/>
      <c r="K301" s="275"/>
      <c r="L301" s="275"/>
      <c r="M301" s="276">
        <f ca="true">IF(MAX(C305:C316)-MIN(C305:C316)&lt;5,AVERAGEIF(C305:C316,"&gt;0",M305:M316),
IF(FORECAST($C301,M$305:M$316,$C$305:$C$316)&lt;0,0,
IF(FORECAST($C301,M$305:M$316,$C$305:$C$316)&gt;100,100,
FORECAST($C301,M$305:M$316,$C$305:$C$316))))</f>
        <v>28.675850738276722</v>
      </c>
      <c r="N301" s="273">
        <f ca="true">IF(MAX(C305:C316)-MIN(C305:C316)&lt;5,AVERAGEIF(C305:C316,"&gt;0",N305:N316),
IF(FORECAST($C301,N$305:N$316,$C$305:$C$316)&lt;0,0,
IF(FORECAST($C301,N$305:N$316,$C$305:$C$316)&gt;100,100,
FORECAST($C301,N$305:N$316,$C$305:$C$316))))</f>
        <v>0</v>
      </c>
      <c r="O301" s="274"/>
      <c r="P301" s="275"/>
      <c r="Q301" s="275"/>
      <c r="R301" s="276">
        <f ca="true">IF(MAX(C305:C316)-MIN(C305:C316)&lt;5,AVERAGEIF(C305:C316,"&gt;0",R305:R316),
IF(FORECAST($C301,R$305:R$316,$C$305:$C$316)&lt;0,0,
IF(FORECAST($C301,R$305:R$316,$C$305:$C$316)&gt;100,100,
FORECAST($C301,R$305:R$316,$C$305:$C$316))))</f>
        <v>19.956540598122956</v>
      </c>
      <c r="S301" s="273">
        <f ca="true">IF(MAX(C305:C316)-MIN(C305:C316)&lt;5,AVERAGEIF(C305:C316,"&gt;0",S305:S316),
IF(FORECAST($C301,S$305:S$316,$C$305:$C$316)&lt;0,0,
IF(FORECAST($C301,S$305:S$316,$C$305:$C$316)&gt;100,100,
FORECAST($C301,S$305:S$316,$C$305:$C$316))))</f>
        <v>1.9675224621400957</v>
      </c>
      <c r="T301" s="274"/>
      <c r="U301" s="275"/>
      <c r="V301" s="275"/>
      <c r="W301" s="276">
        <f ca="true">IF(MAX(C305:C316)-MIN(C305:C316)&lt;5,AVERAGEIF(C305:C316,"&gt;0",W305:W316),
IF(FORECAST($C301,W$305:W$316,$C$305:$C$316)&lt;0,0,
IF(FORECAST($C301,W$305:W$316,$C$305:$C$316)&gt;100,100,
FORECAST($C301,W$305:W$316,$C$305:$C$316))))</f>
        <v>13.34749835876471</v>
      </c>
      <c r="X301" s="273">
        <f ca="true">IF(MAX(C305:C316)-MIN(C305:C316)&lt;5,AVERAGEIF(C305:C316,"&gt;0",X305:X316),
IF(FORECAST($C301,X$305:X$316,$C$305:$C$316)&lt;0,0,
IF(FORECAST($C301,X$305:X$316,$C$305:$C$316)&gt;100,100,
FORECAST($C301,X$305:X$316,$C$305:$C$316))))</f>
        <v>8.4676076045570881</v>
      </c>
      <c r="Y301" s="274"/>
      <c r="Z301" s="275"/>
      <c r="AA301" s="275"/>
      <c r="AB301" s="276">
        <f ca="true">IF(MAX(C305:C316)-MIN(C305:C316)&lt;5,AVERAGEIF(C305:C316,"&gt;0",AB305:AB316),
IF(FORECAST($C301,AB$305:AB$316,$C$305:$C$316)&lt;0,0,
IF(FORECAST($C301,AB$305:AB$316,$C$305:$C$316)&gt;100,100,
FORECAST($C301,AB$305:AB$316,$C$305:$C$316))))</f>
        <v>4.9653900231907073</v>
      </c>
    </row>
    <row r="302" hidden="true" x14ac:dyDescent="0.2">
      <c r="A302" s="1007"/>
      <c r="B302" s="1008"/>
      <c r="C302" s="251">
        <f>MaxRegYear(C300,C305:C316)</f>
        <v>2019</v>
      </c>
      <c r="D302" s="277">
        <f ca="true">IF(MAX(C305:C316)-MIN(C305:C316)&lt;5,AVERAGEIF(C305:C316,"&gt;0",D305:D316),
IF(FORECAST($C302,D$305:D$316,$C$305:$C$316)&lt;0,0,
IF(FORECAST($C302,D$305:D$316,$C$305:$C$316)&gt;100,100,
FORECAST($C302,D$305:D$316,$C$305:$C$316))))</f>
        <v>21.172157463555322</v>
      </c>
      <c r="E302" s="278"/>
      <c r="F302" s="279"/>
      <c r="G302" s="279"/>
      <c r="H302" s="280">
        <f ca="true">IF(MAX(C305:C316)-MIN(C305:C316)&lt;5,AVERAGEIF(C305:C316,"&gt;0",H305:H316),
IF(FORECAST($C302,H$305:H$316,$C$305:$C$316)&lt;0,0,
IF(FORECAST($C302,H$305:H$316,$C$305:$C$316)&gt;100,100,
FORECAST($C302,H$305:H$316,$C$305:$C$316))))</f>
        <v>31.147089099075345</v>
      </c>
      <c r="I302" s="277">
        <f ca="true">IF(MAX(C305:C316)-MIN(C305:C316)&lt;5,AVERAGEIF(C305:C316,"&gt;0",I305:I316),
IF(FORECAST($C302,I$305:I$316,$C$305:$C$316)&lt;0,0,
IF(FORECAST($C302,I$305:I$316,$C$305:$C$316)&gt;100,100,
FORECAST($C302,I$305:I$316,$C$305:$C$316))))</f>
        <v>24.55244585524315</v>
      </c>
      <c r="J302" s="278"/>
      <c r="K302" s="279"/>
      <c r="L302" s="279"/>
      <c r="M302" s="280">
        <f ca="true">IF(MAX(C305:C316)-MIN(C305:C316)&lt;5,AVERAGEIF(C305:C316,"&gt;0",M305:M316),
IF(FORECAST($C302,M$305:M$316,$C$305:$C$316)&lt;0,0,
IF(FORECAST($C302,M$305:M$316,$C$305:$C$316)&gt;100,100,
FORECAST($C302,M$305:M$316,$C$305:$C$316))))</f>
        <v>14.720042247421134</v>
      </c>
      <c r="N302" s="277">
        <f ca="true">IF(MAX(C305:C316)-MIN(C305:C316)&lt;5,AVERAGEIF(C305:C316,"&gt;0",N305:N316),
IF(FORECAST($C302,N$305:N$316,$C$305:$C$316)&lt;0,0,
IF(FORECAST($C302,N$305:N$316,$C$305:$C$316)&gt;100,100,
FORECAST($C302,N$305:N$316,$C$305:$C$316))))</f>
        <v>27.538301443600176</v>
      </c>
      <c r="O302" s="278"/>
      <c r="P302" s="279"/>
      <c r="Q302" s="279"/>
      <c r="R302" s="280">
        <f ca="true">IF(MAX(C305:C316)-MIN(C305:C316)&lt;5,AVERAGEIF(C305:C316,"&gt;0",R305:R316),
IF(FORECAST($C302,R$305:R$316,$C$305:$C$316)&lt;0,0,
IF(FORECAST($C302,R$305:R$316,$C$305:$C$316)&gt;100,100,
FORECAST($C302,R$305:R$316,$C$305:$C$316))))</f>
        <v>8.74460967220989</v>
      </c>
      <c r="S302" s="277">
        <f ca="true">IF(MAX(C305:C316)-MIN(C305:C316)&lt;5,AVERAGEIF(C305:C316,"&gt;0",S305:S316),
IF(FORECAST($C302,S$305:S$316,$C$305:$C$316)&lt;0,0,
IF(FORECAST($C302,S$305:S$316,$C$305:$C$316)&gt;100,100,
FORECAST($C302,S$305:S$316,$C$305:$C$316))))</f>
        <v>34.308318029155089</v>
      </c>
      <c r="T302" s="278"/>
      <c r="U302" s="279"/>
      <c r="V302" s="279"/>
      <c r="W302" s="280">
        <f ca="true">IF(MAX(C305:C316)-MIN(C305:C316)&lt;5,AVERAGEIF(C305:C316,"&gt;0",W305:W316),
IF(FORECAST($C302,W$305:W$316,$C$305:$C$316)&lt;0,0,
IF(FORECAST($C302,W$305:W$316,$C$305:$C$316)&gt;100,100,
FORECAST($C302,W$305:W$316,$C$305:$C$316))))</f>
        <v>5.0263705775618064</v>
      </c>
      <c r="X302" s="277">
        <f ca="true">IF(MAX(C305:C316)-MIN(C305:C316)&lt;5,AVERAGEIF(C305:C316,"&gt;0",X305:X316),
IF(FORECAST($C302,X$305:X$316,$C$305:$C$316)&lt;0,0,
IF(FORECAST($C302,X$305:X$316,$C$305:$C$316)&gt;100,100,
FORECAST($C302,X$305:X$316,$C$305:$C$316))))</f>
        <v>71.120026856332515</v>
      </c>
      <c r="Y302" s="278"/>
      <c r="Z302" s="279"/>
      <c r="AA302" s="279"/>
      <c r="AB302" s="280">
        <f ca="true">IF(MAX(C305:C316)-MIN(C305:C316)&lt;5,AVERAGEIF(C305:C316,"&gt;0",AB305:AB316),
IF(FORECAST($C302,AB$305:AB$316,$C$305:$C$316)&lt;0,0,
IF(FORECAST($C302,AB$305:AB$316,$C$305:$C$316)&gt;100,100,
FORECAST($C302,AB$305:AB$316,$C$305:$C$316))))</f>
        <v>1.8441680738151263</v>
      </c>
    </row>
    <row r="303" ht="9" customHeight="true" x14ac:dyDescent="0.2">
      <c r="D303" s="281"/>
      <c r="I303" s="281"/>
      <c r="K303" s="241"/>
      <c r="L303" s="241"/>
      <c r="N303" s="281"/>
      <c r="P303" s="241"/>
      <c r="Q303" s="241"/>
      <c r="S303" s="281"/>
      <c r="U303" s="241"/>
      <c r="V303" s="241"/>
      <c r="X303" s="281"/>
      <c r="Z303" s="241"/>
      <c r="AA303" s="241"/>
      <c r="AB303" s="282"/>
    </row>
    <row r="304" ht="22.5" customHeight="true" x14ac:dyDescent="0.2">
      <c r="B304" s="304" t="s">
        <v>8</v>
      </c>
      <c r="C304" s="284" t="s">
        <v>9</v>
      </c>
      <c r="D304" s="285" t="s">
        <v>14</v>
      </c>
      <c r="E304" s="245" t="s">
        <v>26</v>
      </c>
      <c r="F304" s="286"/>
      <c r="G304" s="286"/>
      <c r="H304" s="287" t="s">
        <v>19</v>
      </c>
      <c r="I304" s="285" t="s">
        <v>14</v>
      </c>
      <c r="J304" s="245" t="s">
        <v>26</v>
      </c>
      <c r="K304" s="286"/>
      <c r="L304" s="286"/>
      <c r="M304" s="287" t="s">
        <v>19</v>
      </c>
      <c r="N304" s="285" t="s">
        <v>14</v>
      </c>
      <c r="O304" s="245" t="s">
        <v>26</v>
      </c>
      <c r="P304" s="286"/>
      <c r="Q304" s="286"/>
      <c r="R304" s="287" t="s">
        <v>19</v>
      </c>
      <c r="S304" s="285" t="s">
        <v>14</v>
      </c>
      <c r="T304" s="245" t="s">
        <v>26</v>
      </c>
      <c r="U304" s="286"/>
      <c r="V304" s="286"/>
      <c r="W304" s="287" t="s">
        <v>19</v>
      </c>
      <c r="X304" s="285" t="s">
        <v>14</v>
      </c>
      <c r="Y304" s="245" t="s">
        <v>26</v>
      </c>
      <c r="Z304" s="286"/>
      <c r="AA304" s="286"/>
      <c r="AB304" s="287" t="s">
        <v>19</v>
      </c>
      <c r="AD304" s="288"/>
    </row>
    <row r="305" x14ac:dyDescent="0.2">
      <c r="A305" s="289"/>
      <c r="B305" s="571" t="s">
        <v>192</v>
      </c>
      <c r="C305" s="572">
        <v>2004</v>
      </c>
      <c r="D305" s="203">
        <f t="shared" ref="D305:D316" ca="true" si="45">IF(ISERROR(INDIRECT(CONCATENATE($B305,"!M122"))),"",INDIRECT(CONCATENATE($B305,"!M122")))</f>
        <v>4.5747789520171835</v>
      </c>
      <c r="E305" s="293" t="str">
        <f t="shared" ref="E305:E316" ca="true" si="46">IF(ISERROR(INDIRECT(CONCATENATE($B305,"!M129"))),"",INDIRECT(CONCATENATE($B305,"!M129")))</f>
        <v>N/A</v>
      </c>
      <c r="F305" s="291"/>
      <c r="G305" s="291"/>
      <c r="H305" s="292">
        <f t="shared" ref="H305:H316" ca="true" si="47">IF(ISERROR(INDIRECT(CONCATENATE($B305,"!M127"))),"",INDIRECT(CONCATENATE($B305,"!M127")))</f>
        <v>26.124954801197468</v>
      </c>
      <c r="I305" s="203">
        <f t="shared" ref="I305:I316" ca="true" si="48">IF(ISERROR(INDIRECT(CONCATENATE($B305,"!N122"))),"",INDIRECT(CONCATENATE($B305,"!N122")))</f>
        <v>4.9353842560494412</v>
      </c>
      <c r="J305" s="290" t="str">
        <f t="shared" ref="J305:J316" ca="true" si="49">IF(ISERROR(INDIRECT(CONCATENATE($B305,"!N129"))),"",INDIRECT(CONCATENATE($B305,"!N129")))</f>
        <v>N/A</v>
      </c>
      <c r="K305" s="291"/>
      <c r="L305" s="291"/>
      <c r="M305" s="292">
        <f t="shared" ref="M305:M316" ca="true" si="50">IF(ISERROR(INDIRECT(CONCATENATE($B305,"!N127"))),"",INDIRECT(CONCATENATE($B305,"!N127")))</f>
        <v>21.909346361593933</v>
      </c>
      <c r="N305" s="203">
        <f t="shared" ref="N305:N316" ca="true" si="51">IF(ISERROR(INDIRECT(CONCATENATE($B305,"!O122"))),"",INDIRECT(CONCATENATE($B305,"!O122")))</f>
        <v>7.4588069699355444</v>
      </c>
      <c r="O305" s="290" t="str">
        <f t="shared" ref="O305:O316" ca="true" si="52">IF(ISERROR(INDIRECT(CONCATENATE($B305,"!O129"))),"",INDIRECT(CONCATENATE($B305,"!O129")))</f>
        <v>N/A</v>
      </c>
      <c r="P305" s="291"/>
      <c r="Q305" s="291"/>
      <c r="R305" s="292">
        <f t="shared" ref="R305:R316" ca="true" si="53">IF(ISERROR(INDIRECT(CONCATENATE($B305,"!O127"))),"",INDIRECT(CONCATENATE($B305,"!O127")))</f>
        <v>14.783288338297821</v>
      </c>
      <c r="S305" s="203">
        <f t="shared" ref="S305:S316" ca="true" si="54">IF(ISERROR(INDIRECT(CONCATENATE($B305,"!P122"))),"",INDIRECT(CONCATENATE($B305,"!P122")))</f>
        <v>10.415594390353458</v>
      </c>
      <c r="T305" s="290" t="str">
        <f t="shared" ref="T305:T316" ca="true" si="55">IF(ISERROR(INDIRECT(CONCATENATE($B305,"!P129"))),"",INDIRECT(CONCATENATE($B305,"!P129")))</f>
        <v>N/A</v>
      </c>
      <c r="U305" s="291"/>
      <c r="V305" s="291"/>
      <c r="W305" s="292">
        <f t="shared" ref="W305:W316" ca="true" si="56">IF(ISERROR(INDIRECT(CONCATENATE($B305,"!P127"))),"",INDIRECT(CONCATENATE($B305,"!P127")))</f>
        <v>8.1838201037876139</v>
      </c>
      <c r="X305" s="203">
        <f t="shared" ref="X305:X316" ca="true" si="57">IF(ISERROR(INDIRECT(CONCATENATE($B305,"!Q122"))),"",INDIRECT(CONCATENATE($B305,"!Q122")))</f>
        <v>24.483547147933656</v>
      </c>
      <c r="Y305" s="290" t="str">
        <f t="shared" ref="Y305:Y316" ca="true" si="58">IF(ISERROR(INDIRECT(CONCATENATE($B305,"!Q129"))),"",INDIRECT(CONCATENATE($B305,"!Q129")))</f>
        <v>N/A</v>
      </c>
      <c r="Z305" s="291"/>
      <c r="AA305" s="291"/>
      <c r="AB305" s="292">
        <f t="shared" ref="AB305:AB316" ca="true" si="59">IF(ISERROR(INDIRECT(CONCATENATE($B305,"!Q2127"))),"",INDIRECT(CONCATENATE($B305,"!Q127")))</f>
        <v>1.7452589655804072</v>
      </c>
    </row>
    <row r="306" x14ac:dyDescent="0.2">
      <c r="A306" s="289"/>
      <c r="B306" s="573" t="s">
        <v>296</v>
      </c>
      <c r="C306" s="574">
        <v>2005</v>
      </c>
      <c r="D306" s="204">
        <f t="shared" ca="true" si="45"/>
        <v>4.3464780032651458</v>
      </c>
      <c r="E306" s="293" t="str">
        <f t="shared" ca="true" si="46"/>
        <v>N/A</v>
      </c>
      <c r="F306" s="291"/>
      <c r="G306" s="291"/>
      <c r="H306" s="294">
        <f t="shared" ca="true" si="47"/>
        <v>27.078839038299961</v>
      </c>
      <c r="I306" s="204">
        <f t="shared" ca="true" si="48"/>
        <v>4.5308369184353623</v>
      </c>
      <c r="J306" s="293" t="str">
        <f t="shared" ca="true" si="49"/>
        <v>N/A</v>
      </c>
      <c r="K306" s="291"/>
      <c r="L306" s="291"/>
      <c r="M306" s="294">
        <f t="shared" ca="true" si="50"/>
        <v>26.105077652358645</v>
      </c>
      <c r="N306" s="204">
        <f t="shared" ca="true" si="51"/>
        <v>6.8253981930350509</v>
      </c>
      <c r="O306" s="293" t="str">
        <f t="shared" ca="true" si="52"/>
        <v>N/A</v>
      </c>
      <c r="P306" s="291"/>
      <c r="Q306" s="291"/>
      <c r="R306" s="294">
        <f t="shared" ca="true" si="53"/>
        <v>17.818952067703645</v>
      </c>
      <c r="S306" s="204">
        <f t="shared" ca="true" si="54"/>
        <v>10.206024694364123</v>
      </c>
      <c r="T306" s="293" t="str">
        <f t="shared" ca="true" si="55"/>
        <v>N/A</v>
      </c>
      <c r="U306" s="291"/>
      <c r="V306" s="291"/>
      <c r="W306" s="294">
        <f t="shared" ca="true" si="56"/>
        <v>13.27646150421721</v>
      </c>
      <c r="X306" s="204">
        <f t="shared" ca="true" si="57"/>
        <v>20.011252717941581</v>
      </c>
      <c r="Y306" s="293" t="str">
        <f t="shared" ca="true" si="58"/>
        <v>N/A</v>
      </c>
      <c r="Z306" s="291"/>
      <c r="AA306" s="291"/>
      <c r="AB306" s="294">
        <f t="shared" ca="true" si="59"/>
        <v>5.5441287136874235</v>
      </c>
    </row>
    <row r="307" x14ac:dyDescent="0.2">
      <c r="A307" s="289"/>
      <c r="B307" s="573" t="s">
        <v>146</v>
      </c>
      <c r="C307" s="574">
        <v>2008</v>
      </c>
      <c r="D307" s="204">
        <f t="shared" ca="true" si="45"/>
        <v>3.5411753445252305</v>
      </c>
      <c r="E307" s="293" t="str">
        <f t="shared" ca="true" si="46"/>
        <v>N/A</v>
      </c>
      <c r="F307" s="291"/>
      <c r="G307" s="291"/>
      <c r="H307" s="294">
        <f t="shared" ca="true" si="47"/>
        <v>38.29172063476291</v>
      </c>
      <c r="I307" s="204">
        <f t="shared" ca="true" si="48"/>
        <v>4.6620937228849932</v>
      </c>
      <c r="J307" s="293" t="str">
        <f t="shared" ca="true" si="49"/>
        <v>N/A</v>
      </c>
      <c r="K307" s="291"/>
      <c r="L307" s="291"/>
      <c r="M307" s="294">
        <f t="shared" ca="true" si="50"/>
        <v>27.682403719531873</v>
      </c>
      <c r="N307" s="204">
        <f t="shared" ca="true" si="51"/>
        <v>7.1905611544417134</v>
      </c>
      <c r="O307" s="293" t="str">
        <f t="shared" ca="true" si="52"/>
        <v>N/A</v>
      </c>
      <c r="P307" s="291"/>
      <c r="Q307" s="291"/>
      <c r="R307" s="294">
        <f t="shared" ca="true" si="53"/>
        <v>18.112034541931273</v>
      </c>
      <c r="S307" s="204">
        <f t="shared" ca="true" si="54"/>
        <v>10.268695751735383</v>
      </c>
      <c r="T307" s="293" t="str">
        <f t="shared" ca="true" si="55"/>
        <v>N/A</v>
      </c>
      <c r="U307" s="291"/>
      <c r="V307" s="291"/>
      <c r="W307" s="294">
        <f t="shared" ca="true" si="56"/>
        <v>13.132180235636168</v>
      </c>
      <c r="X307" s="204">
        <f t="shared" ca="true" si="57"/>
        <v>23.524993385680354</v>
      </c>
      <c r="Y307" s="293" t="str">
        <f t="shared" ca="true" si="58"/>
        <v>N/A</v>
      </c>
      <c r="Z307" s="291"/>
      <c r="AA307" s="291"/>
      <c r="AB307" s="294">
        <f t="shared" ca="true" si="59"/>
        <v>5.1923560357944591</v>
      </c>
      <c r="AD307" s="295"/>
    </row>
    <row r="308" x14ac:dyDescent="0.2">
      <c r="A308" s="289"/>
      <c r="B308" s="573" t="s">
        <v>184</v>
      </c>
      <c r="C308" s="574">
        <v>2010</v>
      </c>
      <c r="D308" s="204">
        <f t="shared" ca="true" si="45"/>
        <v>3.6840647067804939</v>
      </c>
      <c r="E308" s="293">
        <f t="shared" ca="true" si="46"/>
        <v>85.965860628412784</v>
      </c>
      <c r="F308" s="291"/>
      <c r="G308" s="291"/>
      <c r="H308" s="294">
        <f t="shared" ca="true" si="47"/>
        <v>37.46376373618498</v>
      </c>
      <c r="I308" s="204">
        <f t="shared" ca="true" si="48"/>
        <v>4.6551735662180738</v>
      </c>
      <c r="J308" s="293">
        <f t="shared" ca="true" si="49"/>
        <v>90.933597523401616</v>
      </c>
      <c r="K308" s="291"/>
      <c r="L308" s="291"/>
      <c r="M308" s="294">
        <f t="shared" ca="true" si="50"/>
        <v>25.440858635557479</v>
      </c>
      <c r="N308" s="204">
        <f t="shared" ca="true" si="51"/>
        <v>6.8099625530288188</v>
      </c>
      <c r="O308" s="293">
        <f t="shared" ca="true" si="52"/>
        <v>84.499350675795228</v>
      </c>
      <c r="P308" s="291"/>
      <c r="Q308" s="291"/>
      <c r="R308" s="294">
        <f t="shared" ca="true" si="53"/>
        <v>19.600622445975734</v>
      </c>
      <c r="S308" s="204">
        <f t="shared" ca="true" si="54"/>
        <v>10.860782820503223</v>
      </c>
      <c r="T308" s="293">
        <f t="shared" ca="true" si="55"/>
        <v>84.392677014208232</v>
      </c>
      <c r="U308" s="291"/>
      <c r="V308" s="291"/>
      <c r="W308" s="294">
        <f t="shared" ca="true" si="56"/>
        <v>11.77959248401195</v>
      </c>
      <c r="X308" s="204">
        <f t="shared" ca="true" si="57"/>
        <v>24.632122549646645</v>
      </c>
      <c r="Y308" s="293">
        <f t="shared" ca="true" si="58"/>
        <v>86.729354553640832</v>
      </c>
      <c r="Z308" s="291"/>
      <c r="AA308" s="291"/>
      <c r="AB308" s="294">
        <f t="shared" ca="true" si="59"/>
        <v>5.1742321403520091</v>
      </c>
    </row>
    <row r="309" x14ac:dyDescent="0.2">
      <c r="A309" s="289"/>
      <c r="B309" s="573" t="s">
        <v>275</v>
      </c>
      <c r="C309" s="574">
        <v>2012</v>
      </c>
      <c r="D309" s="204">
        <f t="shared" ca="true" si="45"/>
        <v>11.021374864104045</v>
      </c>
      <c r="E309" s="293">
        <f t="shared" ca="true" si="46"/>
        <v>72.861864640211806</v>
      </c>
      <c r="F309" s="291"/>
      <c r="G309" s="291"/>
      <c r="H309" s="294">
        <f t="shared" ca="true" si="47"/>
        <v>37.340134830769557</v>
      </c>
      <c r="I309" s="204">
        <f t="shared" ca="true" si="48"/>
        <v>14.476314891731356</v>
      </c>
      <c r="J309" s="293">
        <f t="shared" ca="true" si="49"/>
        <v>78.275882172789977</v>
      </c>
      <c r="K309" s="291"/>
      <c r="L309" s="291"/>
      <c r="M309" s="294">
        <f t="shared" ca="true" si="50"/>
        <v>22.406762023122013</v>
      </c>
      <c r="N309" s="204">
        <f t="shared" ca="true" si="51"/>
        <v>17.065480237425881</v>
      </c>
      <c r="O309" s="293">
        <f t="shared" ca="true" si="52"/>
        <v>84.170412140154866</v>
      </c>
      <c r="P309" s="291"/>
      <c r="Q309" s="291"/>
      <c r="R309" s="294">
        <f t="shared" ca="true" si="53"/>
        <v>13.004262240964431</v>
      </c>
      <c r="S309" s="204">
        <f t="shared" ca="true" si="54"/>
        <v>20.862617821019377</v>
      </c>
      <c r="T309" s="293">
        <f t="shared" ca="true" si="55"/>
        <v>87.100739120692751</v>
      </c>
      <c r="U309" s="291"/>
      <c r="V309" s="291"/>
      <c r="W309" s="294">
        <f t="shared" ca="true" si="56"/>
        <v>7.5995283744736684</v>
      </c>
      <c r="X309" s="204">
        <f t="shared" ca="true" si="57"/>
        <v>54.891572502316663</v>
      </c>
      <c r="Y309" s="293">
        <f t="shared" ca="true" si="58"/>
        <v>83.431348516771635</v>
      </c>
      <c r="Z309" s="291"/>
      <c r="AA309" s="291"/>
      <c r="AB309" s="294">
        <f t="shared" ca="true" si="59"/>
        <v>3.0305156279630001</v>
      </c>
    </row>
    <row r="310" x14ac:dyDescent="0.2">
      <c r="A310" s="289"/>
      <c r="B310" s="573" t="s">
        <v>499</v>
      </c>
      <c r="C310" s="574">
        <v>2016</v>
      </c>
      <c r="D310" s="204">
        <f t="shared" ca="true" si="45"/>
        <v>1.7778301194366428</v>
      </c>
      <c r="E310" s="293">
        <f t="shared" ca="true" si="46"/>
        <v>86.122390588757852</v>
      </c>
      <c r="F310" s="291"/>
      <c r="G310" s="291"/>
      <c r="H310" s="294">
        <f t="shared" ca="true" si="47"/>
        <v>30.453411384097151</v>
      </c>
      <c r="I310" s="204">
        <f t="shared" ca="true" si="48"/>
        <v>2.1211269911611508</v>
      </c>
      <c r="J310" s="293">
        <f t="shared" ca="true" si="49"/>
        <v>78.350474246974414</v>
      </c>
      <c r="K310" s="291"/>
      <c r="L310" s="291"/>
      <c r="M310" s="294">
        <f t="shared" ca="true" si="50"/>
        <v>16.681637080158797</v>
      </c>
      <c r="N310" s="204">
        <f t="shared" ca="true" si="51"/>
        <v>4.9867584686987545</v>
      </c>
      <c r="O310" s="293">
        <f t="shared" ca="true" si="52"/>
        <v>80.087189532893404</v>
      </c>
      <c r="P310" s="291"/>
      <c r="Q310" s="291"/>
      <c r="R310" s="294">
        <f t="shared" ca="true" si="53"/>
        <v>11.065273431812322</v>
      </c>
      <c r="S310" s="204">
        <f t="shared" ca="true" si="54"/>
        <v>10.808040159124753</v>
      </c>
      <c r="T310" s="293">
        <f t="shared" ca="true" si="55"/>
        <v>75.74650345569718</v>
      </c>
      <c r="U310" s="291"/>
      <c r="V310" s="291"/>
      <c r="W310" s="294">
        <f t="shared" ca="true" si="56"/>
        <v>7.4639793536303847</v>
      </c>
      <c r="X310" s="204">
        <f t="shared" ca="true" si="57"/>
        <v>50.711747717189937</v>
      </c>
      <c r="Y310" s="293">
        <f t="shared" ca="true" si="58"/>
        <v>77.899499511311774</v>
      </c>
      <c r="Z310" s="291"/>
      <c r="AA310" s="291"/>
      <c r="AB310" s="294">
        <f t="shared" ca="true" si="59"/>
        <v>2.7221078197610282</v>
      </c>
    </row>
    <row r="311" x14ac:dyDescent="0.2">
      <c r="A311" s="289"/>
      <c r="B311" s="573" t="s">
        <v>577</v>
      </c>
      <c r="C311" s="574">
        <v>2017</v>
      </c>
      <c r="D311" s="204">
        <f t="shared" ca="true" si="45"/>
        <v>35.948590350857373</v>
      </c>
      <c r="E311" s="293">
        <f t="shared" ca="true" si="46"/>
        <v>76.06257841554816</v>
      </c>
      <c r="F311" s="291"/>
      <c r="G311" s="291"/>
      <c r="H311" s="294">
        <f t="shared" ca="true" si="47"/>
        <v>23.951179104781282</v>
      </c>
      <c r="I311" s="204">
        <f t="shared" ca="true" si="48"/>
        <v>40.447795307073335</v>
      </c>
      <c r="J311" s="293">
        <f t="shared" ca="true" si="49"/>
        <v>80.271941565790286</v>
      </c>
      <c r="K311" s="291"/>
      <c r="L311" s="291"/>
      <c r="M311" s="294">
        <f t="shared" ca="true" si="50"/>
        <v>12.890934844460089</v>
      </c>
      <c r="N311" s="204">
        <f t="shared" ca="true" si="51"/>
        <v>43.538337890262234</v>
      </c>
      <c r="O311" s="293">
        <f t="shared" ca="true" si="52"/>
        <v>73.612072711221572</v>
      </c>
      <c r="P311" s="291"/>
      <c r="Q311" s="291"/>
      <c r="R311" s="294">
        <f t="shared" ca="true" si="53"/>
        <v>7.0588809023543604</v>
      </c>
      <c r="S311" s="204">
        <f t="shared" ca="true" si="54"/>
        <v>50.690086473579569</v>
      </c>
      <c r="T311" s="293">
        <f t="shared" ca="true" si="55"/>
        <v>81.959233958929318</v>
      </c>
      <c r="U311" s="291"/>
      <c r="V311" s="291"/>
      <c r="W311" s="294">
        <f t="shared" ca="true" si="56"/>
        <v>3.6071963785506158</v>
      </c>
      <c r="X311" s="204">
        <f t="shared" ca="true" si="57"/>
        <v>74.773329952537381</v>
      </c>
      <c r="Y311" s="293">
        <f t="shared" ca="true" si="58"/>
        <v>78.354261873503134</v>
      </c>
      <c r="Z311" s="291"/>
      <c r="AA311" s="291"/>
      <c r="AB311" s="294">
        <f t="shared" ca="true" si="59"/>
        <v>0.70025597309175391</v>
      </c>
    </row>
    <row r="312" x14ac:dyDescent="0.2">
      <c r="A312" s="289"/>
      <c r="B312" s="573"/>
      <c r="C312" s="574"/>
      <c r="D312" s="204" t="str">
        <f t="shared" ca="true" si="45"/>
        <v/>
      </c>
      <c r="E312" s="293" t="str">
        <f t="shared" ca="true" si="46"/>
        <v/>
      </c>
      <c r="F312" s="291"/>
      <c r="G312" s="291"/>
      <c r="H312" s="294" t="str">
        <f t="shared" ca="true" si="47"/>
        <v/>
      </c>
      <c r="I312" s="204" t="str">
        <f t="shared" ca="true" si="48"/>
        <v/>
      </c>
      <c r="J312" s="293" t="str">
        <f t="shared" ca="true" si="49"/>
        <v/>
      </c>
      <c r="K312" s="291"/>
      <c r="L312" s="291"/>
      <c r="M312" s="294" t="str">
        <f t="shared" ca="true" si="50"/>
        <v/>
      </c>
      <c r="N312" s="204" t="str">
        <f t="shared" ca="true" si="51"/>
        <v/>
      </c>
      <c r="O312" s="293" t="str">
        <f t="shared" ca="true" si="52"/>
        <v/>
      </c>
      <c r="P312" s="291"/>
      <c r="Q312" s="291"/>
      <c r="R312" s="294" t="str">
        <f t="shared" ca="true" si="53"/>
        <v/>
      </c>
      <c r="S312" s="204" t="str">
        <f t="shared" ca="true" si="54"/>
        <v/>
      </c>
      <c r="T312" s="293" t="str">
        <f t="shared" ca="true" si="55"/>
        <v/>
      </c>
      <c r="U312" s="291"/>
      <c r="V312" s="291"/>
      <c r="W312" s="294" t="str">
        <f t="shared" ca="true" si="56"/>
        <v/>
      </c>
      <c r="X312" s="204" t="str">
        <f t="shared" ca="true" si="57"/>
        <v/>
      </c>
      <c r="Y312" s="293" t="str">
        <f t="shared" ca="true" si="58"/>
        <v/>
      </c>
      <c r="Z312" s="291"/>
      <c r="AA312" s="291"/>
      <c r="AB312" s="294" t="str">
        <f t="shared" ca="true" si="59"/>
        <v/>
      </c>
    </row>
    <row r="313" x14ac:dyDescent="0.2">
      <c r="A313" s="289"/>
      <c r="B313" s="573"/>
      <c r="C313" s="574"/>
      <c r="D313" s="204" t="str">
        <f t="shared" ca="true" si="45"/>
        <v/>
      </c>
      <c r="E313" s="293" t="str">
        <f t="shared" ca="true" si="46"/>
        <v/>
      </c>
      <c r="F313" s="291"/>
      <c r="G313" s="291"/>
      <c r="H313" s="294" t="str">
        <f t="shared" ca="true" si="47"/>
        <v/>
      </c>
      <c r="I313" s="204" t="str">
        <f t="shared" ca="true" si="48"/>
        <v/>
      </c>
      <c r="J313" s="293" t="str">
        <f t="shared" ca="true" si="49"/>
        <v/>
      </c>
      <c r="K313" s="291"/>
      <c r="L313" s="291"/>
      <c r="M313" s="294" t="str">
        <f t="shared" ca="true" si="50"/>
        <v/>
      </c>
      <c r="N313" s="204" t="str">
        <f t="shared" ca="true" si="51"/>
        <v/>
      </c>
      <c r="O313" s="293" t="str">
        <f t="shared" ca="true" si="52"/>
        <v/>
      </c>
      <c r="P313" s="291"/>
      <c r="Q313" s="291"/>
      <c r="R313" s="294" t="str">
        <f t="shared" ca="true" si="53"/>
        <v/>
      </c>
      <c r="S313" s="204" t="str">
        <f t="shared" ca="true" si="54"/>
        <v/>
      </c>
      <c r="T313" s="293" t="str">
        <f t="shared" ca="true" si="55"/>
        <v/>
      </c>
      <c r="U313" s="291"/>
      <c r="V313" s="291"/>
      <c r="W313" s="294" t="str">
        <f t="shared" ca="true" si="56"/>
        <v/>
      </c>
      <c r="X313" s="204" t="str">
        <f t="shared" ca="true" si="57"/>
        <v/>
      </c>
      <c r="Y313" s="293" t="str">
        <f t="shared" ca="true" si="58"/>
        <v/>
      </c>
      <c r="Z313" s="291"/>
      <c r="AA313" s="291"/>
      <c r="AB313" s="294" t="str">
        <f t="shared" ca="true" si="59"/>
        <v/>
      </c>
    </row>
    <row r="314" x14ac:dyDescent="0.2">
      <c r="A314" s="289"/>
      <c r="B314" s="573"/>
      <c r="C314" s="574"/>
      <c r="D314" s="204" t="str">
        <f t="shared" ca="true" si="45"/>
        <v/>
      </c>
      <c r="E314" s="293" t="str">
        <f t="shared" ca="true" si="46"/>
        <v/>
      </c>
      <c r="F314" s="291"/>
      <c r="G314" s="291"/>
      <c r="H314" s="294" t="str">
        <f t="shared" ca="true" si="47"/>
        <v/>
      </c>
      <c r="I314" s="204" t="str">
        <f t="shared" ca="true" si="48"/>
        <v/>
      </c>
      <c r="J314" s="293" t="str">
        <f t="shared" ca="true" si="49"/>
        <v/>
      </c>
      <c r="K314" s="291"/>
      <c r="L314" s="291"/>
      <c r="M314" s="294" t="str">
        <f t="shared" ca="true" si="50"/>
        <v/>
      </c>
      <c r="N314" s="204" t="str">
        <f t="shared" ca="true" si="51"/>
        <v/>
      </c>
      <c r="O314" s="293" t="str">
        <f t="shared" ca="true" si="52"/>
        <v/>
      </c>
      <c r="P314" s="291"/>
      <c r="Q314" s="291"/>
      <c r="R314" s="294" t="str">
        <f t="shared" ca="true" si="53"/>
        <v/>
      </c>
      <c r="S314" s="204" t="str">
        <f t="shared" ca="true" si="54"/>
        <v/>
      </c>
      <c r="T314" s="293" t="str">
        <f t="shared" ca="true" si="55"/>
        <v/>
      </c>
      <c r="U314" s="291"/>
      <c r="V314" s="291"/>
      <c r="W314" s="294" t="str">
        <f t="shared" ca="true" si="56"/>
        <v/>
      </c>
      <c r="X314" s="204" t="str">
        <f t="shared" ca="true" si="57"/>
        <v/>
      </c>
      <c r="Y314" s="293" t="str">
        <f t="shared" ca="true" si="58"/>
        <v/>
      </c>
      <c r="Z314" s="291"/>
      <c r="AA314" s="291"/>
      <c r="AB314" s="294" t="str">
        <f t="shared" ca="true" si="59"/>
        <v/>
      </c>
    </row>
    <row r="315" x14ac:dyDescent="0.2">
      <c r="A315" s="289"/>
      <c r="B315" s="573"/>
      <c r="C315" s="574"/>
      <c r="D315" s="204" t="str">
        <f t="shared" ca="true" si="45"/>
        <v/>
      </c>
      <c r="E315" s="293" t="str">
        <f t="shared" ca="true" si="46"/>
        <v/>
      </c>
      <c r="F315" s="291"/>
      <c r="G315" s="291"/>
      <c r="H315" s="294" t="str">
        <f t="shared" ca="true" si="47"/>
        <v/>
      </c>
      <c r="I315" s="204" t="str">
        <f t="shared" ca="true" si="48"/>
        <v/>
      </c>
      <c r="J315" s="293" t="str">
        <f t="shared" ca="true" si="49"/>
        <v/>
      </c>
      <c r="K315" s="291"/>
      <c r="L315" s="291"/>
      <c r="M315" s="294" t="str">
        <f t="shared" ca="true" si="50"/>
        <v/>
      </c>
      <c r="N315" s="204" t="str">
        <f t="shared" ca="true" si="51"/>
        <v/>
      </c>
      <c r="O315" s="293" t="str">
        <f t="shared" ca="true" si="52"/>
        <v/>
      </c>
      <c r="P315" s="291"/>
      <c r="Q315" s="291"/>
      <c r="R315" s="294" t="str">
        <f t="shared" ca="true" si="53"/>
        <v/>
      </c>
      <c r="S315" s="204" t="str">
        <f t="shared" ca="true" si="54"/>
        <v/>
      </c>
      <c r="T315" s="293" t="str">
        <f t="shared" ca="true" si="55"/>
        <v/>
      </c>
      <c r="U315" s="291"/>
      <c r="V315" s="291"/>
      <c r="W315" s="294" t="str">
        <f t="shared" ca="true" si="56"/>
        <v/>
      </c>
      <c r="X315" s="204" t="str">
        <f t="shared" ca="true" si="57"/>
        <v/>
      </c>
      <c r="Y315" s="293" t="str">
        <f t="shared" ca="true" si="58"/>
        <v/>
      </c>
      <c r="Z315" s="291"/>
      <c r="AA315" s="291"/>
      <c r="AB315" s="294" t="str">
        <f t="shared" ca="true" si="59"/>
        <v/>
      </c>
    </row>
    <row r="316" x14ac:dyDescent="0.2">
      <c r="A316" s="289"/>
      <c r="B316" s="575"/>
      <c r="C316" s="576"/>
      <c r="D316" s="205" t="str">
        <f t="shared" ca="true" si="45"/>
        <v/>
      </c>
      <c r="E316" s="296" t="str">
        <f t="shared" ca="true" si="46"/>
        <v/>
      </c>
      <c r="F316" s="297"/>
      <c r="G316" s="298"/>
      <c r="H316" s="299" t="str">
        <f t="shared" ca="true" si="47"/>
        <v/>
      </c>
      <c r="I316" s="205" t="str">
        <f t="shared" ca="true" si="48"/>
        <v/>
      </c>
      <c r="J316" s="296" t="str">
        <f t="shared" ca="true" si="49"/>
        <v/>
      </c>
      <c r="K316" s="297"/>
      <c r="L316" s="298"/>
      <c r="M316" s="299" t="str">
        <f t="shared" ca="true" si="50"/>
        <v/>
      </c>
      <c r="N316" s="205" t="str">
        <f t="shared" ca="true" si="51"/>
        <v/>
      </c>
      <c r="O316" s="296" t="str">
        <f t="shared" ca="true" si="52"/>
        <v/>
      </c>
      <c r="P316" s="297"/>
      <c r="Q316" s="298"/>
      <c r="R316" s="299" t="str">
        <f t="shared" ca="true" si="53"/>
        <v/>
      </c>
      <c r="S316" s="205" t="str">
        <f t="shared" ca="true" si="54"/>
        <v/>
      </c>
      <c r="T316" s="296" t="str">
        <f t="shared" ca="true" si="55"/>
        <v/>
      </c>
      <c r="U316" s="297"/>
      <c r="V316" s="298"/>
      <c r="W316" s="299" t="str">
        <f t="shared" ca="true" si="56"/>
        <v/>
      </c>
      <c r="X316" s="205" t="str">
        <f t="shared" ca="true" si="57"/>
        <v/>
      </c>
      <c r="Y316" s="296" t="str">
        <f t="shared" ca="true" si="58"/>
        <v/>
      </c>
      <c r="Z316" s="297"/>
      <c r="AA316" s="298"/>
      <c r="AB316" s="299" t="str">
        <f t="shared" ca="true" si="59"/>
        <v/>
      </c>
    </row>
    <row r="317" ht="11.25" customHeight="true" x14ac:dyDescent="0.2"/>
    <row r="318" ht="22.5" customHeight="true" x14ac:dyDescent="0.25">
      <c r="B318" s="975" t="str">
        <f>CONCATENATE("Rural use of sanitation facilities, ",C299,"–",C300)</f>
        <v>Rural use of sanitation facilities, 2000–2020</v>
      </c>
      <c r="C318" s="976"/>
      <c r="D318" s="976"/>
      <c r="E318" s="976"/>
      <c r="F318" s="976"/>
      <c r="G318" s="976"/>
      <c r="H318" s="976"/>
      <c r="I318" s="976"/>
      <c r="J318" s="976"/>
      <c r="K318" s="976"/>
      <c r="L318" s="976"/>
      <c r="N318" s="300"/>
      <c r="O318" s="300"/>
      <c r="P318" s="300"/>
      <c r="Q318" s="300"/>
      <c r="R318" s="300"/>
      <c r="S318" s="998" t="s">
        <v>11</v>
      </c>
      <c r="T318" s="999"/>
      <c r="U318" s="999"/>
      <c r="V318" s="999"/>
      <c r="W318" s="1000"/>
      <c r="X318" s="300"/>
      <c r="Y318" s="300"/>
      <c r="Z318" s="300"/>
      <c r="AA318" s="300"/>
      <c r="AB318" s="301"/>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238" customWidth="true"/>
    <col min="6" max="7" width="9" style="241" customWidth="true"/>
    <col min="8" max="38" width="9" style="238" customWidth="true"/>
    <col min="39" max="261" width="9.140625" style="238"/>
    <col min="262" max="262" width="5" style="238" customWidth="true"/>
    <col min="263" max="263" width="13.85546875" style="238" customWidth="true"/>
    <col min="264" max="265" width="6.28515625" style="238" customWidth="true"/>
    <col min="266" max="267" width="7" style="238" customWidth="true"/>
    <col min="268" max="274" width="6.28515625" style="238" customWidth="true"/>
    <col min="275" max="517" width="9.140625" style="238"/>
    <col min="518" max="518" width="5" style="238" customWidth="true"/>
    <col min="519" max="519" width="13.85546875" style="238" customWidth="true"/>
    <col min="520" max="521" width="6.28515625" style="238" customWidth="true"/>
    <col min="522" max="523" width="7" style="238" customWidth="true"/>
    <col min="524" max="530" width="6.28515625" style="238" customWidth="true"/>
    <col min="531" max="773" width="9.140625" style="238"/>
    <col min="774" max="774" width="5" style="238" customWidth="true"/>
    <col min="775" max="775" width="13.85546875" style="238" customWidth="true"/>
    <col min="776" max="777" width="6.28515625" style="238" customWidth="true"/>
    <col min="778" max="779" width="7" style="238" customWidth="true"/>
    <col min="780" max="786" width="6.28515625" style="238" customWidth="true"/>
    <col min="787" max="1029" width="9.140625" style="238"/>
    <col min="1030" max="1030" width="5" style="238" customWidth="true"/>
    <col min="1031" max="1031" width="13.85546875" style="238" customWidth="true"/>
    <col min="1032" max="1033" width="6.28515625" style="238" customWidth="true"/>
    <col min="1034" max="1035" width="7" style="238" customWidth="true"/>
    <col min="1036" max="1042" width="6.28515625" style="238" customWidth="true"/>
    <col min="1043" max="1285" width="9.140625" style="238"/>
    <col min="1286" max="1286" width="5" style="238" customWidth="true"/>
    <col min="1287" max="1287" width="13.85546875" style="238" customWidth="true"/>
    <col min="1288" max="1289" width="6.28515625" style="238" customWidth="true"/>
    <col min="1290" max="1291" width="7" style="238" customWidth="true"/>
    <col min="1292" max="1298" width="6.28515625" style="238" customWidth="true"/>
    <col min="1299" max="1541" width="9.140625" style="238"/>
    <col min="1542" max="1542" width="5" style="238" customWidth="true"/>
    <col min="1543" max="1543" width="13.85546875" style="238" customWidth="true"/>
    <col min="1544" max="1545" width="6.28515625" style="238" customWidth="true"/>
    <col min="1546" max="1547" width="7" style="238" customWidth="true"/>
    <col min="1548" max="1554" width="6.28515625" style="238" customWidth="true"/>
    <col min="1555" max="1797" width="9.140625" style="238"/>
    <col min="1798" max="1798" width="5" style="238" customWidth="true"/>
    <col min="1799" max="1799" width="13.85546875" style="238" customWidth="true"/>
    <col min="1800" max="1801" width="6.28515625" style="238" customWidth="true"/>
    <col min="1802" max="1803" width="7" style="238" customWidth="true"/>
    <col min="1804" max="1810" width="6.28515625" style="238" customWidth="true"/>
    <col min="1811" max="2053" width="9.140625" style="238"/>
    <col min="2054" max="2054" width="5" style="238" customWidth="true"/>
    <col min="2055" max="2055" width="13.85546875" style="238" customWidth="true"/>
    <col min="2056" max="2057" width="6.28515625" style="238" customWidth="true"/>
    <col min="2058" max="2059" width="7" style="238" customWidth="true"/>
    <col min="2060" max="2066" width="6.28515625" style="238" customWidth="true"/>
    <col min="2067" max="2309" width="9.140625" style="238"/>
    <col min="2310" max="2310" width="5" style="238" customWidth="true"/>
    <col min="2311" max="2311" width="13.85546875" style="238" customWidth="true"/>
    <col min="2312" max="2313" width="6.28515625" style="238" customWidth="true"/>
    <col min="2314" max="2315" width="7" style="238" customWidth="true"/>
    <col min="2316" max="2322" width="6.28515625" style="238" customWidth="true"/>
    <col min="2323" max="2565" width="9.140625" style="238"/>
    <col min="2566" max="2566" width="5" style="238" customWidth="true"/>
    <col min="2567" max="2567" width="13.85546875" style="238" customWidth="true"/>
    <col min="2568" max="2569" width="6.28515625" style="238" customWidth="true"/>
    <col min="2570" max="2571" width="7" style="238" customWidth="true"/>
    <col min="2572" max="2578" width="6.28515625" style="238" customWidth="true"/>
    <col min="2579" max="2821" width="9.140625" style="238"/>
    <col min="2822" max="2822" width="5" style="238" customWidth="true"/>
    <col min="2823" max="2823" width="13.85546875" style="238" customWidth="true"/>
    <col min="2824" max="2825" width="6.28515625" style="238" customWidth="true"/>
    <col min="2826" max="2827" width="7" style="238" customWidth="true"/>
    <col min="2828" max="2834" width="6.28515625" style="238" customWidth="true"/>
    <col min="2835" max="3077" width="9.140625" style="238"/>
    <col min="3078" max="3078" width="5" style="238" customWidth="true"/>
    <col min="3079" max="3079" width="13.85546875" style="238" customWidth="true"/>
    <col min="3080" max="3081" width="6.28515625" style="238" customWidth="true"/>
    <col min="3082" max="3083" width="7" style="238" customWidth="true"/>
    <col min="3084" max="3090" width="6.28515625" style="238" customWidth="true"/>
    <col min="3091" max="3333" width="9.140625" style="238"/>
    <col min="3334" max="3334" width="5" style="238" customWidth="true"/>
    <col min="3335" max="3335" width="13.85546875" style="238" customWidth="true"/>
    <col min="3336" max="3337" width="6.28515625" style="238" customWidth="true"/>
    <col min="3338" max="3339" width="7" style="238" customWidth="true"/>
    <col min="3340" max="3346" width="6.28515625" style="238" customWidth="true"/>
    <col min="3347" max="3589" width="9.140625" style="238"/>
    <col min="3590" max="3590" width="5" style="238" customWidth="true"/>
    <col min="3591" max="3591" width="13.85546875" style="238" customWidth="true"/>
    <col min="3592" max="3593" width="6.28515625" style="238" customWidth="true"/>
    <col min="3594" max="3595" width="7" style="238" customWidth="true"/>
    <col min="3596" max="3602" width="6.28515625" style="238" customWidth="true"/>
    <col min="3603" max="3845" width="9.140625" style="238"/>
    <col min="3846" max="3846" width="5" style="238" customWidth="true"/>
    <col min="3847" max="3847" width="13.85546875" style="238" customWidth="true"/>
    <col min="3848" max="3849" width="6.28515625" style="238" customWidth="true"/>
    <col min="3850" max="3851" width="7" style="238" customWidth="true"/>
    <col min="3852" max="3858" width="6.28515625" style="238" customWidth="true"/>
    <col min="3859" max="4101" width="9.140625" style="238"/>
    <col min="4102" max="4102" width="5" style="238" customWidth="true"/>
    <col min="4103" max="4103" width="13.85546875" style="238" customWidth="true"/>
    <col min="4104" max="4105" width="6.28515625" style="238" customWidth="true"/>
    <col min="4106" max="4107" width="7" style="238" customWidth="true"/>
    <col min="4108" max="4114" width="6.28515625" style="238" customWidth="true"/>
    <col min="4115" max="4357" width="9.140625" style="238"/>
    <col min="4358" max="4358" width="5" style="238" customWidth="true"/>
    <col min="4359" max="4359" width="13.85546875" style="238" customWidth="true"/>
    <col min="4360" max="4361" width="6.28515625" style="238" customWidth="true"/>
    <col min="4362" max="4363" width="7" style="238" customWidth="true"/>
    <col min="4364" max="4370" width="6.28515625" style="238" customWidth="true"/>
    <col min="4371" max="4613" width="9.140625" style="238"/>
    <col min="4614" max="4614" width="5" style="238" customWidth="true"/>
    <col min="4615" max="4615" width="13.85546875" style="238" customWidth="true"/>
    <col min="4616" max="4617" width="6.28515625" style="238" customWidth="true"/>
    <col min="4618" max="4619" width="7" style="238" customWidth="true"/>
    <col min="4620" max="4626" width="6.28515625" style="238" customWidth="true"/>
    <col min="4627" max="4869" width="9.140625" style="238"/>
    <col min="4870" max="4870" width="5" style="238" customWidth="true"/>
    <col min="4871" max="4871" width="13.85546875" style="238" customWidth="true"/>
    <col min="4872" max="4873" width="6.28515625" style="238" customWidth="true"/>
    <col min="4874" max="4875" width="7" style="238" customWidth="true"/>
    <col min="4876" max="4882" width="6.28515625" style="238" customWidth="true"/>
    <col min="4883" max="5125" width="9.140625" style="238"/>
    <col min="5126" max="5126" width="5" style="238" customWidth="true"/>
    <col min="5127" max="5127" width="13.85546875" style="238" customWidth="true"/>
    <col min="5128" max="5129" width="6.28515625" style="238" customWidth="true"/>
    <col min="5130" max="5131" width="7" style="238" customWidth="true"/>
    <col min="5132" max="5138" width="6.28515625" style="238" customWidth="true"/>
    <col min="5139" max="5381" width="9.140625" style="238"/>
    <col min="5382" max="5382" width="5" style="238" customWidth="true"/>
    <col min="5383" max="5383" width="13.85546875" style="238" customWidth="true"/>
    <col min="5384" max="5385" width="6.28515625" style="238" customWidth="true"/>
    <col min="5386" max="5387" width="7" style="238" customWidth="true"/>
    <col min="5388" max="5394" width="6.28515625" style="238" customWidth="true"/>
    <col min="5395" max="5637" width="9.140625" style="238"/>
    <col min="5638" max="5638" width="5" style="238" customWidth="true"/>
    <col min="5639" max="5639" width="13.85546875" style="238" customWidth="true"/>
    <col min="5640" max="5641" width="6.28515625" style="238" customWidth="true"/>
    <col min="5642" max="5643" width="7" style="238" customWidth="true"/>
    <col min="5644" max="5650" width="6.28515625" style="238" customWidth="true"/>
    <col min="5651" max="5893" width="9.140625" style="238"/>
    <col min="5894" max="5894" width="5" style="238" customWidth="true"/>
    <col min="5895" max="5895" width="13.85546875" style="238" customWidth="true"/>
    <col min="5896" max="5897" width="6.28515625" style="238" customWidth="true"/>
    <col min="5898" max="5899" width="7" style="238" customWidth="true"/>
    <col min="5900" max="5906" width="6.28515625" style="238" customWidth="true"/>
    <col min="5907" max="6149" width="9.140625" style="238"/>
    <col min="6150" max="6150" width="5" style="238" customWidth="true"/>
    <col min="6151" max="6151" width="13.85546875" style="238" customWidth="true"/>
    <col min="6152" max="6153" width="6.28515625" style="238" customWidth="true"/>
    <col min="6154" max="6155" width="7" style="238" customWidth="true"/>
    <col min="6156" max="6162" width="6.28515625" style="238" customWidth="true"/>
    <col min="6163" max="6405" width="9.140625" style="238"/>
    <col min="6406" max="6406" width="5" style="238" customWidth="true"/>
    <col min="6407" max="6407" width="13.85546875" style="238" customWidth="true"/>
    <col min="6408" max="6409" width="6.28515625" style="238" customWidth="true"/>
    <col min="6410" max="6411" width="7" style="238" customWidth="true"/>
    <col min="6412" max="6418" width="6.28515625" style="238" customWidth="true"/>
    <col min="6419" max="6661" width="9.140625" style="238"/>
    <col min="6662" max="6662" width="5" style="238" customWidth="true"/>
    <col min="6663" max="6663" width="13.85546875" style="238" customWidth="true"/>
    <col min="6664" max="6665" width="6.28515625" style="238" customWidth="true"/>
    <col min="6666" max="6667" width="7" style="238" customWidth="true"/>
    <col min="6668" max="6674" width="6.28515625" style="238" customWidth="true"/>
    <col min="6675" max="6917" width="9.140625" style="238"/>
    <col min="6918" max="6918" width="5" style="238" customWidth="true"/>
    <col min="6919" max="6919" width="13.85546875" style="238" customWidth="true"/>
    <col min="6920" max="6921" width="6.28515625" style="238" customWidth="true"/>
    <col min="6922" max="6923" width="7" style="238" customWidth="true"/>
    <col min="6924" max="6930" width="6.28515625" style="238" customWidth="true"/>
    <col min="6931" max="7173" width="9.140625" style="238"/>
    <col min="7174" max="7174" width="5" style="238" customWidth="true"/>
    <col min="7175" max="7175" width="13.85546875" style="238" customWidth="true"/>
    <col min="7176" max="7177" width="6.28515625" style="238" customWidth="true"/>
    <col min="7178" max="7179" width="7" style="238" customWidth="true"/>
    <col min="7180" max="7186" width="6.28515625" style="238" customWidth="true"/>
    <col min="7187" max="7429" width="9.140625" style="238"/>
    <col min="7430" max="7430" width="5" style="238" customWidth="true"/>
    <col min="7431" max="7431" width="13.85546875" style="238" customWidth="true"/>
    <col min="7432" max="7433" width="6.28515625" style="238" customWidth="true"/>
    <col min="7434" max="7435" width="7" style="238" customWidth="true"/>
    <col min="7436" max="7442" width="6.28515625" style="238" customWidth="true"/>
    <col min="7443" max="7685" width="9.140625" style="238"/>
    <col min="7686" max="7686" width="5" style="238" customWidth="true"/>
    <col min="7687" max="7687" width="13.85546875" style="238" customWidth="true"/>
    <col min="7688" max="7689" width="6.28515625" style="238" customWidth="true"/>
    <col min="7690" max="7691" width="7" style="238" customWidth="true"/>
    <col min="7692" max="7698" width="6.28515625" style="238" customWidth="true"/>
    <col min="7699" max="7941" width="9.140625" style="238"/>
    <col min="7942" max="7942" width="5" style="238" customWidth="true"/>
    <col min="7943" max="7943" width="13.85546875" style="238" customWidth="true"/>
    <col min="7944" max="7945" width="6.28515625" style="238" customWidth="true"/>
    <col min="7946" max="7947" width="7" style="238" customWidth="true"/>
    <col min="7948" max="7954" width="6.28515625" style="238" customWidth="true"/>
    <col min="7955" max="8197" width="9.140625" style="238"/>
    <col min="8198" max="8198" width="5" style="238" customWidth="true"/>
    <col min="8199" max="8199" width="13.85546875" style="238" customWidth="true"/>
    <col min="8200" max="8201" width="6.28515625" style="238" customWidth="true"/>
    <col min="8202" max="8203" width="7" style="238" customWidth="true"/>
    <col min="8204" max="8210" width="6.28515625" style="238" customWidth="true"/>
    <col min="8211" max="8453" width="9.140625" style="238"/>
    <col min="8454" max="8454" width="5" style="238" customWidth="true"/>
    <col min="8455" max="8455" width="13.85546875" style="238" customWidth="true"/>
    <col min="8456" max="8457" width="6.28515625" style="238" customWidth="true"/>
    <col min="8458" max="8459" width="7" style="238" customWidth="true"/>
    <col min="8460" max="8466" width="6.28515625" style="238" customWidth="true"/>
    <col min="8467" max="8709" width="9.140625" style="238"/>
    <col min="8710" max="8710" width="5" style="238" customWidth="true"/>
    <col min="8711" max="8711" width="13.85546875" style="238" customWidth="true"/>
    <col min="8712" max="8713" width="6.28515625" style="238" customWidth="true"/>
    <col min="8714" max="8715" width="7" style="238" customWidth="true"/>
    <col min="8716" max="8722" width="6.28515625" style="238" customWidth="true"/>
    <col min="8723" max="8965" width="9.140625" style="238"/>
    <col min="8966" max="8966" width="5" style="238" customWidth="true"/>
    <col min="8967" max="8967" width="13.85546875" style="238" customWidth="true"/>
    <col min="8968" max="8969" width="6.28515625" style="238" customWidth="true"/>
    <col min="8970" max="8971" width="7" style="238" customWidth="true"/>
    <col min="8972" max="8978" width="6.28515625" style="238" customWidth="true"/>
    <col min="8979" max="9221" width="9.140625" style="238"/>
    <col min="9222" max="9222" width="5" style="238" customWidth="true"/>
    <col min="9223" max="9223" width="13.85546875" style="238" customWidth="true"/>
    <col min="9224" max="9225" width="6.28515625" style="238" customWidth="true"/>
    <col min="9226" max="9227" width="7" style="238" customWidth="true"/>
    <col min="9228" max="9234" width="6.28515625" style="238" customWidth="true"/>
    <col min="9235" max="9477" width="9.140625" style="238"/>
    <col min="9478" max="9478" width="5" style="238" customWidth="true"/>
    <col min="9479" max="9479" width="13.85546875" style="238" customWidth="true"/>
    <col min="9480" max="9481" width="6.28515625" style="238" customWidth="true"/>
    <col min="9482" max="9483" width="7" style="238" customWidth="true"/>
    <col min="9484" max="9490" width="6.28515625" style="238" customWidth="true"/>
    <col min="9491" max="9733" width="9.140625" style="238"/>
    <col min="9734" max="9734" width="5" style="238" customWidth="true"/>
    <col min="9735" max="9735" width="13.85546875" style="238" customWidth="true"/>
    <col min="9736" max="9737" width="6.28515625" style="238" customWidth="true"/>
    <col min="9738" max="9739" width="7" style="238" customWidth="true"/>
    <col min="9740" max="9746" width="6.28515625" style="238" customWidth="true"/>
    <col min="9747" max="9989" width="9.140625" style="238"/>
    <col min="9990" max="9990" width="5" style="238" customWidth="true"/>
    <col min="9991" max="9991" width="13.85546875" style="238" customWidth="true"/>
    <col min="9992" max="9993" width="6.28515625" style="238" customWidth="true"/>
    <col min="9994" max="9995" width="7" style="238" customWidth="true"/>
    <col min="9996" max="10002" width="6.28515625" style="238" customWidth="true"/>
    <col min="10003" max="10245" width="9.140625" style="238"/>
    <col min="10246" max="10246" width="5" style="238" customWidth="true"/>
    <col min="10247" max="10247" width="13.85546875" style="238" customWidth="true"/>
    <col min="10248" max="10249" width="6.28515625" style="238" customWidth="true"/>
    <col min="10250" max="10251" width="7" style="238" customWidth="true"/>
    <col min="10252" max="10258" width="6.28515625" style="238" customWidth="true"/>
    <col min="10259" max="10501" width="9.140625" style="238"/>
    <col min="10502" max="10502" width="5" style="238" customWidth="true"/>
    <col min="10503" max="10503" width="13.85546875" style="238" customWidth="true"/>
    <col min="10504" max="10505" width="6.28515625" style="238" customWidth="true"/>
    <col min="10506" max="10507" width="7" style="238" customWidth="true"/>
    <col min="10508" max="10514" width="6.28515625" style="238" customWidth="true"/>
    <col min="10515" max="10757" width="9.140625" style="238"/>
    <col min="10758" max="10758" width="5" style="238" customWidth="true"/>
    <col min="10759" max="10759" width="13.85546875" style="238" customWidth="true"/>
    <col min="10760" max="10761" width="6.28515625" style="238" customWidth="true"/>
    <col min="10762" max="10763" width="7" style="238" customWidth="true"/>
    <col min="10764" max="10770" width="6.28515625" style="238" customWidth="true"/>
    <col min="10771" max="11013" width="9.140625" style="238"/>
    <col min="11014" max="11014" width="5" style="238" customWidth="true"/>
    <col min="11015" max="11015" width="13.85546875" style="238" customWidth="true"/>
    <col min="11016" max="11017" width="6.28515625" style="238" customWidth="true"/>
    <col min="11018" max="11019" width="7" style="238" customWidth="true"/>
    <col min="11020" max="11026" width="6.28515625" style="238" customWidth="true"/>
    <col min="11027" max="11269" width="9.140625" style="238"/>
    <col min="11270" max="11270" width="5" style="238" customWidth="true"/>
    <col min="11271" max="11271" width="13.85546875" style="238" customWidth="true"/>
    <col min="11272" max="11273" width="6.28515625" style="238" customWidth="true"/>
    <col min="11274" max="11275" width="7" style="238" customWidth="true"/>
    <col min="11276" max="11282" width="6.28515625" style="238" customWidth="true"/>
    <col min="11283" max="11525" width="9.140625" style="238"/>
    <col min="11526" max="11526" width="5" style="238" customWidth="true"/>
    <col min="11527" max="11527" width="13.85546875" style="238" customWidth="true"/>
    <col min="11528" max="11529" width="6.28515625" style="238" customWidth="true"/>
    <col min="11530" max="11531" width="7" style="238" customWidth="true"/>
    <col min="11532" max="11538" width="6.28515625" style="238" customWidth="true"/>
    <col min="11539" max="11781" width="9.140625" style="238"/>
    <col min="11782" max="11782" width="5" style="238" customWidth="true"/>
    <col min="11783" max="11783" width="13.85546875" style="238" customWidth="true"/>
    <col min="11784" max="11785" width="6.28515625" style="238" customWidth="true"/>
    <col min="11786" max="11787" width="7" style="238" customWidth="true"/>
    <col min="11788" max="11794" width="6.28515625" style="238" customWidth="true"/>
    <col min="11795" max="12037" width="9.140625" style="238"/>
    <col min="12038" max="12038" width="5" style="238" customWidth="true"/>
    <col min="12039" max="12039" width="13.85546875" style="238" customWidth="true"/>
    <col min="12040" max="12041" width="6.28515625" style="238" customWidth="true"/>
    <col min="12042" max="12043" width="7" style="238" customWidth="true"/>
    <col min="12044" max="12050" width="6.28515625" style="238" customWidth="true"/>
    <col min="12051" max="12293" width="9.140625" style="238"/>
    <col min="12294" max="12294" width="5" style="238" customWidth="true"/>
    <col min="12295" max="12295" width="13.85546875" style="238" customWidth="true"/>
    <col min="12296" max="12297" width="6.28515625" style="238" customWidth="true"/>
    <col min="12298" max="12299" width="7" style="238" customWidth="true"/>
    <col min="12300" max="12306" width="6.28515625" style="238" customWidth="true"/>
    <col min="12307" max="12549" width="9.140625" style="238"/>
    <col min="12550" max="12550" width="5" style="238" customWidth="true"/>
    <col min="12551" max="12551" width="13.85546875" style="238" customWidth="true"/>
    <col min="12552" max="12553" width="6.28515625" style="238" customWidth="true"/>
    <col min="12554" max="12555" width="7" style="238" customWidth="true"/>
    <col min="12556" max="12562" width="6.28515625" style="238" customWidth="true"/>
    <col min="12563" max="12805" width="9.140625" style="238"/>
    <col min="12806" max="12806" width="5" style="238" customWidth="true"/>
    <col min="12807" max="12807" width="13.85546875" style="238" customWidth="true"/>
    <col min="12808" max="12809" width="6.28515625" style="238" customWidth="true"/>
    <col min="12810" max="12811" width="7" style="238" customWidth="true"/>
    <col min="12812" max="12818" width="6.28515625" style="238" customWidth="true"/>
    <col min="12819" max="13061" width="9.140625" style="238"/>
    <col min="13062" max="13062" width="5" style="238" customWidth="true"/>
    <col min="13063" max="13063" width="13.85546875" style="238" customWidth="true"/>
    <col min="13064" max="13065" width="6.28515625" style="238" customWidth="true"/>
    <col min="13066" max="13067" width="7" style="238" customWidth="true"/>
    <col min="13068" max="13074" width="6.28515625" style="238" customWidth="true"/>
    <col min="13075" max="13317" width="9.140625" style="238"/>
    <col min="13318" max="13318" width="5" style="238" customWidth="true"/>
    <col min="13319" max="13319" width="13.85546875" style="238" customWidth="true"/>
    <col min="13320" max="13321" width="6.28515625" style="238" customWidth="true"/>
    <col min="13322" max="13323" width="7" style="238" customWidth="true"/>
    <col min="13324" max="13330" width="6.28515625" style="238" customWidth="true"/>
    <col min="13331" max="13573" width="9.140625" style="238"/>
    <col min="13574" max="13574" width="5" style="238" customWidth="true"/>
    <col min="13575" max="13575" width="13.85546875" style="238" customWidth="true"/>
    <col min="13576" max="13577" width="6.28515625" style="238" customWidth="true"/>
    <col min="13578" max="13579" width="7" style="238" customWidth="true"/>
    <col min="13580" max="13586" width="6.28515625" style="238" customWidth="true"/>
    <col min="13587" max="13829" width="9.140625" style="238"/>
    <col min="13830" max="13830" width="5" style="238" customWidth="true"/>
    <col min="13831" max="13831" width="13.85546875" style="238" customWidth="true"/>
    <col min="13832" max="13833" width="6.28515625" style="238" customWidth="true"/>
    <col min="13834" max="13835" width="7" style="238" customWidth="true"/>
    <col min="13836" max="13842" width="6.28515625" style="238" customWidth="true"/>
    <col min="13843" max="14085" width="9.140625" style="238"/>
    <col min="14086" max="14086" width="5" style="238" customWidth="true"/>
    <col min="14087" max="14087" width="13.85546875" style="238" customWidth="true"/>
    <col min="14088" max="14089" width="6.28515625" style="238" customWidth="true"/>
    <col min="14090" max="14091" width="7" style="238" customWidth="true"/>
    <col min="14092" max="14098" width="6.28515625" style="238" customWidth="true"/>
    <col min="14099" max="14341" width="9.140625" style="238"/>
    <col min="14342" max="14342" width="5" style="238" customWidth="true"/>
    <col min="14343" max="14343" width="13.85546875" style="238" customWidth="true"/>
    <col min="14344" max="14345" width="6.28515625" style="238" customWidth="true"/>
    <col min="14346" max="14347" width="7" style="238" customWidth="true"/>
    <col min="14348" max="14354" width="6.28515625" style="238" customWidth="true"/>
    <col min="14355" max="14597" width="9.140625" style="238"/>
    <col min="14598" max="14598" width="5" style="238" customWidth="true"/>
    <col min="14599" max="14599" width="13.85546875" style="238" customWidth="true"/>
    <col min="14600" max="14601" width="6.28515625" style="238" customWidth="true"/>
    <col min="14602" max="14603" width="7" style="238" customWidth="true"/>
    <col min="14604" max="14610" width="6.28515625" style="238" customWidth="true"/>
    <col min="14611" max="14853" width="9.140625" style="238"/>
    <col min="14854" max="14854" width="5" style="238" customWidth="true"/>
    <col min="14855" max="14855" width="13.85546875" style="238" customWidth="true"/>
    <col min="14856" max="14857" width="6.28515625" style="238" customWidth="true"/>
    <col min="14858" max="14859" width="7" style="238" customWidth="true"/>
    <col min="14860" max="14866" width="6.28515625" style="238" customWidth="true"/>
    <col min="14867" max="15109" width="9.140625" style="238"/>
    <col min="15110" max="15110" width="5" style="238" customWidth="true"/>
    <col min="15111" max="15111" width="13.85546875" style="238" customWidth="true"/>
    <col min="15112" max="15113" width="6.28515625" style="238" customWidth="true"/>
    <col min="15114" max="15115" width="7" style="238" customWidth="true"/>
    <col min="15116" max="15122" width="6.28515625" style="238" customWidth="true"/>
    <col min="15123" max="15365" width="9.140625" style="238"/>
    <col min="15366" max="15366" width="5" style="238" customWidth="true"/>
    <col min="15367" max="15367" width="13.85546875" style="238" customWidth="true"/>
    <col min="15368" max="15369" width="6.28515625" style="238" customWidth="true"/>
    <col min="15370" max="15371" width="7" style="238" customWidth="true"/>
    <col min="15372" max="15378" width="6.28515625" style="238" customWidth="true"/>
    <col min="15379" max="15621" width="9.140625" style="238"/>
    <col min="15622" max="15622" width="5" style="238" customWidth="true"/>
    <col min="15623" max="15623" width="13.85546875" style="238" customWidth="true"/>
    <col min="15624" max="15625" width="6.28515625" style="238" customWidth="true"/>
    <col min="15626" max="15627" width="7" style="238" customWidth="true"/>
    <col min="15628" max="15634" width="6.28515625" style="238" customWidth="true"/>
    <col min="15635" max="15877" width="9.140625" style="238"/>
    <col min="15878" max="15878" width="5" style="238" customWidth="true"/>
    <col min="15879" max="15879" width="13.85546875" style="238" customWidth="true"/>
    <col min="15880" max="15881" width="6.28515625" style="238" customWidth="true"/>
    <col min="15882" max="15883" width="7" style="238" customWidth="true"/>
    <col min="15884" max="15890" width="6.28515625" style="238" customWidth="true"/>
    <col min="15891" max="16133" width="9.140625" style="238"/>
    <col min="16134" max="16134" width="5" style="238" customWidth="true"/>
    <col min="16135" max="16135" width="13.85546875" style="238" customWidth="true"/>
    <col min="16136" max="16137" width="6.28515625" style="238" customWidth="true"/>
    <col min="16138" max="16139" width="7" style="238" customWidth="true"/>
    <col min="16140" max="16146" width="6.28515625" style="238" customWidth="true"/>
    <col min="16147" max="16384" width="9.140625" style="238"/>
  </cols>
  <sheetData>
    <row r="4" ht="27" customHeight="true" x14ac:dyDescent="0.4">
      <c r="B4" s="1018" t="s">
        <v>132</v>
      </c>
      <c r="C4" s="1019"/>
      <c r="D4" s="1019"/>
      <c r="E4" s="1019"/>
      <c r="F4" s="1019"/>
      <c r="G4" s="1019"/>
      <c r="H4" s="1019"/>
      <c r="I4" s="1019"/>
      <c r="J4" s="1019"/>
      <c r="K4" s="1019"/>
      <c r="L4" s="1019"/>
      <c r="M4" s="1019"/>
      <c r="N4" s="1019"/>
      <c r="O4" s="1019"/>
      <c r="P4" s="1019"/>
      <c r="Q4" s="1019"/>
      <c r="R4" s="1019"/>
      <c r="S4" s="1019"/>
      <c r="T4" s="1019"/>
      <c r="U4" s="1019"/>
      <c r="V4" s="1019"/>
      <c r="W4" s="1019"/>
      <c r="X4" s="1019"/>
      <c r="Y4" s="1019"/>
    </row>
    <row r="5" ht="28.5" customHeight="true" x14ac:dyDescent="0.4">
      <c r="B5" s="1010" t="str">
        <f ca="true">IF(ISERROR(INDIRECT(CONCATENATE($E$32,"!A2"))),"",INDIRECT(CONCATENATE($E$32,"!A2")))</f>
        <v>United Republic of Tanzania</v>
      </c>
      <c r="C5" s="1020"/>
      <c r="D5" s="1020"/>
      <c r="E5" s="1020"/>
      <c r="F5" s="1020"/>
      <c r="G5" s="1020"/>
      <c r="H5" s="1020"/>
      <c r="I5" s="1020"/>
      <c r="J5" s="1020"/>
      <c r="K5" s="1019"/>
      <c r="L5" s="1019"/>
      <c r="M5" s="1019"/>
      <c r="N5" s="1019"/>
      <c r="O5" s="1019"/>
      <c r="P5" s="1019"/>
      <c r="Q5" s="1019"/>
      <c r="R5" s="1019"/>
      <c r="S5" s="1019"/>
      <c r="T5" s="1019"/>
      <c r="U5" s="1019"/>
      <c r="V5" s="1019"/>
      <c r="W5" s="1019"/>
      <c r="X5" s="1019"/>
      <c r="Y5" s="1019"/>
    </row>
    <row r="6" x14ac:dyDescent="0.2">
      <c r="F6" s="238"/>
      <c r="G6" s="238"/>
      <c r="J6" s="239"/>
      <c r="K6" s="239"/>
      <c r="L6" s="239"/>
      <c r="M6" s="239"/>
      <c r="N6" s="239"/>
      <c r="O6" s="239"/>
      <c r="P6" s="239"/>
    </row>
    <row r="7" s="240" customFormat="true" ht="16.5" customHeight="true" x14ac:dyDescent="0.25">
      <c r="B7" s="1016" t="str">
        <f ca="true">CONCATENATE("National ",IF(ISERROR(INDIRECT(CONCATENATE($E$32,"!A2"))),"",INDIRECT(CONCATENATE($E$32,"!A210"))))</f>
        <v>National Access to hygiene facilities </v>
      </c>
      <c r="C7" s="1017"/>
      <c r="D7" s="1017"/>
      <c r="E7" s="1017"/>
      <c r="F7" s="1017"/>
      <c r="G7" s="1017"/>
      <c r="H7" s="1017"/>
      <c r="K7" s="1034" t="str">
        <f ca="true">CONCATENATE("Urban ",IF(ISERROR(INDIRECT(CONCATENATE($E$32,"!A2"))),"",INDIRECT(CONCATENATE($E$32,"!A210"))))</f>
        <v>Urban Access to hygiene facilities </v>
      </c>
      <c r="L7" s="1035"/>
      <c r="M7" s="1035"/>
      <c r="N7" s="1035"/>
      <c r="O7" s="1035"/>
      <c r="P7" s="1035"/>
      <c r="S7" s="1034" t="str">
        <f ca="true">CONCATENATE("Rural ",IF(ISERROR(INDIRECT(CONCATENATE($E$32,"!A2"))),"",INDIRECT(CONCATENATE($E$32,"!A210"))))</f>
        <v>Rural Access to hygiene facilities </v>
      </c>
      <c r="T7" s="1035"/>
      <c r="U7" s="1035"/>
      <c r="V7" s="1035"/>
      <c r="W7" s="1035"/>
      <c r="X7" s="1035"/>
    </row>
    <row r="8" s="240" customFormat="true" x14ac:dyDescent="0.2"/>
    <row r="17" x14ac:dyDescent="0.2">
      <c r="Q17" s="239"/>
      <c r="R17" s="239"/>
      <c r="S17" s="239"/>
      <c r="T17" s="239"/>
      <c r="U17" s="239"/>
      <c r="V17" s="239"/>
    </row>
    <row r="18" x14ac:dyDescent="0.2">
      <c r="Q18" s="239"/>
      <c r="R18" s="239"/>
      <c r="S18" s="239"/>
      <c r="T18" s="239"/>
      <c r="U18" s="239"/>
      <c r="V18" s="239"/>
    </row>
    <row r="19" x14ac:dyDescent="0.2">
      <c r="Q19" s="239"/>
      <c r="R19" s="239"/>
      <c r="S19" s="239"/>
      <c r="T19" s="239"/>
      <c r="U19" s="239"/>
      <c r="V19" s="239"/>
    </row>
    <row r="20" x14ac:dyDescent="0.2">
      <c r="Q20" s="239"/>
      <c r="R20" s="239"/>
      <c r="S20" s="239"/>
      <c r="T20" s="239"/>
      <c r="U20" s="239"/>
      <c r="V20" s="239"/>
    </row>
    <row r="21" x14ac:dyDescent="0.2">
      <c r="Q21" s="239"/>
      <c r="R21" s="239"/>
      <c r="S21" s="239"/>
      <c r="T21" s="239"/>
      <c r="U21" s="239"/>
      <c r="V21" s="239"/>
    </row>
    <row r="22" x14ac:dyDescent="0.2">
      <c r="Q22" s="239"/>
      <c r="R22" s="239"/>
      <c r="S22" s="239"/>
      <c r="T22" s="239"/>
      <c r="U22" s="239"/>
      <c r="V22" s="239"/>
    </row>
    <row r="23" x14ac:dyDescent="0.2">
      <c r="Q23" s="239"/>
      <c r="R23" s="239"/>
      <c r="S23" s="239"/>
      <c r="T23" s="239"/>
      <c r="U23" s="239"/>
      <c r="V23" s="239"/>
    </row>
    <row r="32" s="242" customFormat="true" x14ac:dyDescent="0.2">
      <c r="E32" s="1045" t="str">
        <f>INDEX(B88:B100,A88)</f>
        <v>DHS16</v>
      </c>
      <c r="F32" s="1046"/>
      <c r="G32" s="1025" t="str">
        <f ca="true">IF(ISERROR(INDIRECT(CONCATENATE($E$32,"!A2"))),"",INDIRECT(CONCATENATE($E$32,"!A2")))</f>
        <v>United Republic of Tanzania</v>
      </c>
      <c r="H32" s="1026"/>
      <c r="I32" s="1026"/>
      <c r="J32" s="1027"/>
      <c r="K32" s="1031" t="s">
        <v>0</v>
      </c>
      <c r="L32" s="1032"/>
      <c r="M32" s="1033"/>
      <c r="N32" s="1031" t="s">
        <v>1</v>
      </c>
      <c r="O32" s="1032"/>
      <c r="P32" s="1033"/>
      <c r="Q32" s="1031" t="s">
        <v>2</v>
      </c>
      <c r="R32" s="1032"/>
      <c r="S32" s="1033"/>
      <c r="T32" s="1031" t="s">
        <v>3</v>
      </c>
      <c r="U32" s="1032"/>
      <c r="V32" s="1033"/>
      <c r="W32" s="1031" t="s">
        <v>4</v>
      </c>
      <c r="X32" s="1032"/>
      <c r="Y32" s="1033"/>
    </row>
    <row r="33" s="246" customFormat="true" ht="22.5" customHeight="true" x14ac:dyDescent="0.2">
      <c r="E33" s="1047"/>
      <c r="F33" s="1048"/>
      <c r="G33" s="1028"/>
      <c r="H33" s="1029"/>
      <c r="I33" s="1029"/>
      <c r="J33" s="1030"/>
      <c r="K33" s="243" t="s">
        <v>15</v>
      </c>
      <c r="L33" s="244" t="s">
        <v>16</v>
      </c>
      <c r="M33" s="245" t="s">
        <v>20</v>
      </c>
      <c r="N33" s="243" t="s">
        <v>15</v>
      </c>
      <c r="O33" s="244" t="s">
        <v>16</v>
      </c>
      <c r="P33" s="245" t="s">
        <v>20</v>
      </c>
      <c r="Q33" s="243" t="s">
        <v>15</v>
      </c>
      <c r="R33" s="244" t="s">
        <v>16</v>
      </c>
      <c r="S33" s="245" t="s">
        <v>20</v>
      </c>
      <c r="T33" s="243" t="s">
        <v>15</v>
      </c>
      <c r="U33" s="244" t="s">
        <v>16</v>
      </c>
      <c r="V33" s="245" t="s">
        <v>20</v>
      </c>
      <c r="W33" s="243" t="s">
        <v>15</v>
      </c>
      <c r="X33" s="244" t="s">
        <v>16</v>
      </c>
      <c r="Y33" s="245" t="s">
        <v>20</v>
      </c>
    </row>
    <row r="34" ht="15" x14ac:dyDescent="0.2">
      <c r="B34" s="1021" t="s">
        <v>21</v>
      </c>
      <c r="C34" s="1022"/>
      <c r="D34" s="1022"/>
      <c r="E34" s="309"/>
      <c r="F34" s="238"/>
      <c r="G34" s="982" t="s">
        <v>5</v>
      </c>
      <c r="H34" s="983"/>
      <c r="I34" s="986"/>
      <c r="J34" s="1038" t="str">
        <f ca="true">IF(ISERROR(INDIRECT(CONCATENATE(#REF!,"!A2"))),"",INDIRECT(CONCATENATE(#REF!,"!A210")))</f>
        <v/>
      </c>
      <c r="K34" s="1036">
        <f ca="true">IF(ISERROR(INDIRECT(CONCATENATE($E$32,"!C222"))),"",INDIRECT(CONCATENATE($E$32,"!C222")))</f>
        <v>22.614441044119232</v>
      </c>
      <c r="L34" s="1042">
        <f ca="true">IF(ISERROR(INDIRECT(CONCATENATE($E$32,"!C223"))),"",INDIRECT(CONCATENATE($E$32,"!C223")))</f>
        <v>54.885607413076784</v>
      </c>
      <c r="M34" s="1040">
        <f ca="true">IF(ISERROR(INDIRECT(CONCATENATE($E$32,"!C224"))),"",INDIRECT(CONCATENATE($E$32,"!C224")))</f>
        <v>22.499951542803988</v>
      </c>
      <c r="N34" s="1036">
        <f ca="true">IF(ISERROR(INDIRECT(CONCATENATE($E$32,"!D222"))),"",INDIRECT(CONCATENATE($E$32,"!D222")))</f>
        <v>36.065828153754964</v>
      </c>
      <c r="O34" s="1042">
        <f ca="true">IF(ISERROR(INDIRECT(CONCATENATE($E$32,"!D223"))),"",INDIRECT(CONCATENATE($E$32,"!D223")))</f>
        <v>41.480127583769004</v>
      </c>
      <c r="P34" s="1040">
        <f ca="true">IF(ISERROR(INDIRECT(CONCATENATE($E$32,"!D224"))),"",INDIRECT(CONCATENATE($E$32,"!D224")))</f>
        <v>22.454044262476035</v>
      </c>
      <c r="Q34" s="1036">
        <f ca="true">IF(ISERROR(INDIRECT(CONCATENATE($E$32,"!E222"))),"",INDIRECT(CONCATENATE($E$32,"!E222")))</f>
        <v>51.492434934486511</v>
      </c>
      <c r="R34" s="1042">
        <f ca="true">IF(ISERROR(INDIRECT(CONCATENATE($E$32,"!E223"))),"",INDIRECT(CONCATENATE($E$32,"!E223")))</f>
        <v>31.226983349682829</v>
      </c>
      <c r="S34" s="1040">
        <f ca="true">IF(ISERROR(INDIRECT(CONCATENATE($E$32,"!E224"))),"",INDIRECT(CONCATENATE($E$32,"!E224")))</f>
        <v>17.28058171583066</v>
      </c>
      <c r="T34" s="1036">
        <f ca="true">IF(ISERROR(INDIRECT(CONCATENATE($E$32,"!F222"))),"",INDIRECT(CONCATENATE($E$32,"!F222")))</f>
        <v>50.432105542476272</v>
      </c>
      <c r="U34" s="1042">
        <f ca="true">IF(ISERROR(INDIRECT(CONCATENATE($E$32,"!F223"))),"",INDIRECT(CONCATENATE($E$32,"!F223")))</f>
        <v>35.668843738284963</v>
      </c>
      <c r="V34" s="1040">
        <f ca="true">IF(ISERROR(INDIRECT(CONCATENATE($E$32,"!F224"))),"",INDIRECT(CONCATENATE($E$32,"!F224")))</f>
        <v>13.899050719238767</v>
      </c>
      <c r="W34" s="1036">
        <f ca="true">IF(ISERROR(INDIRECT(CONCATENATE($E$32,"!G222"))),"",INDIRECT(CONCATENATE($E$32,"!G222")))</f>
        <v>76.786113878599608</v>
      </c>
      <c r="X34" s="1042">
        <f ca="true">IF(ISERROR(INDIRECT(CONCATENATE($E$32,"!G223"))),"",INDIRECT(CONCATENATE($E$32,"!G223")))</f>
        <v>14.239752933686621</v>
      </c>
      <c r="Y34" s="1040">
        <f ca="true">IF(ISERROR(INDIRECT(CONCATENATE($E$32,"!G224"))),"",INDIRECT(CONCATENATE($E$32,"!G224")))</f>
        <v>8.9741331877137718</v>
      </c>
      <c r="Z34" s="310"/>
    </row>
    <row r="35" ht="15" x14ac:dyDescent="0.2">
      <c r="B35" s="1023"/>
      <c r="C35" s="1024"/>
      <c r="D35" s="1024"/>
      <c r="E35" s="309"/>
      <c r="F35" s="238"/>
      <c r="G35" s="984"/>
      <c r="H35" s="985"/>
      <c r="I35" s="987"/>
      <c r="J35" s="1039"/>
      <c r="K35" s="1037"/>
      <c r="L35" s="1043"/>
      <c r="M35" s="1041"/>
      <c r="N35" s="1037"/>
      <c r="O35" s="1043"/>
      <c r="P35" s="1041"/>
      <c r="Q35" s="1037"/>
      <c r="R35" s="1043"/>
      <c r="S35" s="1041"/>
      <c r="T35" s="1037"/>
      <c r="U35" s="1043"/>
      <c r="V35" s="1041"/>
      <c r="W35" s="1037"/>
      <c r="X35" s="1043"/>
      <c r="Y35" s="1041"/>
      <c r="Z35" s="310"/>
    </row>
    <row r="36" ht="12.75" customHeight="true" x14ac:dyDescent="0.2">
      <c r="E36" s="311"/>
      <c r="F36" s="238"/>
      <c r="G36" s="310"/>
      <c r="H36" s="310"/>
      <c r="I36" s="310"/>
      <c r="J36" s="310"/>
      <c r="K36" s="310"/>
      <c r="L36" s="312"/>
      <c r="M36" s="312"/>
      <c r="N36" s="310"/>
      <c r="O36" s="310"/>
      <c r="P36" s="310"/>
      <c r="Q36" s="310"/>
      <c r="R36" s="310"/>
      <c r="S36" s="310"/>
      <c r="T36" s="310"/>
      <c r="U36" s="310"/>
      <c r="V36" s="310"/>
      <c r="W36" s="310"/>
      <c r="X36" s="310"/>
      <c r="Y36" s="310"/>
      <c r="Z36" s="310"/>
    </row>
    <row r="37" x14ac:dyDescent="0.2">
      <c r="E37" s="311"/>
      <c r="F37" s="238"/>
      <c r="G37" s="982" t="s">
        <v>6</v>
      </c>
      <c r="H37" s="983"/>
      <c r="I37" s="986"/>
      <c r="J37" s="1038" t="str">
        <f ca="true">IF(ISERROR(INDIRECT(CONCATENATE(#REF!,"!A2"))),"",INDIRECT(CONCATENATE(#REF!,"!A210")))</f>
        <v/>
      </c>
      <c r="K37" s="1036">
        <f ca="true">IF(ISERROR(INDIRECT(CONCATENATE($E$32,"!H222"))),"",INDIRECT(CONCATENATE($E$32,"!H222")))</f>
        <v>35.694345612950698</v>
      </c>
      <c r="L37" s="1042">
        <f ca="true">IF(ISERROR(INDIRECT(CONCATENATE($E$32,"!H223"))),"",INDIRECT(CONCATENATE($E$32,"!H223")))</f>
        <v>44.872042503283609</v>
      </c>
      <c r="M37" s="1040">
        <f ca="true">IF(ISERROR(INDIRECT(CONCATENATE($E$32,"!H224"))),"",INDIRECT(CONCATENATE($E$32,"!H224")))</f>
        <v>19.433611883765693</v>
      </c>
      <c r="N37" s="1036">
        <f ca="true">IF(ISERROR(INDIRECT(CONCATENATE($E$32,"!I222"))),"",INDIRECT(CONCATENATE($E$32,"!I222")))</f>
        <v>55.98420723395742</v>
      </c>
      <c r="O37" s="1042">
        <f ca="true">IF(ISERROR(INDIRECT(CONCATENATE($E$32,"!I223"))),"",INDIRECT(CONCATENATE($E$32,"!I223")))</f>
        <v>29.340158234941988</v>
      </c>
      <c r="P37" s="1040">
        <f ca="true">IF(ISERROR(INDIRECT(CONCATENATE($E$32,"!I224"))),"",INDIRECT(CONCATENATE($E$32,"!I224")))</f>
        <v>14.675634531100593</v>
      </c>
      <c r="Q37" s="1036">
        <f ca="true">IF(ISERROR(INDIRECT(CONCATENATE($E$32,"!J222"))),"",INDIRECT(CONCATENATE($E$32,"!J222")))</f>
        <v>57.94862367908781</v>
      </c>
      <c r="R37" s="1042">
        <f ca="true">IF(ISERROR(INDIRECT(CONCATENATE($E$32,"!J223"))),"",INDIRECT(CONCATENATE($E$32,"!J223")))</f>
        <v>30.235093182293618</v>
      </c>
      <c r="S37" s="1040">
        <f ca="true">IF(ISERROR(INDIRECT(CONCATENATE($E$32,"!J224"))),"",INDIRECT(CONCATENATE($E$32,"!J224")))</f>
        <v>11.816283138618573</v>
      </c>
      <c r="T37" s="1036">
        <f ca="true">IF(ISERROR(INDIRECT(CONCATENATE($E$32,"!K222"))),"",INDIRECT(CONCATENATE($E$32,"!K222")))</f>
        <v>77.67643556765853</v>
      </c>
      <c r="U37" s="1042">
        <f ca="true">IF(ISERROR(INDIRECT(CONCATENATE($E$32,"!K223"))),"",INDIRECT(CONCATENATE($E$32,"!K223")))</f>
        <v>14.71958651000457</v>
      </c>
      <c r="V37" s="1040">
        <f ca="true">IF(ISERROR(INDIRECT(CONCATENATE($E$32,"!K224"))),"",INDIRECT(CONCATENATE($E$32,"!K224")))</f>
        <v>7.6039779223369006</v>
      </c>
      <c r="W37" s="1036">
        <f ca="true">IF(ISERROR(INDIRECT(CONCATENATE($E$32,"!L222"))),"",INDIRECT(CONCATENATE($E$32,"!L222")))</f>
        <v>82.797653630684593</v>
      </c>
      <c r="X37" s="1042">
        <f ca="true">IF(ISERROR(INDIRECT(CONCATENATE($E$32,"!L223"))),"",INDIRECT(CONCATENATE($E$32,"!L223")))</f>
        <v>11.170168722921797</v>
      </c>
      <c r="Y37" s="1040">
        <f ca="true">IF(ISERROR(INDIRECT(CONCATENATE($E$32,"!L224"))),"",INDIRECT(CONCATENATE($E$32,"!L224")))</f>
        <v>6.0321776463936105</v>
      </c>
      <c r="Z37" s="310"/>
    </row>
    <row r="38" x14ac:dyDescent="0.2">
      <c r="F38" s="238"/>
      <c r="G38" s="984"/>
      <c r="H38" s="985"/>
      <c r="I38" s="987"/>
      <c r="J38" s="1044"/>
      <c r="K38" s="1037"/>
      <c r="L38" s="1043"/>
      <c r="M38" s="1041"/>
      <c r="N38" s="1037"/>
      <c r="O38" s="1043"/>
      <c r="P38" s="1041"/>
      <c r="Q38" s="1037"/>
      <c r="R38" s="1043"/>
      <c r="S38" s="1041"/>
      <c r="T38" s="1037"/>
      <c r="U38" s="1043"/>
      <c r="V38" s="1041"/>
      <c r="W38" s="1037"/>
      <c r="X38" s="1043"/>
      <c r="Y38" s="1041"/>
      <c r="Z38" s="310"/>
    </row>
    <row r="39" x14ac:dyDescent="0.2">
      <c r="F39" s="238"/>
      <c r="G39" s="310"/>
      <c r="H39" s="310"/>
      <c r="I39" s="310"/>
      <c r="J39" s="310"/>
      <c r="K39" s="310"/>
      <c r="L39" s="310"/>
      <c r="M39" s="312"/>
      <c r="N39" s="312"/>
      <c r="O39" s="310"/>
      <c r="P39" s="310"/>
      <c r="Q39" s="310"/>
      <c r="R39" s="310"/>
      <c r="S39" s="310"/>
      <c r="T39" s="310"/>
      <c r="U39" s="310"/>
      <c r="V39" s="310"/>
      <c r="W39" s="310"/>
      <c r="X39" s="310"/>
      <c r="Y39" s="310"/>
      <c r="Z39" s="310"/>
    </row>
    <row r="40" x14ac:dyDescent="0.2">
      <c r="F40" s="238"/>
      <c r="G40" s="982" t="s">
        <v>7</v>
      </c>
      <c r="H40" s="983"/>
      <c r="I40" s="986"/>
      <c r="J40" s="1038" t="str">
        <f ca="true">IF(ISERROR(INDIRECT(CONCATENATE(#REF!,"!A2"))),"",INDIRECT(CONCATENATE(#REF!,"!A210")))</f>
        <v/>
      </c>
      <c r="K40" s="1036">
        <f ca="true">IF(ISERROR(INDIRECT(CONCATENATE($E$32,"!M222"))),"",INDIRECT(CONCATENATE($E$32,"!M222")))</f>
        <v>20.789098503058703</v>
      </c>
      <c r="L40" s="1042">
        <f ca="true">IF(ISERROR(INDIRECT(CONCATENATE($E$32,"!M223"))),"",INDIRECT(CONCATENATE($E$32,"!M223")))</f>
        <v>57.367335205563727</v>
      </c>
      <c r="M40" s="1040">
        <f ca="true">IF(ISERROR(INDIRECT(CONCATENATE($E$32,"!M224"))),"",INDIRECT(CONCATENATE($E$32,"!M224")))</f>
        <v>21.843566291377563</v>
      </c>
      <c r="N40" s="1036">
        <f ca="true">IF(ISERROR(INDIRECT(CONCATENATE($E$32,"!N222"))),"",INDIRECT(CONCATENATE($E$32,"!N222")))</f>
        <v>32.642672267099854</v>
      </c>
      <c r="O40" s="1042">
        <f ca="true">IF(ISERROR(INDIRECT(CONCATENATE($E$32,"!N223"))),"",INDIRECT(CONCATENATE($E$32,"!N223")))</f>
        <v>44.393178966140553</v>
      </c>
      <c r="P40" s="1040">
        <f ca="true">IF(ISERROR(INDIRECT(CONCATENATE($E$32,"!N224"))),"",INDIRECT(CONCATENATE($E$32,"!N224")))</f>
        <v>22.964148766759589</v>
      </c>
      <c r="Q40" s="1036">
        <f ca="true">IF(ISERROR(INDIRECT(CONCATENATE($E$32,"!O222"))),"",INDIRECT(CONCATENATE($E$32,"!O222")))</f>
        <v>37.033472845984249</v>
      </c>
      <c r="R40" s="1042">
        <f ca="true">IF(ISERROR(INDIRECT(CONCATENATE($E$32,"!O223"))),"",INDIRECT(CONCATENATE($E$32,"!O223")))</f>
        <v>41.644929455602451</v>
      </c>
      <c r="S40" s="1040">
        <f ca="true">IF(ISERROR(INDIRECT(CONCATENATE($E$32,"!O224"))),"",INDIRECT(CONCATENATE($E$32,"!O224")))</f>
        <v>21.321597698413296</v>
      </c>
      <c r="T40" s="1036">
        <f ca="true">IF(ISERROR(INDIRECT(CONCATENATE($E$32,"!P222"))),"",INDIRECT(CONCATENATE($E$32,"!P222")))</f>
        <v>59.145779327034951</v>
      </c>
      <c r="U40" s="1042">
        <f ca="true">IF(ISERROR(INDIRECT(CONCATENATE($E$32,"!P223"))),"",INDIRECT(CONCATENATE($E$32,"!P223")))</f>
        <v>24.705138633377786</v>
      </c>
      <c r="V40" s="1040">
        <f ca="true">IF(ISERROR(INDIRECT(CONCATENATE($E$32,"!P224"))),"",INDIRECT(CONCATENATE($E$32,"!P224")))</f>
        <v>16.149082039587263</v>
      </c>
      <c r="W40" s="1036">
        <f ca="true">IF(ISERROR(INDIRECT(CONCATENATE($E$32,"!Q222"))),"",INDIRECT(CONCATENATE($E$32,"!Q222")))</f>
        <v>62.533195877498414</v>
      </c>
      <c r="X40" s="1042">
        <f ca="true">IF(ISERROR(INDIRECT(CONCATENATE($E$32,"!Q223"))),"",INDIRECT(CONCATENATE($E$32,"!Q223")))</f>
        <v>23.921921260296298</v>
      </c>
      <c r="Y40" s="1040">
        <f ca="true">IF(ISERROR(INDIRECT(CONCATENATE($E$32,"!Q224"))),"",INDIRECT(CONCATENATE($E$32,"!Q224")))</f>
        <v>13.544882862205288</v>
      </c>
      <c r="Z40" s="310"/>
    </row>
    <row r="41" x14ac:dyDescent="0.2">
      <c r="F41" s="238"/>
      <c r="G41" s="984"/>
      <c r="H41" s="985"/>
      <c r="I41" s="987"/>
      <c r="J41" s="1044"/>
      <c r="K41" s="1037"/>
      <c r="L41" s="1043"/>
      <c r="M41" s="1041"/>
      <c r="N41" s="1037"/>
      <c r="O41" s="1043"/>
      <c r="P41" s="1041"/>
      <c r="Q41" s="1037"/>
      <c r="R41" s="1043"/>
      <c r="S41" s="1041"/>
      <c r="T41" s="1037"/>
      <c r="U41" s="1043"/>
      <c r="V41" s="1041"/>
      <c r="W41" s="1037"/>
      <c r="X41" s="1043"/>
      <c r="Y41" s="1041"/>
      <c r="Z41" s="310"/>
    </row>
    <row r="43" x14ac:dyDescent="0.2">
      <c r="F43" s="238"/>
      <c r="G43" s="238"/>
    </row>
    <row r="44" x14ac:dyDescent="0.2">
      <c r="F44" s="238"/>
      <c r="G44" s="238"/>
    </row>
    <row r="45" x14ac:dyDescent="0.2">
      <c r="F45" s="238"/>
      <c r="G45" s="238"/>
    </row>
    <row r="46" x14ac:dyDescent="0.2">
      <c r="F46" s="238"/>
      <c r="G46" s="238"/>
    </row>
    <row r="48" ht="15" x14ac:dyDescent="0.2">
      <c r="H48" s="309"/>
    </row>
    <row r="88" hidden="true" x14ac:dyDescent="0.2">
      <c r="A88" s="206">
        <v>6</v>
      </c>
      <c r="B88" s="206" t="s">
        <v>192</v>
      </c>
    </row>
    <row r="89" hidden="true" x14ac:dyDescent="0.2">
      <c r="B89" s="206" t="s">
        <v>296</v>
      </c>
    </row>
    <row r="90" hidden="true" x14ac:dyDescent="0.2">
      <c r="B90" s="206" t="s">
        <v>146</v>
      </c>
    </row>
    <row r="91" hidden="true" x14ac:dyDescent="0.2">
      <c r="B91" s="206" t="s">
        <v>184</v>
      </c>
    </row>
    <row r="92" hidden="true" x14ac:dyDescent="0.2">
      <c r="B92" s="206" t="s">
        <v>275</v>
      </c>
    </row>
    <row r="93" hidden="true" x14ac:dyDescent="0.2">
      <c r="B93" s="206" t="s">
        <v>499</v>
      </c>
    </row>
    <row r="94" hidden="true" x14ac:dyDescent="0.2">
      <c r="B94" s="206" t="s">
        <v>577</v>
      </c>
    </row>
    <row r="95" hidden="true" x14ac:dyDescent="0.2">
      <c r="B95" s="206" t="s">
        <v>134</v>
      </c>
    </row>
    <row r="96" hidden="true" x14ac:dyDescent="0.2">
      <c r="B96" s="206"/>
    </row>
    <row r="97" hidden="true" x14ac:dyDescent="0.2">
      <c r="B97" s="206"/>
    </row>
    <row r="98" hidden="true" x14ac:dyDescent="0.2">
      <c r="B98" s="206"/>
    </row>
    <row r="99" hidden="true" x14ac:dyDescent="0.2">
      <c r="B99" s="206"/>
    </row>
    <row r="100" hidden="true" x14ac:dyDescent="0.2">
      <c r="B100" s="206"/>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E11EB-8397-4538-A2B5-F5161C937769}">
  <sheetPr codeName="Feuil12"/>
  <dimension ref="A1:CZ1200"/>
  <sheetViews>
    <sheetView showGridLines="false" workbookViewId="0"/>
  </sheetViews>
  <sheetFormatPr defaultColWidth="10.85546875" defaultRowHeight="15" customHeight="true" x14ac:dyDescent="0.2"/>
  <cols>
    <col min="1" max="1" width="31.5703125" style="450" customWidth="true"/>
    <col min="2" max="2" width="41.5703125" style="450" customWidth="true"/>
    <col min="3" max="17" width="10.7109375" style="450" customWidth="true"/>
    <col min="18" max="38" width="12.5703125" style="450" customWidth="true"/>
    <col min="39" max="52" width="12.5703125" style="356" customWidth="true"/>
    <col min="53" max="53" width="31.5703125" style="451" customWidth="true"/>
    <col min="54" max="54" width="41.5703125" style="380" customWidth="true"/>
    <col min="55" max="69" width="9.140625" style="451" customWidth="true"/>
    <col min="70" max="77" width="12.5703125" style="451" customWidth="true"/>
    <col min="78" max="104" width="12.5703125" style="356" customWidth="true"/>
    <col min="105" max="16384" width="10.85546875" style="450"/>
  </cols>
  <sheetData>
    <row r="1" s="313" customFormat="true" ht="18" customHeight="true" x14ac:dyDescent="0.2">
      <c r="AM1" s="356"/>
      <c r="AN1" s="356"/>
      <c r="AO1" s="356"/>
      <c r="AP1" s="356"/>
      <c r="AQ1" s="356"/>
      <c r="AR1" s="356"/>
      <c r="AS1" s="356"/>
      <c r="AT1" s="356"/>
      <c r="AU1" s="356"/>
      <c r="AV1" s="356"/>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M2" s="356"/>
      <c r="AN2" s="356"/>
      <c r="AO2" s="356"/>
      <c r="AP2" s="356"/>
      <c r="AQ2" s="356"/>
      <c r="AR2" s="356"/>
      <c r="AS2" s="356"/>
      <c r="AT2" s="356"/>
      <c r="AU2" s="356"/>
      <c r="AV2" s="356"/>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2004</v>
      </c>
      <c r="B3" s="373"/>
      <c r="AM3" s="356"/>
      <c r="AN3" s="356"/>
      <c r="AO3" s="356"/>
      <c r="AP3" s="356"/>
      <c r="AQ3" s="356"/>
      <c r="AR3" s="356"/>
      <c r="AS3" s="356"/>
      <c r="AT3" s="356"/>
      <c r="AU3" s="356"/>
      <c r="AV3" s="356"/>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M4" s="356"/>
      <c r="AN4" s="356"/>
      <c r="AO4" s="356"/>
      <c r="AP4" s="356"/>
      <c r="AQ4" s="356"/>
      <c r="AR4" s="356"/>
      <c r="AS4" s="356"/>
      <c r="AT4" s="356"/>
      <c r="AU4" s="356"/>
      <c r="AV4" s="356"/>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M5" s="356"/>
      <c r="AN5" s="356"/>
      <c r="AO5" s="356"/>
      <c r="AP5" s="356"/>
      <c r="AQ5" s="356"/>
      <c r="AR5" s="356"/>
      <c r="AS5" s="356"/>
      <c r="AT5" s="356"/>
      <c r="AU5" s="356"/>
      <c r="AV5" s="356"/>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M6" s="356"/>
      <c r="AN6" s="356"/>
      <c r="AO6" s="356"/>
      <c r="AP6" s="356"/>
      <c r="AQ6" s="356"/>
      <c r="AR6" s="356"/>
      <c r="AS6" s="356"/>
      <c r="AT6" s="356"/>
      <c r="AU6" s="356"/>
      <c r="AV6" s="356"/>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M7" s="356"/>
      <c r="AN7" s="356"/>
      <c r="AO7" s="356"/>
      <c r="AP7" s="356"/>
      <c r="AQ7" s="356"/>
      <c r="AR7" s="356"/>
      <c r="AS7" s="356"/>
      <c r="AT7" s="356"/>
      <c r="AU7" s="356"/>
      <c r="AV7" s="356"/>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M8" s="356"/>
      <c r="AN8" s="356"/>
      <c r="AO8" s="356"/>
      <c r="AP8" s="356"/>
      <c r="AQ8" s="356"/>
      <c r="AR8" s="356"/>
      <c r="AS8" s="356"/>
      <c r="AT8" s="356"/>
      <c r="AU8" s="356"/>
      <c r="AV8" s="356"/>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AIS04</v>
      </c>
      <c r="AM9" s="356"/>
      <c r="AN9" s="356"/>
      <c r="AO9" s="356"/>
      <c r="AP9" s="356"/>
      <c r="AQ9" s="356"/>
      <c r="AR9" s="356"/>
      <c r="AS9" s="356"/>
      <c r="AT9" s="356"/>
      <c r="AU9" s="356"/>
      <c r="AV9" s="356"/>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tr">
        <f>B1028</f>
        <v/>
      </c>
      <c r="B10" s="196"/>
      <c r="AM10" s="356"/>
      <c r="AN10" s="356"/>
      <c r="AO10" s="356"/>
      <c r="AP10" s="356"/>
      <c r="AQ10" s="356"/>
      <c r="AR10" s="356"/>
      <c r="AS10" s="356"/>
      <c r="AT10" s="356"/>
      <c r="AU10" s="356"/>
      <c r="AV10" s="35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tr">
        <f>B1027</f>
        <v>Time to improved source based on:</v>
      </c>
      <c r="B11" s="195" t="s">
        <v>146</v>
      </c>
      <c r="AM11" s="356"/>
      <c r="AN11" s="356"/>
      <c r="AO11" s="356"/>
      <c r="AP11" s="356"/>
      <c r="AQ11" s="356"/>
      <c r="AR11" s="356"/>
      <c r="AS11" s="356"/>
      <c r="AT11" s="356"/>
      <c r="AU11" s="356"/>
      <c r="AV11" s="356"/>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M12" s="356"/>
      <c r="AN12" s="356"/>
      <c r="AO12" s="356"/>
      <c r="AP12" s="356"/>
      <c r="AQ12" s="356"/>
      <c r="AR12" s="356"/>
      <c r="AS12" s="356"/>
      <c r="AT12" s="356"/>
      <c r="AU12" s="356"/>
      <c r="AV12" s="35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M13" s="356"/>
      <c r="AN13" s="356"/>
      <c r="AO13" s="356"/>
      <c r="AP13" s="356"/>
      <c r="AQ13" s="356"/>
      <c r="AR13" s="356"/>
      <c r="AS13" s="356"/>
      <c r="AT13" s="356"/>
      <c r="AU13" s="356"/>
      <c r="AV13" s="356"/>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453"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25"/>
      <c r="AN14" s="425"/>
      <c r="AO14" s="425"/>
      <c r="AP14" s="425"/>
      <c r="AQ14" s="425"/>
      <c r="AR14" s="425"/>
      <c r="AS14" s="425"/>
      <c r="AT14" s="425"/>
      <c r="AU14" s="425"/>
      <c r="AV14" s="42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360"/>
      <c r="CN14" s="360"/>
      <c r="CO14" s="360"/>
      <c r="CP14" s="360"/>
      <c r="CQ14" s="360"/>
      <c r="CR14" s="360"/>
      <c r="CS14" s="360"/>
      <c r="CT14" s="360"/>
      <c r="CU14" s="360"/>
      <c r="CV14" s="360"/>
      <c r="CW14" s="360"/>
      <c r="CX14" s="360"/>
      <c r="CY14" s="360"/>
      <c r="CZ14" s="360"/>
    </row>
    <row r="15" s="453" customFormat="true" ht="24"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148</v>
      </c>
      <c r="T15" s="581" t="s">
        <v>149</v>
      </c>
      <c r="U15" s="581" t="s">
        <v>150</v>
      </c>
      <c r="V15" s="581" t="s">
        <v>151</v>
      </c>
      <c r="W15" s="581" t="s">
        <v>152</v>
      </c>
      <c r="X15" s="581" t="s">
        <v>153</v>
      </c>
      <c r="Y15" s="581" t="s">
        <v>154</v>
      </c>
      <c r="Z15" s="581" t="s">
        <v>155</v>
      </c>
      <c r="AA15" s="581" t="s">
        <v>156</v>
      </c>
      <c r="AB15" s="581" t="s">
        <v>157</v>
      </c>
      <c r="AC15" s="581" t="s">
        <v>158</v>
      </c>
      <c r="AD15" s="581" t="s">
        <v>159</v>
      </c>
      <c r="AE15" s="581" t="s">
        <v>160</v>
      </c>
      <c r="AF15" s="581" t="s">
        <v>161</v>
      </c>
      <c r="AG15" s="581" t="s">
        <v>162</v>
      </c>
      <c r="AH15" s="581" t="s">
        <v>163</v>
      </c>
      <c r="AI15" s="581" t="s">
        <v>164</v>
      </c>
      <c r="AJ15" s="581" t="s">
        <v>165</v>
      </c>
      <c r="AK15" s="581" t="s">
        <v>166</v>
      </c>
      <c r="AL15" s="582" t="s">
        <v>167</v>
      </c>
      <c r="AM15" s="425"/>
      <c r="AN15" s="425"/>
      <c r="AO15" s="425"/>
      <c r="AP15" s="425"/>
      <c r="AQ15" s="425"/>
      <c r="AR15" s="425"/>
      <c r="AS15" s="425"/>
      <c r="AT15" s="425"/>
      <c r="AU15" s="425"/>
      <c r="AV15" s="425"/>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148</v>
      </c>
      <c r="BT15" s="554" t="s">
        <v>149</v>
      </c>
      <c r="BU15" s="554" t="s">
        <v>150</v>
      </c>
      <c r="BV15" s="554" t="s">
        <v>151</v>
      </c>
      <c r="BW15" s="554" t="s">
        <v>152</v>
      </c>
      <c r="BX15" s="554" t="s">
        <v>153</v>
      </c>
      <c r="BY15" s="555" t="s">
        <v>154</v>
      </c>
      <c r="BZ15" s="555" t="s">
        <v>155</v>
      </c>
      <c r="CA15" s="555" t="s">
        <v>156</v>
      </c>
      <c r="CB15" s="555" t="s">
        <v>157</v>
      </c>
      <c r="CC15" s="555" t="s">
        <v>158</v>
      </c>
      <c r="CD15" s="555" t="s">
        <v>159</v>
      </c>
      <c r="CE15" s="555" t="s">
        <v>160</v>
      </c>
      <c r="CF15" s="555" t="s">
        <v>161</v>
      </c>
      <c r="CG15" s="555" t="s">
        <v>162</v>
      </c>
      <c r="CH15" s="555" t="s">
        <v>163</v>
      </c>
      <c r="CI15" s="555" t="s">
        <v>164</v>
      </c>
      <c r="CJ15" s="555" t="s">
        <v>165</v>
      </c>
      <c r="CK15" s="555" t="s">
        <v>166</v>
      </c>
      <c r="CL15" s="555" t="s">
        <v>167</v>
      </c>
      <c r="CM15" s="201"/>
      <c r="CN15" s="201"/>
      <c r="CO15" s="201"/>
      <c r="CP15" s="201"/>
      <c r="CQ15" s="201"/>
      <c r="CR15" s="201"/>
      <c r="CS15" s="201"/>
      <c r="CT15" s="201"/>
      <c r="CU15" s="201"/>
      <c r="CV15" s="201"/>
      <c r="CW15" s="201"/>
      <c r="CX15" s="201"/>
      <c r="CY15" s="201"/>
      <c r="CZ15" s="201"/>
    </row>
    <row r="16" s="453" customFormat="true" ht="15" customHeight="true" x14ac:dyDescent="0.2">
      <c r="A16" s="1068" t="s">
        <v>13</v>
      </c>
      <c r="B16" s="386" t="s">
        <v>14</v>
      </c>
      <c r="C16" s="145">
        <v>35.093861667925601</v>
      </c>
      <c r="D16" s="144">
        <v>37.387515509959655</v>
      </c>
      <c r="E16" s="144">
        <v>48.186885535456184</v>
      </c>
      <c r="F16" s="144">
        <v>65.784140650358609</v>
      </c>
      <c r="G16" s="143">
        <v>93.524501208388344</v>
      </c>
      <c r="H16" s="142">
        <v>72.857948662805242</v>
      </c>
      <c r="I16" s="144">
        <v>90.707597017957539</v>
      </c>
      <c r="J16" s="144">
        <v>94.451198930751488</v>
      </c>
      <c r="K16" s="144">
        <v>97.717227881283165</v>
      </c>
      <c r="L16" s="141">
        <v>98.277935603860769</v>
      </c>
      <c r="M16" s="145">
        <v>33.197662510627623</v>
      </c>
      <c r="N16" s="144">
        <v>33.806341237382135</v>
      </c>
      <c r="O16" s="144">
        <v>41.893458555981042</v>
      </c>
      <c r="P16" s="144">
        <v>48.563786332778818</v>
      </c>
      <c r="Q16" s="143">
        <v>62.87501022963361</v>
      </c>
      <c r="R16" s="142">
        <v>69.504746631362622</v>
      </c>
      <c r="S16" s="144">
        <v>97.210425011963807</v>
      </c>
      <c r="T16" s="144">
        <v>56.30121328520633</v>
      </c>
      <c r="U16" s="144">
        <v>43.940206371864285</v>
      </c>
      <c r="V16" s="144">
        <v>27.867796482882696</v>
      </c>
      <c r="W16" s="144">
        <v>66.790694877860503</v>
      </c>
      <c r="X16" s="144">
        <v>83.941879648273357</v>
      </c>
      <c r="Y16" s="144">
        <v>22.09660195179924</v>
      </c>
      <c r="Z16" s="144">
        <v>38.1605195333468</v>
      </c>
      <c r="AA16" s="144">
        <v>29.389356395903647</v>
      </c>
      <c r="AB16" s="144">
        <v>50.56811774425752</v>
      </c>
      <c r="AC16" s="144">
        <v>70.919064267842131</v>
      </c>
      <c r="AD16" s="144">
        <v>56.5365489843931</v>
      </c>
      <c r="AE16" s="144">
        <v>59.977167983325799</v>
      </c>
      <c r="AF16" s="144">
        <v>39.510785280583846</v>
      </c>
      <c r="AG16" s="144">
        <v>54.109783917345943</v>
      </c>
      <c r="AH16" s="144">
        <v>51.609669664076328</v>
      </c>
      <c r="AI16" s="144">
        <v>68.922194077527209</v>
      </c>
      <c r="AJ16" s="144">
        <v>39.691510256284943</v>
      </c>
      <c r="AK16" s="144">
        <v>26.495064149251135</v>
      </c>
      <c r="AL16" s="141">
        <v>41.861456891657021</v>
      </c>
      <c r="AM16" s="425"/>
      <c r="AN16" s="425"/>
      <c r="AO16" s="425"/>
      <c r="AP16" s="425"/>
      <c r="AQ16" s="425"/>
      <c r="AR16" s="425"/>
      <c r="AS16" s="425"/>
      <c r="AT16" s="425"/>
      <c r="AU16" s="425"/>
      <c r="AV16" s="425"/>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7"/>
      <c r="CN16" s="7"/>
      <c r="CO16" s="7"/>
      <c r="CP16" s="7"/>
      <c r="CQ16" s="7"/>
      <c r="CR16" s="7"/>
      <c r="CS16" s="7"/>
      <c r="CT16" s="7"/>
      <c r="CU16" s="7"/>
      <c r="CV16" s="7"/>
      <c r="CW16" s="7"/>
      <c r="CX16" s="7"/>
      <c r="CY16" s="7"/>
      <c r="CZ16" s="7"/>
    </row>
    <row r="17" s="453" customFormat="true" ht="15" customHeight="true" x14ac:dyDescent="0.2">
      <c r="A17" s="1069"/>
      <c r="B17" s="387" t="s">
        <v>51</v>
      </c>
      <c r="C17" s="140">
        <v>64.906138332074192</v>
      </c>
      <c r="D17" s="139">
        <v>62.61248449004033</v>
      </c>
      <c r="E17" s="139">
        <v>51.813114464543773</v>
      </c>
      <c r="F17" s="139">
        <v>34.215859349641434</v>
      </c>
      <c r="G17" s="138">
        <v>6.4754987916116544</v>
      </c>
      <c r="H17" s="137">
        <v>27.142051337194783</v>
      </c>
      <c r="I17" s="139">
        <v>9.2924029820424838</v>
      </c>
      <c r="J17" s="139">
        <v>5.5488010692485163</v>
      </c>
      <c r="K17" s="139">
        <v>2.282772118716863</v>
      </c>
      <c r="L17" s="136">
        <v>1.7220643961392414</v>
      </c>
      <c r="M17" s="140">
        <v>66.802337489372263</v>
      </c>
      <c r="N17" s="139">
        <v>66.193658762617702</v>
      </c>
      <c r="O17" s="139">
        <v>58.10654144401903</v>
      </c>
      <c r="P17" s="139">
        <v>51.43621366722104</v>
      </c>
      <c r="Q17" s="138">
        <v>37.124989770366675</v>
      </c>
      <c r="R17" s="137">
        <v>30.495253368637421</v>
      </c>
      <c r="S17" s="139">
        <v>2.7895749880361733</v>
      </c>
      <c r="T17" s="139">
        <v>43.698786714793542</v>
      </c>
      <c r="U17" s="139">
        <v>56.05979362813558</v>
      </c>
      <c r="V17" s="139">
        <v>72.132203517117276</v>
      </c>
      <c r="W17" s="139">
        <v>33.209305122139568</v>
      </c>
      <c r="X17" s="139">
        <v>16.058120351726632</v>
      </c>
      <c r="Y17" s="139">
        <v>77.903398048200671</v>
      </c>
      <c r="Z17" s="139">
        <v>61.839480466653043</v>
      </c>
      <c r="AA17" s="139">
        <v>70.61064360409631</v>
      </c>
      <c r="AB17" s="139">
        <v>49.43188225574243</v>
      </c>
      <c r="AC17" s="139">
        <v>29.080935732157865</v>
      </c>
      <c r="AD17" s="139">
        <v>43.463451015606765</v>
      </c>
      <c r="AE17" s="139">
        <v>40.022832016674208</v>
      </c>
      <c r="AF17" s="139">
        <v>60.489214719416232</v>
      </c>
      <c r="AG17" s="139">
        <v>45.890216082654042</v>
      </c>
      <c r="AH17" s="139">
        <v>48.390330335923728</v>
      </c>
      <c r="AI17" s="139">
        <v>31.077805922472692</v>
      </c>
      <c r="AJ17" s="139">
        <v>60.308489743714986</v>
      </c>
      <c r="AK17" s="139">
        <v>73.504935850748922</v>
      </c>
      <c r="AL17" s="136">
        <v>58.138543108343278</v>
      </c>
      <c r="AM17" s="425"/>
      <c r="AN17" s="425"/>
      <c r="AO17" s="425"/>
      <c r="AP17" s="425"/>
      <c r="AQ17" s="425"/>
      <c r="AR17" s="425"/>
      <c r="AS17" s="425"/>
      <c r="AT17" s="425"/>
      <c r="AU17" s="425"/>
      <c r="AV17" s="425"/>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7"/>
      <c r="CN17" s="7"/>
      <c r="CO17" s="7"/>
      <c r="CP17" s="7"/>
      <c r="CQ17" s="7"/>
      <c r="CR17" s="7"/>
      <c r="CS17" s="7"/>
      <c r="CT17" s="7"/>
      <c r="CU17" s="7"/>
      <c r="CV17" s="7"/>
      <c r="CW17" s="7"/>
      <c r="CX17" s="7"/>
      <c r="CY17" s="7"/>
      <c r="CZ17" s="7"/>
    </row>
    <row r="18" s="453" customFormat="true" ht="15" customHeight="true" x14ac:dyDescent="0.2">
      <c r="A18" s="1069" t="s">
        <v>60</v>
      </c>
      <c r="B18" s="387" t="s">
        <v>15</v>
      </c>
      <c r="C18" s="140">
        <f>C16*'AIS08'!C23/100</f>
        <v>20.505895203881849</v>
      </c>
      <c r="D18" s="139">
        <f>D16*'AIS08'!D23/100</f>
        <v>24.855443179095083</v>
      </c>
      <c r="E18" s="139">
        <f>E16*'AIS08'!E23/100</f>
        <v>34.413717377418159</v>
      </c>
      <c r="F18" s="139">
        <f>F16*'AIS08'!F23/100</f>
        <v>53.114336202588241</v>
      </c>
      <c r="G18" s="138">
        <f>G16*'AIS08'!G23/100</f>
        <v>83.350076468586352</v>
      </c>
      <c r="H18" s="137">
        <f>H16*'AIS08'!H23/100</f>
        <v>58.055272086241537</v>
      </c>
      <c r="I18" s="139">
        <f>I16*'AIS08'!I23/100</f>
        <v>75.891055166586369</v>
      </c>
      <c r="J18" s="139">
        <f>J16*'AIS08'!J23/100</f>
        <v>83.9910069547593</v>
      </c>
      <c r="K18" s="139">
        <f>K16*'AIS08'!K23/100</f>
        <v>89.895735358493695</v>
      </c>
      <c r="L18" s="136">
        <f>L16*'AIS08'!L23/100</f>
        <v>94.064213621465896</v>
      </c>
      <c r="M18" s="140">
        <f>M16*'AIS08'!M23/100</f>
        <v>18.83020188119043</v>
      </c>
      <c r="N18" s="139">
        <f>N16*'AIS08'!N23/100</f>
        <v>20.180007710505013</v>
      </c>
      <c r="O18" s="139">
        <f>O16*'AIS08'!O23/100</f>
        <v>30.312269118105569</v>
      </c>
      <c r="P18" s="139">
        <f>P16*'AIS08'!P23/100</f>
        <v>34.915041652642508</v>
      </c>
      <c r="Q18" s="138">
        <f>Q16*'AIS08'!Q23/100</f>
        <v>51.851767900007971</v>
      </c>
      <c r="R18" s="72" t="s">
        <v>35</v>
      </c>
      <c r="S18" s="82" t="s">
        <v>35</v>
      </c>
      <c r="T18" s="82" t="s">
        <v>35</v>
      </c>
      <c r="U18" s="82" t="s">
        <v>35</v>
      </c>
      <c r="V18" s="82" t="s">
        <v>35</v>
      </c>
      <c r="W18" s="82" t="s">
        <v>35</v>
      </c>
      <c r="X18" s="82" t="s">
        <v>35</v>
      </c>
      <c r="Y18" s="82" t="s">
        <v>35</v>
      </c>
      <c r="Z18" s="82" t="s">
        <v>35</v>
      </c>
      <c r="AA18" s="82" t="s">
        <v>35</v>
      </c>
      <c r="AB18" s="82" t="s">
        <v>35</v>
      </c>
      <c r="AC18" s="82" t="s">
        <v>35</v>
      </c>
      <c r="AD18" s="82" t="s">
        <v>35</v>
      </c>
      <c r="AE18" s="82" t="s">
        <v>35</v>
      </c>
      <c r="AF18" s="82" t="s">
        <v>35</v>
      </c>
      <c r="AG18" s="82" t="s">
        <v>35</v>
      </c>
      <c r="AH18" s="82" t="s">
        <v>35</v>
      </c>
      <c r="AI18" s="82" t="s">
        <v>35</v>
      </c>
      <c r="AJ18" s="82" t="s">
        <v>35</v>
      </c>
      <c r="AK18" s="82" t="s">
        <v>35</v>
      </c>
      <c r="AL18" s="67" t="s">
        <v>35</v>
      </c>
      <c r="AM18" s="425"/>
      <c r="AN18" s="425"/>
      <c r="AO18" s="425"/>
      <c r="AP18" s="425"/>
      <c r="AQ18" s="425"/>
      <c r="AR18" s="425"/>
      <c r="AS18" s="425"/>
      <c r="AT18" s="425"/>
      <c r="AU18" s="425"/>
      <c r="AV18" s="425"/>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7"/>
      <c r="CN18" s="7"/>
      <c r="CO18" s="7"/>
      <c r="CP18" s="7"/>
      <c r="CQ18" s="7"/>
      <c r="CR18" s="7"/>
      <c r="CS18" s="7"/>
      <c r="CT18" s="7"/>
      <c r="CU18" s="7"/>
      <c r="CV18" s="7"/>
      <c r="CW18" s="7"/>
      <c r="CX18" s="7"/>
      <c r="CY18" s="7"/>
      <c r="CZ18" s="7"/>
    </row>
    <row r="19" s="453" customFormat="true" ht="15" customHeight="true" x14ac:dyDescent="0.2">
      <c r="A19" s="1069"/>
      <c r="B19" s="387" t="s">
        <v>16</v>
      </c>
      <c r="C19" s="140">
        <f>C16*'AIS08'!C22/100</f>
        <v>14.587966464043697</v>
      </c>
      <c r="D19" s="139">
        <f>D16*'AIS08'!D22/100</f>
        <v>12.532072330864601</v>
      </c>
      <c r="E19" s="139">
        <f>E16*'AIS08'!E22/100</f>
        <v>13.773168158037988</v>
      </c>
      <c r="F19" s="139">
        <f>F16*'AIS08'!F22/100</f>
        <v>12.669804447770229</v>
      </c>
      <c r="G19" s="138">
        <f>G16*'AIS08'!G22/100</f>
        <v>10.174424739802044</v>
      </c>
      <c r="H19" s="137">
        <f>H16*'AIS08'!H22/100</f>
        <v>14.802676576563675</v>
      </c>
      <c r="I19" s="139">
        <f>I16*'AIS08'!I22/100</f>
        <v>14.816541851371182</v>
      </c>
      <c r="J19" s="139">
        <f>J16*'AIS08'!J22/100</f>
        <v>10.460191975992162</v>
      </c>
      <c r="K19" s="139">
        <f>K16*'AIS08'!K22/100</f>
        <v>7.8214925227894305</v>
      </c>
      <c r="L19" s="136">
        <f>L16*'AIS08'!L22/100</f>
        <v>4.2137219823948957</v>
      </c>
      <c r="M19" s="140">
        <f>M16*'AIS08'!M22/100</f>
        <v>14.367460629437183</v>
      </c>
      <c r="N19" s="139">
        <f>N16*'AIS08'!N22/100</f>
        <v>13.62633352687712</v>
      </c>
      <c r="O19" s="139">
        <f>O16*'AIS08'!O22/100</f>
        <v>11.581189437875457</v>
      </c>
      <c r="P19" s="139">
        <f>P16*'AIS08'!P22/100</f>
        <v>13.648744680136256</v>
      </c>
      <c r="Q19" s="138">
        <f>Q16*'AIS08'!Q22/100</f>
        <v>11.023242329625527</v>
      </c>
      <c r="R19" s="72" t="s">
        <v>35</v>
      </c>
      <c r="S19" s="82" t="s">
        <v>35</v>
      </c>
      <c r="T19" s="82" t="s">
        <v>35</v>
      </c>
      <c r="U19" s="82" t="s">
        <v>35</v>
      </c>
      <c r="V19" s="82" t="s">
        <v>35</v>
      </c>
      <c r="W19" s="82" t="s">
        <v>35</v>
      </c>
      <c r="X19" s="82" t="s">
        <v>35</v>
      </c>
      <c r="Y19" s="82" t="s">
        <v>35</v>
      </c>
      <c r="Z19" s="82" t="s">
        <v>35</v>
      </c>
      <c r="AA19" s="82" t="s">
        <v>35</v>
      </c>
      <c r="AB19" s="82" t="s">
        <v>35</v>
      </c>
      <c r="AC19" s="82" t="s">
        <v>35</v>
      </c>
      <c r="AD19" s="82" t="s">
        <v>35</v>
      </c>
      <c r="AE19" s="82" t="s">
        <v>35</v>
      </c>
      <c r="AF19" s="82" t="s">
        <v>35</v>
      </c>
      <c r="AG19" s="82" t="s">
        <v>35</v>
      </c>
      <c r="AH19" s="82" t="s">
        <v>35</v>
      </c>
      <c r="AI19" s="82" t="s">
        <v>35</v>
      </c>
      <c r="AJ19" s="82" t="s">
        <v>35</v>
      </c>
      <c r="AK19" s="82" t="s">
        <v>35</v>
      </c>
      <c r="AL19" s="67" t="s">
        <v>35</v>
      </c>
      <c r="AM19" s="425"/>
      <c r="AN19" s="425"/>
      <c r="AO19" s="425"/>
      <c r="AP19" s="425"/>
      <c r="AQ19" s="425"/>
      <c r="AR19" s="425"/>
      <c r="AS19" s="425"/>
      <c r="AT19" s="425"/>
      <c r="AU19" s="425"/>
      <c r="AV19" s="425"/>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7"/>
      <c r="CN19" s="7"/>
      <c r="CO19" s="7"/>
      <c r="CP19" s="7"/>
      <c r="CQ19" s="7"/>
      <c r="CR19" s="7"/>
      <c r="CS19" s="7"/>
      <c r="CT19" s="7"/>
      <c r="CU19" s="7"/>
      <c r="CV19" s="7"/>
      <c r="CW19" s="7"/>
      <c r="CX19" s="7"/>
      <c r="CY19" s="7"/>
      <c r="CZ19" s="7"/>
    </row>
    <row r="20" s="453" customFormat="true" ht="15" customHeight="true" x14ac:dyDescent="0.2">
      <c r="A20" s="1069"/>
      <c r="B20" s="387" t="s">
        <v>22</v>
      </c>
      <c r="C20" s="140">
        <f>100-(C18+C19+C21)</f>
        <v>40.096137304401395</v>
      </c>
      <c r="D20" s="139">
        <f t="shared" ref="D20:Q20" si="0">100-(D18+D19+D21)</f>
        <v>38.883123208770115</v>
      </c>
      <c r="E20" s="139">
        <f t="shared" si="0"/>
        <v>30.068798276971322</v>
      </c>
      <c r="F20" s="139">
        <f t="shared" si="0"/>
        <v>20.949012761076474</v>
      </c>
      <c r="G20" s="138">
        <f t="shared" si="0"/>
        <v>4.0266141454516031</v>
      </c>
      <c r="H20" s="137">
        <f t="shared" si="0"/>
        <v>25.226781108751254</v>
      </c>
      <c r="I20" s="139">
        <f t="shared" si="0"/>
        <v>6.3903801481475</v>
      </c>
      <c r="J20" s="139">
        <f t="shared" si="0"/>
        <v>5.5488010692485403</v>
      </c>
      <c r="K20" s="139">
        <f t="shared" si="0"/>
        <v>1.537770342949301</v>
      </c>
      <c r="L20" s="136">
        <f t="shared" si="0"/>
        <v>1.5073260369843666</v>
      </c>
      <c r="M20" s="140">
        <f t="shared" si="0"/>
        <v>40.448140382258003</v>
      </c>
      <c r="N20" s="139">
        <f t="shared" si="0"/>
        <v>40.746303494736878</v>
      </c>
      <c r="O20" s="139">
        <f t="shared" si="0"/>
        <v>33.305813823095747</v>
      </c>
      <c r="P20" s="139">
        <f t="shared" si="0"/>
        <v>29.877884779719636</v>
      </c>
      <c r="Q20" s="138">
        <f t="shared" si="0"/>
        <v>21.795578168570614</v>
      </c>
      <c r="R20" s="72" t="s">
        <v>35</v>
      </c>
      <c r="S20" s="82" t="s">
        <v>35</v>
      </c>
      <c r="T20" s="82" t="s">
        <v>35</v>
      </c>
      <c r="U20" s="82" t="s">
        <v>35</v>
      </c>
      <c r="V20" s="82" t="s">
        <v>35</v>
      </c>
      <c r="W20" s="82" t="s">
        <v>35</v>
      </c>
      <c r="X20" s="82" t="s">
        <v>35</v>
      </c>
      <c r="Y20" s="82" t="s">
        <v>35</v>
      </c>
      <c r="Z20" s="82" t="s">
        <v>35</v>
      </c>
      <c r="AA20" s="82" t="s">
        <v>35</v>
      </c>
      <c r="AB20" s="82" t="s">
        <v>35</v>
      </c>
      <c r="AC20" s="82" t="s">
        <v>35</v>
      </c>
      <c r="AD20" s="82" t="s">
        <v>35</v>
      </c>
      <c r="AE20" s="82" t="s">
        <v>35</v>
      </c>
      <c r="AF20" s="82" t="s">
        <v>35</v>
      </c>
      <c r="AG20" s="82" t="s">
        <v>35</v>
      </c>
      <c r="AH20" s="82" t="s">
        <v>35</v>
      </c>
      <c r="AI20" s="82" t="s">
        <v>35</v>
      </c>
      <c r="AJ20" s="82" t="s">
        <v>35</v>
      </c>
      <c r="AK20" s="82" t="s">
        <v>35</v>
      </c>
      <c r="AL20" s="67" t="s">
        <v>35</v>
      </c>
      <c r="AM20" s="425"/>
      <c r="AN20" s="425"/>
      <c r="AO20" s="425"/>
      <c r="AP20" s="425"/>
      <c r="AQ20" s="425"/>
      <c r="AR20" s="425"/>
      <c r="AS20" s="425"/>
      <c r="AT20" s="425"/>
      <c r="AU20" s="425"/>
      <c r="AV20" s="425"/>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7"/>
      <c r="CN20" s="7"/>
      <c r="CO20" s="7"/>
      <c r="CP20" s="7"/>
      <c r="CQ20" s="7"/>
      <c r="CR20" s="7"/>
      <c r="CS20" s="7"/>
      <c r="CT20" s="7"/>
      <c r="CU20" s="7"/>
      <c r="CV20" s="7"/>
      <c r="CW20" s="7"/>
      <c r="CX20" s="7"/>
      <c r="CY20" s="7"/>
      <c r="CZ20" s="7"/>
    </row>
    <row r="21" s="453" customFormat="true" ht="15" customHeight="true" x14ac:dyDescent="0.2">
      <c r="A21" s="1069"/>
      <c r="B21" s="387" t="s">
        <v>17</v>
      </c>
      <c r="C21" s="140">
        <f t="shared" ref="C21:Q21" si="1">C66+C67+C68</f>
        <v>24.81000102767306</v>
      </c>
      <c r="D21" s="139">
        <f t="shared" si="1"/>
        <v>23.729361281270201</v>
      </c>
      <c r="E21" s="139">
        <f t="shared" si="1"/>
        <v>21.744316187572529</v>
      </c>
      <c r="F21" s="139">
        <f t="shared" si="1"/>
        <v>13.266846588565054</v>
      </c>
      <c r="G21" s="138">
        <f t="shared" si="1"/>
        <v>2.4488846461599953</v>
      </c>
      <c r="H21" s="137">
        <f t="shared" si="1"/>
        <v>1.9152702284435301</v>
      </c>
      <c r="I21" s="139">
        <f t="shared" si="1"/>
        <v>2.9020228338949394</v>
      </c>
      <c r="J21" s="139">
        <f t="shared" si="1"/>
        <v>0</v>
      </c>
      <c r="K21" s="139">
        <f t="shared" si="1"/>
        <v>0.74500177576758131</v>
      </c>
      <c r="L21" s="136">
        <f t="shared" si="1"/>
        <v>0.21473835915483075</v>
      </c>
      <c r="M21" s="140">
        <f t="shared" si="1"/>
        <v>26.354197107114384</v>
      </c>
      <c r="N21" s="139">
        <f t="shared" si="1"/>
        <v>25.447355267880983</v>
      </c>
      <c r="O21" s="139">
        <f t="shared" si="1"/>
        <v>24.800727620923233</v>
      </c>
      <c r="P21" s="139">
        <f t="shared" si="1"/>
        <v>21.558328887501599</v>
      </c>
      <c r="Q21" s="138">
        <f t="shared" si="1"/>
        <v>15.32941160179589</v>
      </c>
      <c r="R21" s="72" t="s">
        <v>35</v>
      </c>
      <c r="S21" s="82" t="s">
        <v>35</v>
      </c>
      <c r="T21" s="82" t="s">
        <v>35</v>
      </c>
      <c r="U21" s="82" t="s">
        <v>35</v>
      </c>
      <c r="V21" s="82" t="s">
        <v>35</v>
      </c>
      <c r="W21" s="82" t="s">
        <v>35</v>
      </c>
      <c r="X21" s="82" t="s">
        <v>35</v>
      </c>
      <c r="Y21" s="82" t="s">
        <v>35</v>
      </c>
      <c r="Z21" s="82" t="s">
        <v>35</v>
      </c>
      <c r="AA21" s="82" t="s">
        <v>35</v>
      </c>
      <c r="AB21" s="82" t="s">
        <v>35</v>
      </c>
      <c r="AC21" s="82" t="s">
        <v>35</v>
      </c>
      <c r="AD21" s="82" t="s">
        <v>35</v>
      </c>
      <c r="AE21" s="82" t="s">
        <v>35</v>
      </c>
      <c r="AF21" s="82" t="s">
        <v>35</v>
      </c>
      <c r="AG21" s="82" t="s">
        <v>35</v>
      </c>
      <c r="AH21" s="82" t="s">
        <v>35</v>
      </c>
      <c r="AI21" s="82" t="s">
        <v>35</v>
      </c>
      <c r="AJ21" s="82" t="s">
        <v>35</v>
      </c>
      <c r="AK21" s="82" t="s">
        <v>35</v>
      </c>
      <c r="AL21" s="67" t="s">
        <v>35</v>
      </c>
      <c r="AM21" s="425"/>
      <c r="AN21" s="425"/>
      <c r="AO21" s="425"/>
      <c r="AP21" s="425"/>
      <c r="AQ21" s="425"/>
      <c r="AR21" s="425"/>
      <c r="AS21" s="425"/>
      <c r="AT21" s="425"/>
      <c r="AU21" s="425"/>
      <c r="AV21" s="425"/>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7"/>
      <c r="CN21" s="7"/>
      <c r="CO21" s="7"/>
      <c r="CP21" s="7"/>
      <c r="CQ21" s="7"/>
      <c r="CR21" s="7"/>
      <c r="CS21" s="7"/>
      <c r="CT21" s="7"/>
      <c r="CU21" s="7"/>
      <c r="CV21" s="7"/>
      <c r="CW21" s="7"/>
      <c r="CX21" s="7"/>
      <c r="CY21" s="7"/>
      <c r="CZ21" s="7"/>
    </row>
    <row r="22" s="453" customFormat="true" ht="15" customHeight="true" x14ac:dyDescent="0.2">
      <c r="A22" s="1069" t="s">
        <v>54</v>
      </c>
      <c r="B22" s="387" t="s">
        <v>49</v>
      </c>
      <c r="C22" s="87" t="s">
        <v>35</v>
      </c>
      <c r="D22" s="82" t="s">
        <v>35</v>
      </c>
      <c r="E22" s="82" t="s">
        <v>35</v>
      </c>
      <c r="F22" s="82" t="s">
        <v>35</v>
      </c>
      <c r="G22" s="77" t="s">
        <v>35</v>
      </c>
      <c r="H22" s="72" t="s">
        <v>35</v>
      </c>
      <c r="I22" s="82" t="s">
        <v>35</v>
      </c>
      <c r="J22" s="82" t="s">
        <v>35</v>
      </c>
      <c r="K22" s="82" t="s">
        <v>35</v>
      </c>
      <c r="L22" s="67" t="s">
        <v>35</v>
      </c>
      <c r="M22" s="87" t="s">
        <v>35</v>
      </c>
      <c r="N22" s="82" t="s">
        <v>35</v>
      </c>
      <c r="O22" s="82" t="s">
        <v>35</v>
      </c>
      <c r="P22" s="82" t="s">
        <v>35</v>
      </c>
      <c r="Q22" s="77" t="s">
        <v>35</v>
      </c>
      <c r="R22" s="72" t="s">
        <v>35</v>
      </c>
      <c r="S22" s="82" t="s">
        <v>35</v>
      </c>
      <c r="T22" s="82" t="s">
        <v>35</v>
      </c>
      <c r="U22" s="82" t="s">
        <v>35</v>
      </c>
      <c r="V22" s="82" t="s">
        <v>35</v>
      </c>
      <c r="W22" s="82" t="s">
        <v>35</v>
      </c>
      <c r="X22" s="82" t="s">
        <v>35</v>
      </c>
      <c r="Y22" s="82" t="s">
        <v>35</v>
      </c>
      <c r="Z22" s="82" t="s">
        <v>35</v>
      </c>
      <c r="AA22" s="82" t="s">
        <v>35</v>
      </c>
      <c r="AB22" s="82" t="s">
        <v>35</v>
      </c>
      <c r="AC22" s="82" t="s">
        <v>35</v>
      </c>
      <c r="AD22" s="82" t="s">
        <v>35</v>
      </c>
      <c r="AE22" s="82" t="s">
        <v>35</v>
      </c>
      <c r="AF22" s="82" t="s">
        <v>35</v>
      </c>
      <c r="AG22" s="82" t="s">
        <v>35</v>
      </c>
      <c r="AH22" s="82" t="s">
        <v>35</v>
      </c>
      <c r="AI22" s="82" t="s">
        <v>35</v>
      </c>
      <c r="AJ22" s="82" t="s">
        <v>35</v>
      </c>
      <c r="AK22" s="82" t="s">
        <v>35</v>
      </c>
      <c r="AL22" s="67" t="s">
        <v>35</v>
      </c>
      <c r="AM22" s="425"/>
      <c r="AN22" s="425"/>
      <c r="AO22" s="425"/>
      <c r="AP22" s="425"/>
      <c r="AQ22" s="425"/>
      <c r="AR22" s="425"/>
      <c r="AS22" s="425"/>
      <c r="AT22" s="425"/>
      <c r="AU22" s="425"/>
      <c r="AV22" s="425"/>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7"/>
      <c r="CN22" s="7"/>
      <c r="CO22" s="7"/>
      <c r="CP22" s="7"/>
      <c r="CQ22" s="7"/>
      <c r="CR22" s="7"/>
      <c r="CS22" s="7"/>
      <c r="CT22" s="7"/>
      <c r="CU22" s="7"/>
      <c r="CV22" s="7"/>
      <c r="CW22" s="7"/>
      <c r="CX22" s="7"/>
      <c r="CY22" s="7"/>
      <c r="CZ22" s="7"/>
    </row>
    <row r="23" s="453" customFormat="true" ht="15" customHeight="true" x14ac:dyDescent="0.2">
      <c r="A23" s="1070"/>
      <c r="B23" s="388" t="s">
        <v>48</v>
      </c>
      <c r="C23" s="86" t="s">
        <v>35</v>
      </c>
      <c r="D23" s="81" t="s">
        <v>35</v>
      </c>
      <c r="E23" s="81" t="s">
        <v>35</v>
      </c>
      <c r="F23" s="81" t="s">
        <v>35</v>
      </c>
      <c r="G23" s="76" t="s">
        <v>35</v>
      </c>
      <c r="H23" s="71" t="s">
        <v>35</v>
      </c>
      <c r="I23" s="81" t="s">
        <v>35</v>
      </c>
      <c r="J23" s="81" t="s">
        <v>35</v>
      </c>
      <c r="K23" s="81" t="s">
        <v>35</v>
      </c>
      <c r="L23" s="66" t="s">
        <v>35</v>
      </c>
      <c r="M23" s="86" t="s">
        <v>35</v>
      </c>
      <c r="N23" s="81" t="s">
        <v>35</v>
      </c>
      <c r="O23" s="81" t="s">
        <v>35</v>
      </c>
      <c r="P23" s="81" t="s">
        <v>35</v>
      </c>
      <c r="Q23" s="76" t="s">
        <v>35</v>
      </c>
      <c r="R23" s="71" t="s">
        <v>35</v>
      </c>
      <c r="S23" s="81" t="s">
        <v>35</v>
      </c>
      <c r="T23" s="81" t="s">
        <v>35</v>
      </c>
      <c r="U23" s="81" t="s">
        <v>35</v>
      </c>
      <c r="V23" s="81" t="s">
        <v>35</v>
      </c>
      <c r="W23" s="81" t="s">
        <v>35</v>
      </c>
      <c r="X23" s="81" t="s">
        <v>35</v>
      </c>
      <c r="Y23" s="81" t="s">
        <v>35</v>
      </c>
      <c r="Z23" s="81" t="s">
        <v>35</v>
      </c>
      <c r="AA23" s="81" t="s">
        <v>35</v>
      </c>
      <c r="AB23" s="81" t="s">
        <v>35</v>
      </c>
      <c r="AC23" s="81" t="s">
        <v>35</v>
      </c>
      <c r="AD23" s="81" t="s">
        <v>35</v>
      </c>
      <c r="AE23" s="81" t="s">
        <v>35</v>
      </c>
      <c r="AF23" s="81" t="s">
        <v>35</v>
      </c>
      <c r="AG23" s="81" t="s">
        <v>35</v>
      </c>
      <c r="AH23" s="81" t="s">
        <v>35</v>
      </c>
      <c r="AI23" s="81" t="s">
        <v>35</v>
      </c>
      <c r="AJ23" s="81" t="s">
        <v>35</v>
      </c>
      <c r="AK23" s="81" t="s">
        <v>35</v>
      </c>
      <c r="AL23" s="66" t="s">
        <v>35</v>
      </c>
      <c r="AM23" s="425"/>
      <c r="AN23" s="425"/>
      <c r="AO23" s="425"/>
      <c r="AP23" s="425"/>
      <c r="AQ23" s="425"/>
      <c r="AR23" s="425"/>
      <c r="AS23" s="425"/>
      <c r="AT23" s="425"/>
      <c r="AU23" s="425"/>
      <c r="AV23" s="425"/>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7"/>
      <c r="CN23" s="7"/>
      <c r="CO23" s="7"/>
      <c r="CP23" s="7"/>
      <c r="CQ23" s="7"/>
      <c r="CR23" s="7"/>
      <c r="CS23" s="7"/>
      <c r="CT23" s="7"/>
      <c r="CU23" s="7"/>
      <c r="CV23" s="7"/>
      <c r="CW23" s="7"/>
      <c r="CX23" s="7"/>
      <c r="CY23" s="7"/>
      <c r="CZ23" s="7"/>
    </row>
    <row r="24" s="333" customFormat="true" ht="15" hidden="true"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908"/>
      <c r="AN24" s="908"/>
      <c r="AO24" s="908"/>
      <c r="AP24" s="908"/>
      <c r="AQ24" s="908"/>
      <c r="AR24" s="908"/>
      <c r="AS24" s="908"/>
      <c r="AT24" s="908"/>
      <c r="AU24" s="908"/>
      <c r="AV24" s="908"/>
      <c r="AW24" s="908"/>
      <c r="AX24" s="908"/>
      <c r="AY24" s="908"/>
      <c r="AZ24" s="36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hidden="true" customHeight="true" x14ac:dyDescent="0.2">
      <c r="A25" s="1083"/>
      <c r="B25" s="382" t="s">
        <v>58</v>
      </c>
      <c r="C25" s="396"/>
      <c r="D25" s="397"/>
      <c r="E25" s="397"/>
      <c r="F25" s="397"/>
      <c r="G25" s="398"/>
      <c r="H25" s="399"/>
      <c r="I25" s="397"/>
      <c r="J25" s="397"/>
      <c r="K25" s="397"/>
      <c r="L25" s="400"/>
      <c r="M25" s="396"/>
      <c r="N25" s="397"/>
      <c r="O25" s="397"/>
      <c r="P25" s="397"/>
      <c r="Q25" s="398"/>
      <c r="R25" s="399"/>
      <c r="S25" s="397"/>
      <c r="T25" s="397"/>
      <c r="U25" s="397"/>
      <c r="V25" s="397"/>
      <c r="W25" s="397"/>
      <c r="X25" s="397"/>
      <c r="Y25" s="397"/>
      <c r="Z25" s="397"/>
      <c r="AA25" s="397"/>
      <c r="AB25" s="400"/>
      <c r="AC25" s="400"/>
      <c r="AD25" s="400"/>
      <c r="AE25" s="400"/>
      <c r="AF25" s="400"/>
      <c r="AG25" s="400"/>
      <c r="AH25" s="400"/>
      <c r="AI25" s="400"/>
      <c r="AJ25" s="400"/>
      <c r="AK25" s="400"/>
      <c r="AL25" s="400"/>
      <c r="AM25" s="908"/>
      <c r="AN25" s="908"/>
      <c r="AO25" s="908"/>
      <c r="AP25" s="908"/>
      <c r="AQ25" s="908"/>
      <c r="AR25" s="908"/>
      <c r="AS25" s="908"/>
      <c r="AT25" s="908"/>
      <c r="AU25" s="908"/>
      <c r="AV25" s="908"/>
      <c r="AW25" s="908"/>
      <c r="AX25" s="908"/>
      <c r="AY25" s="908"/>
      <c r="AZ25" s="36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hidden="true"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908"/>
      <c r="AN26" s="908"/>
      <c r="AO26" s="908"/>
      <c r="AP26" s="908"/>
      <c r="AQ26" s="908"/>
      <c r="AR26" s="908"/>
      <c r="AS26" s="908"/>
      <c r="AT26" s="908"/>
      <c r="AU26" s="908"/>
      <c r="AV26" s="908"/>
      <c r="AW26" s="908"/>
      <c r="AX26" s="908"/>
      <c r="AY26" s="908"/>
      <c r="AZ26" s="36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454"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908"/>
      <c r="AN27" s="908"/>
      <c r="AO27" s="908"/>
      <c r="AP27" s="908"/>
      <c r="AQ27" s="908"/>
      <c r="AR27" s="908"/>
      <c r="AS27" s="908"/>
      <c r="AT27" s="908"/>
      <c r="AU27" s="908"/>
      <c r="AV27" s="908"/>
      <c r="AW27" s="908"/>
      <c r="AX27" s="908"/>
      <c r="AY27" s="908"/>
      <c r="AZ27" s="361"/>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360"/>
      <c r="CN27" s="360"/>
      <c r="CO27" s="360"/>
      <c r="CP27" s="360"/>
      <c r="CQ27" s="360"/>
      <c r="CR27" s="360"/>
      <c r="CS27" s="360"/>
      <c r="CT27" s="360"/>
      <c r="CU27" s="360"/>
      <c r="CV27" s="360"/>
      <c r="CW27" s="360"/>
      <c r="CX27" s="360"/>
      <c r="CY27" s="360"/>
      <c r="CZ27" s="360"/>
    </row>
    <row r="28" s="454" customFormat="true" ht="24"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148</v>
      </c>
      <c r="T28" s="581" t="s">
        <v>149</v>
      </c>
      <c r="U28" s="581" t="s">
        <v>150</v>
      </c>
      <c r="V28" s="581" t="s">
        <v>151</v>
      </c>
      <c r="W28" s="581" t="s">
        <v>152</v>
      </c>
      <c r="X28" s="581" t="s">
        <v>153</v>
      </c>
      <c r="Y28" s="581" t="s">
        <v>154</v>
      </c>
      <c r="Z28" s="581" t="s">
        <v>155</v>
      </c>
      <c r="AA28" s="581" t="s">
        <v>156</v>
      </c>
      <c r="AB28" s="581" t="s">
        <v>157</v>
      </c>
      <c r="AC28" s="581" t="s">
        <v>158</v>
      </c>
      <c r="AD28" s="581" t="s">
        <v>159</v>
      </c>
      <c r="AE28" s="581" t="s">
        <v>160</v>
      </c>
      <c r="AF28" s="581" t="s">
        <v>161</v>
      </c>
      <c r="AG28" s="581" t="s">
        <v>162</v>
      </c>
      <c r="AH28" s="581" t="s">
        <v>163</v>
      </c>
      <c r="AI28" s="581" t="s">
        <v>164</v>
      </c>
      <c r="AJ28" s="581" t="s">
        <v>165</v>
      </c>
      <c r="AK28" s="581" t="s">
        <v>166</v>
      </c>
      <c r="AL28" s="582" t="s">
        <v>167</v>
      </c>
      <c r="AM28" s="908"/>
      <c r="AN28" s="908"/>
      <c r="AO28" s="908"/>
      <c r="AP28" s="908"/>
      <c r="AQ28" s="908"/>
      <c r="AR28" s="908"/>
      <c r="AS28" s="908"/>
      <c r="AT28" s="908"/>
      <c r="AU28" s="908"/>
      <c r="AV28" s="908"/>
      <c r="AW28" s="908"/>
      <c r="AX28" s="908"/>
      <c r="AY28" s="908"/>
      <c r="AZ28" s="361"/>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148</v>
      </c>
      <c r="BT28" s="554" t="s">
        <v>149</v>
      </c>
      <c r="BU28" s="554" t="s">
        <v>150</v>
      </c>
      <c r="BV28" s="554" t="s">
        <v>151</v>
      </c>
      <c r="BW28" s="554" t="s">
        <v>152</v>
      </c>
      <c r="BX28" s="554" t="s">
        <v>153</v>
      </c>
      <c r="BY28" s="555" t="s">
        <v>154</v>
      </c>
      <c r="BZ28" s="555" t="s">
        <v>155</v>
      </c>
      <c r="CA28" s="555" t="s">
        <v>156</v>
      </c>
      <c r="CB28" s="555" t="s">
        <v>157</v>
      </c>
      <c r="CC28" s="555" t="s">
        <v>158</v>
      </c>
      <c r="CD28" s="555" t="s">
        <v>159</v>
      </c>
      <c r="CE28" s="555" t="s">
        <v>160</v>
      </c>
      <c r="CF28" s="555" t="s">
        <v>161</v>
      </c>
      <c r="CG28" s="555" t="s">
        <v>162</v>
      </c>
      <c r="CH28" s="555" t="s">
        <v>163</v>
      </c>
      <c r="CI28" s="555" t="s">
        <v>164</v>
      </c>
      <c r="CJ28" s="555" t="s">
        <v>165</v>
      </c>
      <c r="CK28" s="555" t="s">
        <v>166</v>
      </c>
      <c r="CL28" s="555" t="s">
        <v>167</v>
      </c>
      <c r="CM28" s="201"/>
      <c r="CN28" s="201"/>
      <c r="CO28" s="201"/>
      <c r="CP28" s="201"/>
      <c r="CQ28" s="201"/>
      <c r="CR28" s="201"/>
      <c r="CS28" s="201"/>
      <c r="CT28" s="201"/>
      <c r="CU28" s="201"/>
      <c r="CV28" s="201"/>
      <c r="CW28" s="201"/>
      <c r="CX28" s="201"/>
      <c r="CY28" s="201"/>
      <c r="CZ28" s="201"/>
    </row>
    <row r="29" s="454" customFormat="true" ht="15" customHeight="true" x14ac:dyDescent="0.2">
      <c r="A29" s="1068" t="s">
        <v>57</v>
      </c>
      <c r="B29" s="386" t="s">
        <v>49</v>
      </c>
      <c r="C29" s="145">
        <v>17.672325809787409</v>
      </c>
      <c r="D29" s="144">
        <v>14.976731101436192</v>
      </c>
      <c r="E29" s="144">
        <v>24.010189058935971</v>
      </c>
      <c r="F29" s="144">
        <v>39.365683961160819</v>
      </c>
      <c r="G29" s="143">
        <v>63.6835950242682</v>
      </c>
      <c r="H29" s="142">
        <v>41.855421781767497</v>
      </c>
      <c r="I29" s="144">
        <v>60.485481403175356</v>
      </c>
      <c r="J29" s="144">
        <v>60.067447965901621</v>
      </c>
      <c r="K29" s="144">
        <v>65.585900760911585</v>
      </c>
      <c r="L29" s="141">
        <v>67.990797241313146</v>
      </c>
      <c r="M29" s="145">
        <v>17.385273518726745</v>
      </c>
      <c r="N29" s="144">
        <v>14.36391149628691</v>
      </c>
      <c r="O29" s="144">
        <v>18.670377401023153</v>
      </c>
      <c r="P29" s="144">
        <v>21.38147174976903</v>
      </c>
      <c r="Q29" s="143">
        <v>41.19819588393738</v>
      </c>
      <c r="R29" s="142">
        <v>56.079929351224891</v>
      </c>
      <c r="S29" s="144">
        <v>48.054878169011857</v>
      </c>
      <c r="T29" s="144">
        <v>49.729848091767479</v>
      </c>
      <c r="U29" s="144">
        <v>36.710293257895714</v>
      </c>
      <c r="V29" s="144">
        <v>14.834593483528947</v>
      </c>
      <c r="W29" s="144">
        <v>36.781662100728319</v>
      </c>
      <c r="X29" s="144">
        <v>76.809207699267162</v>
      </c>
      <c r="Y29" s="144">
        <v>9.60021808057326</v>
      </c>
      <c r="Z29" s="144">
        <v>27.501416486511221</v>
      </c>
      <c r="AA29" s="144">
        <v>12.495057283330924</v>
      </c>
      <c r="AB29" s="144">
        <v>38.754072897240484</v>
      </c>
      <c r="AC29" s="144">
        <v>55.911256173972923</v>
      </c>
      <c r="AD29" s="144">
        <v>45.327253768472822</v>
      </c>
      <c r="AE29" s="144">
        <v>25.927594777513185</v>
      </c>
      <c r="AF29" s="144">
        <v>23.616476558727779</v>
      </c>
      <c r="AG29" s="144">
        <v>15.924515843151054</v>
      </c>
      <c r="AH29" s="144">
        <v>15.253225708590975</v>
      </c>
      <c r="AI29" s="144">
        <v>1.3689707979616614</v>
      </c>
      <c r="AJ29" s="144">
        <v>29.259211914023808</v>
      </c>
      <c r="AK29" s="144">
        <v>7.0516500898118508</v>
      </c>
      <c r="AL29" s="141">
        <v>39.283580283725115</v>
      </c>
      <c r="AM29" s="908"/>
      <c r="AN29" s="908"/>
      <c r="AO29" s="908"/>
      <c r="AP29" s="908"/>
      <c r="AQ29" s="908"/>
      <c r="AR29" s="908"/>
      <c r="AS29" s="908"/>
      <c r="AT29" s="908"/>
      <c r="AU29" s="908"/>
      <c r="AV29" s="908"/>
      <c r="AW29" s="908"/>
      <c r="AX29" s="908"/>
      <c r="AY29" s="908"/>
      <c r="AZ29" s="361"/>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7"/>
      <c r="CN29" s="7"/>
      <c r="CO29" s="7"/>
      <c r="CP29" s="7"/>
      <c r="CQ29" s="7"/>
      <c r="CR29" s="7"/>
      <c r="CS29" s="7"/>
      <c r="CT29" s="7"/>
      <c r="CU29" s="7"/>
      <c r="CV29" s="7"/>
      <c r="CW29" s="7"/>
      <c r="CX29" s="7"/>
      <c r="CY29" s="7"/>
      <c r="CZ29" s="7"/>
    </row>
    <row r="30" s="454" customFormat="true" ht="15" customHeight="true" x14ac:dyDescent="0.2">
      <c r="A30" s="1069"/>
      <c r="B30" s="387" t="s">
        <v>48</v>
      </c>
      <c r="C30" s="140">
        <v>82.327674190212605</v>
      </c>
      <c r="D30" s="139">
        <v>85.023268898563757</v>
      </c>
      <c r="E30" s="139">
        <v>75.989810941064007</v>
      </c>
      <c r="F30" s="139">
        <v>60.63431603883933</v>
      </c>
      <c r="G30" s="138">
        <v>36.3164049757317</v>
      </c>
      <c r="H30" s="137">
        <v>58.144578218232503</v>
      </c>
      <c r="I30" s="139">
        <v>39.514518596824729</v>
      </c>
      <c r="J30" s="139">
        <v>39.93255203409835</v>
      </c>
      <c r="K30" s="139">
        <v>34.414099239088479</v>
      </c>
      <c r="L30" s="136">
        <v>32.009202758686889</v>
      </c>
      <c r="M30" s="140">
        <v>82.614726481273109</v>
      </c>
      <c r="N30" s="139">
        <v>85.636088503712955</v>
      </c>
      <c r="O30" s="139">
        <v>81.329622598976925</v>
      </c>
      <c r="P30" s="139">
        <v>78.618528250230895</v>
      </c>
      <c r="Q30" s="138">
        <v>58.801804116062925</v>
      </c>
      <c r="R30" s="137">
        <v>43.920070648775187</v>
      </c>
      <c r="S30" s="139">
        <v>51.945121830988114</v>
      </c>
      <c r="T30" s="139">
        <v>50.2701519082324</v>
      </c>
      <c r="U30" s="139">
        <v>63.289706742104158</v>
      </c>
      <c r="V30" s="139">
        <v>85.16540651647108</v>
      </c>
      <c r="W30" s="139">
        <v>63.218337899271724</v>
      </c>
      <c r="X30" s="139">
        <v>23.190792300732845</v>
      </c>
      <c r="Y30" s="139">
        <v>90.399781919426715</v>
      </c>
      <c r="Z30" s="139">
        <v>72.498583513488697</v>
      </c>
      <c r="AA30" s="139">
        <v>87.504942716669049</v>
      </c>
      <c r="AB30" s="139">
        <v>61.245927102759481</v>
      </c>
      <c r="AC30" s="139">
        <v>44.088743826027091</v>
      </c>
      <c r="AD30" s="139">
        <v>54.672746231527057</v>
      </c>
      <c r="AE30" s="139">
        <v>74.07240522248685</v>
      </c>
      <c r="AF30" s="139">
        <v>76.383523441272317</v>
      </c>
      <c r="AG30" s="139">
        <v>84.075484156848958</v>
      </c>
      <c r="AH30" s="139">
        <v>84.746774291409039</v>
      </c>
      <c r="AI30" s="139">
        <v>98.631029202038334</v>
      </c>
      <c r="AJ30" s="139">
        <v>70.740788085976163</v>
      </c>
      <c r="AK30" s="139">
        <v>92.948349910188199</v>
      </c>
      <c r="AL30" s="136">
        <v>60.716419716275198</v>
      </c>
      <c r="AM30" s="908"/>
      <c r="AN30" s="908"/>
      <c r="AO30" s="908"/>
      <c r="AP30" s="908"/>
      <c r="AQ30" s="908"/>
      <c r="AR30" s="908"/>
      <c r="AS30" s="908"/>
      <c r="AT30" s="908"/>
      <c r="AU30" s="908"/>
      <c r="AV30" s="908"/>
      <c r="AW30" s="908"/>
      <c r="AX30" s="908"/>
      <c r="AY30" s="908"/>
      <c r="AZ30" s="361"/>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7"/>
      <c r="CN30" s="7"/>
      <c r="CO30" s="7"/>
      <c r="CP30" s="7"/>
      <c r="CQ30" s="7"/>
      <c r="CR30" s="7"/>
      <c r="CS30" s="7"/>
      <c r="CT30" s="7"/>
      <c r="CU30" s="7"/>
      <c r="CV30" s="7"/>
      <c r="CW30" s="7"/>
      <c r="CX30" s="7"/>
      <c r="CY30" s="7"/>
      <c r="CZ30" s="7"/>
    </row>
    <row r="31" s="332" customFormat="true" ht="15" customHeight="true" x14ac:dyDescent="0.2">
      <c r="A31" s="1069" t="s">
        <v>103</v>
      </c>
      <c r="B31" s="387" t="s">
        <v>49</v>
      </c>
      <c r="C31" s="140">
        <v>1.2382800823603526</v>
      </c>
      <c r="D31" s="139">
        <v>1.4266538098274206</v>
      </c>
      <c r="E31" s="139">
        <v>4.1765697619524778</v>
      </c>
      <c r="F31" s="139">
        <v>14.455001747838429</v>
      </c>
      <c r="G31" s="138">
        <v>45.843755938066074</v>
      </c>
      <c r="H31" s="137">
        <v>15.504292144279383</v>
      </c>
      <c r="I31" s="139">
        <v>36.640873182111619</v>
      </c>
      <c r="J31" s="139">
        <v>35.55976305310476</v>
      </c>
      <c r="K31" s="139">
        <v>50.033502345018356</v>
      </c>
      <c r="L31" s="136">
        <v>62.631528964136294</v>
      </c>
      <c r="M31" s="140">
        <v>0.39401335066131676</v>
      </c>
      <c r="N31" s="139">
        <v>0.664510858898816</v>
      </c>
      <c r="O31" s="139">
        <v>1.5346075819859351</v>
      </c>
      <c r="P31" s="139">
        <v>3.8210954906265893</v>
      </c>
      <c r="Q31" s="138">
        <v>15.05666155558661</v>
      </c>
      <c r="R31" s="137">
        <v>8.6733671169668245</v>
      </c>
      <c r="S31" s="139">
        <v>43.347768638628047</v>
      </c>
      <c r="T31" s="139">
        <v>12.534440707613395</v>
      </c>
      <c r="U31" s="139">
        <v>9.5001331087160121</v>
      </c>
      <c r="V31" s="139">
        <v>3.3668276589827317</v>
      </c>
      <c r="W31" s="139">
        <v>5.0209206222942111</v>
      </c>
      <c r="X31" s="139">
        <v>51.458710622516968</v>
      </c>
      <c r="Y31" s="139">
        <v>2.4563314619156777</v>
      </c>
      <c r="Z31" s="139">
        <v>1.6459468855961032</v>
      </c>
      <c r="AA31" s="139">
        <v>7.8065727475393452</v>
      </c>
      <c r="AB31" s="139">
        <v>22.868309533201259</v>
      </c>
      <c r="AC31" s="139">
        <v>9.3987398411221204</v>
      </c>
      <c r="AD31" s="139">
        <v>2.240530626065028</v>
      </c>
      <c r="AE31" s="139">
        <v>13.362922495413491</v>
      </c>
      <c r="AF31" s="139">
        <v>15.183903090222667</v>
      </c>
      <c r="AG31" s="139">
        <v>1.4504863344959678</v>
      </c>
      <c r="AH31" s="139">
        <v>4.5104194846433785</v>
      </c>
      <c r="AI31" s="139">
        <v>0.12124415176357924</v>
      </c>
      <c r="AJ31" s="139">
        <v>3.330395152456378</v>
      </c>
      <c r="AK31" s="139">
        <v>3.1483783383190618</v>
      </c>
      <c r="AL31" s="136">
        <v>19.725762886845835</v>
      </c>
      <c r="AM31" s="908"/>
      <c r="AN31" s="908"/>
      <c r="AO31" s="908"/>
      <c r="AP31" s="908"/>
      <c r="AQ31" s="908"/>
      <c r="AR31" s="908"/>
      <c r="AS31" s="908"/>
      <c r="AT31" s="908"/>
      <c r="AU31" s="908"/>
      <c r="AV31" s="908"/>
      <c r="AW31" s="908"/>
      <c r="AX31" s="908"/>
      <c r="AY31" s="908"/>
      <c r="AZ31" s="361"/>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7"/>
      <c r="CN31" s="7"/>
      <c r="CO31" s="7"/>
      <c r="CP31" s="7"/>
      <c r="CQ31" s="7"/>
      <c r="CR31" s="7"/>
      <c r="CS31" s="7"/>
      <c r="CT31" s="7"/>
      <c r="CU31" s="7"/>
      <c r="CV31" s="7"/>
      <c r="CW31" s="7"/>
      <c r="CX31" s="7"/>
      <c r="CY31" s="7"/>
      <c r="CZ31" s="7"/>
    </row>
    <row r="32" s="332" customFormat="true" ht="15" customHeight="true" x14ac:dyDescent="0.2">
      <c r="A32" s="1069"/>
      <c r="B32" s="387" t="s">
        <v>48</v>
      </c>
      <c r="C32" s="140">
        <v>98.761719917639581</v>
      </c>
      <c r="D32" s="139">
        <v>98.5733461901726</v>
      </c>
      <c r="E32" s="139">
        <v>95.82343023804755</v>
      </c>
      <c r="F32" s="139">
        <v>85.544998252161648</v>
      </c>
      <c r="G32" s="138">
        <v>54.156244061933833</v>
      </c>
      <c r="H32" s="137">
        <v>84.495707855720639</v>
      </c>
      <c r="I32" s="139">
        <v>63.359126817888487</v>
      </c>
      <c r="J32" s="139">
        <v>64.44023694689524</v>
      </c>
      <c r="K32" s="139">
        <v>49.966497654981723</v>
      </c>
      <c r="L32" s="136">
        <v>37.368471035863763</v>
      </c>
      <c r="M32" s="140">
        <v>99.605986649338689</v>
      </c>
      <c r="N32" s="139">
        <v>99.335489141101192</v>
      </c>
      <c r="O32" s="139">
        <v>98.465392418014034</v>
      </c>
      <c r="P32" s="139">
        <v>96.178904509373396</v>
      </c>
      <c r="Q32" s="138">
        <v>84.943338444413698</v>
      </c>
      <c r="R32" s="137">
        <v>91.326632883033227</v>
      </c>
      <c r="S32" s="139">
        <v>56.652231361371932</v>
      </c>
      <c r="T32" s="139">
        <v>87.465559292386601</v>
      </c>
      <c r="U32" s="139">
        <v>90.499866891283972</v>
      </c>
      <c r="V32" s="139">
        <v>96.6331723410173</v>
      </c>
      <c r="W32" s="139">
        <v>94.979079377705816</v>
      </c>
      <c r="X32" s="139">
        <v>48.541289377483011</v>
      </c>
      <c r="Y32" s="139">
        <v>97.543668538084304</v>
      </c>
      <c r="Z32" s="139">
        <v>98.354053114403882</v>
      </c>
      <c r="AA32" s="139">
        <v>92.193427252460665</v>
      </c>
      <c r="AB32" s="139">
        <v>77.131690466798702</v>
      </c>
      <c r="AC32" s="139">
        <v>90.601260158877835</v>
      </c>
      <c r="AD32" s="139">
        <v>97.759469373934962</v>
      </c>
      <c r="AE32" s="139">
        <v>86.6370775045866</v>
      </c>
      <c r="AF32" s="139">
        <v>84.8160969097774</v>
      </c>
      <c r="AG32" s="139">
        <v>98.549513665504051</v>
      </c>
      <c r="AH32" s="139">
        <v>95.48958051535665</v>
      </c>
      <c r="AI32" s="139">
        <v>99.878755848236423</v>
      </c>
      <c r="AJ32" s="139">
        <v>96.669604847543596</v>
      </c>
      <c r="AK32" s="139">
        <v>96.851621661680952</v>
      </c>
      <c r="AL32" s="136">
        <v>80.274237113154385</v>
      </c>
      <c r="AM32" s="908"/>
      <c r="AN32" s="908"/>
      <c r="AO32" s="908"/>
      <c r="AP32" s="908"/>
      <c r="AQ32" s="908"/>
      <c r="AR32" s="908"/>
      <c r="AS32" s="908"/>
      <c r="AT32" s="908"/>
      <c r="AU32" s="908"/>
      <c r="AV32" s="908"/>
      <c r="AW32" s="908"/>
      <c r="AX32" s="908"/>
      <c r="AY32" s="908"/>
      <c r="AZ32" s="361"/>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7"/>
      <c r="CN32" s="7"/>
      <c r="CO32" s="7"/>
      <c r="CP32" s="7"/>
      <c r="CQ32" s="7"/>
      <c r="CR32" s="7"/>
      <c r="CS32" s="7"/>
      <c r="CT32" s="7"/>
      <c r="CU32" s="7"/>
      <c r="CV32" s="7"/>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67" t="s">
        <v>35</v>
      </c>
      <c r="AM33" s="8"/>
      <c r="AN33" s="8"/>
      <c r="AO33" s="8"/>
      <c r="AP33" s="8"/>
      <c r="AQ33" s="8"/>
      <c r="AR33" s="8"/>
      <c r="AS33" s="8"/>
      <c r="AT33" s="8"/>
      <c r="AU33" s="8"/>
      <c r="AV33" s="8"/>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7"/>
      <c r="CN33" s="7"/>
      <c r="CO33" s="7"/>
      <c r="CP33" s="7"/>
      <c r="CQ33" s="7"/>
      <c r="CR33" s="7"/>
      <c r="CS33" s="7"/>
      <c r="CT33" s="7"/>
      <c r="CU33" s="7"/>
      <c r="CV33" s="7"/>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67" t="s">
        <v>35</v>
      </c>
      <c r="AM34" s="8"/>
      <c r="AN34" s="8"/>
      <c r="AO34" s="8"/>
      <c r="AP34" s="8"/>
      <c r="AQ34" s="8"/>
      <c r="AR34" s="8"/>
      <c r="AS34" s="8"/>
      <c r="AT34" s="8"/>
      <c r="AU34" s="8"/>
      <c r="AV34" s="8"/>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7"/>
      <c r="CN34" s="7"/>
      <c r="CO34" s="7"/>
      <c r="CP34" s="7"/>
      <c r="CQ34" s="7"/>
      <c r="CR34" s="7"/>
      <c r="CS34" s="7"/>
      <c r="CT34" s="7"/>
      <c r="CU34" s="7"/>
      <c r="CV34" s="7"/>
      <c r="CW34" s="7"/>
      <c r="CX34" s="7"/>
      <c r="CY34" s="7"/>
      <c r="CZ34" s="7"/>
    </row>
    <row r="35" s="454" customFormat="true" ht="15" customHeight="true" x14ac:dyDescent="0.2">
      <c r="A35" s="1069" t="s">
        <v>55</v>
      </c>
      <c r="B35" s="387" t="s">
        <v>49</v>
      </c>
      <c r="C35" s="87" t="s">
        <v>35</v>
      </c>
      <c r="D35" s="82" t="s">
        <v>35</v>
      </c>
      <c r="E35" s="82" t="s">
        <v>35</v>
      </c>
      <c r="F35" s="82" t="s">
        <v>35</v>
      </c>
      <c r="G35" s="77" t="s">
        <v>35</v>
      </c>
      <c r="H35" s="72" t="s">
        <v>35</v>
      </c>
      <c r="I35" s="82" t="s">
        <v>35</v>
      </c>
      <c r="J35" s="82" t="s">
        <v>35</v>
      </c>
      <c r="K35" s="82" t="s">
        <v>35</v>
      </c>
      <c r="L35" s="67" t="s">
        <v>35</v>
      </c>
      <c r="M35" s="87" t="s">
        <v>35</v>
      </c>
      <c r="N35" s="82" t="s">
        <v>35</v>
      </c>
      <c r="O35" s="82" t="s">
        <v>35</v>
      </c>
      <c r="P35" s="82" t="s">
        <v>35</v>
      </c>
      <c r="Q35" s="77" t="s">
        <v>35</v>
      </c>
      <c r="R35" s="72" t="s">
        <v>35</v>
      </c>
      <c r="S35" s="82" t="s">
        <v>35</v>
      </c>
      <c r="T35" s="82" t="s">
        <v>35</v>
      </c>
      <c r="U35" s="82" t="s">
        <v>35</v>
      </c>
      <c r="V35" s="82" t="s">
        <v>35</v>
      </c>
      <c r="W35" s="82" t="s">
        <v>35</v>
      </c>
      <c r="X35" s="82" t="s">
        <v>35</v>
      </c>
      <c r="Y35" s="82" t="s">
        <v>35</v>
      </c>
      <c r="Z35" s="82" t="s">
        <v>35</v>
      </c>
      <c r="AA35" s="82" t="s">
        <v>35</v>
      </c>
      <c r="AB35" s="82" t="s">
        <v>35</v>
      </c>
      <c r="AC35" s="82" t="s">
        <v>35</v>
      </c>
      <c r="AD35" s="82" t="s">
        <v>35</v>
      </c>
      <c r="AE35" s="82" t="s">
        <v>35</v>
      </c>
      <c r="AF35" s="82" t="s">
        <v>35</v>
      </c>
      <c r="AG35" s="82" t="s">
        <v>35</v>
      </c>
      <c r="AH35" s="82" t="s">
        <v>35</v>
      </c>
      <c r="AI35" s="82" t="s">
        <v>35</v>
      </c>
      <c r="AJ35" s="82" t="s">
        <v>35</v>
      </c>
      <c r="AK35" s="82" t="s">
        <v>35</v>
      </c>
      <c r="AL35" s="67" t="s">
        <v>35</v>
      </c>
      <c r="AM35" s="908"/>
      <c r="AN35" s="908"/>
      <c r="AO35" s="908"/>
      <c r="AP35" s="908"/>
      <c r="AQ35" s="908"/>
      <c r="AR35" s="908"/>
      <c r="AS35" s="908"/>
      <c r="AT35" s="908"/>
      <c r="AU35" s="908"/>
      <c r="AV35" s="908"/>
      <c r="AW35" s="908"/>
      <c r="AX35" s="908"/>
      <c r="AY35" s="908"/>
      <c r="AZ35" s="361"/>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7"/>
      <c r="CN35" s="7"/>
      <c r="CO35" s="7"/>
      <c r="CP35" s="7"/>
      <c r="CQ35" s="7"/>
      <c r="CR35" s="7"/>
      <c r="CS35" s="7"/>
      <c r="CT35" s="7"/>
      <c r="CU35" s="7"/>
      <c r="CV35" s="7"/>
      <c r="CW35" s="7"/>
      <c r="CX35" s="7"/>
      <c r="CY35" s="7"/>
      <c r="CZ35" s="7"/>
    </row>
    <row r="36" s="454" customFormat="true" ht="15" customHeight="true" x14ac:dyDescent="0.2">
      <c r="A36" s="1069"/>
      <c r="B36" s="387" t="s">
        <v>48</v>
      </c>
      <c r="C36" s="87" t="s">
        <v>35</v>
      </c>
      <c r="D36" s="82" t="s">
        <v>35</v>
      </c>
      <c r="E36" s="82" t="s">
        <v>35</v>
      </c>
      <c r="F36" s="82" t="s">
        <v>35</v>
      </c>
      <c r="G36" s="77" t="s">
        <v>35</v>
      </c>
      <c r="H36" s="72" t="s">
        <v>35</v>
      </c>
      <c r="I36" s="82" t="s">
        <v>35</v>
      </c>
      <c r="J36" s="82" t="s">
        <v>35</v>
      </c>
      <c r="K36" s="82" t="s">
        <v>35</v>
      </c>
      <c r="L36" s="67" t="s">
        <v>35</v>
      </c>
      <c r="M36" s="87" t="s">
        <v>35</v>
      </c>
      <c r="N36" s="82" t="s">
        <v>35</v>
      </c>
      <c r="O36" s="82" t="s">
        <v>35</v>
      </c>
      <c r="P36" s="82" t="s">
        <v>35</v>
      </c>
      <c r="Q36" s="77" t="s">
        <v>35</v>
      </c>
      <c r="R36" s="72" t="s">
        <v>35</v>
      </c>
      <c r="S36" s="82" t="s">
        <v>35</v>
      </c>
      <c r="T36" s="82" t="s">
        <v>35</v>
      </c>
      <c r="U36" s="82" t="s">
        <v>35</v>
      </c>
      <c r="V36" s="82" t="s">
        <v>35</v>
      </c>
      <c r="W36" s="82" t="s">
        <v>35</v>
      </c>
      <c r="X36" s="82" t="s">
        <v>35</v>
      </c>
      <c r="Y36" s="82" t="s">
        <v>35</v>
      </c>
      <c r="Z36" s="82" t="s">
        <v>35</v>
      </c>
      <c r="AA36" s="82" t="s">
        <v>35</v>
      </c>
      <c r="AB36" s="82" t="s">
        <v>35</v>
      </c>
      <c r="AC36" s="82" t="s">
        <v>35</v>
      </c>
      <c r="AD36" s="82" t="s">
        <v>35</v>
      </c>
      <c r="AE36" s="82" t="s">
        <v>35</v>
      </c>
      <c r="AF36" s="82" t="s">
        <v>35</v>
      </c>
      <c r="AG36" s="82" t="s">
        <v>35</v>
      </c>
      <c r="AH36" s="82" t="s">
        <v>35</v>
      </c>
      <c r="AI36" s="82" t="s">
        <v>35</v>
      </c>
      <c r="AJ36" s="82" t="s">
        <v>35</v>
      </c>
      <c r="AK36" s="82" t="s">
        <v>35</v>
      </c>
      <c r="AL36" s="67" t="s">
        <v>35</v>
      </c>
      <c r="AM36" s="908"/>
      <c r="AN36" s="908"/>
      <c r="AO36" s="908"/>
      <c r="AP36" s="908"/>
      <c r="AQ36" s="908"/>
      <c r="AR36" s="908"/>
      <c r="AS36" s="908"/>
      <c r="AT36" s="908"/>
      <c r="AU36" s="908"/>
      <c r="AV36" s="908"/>
      <c r="AW36" s="908"/>
      <c r="AX36" s="908"/>
      <c r="AY36" s="908"/>
      <c r="AZ36" s="361"/>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7"/>
      <c r="CN36" s="7"/>
      <c r="CO36" s="7"/>
      <c r="CP36" s="7"/>
      <c r="CQ36" s="7"/>
      <c r="CR36" s="7"/>
      <c r="CS36" s="7"/>
      <c r="CT36" s="7"/>
      <c r="CU36" s="7"/>
      <c r="CV36" s="7"/>
      <c r="CW36" s="7"/>
      <c r="CX36" s="7"/>
      <c r="CY36" s="7"/>
      <c r="CZ36" s="7"/>
    </row>
    <row r="37" s="454" customFormat="true" ht="15" customHeight="true" x14ac:dyDescent="0.2">
      <c r="A37" s="1069" t="s">
        <v>168</v>
      </c>
      <c r="B37" s="387" t="s">
        <v>49</v>
      </c>
      <c r="C37" s="87" t="s">
        <v>35</v>
      </c>
      <c r="D37" s="82" t="s">
        <v>35</v>
      </c>
      <c r="E37" s="82" t="s">
        <v>35</v>
      </c>
      <c r="F37" s="82" t="s">
        <v>35</v>
      </c>
      <c r="G37" s="77" t="s">
        <v>35</v>
      </c>
      <c r="H37" s="72" t="s">
        <v>35</v>
      </c>
      <c r="I37" s="82" t="s">
        <v>35</v>
      </c>
      <c r="J37" s="82" t="s">
        <v>35</v>
      </c>
      <c r="K37" s="82" t="s">
        <v>35</v>
      </c>
      <c r="L37" s="67" t="s">
        <v>35</v>
      </c>
      <c r="M37" s="87" t="s">
        <v>35</v>
      </c>
      <c r="N37" s="82" t="s">
        <v>35</v>
      </c>
      <c r="O37" s="82" t="s">
        <v>35</v>
      </c>
      <c r="P37" s="82" t="s">
        <v>35</v>
      </c>
      <c r="Q37" s="77" t="s">
        <v>35</v>
      </c>
      <c r="R37" s="72" t="s">
        <v>35</v>
      </c>
      <c r="S37" s="82" t="s">
        <v>35</v>
      </c>
      <c r="T37" s="82" t="s">
        <v>35</v>
      </c>
      <c r="U37" s="82" t="s">
        <v>35</v>
      </c>
      <c r="V37" s="82" t="s">
        <v>35</v>
      </c>
      <c r="W37" s="82" t="s">
        <v>35</v>
      </c>
      <c r="X37" s="82" t="s">
        <v>35</v>
      </c>
      <c r="Y37" s="82" t="s">
        <v>35</v>
      </c>
      <c r="Z37" s="82" t="s">
        <v>35</v>
      </c>
      <c r="AA37" s="82" t="s">
        <v>35</v>
      </c>
      <c r="AB37" s="82" t="s">
        <v>35</v>
      </c>
      <c r="AC37" s="82" t="s">
        <v>35</v>
      </c>
      <c r="AD37" s="82" t="s">
        <v>35</v>
      </c>
      <c r="AE37" s="82" t="s">
        <v>35</v>
      </c>
      <c r="AF37" s="82" t="s">
        <v>35</v>
      </c>
      <c r="AG37" s="82" t="s">
        <v>35</v>
      </c>
      <c r="AH37" s="82" t="s">
        <v>35</v>
      </c>
      <c r="AI37" s="82" t="s">
        <v>35</v>
      </c>
      <c r="AJ37" s="82" t="s">
        <v>35</v>
      </c>
      <c r="AK37" s="82" t="s">
        <v>35</v>
      </c>
      <c r="AL37" s="67" t="s">
        <v>35</v>
      </c>
      <c r="AM37" s="908"/>
      <c r="AN37" s="908"/>
      <c r="AO37" s="908"/>
      <c r="AP37" s="908"/>
      <c r="AQ37" s="908"/>
      <c r="AR37" s="908"/>
      <c r="AS37" s="908"/>
      <c r="AT37" s="908"/>
      <c r="AU37" s="908"/>
      <c r="AV37" s="908"/>
      <c r="AW37" s="908"/>
      <c r="AX37" s="908"/>
      <c r="AY37" s="908"/>
      <c r="AZ37" s="361"/>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7"/>
      <c r="CN37" s="7"/>
      <c r="CO37" s="7"/>
      <c r="CP37" s="7"/>
      <c r="CQ37" s="7"/>
      <c r="CR37" s="7"/>
      <c r="CS37" s="7"/>
      <c r="CT37" s="7"/>
      <c r="CU37" s="7"/>
      <c r="CV37" s="7"/>
      <c r="CW37" s="7"/>
      <c r="CX37" s="7"/>
      <c r="CY37" s="7"/>
      <c r="CZ37" s="7"/>
    </row>
    <row r="38" s="454" customFormat="true" ht="15" customHeight="true" x14ac:dyDescent="0.2">
      <c r="A38" s="1069"/>
      <c r="B38" s="387" t="s">
        <v>48</v>
      </c>
      <c r="C38" s="87" t="s">
        <v>35</v>
      </c>
      <c r="D38" s="82" t="s">
        <v>35</v>
      </c>
      <c r="E38" s="82" t="s">
        <v>35</v>
      </c>
      <c r="F38" s="82" t="s">
        <v>35</v>
      </c>
      <c r="G38" s="77" t="s">
        <v>35</v>
      </c>
      <c r="H38" s="72" t="s">
        <v>35</v>
      </c>
      <c r="I38" s="82" t="s">
        <v>35</v>
      </c>
      <c r="J38" s="82" t="s">
        <v>35</v>
      </c>
      <c r="K38" s="82" t="s">
        <v>35</v>
      </c>
      <c r="L38" s="67" t="s">
        <v>35</v>
      </c>
      <c r="M38" s="87" t="s">
        <v>35</v>
      </c>
      <c r="N38" s="82" t="s">
        <v>35</v>
      </c>
      <c r="O38" s="82" t="s">
        <v>35</v>
      </c>
      <c r="P38" s="82" t="s">
        <v>35</v>
      </c>
      <c r="Q38" s="77" t="s">
        <v>35</v>
      </c>
      <c r="R38" s="72" t="s">
        <v>35</v>
      </c>
      <c r="S38" s="82" t="s">
        <v>35</v>
      </c>
      <c r="T38" s="82" t="s">
        <v>35</v>
      </c>
      <c r="U38" s="82" t="s">
        <v>35</v>
      </c>
      <c r="V38" s="82" t="s">
        <v>35</v>
      </c>
      <c r="W38" s="82" t="s">
        <v>35</v>
      </c>
      <c r="X38" s="82" t="s">
        <v>35</v>
      </c>
      <c r="Y38" s="82" t="s">
        <v>35</v>
      </c>
      <c r="Z38" s="82" t="s">
        <v>35</v>
      </c>
      <c r="AA38" s="82" t="s">
        <v>35</v>
      </c>
      <c r="AB38" s="82" t="s">
        <v>35</v>
      </c>
      <c r="AC38" s="82" t="s">
        <v>35</v>
      </c>
      <c r="AD38" s="82" t="s">
        <v>35</v>
      </c>
      <c r="AE38" s="82" t="s">
        <v>35</v>
      </c>
      <c r="AF38" s="82" t="s">
        <v>35</v>
      </c>
      <c r="AG38" s="82" t="s">
        <v>35</v>
      </c>
      <c r="AH38" s="82" t="s">
        <v>35</v>
      </c>
      <c r="AI38" s="82" t="s">
        <v>35</v>
      </c>
      <c r="AJ38" s="82" t="s">
        <v>35</v>
      </c>
      <c r="AK38" s="82" t="s">
        <v>35</v>
      </c>
      <c r="AL38" s="67" t="s">
        <v>35</v>
      </c>
      <c r="AM38" s="908"/>
      <c r="AN38" s="908"/>
      <c r="AO38" s="908"/>
      <c r="AP38" s="908"/>
      <c r="AQ38" s="908"/>
      <c r="AR38" s="908"/>
      <c r="AS38" s="908"/>
      <c r="AT38" s="908"/>
      <c r="AU38" s="908"/>
      <c r="AV38" s="908"/>
      <c r="AW38" s="908"/>
      <c r="AX38" s="908"/>
      <c r="AY38" s="908"/>
      <c r="AZ38" s="361"/>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7"/>
      <c r="CN38" s="7"/>
      <c r="CO38" s="7"/>
      <c r="CP38" s="7"/>
      <c r="CQ38" s="7"/>
      <c r="CR38" s="7"/>
      <c r="CS38" s="7"/>
      <c r="CT38" s="7"/>
      <c r="CU38" s="7"/>
      <c r="CV38" s="7"/>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67" t="s">
        <v>35</v>
      </c>
      <c r="AM39" s="8"/>
      <c r="AN39" s="8"/>
      <c r="AO39" s="8"/>
      <c r="AP39" s="8"/>
      <c r="AQ39" s="8"/>
      <c r="AR39" s="8"/>
      <c r="AS39" s="8"/>
      <c r="AT39" s="8"/>
      <c r="AU39" s="8"/>
      <c r="AV39" s="8"/>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7"/>
      <c r="CN39" s="7"/>
      <c r="CO39" s="7"/>
      <c r="CP39" s="7"/>
      <c r="CQ39" s="7"/>
      <c r="CR39" s="7"/>
      <c r="CS39" s="7"/>
      <c r="CT39" s="7"/>
      <c r="CU39" s="7"/>
      <c r="CV39" s="7"/>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67" t="s">
        <v>35</v>
      </c>
      <c r="AM40" s="8"/>
      <c r="AN40" s="8"/>
      <c r="AO40" s="8"/>
      <c r="AP40" s="8"/>
      <c r="AQ40" s="8"/>
      <c r="AR40" s="8"/>
      <c r="AS40" s="8"/>
      <c r="AT40" s="8"/>
      <c r="AU40" s="8"/>
      <c r="AV40" s="8"/>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7"/>
      <c r="CN40" s="7"/>
      <c r="CO40" s="7"/>
      <c r="CP40" s="7"/>
      <c r="CQ40" s="7"/>
      <c r="CR40" s="7"/>
      <c r="CS40" s="7"/>
      <c r="CT40" s="7"/>
      <c r="CU40" s="7"/>
      <c r="CV40" s="7"/>
      <c r="CW40" s="7"/>
      <c r="CX40" s="7"/>
      <c r="CY40" s="7"/>
      <c r="CZ40" s="7"/>
    </row>
    <row r="41" s="454" customFormat="true" ht="15" customHeight="true" x14ac:dyDescent="0.2">
      <c r="A41" s="1069" t="s">
        <v>56</v>
      </c>
      <c r="B41" s="387" t="s">
        <v>49</v>
      </c>
      <c r="C41" s="87" t="s">
        <v>35</v>
      </c>
      <c r="D41" s="82" t="s">
        <v>35</v>
      </c>
      <c r="E41" s="82" t="s">
        <v>35</v>
      </c>
      <c r="F41" s="82" t="s">
        <v>35</v>
      </c>
      <c r="G41" s="77" t="s">
        <v>35</v>
      </c>
      <c r="H41" s="72" t="s">
        <v>35</v>
      </c>
      <c r="I41" s="82" t="s">
        <v>35</v>
      </c>
      <c r="J41" s="82" t="s">
        <v>35</v>
      </c>
      <c r="K41" s="82" t="s">
        <v>35</v>
      </c>
      <c r="L41" s="67" t="s">
        <v>35</v>
      </c>
      <c r="M41" s="87" t="s">
        <v>35</v>
      </c>
      <c r="N41" s="82" t="s">
        <v>35</v>
      </c>
      <c r="O41" s="82" t="s">
        <v>35</v>
      </c>
      <c r="P41" s="82" t="s">
        <v>35</v>
      </c>
      <c r="Q41" s="77" t="s">
        <v>35</v>
      </c>
      <c r="R41" s="72" t="s">
        <v>35</v>
      </c>
      <c r="S41" s="82" t="s">
        <v>35</v>
      </c>
      <c r="T41" s="82" t="s">
        <v>35</v>
      </c>
      <c r="U41" s="82" t="s">
        <v>35</v>
      </c>
      <c r="V41" s="82" t="s">
        <v>35</v>
      </c>
      <c r="W41" s="82" t="s">
        <v>35</v>
      </c>
      <c r="X41" s="82" t="s">
        <v>35</v>
      </c>
      <c r="Y41" s="82" t="s">
        <v>35</v>
      </c>
      <c r="Z41" s="82" t="s">
        <v>35</v>
      </c>
      <c r="AA41" s="82" t="s">
        <v>35</v>
      </c>
      <c r="AB41" s="82" t="s">
        <v>35</v>
      </c>
      <c r="AC41" s="82" t="s">
        <v>35</v>
      </c>
      <c r="AD41" s="82" t="s">
        <v>35</v>
      </c>
      <c r="AE41" s="82" t="s">
        <v>35</v>
      </c>
      <c r="AF41" s="82" t="s">
        <v>35</v>
      </c>
      <c r="AG41" s="82" t="s">
        <v>35</v>
      </c>
      <c r="AH41" s="82" t="s">
        <v>35</v>
      </c>
      <c r="AI41" s="82" t="s">
        <v>35</v>
      </c>
      <c r="AJ41" s="82" t="s">
        <v>35</v>
      </c>
      <c r="AK41" s="82" t="s">
        <v>35</v>
      </c>
      <c r="AL41" s="67" t="s">
        <v>35</v>
      </c>
      <c r="AM41" s="908"/>
      <c r="AN41" s="908"/>
      <c r="AO41" s="908"/>
      <c r="AP41" s="908"/>
      <c r="AQ41" s="908"/>
      <c r="AR41" s="908"/>
      <c r="AS41" s="908"/>
      <c r="AT41" s="908"/>
      <c r="AU41" s="908"/>
      <c r="AV41" s="908"/>
      <c r="AW41" s="908"/>
      <c r="AX41" s="908"/>
      <c r="AY41" s="908"/>
      <c r="AZ41" s="361"/>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7"/>
      <c r="CN41" s="7"/>
      <c r="CO41" s="7"/>
      <c r="CP41" s="7"/>
      <c r="CQ41" s="7"/>
      <c r="CR41" s="7"/>
      <c r="CS41" s="7"/>
      <c r="CT41" s="7"/>
      <c r="CU41" s="7"/>
      <c r="CV41" s="7"/>
      <c r="CW41" s="7"/>
      <c r="CX41" s="7"/>
      <c r="CY41" s="7"/>
      <c r="CZ41" s="7"/>
    </row>
    <row r="42" s="454" customFormat="true" ht="15" customHeight="true" x14ac:dyDescent="0.2">
      <c r="A42" s="1069"/>
      <c r="B42" s="387" t="s">
        <v>48</v>
      </c>
      <c r="C42" s="87" t="s">
        <v>35</v>
      </c>
      <c r="D42" s="82" t="s">
        <v>35</v>
      </c>
      <c r="E42" s="82" t="s">
        <v>35</v>
      </c>
      <c r="F42" s="82" t="s">
        <v>35</v>
      </c>
      <c r="G42" s="77" t="s">
        <v>35</v>
      </c>
      <c r="H42" s="72" t="s">
        <v>35</v>
      </c>
      <c r="I42" s="82" t="s">
        <v>35</v>
      </c>
      <c r="J42" s="82" t="s">
        <v>35</v>
      </c>
      <c r="K42" s="82" t="s">
        <v>35</v>
      </c>
      <c r="L42" s="67" t="s">
        <v>35</v>
      </c>
      <c r="M42" s="87" t="s">
        <v>35</v>
      </c>
      <c r="N42" s="82" t="s">
        <v>35</v>
      </c>
      <c r="O42" s="82" t="s">
        <v>35</v>
      </c>
      <c r="P42" s="82" t="s">
        <v>35</v>
      </c>
      <c r="Q42" s="77" t="s">
        <v>35</v>
      </c>
      <c r="R42" s="72" t="s">
        <v>35</v>
      </c>
      <c r="S42" s="82" t="s">
        <v>35</v>
      </c>
      <c r="T42" s="82" t="s">
        <v>35</v>
      </c>
      <c r="U42" s="82" t="s">
        <v>35</v>
      </c>
      <c r="V42" s="82" t="s">
        <v>35</v>
      </c>
      <c r="W42" s="82" t="s">
        <v>35</v>
      </c>
      <c r="X42" s="82" t="s">
        <v>35</v>
      </c>
      <c r="Y42" s="82" t="s">
        <v>35</v>
      </c>
      <c r="Z42" s="82" t="s">
        <v>35</v>
      </c>
      <c r="AA42" s="82" t="s">
        <v>35</v>
      </c>
      <c r="AB42" s="82" t="s">
        <v>35</v>
      </c>
      <c r="AC42" s="82" t="s">
        <v>35</v>
      </c>
      <c r="AD42" s="82" t="s">
        <v>35</v>
      </c>
      <c r="AE42" s="82" t="s">
        <v>35</v>
      </c>
      <c r="AF42" s="82" t="s">
        <v>35</v>
      </c>
      <c r="AG42" s="82" t="s">
        <v>35</v>
      </c>
      <c r="AH42" s="82" t="s">
        <v>35</v>
      </c>
      <c r="AI42" s="82" t="s">
        <v>35</v>
      </c>
      <c r="AJ42" s="82" t="s">
        <v>35</v>
      </c>
      <c r="AK42" s="82" t="s">
        <v>35</v>
      </c>
      <c r="AL42" s="67" t="s">
        <v>35</v>
      </c>
      <c r="AM42" s="908"/>
      <c r="AN42" s="908"/>
      <c r="AO42" s="908"/>
      <c r="AP42" s="908"/>
      <c r="AQ42" s="908"/>
      <c r="AR42" s="908"/>
      <c r="AS42" s="908"/>
      <c r="AT42" s="908"/>
      <c r="AU42" s="908"/>
      <c r="AV42" s="908"/>
      <c r="AW42" s="908"/>
      <c r="AX42" s="908"/>
      <c r="AY42" s="908"/>
      <c r="AZ42" s="361"/>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7"/>
      <c r="CN42" s="7"/>
      <c r="CO42" s="7"/>
      <c r="CP42" s="7"/>
      <c r="CQ42" s="7"/>
      <c r="CR42" s="7"/>
      <c r="CS42" s="7"/>
      <c r="CT42" s="7"/>
      <c r="CU42" s="7"/>
      <c r="CV42" s="7"/>
      <c r="CW42" s="7"/>
      <c r="CX42" s="7"/>
      <c r="CY42" s="7"/>
      <c r="CZ42" s="7"/>
    </row>
    <row r="43" s="454" customFormat="true" ht="15" customHeight="true" x14ac:dyDescent="0.2">
      <c r="A43" s="1069" t="s">
        <v>53</v>
      </c>
      <c r="B43" s="387" t="s">
        <v>49</v>
      </c>
      <c r="C43" s="87" t="s">
        <v>35</v>
      </c>
      <c r="D43" s="82" t="s">
        <v>35</v>
      </c>
      <c r="E43" s="82" t="s">
        <v>35</v>
      </c>
      <c r="F43" s="82" t="s">
        <v>35</v>
      </c>
      <c r="G43" s="77" t="s">
        <v>35</v>
      </c>
      <c r="H43" s="72" t="s">
        <v>35</v>
      </c>
      <c r="I43" s="82" t="s">
        <v>35</v>
      </c>
      <c r="J43" s="82" t="s">
        <v>35</v>
      </c>
      <c r="K43" s="82" t="s">
        <v>35</v>
      </c>
      <c r="L43" s="67" t="s">
        <v>35</v>
      </c>
      <c r="M43" s="87" t="s">
        <v>35</v>
      </c>
      <c r="N43" s="82" t="s">
        <v>35</v>
      </c>
      <c r="O43" s="82" t="s">
        <v>35</v>
      </c>
      <c r="P43" s="82" t="s">
        <v>35</v>
      </c>
      <c r="Q43" s="77" t="s">
        <v>35</v>
      </c>
      <c r="R43" s="72" t="s">
        <v>35</v>
      </c>
      <c r="S43" s="82" t="s">
        <v>35</v>
      </c>
      <c r="T43" s="82" t="s">
        <v>35</v>
      </c>
      <c r="U43" s="82" t="s">
        <v>35</v>
      </c>
      <c r="V43" s="82" t="s">
        <v>35</v>
      </c>
      <c r="W43" s="82" t="s">
        <v>35</v>
      </c>
      <c r="X43" s="82" t="s">
        <v>35</v>
      </c>
      <c r="Y43" s="82" t="s">
        <v>35</v>
      </c>
      <c r="Z43" s="82" t="s">
        <v>35</v>
      </c>
      <c r="AA43" s="82" t="s">
        <v>35</v>
      </c>
      <c r="AB43" s="82" t="s">
        <v>35</v>
      </c>
      <c r="AC43" s="82" t="s">
        <v>35</v>
      </c>
      <c r="AD43" s="82" t="s">
        <v>35</v>
      </c>
      <c r="AE43" s="82" t="s">
        <v>35</v>
      </c>
      <c r="AF43" s="82" t="s">
        <v>35</v>
      </c>
      <c r="AG43" s="82" t="s">
        <v>35</v>
      </c>
      <c r="AH43" s="82" t="s">
        <v>35</v>
      </c>
      <c r="AI43" s="82" t="s">
        <v>35</v>
      </c>
      <c r="AJ43" s="82" t="s">
        <v>35</v>
      </c>
      <c r="AK43" s="82" t="s">
        <v>35</v>
      </c>
      <c r="AL43" s="67" t="s">
        <v>35</v>
      </c>
      <c r="AM43" s="908"/>
      <c r="AN43" s="908"/>
      <c r="AO43" s="908"/>
      <c r="AP43" s="908"/>
      <c r="AQ43" s="908"/>
      <c r="AR43" s="908"/>
      <c r="AS43" s="908"/>
      <c r="AT43" s="908"/>
      <c r="AU43" s="908"/>
      <c r="AV43" s="908"/>
      <c r="AW43" s="908"/>
      <c r="AX43" s="908"/>
      <c r="AY43" s="908"/>
      <c r="AZ43" s="361"/>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7"/>
      <c r="CN43" s="7"/>
      <c r="CO43" s="7"/>
      <c r="CP43" s="7"/>
      <c r="CQ43" s="7"/>
      <c r="CR43" s="7"/>
      <c r="CS43" s="7"/>
      <c r="CT43" s="7"/>
      <c r="CU43" s="7"/>
      <c r="CV43" s="7"/>
      <c r="CW43" s="7"/>
      <c r="CX43" s="7"/>
      <c r="CY43" s="7"/>
      <c r="CZ43" s="7"/>
    </row>
    <row r="44" s="454" customFormat="true" ht="15" customHeight="true" x14ac:dyDescent="0.2">
      <c r="A44" s="1069"/>
      <c r="B44" s="387" t="s">
        <v>48</v>
      </c>
      <c r="C44" s="87" t="s">
        <v>35</v>
      </c>
      <c r="D44" s="82" t="s">
        <v>35</v>
      </c>
      <c r="E44" s="82" t="s">
        <v>35</v>
      </c>
      <c r="F44" s="82" t="s">
        <v>35</v>
      </c>
      <c r="G44" s="77" t="s">
        <v>35</v>
      </c>
      <c r="H44" s="72" t="s">
        <v>35</v>
      </c>
      <c r="I44" s="82" t="s">
        <v>35</v>
      </c>
      <c r="J44" s="82" t="s">
        <v>35</v>
      </c>
      <c r="K44" s="82" t="s">
        <v>35</v>
      </c>
      <c r="L44" s="67" t="s">
        <v>35</v>
      </c>
      <c r="M44" s="87" t="s">
        <v>35</v>
      </c>
      <c r="N44" s="82" t="s">
        <v>35</v>
      </c>
      <c r="O44" s="82" t="s">
        <v>35</v>
      </c>
      <c r="P44" s="82" t="s">
        <v>35</v>
      </c>
      <c r="Q44" s="77" t="s">
        <v>35</v>
      </c>
      <c r="R44" s="72" t="s">
        <v>35</v>
      </c>
      <c r="S44" s="82" t="s">
        <v>35</v>
      </c>
      <c r="T44" s="82" t="s">
        <v>35</v>
      </c>
      <c r="U44" s="82" t="s">
        <v>35</v>
      </c>
      <c r="V44" s="82" t="s">
        <v>35</v>
      </c>
      <c r="W44" s="82" t="s">
        <v>35</v>
      </c>
      <c r="X44" s="82" t="s">
        <v>35</v>
      </c>
      <c r="Y44" s="82" t="s">
        <v>35</v>
      </c>
      <c r="Z44" s="82" t="s">
        <v>35</v>
      </c>
      <c r="AA44" s="82" t="s">
        <v>35</v>
      </c>
      <c r="AB44" s="82" t="s">
        <v>35</v>
      </c>
      <c r="AC44" s="82" t="s">
        <v>35</v>
      </c>
      <c r="AD44" s="82" t="s">
        <v>35</v>
      </c>
      <c r="AE44" s="82" t="s">
        <v>35</v>
      </c>
      <c r="AF44" s="82" t="s">
        <v>35</v>
      </c>
      <c r="AG44" s="82" t="s">
        <v>35</v>
      </c>
      <c r="AH44" s="82" t="s">
        <v>35</v>
      </c>
      <c r="AI44" s="82" t="s">
        <v>35</v>
      </c>
      <c r="AJ44" s="82" t="s">
        <v>35</v>
      </c>
      <c r="AK44" s="82" t="s">
        <v>35</v>
      </c>
      <c r="AL44" s="67" t="s">
        <v>35</v>
      </c>
      <c r="AM44" s="908"/>
      <c r="AN44" s="908"/>
      <c r="AO44" s="908"/>
      <c r="AP44" s="908"/>
      <c r="AQ44" s="908"/>
      <c r="AR44" s="908"/>
      <c r="AS44" s="908"/>
      <c r="AT44" s="908"/>
      <c r="AU44" s="908"/>
      <c r="AV44" s="908"/>
      <c r="AW44" s="908"/>
      <c r="AX44" s="908"/>
      <c r="AY44" s="908"/>
      <c r="AZ44" s="361"/>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7"/>
      <c r="CN44" s="7"/>
      <c r="CO44" s="7"/>
      <c r="CP44" s="7"/>
      <c r="CQ44" s="7"/>
      <c r="CR44" s="7"/>
      <c r="CS44" s="7"/>
      <c r="CT44" s="7"/>
      <c r="CU44" s="7"/>
      <c r="CV44" s="7"/>
      <c r="CW44" s="7"/>
      <c r="CX44" s="7"/>
      <c r="CY44" s="7"/>
      <c r="CZ44" s="7"/>
    </row>
    <row r="45" s="454" customFormat="true" ht="15" customHeight="true" x14ac:dyDescent="0.2">
      <c r="A45" s="1069" t="s">
        <v>52</v>
      </c>
      <c r="B45" s="387" t="s">
        <v>49</v>
      </c>
      <c r="C45" s="87" t="s">
        <v>35</v>
      </c>
      <c r="D45" s="82" t="s">
        <v>35</v>
      </c>
      <c r="E45" s="82" t="s">
        <v>35</v>
      </c>
      <c r="F45" s="82" t="s">
        <v>35</v>
      </c>
      <c r="G45" s="77" t="s">
        <v>35</v>
      </c>
      <c r="H45" s="72" t="s">
        <v>35</v>
      </c>
      <c r="I45" s="82" t="s">
        <v>35</v>
      </c>
      <c r="J45" s="82" t="s">
        <v>35</v>
      </c>
      <c r="K45" s="82" t="s">
        <v>35</v>
      </c>
      <c r="L45" s="67" t="s">
        <v>35</v>
      </c>
      <c r="M45" s="87" t="s">
        <v>35</v>
      </c>
      <c r="N45" s="82" t="s">
        <v>35</v>
      </c>
      <c r="O45" s="82" t="s">
        <v>35</v>
      </c>
      <c r="P45" s="82" t="s">
        <v>35</v>
      </c>
      <c r="Q45" s="77" t="s">
        <v>35</v>
      </c>
      <c r="R45" s="72" t="s">
        <v>35</v>
      </c>
      <c r="S45" s="82" t="s">
        <v>35</v>
      </c>
      <c r="T45" s="82" t="s">
        <v>35</v>
      </c>
      <c r="U45" s="82" t="s">
        <v>35</v>
      </c>
      <c r="V45" s="82" t="s">
        <v>35</v>
      </c>
      <c r="W45" s="82" t="s">
        <v>35</v>
      </c>
      <c r="X45" s="82" t="s">
        <v>35</v>
      </c>
      <c r="Y45" s="82" t="s">
        <v>35</v>
      </c>
      <c r="Z45" s="82" t="s">
        <v>35</v>
      </c>
      <c r="AA45" s="82" t="s">
        <v>35</v>
      </c>
      <c r="AB45" s="82" t="s">
        <v>35</v>
      </c>
      <c r="AC45" s="82" t="s">
        <v>35</v>
      </c>
      <c r="AD45" s="82" t="s">
        <v>35</v>
      </c>
      <c r="AE45" s="82" t="s">
        <v>35</v>
      </c>
      <c r="AF45" s="82" t="s">
        <v>35</v>
      </c>
      <c r="AG45" s="82" t="s">
        <v>35</v>
      </c>
      <c r="AH45" s="82" t="s">
        <v>35</v>
      </c>
      <c r="AI45" s="82" t="s">
        <v>35</v>
      </c>
      <c r="AJ45" s="82" t="s">
        <v>35</v>
      </c>
      <c r="AK45" s="82" t="s">
        <v>35</v>
      </c>
      <c r="AL45" s="67" t="s">
        <v>35</v>
      </c>
      <c r="AM45" s="908"/>
      <c r="AN45" s="908"/>
      <c r="AO45" s="908"/>
      <c r="AP45" s="908"/>
      <c r="AQ45" s="908"/>
      <c r="AR45" s="908"/>
      <c r="AS45" s="908"/>
      <c r="AT45" s="908"/>
      <c r="AU45" s="908"/>
      <c r="AV45" s="908"/>
      <c r="AW45" s="908"/>
      <c r="AX45" s="908"/>
      <c r="AY45" s="908"/>
      <c r="AZ45" s="361"/>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7"/>
      <c r="CN45" s="7"/>
      <c r="CO45" s="7"/>
      <c r="CP45" s="7"/>
      <c r="CQ45" s="7"/>
      <c r="CR45" s="7"/>
      <c r="CS45" s="7"/>
      <c r="CT45" s="7"/>
      <c r="CU45" s="7"/>
      <c r="CV45" s="7"/>
      <c r="CW45" s="7"/>
      <c r="CX45" s="7"/>
      <c r="CY45" s="7"/>
      <c r="CZ45" s="7"/>
    </row>
    <row r="46" s="454" customFormat="true" ht="15" customHeight="true" x14ac:dyDescent="0.2">
      <c r="A46" s="1069"/>
      <c r="B46" s="387" t="s">
        <v>48</v>
      </c>
      <c r="C46" s="87" t="s">
        <v>35</v>
      </c>
      <c r="D46" s="82" t="s">
        <v>35</v>
      </c>
      <c r="E46" s="82" t="s">
        <v>35</v>
      </c>
      <c r="F46" s="82" t="s">
        <v>35</v>
      </c>
      <c r="G46" s="77" t="s">
        <v>35</v>
      </c>
      <c r="H46" s="72" t="s">
        <v>35</v>
      </c>
      <c r="I46" s="82" t="s">
        <v>35</v>
      </c>
      <c r="J46" s="82" t="s">
        <v>35</v>
      </c>
      <c r="K46" s="82" t="s">
        <v>35</v>
      </c>
      <c r="L46" s="67" t="s">
        <v>35</v>
      </c>
      <c r="M46" s="87" t="s">
        <v>35</v>
      </c>
      <c r="N46" s="82" t="s">
        <v>35</v>
      </c>
      <c r="O46" s="82" t="s">
        <v>35</v>
      </c>
      <c r="P46" s="82" t="s">
        <v>35</v>
      </c>
      <c r="Q46" s="77" t="s">
        <v>35</v>
      </c>
      <c r="R46" s="72" t="s">
        <v>35</v>
      </c>
      <c r="S46" s="82" t="s">
        <v>35</v>
      </c>
      <c r="T46" s="82" t="s">
        <v>35</v>
      </c>
      <c r="U46" s="82" t="s">
        <v>35</v>
      </c>
      <c r="V46" s="82" t="s">
        <v>35</v>
      </c>
      <c r="W46" s="82" t="s">
        <v>35</v>
      </c>
      <c r="X46" s="82" t="s">
        <v>35</v>
      </c>
      <c r="Y46" s="82" t="s">
        <v>35</v>
      </c>
      <c r="Z46" s="82" t="s">
        <v>35</v>
      </c>
      <c r="AA46" s="82" t="s">
        <v>35</v>
      </c>
      <c r="AB46" s="82" t="s">
        <v>35</v>
      </c>
      <c r="AC46" s="82" t="s">
        <v>35</v>
      </c>
      <c r="AD46" s="82" t="s">
        <v>35</v>
      </c>
      <c r="AE46" s="82" t="s">
        <v>35</v>
      </c>
      <c r="AF46" s="82" t="s">
        <v>35</v>
      </c>
      <c r="AG46" s="82" t="s">
        <v>35</v>
      </c>
      <c r="AH46" s="82" t="s">
        <v>35</v>
      </c>
      <c r="AI46" s="82" t="s">
        <v>35</v>
      </c>
      <c r="AJ46" s="82" t="s">
        <v>35</v>
      </c>
      <c r="AK46" s="82" t="s">
        <v>35</v>
      </c>
      <c r="AL46" s="67" t="s">
        <v>35</v>
      </c>
      <c r="AM46" s="908"/>
      <c r="AN46" s="908"/>
      <c r="AO46" s="908"/>
      <c r="AP46" s="908"/>
      <c r="AQ46" s="908"/>
      <c r="AR46" s="908"/>
      <c r="AS46" s="908"/>
      <c r="AT46" s="908"/>
      <c r="AU46" s="908"/>
      <c r="AV46" s="908"/>
      <c r="AW46" s="908"/>
      <c r="AX46" s="908"/>
      <c r="AY46" s="908"/>
      <c r="AZ46" s="361"/>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7"/>
      <c r="CN46" s="7"/>
      <c r="CO46" s="7"/>
      <c r="CP46" s="7"/>
      <c r="CQ46" s="7"/>
      <c r="CR46" s="7"/>
      <c r="CS46" s="7"/>
      <c r="CT46" s="7"/>
      <c r="CU46" s="7"/>
      <c r="CV46" s="7"/>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67" t="s">
        <v>35</v>
      </c>
      <c r="AM47" s="8"/>
      <c r="AN47" s="8"/>
      <c r="AO47" s="8"/>
      <c r="AP47" s="8"/>
      <c r="AQ47" s="8"/>
      <c r="AR47" s="8"/>
      <c r="AS47" s="8"/>
      <c r="AT47" s="8"/>
      <c r="AU47" s="8"/>
      <c r="AV47" s="8"/>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7"/>
      <c r="CN47" s="7"/>
      <c r="CO47" s="7"/>
      <c r="CP47" s="7"/>
      <c r="CQ47" s="7"/>
      <c r="CR47" s="7"/>
      <c r="CS47" s="7"/>
      <c r="CT47" s="7"/>
      <c r="CU47" s="7"/>
      <c r="CV47" s="7"/>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67" t="s">
        <v>35</v>
      </c>
      <c r="AM48" s="8"/>
      <c r="AN48" s="8"/>
      <c r="AO48" s="8"/>
      <c r="AP48" s="8"/>
      <c r="AQ48" s="8"/>
      <c r="AR48" s="8"/>
      <c r="AS48" s="8"/>
      <c r="AT48" s="8"/>
      <c r="AU48" s="8"/>
      <c r="AV48" s="8"/>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7"/>
      <c r="CN48" s="7"/>
      <c r="CO48" s="7"/>
      <c r="CP48" s="7"/>
      <c r="CQ48" s="7"/>
      <c r="CR48" s="7"/>
      <c r="CS48" s="7"/>
      <c r="CT48" s="7"/>
      <c r="CU48" s="7"/>
      <c r="CV48" s="7"/>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67" t="s">
        <v>35</v>
      </c>
      <c r="AM49" s="8"/>
      <c r="AN49" s="8"/>
      <c r="AO49" s="8"/>
      <c r="AP49" s="8"/>
      <c r="AQ49" s="8"/>
      <c r="AR49" s="8"/>
      <c r="AS49" s="8"/>
      <c r="AT49" s="8"/>
      <c r="AU49" s="8"/>
      <c r="AV49" s="8"/>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7"/>
      <c r="CN49" s="7"/>
      <c r="CO49" s="7"/>
      <c r="CP49" s="7"/>
      <c r="CQ49" s="7"/>
      <c r="CR49" s="7"/>
      <c r="CS49" s="7"/>
      <c r="CT49" s="7"/>
      <c r="CU49" s="7"/>
      <c r="CV49" s="7"/>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67" t="s">
        <v>35</v>
      </c>
      <c r="AM50" s="8"/>
      <c r="AN50" s="8"/>
      <c r="AO50" s="8"/>
      <c r="AP50" s="8"/>
      <c r="AQ50" s="8"/>
      <c r="AR50" s="8"/>
      <c r="AS50" s="8"/>
      <c r="AT50" s="8"/>
      <c r="AU50" s="8"/>
      <c r="AV50" s="8"/>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7"/>
      <c r="CN50" s="7"/>
      <c r="CO50" s="7"/>
      <c r="CP50" s="7"/>
      <c r="CQ50" s="7"/>
      <c r="CR50" s="7"/>
      <c r="CS50" s="7"/>
      <c r="CT50" s="7"/>
      <c r="CU50" s="7"/>
      <c r="CV50" s="7"/>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67" t="s">
        <v>35</v>
      </c>
      <c r="AM51" s="8"/>
      <c r="AN51" s="8"/>
      <c r="AO51" s="8"/>
      <c r="AP51" s="8"/>
      <c r="AQ51" s="8"/>
      <c r="AR51" s="8"/>
      <c r="AS51" s="8"/>
      <c r="AT51" s="8"/>
      <c r="AU51" s="8"/>
      <c r="AV51" s="8"/>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7"/>
      <c r="CN51" s="7"/>
      <c r="CO51" s="7"/>
      <c r="CP51" s="7"/>
      <c r="CQ51" s="7"/>
      <c r="CR51" s="7"/>
      <c r="CS51" s="7"/>
      <c r="CT51" s="7"/>
      <c r="CU51" s="7"/>
      <c r="CV51" s="7"/>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67" t="s">
        <v>35</v>
      </c>
      <c r="AM52" s="8"/>
      <c r="AN52" s="8"/>
      <c r="AO52" s="8"/>
      <c r="AP52" s="8"/>
      <c r="AQ52" s="8"/>
      <c r="AR52" s="8"/>
      <c r="AS52" s="8"/>
      <c r="AT52" s="8"/>
      <c r="AU52" s="8"/>
      <c r="AV52" s="8"/>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7"/>
      <c r="CN52" s="7"/>
      <c r="CO52" s="7"/>
      <c r="CP52" s="7"/>
      <c r="CQ52" s="7"/>
      <c r="CR52" s="7"/>
      <c r="CS52" s="7"/>
      <c r="CT52" s="7"/>
      <c r="CU52" s="7"/>
      <c r="CV52" s="7"/>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67" t="s">
        <v>35</v>
      </c>
      <c r="AM53" s="8"/>
      <c r="AN53" s="8"/>
      <c r="AO53" s="8"/>
      <c r="AP53" s="8"/>
      <c r="AQ53" s="8"/>
      <c r="AR53" s="8"/>
      <c r="AS53" s="8"/>
      <c r="AT53" s="8"/>
      <c r="AU53" s="8"/>
      <c r="AV53" s="8"/>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7"/>
      <c r="CN53" s="7"/>
      <c r="CO53" s="7"/>
      <c r="CP53" s="7"/>
      <c r="CQ53" s="7"/>
      <c r="CR53" s="7"/>
      <c r="CS53" s="7"/>
      <c r="CT53" s="7"/>
      <c r="CU53" s="7"/>
      <c r="CV53" s="7"/>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67" t="s">
        <v>35</v>
      </c>
      <c r="AM54" s="8"/>
      <c r="AN54" s="8"/>
      <c r="AO54" s="8"/>
      <c r="AP54" s="8"/>
      <c r="AQ54" s="8"/>
      <c r="AR54" s="8"/>
      <c r="AS54" s="8"/>
      <c r="AT54" s="8"/>
      <c r="AU54" s="8"/>
      <c r="AV54" s="8"/>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7"/>
      <c r="CN54" s="7"/>
      <c r="CO54" s="7"/>
      <c r="CP54" s="7"/>
      <c r="CQ54" s="7"/>
      <c r="CR54" s="7"/>
      <c r="CS54" s="7"/>
      <c r="CT54" s="7"/>
      <c r="CU54" s="7"/>
      <c r="CV54" s="7"/>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9" t="s">
        <v>35</v>
      </c>
      <c r="AM55" s="8"/>
      <c r="AN55" s="8"/>
      <c r="AO55" s="8"/>
      <c r="AP55" s="8"/>
      <c r="AQ55" s="8"/>
      <c r="AR55" s="8"/>
      <c r="AS55" s="8"/>
      <c r="AT55" s="8"/>
      <c r="AU55" s="8"/>
      <c r="AV55" s="8"/>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7"/>
      <c r="CN55" s="7"/>
      <c r="CO55" s="7"/>
      <c r="CP55" s="7"/>
      <c r="CQ55" s="7"/>
      <c r="CR55" s="7"/>
      <c r="CS55" s="7"/>
      <c r="CT55" s="7"/>
      <c r="CU55" s="7"/>
      <c r="CV55" s="7"/>
      <c r="CW55" s="7"/>
      <c r="CX55" s="7"/>
      <c r="CY55" s="7"/>
      <c r="CZ55" s="7"/>
    </row>
    <row r="56" s="454"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908"/>
      <c r="AN56" s="908"/>
      <c r="AO56" s="908"/>
      <c r="AP56" s="908"/>
      <c r="AQ56" s="908"/>
      <c r="AR56" s="908"/>
      <c r="AS56" s="908"/>
      <c r="AT56" s="908"/>
      <c r="AU56" s="908"/>
      <c r="AV56" s="908"/>
      <c r="AW56" s="908"/>
      <c r="AX56" s="908"/>
      <c r="AY56" s="908"/>
      <c r="AZ56" s="361"/>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454" customFormat="true" ht="24"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148</v>
      </c>
      <c r="T57" s="581" t="s">
        <v>149</v>
      </c>
      <c r="U57" s="581" t="s">
        <v>150</v>
      </c>
      <c r="V57" s="581" t="s">
        <v>151</v>
      </c>
      <c r="W57" s="581" t="s">
        <v>152</v>
      </c>
      <c r="X57" s="581" t="s">
        <v>153</v>
      </c>
      <c r="Y57" s="581" t="s">
        <v>154</v>
      </c>
      <c r="Z57" s="581" t="s">
        <v>155</v>
      </c>
      <c r="AA57" s="581" t="s">
        <v>156</v>
      </c>
      <c r="AB57" s="581" t="s">
        <v>157</v>
      </c>
      <c r="AC57" s="581" t="s">
        <v>158</v>
      </c>
      <c r="AD57" s="581" t="s">
        <v>159</v>
      </c>
      <c r="AE57" s="581" t="s">
        <v>160</v>
      </c>
      <c r="AF57" s="581" t="s">
        <v>161</v>
      </c>
      <c r="AG57" s="581" t="s">
        <v>162</v>
      </c>
      <c r="AH57" s="581" t="s">
        <v>163</v>
      </c>
      <c r="AI57" s="581" t="s">
        <v>164</v>
      </c>
      <c r="AJ57" s="581" t="s">
        <v>165</v>
      </c>
      <c r="AK57" s="581" t="s">
        <v>166</v>
      </c>
      <c r="AL57" s="582" t="s">
        <v>167</v>
      </c>
      <c r="AM57" s="908"/>
      <c r="AN57" s="908"/>
      <c r="AO57" s="908"/>
      <c r="AP57" s="908"/>
      <c r="AQ57" s="908"/>
      <c r="AR57" s="908"/>
      <c r="AS57" s="908"/>
      <c r="AT57" s="908"/>
      <c r="AU57" s="908"/>
      <c r="AV57" s="908"/>
      <c r="AW57" s="908"/>
      <c r="AX57" s="908"/>
      <c r="AY57" s="908"/>
      <c r="AZ57" s="361"/>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148</v>
      </c>
      <c r="BT57" s="554" t="s">
        <v>149</v>
      </c>
      <c r="BU57" s="554" t="s">
        <v>150</v>
      </c>
      <c r="BV57" s="554" t="s">
        <v>151</v>
      </c>
      <c r="BW57" s="554" t="s">
        <v>152</v>
      </c>
      <c r="BX57" s="554" t="s">
        <v>153</v>
      </c>
      <c r="BY57" s="555" t="s">
        <v>154</v>
      </c>
      <c r="BZ57" s="555" t="s">
        <v>155</v>
      </c>
      <c r="CA57" s="555" t="s">
        <v>156</v>
      </c>
      <c r="CB57" s="555" t="s">
        <v>157</v>
      </c>
      <c r="CC57" s="555" t="s">
        <v>158</v>
      </c>
      <c r="CD57" s="555" t="s">
        <v>159</v>
      </c>
      <c r="CE57" s="555" t="s">
        <v>160</v>
      </c>
      <c r="CF57" s="555" t="s">
        <v>161</v>
      </c>
      <c r="CG57" s="555" t="s">
        <v>162</v>
      </c>
      <c r="CH57" s="555" t="s">
        <v>163</v>
      </c>
      <c r="CI57" s="555" t="s">
        <v>164</v>
      </c>
      <c r="CJ57" s="555" t="s">
        <v>165</v>
      </c>
      <c r="CK57" s="555" t="s">
        <v>166</v>
      </c>
      <c r="CL57" s="555" t="s">
        <v>167</v>
      </c>
      <c r="CM57" s="201"/>
      <c r="CN57" s="201"/>
      <c r="CO57" s="201"/>
      <c r="CP57" s="201"/>
      <c r="CQ57" s="201"/>
      <c r="CR57" s="201"/>
      <c r="CS57" s="201"/>
      <c r="CT57" s="201"/>
      <c r="CU57" s="201"/>
      <c r="CV57" s="201"/>
      <c r="CW57" s="201"/>
      <c r="CX57" s="201"/>
      <c r="CY57" s="201"/>
      <c r="CZ57" s="201"/>
    </row>
    <row r="58" s="454" customFormat="true" ht="15" customHeight="true" x14ac:dyDescent="0.2">
      <c r="A58" s="1068" t="s">
        <v>169</v>
      </c>
      <c r="B58" s="386" t="s">
        <v>170</v>
      </c>
      <c r="C58" s="145">
        <v>2.9752897648349843E-2</v>
      </c>
      <c r="D58" s="144">
        <v>7.7459671176288505E-2</v>
      </c>
      <c r="E58" s="144">
        <v>0.35427378217138084</v>
      </c>
      <c r="F58" s="144">
        <v>1.3574861232375957</v>
      </c>
      <c r="G58" s="143">
        <v>19.907254090165829</v>
      </c>
      <c r="H58" s="142">
        <v>0.48263532811393783</v>
      </c>
      <c r="I58" s="144">
        <v>7.4925979430605025</v>
      </c>
      <c r="J58" s="144">
        <v>7.7384650965563431</v>
      </c>
      <c r="K58" s="144">
        <v>18.095835279215223</v>
      </c>
      <c r="L58" s="141">
        <v>44.716941891044407</v>
      </c>
      <c r="M58" s="145">
        <v>0</v>
      </c>
      <c r="N58" s="144">
        <v>6.8238693814705029E-2</v>
      </c>
      <c r="O58" s="144">
        <v>0.29343765771497055</v>
      </c>
      <c r="P58" s="144">
        <v>0.21741316772881658</v>
      </c>
      <c r="Q58" s="143">
        <v>1.7495349777367486</v>
      </c>
      <c r="R58" s="142">
        <v>1.969174654138222</v>
      </c>
      <c r="S58" s="144">
        <v>15.801351088702964</v>
      </c>
      <c r="T58" s="144">
        <v>5.4376586344374278</v>
      </c>
      <c r="U58" s="144">
        <v>3.4663828470232394</v>
      </c>
      <c r="V58" s="144">
        <v>1.0371210310280876</v>
      </c>
      <c r="W58" s="144">
        <v>2.5263114997203866</v>
      </c>
      <c r="X58" s="144">
        <v>4.3306775607553583</v>
      </c>
      <c r="Y58" s="144">
        <v>1.2615951687607179</v>
      </c>
      <c r="Z58" s="144">
        <v>0.63305649446003975</v>
      </c>
      <c r="AA58" s="144">
        <v>1.3098580037867034</v>
      </c>
      <c r="AB58" s="144">
        <v>12.69835300187836</v>
      </c>
      <c r="AC58" s="144">
        <v>5.2059052059527886</v>
      </c>
      <c r="AD58" s="144">
        <v>0</v>
      </c>
      <c r="AE58" s="144">
        <v>7.2096150221985997</v>
      </c>
      <c r="AF58" s="144">
        <v>1.7521486795474186</v>
      </c>
      <c r="AG58" s="144">
        <v>0.68296115189542395</v>
      </c>
      <c r="AH58" s="144">
        <v>1.9589407381896844</v>
      </c>
      <c r="AI58" s="144">
        <v>0.12124415176357924</v>
      </c>
      <c r="AJ58" s="144">
        <v>2.3020690845751415</v>
      </c>
      <c r="AK58" s="144">
        <v>1.2081143816444353</v>
      </c>
      <c r="AL58" s="141">
        <v>0.87383296532646848</v>
      </c>
      <c r="AM58" s="908"/>
      <c r="AN58" s="908"/>
      <c r="AO58" s="908"/>
      <c r="AP58" s="908"/>
      <c r="AQ58" s="908"/>
      <c r="AR58" s="908"/>
      <c r="AS58" s="908"/>
      <c r="AT58" s="908"/>
      <c r="AU58" s="908"/>
      <c r="AV58" s="908"/>
      <c r="AW58" s="908"/>
      <c r="AX58" s="908"/>
      <c r="AY58" s="908"/>
      <c r="AZ58" s="361"/>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6"/>
      <c r="CN58" s="6"/>
      <c r="CO58" s="6"/>
      <c r="CP58" s="6"/>
      <c r="CQ58" s="6"/>
      <c r="CR58" s="6"/>
      <c r="CS58" s="6"/>
      <c r="CT58" s="6"/>
      <c r="CU58" s="6"/>
      <c r="CV58" s="6"/>
      <c r="CW58" s="6"/>
      <c r="CX58" s="6"/>
      <c r="CY58" s="6"/>
      <c r="CZ58" s="6"/>
    </row>
    <row r="59" s="454" customFormat="true" ht="15" customHeight="true" x14ac:dyDescent="0.2">
      <c r="A59" s="1069"/>
      <c r="B59" s="387" t="s">
        <v>171</v>
      </c>
      <c r="C59" s="140">
        <v>1.2085271847120029</v>
      </c>
      <c r="D59" s="139">
        <v>1.3491941386511326</v>
      </c>
      <c r="E59" s="139">
        <v>3.8222959797810963</v>
      </c>
      <c r="F59" s="139">
        <v>13.097515624600828</v>
      </c>
      <c r="G59" s="138">
        <v>26.053391156763368</v>
      </c>
      <c r="H59" s="137">
        <v>15.021656816165446</v>
      </c>
      <c r="I59" s="139">
        <v>29.148275239051124</v>
      </c>
      <c r="J59" s="139">
        <v>27.871503272507937</v>
      </c>
      <c r="K59" s="139">
        <v>31.937667065803133</v>
      </c>
      <c r="L59" s="136">
        <v>18.455048332710358</v>
      </c>
      <c r="M59" s="140">
        <v>0.39401335066131676</v>
      </c>
      <c r="N59" s="139">
        <v>0.59627216508411096</v>
      </c>
      <c r="O59" s="139">
        <v>1.2411699242709648</v>
      </c>
      <c r="P59" s="139">
        <v>3.603682322897773</v>
      </c>
      <c r="Q59" s="138">
        <v>13.307126577849859</v>
      </c>
      <c r="R59" s="137">
        <v>6.7041924628286038</v>
      </c>
      <c r="S59" s="139">
        <v>27.801985605116347</v>
      </c>
      <c r="T59" s="139">
        <v>7.0967820731759668</v>
      </c>
      <c r="U59" s="139">
        <v>6.0337502616927763</v>
      </c>
      <c r="V59" s="139">
        <v>2.3297066279546441</v>
      </c>
      <c r="W59" s="139">
        <v>2.4946091225738245</v>
      </c>
      <c r="X59" s="139">
        <v>47.128033061761613</v>
      </c>
      <c r="Y59" s="139">
        <v>1.1947362931549597</v>
      </c>
      <c r="Z59" s="139">
        <v>1.0128903911360636</v>
      </c>
      <c r="AA59" s="139">
        <v>6.4967147437526425</v>
      </c>
      <c r="AB59" s="139">
        <v>10.169956531322885</v>
      </c>
      <c r="AC59" s="139">
        <v>4.1928346351693371</v>
      </c>
      <c r="AD59" s="139">
        <v>2.240530626065028</v>
      </c>
      <c r="AE59" s="139">
        <v>6.1533074732148938</v>
      </c>
      <c r="AF59" s="139">
        <v>13.431754410675243</v>
      </c>
      <c r="AG59" s="139">
        <v>0.76752518260054403</v>
      </c>
      <c r="AH59" s="139">
        <v>2.5514787464536957</v>
      </c>
      <c r="AI59" s="139">
        <v>0</v>
      </c>
      <c r="AJ59" s="139">
        <v>1.0283260678812363</v>
      </c>
      <c r="AK59" s="139">
        <v>1.940263956674626</v>
      </c>
      <c r="AL59" s="136">
        <v>18.851929921519371</v>
      </c>
      <c r="AM59" s="908"/>
      <c r="AN59" s="908"/>
      <c r="AO59" s="908"/>
      <c r="AP59" s="908"/>
      <c r="AQ59" s="908"/>
      <c r="AR59" s="908"/>
      <c r="AS59" s="908"/>
      <c r="AT59" s="908"/>
      <c r="AU59" s="908"/>
      <c r="AV59" s="908"/>
      <c r="AW59" s="908"/>
      <c r="AX59" s="908"/>
      <c r="AY59" s="908"/>
      <c r="AZ59" s="361"/>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6"/>
      <c r="CN59" s="6"/>
      <c r="CO59" s="6"/>
      <c r="CP59" s="6"/>
      <c r="CQ59" s="6"/>
      <c r="CR59" s="6"/>
      <c r="CS59" s="6"/>
      <c r="CT59" s="6"/>
      <c r="CU59" s="6"/>
      <c r="CV59" s="6"/>
      <c r="CW59" s="6"/>
      <c r="CX59" s="6"/>
      <c r="CY59" s="6"/>
      <c r="CZ59" s="6"/>
    </row>
    <row r="60" s="454" customFormat="true" ht="15" customHeight="true" x14ac:dyDescent="0.2">
      <c r="A60" s="1069"/>
      <c r="B60" s="387" t="s">
        <v>172</v>
      </c>
      <c r="C60" s="140">
        <v>16.434045727427041</v>
      </c>
      <c r="D60" s="139">
        <v>13.550077291608767</v>
      </c>
      <c r="E60" s="139">
        <v>19.8336192969835</v>
      </c>
      <c r="F60" s="139">
        <v>24.910682213322389</v>
      </c>
      <c r="G60" s="138">
        <v>17.885325901545816</v>
      </c>
      <c r="H60" s="137">
        <v>26.351129637488135</v>
      </c>
      <c r="I60" s="139">
        <v>23.844608221063769</v>
      </c>
      <c r="J60" s="139">
        <v>24.542286270028754</v>
      </c>
      <c r="K60" s="139">
        <v>15.552398415893235</v>
      </c>
      <c r="L60" s="136">
        <v>5.4055145836557692</v>
      </c>
      <c r="M60" s="140">
        <v>16.991260168065427</v>
      </c>
      <c r="N60" s="139">
        <v>13.699400637388095</v>
      </c>
      <c r="O60" s="139">
        <v>17.135769819037215</v>
      </c>
      <c r="P60" s="139">
        <v>17.560376259142448</v>
      </c>
      <c r="Q60" s="138">
        <v>26.141534328350758</v>
      </c>
      <c r="R60" s="137">
        <v>47.406562234258068</v>
      </c>
      <c r="S60" s="139">
        <v>4.7348615200716972</v>
      </c>
      <c r="T60" s="139">
        <v>37.195407384154088</v>
      </c>
      <c r="U60" s="139">
        <v>27.210160149179707</v>
      </c>
      <c r="V60" s="139">
        <v>11.467765824546214</v>
      </c>
      <c r="W60" s="139">
        <v>31.760741478434102</v>
      </c>
      <c r="X60" s="139">
        <v>25.350497076750177</v>
      </c>
      <c r="Y60" s="139">
        <v>7.1438866186575813</v>
      </c>
      <c r="Z60" s="139">
        <v>25.855469600915114</v>
      </c>
      <c r="AA60" s="139">
        <v>4.6884845357915772</v>
      </c>
      <c r="AB60" s="139">
        <v>15.8857633640392</v>
      </c>
      <c r="AC60" s="139">
        <v>46.512516332850787</v>
      </c>
      <c r="AD60" s="139">
        <v>43.086723142407799</v>
      </c>
      <c r="AE60" s="139">
        <v>12.564672282099689</v>
      </c>
      <c r="AF60" s="139">
        <v>8.4325734685051064</v>
      </c>
      <c r="AG60" s="139">
        <v>14.474029508655088</v>
      </c>
      <c r="AH60" s="139">
        <v>10.742806223947596</v>
      </c>
      <c r="AI60" s="139">
        <v>1.247726646198082</v>
      </c>
      <c r="AJ60" s="139">
        <v>25.928816761567425</v>
      </c>
      <c r="AK60" s="139">
        <v>3.9032717514927899</v>
      </c>
      <c r="AL60" s="136">
        <v>19.557817396879276</v>
      </c>
      <c r="AM60" s="908"/>
      <c r="AN60" s="908"/>
      <c r="AO60" s="908"/>
      <c r="AP60" s="908"/>
      <c r="AQ60" s="908"/>
      <c r="AR60" s="908"/>
      <c r="AS60" s="908"/>
      <c r="AT60" s="908"/>
      <c r="AU60" s="908"/>
      <c r="AV60" s="908"/>
      <c r="AW60" s="908"/>
      <c r="AX60" s="908"/>
      <c r="AY60" s="908"/>
      <c r="AZ60" s="361"/>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6"/>
      <c r="CN60" s="6"/>
      <c r="CO60" s="6"/>
      <c r="CP60" s="6"/>
      <c r="CQ60" s="6"/>
      <c r="CR60" s="6"/>
      <c r="CS60" s="6"/>
      <c r="CT60" s="6"/>
      <c r="CU60" s="6"/>
      <c r="CV60" s="6"/>
      <c r="CW60" s="6"/>
      <c r="CX60" s="6"/>
      <c r="CY60" s="6"/>
      <c r="CZ60" s="6"/>
    </row>
    <row r="61" s="454" customFormat="true" ht="15" customHeight="true" x14ac:dyDescent="0.2">
      <c r="A61" s="1069"/>
      <c r="B61" s="387" t="s">
        <v>173</v>
      </c>
      <c r="C61" s="140">
        <v>29.659096378477056</v>
      </c>
      <c r="D61" s="139">
        <v>29.309973116789724</v>
      </c>
      <c r="E61" s="139">
        <v>20.717192745368475</v>
      </c>
      <c r="F61" s="139">
        <v>14.464285252153667</v>
      </c>
      <c r="G61" s="138">
        <v>2.7374710871512691</v>
      </c>
      <c r="H61" s="137">
        <v>20.961025838641227</v>
      </c>
      <c r="I61" s="139">
        <v>4.8311244312472388</v>
      </c>
      <c r="J61" s="139">
        <v>4.7029298353847819</v>
      </c>
      <c r="K61" s="139">
        <v>0.78367425789848899</v>
      </c>
      <c r="L61" s="136">
        <v>0.65926408244417012</v>
      </c>
      <c r="M61" s="140">
        <v>30.45540067914677</v>
      </c>
      <c r="N61" s="139">
        <v>30.271254044938178</v>
      </c>
      <c r="O61" s="139">
        <v>24.41733968889514</v>
      </c>
      <c r="P61" s="139">
        <v>19.508722825075338</v>
      </c>
      <c r="Q61" s="138">
        <v>14.479442993617223</v>
      </c>
      <c r="R61" s="137">
        <v>2.0794470956971436</v>
      </c>
      <c r="S61" s="139">
        <v>1.4296879586332296</v>
      </c>
      <c r="T61" s="139">
        <v>11.046531033395949</v>
      </c>
      <c r="U61" s="139">
        <v>20.766466237240639</v>
      </c>
      <c r="V61" s="139">
        <v>24.730328916365252</v>
      </c>
      <c r="W61" s="139">
        <v>9.2424596647872246</v>
      </c>
      <c r="X61" s="139">
        <v>1.5798462146990095</v>
      </c>
      <c r="Y61" s="139">
        <v>67.677647168199655</v>
      </c>
      <c r="Z61" s="139">
        <v>21.332539829861339</v>
      </c>
      <c r="AA61" s="139">
        <v>22.840997081460369</v>
      </c>
      <c r="AB61" s="139">
        <v>14.549856768206931</v>
      </c>
      <c r="AC61" s="139">
        <v>20.060043327551639</v>
      </c>
      <c r="AD61" s="139">
        <v>37.794726325837367</v>
      </c>
      <c r="AE61" s="139">
        <v>21.070818824303668</v>
      </c>
      <c r="AF61" s="139">
        <v>44.838178087123509</v>
      </c>
      <c r="AG61" s="139">
        <v>5.2458560688583313</v>
      </c>
      <c r="AH61" s="139">
        <v>18.388448632516788</v>
      </c>
      <c r="AI61" s="139">
        <v>13.163701115828724</v>
      </c>
      <c r="AJ61" s="139">
        <v>18.067132950104956</v>
      </c>
      <c r="AK61" s="139">
        <v>54.360150703932739</v>
      </c>
      <c r="AL61" s="136">
        <v>27.241153420826446</v>
      </c>
      <c r="AM61" s="908"/>
      <c r="AN61" s="908"/>
      <c r="AO61" s="908"/>
      <c r="AP61" s="908"/>
      <c r="AQ61" s="908"/>
      <c r="AR61" s="908"/>
      <c r="AS61" s="908"/>
      <c r="AT61" s="908"/>
      <c r="AU61" s="908"/>
      <c r="AV61" s="908"/>
      <c r="AW61" s="908"/>
      <c r="AX61" s="908"/>
      <c r="AY61" s="908"/>
      <c r="AZ61" s="361"/>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6"/>
      <c r="CN61" s="6"/>
      <c r="CO61" s="6"/>
      <c r="CP61" s="6"/>
      <c r="CQ61" s="6"/>
      <c r="CR61" s="6"/>
      <c r="CS61" s="6"/>
      <c r="CT61" s="6"/>
      <c r="CU61" s="6"/>
      <c r="CV61" s="6"/>
      <c r="CW61" s="6"/>
      <c r="CX61" s="6"/>
      <c r="CY61" s="6"/>
      <c r="CZ61" s="6"/>
    </row>
    <row r="62" s="454" customFormat="true" ht="15" customHeight="true" x14ac:dyDescent="0.2">
      <c r="A62" s="1069"/>
      <c r="B62" s="387" t="s">
        <v>174</v>
      </c>
      <c r="C62" s="140">
        <v>4.9348310290442816</v>
      </c>
      <c r="D62" s="139">
        <v>5.0942832786639958</v>
      </c>
      <c r="E62" s="139">
        <v>6.0921764895725863</v>
      </c>
      <c r="F62" s="139">
        <v>6.9741453550121593</v>
      </c>
      <c r="G62" s="138">
        <v>4.8316728573743815</v>
      </c>
      <c r="H62" s="137">
        <v>10.819144849793393</v>
      </c>
      <c r="I62" s="139">
        <v>4.5220477277030557</v>
      </c>
      <c r="J62" s="139">
        <v>6.9698119169248107</v>
      </c>
      <c r="K62" s="139">
        <v>4.8133440265153231</v>
      </c>
      <c r="L62" s="136">
        <v>3.0260438466460911</v>
      </c>
      <c r="M62" s="140">
        <v>4.0221494585803272</v>
      </c>
      <c r="N62" s="139">
        <v>4.4374064688250296</v>
      </c>
      <c r="O62" s="139">
        <v>4.3863399030769665</v>
      </c>
      <c r="P62" s="139">
        <v>8.0793695240702963</v>
      </c>
      <c r="Q62" s="138">
        <v>6.2395041479622142</v>
      </c>
      <c r="R62" s="137">
        <v>0.89017168951808379</v>
      </c>
      <c r="S62" s="139">
        <v>6.1125997203871991</v>
      </c>
      <c r="T62" s="139">
        <v>4.1507335861877266</v>
      </c>
      <c r="U62" s="139">
        <v>3.1971521598299182</v>
      </c>
      <c r="V62" s="139">
        <v>4.3460856151373584</v>
      </c>
      <c r="W62" s="139">
        <v>2.2126035920234104</v>
      </c>
      <c r="X62" s="139">
        <v>1.8057570988941212</v>
      </c>
      <c r="Y62" s="139">
        <v>7.3068074606207221</v>
      </c>
      <c r="Z62" s="139">
        <v>3.9439435418874438</v>
      </c>
      <c r="AA62" s="139">
        <v>2.7947171476661734</v>
      </c>
      <c r="AB62" s="139">
        <v>7.1700925706661591</v>
      </c>
      <c r="AC62" s="139">
        <v>4.7539727335367665</v>
      </c>
      <c r="AD62" s="139">
        <v>3.7313216427580951</v>
      </c>
      <c r="AE62" s="139">
        <v>6.8305695960452368</v>
      </c>
      <c r="AF62" s="139">
        <v>9.4191297729358645</v>
      </c>
      <c r="AG62" s="139">
        <v>6.8333916448187733</v>
      </c>
      <c r="AH62" s="139">
        <v>8.9466182869700894</v>
      </c>
      <c r="AI62" s="139">
        <v>11.115606780623869</v>
      </c>
      <c r="AJ62" s="139">
        <v>4.5977569283824193</v>
      </c>
      <c r="AK62" s="139">
        <v>11.155807900603383</v>
      </c>
      <c r="AL62" s="136">
        <v>0</v>
      </c>
      <c r="AM62" s="908"/>
      <c r="AN62" s="908"/>
      <c r="AO62" s="908"/>
      <c r="AP62" s="908"/>
      <c r="AQ62" s="908"/>
      <c r="AR62" s="908"/>
      <c r="AS62" s="908"/>
      <c r="AT62" s="908"/>
      <c r="AU62" s="908"/>
      <c r="AV62" s="908"/>
      <c r="AW62" s="908"/>
      <c r="AX62" s="908"/>
      <c r="AY62" s="908"/>
      <c r="AZ62" s="361"/>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6"/>
      <c r="CN62" s="6"/>
      <c r="CO62" s="6"/>
      <c r="CP62" s="6"/>
      <c r="CQ62" s="6"/>
      <c r="CR62" s="6"/>
      <c r="CS62" s="6"/>
      <c r="CT62" s="6"/>
      <c r="CU62" s="6"/>
      <c r="CV62" s="6"/>
      <c r="CW62" s="6"/>
      <c r="CX62" s="6"/>
      <c r="CY62" s="6"/>
      <c r="CZ62" s="6"/>
    </row>
    <row r="63" s="454" customFormat="true" ht="15" customHeight="true" x14ac:dyDescent="0.2">
      <c r="A63" s="1069"/>
      <c r="B63" s="387" t="s">
        <v>175</v>
      </c>
      <c r="C63" s="140">
        <v>11.278440790608551</v>
      </c>
      <c r="D63" s="139">
        <v>16.055778651496695</v>
      </c>
      <c r="E63" s="139">
        <v>16.109824425363474</v>
      </c>
      <c r="F63" s="139">
        <v>12.978431940007951</v>
      </c>
      <c r="G63" s="138">
        <v>11.920274852379235</v>
      </c>
      <c r="H63" s="137">
        <v>11.626061463201195</v>
      </c>
      <c r="I63" s="139">
        <v>9.6528701716101946</v>
      </c>
      <c r="J63" s="139">
        <v>13.78053119194645</v>
      </c>
      <c r="K63" s="139">
        <v>11.371067254396939</v>
      </c>
      <c r="L63" s="136">
        <v>14.468373487569686</v>
      </c>
      <c r="M63" s="140">
        <v>11.10567846532369</v>
      </c>
      <c r="N63" s="139">
        <v>13.833067735952262</v>
      </c>
      <c r="O63" s="139">
        <v>16.493575816797449</v>
      </c>
      <c r="P63" s="139">
        <v>17.654932430400976</v>
      </c>
      <c r="Q63" s="138">
        <v>11.825240343438349</v>
      </c>
      <c r="R63" s="137">
        <v>1.6684628037848721</v>
      </c>
      <c r="S63" s="139">
        <v>15.267275762785731</v>
      </c>
      <c r="T63" s="139">
        <v>1.8296377052375541</v>
      </c>
      <c r="U63" s="139">
        <v>0.95040145173019785</v>
      </c>
      <c r="V63" s="139">
        <v>3.8656488759470484</v>
      </c>
      <c r="W63" s="139">
        <v>25.732832274919737</v>
      </c>
      <c r="X63" s="139">
        <v>5.3269148501120887</v>
      </c>
      <c r="Y63" s="139">
        <v>5.0756423635236994</v>
      </c>
      <c r="Z63" s="139">
        <v>2.1078544389381513</v>
      </c>
      <c r="AA63" s="139">
        <v>12.58839960784797</v>
      </c>
      <c r="AB63" s="139">
        <v>1.563715331987231</v>
      </c>
      <c r="AC63" s="139">
        <v>9.8930397217648078</v>
      </c>
      <c r="AD63" s="139">
        <v>6.7725087619161242</v>
      </c>
      <c r="AE63" s="139">
        <v>23.954314579335275</v>
      </c>
      <c r="AF63" s="139">
        <v>3.1981622427366005</v>
      </c>
      <c r="AG63" s="139">
        <v>29.526421209382818</v>
      </c>
      <c r="AH63" s="139">
        <v>24.691724084867804</v>
      </c>
      <c r="AI63" s="139">
        <v>54.13775317580113</v>
      </c>
      <c r="AJ63" s="139">
        <v>3.9295086199263292</v>
      </c>
      <c r="AK63" s="139">
        <v>5.7414665592584377</v>
      </c>
      <c r="AL63" s="136">
        <v>0</v>
      </c>
      <c r="AM63" s="908"/>
      <c r="AN63" s="908"/>
      <c r="AO63" s="908"/>
      <c r="AP63" s="908"/>
      <c r="AQ63" s="908"/>
      <c r="AR63" s="908"/>
      <c r="AS63" s="908"/>
      <c r="AT63" s="908"/>
      <c r="AU63" s="908"/>
      <c r="AV63" s="908"/>
      <c r="AW63" s="908"/>
      <c r="AX63" s="908"/>
      <c r="AY63" s="908"/>
      <c r="AZ63" s="361"/>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6"/>
      <c r="CN63" s="6"/>
      <c r="CO63" s="6"/>
      <c r="CP63" s="6"/>
      <c r="CQ63" s="6"/>
      <c r="CR63" s="6"/>
      <c r="CS63" s="6"/>
      <c r="CT63" s="6"/>
      <c r="CU63" s="6"/>
      <c r="CV63" s="6"/>
      <c r="CW63" s="6"/>
      <c r="CX63" s="6"/>
      <c r="CY63" s="6"/>
      <c r="CZ63" s="6"/>
    </row>
    <row r="64" s="454" customFormat="true" ht="15" customHeight="true" x14ac:dyDescent="0.2">
      <c r="A64" s="1069"/>
      <c r="B64" s="387" t="s">
        <v>176</v>
      </c>
      <c r="C64" s="140">
        <v>0.90945605941458052</v>
      </c>
      <c r="D64" s="139">
        <v>0.96454267008765893</v>
      </c>
      <c r="E64" s="139">
        <v>1.4858279575615896</v>
      </c>
      <c r="F64" s="139">
        <v>2.4353072000456182</v>
      </c>
      <c r="G64" s="138">
        <v>0.82441684198526177</v>
      </c>
      <c r="H64" s="137">
        <v>3.5453095863786492</v>
      </c>
      <c r="I64" s="139">
        <v>3.9389953252527969</v>
      </c>
      <c r="J64" s="139">
        <v>0.1219620194603665</v>
      </c>
      <c r="K64" s="139">
        <v>1.1021053240731125</v>
      </c>
      <c r="L64" s="136">
        <v>0.28901613529604192</v>
      </c>
      <c r="M64" s="140">
        <v>0.4723801945726383</v>
      </c>
      <c r="N64" s="139">
        <v>0.79025756469099684</v>
      </c>
      <c r="O64" s="139">
        <v>1.832921882331864</v>
      </c>
      <c r="P64" s="139">
        <v>1.0003762128507447</v>
      </c>
      <c r="Q64" s="138">
        <v>1.7090546266478177</v>
      </c>
      <c r="R64" s="137">
        <v>0.355320795434244</v>
      </c>
      <c r="S64" s="139">
        <v>0.16231027773380935</v>
      </c>
      <c r="T64" s="139">
        <v>0</v>
      </c>
      <c r="U64" s="139">
        <v>2.7405853870955319</v>
      </c>
      <c r="V64" s="139">
        <v>4.821468508269354</v>
      </c>
      <c r="W64" s="139">
        <v>2.0635969101889615</v>
      </c>
      <c r="X64" s="139">
        <v>0</v>
      </c>
      <c r="Y64" s="139">
        <v>0</v>
      </c>
      <c r="Z64" s="139">
        <v>2.2299527194654605</v>
      </c>
      <c r="AA64" s="139">
        <v>0.41726111286343864</v>
      </c>
      <c r="AB64" s="139">
        <v>2.4013197567834146</v>
      </c>
      <c r="AC64" s="139">
        <v>0</v>
      </c>
      <c r="AD64" s="139">
        <v>0</v>
      </c>
      <c r="AE64" s="139">
        <v>2.004246906236701</v>
      </c>
      <c r="AF64" s="139">
        <v>0</v>
      </c>
      <c r="AG64" s="139">
        <v>1.0822094194948699</v>
      </c>
      <c r="AH64" s="139">
        <v>1.0397088904389862</v>
      </c>
      <c r="AI64" s="139">
        <v>1.9967529437316216</v>
      </c>
      <c r="AJ64" s="139">
        <v>0.57627305686996033</v>
      </c>
      <c r="AK64" s="139">
        <v>0.80775503504137736</v>
      </c>
      <c r="AL64" s="136">
        <v>2.5778766079319078</v>
      </c>
      <c r="AM64" s="908"/>
      <c r="AN64" s="908"/>
      <c r="AO64" s="908"/>
      <c r="AP64" s="908"/>
      <c r="AQ64" s="908"/>
      <c r="AR64" s="908"/>
      <c r="AS64" s="908"/>
      <c r="AT64" s="908"/>
      <c r="AU64" s="908"/>
      <c r="AV64" s="908"/>
      <c r="AW64" s="908"/>
      <c r="AX64" s="908"/>
      <c r="AY64" s="908"/>
      <c r="AZ64" s="361"/>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6"/>
      <c r="CN64" s="6"/>
      <c r="CO64" s="6"/>
      <c r="CP64" s="6"/>
      <c r="CQ64" s="6"/>
      <c r="CR64" s="6"/>
      <c r="CS64" s="6"/>
      <c r="CT64" s="6"/>
      <c r="CU64" s="6"/>
      <c r="CV64" s="6"/>
      <c r="CW64" s="6"/>
      <c r="CX64" s="6"/>
      <c r="CY64" s="6"/>
      <c r="CZ64" s="6"/>
    </row>
    <row r="65" s="454" customFormat="true" ht="15" customHeight="true" x14ac:dyDescent="0.2">
      <c r="A65" s="1069"/>
      <c r="B65" s="387" t="s">
        <v>177</v>
      </c>
      <c r="C65" s="140">
        <v>10.437040925924071</v>
      </c>
      <c r="D65" s="139">
        <v>9.5149461853600616</v>
      </c>
      <c r="E65" s="139">
        <v>9.3516055316028162</v>
      </c>
      <c r="F65" s="139">
        <v>6.484727508922723</v>
      </c>
      <c r="G65" s="138">
        <v>1.0344420545884547</v>
      </c>
      <c r="H65" s="137">
        <v>4.2657552701100254</v>
      </c>
      <c r="I65" s="139">
        <v>1.5592557169003116</v>
      </c>
      <c r="J65" s="139">
        <v>0.71251960612679888</v>
      </c>
      <c r="K65" s="139">
        <v>0.75409608505079295</v>
      </c>
      <c r="L65" s="136">
        <v>0</v>
      </c>
      <c r="M65" s="140">
        <v>9.99273970311115</v>
      </c>
      <c r="N65" s="139">
        <v>10.397117221840309</v>
      </c>
      <c r="O65" s="139">
        <v>8.8884741342006777</v>
      </c>
      <c r="P65" s="139">
        <v>10.36916195464419</v>
      </c>
      <c r="Q65" s="138">
        <v>7.2943935636046469</v>
      </c>
      <c r="R65" s="137">
        <v>1.5565076866029692</v>
      </c>
      <c r="S65" s="139">
        <v>0.7867576609288498</v>
      </c>
      <c r="T65" s="139">
        <v>14.893171915089454</v>
      </c>
      <c r="U65" s="139">
        <v>11.583548119300884</v>
      </c>
      <c r="V65" s="139">
        <v>16.047193429543107</v>
      </c>
      <c r="W65" s="139">
        <v>6.1219761693232542</v>
      </c>
      <c r="X65" s="139">
        <v>2.5026566313988563</v>
      </c>
      <c r="Y65" s="139">
        <v>2.3762385668562276</v>
      </c>
      <c r="Z65" s="139">
        <v>11.142700004425434</v>
      </c>
      <c r="AA65" s="139">
        <v>30.097767537776871</v>
      </c>
      <c r="AB65" s="139">
        <v>11.394618548344296</v>
      </c>
      <c r="AC65" s="139">
        <v>3.7546134582248549</v>
      </c>
      <c r="AD65" s="139">
        <v>0.3383602864218721</v>
      </c>
      <c r="AE65" s="139">
        <v>4.045781885016007</v>
      </c>
      <c r="AF65" s="139">
        <v>0</v>
      </c>
      <c r="AG65" s="139">
        <v>0.74942617264878653</v>
      </c>
      <c r="AH65" s="139">
        <v>4.8979967489529503</v>
      </c>
      <c r="AI65" s="139">
        <v>4.5688151458719792</v>
      </c>
      <c r="AJ65" s="139">
        <v>26.338170924988123</v>
      </c>
      <c r="AK65" s="139">
        <v>0.58526331649883367</v>
      </c>
      <c r="AL65" s="136">
        <v>7.3488945325241293</v>
      </c>
      <c r="AM65" s="908"/>
      <c r="AN65" s="908"/>
      <c r="AO65" s="908"/>
      <c r="AP65" s="908"/>
      <c r="AQ65" s="908"/>
      <c r="AR65" s="908"/>
      <c r="AS65" s="908"/>
      <c r="AT65" s="908"/>
      <c r="AU65" s="908"/>
      <c r="AV65" s="908"/>
      <c r="AW65" s="908"/>
      <c r="AX65" s="908"/>
      <c r="AY65" s="908"/>
      <c r="AZ65" s="361"/>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6"/>
      <c r="CN65" s="6"/>
      <c r="CO65" s="6"/>
      <c r="CP65" s="6"/>
      <c r="CQ65" s="6"/>
      <c r="CR65" s="6"/>
      <c r="CS65" s="6"/>
      <c r="CT65" s="6"/>
      <c r="CU65" s="6"/>
      <c r="CV65" s="6"/>
      <c r="CW65" s="6"/>
      <c r="CX65" s="6"/>
      <c r="CY65" s="6"/>
      <c r="CZ65" s="6"/>
    </row>
    <row r="66" s="454" customFormat="true" ht="15" customHeight="true" x14ac:dyDescent="0.2">
      <c r="A66" s="1069"/>
      <c r="B66" s="387" t="s">
        <v>178</v>
      </c>
      <c r="C66" s="140">
        <v>15.909711229785394</v>
      </c>
      <c r="D66" s="139">
        <v>15.786674692957156</v>
      </c>
      <c r="E66" s="139">
        <v>16.632606834568552</v>
      </c>
      <c r="F66" s="139">
        <v>10.168860206064082</v>
      </c>
      <c r="G66" s="138">
        <v>1.7922526207187059</v>
      </c>
      <c r="H66" s="137">
        <v>1.5068367609962088</v>
      </c>
      <c r="I66" s="139">
        <v>1.7350837686202973</v>
      </c>
      <c r="J66" s="139">
        <v>0</v>
      </c>
      <c r="K66" s="139">
        <v>0.2128521482504761</v>
      </c>
      <c r="L66" s="136">
        <v>0</v>
      </c>
      <c r="M66" s="140">
        <v>16.55612732259225</v>
      </c>
      <c r="N66" s="139">
        <v>16.635828854071949</v>
      </c>
      <c r="O66" s="139">
        <v>18.42340457518651</v>
      </c>
      <c r="P66" s="139">
        <v>15.965532369612067</v>
      </c>
      <c r="Q66" s="138">
        <v>12.190649202212541</v>
      </c>
      <c r="R66" s="137">
        <v>19.271884108333722</v>
      </c>
      <c r="S66" s="139">
        <v>0</v>
      </c>
      <c r="T66" s="139">
        <v>12.982866146163605</v>
      </c>
      <c r="U66" s="139">
        <v>23.256852250887956</v>
      </c>
      <c r="V66" s="139">
        <v>20.825047360873555</v>
      </c>
      <c r="W66" s="139">
        <v>9.70077495334119</v>
      </c>
      <c r="X66" s="139">
        <v>11.907220263125398</v>
      </c>
      <c r="Y66" s="139">
        <v>6.3182745363888486</v>
      </c>
      <c r="Z66" s="139">
        <v>14.689977944711089</v>
      </c>
      <c r="AA66" s="139">
        <v>10.522240937189236</v>
      </c>
      <c r="AB66" s="139">
        <v>17.384658679154398</v>
      </c>
      <c r="AC66" s="139">
        <v>5.0285359876688105</v>
      </c>
      <c r="AD66" s="139">
        <v>3.2777239267847409</v>
      </c>
      <c r="AE66" s="139">
        <v>6.5848316758722838</v>
      </c>
      <c r="AF66" s="139">
        <v>9.4300381377621481</v>
      </c>
      <c r="AG66" s="139">
        <v>33.527850305539971</v>
      </c>
      <c r="AH66" s="139">
        <v>25.103884954453985</v>
      </c>
      <c r="AI66" s="139">
        <v>9.4072686689638232</v>
      </c>
      <c r="AJ66" s="139">
        <v>5.3419097248555838</v>
      </c>
      <c r="AK66" s="139">
        <v>3.653489492672358</v>
      </c>
      <c r="AL66" s="136">
        <v>21.598705361634465</v>
      </c>
      <c r="AM66" s="908"/>
      <c r="AN66" s="908"/>
      <c r="AO66" s="908"/>
      <c r="AP66" s="908"/>
      <c r="AQ66" s="908"/>
      <c r="AR66" s="908"/>
      <c r="AS66" s="908"/>
      <c r="AT66" s="908"/>
      <c r="AU66" s="908"/>
      <c r="AV66" s="908"/>
      <c r="AW66" s="908"/>
      <c r="AX66" s="908"/>
      <c r="AY66" s="908"/>
      <c r="AZ66" s="361"/>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6"/>
      <c r="CN66" s="6"/>
      <c r="CO66" s="6"/>
      <c r="CP66" s="6"/>
      <c r="CQ66" s="6"/>
      <c r="CR66" s="6"/>
      <c r="CS66" s="6"/>
      <c r="CT66" s="6"/>
      <c r="CU66" s="6"/>
      <c r="CV66" s="6"/>
      <c r="CW66" s="6"/>
      <c r="CX66" s="6"/>
      <c r="CY66" s="6"/>
      <c r="CZ66" s="6"/>
    </row>
    <row r="67" s="454" customFormat="true" ht="15" customHeight="true" x14ac:dyDescent="0.2">
      <c r="A67" s="1069"/>
      <c r="B67" s="387" t="s">
        <v>179</v>
      </c>
      <c r="C67" s="140">
        <v>3.8297656219289191</v>
      </c>
      <c r="D67" s="139">
        <v>4.798755751310309</v>
      </c>
      <c r="E67" s="139">
        <v>2.7157089418382716</v>
      </c>
      <c r="F67" s="139">
        <v>2.6000256065823049</v>
      </c>
      <c r="G67" s="138">
        <v>0.42318408006005154</v>
      </c>
      <c r="H67" s="137">
        <v>3.8590768530454768E-2</v>
      </c>
      <c r="I67" s="139">
        <v>0.84807220731119637</v>
      </c>
      <c r="J67" s="139">
        <v>0</v>
      </c>
      <c r="K67" s="139">
        <v>0</v>
      </c>
      <c r="L67" s="136">
        <v>0</v>
      </c>
      <c r="M67" s="140">
        <v>4.2152074928115049</v>
      </c>
      <c r="N67" s="139">
        <v>5.2159599154325562</v>
      </c>
      <c r="O67" s="139">
        <v>2.920670607121556</v>
      </c>
      <c r="P67" s="139">
        <v>3.5888304881300632</v>
      </c>
      <c r="Q67" s="138">
        <v>3.0416444230763084</v>
      </c>
      <c r="R67" s="137">
        <v>1.8053818952066738</v>
      </c>
      <c r="S67" s="139">
        <v>0</v>
      </c>
      <c r="T67" s="139">
        <v>0</v>
      </c>
      <c r="U67" s="139">
        <v>0</v>
      </c>
      <c r="V67" s="139">
        <v>2.9925542478355545</v>
      </c>
      <c r="W67" s="139">
        <v>7.6536720367480662</v>
      </c>
      <c r="X67" s="139">
        <v>0</v>
      </c>
      <c r="Y67" s="139">
        <v>1.531237776755956</v>
      </c>
      <c r="Z67" s="139">
        <v>10.602174317834976</v>
      </c>
      <c r="AA67" s="139">
        <v>6.3187678566231629</v>
      </c>
      <c r="AB67" s="139">
        <v>5.9533442204166436</v>
      </c>
      <c r="AC67" s="139">
        <v>0</v>
      </c>
      <c r="AD67" s="139">
        <v>0</v>
      </c>
      <c r="AE67" s="139">
        <v>6.5340847394070742</v>
      </c>
      <c r="AF67" s="139">
        <v>0.33352327250641356</v>
      </c>
      <c r="AG67" s="139">
        <v>2.6217402793675575</v>
      </c>
      <c r="AH67" s="139">
        <v>0</v>
      </c>
      <c r="AI67" s="139">
        <v>2.3066309305317363</v>
      </c>
      <c r="AJ67" s="139">
        <v>8.8651777198545734</v>
      </c>
      <c r="AK67" s="139">
        <v>5.1568370096356055</v>
      </c>
      <c r="AL67" s="136">
        <v>0.63550974646854053</v>
      </c>
      <c r="AM67" s="908"/>
      <c r="AN67" s="908"/>
      <c r="AO67" s="908"/>
      <c r="AP67" s="908"/>
      <c r="AQ67" s="908"/>
      <c r="AR67" s="908"/>
      <c r="AS67" s="908"/>
      <c r="AT67" s="908"/>
      <c r="AU67" s="908"/>
      <c r="AV67" s="908"/>
      <c r="AW67" s="908"/>
      <c r="AX67" s="908"/>
      <c r="AY67" s="908"/>
      <c r="AZ67" s="361"/>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6"/>
      <c r="CN67" s="6"/>
      <c r="CO67" s="6"/>
      <c r="CP67" s="6"/>
      <c r="CQ67" s="6"/>
      <c r="CR67" s="6"/>
      <c r="CS67" s="6"/>
      <c r="CT67" s="6"/>
      <c r="CU67" s="6"/>
      <c r="CV67" s="6"/>
      <c r="CW67" s="6"/>
      <c r="CX67" s="6"/>
      <c r="CY67" s="6"/>
      <c r="CZ67" s="6"/>
    </row>
    <row r="68" s="454" customFormat="true" ht="15" customHeight="true" x14ac:dyDescent="0.2">
      <c r="A68" s="1069"/>
      <c r="B68" s="387" t="s">
        <v>180</v>
      </c>
      <c r="C68" s="140">
        <v>5.0705241759587434</v>
      </c>
      <c r="D68" s="139">
        <v>3.1439308370027335</v>
      </c>
      <c r="E68" s="139">
        <v>2.3960004111657049</v>
      </c>
      <c r="F68" s="139">
        <v>0.49796077591866766</v>
      </c>
      <c r="G68" s="138">
        <v>0.23344794538123753</v>
      </c>
      <c r="H68" s="137">
        <v>0.36984269891686655</v>
      </c>
      <c r="I68" s="139">
        <v>0.31886685796344572</v>
      </c>
      <c r="J68" s="139">
        <v>0</v>
      </c>
      <c r="K68" s="139">
        <v>0.53214962751710515</v>
      </c>
      <c r="L68" s="136">
        <v>0.21473835915483075</v>
      </c>
      <c r="M68" s="140">
        <v>5.5828622917106285</v>
      </c>
      <c r="N68" s="139">
        <v>3.5955664983764781</v>
      </c>
      <c r="O68" s="139">
        <v>3.4566524386151656</v>
      </c>
      <c r="P68" s="139">
        <v>2.0039660297594688</v>
      </c>
      <c r="Q68" s="138">
        <v>9.711797650704064E-2</v>
      </c>
      <c r="R68" s="137">
        <v>5.7820325827969041</v>
      </c>
      <c r="S68" s="139">
        <v>0</v>
      </c>
      <c r="T68" s="139">
        <v>4.7762176201445508</v>
      </c>
      <c r="U68" s="139">
        <v>0.45292702070611385</v>
      </c>
      <c r="V68" s="139">
        <v>7.5370795624998159</v>
      </c>
      <c r="W68" s="139">
        <v>0.49042229793985809</v>
      </c>
      <c r="X68" s="139">
        <v>0</v>
      </c>
      <c r="Y68" s="139">
        <v>0</v>
      </c>
      <c r="Z68" s="139">
        <v>4.0720883698202082</v>
      </c>
      <c r="AA68" s="139">
        <v>0.83087019104671633</v>
      </c>
      <c r="AB68" s="139">
        <v>0.14940403962011059</v>
      </c>
      <c r="AC68" s="139">
        <v>0</v>
      </c>
      <c r="AD68" s="139">
        <v>2.0526404765627881</v>
      </c>
      <c r="AE68" s="139">
        <v>1.7873148920752007</v>
      </c>
      <c r="AF68" s="139">
        <v>5.8874752220242108</v>
      </c>
      <c r="AG68" s="139">
        <v>3.7453432562393676</v>
      </c>
      <c r="AH68" s="139">
        <v>0</v>
      </c>
      <c r="AI68" s="139">
        <v>1.6313900612764456</v>
      </c>
      <c r="AJ68" s="139">
        <v>1.6960984239117411</v>
      </c>
      <c r="AK68" s="139">
        <v>9.7491953280094314</v>
      </c>
      <c r="AL68" s="136">
        <v>1.3142800468896374</v>
      </c>
      <c r="AM68" s="908"/>
      <c r="AN68" s="908"/>
      <c r="AO68" s="908"/>
      <c r="AP68" s="908"/>
      <c r="AQ68" s="908"/>
      <c r="AR68" s="908"/>
      <c r="AS68" s="908"/>
      <c r="AT68" s="908"/>
      <c r="AU68" s="908"/>
      <c r="AV68" s="908"/>
      <c r="AW68" s="908"/>
      <c r="AX68" s="908"/>
      <c r="AY68" s="908"/>
      <c r="AZ68" s="361"/>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6"/>
      <c r="CN68" s="6"/>
      <c r="CO68" s="6"/>
      <c r="CP68" s="6"/>
      <c r="CQ68" s="6"/>
      <c r="CR68" s="6"/>
      <c r="CS68" s="6"/>
      <c r="CT68" s="6"/>
      <c r="CU68" s="6"/>
      <c r="CV68" s="6"/>
      <c r="CW68" s="6"/>
      <c r="CX68" s="6"/>
      <c r="CY68" s="6"/>
      <c r="CZ68" s="6"/>
    </row>
    <row r="69" s="454" customFormat="true" ht="15" customHeight="true" x14ac:dyDescent="0.2">
      <c r="A69" s="1069"/>
      <c r="B69" s="387" t="s">
        <v>181</v>
      </c>
      <c r="C69" s="140">
        <v>9.5550376839949699E-2</v>
      </c>
      <c r="D69" s="139">
        <v>0.21668559329995415</v>
      </c>
      <c r="E69" s="139">
        <v>0</v>
      </c>
      <c r="F69" s="139">
        <v>9.873549753263694E-2</v>
      </c>
      <c r="G69" s="138">
        <v>0.27093641477717245</v>
      </c>
      <c r="H69" s="137">
        <v>9.2764127084797754E-2</v>
      </c>
      <c r="I69" s="139">
        <v>0</v>
      </c>
      <c r="J69" s="139">
        <v>0</v>
      </c>
      <c r="K69" s="139">
        <v>0</v>
      </c>
      <c r="L69" s="136">
        <v>0</v>
      </c>
      <c r="M69" s="140">
        <v>0.12833618597683272</v>
      </c>
      <c r="N69" s="139">
        <v>0.19498733939925811</v>
      </c>
      <c r="O69" s="139">
        <v>9.5607562200927462E-2</v>
      </c>
      <c r="P69" s="139">
        <v>0</v>
      </c>
      <c r="Q69" s="138">
        <v>0.46358737958378476</v>
      </c>
      <c r="R69" s="137">
        <v>0</v>
      </c>
      <c r="S69" s="139">
        <v>0</v>
      </c>
      <c r="T69" s="139">
        <v>0</v>
      </c>
      <c r="U69" s="139">
        <v>0.17824104985793815</v>
      </c>
      <c r="V69" s="139">
        <v>0</v>
      </c>
      <c r="W69" s="139">
        <v>0</v>
      </c>
      <c r="X69" s="139">
        <v>0</v>
      </c>
      <c r="Y69" s="139">
        <v>0</v>
      </c>
      <c r="Z69" s="139">
        <v>0</v>
      </c>
      <c r="AA69" s="139">
        <v>0.36838797986196226</v>
      </c>
      <c r="AB69" s="139">
        <v>0</v>
      </c>
      <c r="AC69" s="139">
        <v>0</v>
      </c>
      <c r="AD69" s="139">
        <v>0.50419768899570727</v>
      </c>
      <c r="AE69" s="139">
        <v>0.18063501173846444</v>
      </c>
      <c r="AF69" s="139">
        <v>0</v>
      </c>
      <c r="AG69" s="139">
        <v>0.49937910083191572</v>
      </c>
      <c r="AH69" s="139">
        <v>0</v>
      </c>
      <c r="AI69" s="139">
        <v>0</v>
      </c>
      <c r="AJ69" s="139">
        <v>0</v>
      </c>
      <c r="AK69" s="139">
        <v>1.4871339745376027</v>
      </c>
      <c r="AL69" s="136">
        <v>0</v>
      </c>
      <c r="AM69" s="908"/>
      <c r="AN69" s="908"/>
      <c r="AO69" s="908"/>
      <c r="AP69" s="908"/>
      <c r="AQ69" s="908"/>
      <c r="AR69" s="908"/>
      <c r="AS69" s="908"/>
      <c r="AT69" s="908"/>
      <c r="AU69" s="908"/>
      <c r="AV69" s="908"/>
      <c r="AW69" s="908"/>
      <c r="AX69" s="908"/>
      <c r="AY69" s="908"/>
      <c r="AZ69" s="361"/>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6"/>
      <c r="CN69" s="6"/>
      <c r="CO69" s="6"/>
      <c r="CP69" s="6"/>
      <c r="CQ69" s="6"/>
      <c r="CR69" s="6"/>
      <c r="CS69" s="6"/>
      <c r="CT69" s="6"/>
      <c r="CU69" s="6"/>
      <c r="CV69" s="6"/>
      <c r="CW69" s="6"/>
      <c r="CX69" s="6"/>
      <c r="CY69" s="6"/>
      <c r="CZ69" s="6"/>
    </row>
    <row r="70" s="454" customFormat="true" ht="15" customHeight="true" x14ac:dyDescent="0.2">
      <c r="A70" s="1069"/>
      <c r="B70" s="387" t="s">
        <v>182</v>
      </c>
      <c r="C70" s="140">
        <v>0.20325760223087133</v>
      </c>
      <c r="D70" s="139">
        <v>7.9494214975151981E-2</v>
      </c>
      <c r="E70" s="139">
        <v>0.48886760402255786</v>
      </c>
      <c r="F70" s="139">
        <v>3.9175878989396686</v>
      </c>
      <c r="G70" s="138">
        <v>11.636583840803233</v>
      </c>
      <c r="H70" s="137">
        <v>4.9192468545796562</v>
      </c>
      <c r="I70" s="139">
        <v>11.882017590744367</v>
      </c>
      <c r="J70" s="139">
        <v>13.311843332346331</v>
      </c>
      <c r="K70" s="139">
        <v>13.681532722638517</v>
      </c>
      <c r="L70" s="136">
        <v>12.765059281478694</v>
      </c>
      <c r="M70" s="140">
        <v>8.3844687447347688E-2</v>
      </c>
      <c r="N70" s="139">
        <v>0.18671063222769813</v>
      </c>
      <c r="O70" s="139">
        <v>0.41463599055070977</v>
      </c>
      <c r="P70" s="139">
        <v>0.44763641568777168</v>
      </c>
      <c r="Q70" s="138">
        <v>1.4014934558324281</v>
      </c>
      <c r="R70" s="137">
        <v>10.510861991400573</v>
      </c>
      <c r="S70" s="139">
        <v>26.962909633653627</v>
      </c>
      <c r="T70" s="139">
        <v>0.59099390201358937</v>
      </c>
      <c r="U70" s="139">
        <v>0</v>
      </c>
      <c r="V70" s="139">
        <v>0</v>
      </c>
      <c r="W70" s="139">
        <v>0</v>
      </c>
      <c r="X70" s="139">
        <v>0</v>
      </c>
      <c r="Y70" s="139">
        <v>0.11393404708155719</v>
      </c>
      <c r="Z70" s="139">
        <v>2.3773523465445461</v>
      </c>
      <c r="AA70" s="139">
        <v>0.725533264333173</v>
      </c>
      <c r="AB70" s="139">
        <v>0.67891718758023833</v>
      </c>
      <c r="AC70" s="139">
        <v>0.36079563856766</v>
      </c>
      <c r="AD70" s="139">
        <v>0.20126712225032889</v>
      </c>
      <c r="AE70" s="139">
        <v>1.0798071124569733</v>
      </c>
      <c r="AF70" s="139">
        <v>3.2770167061836517</v>
      </c>
      <c r="AG70" s="139">
        <v>0.2438666996665243</v>
      </c>
      <c r="AH70" s="139">
        <v>1.6783926932084481</v>
      </c>
      <c r="AI70" s="139">
        <v>0.30311037940894808</v>
      </c>
      <c r="AJ70" s="139">
        <v>1.3287597370824249</v>
      </c>
      <c r="AK70" s="139">
        <v>0.2512505899984952</v>
      </c>
      <c r="AL70" s="136">
        <v>0</v>
      </c>
      <c r="AM70" s="908"/>
      <c r="AN70" s="908"/>
      <c r="AO70" s="908"/>
      <c r="AP70" s="908"/>
      <c r="AQ70" s="908"/>
      <c r="AR70" s="908"/>
      <c r="AS70" s="908"/>
      <c r="AT70" s="908"/>
      <c r="AU70" s="908"/>
      <c r="AV70" s="908"/>
      <c r="AW70" s="908"/>
      <c r="AX70" s="908"/>
      <c r="AY70" s="908"/>
      <c r="AZ70" s="361"/>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6"/>
      <c r="CN70" s="6"/>
      <c r="CO70" s="6"/>
      <c r="CP70" s="6"/>
      <c r="CQ70" s="6"/>
      <c r="CR70" s="6"/>
      <c r="CS70" s="6"/>
      <c r="CT70" s="6"/>
      <c r="CU70" s="6"/>
      <c r="CV70" s="6"/>
      <c r="CW70" s="6"/>
      <c r="CX70" s="6"/>
      <c r="CY70" s="6"/>
      <c r="CZ70" s="6"/>
    </row>
    <row r="71" s="454" customFormat="true" ht="15" customHeight="true" x14ac:dyDescent="0.2">
      <c r="A71" s="1069"/>
      <c r="B71" s="387" t="s">
        <v>183</v>
      </c>
      <c r="C71" s="140">
        <v>0</v>
      </c>
      <c r="D71" s="139">
        <v>0</v>
      </c>
      <c r="E71" s="139">
        <v>0</v>
      </c>
      <c r="F71" s="139">
        <v>1.4248797659838148E-2</v>
      </c>
      <c r="G71" s="138">
        <v>0.43310770149949573</v>
      </c>
      <c r="H71" s="137">
        <v>0</v>
      </c>
      <c r="I71" s="139">
        <v>0.22618479947180484</v>
      </c>
      <c r="J71" s="139">
        <v>0.24814745871741534</v>
      </c>
      <c r="K71" s="139">
        <v>1.1632777927477165</v>
      </c>
      <c r="L71" s="136">
        <v>0</v>
      </c>
      <c r="M71" s="140">
        <v>0</v>
      </c>
      <c r="N71" s="139">
        <v>0</v>
      </c>
      <c r="O71" s="139">
        <v>0</v>
      </c>
      <c r="P71" s="139">
        <v>0</v>
      </c>
      <c r="Q71" s="138">
        <v>3.7934392231700163E-2</v>
      </c>
      <c r="R71" s="137">
        <v>0</v>
      </c>
      <c r="S71" s="139">
        <v>0.94026077198659208</v>
      </c>
      <c r="T71" s="139">
        <v>0</v>
      </c>
      <c r="U71" s="139">
        <v>0.16353306545497734</v>
      </c>
      <c r="V71" s="139">
        <v>0</v>
      </c>
      <c r="W71" s="139">
        <v>0</v>
      </c>
      <c r="X71" s="139">
        <v>0</v>
      </c>
      <c r="Y71" s="139">
        <v>0</v>
      </c>
      <c r="Z71" s="139">
        <v>0</v>
      </c>
      <c r="AA71" s="139">
        <v>0</v>
      </c>
      <c r="AB71" s="139">
        <v>0</v>
      </c>
      <c r="AC71" s="139">
        <v>0</v>
      </c>
      <c r="AD71" s="139">
        <v>0</v>
      </c>
      <c r="AE71" s="139">
        <v>0</v>
      </c>
      <c r="AF71" s="139">
        <v>0</v>
      </c>
      <c r="AG71" s="139">
        <v>0</v>
      </c>
      <c r="AH71" s="139">
        <v>0</v>
      </c>
      <c r="AI71" s="139">
        <v>0</v>
      </c>
      <c r="AJ71" s="139">
        <v>0</v>
      </c>
      <c r="AK71" s="139">
        <v>0</v>
      </c>
      <c r="AL71" s="136">
        <v>0</v>
      </c>
      <c r="AM71" s="908"/>
      <c r="AN71" s="908"/>
      <c r="AO71" s="908"/>
      <c r="AP71" s="908"/>
      <c r="AQ71" s="908"/>
      <c r="AR71" s="908"/>
      <c r="AS71" s="908"/>
      <c r="AT71" s="908"/>
      <c r="AU71" s="908"/>
      <c r="AV71" s="908"/>
      <c r="AW71" s="908"/>
      <c r="AX71" s="908"/>
      <c r="AY71" s="908"/>
      <c r="AZ71" s="361"/>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6"/>
      <c r="CN71" s="6"/>
      <c r="CO71" s="6"/>
      <c r="CP71" s="6"/>
      <c r="CQ71" s="6"/>
      <c r="CR71" s="6"/>
      <c r="CS71" s="6"/>
      <c r="CT71" s="6"/>
      <c r="CU71" s="6"/>
      <c r="CV71" s="6"/>
      <c r="CW71" s="6"/>
      <c r="CX71" s="6"/>
      <c r="CY71" s="6"/>
      <c r="CZ71" s="6"/>
    </row>
    <row r="72" s="454" customFormat="true" ht="15" customHeight="true" x14ac:dyDescent="0.2">
      <c r="A72" s="1069"/>
      <c r="B72" s="387" t="s">
        <v>46</v>
      </c>
      <c r="C72" s="140">
        <v>0</v>
      </c>
      <c r="D72" s="139">
        <v>5.8203906620296189E-2</v>
      </c>
      <c r="E72" s="139">
        <v>0</v>
      </c>
      <c r="F72" s="139">
        <v>0</v>
      </c>
      <c r="G72" s="138">
        <v>1.6238554806396233E-2</v>
      </c>
      <c r="H72" s="137">
        <v>0</v>
      </c>
      <c r="I72" s="139">
        <v>0</v>
      </c>
      <c r="J72" s="139">
        <v>0</v>
      </c>
      <c r="K72" s="139">
        <v>0</v>
      </c>
      <c r="L72" s="136">
        <v>0</v>
      </c>
      <c r="M72" s="140">
        <v>0</v>
      </c>
      <c r="N72" s="139">
        <v>7.7932227958213293E-2</v>
      </c>
      <c r="O72" s="139">
        <v>0</v>
      </c>
      <c r="P72" s="139">
        <v>0</v>
      </c>
      <c r="Q72" s="138">
        <v>2.1741611348933175E-2</v>
      </c>
      <c r="R72" s="137">
        <v>0</v>
      </c>
      <c r="S72" s="139">
        <v>0</v>
      </c>
      <c r="T72" s="139">
        <v>0</v>
      </c>
      <c r="U72" s="139">
        <v>0</v>
      </c>
      <c r="V72" s="139">
        <v>0</v>
      </c>
      <c r="W72" s="139">
        <v>0</v>
      </c>
      <c r="X72" s="139">
        <v>6.8397242503367581E-2</v>
      </c>
      <c r="Y72" s="139">
        <v>0</v>
      </c>
      <c r="Z72" s="139">
        <v>0</v>
      </c>
      <c r="AA72" s="139">
        <v>0</v>
      </c>
      <c r="AB72" s="139">
        <v>0</v>
      </c>
      <c r="AC72" s="139">
        <v>0.23774295871255907</v>
      </c>
      <c r="AD72" s="139">
        <v>0</v>
      </c>
      <c r="AE72" s="139">
        <v>0</v>
      </c>
      <c r="AF72" s="139">
        <v>0</v>
      </c>
      <c r="AG72" s="139">
        <v>0</v>
      </c>
      <c r="AH72" s="139">
        <v>0</v>
      </c>
      <c r="AI72" s="139">
        <v>0</v>
      </c>
      <c r="AJ72" s="139">
        <v>0</v>
      </c>
      <c r="AK72" s="139">
        <v>0</v>
      </c>
      <c r="AL72" s="136">
        <v>0</v>
      </c>
      <c r="AM72" s="908"/>
      <c r="AN72" s="908"/>
      <c r="AO72" s="908"/>
      <c r="AP72" s="908"/>
      <c r="AQ72" s="908"/>
      <c r="AR72" s="908"/>
      <c r="AS72" s="908"/>
      <c r="AT72" s="908"/>
      <c r="AU72" s="908"/>
      <c r="AV72" s="908"/>
      <c r="AW72" s="908"/>
      <c r="AX72" s="908"/>
      <c r="AY72" s="908"/>
      <c r="AZ72" s="361"/>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6"/>
      <c r="CN72" s="6"/>
      <c r="CO72" s="6"/>
      <c r="CP72" s="6"/>
      <c r="CQ72" s="6"/>
      <c r="CR72" s="6"/>
      <c r="CS72" s="6"/>
      <c r="CT72" s="6"/>
      <c r="CU72" s="6"/>
      <c r="CV72" s="6"/>
      <c r="CW72" s="6"/>
      <c r="CX72" s="6"/>
      <c r="CY72" s="6"/>
      <c r="CZ72" s="6"/>
    </row>
    <row r="73" s="454" customFormat="true" ht="15" customHeight="true" x14ac:dyDescent="0.2">
      <c r="A73" s="165"/>
      <c r="B73" s="158"/>
      <c r="C73" s="140"/>
      <c r="D73" s="139"/>
      <c r="E73" s="139"/>
      <c r="F73" s="139"/>
      <c r="G73" s="138"/>
      <c r="H73" s="137"/>
      <c r="I73" s="139"/>
      <c r="J73" s="139"/>
      <c r="K73" s="139"/>
      <c r="L73" s="136"/>
      <c r="M73" s="140"/>
      <c r="N73" s="139"/>
      <c r="O73" s="139"/>
      <c r="P73" s="139"/>
      <c r="Q73" s="138"/>
      <c r="R73" s="137"/>
      <c r="S73" s="139"/>
      <c r="T73" s="139"/>
      <c r="U73" s="139"/>
      <c r="V73" s="139"/>
      <c r="W73" s="139"/>
      <c r="X73" s="139"/>
      <c r="Y73" s="139"/>
      <c r="Z73" s="139"/>
      <c r="AA73" s="139"/>
      <c r="AB73" s="139"/>
      <c r="AC73" s="139"/>
      <c r="AD73" s="139"/>
      <c r="AE73" s="139"/>
      <c r="AF73" s="139"/>
      <c r="AG73" s="139"/>
      <c r="AH73" s="139"/>
      <c r="AI73" s="139"/>
      <c r="AJ73" s="139"/>
      <c r="AK73" s="139"/>
      <c r="AL73" s="136"/>
      <c r="AM73" s="908"/>
      <c r="AN73" s="908"/>
      <c r="AO73" s="908"/>
      <c r="AP73" s="908"/>
      <c r="AQ73" s="908"/>
      <c r="AR73" s="908"/>
      <c r="AS73" s="908"/>
      <c r="AT73" s="908"/>
      <c r="AU73" s="908"/>
      <c r="AV73" s="908"/>
      <c r="AW73" s="908"/>
      <c r="AX73" s="908"/>
      <c r="AY73" s="908"/>
      <c r="AZ73" s="361"/>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6"/>
      <c r="CN73" s="6"/>
      <c r="CO73" s="6"/>
      <c r="CP73" s="6"/>
      <c r="CQ73" s="6"/>
      <c r="CR73" s="6"/>
      <c r="CS73" s="6"/>
      <c r="CT73" s="6"/>
      <c r="CU73" s="6"/>
      <c r="CV73" s="6"/>
      <c r="CW73" s="6"/>
      <c r="CX73" s="6"/>
      <c r="CY73" s="6"/>
      <c r="CZ73" s="6"/>
    </row>
    <row r="74" s="454" customFormat="true" ht="15" customHeight="true" x14ac:dyDescent="0.2">
      <c r="A74" s="165"/>
      <c r="B74" s="158"/>
      <c r="C74" s="140"/>
      <c r="D74" s="139"/>
      <c r="E74" s="139"/>
      <c r="F74" s="139"/>
      <c r="G74" s="138"/>
      <c r="H74" s="137"/>
      <c r="I74" s="139"/>
      <c r="J74" s="139"/>
      <c r="K74" s="139"/>
      <c r="L74" s="136"/>
      <c r="M74" s="140"/>
      <c r="N74" s="139"/>
      <c r="O74" s="139"/>
      <c r="P74" s="139"/>
      <c r="Q74" s="138"/>
      <c r="R74" s="137"/>
      <c r="S74" s="139"/>
      <c r="T74" s="139"/>
      <c r="U74" s="139"/>
      <c r="V74" s="139"/>
      <c r="W74" s="139"/>
      <c r="X74" s="139"/>
      <c r="Y74" s="139"/>
      <c r="Z74" s="139"/>
      <c r="AA74" s="139"/>
      <c r="AB74" s="139"/>
      <c r="AC74" s="139"/>
      <c r="AD74" s="139"/>
      <c r="AE74" s="139"/>
      <c r="AF74" s="139"/>
      <c r="AG74" s="139"/>
      <c r="AH74" s="139"/>
      <c r="AI74" s="139"/>
      <c r="AJ74" s="139"/>
      <c r="AK74" s="139"/>
      <c r="AL74" s="136"/>
      <c r="AM74" s="908"/>
      <c r="AN74" s="908"/>
      <c r="AO74" s="908"/>
      <c r="AP74" s="908"/>
      <c r="AQ74" s="908"/>
      <c r="AR74" s="908"/>
      <c r="AS74" s="908"/>
      <c r="AT74" s="908"/>
      <c r="AU74" s="908"/>
      <c r="AV74" s="908"/>
      <c r="AW74" s="908"/>
      <c r="AX74" s="908"/>
      <c r="AY74" s="908"/>
      <c r="AZ74" s="361"/>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6"/>
      <c r="CN74" s="6"/>
      <c r="CO74" s="6"/>
      <c r="CP74" s="6"/>
      <c r="CQ74" s="6"/>
      <c r="CR74" s="6"/>
      <c r="CS74" s="6"/>
      <c r="CT74" s="6"/>
      <c r="CU74" s="6"/>
      <c r="CV74" s="6"/>
      <c r="CW74" s="6"/>
      <c r="CX74" s="6"/>
      <c r="CY74" s="6"/>
      <c r="CZ74" s="6"/>
    </row>
    <row r="75" s="454" customFormat="true" ht="15" customHeight="true" x14ac:dyDescent="0.2">
      <c r="A75" s="165"/>
      <c r="B75" s="158"/>
      <c r="C75" s="140"/>
      <c r="D75" s="139"/>
      <c r="E75" s="139"/>
      <c r="F75" s="139"/>
      <c r="G75" s="138"/>
      <c r="H75" s="137"/>
      <c r="I75" s="139"/>
      <c r="J75" s="139"/>
      <c r="K75" s="139"/>
      <c r="L75" s="136"/>
      <c r="M75" s="140"/>
      <c r="N75" s="139"/>
      <c r="O75" s="139"/>
      <c r="P75" s="139"/>
      <c r="Q75" s="138"/>
      <c r="R75" s="137"/>
      <c r="S75" s="139"/>
      <c r="T75" s="139"/>
      <c r="U75" s="139"/>
      <c r="V75" s="139"/>
      <c r="W75" s="139"/>
      <c r="X75" s="139"/>
      <c r="Y75" s="139"/>
      <c r="Z75" s="139"/>
      <c r="AA75" s="139"/>
      <c r="AB75" s="139"/>
      <c r="AC75" s="139"/>
      <c r="AD75" s="139"/>
      <c r="AE75" s="139"/>
      <c r="AF75" s="139"/>
      <c r="AG75" s="139"/>
      <c r="AH75" s="139"/>
      <c r="AI75" s="139"/>
      <c r="AJ75" s="139"/>
      <c r="AK75" s="139"/>
      <c r="AL75" s="136"/>
      <c r="AM75" s="908"/>
      <c r="AN75" s="908"/>
      <c r="AO75" s="908"/>
      <c r="AP75" s="908"/>
      <c r="AQ75" s="908"/>
      <c r="AR75" s="908"/>
      <c r="AS75" s="908"/>
      <c r="AT75" s="908"/>
      <c r="AU75" s="908"/>
      <c r="AV75" s="908"/>
      <c r="AW75" s="908"/>
      <c r="AX75" s="908"/>
      <c r="AY75" s="908"/>
      <c r="AZ75" s="361"/>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6"/>
      <c r="CN75" s="6"/>
      <c r="CO75" s="6"/>
      <c r="CP75" s="6"/>
      <c r="CQ75" s="6"/>
      <c r="CR75" s="6"/>
      <c r="CS75" s="6"/>
      <c r="CT75" s="6"/>
      <c r="CU75" s="6"/>
      <c r="CV75" s="6"/>
      <c r="CW75" s="6"/>
      <c r="CX75" s="6"/>
      <c r="CY75" s="6"/>
      <c r="CZ75" s="6"/>
    </row>
    <row r="76" s="454" customFormat="true" ht="15" customHeight="true" x14ac:dyDescent="0.2">
      <c r="A76" s="165"/>
      <c r="B76" s="158"/>
      <c r="C76" s="140"/>
      <c r="D76" s="139"/>
      <c r="E76" s="139"/>
      <c r="F76" s="139"/>
      <c r="G76" s="138"/>
      <c r="H76" s="137"/>
      <c r="I76" s="139"/>
      <c r="J76" s="139"/>
      <c r="K76" s="139"/>
      <c r="L76" s="136"/>
      <c r="M76" s="140"/>
      <c r="N76" s="139"/>
      <c r="O76" s="139"/>
      <c r="P76" s="139"/>
      <c r="Q76" s="138"/>
      <c r="R76" s="137"/>
      <c r="S76" s="139"/>
      <c r="T76" s="139"/>
      <c r="U76" s="139"/>
      <c r="V76" s="139"/>
      <c r="W76" s="139"/>
      <c r="X76" s="139"/>
      <c r="Y76" s="139"/>
      <c r="Z76" s="139"/>
      <c r="AA76" s="139"/>
      <c r="AB76" s="139"/>
      <c r="AC76" s="139"/>
      <c r="AD76" s="139"/>
      <c r="AE76" s="139"/>
      <c r="AF76" s="139"/>
      <c r="AG76" s="139"/>
      <c r="AH76" s="139"/>
      <c r="AI76" s="139"/>
      <c r="AJ76" s="139"/>
      <c r="AK76" s="139"/>
      <c r="AL76" s="136"/>
      <c r="AM76" s="908"/>
      <c r="AN76" s="908"/>
      <c r="AO76" s="908"/>
      <c r="AP76" s="908"/>
      <c r="AQ76" s="908"/>
      <c r="AR76" s="908"/>
      <c r="AS76" s="908"/>
      <c r="AT76" s="908"/>
      <c r="AU76" s="908"/>
      <c r="AV76" s="908"/>
      <c r="AW76" s="908"/>
      <c r="AX76" s="908"/>
      <c r="AY76" s="908"/>
      <c r="AZ76" s="361"/>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6"/>
      <c r="CN76" s="6"/>
      <c r="CO76" s="6"/>
      <c r="CP76" s="6"/>
      <c r="CQ76" s="6"/>
      <c r="CR76" s="6"/>
      <c r="CS76" s="6"/>
      <c r="CT76" s="6"/>
      <c r="CU76" s="6"/>
      <c r="CV76" s="6"/>
      <c r="CW76" s="6"/>
      <c r="CX76" s="6"/>
      <c r="CY76" s="6"/>
      <c r="CZ76" s="6"/>
    </row>
    <row r="77" s="454" customFormat="true" ht="15" customHeight="true" x14ac:dyDescent="0.2">
      <c r="A77" s="165"/>
      <c r="B77" s="158"/>
      <c r="C77" s="140"/>
      <c r="D77" s="139"/>
      <c r="E77" s="139"/>
      <c r="F77" s="139"/>
      <c r="G77" s="138"/>
      <c r="H77" s="137"/>
      <c r="I77" s="139"/>
      <c r="J77" s="139"/>
      <c r="K77" s="139"/>
      <c r="L77" s="136"/>
      <c r="M77" s="140"/>
      <c r="N77" s="139"/>
      <c r="O77" s="139"/>
      <c r="P77" s="139"/>
      <c r="Q77" s="138"/>
      <c r="R77" s="137"/>
      <c r="S77" s="139"/>
      <c r="T77" s="139"/>
      <c r="U77" s="139"/>
      <c r="V77" s="139"/>
      <c r="W77" s="139"/>
      <c r="X77" s="139"/>
      <c r="Y77" s="139"/>
      <c r="Z77" s="139"/>
      <c r="AA77" s="139"/>
      <c r="AB77" s="139"/>
      <c r="AC77" s="139"/>
      <c r="AD77" s="139"/>
      <c r="AE77" s="139"/>
      <c r="AF77" s="139"/>
      <c r="AG77" s="139"/>
      <c r="AH77" s="139"/>
      <c r="AI77" s="139"/>
      <c r="AJ77" s="139"/>
      <c r="AK77" s="139"/>
      <c r="AL77" s="136"/>
      <c r="AM77" s="908"/>
      <c r="AN77" s="908"/>
      <c r="AO77" s="908"/>
      <c r="AP77" s="908"/>
      <c r="AQ77" s="908"/>
      <c r="AR77" s="908"/>
      <c r="AS77" s="908"/>
      <c r="AT77" s="908"/>
      <c r="AU77" s="908"/>
      <c r="AV77" s="908"/>
      <c r="AW77" s="908"/>
      <c r="AX77" s="908"/>
      <c r="AY77" s="908"/>
      <c r="AZ77" s="361"/>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6"/>
      <c r="CN77" s="6"/>
      <c r="CO77" s="6"/>
      <c r="CP77" s="6"/>
      <c r="CQ77" s="6"/>
      <c r="CR77" s="6"/>
      <c r="CS77" s="6"/>
      <c r="CT77" s="6"/>
      <c r="CU77" s="6"/>
      <c r="CV77" s="6"/>
      <c r="CW77" s="6"/>
      <c r="CX77" s="6"/>
      <c r="CY77" s="6"/>
      <c r="CZ77" s="6"/>
    </row>
    <row r="78" s="454" customFormat="true" ht="15" customHeight="true" x14ac:dyDescent="0.2">
      <c r="A78" s="165"/>
      <c r="B78" s="158"/>
      <c r="C78" s="140"/>
      <c r="D78" s="139"/>
      <c r="E78" s="139"/>
      <c r="F78" s="139"/>
      <c r="G78" s="138"/>
      <c r="H78" s="137"/>
      <c r="I78" s="139"/>
      <c r="J78" s="139"/>
      <c r="K78" s="139"/>
      <c r="L78" s="136"/>
      <c r="M78" s="140"/>
      <c r="N78" s="139"/>
      <c r="O78" s="139"/>
      <c r="P78" s="139"/>
      <c r="Q78" s="138"/>
      <c r="R78" s="137"/>
      <c r="S78" s="139"/>
      <c r="T78" s="139"/>
      <c r="U78" s="139"/>
      <c r="V78" s="139"/>
      <c r="W78" s="139"/>
      <c r="X78" s="139"/>
      <c r="Y78" s="139"/>
      <c r="Z78" s="139"/>
      <c r="AA78" s="139"/>
      <c r="AB78" s="139"/>
      <c r="AC78" s="139"/>
      <c r="AD78" s="139"/>
      <c r="AE78" s="139"/>
      <c r="AF78" s="139"/>
      <c r="AG78" s="139"/>
      <c r="AH78" s="139"/>
      <c r="AI78" s="139"/>
      <c r="AJ78" s="139"/>
      <c r="AK78" s="139"/>
      <c r="AL78" s="136"/>
      <c r="AM78" s="908"/>
      <c r="AN78" s="908"/>
      <c r="AO78" s="908"/>
      <c r="AP78" s="908"/>
      <c r="AQ78" s="908"/>
      <c r="AR78" s="908"/>
      <c r="AS78" s="908"/>
      <c r="AT78" s="908"/>
      <c r="AU78" s="908"/>
      <c r="AV78" s="908"/>
      <c r="AW78" s="908"/>
      <c r="AX78" s="908"/>
      <c r="AY78" s="908"/>
      <c r="AZ78" s="361"/>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6"/>
      <c r="CN78" s="6"/>
      <c r="CO78" s="6"/>
      <c r="CP78" s="6"/>
      <c r="CQ78" s="6"/>
      <c r="CR78" s="6"/>
      <c r="CS78" s="6"/>
      <c r="CT78" s="6"/>
      <c r="CU78" s="6"/>
      <c r="CV78" s="6"/>
      <c r="CW78" s="6"/>
      <c r="CX78" s="6"/>
      <c r="CY78" s="6"/>
      <c r="CZ78" s="6"/>
    </row>
    <row r="79" s="454"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6"/>
      <c r="AM79" s="908"/>
      <c r="AN79" s="908"/>
      <c r="AO79" s="908"/>
      <c r="AP79" s="908"/>
      <c r="AQ79" s="908"/>
      <c r="AR79" s="908"/>
      <c r="AS79" s="908"/>
      <c r="AT79" s="908"/>
      <c r="AU79" s="908"/>
      <c r="AV79" s="908"/>
      <c r="AW79" s="908"/>
      <c r="AX79" s="908"/>
      <c r="AY79" s="908"/>
      <c r="AZ79" s="361"/>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6"/>
      <c r="CN79" s="6"/>
      <c r="CO79" s="6"/>
      <c r="CP79" s="6"/>
      <c r="CQ79" s="6"/>
      <c r="CR79" s="6"/>
      <c r="CS79" s="6"/>
      <c r="CT79" s="6"/>
      <c r="CU79" s="6"/>
      <c r="CV79" s="6"/>
      <c r="CW79" s="6"/>
      <c r="CX79" s="6"/>
      <c r="CY79" s="6"/>
      <c r="CZ79" s="6"/>
    </row>
    <row r="80" s="454"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6"/>
      <c r="AM80" s="908"/>
      <c r="AN80" s="908"/>
      <c r="AO80" s="908"/>
      <c r="AP80" s="908"/>
      <c r="AQ80" s="908"/>
      <c r="AR80" s="908"/>
      <c r="AS80" s="908"/>
      <c r="AT80" s="908"/>
      <c r="AU80" s="908"/>
      <c r="AV80" s="908"/>
      <c r="AW80" s="908"/>
      <c r="AX80" s="908"/>
      <c r="AY80" s="908"/>
      <c r="AZ80" s="361"/>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6"/>
      <c r="CN80" s="6"/>
      <c r="CO80" s="6"/>
      <c r="CP80" s="6"/>
      <c r="CQ80" s="6"/>
      <c r="CR80" s="6"/>
      <c r="CS80" s="6"/>
      <c r="CT80" s="6"/>
      <c r="CU80" s="6"/>
      <c r="CV80" s="6"/>
      <c r="CW80" s="6"/>
      <c r="CX80" s="6"/>
      <c r="CY80" s="6"/>
      <c r="CZ80" s="6"/>
    </row>
    <row r="81" s="454" customFormat="true" ht="15" customHeight="true" x14ac:dyDescent="0.2">
      <c r="A81" s="165"/>
      <c r="B81" s="158"/>
      <c r="C81" s="126"/>
      <c r="D81" s="125"/>
      <c r="E81" s="125"/>
      <c r="F81" s="125"/>
      <c r="G81" s="124"/>
      <c r="H81" s="123"/>
      <c r="I81" s="125"/>
      <c r="J81" s="125"/>
      <c r="K81" s="125"/>
      <c r="L81" s="122"/>
      <c r="M81" s="126"/>
      <c r="N81" s="125"/>
      <c r="O81" s="125"/>
      <c r="P81" s="125"/>
      <c r="Q81" s="124"/>
      <c r="R81" s="123"/>
      <c r="S81" s="125"/>
      <c r="T81" s="125"/>
      <c r="U81" s="125"/>
      <c r="V81" s="125"/>
      <c r="W81" s="125"/>
      <c r="X81" s="125"/>
      <c r="Y81" s="125"/>
      <c r="Z81" s="125"/>
      <c r="AA81" s="125"/>
      <c r="AB81" s="125"/>
      <c r="AC81" s="128"/>
      <c r="AD81" s="128"/>
      <c r="AE81" s="128"/>
      <c r="AF81" s="128"/>
      <c r="AG81" s="128"/>
      <c r="AH81" s="128"/>
      <c r="AI81" s="128"/>
      <c r="AJ81" s="128"/>
      <c r="AK81" s="128"/>
      <c r="AL81" s="119"/>
      <c r="AM81" s="908"/>
      <c r="AN81" s="908"/>
      <c r="AO81" s="908"/>
      <c r="AP81" s="908"/>
      <c r="AQ81" s="908"/>
      <c r="AR81" s="908"/>
      <c r="AS81" s="908"/>
      <c r="AT81" s="908"/>
      <c r="AU81" s="908"/>
      <c r="AV81" s="908"/>
      <c r="AW81" s="908"/>
      <c r="AX81" s="908"/>
      <c r="AY81" s="908"/>
      <c r="AZ81" s="361"/>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6"/>
      <c r="CN81" s="6"/>
      <c r="CO81" s="6"/>
      <c r="CP81" s="6"/>
      <c r="CQ81" s="6"/>
      <c r="CR81" s="6"/>
      <c r="CS81" s="6"/>
      <c r="CT81" s="6"/>
      <c r="CU81" s="6"/>
      <c r="CV81" s="6"/>
      <c r="CW81" s="6"/>
      <c r="CX81" s="6"/>
      <c r="CY81" s="6"/>
      <c r="CZ81" s="6"/>
    </row>
    <row r="82" s="454" customFormat="true" ht="15" customHeight="true" x14ac:dyDescent="0.2">
      <c r="A82" s="165"/>
      <c r="B82" s="158"/>
      <c r="C82" s="126"/>
      <c r="D82" s="125"/>
      <c r="E82" s="125"/>
      <c r="F82" s="125"/>
      <c r="G82" s="124"/>
      <c r="H82" s="123"/>
      <c r="I82" s="125"/>
      <c r="J82" s="125"/>
      <c r="K82" s="125"/>
      <c r="L82" s="122"/>
      <c r="M82" s="126"/>
      <c r="N82" s="125"/>
      <c r="O82" s="125"/>
      <c r="P82" s="125"/>
      <c r="Q82" s="124"/>
      <c r="R82" s="123"/>
      <c r="S82" s="125"/>
      <c r="T82" s="125"/>
      <c r="U82" s="125"/>
      <c r="V82" s="125"/>
      <c r="W82" s="125"/>
      <c r="X82" s="125"/>
      <c r="Y82" s="125"/>
      <c r="Z82" s="125"/>
      <c r="AA82" s="125"/>
      <c r="AB82" s="125"/>
      <c r="AC82" s="128"/>
      <c r="AD82" s="128"/>
      <c r="AE82" s="128"/>
      <c r="AF82" s="128"/>
      <c r="AG82" s="128"/>
      <c r="AH82" s="128"/>
      <c r="AI82" s="128"/>
      <c r="AJ82" s="128"/>
      <c r="AK82" s="128"/>
      <c r="AL82" s="119"/>
      <c r="AM82" s="908"/>
      <c r="AN82" s="908"/>
      <c r="AO82" s="908"/>
      <c r="AP82" s="908"/>
      <c r="AQ82" s="908"/>
      <c r="AR82" s="908"/>
      <c r="AS82" s="908"/>
      <c r="AT82" s="908"/>
      <c r="AU82" s="908"/>
      <c r="AV82" s="908"/>
      <c r="AW82" s="908"/>
      <c r="AX82" s="908"/>
      <c r="AY82" s="908"/>
      <c r="AZ82" s="361"/>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6"/>
      <c r="CN82" s="6"/>
      <c r="CO82" s="6"/>
      <c r="CP82" s="6"/>
      <c r="CQ82" s="6"/>
      <c r="CR82" s="6"/>
      <c r="CS82" s="6"/>
      <c r="CT82" s="6"/>
      <c r="CU82" s="6"/>
      <c r="CV82" s="6"/>
      <c r="CW82" s="6"/>
      <c r="CX82" s="6"/>
      <c r="CY82" s="6"/>
      <c r="CZ82" s="6"/>
    </row>
    <row r="83" s="454" customFormat="true" ht="15" customHeight="true" x14ac:dyDescent="0.2">
      <c r="A83" s="165"/>
      <c r="B83" s="158"/>
      <c r="C83" s="126"/>
      <c r="D83" s="125"/>
      <c r="E83" s="125"/>
      <c r="F83" s="125"/>
      <c r="G83" s="124"/>
      <c r="H83" s="123"/>
      <c r="I83" s="125"/>
      <c r="J83" s="125"/>
      <c r="K83" s="125"/>
      <c r="L83" s="122"/>
      <c r="M83" s="126"/>
      <c r="N83" s="125"/>
      <c r="O83" s="125"/>
      <c r="P83" s="125"/>
      <c r="Q83" s="124"/>
      <c r="R83" s="123"/>
      <c r="S83" s="125"/>
      <c r="T83" s="125"/>
      <c r="U83" s="125"/>
      <c r="V83" s="125"/>
      <c r="W83" s="125"/>
      <c r="X83" s="125"/>
      <c r="Y83" s="125"/>
      <c r="Z83" s="125"/>
      <c r="AA83" s="125"/>
      <c r="AB83" s="125"/>
      <c r="AC83" s="128"/>
      <c r="AD83" s="128"/>
      <c r="AE83" s="128"/>
      <c r="AF83" s="128"/>
      <c r="AG83" s="128"/>
      <c r="AH83" s="128"/>
      <c r="AI83" s="128"/>
      <c r="AJ83" s="128"/>
      <c r="AK83" s="128"/>
      <c r="AL83" s="119"/>
      <c r="AM83" s="908"/>
      <c r="AN83" s="908"/>
      <c r="AO83" s="908"/>
      <c r="AP83" s="908"/>
      <c r="AQ83" s="908"/>
      <c r="AR83" s="908"/>
      <c r="AS83" s="908"/>
      <c r="AT83" s="908"/>
      <c r="AU83" s="908"/>
      <c r="AV83" s="908"/>
      <c r="AW83" s="908"/>
      <c r="AX83" s="908"/>
      <c r="AY83" s="908"/>
      <c r="AZ83" s="361"/>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6"/>
      <c r="CN83" s="6"/>
      <c r="CO83" s="6"/>
      <c r="CP83" s="6"/>
      <c r="CQ83" s="6"/>
      <c r="CR83" s="6"/>
      <c r="CS83" s="6"/>
      <c r="CT83" s="6"/>
      <c r="CU83" s="6"/>
      <c r="CV83" s="6"/>
      <c r="CW83" s="6"/>
      <c r="CX83" s="6"/>
      <c r="CY83" s="6"/>
      <c r="CZ83" s="6"/>
    </row>
    <row r="84" s="454" customFormat="true" ht="15" customHeight="true" x14ac:dyDescent="0.2">
      <c r="A84" s="165"/>
      <c r="B84" s="158"/>
      <c r="C84" s="126"/>
      <c r="D84" s="125"/>
      <c r="E84" s="125"/>
      <c r="F84" s="125"/>
      <c r="G84" s="124"/>
      <c r="H84" s="123"/>
      <c r="I84" s="125"/>
      <c r="J84" s="125"/>
      <c r="K84" s="125"/>
      <c r="L84" s="122"/>
      <c r="M84" s="126"/>
      <c r="N84" s="125"/>
      <c r="O84" s="125"/>
      <c r="P84" s="125"/>
      <c r="Q84" s="124"/>
      <c r="R84" s="123"/>
      <c r="S84" s="125"/>
      <c r="T84" s="125"/>
      <c r="U84" s="125"/>
      <c r="V84" s="125"/>
      <c r="W84" s="125"/>
      <c r="X84" s="125"/>
      <c r="Y84" s="125"/>
      <c r="Z84" s="125"/>
      <c r="AA84" s="125"/>
      <c r="AB84" s="125"/>
      <c r="AC84" s="128"/>
      <c r="AD84" s="128"/>
      <c r="AE84" s="128"/>
      <c r="AF84" s="128"/>
      <c r="AG84" s="128"/>
      <c r="AH84" s="128"/>
      <c r="AI84" s="128"/>
      <c r="AJ84" s="128"/>
      <c r="AK84" s="128"/>
      <c r="AL84" s="119"/>
      <c r="AM84" s="908"/>
      <c r="AN84" s="908"/>
      <c r="AO84" s="908"/>
      <c r="AP84" s="908"/>
      <c r="AQ84" s="908"/>
      <c r="AR84" s="908"/>
      <c r="AS84" s="908"/>
      <c r="AT84" s="908"/>
      <c r="AU84" s="908"/>
      <c r="AV84" s="908"/>
      <c r="AW84" s="908"/>
      <c r="AX84" s="908"/>
      <c r="AY84" s="908"/>
      <c r="AZ84" s="361"/>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6"/>
      <c r="CN84" s="6"/>
      <c r="CO84" s="6"/>
      <c r="CP84" s="6"/>
      <c r="CQ84" s="6"/>
      <c r="CR84" s="6"/>
      <c r="CS84" s="6"/>
      <c r="CT84" s="6"/>
      <c r="CU84" s="6"/>
      <c r="CV84" s="6"/>
      <c r="CW84" s="6"/>
      <c r="CX84" s="6"/>
      <c r="CY84" s="6"/>
      <c r="CZ84" s="6"/>
    </row>
    <row r="85" s="454" customFormat="true" ht="15" customHeight="true" x14ac:dyDescent="0.2">
      <c r="A85" s="165"/>
      <c r="B85" s="158"/>
      <c r="C85" s="126"/>
      <c r="D85" s="125"/>
      <c r="E85" s="125"/>
      <c r="F85" s="125"/>
      <c r="G85" s="124"/>
      <c r="H85" s="123"/>
      <c r="I85" s="125"/>
      <c r="J85" s="125"/>
      <c r="K85" s="125"/>
      <c r="L85" s="122"/>
      <c r="M85" s="126"/>
      <c r="N85" s="125"/>
      <c r="O85" s="125"/>
      <c r="P85" s="125"/>
      <c r="Q85" s="124"/>
      <c r="R85" s="123"/>
      <c r="S85" s="125"/>
      <c r="T85" s="125"/>
      <c r="U85" s="125"/>
      <c r="V85" s="125"/>
      <c r="W85" s="125"/>
      <c r="X85" s="125"/>
      <c r="Y85" s="125"/>
      <c r="Z85" s="125"/>
      <c r="AA85" s="125"/>
      <c r="AB85" s="125"/>
      <c r="AC85" s="128"/>
      <c r="AD85" s="128"/>
      <c r="AE85" s="128"/>
      <c r="AF85" s="128"/>
      <c r="AG85" s="128"/>
      <c r="AH85" s="128"/>
      <c r="AI85" s="128"/>
      <c r="AJ85" s="128"/>
      <c r="AK85" s="128"/>
      <c r="AL85" s="119"/>
      <c r="AM85" s="908"/>
      <c r="AN85" s="908"/>
      <c r="AO85" s="908"/>
      <c r="AP85" s="908"/>
      <c r="AQ85" s="908"/>
      <c r="AR85" s="908"/>
      <c r="AS85" s="908"/>
      <c r="AT85" s="908"/>
      <c r="AU85" s="908"/>
      <c r="AV85" s="908"/>
      <c r="AW85" s="908"/>
      <c r="AX85" s="908"/>
      <c r="AY85" s="908"/>
      <c r="AZ85" s="361"/>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6"/>
      <c r="CN85" s="6"/>
      <c r="CO85" s="6"/>
      <c r="CP85" s="6"/>
      <c r="CQ85" s="6"/>
      <c r="CR85" s="6"/>
      <c r="CS85" s="6"/>
      <c r="CT85" s="6"/>
      <c r="CU85" s="6"/>
      <c r="CV85" s="6"/>
      <c r="CW85" s="6"/>
      <c r="CX85" s="6"/>
      <c r="CY85" s="6"/>
      <c r="CZ85" s="6"/>
    </row>
    <row r="86" s="454" customFormat="true" ht="15" customHeight="true" x14ac:dyDescent="0.2">
      <c r="A86" s="165"/>
      <c r="B86" s="158"/>
      <c r="C86" s="126"/>
      <c r="D86" s="125"/>
      <c r="E86" s="125"/>
      <c r="F86" s="125"/>
      <c r="G86" s="124"/>
      <c r="H86" s="123"/>
      <c r="I86" s="125"/>
      <c r="J86" s="125"/>
      <c r="K86" s="125"/>
      <c r="L86" s="122"/>
      <c r="M86" s="126"/>
      <c r="N86" s="125"/>
      <c r="O86" s="125"/>
      <c r="P86" s="125"/>
      <c r="Q86" s="124"/>
      <c r="R86" s="123"/>
      <c r="S86" s="125"/>
      <c r="T86" s="125"/>
      <c r="U86" s="125"/>
      <c r="V86" s="125"/>
      <c r="W86" s="125"/>
      <c r="X86" s="125"/>
      <c r="Y86" s="125"/>
      <c r="Z86" s="125"/>
      <c r="AA86" s="125"/>
      <c r="AB86" s="125"/>
      <c r="AC86" s="128"/>
      <c r="AD86" s="128"/>
      <c r="AE86" s="128"/>
      <c r="AF86" s="128"/>
      <c r="AG86" s="128"/>
      <c r="AH86" s="128"/>
      <c r="AI86" s="128"/>
      <c r="AJ86" s="128"/>
      <c r="AK86" s="128"/>
      <c r="AL86" s="119"/>
      <c r="AM86" s="908"/>
      <c r="AN86" s="908"/>
      <c r="AO86" s="908"/>
      <c r="AP86" s="908"/>
      <c r="AQ86" s="908"/>
      <c r="AR86" s="908"/>
      <c r="AS86" s="908"/>
      <c r="AT86" s="908"/>
      <c r="AU86" s="908"/>
      <c r="AV86" s="908"/>
      <c r="AW86" s="908"/>
      <c r="AX86" s="908"/>
      <c r="AY86" s="908"/>
      <c r="AZ86" s="361"/>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6"/>
      <c r="CN86" s="6"/>
      <c r="CO86" s="6"/>
      <c r="CP86" s="6"/>
      <c r="CQ86" s="6"/>
      <c r="CR86" s="6"/>
      <c r="CS86" s="6"/>
      <c r="CT86" s="6"/>
      <c r="CU86" s="6"/>
      <c r="CV86" s="6"/>
      <c r="CW86" s="6"/>
      <c r="CX86" s="6"/>
      <c r="CY86" s="6"/>
      <c r="CZ86" s="6"/>
    </row>
    <row r="87" s="454" customFormat="true" ht="15" customHeight="true" x14ac:dyDescent="0.2">
      <c r="A87" s="165"/>
      <c r="B87" s="158"/>
      <c r="C87" s="126"/>
      <c r="D87" s="125"/>
      <c r="E87" s="125"/>
      <c r="F87" s="125"/>
      <c r="G87" s="124"/>
      <c r="H87" s="123"/>
      <c r="I87" s="125"/>
      <c r="J87" s="125"/>
      <c r="K87" s="125"/>
      <c r="L87" s="122"/>
      <c r="M87" s="126"/>
      <c r="N87" s="125"/>
      <c r="O87" s="125"/>
      <c r="P87" s="125"/>
      <c r="Q87" s="124"/>
      <c r="R87" s="123"/>
      <c r="S87" s="125"/>
      <c r="T87" s="125"/>
      <c r="U87" s="125"/>
      <c r="V87" s="125"/>
      <c r="W87" s="125"/>
      <c r="X87" s="125"/>
      <c r="Y87" s="125"/>
      <c r="Z87" s="125"/>
      <c r="AA87" s="125"/>
      <c r="AB87" s="125"/>
      <c r="AC87" s="128"/>
      <c r="AD87" s="128"/>
      <c r="AE87" s="128"/>
      <c r="AF87" s="128"/>
      <c r="AG87" s="128"/>
      <c r="AH87" s="128"/>
      <c r="AI87" s="128"/>
      <c r="AJ87" s="128"/>
      <c r="AK87" s="128"/>
      <c r="AL87" s="119"/>
      <c r="AM87" s="908"/>
      <c r="AN87" s="908"/>
      <c r="AO87" s="908"/>
      <c r="AP87" s="908"/>
      <c r="AQ87" s="908"/>
      <c r="AR87" s="908"/>
      <c r="AS87" s="908"/>
      <c r="AT87" s="908"/>
      <c r="AU87" s="908"/>
      <c r="AV87" s="908"/>
      <c r="AW87" s="908"/>
      <c r="AX87" s="908"/>
      <c r="AY87" s="908"/>
      <c r="AZ87" s="361"/>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6"/>
      <c r="CN87" s="6"/>
      <c r="CO87" s="6"/>
      <c r="CP87" s="6"/>
      <c r="CQ87" s="6"/>
      <c r="CR87" s="6"/>
      <c r="CS87" s="6"/>
      <c r="CT87" s="6"/>
      <c r="CU87" s="6"/>
      <c r="CV87" s="6"/>
      <c r="CW87" s="6"/>
      <c r="CX87" s="6"/>
      <c r="CY87" s="6"/>
      <c r="CZ87" s="6"/>
    </row>
    <row r="88" s="454" customFormat="true" ht="15" customHeight="true" x14ac:dyDescent="0.2">
      <c r="A88" s="165"/>
      <c r="B88" s="158"/>
      <c r="C88" s="126"/>
      <c r="D88" s="125"/>
      <c r="E88" s="125"/>
      <c r="F88" s="125"/>
      <c r="G88" s="124"/>
      <c r="H88" s="123"/>
      <c r="I88" s="125"/>
      <c r="J88" s="125"/>
      <c r="K88" s="125"/>
      <c r="L88" s="122"/>
      <c r="M88" s="126"/>
      <c r="N88" s="125"/>
      <c r="O88" s="125"/>
      <c r="P88" s="125"/>
      <c r="Q88" s="124"/>
      <c r="R88" s="123"/>
      <c r="S88" s="125"/>
      <c r="T88" s="125"/>
      <c r="U88" s="125"/>
      <c r="V88" s="125"/>
      <c r="W88" s="125"/>
      <c r="X88" s="125"/>
      <c r="Y88" s="125"/>
      <c r="Z88" s="125"/>
      <c r="AA88" s="125"/>
      <c r="AB88" s="125"/>
      <c r="AC88" s="128"/>
      <c r="AD88" s="128"/>
      <c r="AE88" s="128"/>
      <c r="AF88" s="128"/>
      <c r="AG88" s="128"/>
      <c r="AH88" s="128"/>
      <c r="AI88" s="128"/>
      <c r="AJ88" s="128"/>
      <c r="AK88" s="128"/>
      <c r="AL88" s="119"/>
      <c r="AM88" s="908"/>
      <c r="AN88" s="908"/>
      <c r="AO88" s="908"/>
      <c r="AP88" s="908"/>
      <c r="AQ88" s="908"/>
      <c r="AR88" s="908"/>
      <c r="AS88" s="908"/>
      <c r="AT88" s="908"/>
      <c r="AU88" s="908"/>
      <c r="AV88" s="908"/>
      <c r="AW88" s="908"/>
      <c r="AX88" s="908"/>
      <c r="AY88" s="908"/>
      <c r="AZ88" s="361"/>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6"/>
      <c r="CN88" s="6"/>
      <c r="CO88" s="6"/>
      <c r="CP88" s="6"/>
      <c r="CQ88" s="6"/>
      <c r="CR88" s="6"/>
      <c r="CS88" s="6"/>
      <c r="CT88" s="6"/>
      <c r="CU88" s="6"/>
      <c r="CV88" s="6"/>
      <c r="CW88" s="6"/>
      <c r="CX88" s="6"/>
      <c r="CY88" s="6"/>
      <c r="CZ88" s="6"/>
    </row>
    <row r="89" s="454" customFormat="true" ht="15" customHeight="true" x14ac:dyDescent="0.2">
      <c r="A89" s="165"/>
      <c r="B89" s="158"/>
      <c r="C89" s="126"/>
      <c r="D89" s="125"/>
      <c r="E89" s="125"/>
      <c r="F89" s="125"/>
      <c r="G89" s="124"/>
      <c r="H89" s="123"/>
      <c r="I89" s="125"/>
      <c r="J89" s="125"/>
      <c r="K89" s="125"/>
      <c r="L89" s="122"/>
      <c r="M89" s="126"/>
      <c r="N89" s="125"/>
      <c r="O89" s="125"/>
      <c r="P89" s="125"/>
      <c r="Q89" s="124"/>
      <c r="R89" s="123"/>
      <c r="S89" s="125"/>
      <c r="T89" s="125"/>
      <c r="U89" s="125"/>
      <c r="V89" s="125"/>
      <c r="W89" s="125"/>
      <c r="X89" s="125"/>
      <c r="Y89" s="125"/>
      <c r="Z89" s="125"/>
      <c r="AA89" s="125"/>
      <c r="AB89" s="125"/>
      <c r="AC89" s="128"/>
      <c r="AD89" s="128"/>
      <c r="AE89" s="128"/>
      <c r="AF89" s="128"/>
      <c r="AG89" s="128"/>
      <c r="AH89" s="128"/>
      <c r="AI89" s="128"/>
      <c r="AJ89" s="128"/>
      <c r="AK89" s="128"/>
      <c r="AL89" s="119"/>
      <c r="AM89" s="908"/>
      <c r="AN89" s="908"/>
      <c r="AO89" s="908"/>
      <c r="AP89" s="908"/>
      <c r="AQ89" s="908"/>
      <c r="AR89" s="908"/>
      <c r="AS89" s="908"/>
      <c r="AT89" s="908"/>
      <c r="AU89" s="908"/>
      <c r="AV89" s="908"/>
      <c r="AW89" s="908"/>
      <c r="AX89" s="908"/>
      <c r="AY89" s="908"/>
      <c r="AZ89" s="361"/>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6"/>
      <c r="CN89" s="6"/>
      <c r="CO89" s="6"/>
      <c r="CP89" s="6"/>
      <c r="CQ89" s="6"/>
      <c r="CR89" s="6"/>
      <c r="CS89" s="6"/>
      <c r="CT89" s="6"/>
      <c r="CU89" s="6"/>
      <c r="CV89" s="6"/>
      <c r="CW89" s="6"/>
      <c r="CX89" s="6"/>
      <c r="CY89" s="6"/>
      <c r="CZ89" s="6"/>
    </row>
    <row r="90" s="454" customFormat="true" ht="15" customHeight="true" x14ac:dyDescent="0.2">
      <c r="A90" s="165"/>
      <c r="B90" s="158"/>
      <c r="C90" s="126"/>
      <c r="D90" s="125"/>
      <c r="E90" s="125"/>
      <c r="F90" s="125"/>
      <c r="G90" s="124"/>
      <c r="H90" s="123"/>
      <c r="I90" s="125"/>
      <c r="J90" s="125"/>
      <c r="K90" s="125"/>
      <c r="L90" s="122"/>
      <c r="M90" s="126"/>
      <c r="N90" s="125"/>
      <c r="O90" s="125"/>
      <c r="P90" s="125"/>
      <c r="Q90" s="124"/>
      <c r="R90" s="123"/>
      <c r="S90" s="125"/>
      <c r="T90" s="125"/>
      <c r="U90" s="125"/>
      <c r="V90" s="125"/>
      <c r="W90" s="125"/>
      <c r="X90" s="125"/>
      <c r="Y90" s="125"/>
      <c r="Z90" s="125"/>
      <c r="AA90" s="125"/>
      <c r="AB90" s="125"/>
      <c r="AC90" s="128"/>
      <c r="AD90" s="128"/>
      <c r="AE90" s="128"/>
      <c r="AF90" s="128"/>
      <c r="AG90" s="128"/>
      <c r="AH90" s="128"/>
      <c r="AI90" s="128"/>
      <c r="AJ90" s="128"/>
      <c r="AK90" s="128"/>
      <c r="AL90" s="119"/>
      <c r="AM90" s="908"/>
      <c r="AN90" s="908"/>
      <c r="AO90" s="908"/>
      <c r="AP90" s="908"/>
      <c r="AQ90" s="908"/>
      <c r="AR90" s="908"/>
      <c r="AS90" s="908"/>
      <c r="AT90" s="908"/>
      <c r="AU90" s="908"/>
      <c r="AV90" s="908"/>
      <c r="AW90" s="908"/>
      <c r="AX90" s="908"/>
      <c r="AY90" s="908"/>
      <c r="AZ90" s="361"/>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6"/>
      <c r="CN90" s="6"/>
      <c r="CO90" s="6"/>
      <c r="CP90" s="6"/>
      <c r="CQ90" s="6"/>
      <c r="CR90" s="6"/>
      <c r="CS90" s="6"/>
      <c r="CT90" s="6"/>
      <c r="CU90" s="6"/>
      <c r="CV90" s="6"/>
      <c r="CW90" s="6"/>
      <c r="CX90" s="6"/>
      <c r="CY90" s="6"/>
      <c r="CZ90" s="6"/>
    </row>
    <row r="91" s="454" customFormat="true" ht="15" customHeight="true" x14ac:dyDescent="0.2">
      <c r="A91" s="188"/>
      <c r="B91" s="157"/>
      <c r="C91" s="121"/>
      <c r="D91" s="128"/>
      <c r="E91" s="128"/>
      <c r="F91" s="128"/>
      <c r="G91" s="127"/>
      <c r="H91" s="120"/>
      <c r="I91" s="128"/>
      <c r="J91" s="128"/>
      <c r="K91" s="128"/>
      <c r="L91" s="119"/>
      <c r="M91" s="121"/>
      <c r="N91" s="128"/>
      <c r="O91" s="128"/>
      <c r="P91" s="128"/>
      <c r="Q91" s="127"/>
      <c r="R91" s="120"/>
      <c r="S91" s="128"/>
      <c r="T91" s="128"/>
      <c r="U91" s="128"/>
      <c r="V91" s="128"/>
      <c r="W91" s="128"/>
      <c r="X91" s="128"/>
      <c r="Y91" s="128"/>
      <c r="Z91" s="128"/>
      <c r="AA91" s="128"/>
      <c r="AB91" s="128"/>
      <c r="AC91" s="128"/>
      <c r="AD91" s="128"/>
      <c r="AE91" s="128"/>
      <c r="AF91" s="128"/>
      <c r="AG91" s="128"/>
      <c r="AH91" s="128"/>
      <c r="AI91" s="128"/>
      <c r="AJ91" s="128"/>
      <c r="AK91" s="128"/>
      <c r="AL91" s="119"/>
      <c r="AM91" s="908"/>
      <c r="AN91" s="908"/>
      <c r="AO91" s="908"/>
      <c r="AP91" s="908"/>
      <c r="AQ91" s="908"/>
      <c r="AR91" s="908"/>
      <c r="AS91" s="908"/>
      <c r="AT91" s="908"/>
      <c r="AU91" s="908"/>
      <c r="AV91" s="908"/>
      <c r="AW91" s="908"/>
      <c r="AX91" s="908"/>
      <c r="AY91" s="908"/>
      <c r="AZ91" s="361"/>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6"/>
      <c r="CN91" s="6"/>
      <c r="CO91" s="6"/>
      <c r="CP91" s="6"/>
      <c r="CQ91" s="6"/>
      <c r="CR91" s="6"/>
      <c r="CS91" s="6"/>
      <c r="CT91" s="6"/>
      <c r="CU91" s="6"/>
      <c r="CV91" s="6"/>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19"/>
      <c r="AM92" s="908"/>
      <c r="AN92" s="908"/>
      <c r="AO92" s="908"/>
      <c r="AP92" s="908"/>
      <c r="AQ92" s="908"/>
      <c r="AR92" s="908"/>
      <c r="AS92" s="908"/>
      <c r="AT92" s="908"/>
      <c r="AU92" s="908"/>
      <c r="AV92" s="908"/>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6"/>
      <c r="CN92" s="6"/>
      <c r="CO92" s="6"/>
      <c r="CP92" s="6"/>
      <c r="CQ92" s="6"/>
      <c r="CR92" s="6"/>
      <c r="CS92" s="6"/>
      <c r="CT92" s="6"/>
      <c r="CU92" s="6"/>
      <c r="CV92" s="6"/>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19"/>
      <c r="AM93" s="908"/>
      <c r="AN93" s="908"/>
      <c r="AO93" s="908"/>
      <c r="AP93" s="908"/>
      <c r="AQ93" s="908"/>
      <c r="AR93" s="908"/>
      <c r="AS93" s="908"/>
      <c r="AT93" s="908"/>
      <c r="AU93" s="908"/>
      <c r="AV93" s="908"/>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6"/>
      <c r="CN93" s="6"/>
      <c r="CO93" s="6"/>
      <c r="CP93" s="6"/>
      <c r="CQ93" s="6"/>
      <c r="CR93" s="6"/>
      <c r="CS93" s="6"/>
      <c r="CT93" s="6"/>
      <c r="CU93" s="6"/>
      <c r="CV93" s="6"/>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19"/>
      <c r="AM94" s="908"/>
      <c r="AN94" s="908"/>
      <c r="AO94" s="908"/>
      <c r="AP94" s="908"/>
      <c r="AQ94" s="908"/>
      <c r="AR94" s="908"/>
      <c r="AS94" s="908"/>
      <c r="AT94" s="908"/>
      <c r="AU94" s="908"/>
      <c r="AV94" s="908"/>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6"/>
      <c r="CN94" s="6"/>
      <c r="CO94" s="6"/>
      <c r="CP94" s="6"/>
      <c r="CQ94" s="6"/>
      <c r="CR94" s="6"/>
      <c r="CS94" s="6"/>
      <c r="CT94" s="6"/>
      <c r="CU94" s="6"/>
      <c r="CV94" s="6"/>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19"/>
      <c r="AM95" s="908"/>
      <c r="AN95" s="908"/>
      <c r="AO95" s="908"/>
      <c r="AP95" s="908"/>
      <c r="AQ95" s="908"/>
      <c r="AR95" s="908"/>
      <c r="AS95" s="908"/>
      <c r="AT95" s="908"/>
      <c r="AU95" s="908"/>
      <c r="AV95" s="908"/>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6"/>
      <c r="CN95" s="6"/>
      <c r="CO95" s="6"/>
      <c r="CP95" s="6"/>
      <c r="CQ95" s="6"/>
      <c r="CR95" s="6"/>
      <c r="CS95" s="6"/>
      <c r="CT95" s="6"/>
      <c r="CU95" s="6"/>
      <c r="CV95" s="6"/>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19"/>
      <c r="AM96" s="908"/>
      <c r="AN96" s="908"/>
      <c r="AO96" s="908"/>
      <c r="AP96" s="908"/>
      <c r="AQ96" s="908"/>
      <c r="AR96" s="908"/>
      <c r="AS96" s="908"/>
      <c r="AT96" s="908"/>
      <c r="AU96" s="908"/>
      <c r="AV96" s="908"/>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6"/>
      <c r="CN96" s="6"/>
      <c r="CO96" s="6"/>
      <c r="CP96" s="6"/>
      <c r="CQ96" s="6"/>
      <c r="CR96" s="6"/>
      <c r="CS96" s="6"/>
      <c r="CT96" s="6"/>
      <c r="CU96" s="6"/>
      <c r="CV96" s="6"/>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19"/>
      <c r="AM97" s="908"/>
      <c r="AN97" s="908"/>
      <c r="AO97" s="908"/>
      <c r="AP97" s="908"/>
      <c r="AQ97" s="908"/>
      <c r="AR97" s="908"/>
      <c r="AS97" s="908"/>
      <c r="AT97" s="908"/>
      <c r="AU97" s="908"/>
      <c r="AV97" s="908"/>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6"/>
      <c r="CN97" s="6"/>
      <c r="CO97" s="6"/>
      <c r="CP97" s="6"/>
      <c r="CQ97" s="6"/>
      <c r="CR97" s="6"/>
      <c r="CS97" s="6"/>
      <c r="CT97" s="6"/>
      <c r="CU97" s="6"/>
      <c r="CV97" s="6"/>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19"/>
      <c r="AM98" s="908"/>
      <c r="AN98" s="908"/>
      <c r="AO98" s="908"/>
      <c r="AP98" s="908"/>
      <c r="AQ98" s="908"/>
      <c r="AR98" s="908"/>
      <c r="AS98" s="908"/>
      <c r="AT98" s="908"/>
      <c r="AU98" s="908"/>
      <c r="AV98" s="908"/>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6"/>
      <c r="CN98" s="6"/>
      <c r="CO98" s="6"/>
      <c r="CP98" s="6"/>
      <c r="CQ98" s="6"/>
      <c r="CR98" s="6"/>
      <c r="CS98" s="6"/>
      <c r="CT98" s="6"/>
      <c r="CU98" s="6"/>
      <c r="CV98" s="6"/>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19"/>
      <c r="AM99" s="908"/>
      <c r="AN99" s="908"/>
      <c r="AO99" s="908"/>
      <c r="AP99" s="908"/>
      <c r="AQ99" s="908"/>
      <c r="AR99" s="908"/>
      <c r="AS99" s="908"/>
      <c r="AT99" s="908"/>
      <c r="AU99" s="908"/>
      <c r="AV99" s="908"/>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6"/>
      <c r="CN99" s="6"/>
      <c r="CO99" s="6"/>
      <c r="CP99" s="6"/>
      <c r="CQ99" s="6"/>
      <c r="CR99" s="6"/>
      <c r="CS99" s="6"/>
      <c r="CT99" s="6"/>
      <c r="CU99" s="6"/>
      <c r="CV99" s="6"/>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19"/>
      <c r="AM100" s="908"/>
      <c r="AN100" s="908"/>
      <c r="AO100" s="908"/>
      <c r="AP100" s="908"/>
      <c r="AQ100" s="908"/>
      <c r="AR100" s="908"/>
      <c r="AS100" s="908"/>
      <c r="AT100" s="908"/>
      <c r="AU100" s="908"/>
      <c r="AV100" s="908"/>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6"/>
      <c r="CN100" s="6"/>
      <c r="CO100" s="6"/>
      <c r="CP100" s="6"/>
      <c r="CQ100" s="6"/>
      <c r="CR100" s="6"/>
      <c r="CS100" s="6"/>
      <c r="CT100" s="6"/>
      <c r="CU100" s="6"/>
      <c r="CV100" s="6"/>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19"/>
      <c r="AM101" s="908"/>
      <c r="AN101" s="908"/>
      <c r="AO101" s="908"/>
      <c r="AP101" s="908"/>
      <c r="AQ101" s="908"/>
      <c r="AR101" s="908"/>
      <c r="AS101" s="908"/>
      <c r="AT101" s="908"/>
      <c r="AU101" s="908"/>
      <c r="AV101" s="908"/>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6"/>
      <c r="CN101" s="6"/>
      <c r="CO101" s="6"/>
      <c r="CP101" s="6"/>
      <c r="CQ101" s="6"/>
      <c r="CR101" s="6"/>
      <c r="CS101" s="6"/>
      <c r="CT101" s="6"/>
      <c r="CU101" s="6"/>
      <c r="CV101" s="6"/>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19"/>
      <c r="AM102" s="908"/>
      <c r="AN102" s="908"/>
      <c r="AO102" s="908"/>
      <c r="AP102" s="908"/>
      <c r="AQ102" s="908"/>
      <c r="AR102" s="908"/>
      <c r="AS102" s="908"/>
      <c r="AT102" s="908"/>
      <c r="AU102" s="908"/>
      <c r="AV102" s="908"/>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6"/>
      <c r="CN102" s="6"/>
      <c r="CO102" s="6"/>
      <c r="CP102" s="6"/>
      <c r="CQ102" s="6"/>
      <c r="CR102" s="6"/>
      <c r="CS102" s="6"/>
      <c r="CT102" s="6"/>
      <c r="CU102" s="6"/>
      <c r="CV102" s="6"/>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19"/>
      <c r="AM103" s="908"/>
      <c r="AN103" s="908"/>
      <c r="AO103" s="908"/>
      <c r="AP103" s="908"/>
      <c r="AQ103" s="908"/>
      <c r="AR103" s="908"/>
      <c r="AS103" s="908"/>
      <c r="AT103" s="908"/>
      <c r="AU103" s="908"/>
      <c r="AV103" s="908"/>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6"/>
      <c r="CN103" s="6"/>
      <c r="CO103" s="6"/>
      <c r="CP103" s="6"/>
      <c r="CQ103" s="6"/>
      <c r="CR103" s="6"/>
      <c r="CS103" s="6"/>
      <c r="CT103" s="6"/>
      <c r="CU103" s="6"/>
      <c r="CV103" s="6"/>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19"/>
      <c r="AM104" s="908"/>
      <c r="AN104" s="908"/>
      <c r="AO104" s="908"/>
      <c r="AP104" s="908"/>
      <c r="AQ104" s="908"/>
      <c r="AR104" s="908"/>
      <c r="AS104" s="908"/>
      <c r="AT104" s="908"/>
      <c r="AU104" s="908"/>
      <c r="AV104" s="908"/>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6"/>
      <c r="CN104" s="6"/>
      <c r="CO104" s="6"/>
      <c r="CP104" s="6"/>
      <c r="CQ104" s="6"/>
      <c r="CR104" s="6"/>
      <c r="CS104" s="6"/>
      <c r="CT104" s="6"/>
      <c r="CU104" s="6"/>
      <c r="CV104" s="6"/>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89"/>
      <c r="AM105" s="908"/>
      <c r="AN105" s="908"/>
      <c r="AO105" s="908"/>
      <c r="AP105" s="908"/>
      <c r="AQ105" s="908"/>
      <c r="AR105" s="908"/>
      <c r="AS105" s="908"/>
      <c r="AT105" s="908"/>
      <c r="AU105" s="908"/>
      <c r="AV105" s="908"/>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6"/>
      <c r="CN105" s="6"/>
      <c r="CO105" s="6"/>
      <c r="CP105" s="6"/>
      <c r="CQ105" s="6"/>
      <c r="CR105" s="6"/>
      <c r="CS105" s="6"/>
      <c r="CT105" s="6"/>
      <c r="CU105" s="6"/>
      <c r="CV105" s="6"/>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M106" s="361"/>
      <c r="AN106" s="361"/>
      <c r="AO106" s="361"/>
      <c r="AP106" s="361"/>
      <c r="AQ106" s="361"/>
      <c r="AR106" s="361"/>
      <c r="AS106" s="361"/>
      <c r="AT106" s="361"/>
      <c r="AU106" s="361"/>
      <c r="AV106" s="361"/>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360"/>
      <c r="CN106" s="360"/>
      <c r="CO106" s="360"/>
      <c r="CP106" s="360"/>
      <c r="CQ106" s="360"/>
      <c r="CR106" s="360"/>
      <c r="CS106" s="360"/>
      <c r="CT106" s="360"/>
      <c r="CU106" s="360"/>
      <c r="CV106" s="360"/>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M107" s="356"/>
      <c r="AN107" s="356"/>
      <c r="AO107" s="356"/>
      <c r="AP107" s="356"/>
      <c r="AQ107" s="356"/>
      <c r="AR107" s="356"/>
      <c r="AS107" s="356"/>
      <c r="AT107" s="356"/>
      <c r="AU107" s="356"/>
      <c r="AV107" s="35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M108" s="356"/>
      <c r="AN108" s="356"/>
      <c r="AO108" s="356"/>
      <c r="AP108" s="356"/>
      <c r="AQ108" s="356"/>
      <c r="AR108" s="356"/>
      <c r="AS108" s="356"/>
      <c r="AT108" s="356"/>
      <c r="AU108" s="356"/>
      <c r="AV108" s="356"/>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2004</v>
      </c>
      <c r="B109" s="341"/>
      <c r="C109" s="315"/>
      <c r="D109" s="315"/>
      <c r="E109" s="315"/>
      <c r="F109" s="315"/>
      <c r="G109" s="315"/>
      <c r="H109" s="315"/>
      <c r="I109" s="315"/>
      <c r="J109" s="315"/>
      <c r="K109" s="315"/>
      <c r="L109" s="315"/>
      <c r="M109" s="315"/>
      <c r="N109" s="315"/>
      <c r="O109" s="315"/>
      <c r="P109" s="315"/>
      <c r="Q109" s="315"/>
      <c r="R109" s="315"/>
      <c r="S109" s="315"/>
      <c r="T109" s="315"/>
      <c r="U109" s="315"/>
      <c r="AM109" s="356"/>
      <c r="AN109" s="356"/>
      <c r="AO109" s="356"/>
      <c r="AP109" s="356"/>
      <c r="AQ109" s="356"/>
      <c r="AR109" s="356"/>
      <c r="AS109" s="356"/>
      <c r="AT109" s="356"/>
      <c r="AU109" s="356"/>
      <c r="AV109" s="356"/>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M110" s="356"/>
      <c r="AN110" s="356"/>
      <c r="AO110" s="356"/>
      <c r="AP110" s="356"/>
      <c r="AQ110" s="356"/>
      <c r="AR110" s="356"/>
      <c r="AS110" s="356"/>
      <c r="AT110" s="356"/>
      <c r="AU110" s="356"/>
      <c r="AV110" s="356"/>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M111" s="356"/>
      <c r="AN111" s="356"/>
      <c r="AO111" s="356"/>
      <c r="AP111" s="356"/>
      <c r="AQ111" s="356"/>
      <c r="AR111" s="356"/>
      <c r="AS111" s="356"/>
      <c r="AT111" s="356"/>
      <c r="AU111" s="356"/>
      <c r="AV111" s="356"/>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M112" s="356"/>
      <c r="AN112" s="356"/>
      <c r="AO112" s="356"/>
      <c r="AP112" s="356"/>
      <c r="AQ112" s="356"/>
      <c r="AR112" s="356"/>
      <c r="AS112" s="356"/>
      <c r="AT112" s="356"/>
      <c r="AU112" s="356"/>
      <c r="AV112" s="356"/>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M113" s="356"/>
      <c r="AN113" s="356"/>
      <c r="AO113" s="356"/>
      <c r="AP113" s="356"/>
      <c r="AQ113" s="356"/>
      <c r="AR113" s="356"/>
      <c r="AS113" s="356"/>
      <c r="AT113" s="356"/>
      <c r="AU113" s="356"/>
      <c r="AV113" s="356"/>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M114" s="356"/>
      <c r="AN114" s="356"/>
      <c r="AO114" s="356"/>
      <c r="AP114" s="356"/>
      <c r="AQ114" s="356"/>
      <c r="AR114" s="356"/>
      <c r="AS114" s="356"/>
      <c r="AT114" s="356"/>
      <c r="AU114" s="356"/>
      <c r="AV114" s="356"/>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AIS04</v>
      </c>
      <c r="C115" s="315"/>
      <c r="D115" s="315"/>
      <c r="E115" s="315"/>
      <c r="F115" s="315"/>
      <c r="G115" s="315"/>
      <c r="H115" s="315"/>
      <c r="I115" s="315"/>
      <c r="J115" s="315"/>
      <c r="K115" s="315"/>
      <c r="L115" s="315"/>
      <c r="M115" s="315"/>
      <c r="N115" s="315"/>
      <c r="O115" s="315"/>
      <c r="P115" s="315"/>
      <c r="Q115" s="315"/>
      <c r="R115" s="315"/>
      <c r="S115" s="315"/>
      <c r="T115" s="315"/>
      <c r="U115" s="315"/>
      <c r="AM115" s="356"/>
      <c r="AN115" s="356"/>
      <c r="AO115" s="356"/>
      <c r="AP115" s="356"/>
      <c r="AQ115" s="356"/>
      <c r="AR115" s="356"/>
      <c r="AS115" s="356"/>
      <c r="AT115" s="356"/>
      <c r="AU115" s="356"/>
      <c r="AV115" s="356"/>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Ratio of Improved latrines based on:</v>
      </c>
      <c r="B116" s="196" t="s">
        <v>184</v>
      </c>
      <c r="C116" s="315"/>
      <c r="D116" s="315"/>
      <c r="E116" s="315"/>
      <c r="F116" s="315"/>
      <c r="G116" s="315"/>
      <c r="H116" s="315"/>
      <c r="I116" s="315"/>
      <c r="J116" s="315"/>
      <c r="K116" s="315"/>
      <c r="L116" s="315"/>
      <c r="M116" s="315"/>
      <c r="N116" s="315"/>
      <c r="O116" s="315"/>
      <c r="P116" s="315"/>
      <c r="Q116" s="315"/>
      <c r="R116" s="315"/>
      <c r="S116" s="315"/>
      <c r="T116" s="315"/>
      <c r="U116" s="315"/>
      <c r="AM116" s="356"/>
      <c r="AN116" s="356"/>
      <c r="AO116" s="356"/>
      <c r="AP116" s="356"/>
      <c r="AQ116" s="356"/>
      <c r="AR116" s="356"/>
      <c r="AS116" s="356"/>
      <c r="AT116" s="356"/>
      <c r="AU116" s="356"/>
      <c r="AV116" s="356"/>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Ratio of Shared improved based on:</v>
      </c>
      <c r="B117" s="195" t="s">
        <v>184</v>
      </c>
      <c r="C117" s="315"/>
      <c r="D117" s="315"/>
      <c r="E117" s="315"/>
      <c r="F117" s="315"/>
      <c r="G117" s="315"/>
      <c r="H117" s="315"/>
      <c r="I117" s="315"/>
      <c r="J117" s="315"/>
      <c r="K117" s="315"/>
      <c r="L117" s="315"/>
      <c r="M117" s="315"/>
      <c r="N117" s="315"/>
      <c r="O117" s="315"/>
      <c r="P117" s="315"/>
      <c r="Q117" s="315"/>
      <c r="R117" s="315"/>
      <c r="S117" s="315"/>
      <c r="T117" s="315"/>
      <c r="U117" s="315"/>
      <c r="AM117" s="356"/>
      <c r="AN117" s="356"/>
      <c r="AO117" s="356"/>
      <c r="AP117" s="356"/>
      <c r="AQ117" s="356"/>
      <c r="AR117" s="356"/>
      <c r="AS117" s="356"/>
      <c r="AT117" s="356"/>
      <c r="AU117" s="356"/>
      <c r="AV117" s="356"/>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M118" s="356"/>
      <c r="AN118" s="356"/>
      <c r="AO118" s="356"/>
      <c r="AP118" s="356"/>
      <c r="AQ118" s="356"/>
      <c r="AR118" s="356"/>
      <c r="AS118" s="356"/>
      <c r="AT118" s="356"/>
      <c r="AU118" s="356"/>
      <c r="AV118" s="356"/>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M119" s="356"/>
      <c r="AN119" s="356"/>
      <c r="AO119" s="356"/>
      <c r="AP119" s="356"/>
      <c r="AQ119" s="356"/>
      <c r="AR119" s="356"/>
      <c r="AS119" s="356"/>
      <c r="AT119" s="356"/>
      <c r="AU119" s="356"/>
      <c r="AV119" s="356"/>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454"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908"/>
      <c r="AN120" s="908"/>
      <c r="AO120" s="908"/>
      <c r="AP120" s="908"/>
      <c r="AQ120" s="908"/>
      <c r="AR120" s="908"/>
      <c r="AS120" s="908"/>
      <c r="AT120" s="908"/>
      <c r="AU120" s="908"/>
      <c r="AV120" s="908"/>
      <c r="AW120" s="908"/>
      <c r="AX120" s="908"/>
      <c r="AY120" s="908"/>
      <c r="AZ120" s="361"/>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360"/>
      <c r="CN120" s="360"/>
      <c r="CO120" s="360"/>
      <c r="CP120" s="360"/>
      <c r="CQ120" s="360"/>
      <c r="CR120" s="360"/>
      <c r="CS120" s="360"/>
      <c r="CT120" s="360"/>
      <c r="CU120" s="360"/>
      <c r="CV120" s="360"/>
      <c r="CW120" s="360"/>
      <c r="CX120" s="360"/>
      <c r="CY120" s="360"/>
      <c r="CZ120" s="360"/>
    </row>
    <row r="121" s="454" customFormat="true" ht="24"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148</v>
      </c>
      <c r="T121" s="581" t="s">
        <v>149</v>
      </c>
      <c r="U121" s="581" t="s">
        <v>150</v>
      </c>
      <c r="V121" s="581" t="s">
        <v>151</v>
      </c>
      <c r="W121" s="581" t="s">
        <v>152</v>
      </c>
      <c r="X121" s="581" t="s">
        <v>153</v>
      </c>
      <c r="Y121" s="581" t="s">
        <v>154</v>
      </c>
      <c r="Z121" s="581" t="s">
        <v>155</v>
      </c>
      <c r="AA121" s="581" t="s">
        <v>156</v>
      </c>
      <c r="AB121" s="581" t="s">
        <v>157</v>
      </c>
      <c r="AC121" s="581" t="s">
        <v>158</v>
      </c>
      <c r="AD121" s="581" t="s">
        <v>159</v>
      </c>
      <c r="AE121" s="581" t="s">
        <v>160</v>
      </c>
      <c r="AF121" s="581" t="s">
        <v>161</v>
      </c>
      <c r="AG121" s="581" t="s">
        <v>162</v>
      </c>
      <c r="AH121" s="581" t="s">
        <v>163</v>
      </c>
      <c r="AI121" s="581" t="s">
        <v>164</v>
      </c>
      <c r="AJ121" s="581" t="s">
        <v>165</v>
      </c>
      <c r="AK121" s="581" t="s">
        <v>166</v>
      </c>
      <c r="AL121" s="582" t="s">
        <v>167</v>
      </c>
      <c r="AM121" s="908"/>
      <c r="AN121" s="908"/>
      <c r="AO121" s="908"/>
      <c r="AP121" s="908"/>
      <c r="AQ121" s="908"/>
      <c r="AR121" s="908"/>
      <c r="AS121" s="908"/>
      <c r="AT121" s="908"/>
      <c r="AU121" s="908"/>
      <c r="AV121" s="908"/>
      <c r="AW121" s="908"/>
      <c r="AX121" s="908"/>
      <c r="AY121" s="908"/>
      <c r="AZ121" s="361"/>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148</v>
      </c>
      <c r="BT121" s="554" t="s">
        <v>149</v>
      </c>
      <c r="BU121" s="554" t="s">
        <v>150</v>
      </c>
      <c r="BV121" s="554" t="s">
        <v>151</v>
      </c>
      <c r="BW121" s="554" t="s">
        <v>152</v>
      </c>
      <c r="BX121" s="554" t="s">
        <v>153</v>
      </c>
      <c r="BY121" s="555" t="s">
        <v>154</v>
      </c>
      <c r="BZ121" s="555" t="s">
        <v>155</v>
      </c>
      <c r="CA121" s="555" t="s">
        <v>156</v>
      </c>
      <c r="CB121" s="555" t="s">
        <v>157</v>
      </c>
      <c r="CC121" s="555" t="s">
        <v>158</v>
      </c>
      <c r="CD121" s="555" t="s">
        <v>159</v>
      </c>
      <c r="CE121" s="555" t="s">
        <v>160</v>
      </c>
      <c r="CF121" s="555" t="s">
        <v>161</v>
      </c>
      <c r="CG121" s="555" t="s">
        <v>162</v>
      </c>
      <c r="CH121" s="555" t="s">
        <v>163</v>
      </c>
      <c r="CI121" s="555" t="s">
        <v>164</v>
      </c>
      <c r="CJ121" s="555" t="s">
        <v>165</v>
      </c>
      <c r="CK121" s="555" t="s">
        <v>166</v>
      </c>
      <c r="CL121" s="555" t="s">
        <v>167</v>
      </c>
      <c r="CM121" s="201"/>
      <c r="CN121" s="201"/>
      <c r="CO121" s="201"/>
      <c r="CP121" s="201"/>
      <c r="CQ121" s="201"/>
      <c r="CR121" s="201"/>
      <c r="CS121" s="201"/>
      <c r="CT121" s="201"/>
      <c r="CU121" s="201"/>
      <c r="CV121" s="201"/>
      <c r="CW121" s="201"/>
      <c r="CX121" s="201"/>
      <c r="CY121" s="201"/>
      <c r="CZ121" s="201"/>
    </row>
    <row r="122" s="454" customFormat="true" ht="15" customHeight="true" x14ac:dyDescent="0.2">
      <c r="A122" s="1068" t="s">
        <v>18</v>
      </c>
      <c r="B122" s="386" t="s">
        <v>14</v>
      </c>
      <c r="C122" s="145">
        <f>C153+C155+C154*'DHS10'!C130/100</f>
        <v>4.9462906904658457</v>
      </c>
      <c r="D122" s="144">
        <f>D153+D155+D154*'DHS10'!D130/100</f>
        <v>5.1434986401296623</v>
      </c>
      <c r="E122" s="144">
        <f>E153+E155+E154*'DHS10'!E130/100</f>
        <v>10.017510953775778</v>
      </c>
      <c r="F122" s="144">
        <f>F153+F155+F154*'DHS10'!F130/100</f>
        <v>18.28689882877709</v>
      </c>
      <c r="G122" s="143">
        <f>G153+G155+G154*'DHS10'!G130/100</f>
        <v>53.478335671036014</v>
      </c>
      <c r="H122" s="142">
        <f>H153+H155+H154*'DHS10'!H130/100</f>
        <v>12.453437389432175</v>
      </c>
      <c r="I122" s="144">
        <f>I153+I155+I154*'DHS10'!I130/100</f>
        <v>30.704454195395066</v>
      </c>
      <c r="J122" s="144">
        <f>J153+J155+J154*'DHS10'!J130/100</f>
        <v>42.625780129165385</v>
      </c>
      <c r="K122" s="144">
        <f>K153+K155+K154*'DHS10'!K130/100</f>
        <v>53.57421429876829</v>
      </c>
      <c r="L122" s="141">
        <f>L153+L155+L154*'DHS10'!L130/100</f>
        <v>75.182109752781258</v>
      </c>
      <c r="M122" s="145">
        <f>M153+M155+M154*'DHS10'!M130/100</f>
        <v>4.5747789520171835</v>
      </c>
      <c r="N122" s="144">
        <f>N153+N155+N154*'DHS10'!N130/100</f>
        <v>4.9353842560494412</v>
      </c>
      <c r="O122" s="144">
        <f>O153+O155+O154*'DHS10'!O130/100</f>
        <v>7.4588069699355444</v>
      </c>
      <c r="P122" s="144">
        <f>P153+P155+P154*'DHS10'!P130/100</f>
        <v>10.415594390353458</v>
      </c>
      <c r="Q122" s="143">
        <f>Q153+Q155+Q154*'DHS10'!Q130/100</f>
        <v>24.483547147933656</v>
      </c>
      <c r="R122" s="70" t="s">
        <v>35</v>
      </c>
      <c r="S122" s="80" t="s">
        <v>35</v>
      </c>
      <c r="T122" s="80" t="s">
        <v>35</v>
      </c>
      <c r="U122" s="80" t="s">
        <v>35</v>
      </c>
      <c r="V122" s="80" t="s">
        <v>35</v>
      </c>
      <c r="W122" s="80" t="s">
        <v>35</v>
      </c>
      <c r="X122" s="80" t="s">
        <v>35</v>
      </c>
      <c r="Y122" s="80" t="s">
        <v>35</v>
      </c>
      <c r="Z122" s="80" t="s">
        <v>35</v>
      </c>
      <c r="AA122" s="80" t="s">
        <v>35</v>
      </c>
      <c r="AB122" s="80" t="s">
        <v>35</v>
      </c>
      <c r="AC122" s="80" t="s">
        <v>35</v>
      </c>
      <c r="AD122" s="80" t="s">
        <v>35</v>
      </c>
      <c r="AE122" s="80" t="s">
        <v>35</v>
      </c>
      <c r="AF122" s="80" t="s">
        <v>35</v>
      </c>
      <c r="AG122" s="80" t="s">
        <v>35</v>
      </c>
      <c r="AH122" s="80" t="s">
        <v>35</v>
      </c>
      <c r="AI122" s="80" t="s">
        <v>35</v>
      </c>
      <c r="AJ122" s="80" t="s">
        <v>35</v>
      </c>
      <c r="AK122" s="80" t="s">
        <v>35</v>
      </c>
      <c r="AL122" s="65" t="s">
        <v>35</v>
      </c>
      <c r="AM122" s="908"/>
      <c r="AN122" s="908"/>
      <c r="AO122" s="908"/>
      <c r="AP122" s="908"/>
      <c r="AQ122" s="908"/>
      <c r="AR122" s="908"/>
      <c r="AS122" s="908"/>
      <c r="AT122" s="908"/>
      <c r="AU122" s="908"/>
      <c r="AV122" s="908"/>
      <c r="AW122" s="908"/>
      <c r="AX122" s="908"/>
      <c r="AY122" s="908"/>
      <c r="AZ122" s="361"/>
      <c r="BA122" s="1088" t="s">
        <v>18</v>
      </c>
      <c r="BB122" s="587" t="s">
        <v>14</v>
      </c>
      <c r="BC122" s="62" t="s">
        <v>35</v>
      </c>
      <c r="BD122" s="58" t="s">
        <v>35</v>
      </c>
      <c r="BE122" s="58" t="s">
        <v>35</v>
      </c>
      <c r="BF122" s="58" t="s">
        <v>35</v>
      </c>
      <c r="BG122" s="53" t="s">
        <v>35</v>
      </c>
      <c r="BH122" s="62" t="s">
        <v>35</v>
      </c>
      <c r="BI122" s="58" t="s">
        <v>35</v>
      </c>
      <c r="BJ122" s="58" t="s">
        <v>35</v>
      </c>
      <c r="BK122" s="58" t="s">
        <v>35</v>
      </c>
      <c r="BL122" s="53" t="s">
        <v>35</v>
      </c>
      <c r="BM122" s="62" t="s">
        <v>35</v>
      </c>
      <c r="BN122" s="58" t="s">
        <v>35</v>
      </c>
      <c r="BO122" s="58" t="s">
        <v>35</v>
      </c>
      <c r="BP122" s="58" t="s">
        <v>35</v>
      </c>
      <c r="BQ122" s="53" t="s">
        <v>35</v>
      </c>
      <c r="BR122" s="62" t="s">
        <v>35</v>
      </c>
      <c r="BS122" s="58" t="s">
        <v>35</v>
      </c>
      <c r="BT122" s="58" t="s">
        <v>35</v>
      </c>
      <c r="BU122" s="58" t="s">
        <v>35</v>
      </c>
      <c r="BV122" s="58" t="s">
        <v>35</v>
      </c>
      <c r="BW122" s="58" t="s">
        <v>35</v>
      </c>
      <c r="BX122" s="58" t="s">
        <v>35</v>
      </c>
      <c r="BY122" s="47" t="s">
        <v>35</v>
      </c>
      <c r="BZ122" s="47" t="s">
        <v>35</v>
      </c>
      <c r="CA122" s="47" t="s">
        <v>35</v>
      </c>
      <c r="CB122" s="47" t="s">
        <v>35</v>
      </c>
      <c r="CC122" s="47" t="s">
        <v>35</v>
      </c>
      <c r="CD122" s="47" t="s">
        <v>35</v>
      </c>
      <c r="CE122" s="47" t="s">
        <v>35</v>
      </c>
      <c r="CF122" s="47" t="s">
        <v>35</v>
      </c>
      <c r="CG122" s="47" t="s">
        <v>35</v>
      </c>
      <c r="CH122" s="47" t="s">
        <v>35</v>
      </c>
      <c r="CI122" s="47" t="s">
        <v>35</v>
      </c>
      <c r="CJ122" s="47" t="s">
        <v>35</v>
      </c>
      <c r="CK122" s="47" t="s">
        <v>35</v>
      </c>
      <c r="CL122" s="47" t="s">
        <v>35</v>
      </c>
      <c r="CM122" s="7"/>
      <c r="CN122" s="7"/>
      <c r="CO122" s="7"/>
      <c r="CP122" s="7"/>
      <c r="CQ122" s="7"/>
      <c r="CR122" s="7"/>
      <c r="CS122" s="7"/>
      <c r="CT122" s="7"/>
      <c r="CU122" s="7"/>
      <c r="CV122" s="7"/>
      <c r="CW122" s="7"/>
      <c r="CX122" s="7"/>
      <c r="CY122" s="7"/>
      <c r="CZ122" s="7"/>
    </row>
    <row r="123" s="454" customFormat="true" ht="15" customHeight="true" x14ac:dyDescent="0.2">
      <c r="A123" s="1069"/>
      <c r="B123" s="387" t="s">
        <v>51</v>
      </c>
      <c r="C123" s="140">
        <f>100-C122</f>
        <v>95.053709309534156</v>
      </c>
      <c r="D123" s="139">
        <f t="shared" ref="D123:Q123" si="2">100-D122</f>
        <v>94.856501359870336</v>
      </c>
      <c r="E123" s="139">
        <f t="shared" si="2"/>
        <v>89.982489046224217</v>
      </c>
      <c r="F123" s="139">
        <f t="shared" si="2"/>
        <v>81.713101171222917</v>
      </c>
      <c r="G123" s="138">
        <f t="shared" si="2"/>
        <v>46.521664328963986</v>
      </c>
      <c r="H123" s="137">
        <f t="shared" si="2"/>
        <v>87.546562610567833</v>
      </c>
      <c r="I123" s="139">
        <f t="shared" si="2"/>
        <v>69.295545804604927</v>
      </c>
      <c r="J123" s="139">
        <f t="shared" si="2"/>
        <v>57.374219870834615</v>
      </c>
      <c r="K123" s="139">
        <f t="shared" si="2"/>
        <v>46.42578570123171</v>
      </c>
      <c r="L123" s="136">
        <f t="shared" si="2"/>
        <v>24.817890247218742</v>
      </c>
      <c r="M123" s="140">
        <f t="shared" si="2"/>
        <v>95.425221047982816</v>
      </c>
      <c r="N123" s="139">
        <f t="shared" si="2"/>
        <v>95.064615743950554</v>
      </c>
      <c r="O123" s="139">
        <f t="shared" si="2"/>
        <v>92.541193030064449</v>
      </c>
      <c r="P123" s="139">
        <f t="shared" si="2"/>
        <v>89.584405609646538</v>
      </c>
      <c r="Q123" s="138">
        <f t="shared" si="2"/>
        <v>75.516452852066351</v>
      </c>
      <c r="R123" s="72" t="s">
        <v>35</v>
      </c>
      <c r="S123" s="82" t="s">
        <v>35</v>
      </c>
      <c r="T123" s="82" t="s">
        <v>35</v>
      </c>
      <c r="U123" s="82" t="s">
        <v>35</v>
      </c>
      <c r="V123" s="82" t="s">
        <v>35</v>
      </c>
      <c r="W123" s="82" t="s">
        <v>35</v>
      </c>
      <c r="X123" s="82" t="s">
        <v>35</v>
      </c>
      <c r="Y123" s="82" t="s">
        <v>35</v>
      </c>
      <c r="Z123" s="82" t="s">
        <v>35</v>
      </c>
      <c r="AA123" s="82" t="s">
        <v>35</v>
      </c>
      <c r="AB123" s="82" t="s">
        <v>35</v>
      </c>
      <c r="AC123" s="82" t="s">
        <v>35</v>
      </c>
      <c r="AD123" s="82" t="s">
        <v>35</v>
      </c>
      <c r="AE123" s="82" t="s">
        <v>35</v>
      </c>
      <c r="AF123" s="82" t="s">
        <v>35</v>
      </c>
      <c r="AG123" s="82" t="s">
        <v>35</v>
      </c>
      <c r="AH123" s="82" t="s">
        <v>35</v>
      </c>
      <c r="AI123" s="82" t="s">
        <v>35</v>
      </c>
      <c r="AJ123" s="82" t="s">
        <v>35</v>
      </c>
      <c r="AK123" s="82" t="s">
        <v>35</v>
      </c>
      <c r="AL123" s="67" t="s">
        <v>35</v>
      </c>
      <c r="AM123" s="908"/>
      <c r="AN123" s="908"/>
      <c r="AO123" s="908"/>
      <c r="AP123" s="908"/>
      <c r="AQ123" s="908"/>
      <c r="AR123" s="908"/>
      <c r="AS123" s="908"/>
      <c r="AT123" s="908"/>
      <c r="AU123" s="908"/>
      <c r="AV123" s="908"/>
      <c r="AW123" s="908"/>
      <c r="AX123" s="908"/>
      <c r="AY123" s="908"/>
      <c r="AZ123" s="361"/>
      <c r="BA123" s="1089"/>
      <c r="BB123" s="585" t="s">
        <v>51</v>
      </c>
      <c r="BC123" s="61" t="s">
        <v>35</v>
      </c>
      <c r="BD123" s="57" t="s">
        <v>35</v>
      </c>
      <c r="BE123" s="57" t="s">
        <v>35</v>
      </c>
      <c r="BF123" s="57" t="s">
        <v>35</v>
      </c>
      <c r="BG123" s="52" t="s">
        <v>35</v>
      </c>
      <c r="BH123" s="61" t="s">
        <v>35</v>
      </c>
      <c r="BI123" s="57" t="s">
        <v>35</v>
      </c>
      <c r="BJ123" s="57" t="s">
        <v>35</v>
      </c>
      <c r="BK123" s="57" t="s">
        <v>35</v>
      </c>
      <c r="BL123" s="52" t="s">
        <v>35</v>
      </c>
      <c r="BM123" s="61" t="s">
        <v>35</v>
      </c>
      <c r="BN123" s="57" t="s">
        <v>35</v>
      </c>
      <c r="BO123" s="57" t="s">
        <v>35</v>
      </c>
      <c r="BP123" s="57" t="s">
        <v>35</v>
      </c>
      <c r="BQ123" s="52" t="s">
        <v>35</v>
      </c>
      <c r="BR123" s="61" t="s">
        <v>35</v>
      </c>
      <c r="BS123" s="57" t="s">
        <v>35</v>
      </c>
      <c r="BT123" s="57" t="s">
        <v>35</v>
      </c>
      <c r="BU123" s="57" t="s">
        <v>35</v>
      </c>
      <c r="BV123" s="57" t="s">
        <v>35</v>
      </c>
      <c r="BW123" s="57" t="s">
        <v>35</v>
      </c>
      <c r="BX123" s="57" t="s">
        <v>35</v>
      </c>
      <c r="BY123" s="46" t="s">
        <v>35</v>
      </c>
      <c r="BZ123" s="46" t="s">
        <v>35</v>
      </c>
      <c r="CA123" s="46" t="s">
        <v>35</v>
      </c>
      <c r="CB123" s="46" t="s">
        <v>35</v>
      </c>
      <c r="CC123" s="46" t="s">
        <v>35</v>
      </c>
      <c r="CD123" s="46" t="s">
        <v>35</v>
      </c>
      <c r="CE123" s="46" t="s">
        <v>35</v>
      </c>
      <c r="CF123" s="46" t="s">
        <v>35</v>
      </c>
      <c r="CG123" s="46" t="s">
        <v>35</v>
      </c>
      <c r="CH123" s="46" t="s">
        <v>35</v>
      </c>
      <c r="CI123" s="46" t="s">
        <v>35</v>
      </c>
      <c r="CJ123" s="46" t="s">
        <v>35</v>
      </c>
      <c r="CK123" s="46" t="s">
        <v>35</v>
      </c>
      <c r="CL123" s="46" t="s">
        <v>35</v>
      </c>
      <c r="CM123" s="7"/>
      <c r="CN123" s="7"/>
      <c r="CO123" s="7"/>
      <c r="CP123" s="7"/>
      <c r="CQ123" s="7"/>
      <c r="CR123" s="7"/>
      <c r="CS123" s="7"/>
      <c r="CT123" s="7"/>
      <c r="CU123" s="7"/>
      <c r="CV123" s="7"/>
      <c r="CW123" s="7"/>
      <c r="CX123" s="7"/>
      <c r="CY123" s="7"/>
      <c r="CZ123" s="7"/>
    </row>
    <row r="124" s="454" customFormat="true" ht="15" customHeight="true" x14ac:dyDescent="0.2">
      <c r="A124" s="1069" t="s">
        <v>50</v>
      </c>
      <c r="B124" s="387" t="s">
        <v>15</v>
      </c>
      <c r="C124" s="140">
        <f>C122*'DHS10'!C129/100</f>
        <v>4.3005383313882932</v>
      </c>
      <c r="D124" s="139">
        <f>D122*'DHS10'!D129/100</f>
        <v>4.4472493699544531</v>
      </c>
      <c r="E124" s="139">
        <f>E122*'DHS10'!E129/100</f>
        <v>8.08763102245622</v>
      </c>
      <c r="F124" s="139">
        <f>F122*'DHS10'!F129/100</f>
        <v>12.022566677951472</v>
      </c>
      <c r="G124" s="138">
        <f>G122*'DHS10'!G129/100</f>
        <v>36.84050947412166</v>
      </c>
      <c r="H124" s="137">
        <f>H122*'DHS10'!H129/100</f>
        <v>5.7999129598210128</v>
      </c>
      <c r="I124" s="139">
        <f>I122*'DHS10'!I129/100</f>
        <v>12.967101918575128</v>
      </c>
      <c r="J124" s="139">
        <f>J122*'DHS10'!J129/100</f>
        <v>21.045095473026311</v>
      </c>
      <c r="K124" s="139">
        <f>K122*'DHS10'!K129/100</f>
        <v>27.589366607770085</v>
      </c>
      <c r="L124" s="136">
        <f>L122*'DHS10'!L129/100</f>
        <v>63.002835067613788</v>
      </c>
      <c r="M124" s="140">
        <f>M122*'DHS10'!M129/100</f>
        <v>3.9327480979490548</v>
      </c>
      <c r="N124" s="139">
        <f>N122*'DHS10'!N129/100</f>
        <v>4.4879224556293282</v>
      </c>
      <c r="O124" s="139">
        <f>O122*'DHS10'!O129/100</f>
        <v>6.302643457756492</v>
      </c>
      <c r="P124" s="139">
        <f>P122*'DHS10'!P129/100</f>
        <v>8.7899989329609856</v>
      </c>
      <c r="Q124" s="138">
        <f>Q122*'DHS10'!Q129/100</f>
        <v>21.234422413239198</v>
      </c>
      <c r="R124" s="72" t="s">
        <v>35</v>
      </c>
      <c r="S124" s="82" t="s">
        <v>35</v>
      </c>
      <c r="T124" s="82" t="s">
        <v>35</v>
      </c>
      <c r="U124" s="82" t="s">
        <v>35</v>
      </c>
      <c r="V124" s="82" t="s">
        <v>35</v>
      </c>
      <c r="W124" s="82" t="s">
        <v>35</v>
      </c>
      <c r="X124" s="82" t="s">
        <v>35</v>
      </c>
      <c r="Y124" s="82" t="s">
        <v>35</v>
      </c>
      <c r="Z124" s="82" t="s">
        <v>35</v>
      </c>
      <c r="AA124" s="82" t="s">
        <v>35</v>
      </c>
      <c r="AB124" s="82" t="s">
        <v>35</v>
      </c>
      <c r="AC124" s="82" t="s">
        <v>35</v>
      </c>
      <c r="AD124" s="82" t="s">
        <v>35</v>
      </c>
      <c r="AE124" s="82" t="s">
        <v>35</v>
      </c>
      <c r="AF124" s="82" t="s">
        <v>35</v>
      </c>
      <c r="AG124" s="82" t="s">
        <v>35</v>
      </c>
      <c r="AH124" s="82" t="s">
        <v>35</v>
      </c>
      <c r="AI124" s="82" t="s">
        <v>35</v>
      </c>
      <c r="AJ124" s="82" t="s">
        <v>35</v>
      </c>
      <c r="AK124" s="82" t="s">
        <v>35</v>
      </c>
      <c r="AL124" s="67" t="s">
        <v>35</v>
      </c>
      <c r="AM124" s="908"/>
      <c r="AN124" s="908"/>
      <c r="AO124" s="908"/>
      <c r="AP124" s="908"/>
      <c r="AQ124" s="908"/>
      <c r="AR124" s="908"/>
      <c r="AS124" s="908"/>
      <c r="AT124" s="908"/>
      <c r="AU124" s="908"/>
      <c r="AV124" s="908"/>
      <c r="AW124" s="908"/>
      <c r="AX124" s="908"/>
      <c r="AY124" s="908"/>
      <c r="AZ124" s="361"/>
      <c r="BA124" s="1089" t="s">
        <v>50</v>
      </c>
      <c r="BB124" s="585" t="s">
        <v>15</v>
      </c>
      <c r="BC124" s="61" t="s">
        <v>35</v>
      </c>
      <c r="BD124" s="57" t="s">
        <v>35</v>
      </c>
      <c r="BE124" s="57" t="s">
        <v>35</v>
      </c>
      <c r="BF124" s="57" t="s">
        <v>35</v>
      </c>
      <c r="BG124" s="52" t="s">
        <v>35</v>
      </c>
      <c r="BH124" s="61" t="s">
        <v>35</v>
      </c>
      <c r="BI124" s="57" t="s">
        <v>35</v>
      </c>
      <c r="BJ124" s="57" t="s">
        <v>35</v>
      </c>
      <c r="BK124" s="57" t="s">
        <v>35</v>
      </c>
      <c r="BL124" s="52" t="s">
        <v>35</v>
      </c>
      <c r="BM124" s="61" t="s">
        <v>35</v>
      </c>
      <c r="BN124" s="57" t="s">
        <v>35</v>
      </c>
      <c r="BO124" s="57" t="s">
        <v>35</v>
      </c>
      <c r="BP124" s="57" t="s">
        <v>35</v>
      </c>
      <c r="BQ124" s="52" t="s">
        <v>35</v>
      </c>
      <c r="BR124" s="61" t="s">
        <v>35</v>
      </c>
      <c r="BS124" s="57" t="s">
        <v>35</v>
      </c>
      <c r="BT124" s="57" t="s">
        <v>35</v>
      </c>
      <c r="BU124" s="57" t="s">
        <v>35</v>
      </c>
      <c r="BV124" s="57" t="s">
        <v>35</v>
      </c>
      <c r="BW124" s="57" t="s">
        <v>35</v>
      </c>
      <c r="BX124" s="57" t="s">
        <v>35</v>
      </c>
      <c r="BY124" s="46" t="s">
        <v>35</v>
      </c>
      <c r="BZ124" s="46" t="s">
        <v>35</v>
      </c>
      <c r="CA124" s="46" t="s">
        <v>35</v>
      </c>
      <c r="CB124" s="46" t="s">
        <v>35</v>
      </c>
      <c r="CC124" s="46" t="s">
        <v>35</v>
      </c>
      <c r="CD124" s="46" t="s">
        <v>35</v>
      </c>
      <c r="CE124" s="46" t="s">
        <v>35</v>
      </c>
      <c r="CF124" s="46" t="s">
        <v>35</v>
      </c>
      <c r="CG124" s="46" t="s">
        <v>35</v>
      </c>
      <c r="CH124" s="46" t="s">
        <v>35</v>
      </c>
      <c r="CI124" s="46" t="s">
        <v>35</v>
      </c>
      <c r="CJ124" s="46" t="s">
        <v>35</v>
      </c>
      <c r="CK124" s="46" t="s">
        <v>35</v>
      </c>
      <c r="CL124" s="46" t="s">
        <v>35</v>
      </c>
      <c r="CM124" s="7"/>
      <c r="CN124" s="7"/>
      <c r="CO124" s="7"/>
      <c r="CP124" s="7"/>
      <c r="CQ124" s="7"/>
      <c r="CR124" s="7"/>
      <c r="CS124" s="7"/>
      <c r="CT124" s="7"/>
      <c r="CU124" s="7"/>
      <c r="CV124" s="7"/>
      <c r="CW124" s="7"/>
      <c r="CX124" s="7"/>
      <c r="CY124" s="7"/>
      <c r="CZ124" s="7"/>
    </row>
    <row r="125" s="454" customFormat="true" ht="15" customHeight="true" x14ac:dyDescent="0.2">
      <c r="A125" s="1069"/>
      <c r="B125" s="387" t="s">
        <v>16</v>
      </c>
      <c r="C125" s="140">
        <f>C122*'DHS10'!C128/100</f>
        <v>0.64575235907755413</v>
      </c>
      <c r="D125" s="139">
        <f>D122*'DHS10'!D128/100</f>
        <v>0.69624927017520732</v>
      </c>
      <c r="E125" s="139">
        <f>E122*'DHS10'!E128/100</f>
        <v>1.9298799313195554</v>
      </c>
      <c r="F125" s="139">
        <f>F122*'DHS10'!F128/100</f>
        <v>6.2643321508256191</v>
      </c>
      <c r="G125" s="138">
        <f>G122*'DHS10'!G128/100</f>
        <v>16.637826196914283</v>
      </c>
      <c r="H125" s="137">
        <f>H122*'DHS10'!H128/100</f>
        <v>6.6535244296111635</v>
      </c>
      <c r="I125" s="139">
        <f>I122*'DHS10'!I128/100</f>
        <v>17.737352276819909</v>
      </c>
      <c r="J125" s="139">
        <f>J122*'DHS10'!J128/100</f>
        <v>21.580684656139052</v>
      </c>
      <c r="K125" s="139">
        <f>K122*'DHS10'!K128/100</f>
        <v>25.98484769099829</v>
      </c>
      <c r="L125" s="136">
        <f>L122*'DHS10'!L128/100</f>
        <v>12.179274685167503</v>
      </c>
      <c r="M125" s="140">
        <f>M122*'DHS10'!M128/100</f>
        <v>0.64203085406812799</v>
      </c>
      <c r="N125" s="139">
        <f>N122*'DHS10'!N128/100</f>
        <v>0.4474618004201138</v>
      </c>
      <c r="O125" s="139">
        <f>O122*'DHS10'!O128/100</f>
        <v>1.1561635121790492</v>
      </c>
      <c r="P125" s="139">
        <f>P122*'DHS10'!P128/100</f>
        <v>1.6255954573924734</v>
      </c>
      <c r="Q125" s="138">
        <f>Q122*'DHS10'!Q128/100</f>
        <v>3.2491247346944596</v>
      </c>
      <c r="R125" s="72" t="s">
        <v>35</v>
      </c>
      <c r="S125" s="82" t="s">
        <v>35</v>
      </c>
      <c r="T125" s="82" t="s">
        <v>35</v>
      </c>
      <c r="U125" s="82" t="s">
        <v>35</v>
      </c>
      <c r="V125" s="82" t="s">
        <v>35</v>
      </c>
      <c r="W125" s="82" t="s">
        <v>35</v>
      </c>
      <c r="X125" s="82" t="s">
        <v>35</v>
      </c>
      <c r="Y125" s="82" t="s">
        <v>35</v>
      </c>
      <c r="Z125" s="82" t="s">
        <v>35</v>
      </c>
      <c r="AA125" s="82" t="s">
        <v>35</v>
      </c>
      <c r="AB125" s="82" t="s">
        <v>35</v>
      </c>
      <c r="AC125" s="82" t="s">
        <v>35</v>
      </c>
      <c r="AD125" s="82" t="s">
        <v>35</v>
      </c>
      <c r="AE125" s="82" t="s">
        <v>35</v>
      </c>
      <c r="AF125" s="82" t="s">
        <v>35</v>
      </c>
      <c r="AG125" s="82" t="s">
        <v>35</v>
      </c>
      <c r="AH125" s="82" t="s">
        <v>35</v>
      </c>
      <c r="AI125" s="82" t="s">
        <v>35</v>
      </c>
      <c r="AJ125" s="82" t="s">
        <v>35</v>
      </c>
      <c r="AK125" s="82" t="s">
        <v>35</v>
      </c>
      <c r="AL125" s="67" t="s">
        <v>35</v>
      </c>
      <c r="AM125" s="908"/>
      <c r="AN125" s="908"/>
      <c r="AO125" s="908"/>
      <c r="AP125" s="908"/>
      <c r="AQ125" s="908"/>
      <c r="AR125" s="908"/>
      <c r="AS125" s="908"/>
      <c r="AT125" s="908"/>
      <c r="AU125" s="908"/>
      <c r="AV125" s="908"/>
      <c r="AW125" s="908"/>
      <c r="AX125" s="908"/>
      <c r="AY125" s="908"/>
      <c r="AZ125" s="361"/>
      <c r="BA125" s="1089"/>
      <c r="BB125" s="585" t="s">
        <v>16</v>
      </c>
      <c r="BC125" s="61" t="s">
        <v>35</v>
      </c>
      <c r="BD125" s="57" t="s">
        <v>35</v>
      </c>
      <c r="BE125" s="57" t="s">
        <v>35</v>
      </c>
      <c r="BF125" s="57" t="s">
        <v>35</v>
      </c>
      <c r="BG125" s="52" t="s">
        <v>35</v>
      </c>
      <c r="BH125" s="61" t="s">
        <v>35</v>
      </c>
      <c r="BI125" s="57" t="s">
        <v>35</v>
      </c>
      <c r="BJ125" s="57" t="s">
        <v>35</v>
      </c>
      <c r="BK125" s="57" t="s">
        <v>35</v>
      </c>
      <c r="BL125" s="52" t="s">
        <v>35</v>
      </c>
      <c r="BM125" s="61" t="s">
        <v>35</v>
      </c>
      <c r="BN125" s="57" t="s">
        <v>35</v>
      </c>
      <c r="BO125" s="57" t="s">
        <v>35</v>
      </c>
      <c r="BP125" s="57" t="s">
        <v>35</v>
      </c>
      <c r="BQ125" s="52" t="s">
        <v>35</v>
      </c>
      <c r="BR125" s="61" t="s">
        <v>35</v>
      </c>
      <c r="BS125" s="57" t="s">
        <v>35</v>
      </c>
      <c r="BT125" s="57" t="s">
        <v>35</v>
      </c>
      <c r="BU125" s="57" t="s">
        <v>35</v>
      </c>
      <c r="BV125" s="57" t="s">
        <v>35</v>
      </c>
      <c r="BW125" s="57" t="s">
        <v>35</v>
      </c>
      <c r="BX125" s="57" t="s">
        <v>35</v>
      </c>
      <c r="BY125" s="46" t="s">
        <v>35</v>
      </c>
      <c r="BZ125" s="46" t="s">
        <v>35</v>
      </c>
      <c r="CA125" s="46" t="s">
        <v>35</v>
      </c>
      <c r="CB125" s="46" t="s">
        <v>35</v>
      </c>
      <c r="CC125" s="46" t="s">
        <v>35</v>
      </c>
      <c r="CD125" s="46" t="s">
        <v>35</v>
      </c>
      <c r="CE125" s="46" t="s">
        <v>35</v>
      </c>
      <c r="CF125" s="46" t="s">
        <v>35</v>
      </c>
      <c r="CG125" s="46" t="s">
        <v>35</v>
      </c>
      <c r="CH125" s="46" t="s">
        <v>35</v>
      </c>
      <c r="CI125" s="46" t="s">
        <v>35</v>
      </c>
      <c r="CJ125" s="46" t="s">
        <v>35</v>
      </c>
      <c r="CK125" s="46" t="s">
        <v>35</v>
      </c>
      <c r="CL125" s="46" t="s">
        <v>35</v>
      </c>
      <c r="CM125" s="7"/>
      <c r="CN125" s="7"/>
      <c r="CO125" s="7"/>
      <c r="CP125" s="7"/>
      <c r="CQ125" s="7"/>
      <c r="CR125" s="7"/>
      <c r="CS125" s="7"/>
      <c r="CT125" s="7"/>
      <c r="CU125" s="7"/>
      <c r="CV125" s="7"/>
      <c r="CW125" s="7"/>
      <c r="CX125" s="7"/>
      <c r="CY125" s="7"/>
      <c r="CZ125" s="7"/>
    </row>
    <row r="126" s="454" customFormat="true" ht="15" customHeight="true" x14ac:dyDescent="0.2">
      <c r="A126" s="1069"/>
      <c r="B126" s="387" t="s">
        <v>22</v>
      </c>
      <c r="C126" s="140">
        <f>100-(C124+C125+C127)</f>
        <v>69.11987108153356</v>
      </c>
      <c r="D126" s="139">
        <f t="shared" ref="D126:Q126" si="3">100-(D124+D125+D127)</f>
        <v>76.589838232940807</v>
      </c>
      <c r="E126" s="139">
        <f t="shared" si="3"/>
        <v>81.470544239843008</v>
      </c>
      <c r="F126" s="139">
        <f t="shared" si="3"/>
        <v>79.280990546708807</v>
      </c>
      <c r="G126" s="138">
        <f t="shared" si="3"/>
        <v>46.017991112141388</v>
      </c>
      <c r="H126" s="137">
        <f t="shared" si="3"/>
        <v>83.824357642699582</v>
      </c>
      <c r="I126" s="139">
        <f t="shared" si="3"/>
        <v>68.339739677719734</v>
      </c>
      <c r="J126" s="139">
        <f t="shared" si="3"/>
        <v>56.365136892125818</v>
      </c>
      <c r="K126" s="139">
        <f t="shared" si="3"/>
        <v>46.425785701231625</v>
      </c>
      <c r="L126" s="136">
        <f t="shared" si="3"/>
        <v>24.817890247218713</v>
      </c>
      <c r="M126" s="140">
        <f t="shared" si="3"/>
        <v>69.300266246785355</v>
      </c>
      <c r="N126" s="139">
        <f t="shared" si="3"/>
        <v>73.155269382356622</v>
      </c>
      <c r="O126" s="139">
        <f t="shared" si="3"/>
        <v>77.75790469176664</v>
      </c>
      <c r="P126" s="139">
        <f t="shared" si="3"/>
        <v>81.400585505858928</v>
      </c>
      <c r="Q126" s="138">
        <f t="shared" si="3"/>
        <v>73.771193886485932</v>
      </c>
      <c r="R126" s="72" t="s">
        <v>35</v>
      </c>
      <c r="S126" s="82" t="s">
        <v>35</v>
      </c>
      <c r="T126" s="82" t="s">
        <v>35</v>
      </c>
      <c r="U126" s="82" t="s">
        <v>35</v>
      </c>
      <c r="V126" s="82" t="s">
        <v>35</v>
      </c>
      <c r="W126" s="82" t="s">
        <v>35</v>
      </c>
      <c r="X126" s="82" t="s">
        <v>35</v>
      </c>
      <c r="Y126" s="82" t="s">
        <v>35</v>
      </c>
      <c r="Z126" s="82" t="s">
        <v>35</v>
      </c>
      <c r="AA126" s="82" t="s">
        <v>35</v>
      </c>
      <c r="AB126" s="82" t="s">
        <v>35</v>
      </c>
      <c r="AC126" s="82" t="s">
        <v>35</v>
      </c>
      <c r="AD126" s="82" t="s">
        <v>35</v>
      </c>
      <c r="AE126" s="82" t="s">
        <v>35</v>
      </c>
      <c r="AF126" s="82" t="s">
        <v>35</v>
      </c>
      <c r="AG126" s="82" t="s">
        <v>35</v>
      </c>
      <c r="AH126" s="82" t="s">
        <v>35</v>
      </c>
      <c r="AI126" s="82" t="s">
        <v>35</v>
      </c>
      <c r="AJ126" s="82" t="s">
        <v>35</v>
      </c>
      <c r="AK126" s="82" t="s">
        <v>35</v>
      </c>
      <c r="AL126" s="67" t="s">
        <v>35</v>
      </c>
      <c r="AM126" s="908"/>
      <c r="AN126" s="908"/>
      <c r="AO126" s="908"/>
      <c r="AP126" s="908"/>
      <c r="AQ126" s="908"/>
      <c r="AR126" s="908"/>
      <c r="AS126" s="908"/>
      <c r="AT126" s="908"/>
      <c r="AU126" s="908"/>
      <c r="AV126" s="908"/>
      <c r="AW126" s="908"/>
      <c r="AX126" s="908"/>
      <c r="AY126" s="908"/>
      <c r="AZ126" s="361"/>
      <c r="BA126" s="1089"/>
      <c r="BB126" s="585" t="s">
        <v>22</v>
      </c>
      <c r="BC126" s="61" t="s">
        <v>35</v>
      </c>
      <c r="BD126" s="57" t="s">
        <v>35</v>
      </c>
      <c r="BE126" s="57" t="s">
        <v>35</v>
      </c>
      <c r="BF126" s="57" t="s">
        <v>35</v>
      </c>
      <c r="BG126" s="52" t="s">
        <v>35</v>
      </c>
      <c r="BH126" s="61" t="s">
        <v>35</v>
      </c>
      <c r="BI126" s="57" t="s">
        <v>35</v>
      </c>
      <c r="BJ126" s="57" t="s">
        <v>35</v>
      </c>
      <c r="BK126" s="57" t="s">
        <v>35</v>
      </c>
      <c r="BL126" s="52" t="s">
        <v>35</v>
      </c>
      <c r="BM126" s="61" t="s">
        <v>35</v>
      </c>
      <c r="BN126" s="57" t="s">
        <v>35</v>
      </c>
      <c r="BO126" s="57" t="s">
        <v>35</v>
      </c>
      <c r="BP126" s="57" t="s">
        <v>35</v>
      </c>
      <c r="BQ126" s="52" t="s">
        <v>35</v>
      </c>
      <c r="BR126" s="61" t="s">
        <v>35</v>
      </c>
      <c r="BS126" s="57" t="s">
        <v>35</v>
      </c>
      <c r="BT126" s="57" t="s">
        <v>35</v>
      </c>
      <c r="BU126" s="57" t="s">
        <v>35</v>
      </c>
      <c r="BV126" s="57" t="s">
        <v>35</v>
      </c>
      <c r="BW126" s="57" t="s">
        <v>35</v>
      </c>
      <c r="BX126" s="57" t="s">
        <v>35</v>
      </c>
      <c r="BY126" s="46" t="s">
        <v>35</v>
      </c>
      <c r="BZ126" s="46" t="s">
        <v>35</v>
      </c>
      <c r="CA126" s="46" t="s">
        <v>35</v>
      </c>
      <c r="CB126" s="46" t="s">
        <v>35</v>
      </c>
      <c r="CC126" s="46" t="s">
        <v>35</v>
      </c>
      <c r="CD126" s="46" t="s">
        <v>35</v>
      </c>
      <c r="CE126" s="46" t="s">
        <v>35</v>
      </c>
      <c r="CF126" s="46" t="s">
        <v>35</v>
      </c>
      <c r="CG126" s="46" t="s">
        <v>35</v>
      </c>
      <c r="CH126" s="46" t="s">
        <v>35</v>
      </c>
      <c r="CI126" s="46" t="s">
        <v>35</v>
      </c>
      <c r="CJ126" s="46" t="s">
        <v>35</v>
      </c>
      <c r="CK126" s="46" t="s">
        <v>35</v>
      </c>
      <c r="CL126" s="46" t="s">
        <v>35</v>
      </c>
      <c r="CM126" s="7"/>
      <c r="CN126" s="7"/>
      <c r="CO126" s="7"/>
      <c r="CP126" s="7"/>
      <c r="CQ126" s="7"/>
      <c r="CR126" s="7"/>
      <c r="CS126" s="7"/>
      <c r="CT126" s="7"/>
      <c r="CU126" s="7"/>
      <c r="CV126" s="7"/>
      <c r="CW126" s="7"/>
      <c r="CX126" s="7"/>
      <c r="CY126" s="7"/>
      <c r="CZ126" s="7"/>
    </row>
    <row r="127" s="454" customFormat="true" ht="15" customHeight="true" x14ac:dyDescent="0.2">
      <c r="A127" s="1069"/>
      <c r="B127" s="387" t="s">
        <v>19</v>
      </c>
      <c r="C127" s="140">
        <f>C156</f>
        <v>25.933838228000596</v>
      </c>
      <c r="D127" s="139">
        <f t="shared" ref="D127:Q127" si="4">D156</f>
        <v>18.266663126929529</v>
      </c>
      <c r="E127" s="139">
        <f t="shared" si="4"/>
        <v>8.5119448063812087</v>
      </c>
      <c r="F127" s="139">
        <f t="shared" si="4"/>
        <v>2.4321106245141029</v>
      </c>
      <c r="G127" s="138">
        <f t="shared" si="4"/>
        <v>0.5036732168226663</v>
      </c>
      <c r="H127" s="137">
        <f t="shared" si="4"/>
        <v>3.7222049678682456</v>
      </c>
      <c r="I127" s="139">
        <f t="shared" si="4"/>
        <v>0.95580612688523148</v>
      </c>
      <c r="J127" s="139">
        <f t="shared" si="4"/>
        <v>1.0090829787088202</v>
      </c>
      <c r="K127" s="139">
        <f t="shared" si="4"/>
        <v>0</v>
      </c>
      <c r="L127" s="136">
        <f t="shared" si="4"/>
        <v>0</v>
      </c>
      <c r="M127" s="140">
        <f t="shared" si="4"/>
        <v>26.124954801197468</v>
      </c>
      <c r="N127" s="139">
        <f t="shared" si="4"/>
        <v>21.909346361593933</v>
      </c>
      <c r="O127" s="139">
        <f t="shared" si="4"/>
        <v>14.783288338297821</v>
      </c>
      <c r="P127" s="139">
        <f t="shared" si="4"/>
        <v>8.1838201037876139</v>
      </c>
      <c r="Q127" s="138">
        <f t="shared" si="4"/>
        <v>1.7452589655804072</v>
      </c>
      <c r="R127" s="72" t="s">
        <v>35</v>
      </c>
      <c r="S127" s="82" t="s">
        <v>35</v>
      </c>
      <c r="T127" s="82" t="s">
        <v>35</v>
      </c>
      <c r="U127" s="82" t="s">
        <v>35</v>
      </c>
      <c r="V127" s="82" t="s">
        <v>35</v>
      </c>
      <c r="W127" s="82" t="s">
        <v>35</v>
      </c>
      <c r="X127" s="82" t="s">
        <v>35</v>
      </c>
      <c r="Y127" s="82" t="s">
        <v>35</v>
      </c>
      <c r="Z127" s="82" t="s">
        <v>35</v>
      </c>
      <c r="AA127" s="82" t="s">
        <v>35</v>
      </c>
      <c r="AB127" s="82" t="s">
        <v>35</v>
      </c>
      <c r="AC127" s="82" t="s">
        <v>35</v>
      </c>
      <c r="AD127" s="82" t="s">
        <v>35</v>
      </c>
      <c r="AE127" s="82" t="s">
        <v>35</v>
      </c>
      <c r="AF127" s="82" t="s">
        <v>35</v>
      </c>
      <c r="AG127" s="82" t="s">
        <v>35</v>
      </c>
      <c r="AH127" s="82" t="s">
        <v>35</v>
      </c>
      <c r="AI127" s="82" t="s">
        <v>35</v>
      </c>
      <c r="AJ127" s="82" t="s">
        <v>35</v>
      </c>
      <c r="AK127" s="82" t="s">
        <v>35</v>
      </c>
      <c r="AL127" s="67" t="s">
        <v>35</v>
      </c>
      <c r="AM127" s="908"/>
      <c r="AN127" s="908"/>
      <c r="AO127" s="908"/>
      <c r="AP127" s="908"/>
      <c r="AQ127" s="908"/>
      <c r="AR127" s="908"/>
      <c r="AS127" s="908"/>
      <c r="AT127" s="908"/>
      <c r="AU127" s="908"/>
      <c r="AV127" s="908"/>
      <c r="AW127" s="908"/>
      <c r="AX127" s="908"/>
      <c r="AY127" s="908"/>
      <c r="AZ127" s="361"/>
      <c r="BA127" s="1089"/>
      <c r="BB127" s="585" t="s">
        <v>19</v>
      </c>
      <c r="BC127" s="61" t="s">
        <v>35</v>
      </c>
      <c r="BD127" s="57" t="s">
        <v>35</v>
      </c>
      <c r="BE127" s="57" t="s">
        <v>35</v>
      </c>
      <c r="BF127" s="57" t="s">
        <v>35</v>
      </c>
      <c r="BG127" s="52" t="s">
        <v>35</v>
      </c>
      <c r="BH127" s="61" t="s">
        <v>35</v>
      </c>
      <c r="BI127" s="57" t="s">
        <v>35</v>
      </c>
      <c r="BJ127" s="57" t="s">
        <v>35</v>
      </c>
      <c r="BK127" s="57" t="s">
        <v>35</v>
      </c>
      <c r="BL127" s="52" t="s">
        <v>35</v>
      </c>
      <c r="BM127" s="61" t="s">
        <v>35</v>
      </c>
      <c r="BN127" s="57" t="s">
        <v>35</v>
      </c>
      <c r="BO127" s="57" t="s">
        <v>35</v>
      </c>
      <c r="BP127" s="57" t="s">
        <v>35</v>
      </c>
      <c r="BQ127" s="52" t="s">
        <v>35</v>
      </c>
      <c r="BR127" s="61" t="s">
        <v>35</v>
      </c>
      <c r="BS127" s="57" t="s">
        <v>35</v>
      </c>
      <c r="BT127" s="57" t="s">
        <v>35</v>
      </c>
      <c r="BU127" s="57" t="s">
        <v>35</v>
      </c>
      <c r="BV127" s="57" t="s">
        <v>35</v>
      </c>
      <c r="BW127" s="57" t="s">
        <v>35</v>
      </c>
      <c r="BX127" s="57" t="s">
        <v>35</v>
      </c>
      <c r="BY127" s="46" t="s">
        <v>35</v>
      </c>
      <c r="BZ127" s="46" t="s">
        <v>35</v>
      </c>
      <c r="CA127" s="46" t="s">
        <v>35</v>
      </c>
      <c r="CB127" s="46" t="s">
        <v>35</v>
      </c>
      <c r="CC127" s="46" t="s">
        <v>35</v>
      </c>
      <c r="CD127" s="46" t="s">
        <v>35</v>
      </c>
      <c r="CE127" s="46" t="s">
        <v>35</v>
      </c>
      <c r="CF127" s="46" t="s">
        <v>35</v>
      </c>
      <c r="CG127" s="46" t="s">
        <v>35</v>
      </c>
      <c r="CH127" s="46" t="s">
        <v>35</v>
      </c>
      <c r="CI127" s="46" t="s">
        <v>35</v>
      </c>
      <c r="CJ127" s="46" t="s">
        <v>35</v>
      </c>
      <c r="CK127" s="46" t="s">
        <v>35</v>
      </c>
      <c r="CL127" s="46" t="s">
        <v>35</v>
      </c>
      <c r="CM127" s="7"/>
      <c r="CN127" s="7"/>
      <c r="CO127" s="7"/>
      <c r="CP127" s="7"/>
      <c r="CQ127" s="7"/>
      <c r="CR127" s="7"/>
      <c r="CS127" s="7"/>
      <c r="CT127" s="7"/>
      <c r="CU127" s="7"/>
      <c r="CV127" s="7"/>
      <c r="CW127" s="7"/>
      <c r="CX127" s="7"/>
      <c r="CY127" s="7"/>
      <c r="CZ127" s="7"/>
    </row>
    <row r="128" s="454" customFormat="true" ht="15" customHeight="true" x14ac:dyDescent="0.2">
      <c r="A128" s="1069" t="s">
        <v>185</v>
      </c>
      <c r="B128" s="387" t="s">
        <v>49</v>
      </c>
      <c r="C128" s="87" t="s">
        <v>35</v>
      </c>
      <c r="D128" s="82" t="s">
        <v>35</v>
      </c>
      <c r="E128" s="82" t="s">
        <v>35</v>
      </c>
      <c r="F128" s="82" t="s">
        <v>35</v>
      </c>
      <c r="G128" s="77" t="s">
        <v>35</v>
      </c>
      <c r="H128" s="72" t="s">
        <v>35</v>
      </c>
      <c r="I128" s="82" t="s">
        <v>35</v>
      </c>
      <c r="J128" s="82" t="s">
        <v>35</v>
      </c>
      <c r="K128" s="82" t="s">
        <v>35</v>
      </c>
      <c r="L128" s="67" t="s">
        <v>35</v>
      </c>
      <c r="M128" s="87" t="s">
        <v>35</v>
      </c>
      <c r="N128" s="82" t="s">
        <v>35</v>
      </c>
      <c r="O128" s="82" t="s">
        <v>35</v>
      </c>
      <c r="P128" s="82" t="s">
        <v>35</v>
      </c>
      <c r="Q128" s="77" t="s">
        <v>35</v>
      </c>
      <c r="R128" s="72" t="s">
        <v>35</v>
      </c>
      <c r="S128" s="82" t="s">
        <v>35</v>
      </c>
      <c r="T128" s="82" t="s">
        <v>35</v>
      </c>
      <c r="U128" s="82" t="s">
        <v>35</v>
      </c>
      <c r="V128" s="82" t="s">
        <v>35</v>
      </c>
      <c r="W128" s="82" t="s">
        <v>35</v>
      </c>
      <c r="X128" s="82" t="s">
        <v>35</v>
      </c>
      <c r="Y128" s="82" t="s">
        <v>35</v>
      </c>
      <c r="Z128" s="82" t="s">
        <v>35</v>
      </c>
      <c r="AA128" s="82" t="s">
        <v>35</v>
      </c>
      <c r="AB128" s="82" t="s">
        <v>35</v>
      </c>
      <c r="AC128" s="82" t="s">
        <v>35</v>
      </c>
      <c r="AD128" s="82" t="s">
        <v>35</v>
      </c>
      <c r="AE128" s="82" t="s">
        <v>35</v>
      </c>
      <c r="AF128" s="82" t="s">
        <v>35</v>
      </c>
      <c r="AG128" s="82" t="s">
        <v>35</v>
      </c>
      <c r="AH128" s="82" t="s">
        <v>35</v>
      </c>
      <c r="AI128" s="82" t="s">
        <v>35</v>
      </c>
      <c r="AJ128" s="82" t="s">
        <v>35</v>
      </c>
      <c r="AK128" s="82" t="s">
        <v>35</v>
      </c>
      <c r="AL128" s="67" t="s">
        <v>35</v>
      </c>
      <c r="AM128" s="908"/>
      <c r="AN128" s="908"/>
      <c r="AO128" s="908"/>
      <c r="AP128" s="908"/>
      <c r="AQ128" s="908"/>
      <c r="AR128" s="908"/>
      <c r="AS128" s="908"/>
      <c r="AT128" s="908"/>
      <c r="AU128" s="908"/>
      <c r="AV128" s="908"/>
      <c r="AW128" s="908"/>
      <c r="AX128" s="908"/>
      <c r="AY128" s="908"/>
      <c r="AZ128" s="361"/>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7"/>
      <c r="CN128" s="7"/>
      <c r="CO128" s="7"/>
      <c r="CP128" s="7"/>
      <c r="CQ128" s="7"/>
      <c r="CR128" s="7"/>
      <c r="CS128" s="7"/>
      <c r="CT128" s="7"/>
      <c r="CU128" s="7"/>
      <c r="CV128" s="7"/>
      <c r="CW128" s="7"/>
      <c r="CX128" s="7"/>
      <c r="CY128" s="7"/>
      <c r="CZ128" s="7"/>
    </row>
    <row r="129" s="454" customFormat="true" ht="15" customHeight="true" x14ac:dyDescent="0.2">
      <c r="A129" s="1070"/>
      <c r="B129" s="388" t="s">
        <v>48</v>
      </c>
      <c r="C129" s="86" t="s">
        <v>35</v>
      </c>
      <c r="D129" s="81" t="s">
        <v>35</v>
      </c>
      <c r="E129" s="81" t="s">
        <v>35</v>
      </c>
      <c r="F129" s="81" t="s">
        <v>35</v>
      </c>
      <c r="G129" s="76" t="s">
        <v>35</v>
      </c>
      <c r="H129" s="71" t="s">
        <v>35</v>
      </c>
      <c r="I129" s="81" t="s">
        <v>35</v>
      </c>
      <c r="J129" s="81" t="s">
        <v>35</v>
      </c>
      <c r="K129" s="81" t="s">
        <v>35</v>
      </c>
      <c r="L129" s="66" t="s">
        <v>35</v>
      </c>
      <c r="M129" s="86" t="s">
        <v>35</v>
      </c>
      <c r="N129" s="81" t="s">
        <v>35</v>
      </c>
      <c r="O129" s="81" t="s">
        <v>35</v>
      </c>
      <c r="P129" s="81" t="s">
        <v>35</v>
      </c>
      <c r="Q129" s="76" t="s">
        <v>35</v>
      </c>
      <c r="R129" s="71" t="s">
        <v>35</v>
      </c>
      <c r="S129" s="81" t="s">
        <v>35</v>
      </c>
      <c r="T129" s="81" t="s">
        <v>35</v>
      </c>
      <c r="U129" s="81" t="s">
        <v>35</v>
      </c>
      <c r="V129" s="81" t="s">
        <v>35</v>
      </c>
      <c r="W129" s="81" t="s">
        <v>35</v>
      </c>
      <c r="X129" s="81" t="s">
        <v>35</v>
      </c>
      <c r="Y129" s="81" t="s">
        <v>35</v>
      </c>
      <c r="Z129" s="81" t="s">
        <v>35</v>
      </c>
      <c r="AA129" s="81" t="s">
        <v>35</v>
      </c>
      <c r="AB129" s="81" t="s">
        <v>35</v>
      </c>
      <c r="AC129" s="81" t="s">
        <v>35</v>
      </c>
      <c r="AD129" s="81" t="s">
        <v>35</v>
      </c>
      <c r="AE129" s="81" t="s">
        <v>35</v>
      </c>
      <c r="AF129" s="81" t="s">
        <v>35</v>
      </c>
      <c r="AG129" s="81" t="s">
        <v>35</v>
      </c>
      <c r="AH129" s="81" t="s">
        <v>35</v>
      </c>
      <c r="AI129" s="81" t="s">
        <v>35</v>
      </c>
      <c r="AJ129" s="81" t="s">
        <v>35</v>
      </c>
      <c r="AK129" s="81" t="s">
        <v>35</v>
      </c>
      <c r="AL129" s="66" t="s">
        <v>35</v>
      </c>
      <c r="AM129" s="908"/>
      <c r="AN129" s="908"/>
      <c r="AO129" s="908"/>
      <c r="AP129" s="908"/>
      <c r="AQ129" s="908"/>
      <c r="AR129" s="908"/>
      <c r="AS129" s="908"/>
      <c r="AT129" s="908"/>
      <c r="AU129" s="908"/>
      <c r="AV129" s="908"/>
      <c r="AW129" s="908"/>
      <c r="AX129" s="908"/>
      <c r="AY129" s="908"/>
      <c r="AZ129" s="361"/>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7"/>
      <c r="CN129" s="7"/>
      <c r="CO129" s="7"/>
      <c r="CP129" s="7"/>
      <c r="CQ129" s="7"/>
      <c r="CR129" s="7"/>
      <c r="CS129" s="7"/>
      <c r="CT129" s="7"/>
      <c r="CU129" s="7"/>
      <c r="CV129" s="7"/>
      <c r="CW129" s="7"/>
      <c r="CX129" s="7"/>
      <c r="CY129" s="7"/>
      <c r="CZ129" s="7"/>
    </row>
    <row r="130" s="333" customFormat="true" ht="15" hidden="true" customHeight="true" x14ac:dyDescent="0.2">
      <c r="A130" s="1082" t="s">
        <v>47</v>
      </c>
      <c r="B130" s="385" t="s">
        <v>42</v>
      </c>
      <c r="C130" s="391"/>
      <c r="D130" s="392"/>
      <c r="E130" s="392"/>
      <c r="F130" s="392"/>
      <c r="G130" s="393"/>
      <c r="H130" s="394"/>
      <c r="I130" s="392"/>
      <c r="J130" s="392"/>
      <c r="K130" s="392"/>
      <c r="L130" s="395"/>
      <c r="M130" s="391"/>
      <c r="N130" s="392"/>
      <c r="O130" s="392"/>
      <c r="P130" s="392"/>
      <c r="Q130" s="393"/>
      <c r="R130" s="394"/>
      <c r="S130" s="392"/>
      <c r="T130" s="392"/>
      <c r="U130" s="392"/>
      <c r="V130" s="392"/>
      <c r="W130" s="392"/>
      <c r="X130" s="392"/>
      <c r="Y130" s="392"/>
      <c r="Z130" s="392"/>
      <c r="AA130" s="392"/>
      <c r="AB130" s="395"/>
      <c r="AC130" s="395"/>
      <c r="AD130" s="395"/>
      <c r="AE130" s="395"/>
      <c r="AF130" s="395"/>
      <c r="AG130" s="395"/>
      <c r="AH130" s="395"/>
      <c r="AI130" s="395"/>
      <c r="AJ130" s="395"/>
      <c r="AK130" s="395"/>
      <c r="AL130" s="395"/>
      <c r="AM130" s="908"/>
      <c r="AN130" s="908"/>
      <c r="AO130" s="908"/>
      <c r="AP130" s="908"/>
      <c r="AQ130" s="908"/>
      <c r="AR130" s="908"/>
      <c r="AS130" s="908"/>
      <c r="AT130" s="908"/>
      <c r="AU130" s="908"/>
      <c r="AV130" s="908"/>
      <c r="AW130" s="908"/>
      <c r="AX130" s="908"/>
      <c r="AY130" s="908"/>
      <c r="AZ130" s="36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hidden="true"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908"/>
      <c r="AN131" s="908"/>
      <c r="AO131" s="908"/>
      <c r="AP131" s="908"/>
      <c r="AQ131" s="908"/>
      <c r="AR131" s="908"/>
      <c r="AS131" s="908"/>
      <c r="AT131" s="908"/>
      <c r="AU131" s="908"/>
      <c r="AV131" s="908"/>
      <c r="AW131" s="908"/>
      <c r="AX131" s="908"/>
      <c r="AY131" s="908"/>
      <c r="AZ131" s="36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hidden="true"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908"/>
      <c r="AN132" s="908"/>
      <c r="AO132" s="908"/>
      <c r="AP132" s="908"/>
      <c r="AQ132" s="908"/>
      <c r="AR132" s="908"/>
      <c r="AS132" s="908"/>
      <c r="AT132" s="908"/>
      <c r="AU132" s="908"/>
      <c r="AV132" s="908"/>
      <c r="AW132" s="908"/>
      <c r="AX132" s="908"/>
      <c r="AY132" s="908"/>
      <c r="AZ132" s="36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454"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908"/>
      <c r="AN133" s="908"/>
      <c r="AO133" s="908"/>
      <c r="AP133" s="908"/>
      <c r="AQ133" s="908"/>
      <c r="AR133" s="908"/>
      <c r="AS133" s="908"/>
      <c r="AT133" s="908"/>
      <c r="AU133" s="908"/>
      <c r="AV133" s="908"/>
      <c r="AW133" s="908"/>
      <c r="AX133" s="908"/>
      <c r="AY133" s="908"/>
      <c r="AZ133" s="361"/>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360"/>
      <c r="CN133" s="360"/>
      <c r="CO133" s="360"/>
      <c r="CP133" s="360"/>
      <c r="CQ133" s="360"/>
      <c r="CR133" s="360"/>
      <c r="CS133" s="360"/>
      <c r="CT133" s="360"/>
      <c r="CU133" s="360"/>
      <c r="CV133" s="360"/>
      <c r="CW133" s="360"/>
      <c r="CX133" s="360"/>
      <c r="CY133" s="360"/>
      <c r="CZ133" s="360"/>
    </row>
    <row r="134" s="454" customFormat="true" ht="24"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148</v>
      </c>
      <c r="T134" s="581" t="s">
        <v>149</v>
      </c>
      <c r="U134" s="581" t="s">
        <v>150</v>
      </c>
      <c r="V134" s="581" t="s">
        <v>151</v>
      </c>
      <c r="W134" s="581" t="s">
        <v>152</v>
      </c>
      <c r="X134" s="581" t="s">
        <v>153</v>
      </c>
      <c r="Y134" s="581" t="s">
        <v>154</v>
      </c>
      <c r="Z134" s="581" t="s">
        <v>155</v>
      </c>
      <c r="AA134" s="581" t="s">
        <v>156</v>
      </c>
      <c r="AB134" s="581" t="s">
        <v>157</v>
      </c>
      <c r="AC134" s="581" t="s">
        <v>158</v>
      </c>
      <c r="AD134" s="581" t="s">
        <v>159</v>
      </c>
      <c r="AE134" s="581" t="s">
        <v>160</v>
      </c>
      <c r="AF134" s="581" t="s">
        <v>161</v>
      </c>
      <c r="AG134" s="581" t="s">
        <v>162</v>
      </c>
      <c r="AH134" s="581" t="s">
        <v>163</v>
      </c>
      <c r="AI134" s="581" t="s">
        <v>164</v>
      </c>
      <c r="AJ134" s="581" t="s">
        <v>165</v>
      </c>
      <c r="AK134" s="581" t="s">
        <v>166</v>
      </c>
      <c r="AL134" s="582" t="s">
        <v>167</v>
      </c>
      <c r="AM134" s="908"/>
      <c r="AN134" s="908"/>
      <c r="AO134" s="908"/>
      <c r="AP134" s="908"/>
      <c r="AQ134" s="908"/>
      <c r="AR134" s="908"/>
      <c r="AS134" s="908"/>
      <c r="AT134" s="908"/>
      <c r="AU134" s="908"/>
      <c r="AV134" s="908"/>
      <c r="AW134" s="908"/>
      <c r="AX134" s="908"/>
      <c r="AY134" s="908"/>
      <c r="AZ134" s="361"/>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148</v>
      </c>
      <c r="BT134" s="554" t="s">
        <v>149</v>
      </c>
      <c r="BU134" s="554" t="s">
        <v>150</v>
      </c>
      <c r="BV134" s="554" t="s">
        <v>151</v>
      </c>
      <c r="BW134" s="554" t="s">
        <v>152</v>
      </c>
      <c r="BX134" s="554" t="s">
        <v>153</v>
      </c>
      <c r="BY134" s="555" t="s">
        <v>154</v>
      </c>
      <c r="BZ134" s="555" t="s">
        <v>155</v>
      </c>
      <c r="CA134" s="555" t="s">
        <v>156</v>
      </c>
      <c r="CB134" s="555" t="s">
        <v>157</v>
      </c>
      <c r="CC134" s="555" t="s">
        <v>158</v>
      </c>
      <c r="CD134" s="555" t="s">
        <v>159</v>
      </c>
      <c r="CE134" s="555" t="s">
        <v>160</v>
      </c>
      <c r="CF134" s="555" t="s">
        <v>161</v>
      </c>
      <c r="CG134" s="555" t="s">
        <v>162</v>
      </c>
      <c r="CH134" s="555" t="s">
        <v>163</v>
      </c>
      <c r="CI134" s="555" t="s">
        <v>164</v>
      </c>
      <c r="CJ134" s="555" t="s">
        <v>165</v>
      </c>
      <c r="CK134" s="555" t="s">
        <v>166</v>
      </c>
      <c r="CL134" s="555" t="s">
        <v>167</v>
      </c>
      <c r="CM134" s="201"/>
      <c r="CN134" s="201"/>
      <c r="CO134" s="201"/>
      <c r="CP134" s="201"/>
      <c r="CQ134" s="201"/>
      <c r="CR134" s="201"/>
      <c r="CS134" s="201"/>
      <c r="CT134" s="201"/>
      <c r="CU134" s="201"/>
      <c r="CV134" s="201"/>
      <c r="CW134" s="201"/>
      <c r="CX134" s="201"/>
      <c r="CY134" s="201"/>
      <c r="CZ134" s="201"/>
    </row>
    <row r="135" s="454" customFormat="true" ht="15" customHeight="true" x14ac:dyDescent="0.2">
      <c r="A135" s="1068" t="s">
        <v>45</v>
      </c>
      <c r="B135" s="386" t="s">
        <v>44</v>
      </c>
      <c r="C135" s="85" t="s">
        <v>35</v>
      </c>
      <c r="D135" s="80" t="s">
        <v>35</v>
      </c>
      <c r="E135" s="80" t="s">
        <v>35</v>
      </c>
      <c r="F135" s="80" t="s">
        <v>35</v>
      </c>
      <c r="G135" s="75" t="s">
        <v>35</v>
      </c>
      <c r="H135" s="70" t="s">
        <v>35</v>
      </c>
      <c r="I135" s="80" t="s">
        <v>35</v>
      </c>
      <c r="J135" s="80" t="s">
        <v>35</v>
      </c>
      <c r="K135" s="80" t="s">
        <v>35</v>
      </c>
      <c r="L135" s="65" t="s">
        <v>35</v>
      </c>
      <c r="M135" s="85" t="s">
        <v>35</v>
      </c>
      <c r="N135" s="80" t="s">
        <v>35</v>
      </c>
      <c r="O135" s="80" t="s">
        <v>35</v>
      </c>
      <c r="P135" s="80" t="s">
        <v>35</v>
      </c>
      <c r="Q135" s="75" t="s">
        <v>35</v>
      </c>
      <c r="R135" s="70" t="s">
        <v>35</v>
      </c>
      <c r="S135" s="80" t="s">
        <v>35</v>
      </c>
      <c r="T135" s="80" t="s">
        <v>35</v>
      </c>
      <c r="U135" s="80" t="s">
        <v>35</v>
      </c>
      <c r="V135" s="80" t="s">
        <v>35</v>
      </c>
      <c r="W135" s="80" t="s">
        <v>35</v>
      </c>
      <c r="X135" s="80" t="s">
        <v>35</v>
      </c>
      <c r="Y135" s="80" t="s">
        <v>35</v>
      </c>
      <c r="Z135" s="80" t="s">
        <v>35</v>
      </c>
      <c r="AA135" s="80" t="s">
        <v>35</v>
      </c>
      <c r="AB135" s="80" t="s">
        <v>35</v>
      </c>
      <c r="AC135" s="80" t="s">
        <v>35</v>
      </c>
      <c r="AD135" s="80" t="s">
        <v>35</v>
      </c>
      <c r="AE135" s="80" t="s">
        <v>35</v>
      </c>
      <c r="AF135" s="80" t="s">
        <v>35</v>
      </c>
      <c r="AG135" s="80" t="s">
        <v>35</v>
      </c>
      <c r="AH135" s="80" t="s">
        <v>35</v>
      </c>
      <c r="AI135" s="80" t="s">
        <v>35</v>
      </c>
      <c r="AJ135" s="80" t="s">
        <v>35</v>
      </c>
      <c r="AK135" s="80" t="s">
        <v>35</v>
      </c>
      <c r="AL135" s="65" t="s">
        <v>35</v>
      </c>
      <c r="AM135" s="908"/>
      <c r="AN135" s="908"/>
      <c r="AO135" s="908"/>
      <c r="AP135" s="908"/>
      <c r="AQ135" s="908"/>
      <c r="AR135" s="908"/>
      <c r="AS135" s="908"/>
      <c r="AT135" s="908"/>
      <c r="AU135" s="908"/>
      <c r="AV135" s="908"/>
      <c r="AW135" s="908"/>
      <c r="AX135" s="908"/>
      <c r="AY135" s="908"/>
      <c r="AZ135" s="361"/>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7"/>
      <c r="CN135" s="7"/>
      <c r="CO135" s="7"/>
      <c r="CP135" s="7"/>
      <c r="CQ135" s="7"/>
      <c r="CR135" s="7"/>
      <c r="CS135" s="7"/>
      <c r="CT135" s="7"/>
      <c r="CU135" s="7"/>
      <c r="CV135" s="7"/>
      <c r="CW135" s="7"/>
      <c r="CX135" s="7"/>
      <c r="CY135" s="7"/>
      <c r="CZ135" s="7"/>
    </row>
    <row r="136" s="454" customFormat="true" ht="15" customHeight="true" x14ac:dyDescent="0.2">
      <c r="A136" s="1069"/>
      <c r="B136" s="387" t="s">
        <v>43</v>
      </c>
      <c r="C136" s="87" t="s">
        <v>35</v>
      </c>
      <c r="D136" s="82" t="s">
        <v>35</v>
      </c>
      <c r="E136" s="82" t="s">
        <v>35</v>
      </c>
      <c r="F136" s="82" t="s">
        <v>35</v>
      </c>
      <c r="G136" s="77" t="s">
        <v>35</v>
      </c>
      <c r="H136" s="72" t="s">
        <v>35</v>
      </c>
      <c r="I136" s="82" t="s">
        <v>35</v>
      </c>
      <c r="J136" s="82" t="s">
        <v>35</v>
      </c>
      <c r="K136" s="82" t="s">
        <v>35</v>
      </c>
      <c r="L136" s="67" t="s">
        <v>35</v>
      </c>
      <c r="M136" s="87" t="s">
        <v>35</v>
      </c>
      <c r="N136" s="82" t="s">
        <v>35</v>
      </c>
      <c r="O136" s="82" t="s">
        <v>35</v>
      </c>
      <c r="P136" s="82" t="s">
        <v>35</v>
      </c>
      <c r="Q136" s="77" t="s">
        <v>35</v>
      </c>
      <c r="R136" s="72" t="s">
        <v>35</v>
      </c>
      <c r="S136" s="82" t="s">
        <v>35</v>
      </c>
      <c r="T136" s="82" t="s">
        <v>35</v>
      </c>
      <c r="U136" s="82" t="s">
        <v>35</v>
      </c>
      <c r="V136" s="82" t="s">
        <v>35</v>
      </c>
      <c r="W136" s="82" t="s">
        <v>35</v>
      </c>
      <c r="X136" s="82" t="s">
        <v>35</v>
      </c>
      <c r="Y136" s="82" t="s">
        <v>35</v>
      </c>
      <c r="Z136" s="82" t="s">
        <v>35</v>
      </c>
      <c r="AA136" s="82" t="s">
        <v>35</v>
      </c>
      <c r="AB136" s="82" t="s">
        <v>35</v>
      </c>
      <c r="AC136" s="82" t="s">
        <v>35</v>
      </c>
      <c r="AD136" s="82" t="s">
        <v>35</v>
      </c>
      <c r="AE136" s="82" t="s">
        <v>35</v>
      </c>
      <c r="AF136" s="82" t="s">
        <v>35</v>
      </c>
      <c r="AG136" s="82" t="s">
        <v>35</v>
      </c>
      <c r="AH136" s="82" t="s">
        <v>35</v>
      </c>
      <c r="AI136" s="82" t="s">
        <v>35</v>
      </c>
      <c r="AJ136" s="82" t="s">
        <v>35</v>
      </c>
      <c r="AK136" s="82" t="s">
        <v>35</v>
      </c>
      <c r="AL136" s="67" t="s">
        <v>35</v>
      </c>
      <c r="AM136" s="908"/>
      <c r="AN136" s="908"/>
      <c r="AO136" s="908"/>
      <c r="AP136" s="908"/>
      <c r="AQ136" s="908"/>
      <c r="AR136" s="908"/>
      <c r="AS136" s="908"/>
      <c r="AT136" s="908"/>
      <c r="AU136" s="908"/>
      <c r="AV136" s="908"/>
      <c r="AW136" s="908"/>
      <c r="AX136" s="908"/>
      <c r="AY136" s="908"/>
      <c r="AZ136" s="361"/>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7"/>
      <c r="CN136" s="7"/>
      <c r="CO136" s="7"/>
      <c r="CP136" s="7"/>
      <c r="CQ136" s="7"/>
      <c r="CR136" s="7"/>
      <c r="CS136" s="7"/>
      <c r="CT136" s="7"/>
      <c r="CU136" s="7"/>
      <c r="CV136" s="7"/>
      <c r="CW136" s="7"/>
      <c r="CX136" s="7"/>
      <c r="CY136" s="7"/>
      <c r="CZ136" s="7"/>
    </row>
    <row r="137" s="454" customFormat="true" ht="15" customHeight="true" x14ac:dyDescent="0.2">
      <c r="A137" s="1069"/>
      <c r="B137" s="387" t="s">
        <v>42</v>
      </c>
      <c r="C137" s="87" t="s">
        <v>35</v>
      </c>
      <c r="D137" s="82" t="s">
        <v>35</v>
      </c>
      <c r="E137" s="82" t="s">
        <v>35</v>
      </c>
      <c r="F137" s="82" t="s">
        <v>35</v>
      </c>
      <c r="G137" s="77" t="s">
        <v>35</v>
      </c>
      <c r="H137" s="72" t="s">
        <v>35</v>
      </c>
      <c r="I137" s="82" t="s">
        <v>35</v>
      </c>
      <c r="J137" s="82" t="s">
        <v>35</v>
      </c>
      <c r="K137" s="82" t="s">
        <v>35</v>
      </c>
      <c r="L137" s="67" t="s">
        <v>35</v>
      </c>
      <c r="M137" s="87" t="s">
        <v>35</v>
      </c>
      <c r="N137" s="82" t="s">
        <v>35</v>
      </c>
      <c r="O137" s="82" t="s">
        <v>35</v>
      </c>
      <c r="P137" s="82" t="s">
        <v>35</v>
      </c>
      <c r="Q137" s="77" t="s">
        <v>35</v>
      </c>
      <c r="R137" s="72" t="s">
        <v>35</v>
      </c>
      <c r="S137" s="82" t="s">
        <v>35</v>
      </c>
      <c r="T137" s="82" t="s">
        <v>35</v>
      </c>
      <c r="U137" s="82" t="s">
        <v>35</v>
      </c>
      <c r="V137" s="82" t="s">
        <v>35</v>
      </c>
      <c r="W137" s="82" t="s">
        <v>35</v>
      </c>
      <c r="X137" s="82" t="s">
        <v>35</v>
      </c>
      <c r="Y137" s="82" t="s">
        <v>35</v>
      </c>
      <c r="Z137" s="82" t="s">
        <v>35</v>
      </c>
      <c r="AA137" s="82" t="s">
        <v>35</v>
      </c>
      <c r="AB137" s="82" t="s">
        <v>35</v>
      </c>
      <c r="AC137" s="82" t="s">
        <v>35</v>
      </c>
      <c r="AD137" s="82" t="s">
        <v>35</v>
      </c>
      <c r="AE137" s="82" t="s">
        <v>35</v>
      </c>
      <c r="AF137" s="82" t="s">
        <v>35</v>
      </c>
      <c r="AG137" s="82" t="s">
        <v>35</v>
      </c>
      <c r="AH137" s="82" t="s">
        <v>35</v>
      </c>
      <c r="AI137" s="82" t="s">
        <v>35</v>
      </c>
      <c r="AJ137" s="82" t="s">
        <v>35</v>
      </c>
      <c r="AK137" s="82" t="s">
        <v>35</v>
      </c>
      <c r="AL137" s="67" t="s">
        <v>35</v>
      </c>
      <c r="AM137" s="908"/>
      <c r="AN137" s="908"/>
      <c r="AO137" s="908"/>
      <c r="AP137" s="908"/>
      <c r="AQ137" s="908"/>
      <c r="AR137" s="908"/>
      <c r="AS137" s="908"/>
      <c r="AT137" s="908"/>
      <c r="AU137" s="908"/>
      <c r="AV137" s="908"/>
      <c r="AW137" s="908"/>
      <c r="AX137" s="908"/>
      <c r="AY137" s="908"/>
      <c r="AZ137" s="361"/>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7"/>
      <c r="CN137" s="7"/>
      <c r="CO137" s="7"/>
      <c r="CP137" s="7"/>
      <c r="CQ137" s="7"/>
      <c r="CR137" s="7"/>
      <c r="CS137" s="7"/>
      <c r="CT137" s="7"/>
      <c r="CU137" s="7"/>
      <c r="CV137" s="7"/>
      <c r="CW137" s="7"/>
      <c r="CX137" s="7"/>
      <c r="CY137" s="7"/>
      <c r="CZ137" s="7"/>
    </row>
    <row r="138" s="454" customFormat="true" ht="15" customHeight="true" x14ac:dyDescent="0.2">
      <c r="A138" s="1069"/>
      <c r="B138" s="387" t="s">
        <v>41</v>
      </c>
      <c r="C138" s="87" t="s">
        <v>35</v>
      </c>
      <c r="D138" s="82" t="s">
        <v>35</v>
      </c>
      <c r="E138" s="82" t="s">
        <v>35</v>
      </c>
      <c r="F138" s="82" t="s">
        <v>35</v>
      </c>
      <c r="G138" s="77" t="s">
        <v>35</v>
      </c>
      <c r="H138" s="72" t="s">
        <v>35</v>
      </c>
      <c r="I138" s="82" t="s">
        <v>35</v>
      </c>
      <c r="J138" s="82" t="s">
        <v>35</v>
      </c>
      <c r="K138" s="82" t="s">
        <v>35</v>
      </c>
      <c r="L138" s="67" t="s">
        <v>35</v>
      </c>
      <c r="M138" s="87" t="s">
        <v>35</v>
      </c>
      <c r="N138" s="82" t="s">
        <v>35</v>
      </c>
      <c r="O138" s="82" t="s">
        <v>35</v>
      </c>
      <c r="P138" s="82" t="s">
        <v>35</v>
      </c>
      <c r="Q138" s="77" t="s">
        <v>35</v>
      </c>
      <c r="R138" s="72" t="s">
        <v>35</v>
      </c>
      <c r="S138" s="82" t="s">
        <v>35</v>
      </c>
      <c r="T138" s="82" t="s">
        <v>35</v>
      </c>
      <c r="U138" s="82" t="s">
        <v>35</v>
      </c>
      <c r="V138" s="82" t="s">
        <v>35</v>
      </c>
      <c r="W138" s="82" t="s">
        <v>35</v>
      </c>
      <c r="X138" s="82" t="s">
        <v>35</v>
      </c>
      <c r="Y138" s="82" t="s">
        <v>35</v>
      </c>
      <c r="Z138" s="82" t="s">
        <v>35</v>
      </c>
      <c r="AA138" s="82" t="s">
        <v>35</v>
      </c>
      <c r="AB138" s="82" t="s">
        <v>35</v>
      </c>
      <c r="AC138" s="82" t="s">
        <v>35</v>
      </c>
      <c r="AD138" s="82" t="s">
        <v>35</v>
      </c>
      <c r="AE138" s="82" t="s">
        <v>35</v>
      </c>
      <c r="AF138" s="82" t="s">
        <v>35</v>
      </c>
      <c r="AG138" s="82" t="s">
        <v>35</v>
      </c>
      <c r="AH138" s="82" t="s">
        <v>35</v>
      </c>
      <c r="AI138" s="82" t="s">
        <v>35</v>
      </c>
      <c r="AJ138" s="82" t="s">
        <v>35</v>
      </c>
      <c r="AK138" s="82" t="s">
        <v>35</v>
      </c>
      <c r="AL138" s="67" t="s">
        <v>35</v>
      </c>
      <c r="AM138" s="908"/>
      <c r="AN138" s="908"/>
      <c r="AO138" s="908"/>
      <c r="AP138" s="908"/>
      <c r="AQ138" s="908"/>
      <c r="AR138" s="908"/>
      <c r="AS138" s="908"/>
      <c r="AT138" s="908"/>
      <c r="AU138" s="908"/>
      <c r="AV138" s="908"/>
      <c r="AW138" s="908"/>
      <c r="AX138" s="908"/>
      <c r="AY138" s="908"/>
      <c r="AZ138" s="361"/>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7"/>
      <c r="CN138" s="7"/>
      <c r="CO138" s="7"/>
      <c r="CP138" s="7"/>
      <c r="CQ138" s="7"/>
      <c r="CR138" s="7"/>
      <c r="CS138" s="7"/>
      <c r="CT138" s="7"/>
      <c r="CU138" s="7"/>
      <c r="CV138" s="7"/>
      <c r="CW138" s="7"/>
      <c r="CX138" s="7"/>
      <c r="CY138" s="7"/>
      <c r="CZ138" s="7"/>
    </row>
    <row r="139" s="454" customFormat="true" ht="15" customHeight="true" x14ac:dyDescent="0.2">
      <c r="A139" s="1069"/>
      <c r="B139" s="387" t="s">
        <v>19</v>
      </c>
      <c r="C139" s="140">
        <v>25.930007946250832</v>
      </c>
      <c r="D139" s="139">
        <v>18.266663126929529</v>
      </c>
      <c r="E139" s="139">
        <v>8.5119448063812087</v>
      </c>
      <c r="F139" s="139">
        <v>2.4321106245141029</v>
      </c>
      <c r="G139" s="138">
        <v>0.50229821366225469</v>
      </c>
      <c r="H139" s="137">
        <v>3.7222049678682456</v>
      </c>
      <c r="I139" s="139">
        <v>0.95580612688523148</v>
      </c>
      <c r="J139" s="139">
        <v>1.0090829787088202</v>
      </c>
      <c r="K139" s="139">
        <v>0</v>
      </c>
      <c r="L139" s="136">
        <v>0</v>
      </c>
      <c r="M139" s="140">
        <v>26.119772338370577</v>
      </c>
      <c r="N139" s="139">
        <v>21.909346361593933</v>
      </c>
      <c r="O139" s="139">
        <v>14.783288338297821</v>
      </c>
      <c r="P139" s="139">
        <v>8.1838201037876139</v>
      </c>
      <c r="Q139" s="138">
        <v>1.7452589655804072</v>
      </c>
      <c r="R139" s="137">
        <v>21.452718168581036</v>
      </c>
      <c r="S139" s="139">
        <v>0.38871258025064886</v>
      </c>
      <c r="T139" s="139">
        <v>14.562500914418553</v>
      </c>
      <c r="U139" s="139">
        <v>0.51620344780190075</v>
      </c>
      <c r="V139" s="139">
        <v>8.0695550019906275</v>
      </c>
      <c r="W139" s="139">
        <v>5.0218623522492436</v>
      </c>
      <c r="X139" s="139">
        <v>4.1263231756833889</v>
      </c>
      <c r="Y139" s="139">
        <v>5.1656867851247759</v>
      </c>
      <c r="Z139" s="139">
        <v>26.33376380764722</v>
      </c>
      <c r="AA139" s="139">
        <v>30.643708608386618</v>
      </c>
      <c r="AB139" s="139">
        <v>0.46493109521401482</v>
      </c>
      <c r="AC139" s="139">
        <v>0.83128102855565444</v>
      </c>
      <c r="AD139" s="139">
        <v>9.2005116758035435</v>
      </c>
      <c r="AE139" s="139">
        <v>13.611434702773526</v>
      </c>
      <c r="AF139" s="139">
        <v>7.7241875930419344</v>
      </c>
      <c r="AG139" s="139">
        <v>3.3079191238711982</v>
      </c>
      <c r="AH139" s="139">
        <v>2.8065547379083324</v>
      </c>
      <c r="AI139" s="139">
        <v>28.294353334042217</v>
      </c>
      <c r="AJ139" s="139">
        <v>7.3603112620388558</v>
      </c>
      <c r="AK139" s="139">
        <v>26.086555969865056</v>
      </c>
      <c r="AL139" s="136">
        <v>13.344123448791043</v>
      </c>
      <c r="AM139" s="908"/>
      <c r="AN139" s="908"/>
      <c r="AO139" s="908"/>
      <c r="AP139" s="908"/>
      <c r="AQ139" s="908"/>
      <c r="AR139" s="908"/>
      <c r="AS139" s="908"/>
      <c r="AT139" s="908"/>
      <c r="AU139" s="908"/>
      <c r="AV139" s="908"/>
      <c r="AW139" s="908"/>
      <c r="AX139" s="908"/>
      <c r="AY139" s="908"/>
      <c r="AZ139" s="361"/>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7"/>
      <c r="CN139" s="7"/>
      <c r="CO139" s="7"/>
      <c r="CP139" s="7"/>
      <c r="CQ139" s="7"/>
      <c r="CR139" s="7"/>
      <c r="CS139" s="7"/>
      <c r="CT139" s="7"/>
      <c r="CU139" s="7"/>
      <c r="CV139" s="7"/>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67" t="s">
        <v>35</v>
      </c>
      <c r="AM140" s="8"/>
      <c r="AN140" s="8"/>
      <c r="AO140" s="8"/>
      <c r="AP140" s="8"/>
      <c r="AQ140" s="8"/>
      <c r="AR140" s="8"/>
      <c r="AS140" s="8"/>
      <c r="AT140" s="8"/>
      <c r="AU140" s="8"/>
      <c r="AV140" s="8"/>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7"/>
      <c r="CN140" s="7"/>
      <c r="CO140" s="7"/>
      <c r="CP140" s="7"/>
      <c r="CQ140" s="7"/>
      <c r="CR140" s="7"/>
      <c r="CS140" s="7"/>
      <c r="CT140" s="7"/>
      <c r="CU140" s="7"/>
      <c r="CV140" s="7"/>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67" t="s">
        <v>35</v>
      </c>
      <c r="AM141" s="8"/>
      <c r="AN141" s="8"/>
      <c r="AO141" s="8"/>
      <c r="AP141" s="8"/>
      <c r="AQ141" s="8"/>
      <c r="AR141" s="8"/>
      <c r="AS141" s="8"/>
      <c r="AT141" s="8"/>
      <c r="AU141" s="8"/>
      <c r="AV141" s="8"/>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7"/>
      <c r="CN141" s="7"/>
      <c r="CO141" s="7"/>
      <c r="CP141" s="7"/>
      <c r="CQ141" s="7"/>
      <c r="CR141" s="7"/>
      <c r="CS141" s="7"/>
      <c r="CT141" s="7"/>
      <c r="CU141" s="7"/>
      <c r="CV141" s="7"/>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67" t="s">
        <v>35</v>
      </c>
      <c r="AM142" s="8"/>
      <c r="AN142" s="8"/>
      <c r="AO142" s="8"/>
      <c r="AP142" s="8"/>
      <c r="AQ142" s="8"/>
      <c r="AR142" s="8"/>
      <c r="AS142" s="8"/>
      <c r="AT142" s="8"/>
      <c r="AU142" s="8"/>
      <c r="AV142" s="8"/>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7"/>
      <c r="CN142" s="7"/>
      <c r="CO142" s="7"/>
      <c r="CP142" s="7"/>
      <c r="CQ142" s="7"/>
      <c r="CR142" s="7"/>
      <c r="CS142" s="7"/>
      <c r="CT142" s="7"/>
      <c r="CU142" s="7"/>
      <c r="CV142" s="7"/>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67" t="s">
        <v>35</v>
      </c>
      <c r="AM143" s="8"/>
      <c r="AN143" s="8"/>
      <c r="AO143" s="8"/>
      <c r="AP143" s="8"/>
      <c r="AQ143" s="8"/>
      <c r="AR143" s="8"/>
      <c r="AS143" s="8"/>
      <c r="AT143" s="8"/>
      <c r="AU143" s="8"/>
      <c r="AV143" s="8"/>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7"/>
      <c r="CN143" s="7"/>
      <c r="CO143" s="7"/>
      <c r="CP143" s="7"/>
      <c r="CQ143" s="7"/>
      <c r="CR143" s="7"/>
      <c r="CS143" s="7"/>
      <c r="CT143" s="7"/>
      <c r="CU143" s="7"/>
      <c r="CV143" s="7"/>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67" t="s">
        <v>35</v>
      </c>
      <c r="AM144" s="8"/>
      <c r="AN144" s="8"/>
      <c r="AO144" s="8"/>
      <c r="AP144" s="8"/>
      <c r="AQ144" s="8"/>
      <c r="AR144" s="8"/>
      <c r="AS144" s="8"/>
      <c r="AT144" s="8"/>
      <c r="AU144" s="8"/>
      <c r="AV144" s="8"/>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7"/>
      <c r="CN144" s="7"/>
      <c r="CO144" s="7"/>
      <c r="CP144" s="7"/>
      <c r="CQ144" s="7"/>
      <c r="CR144" s="7"/>
      <c r="CS144" s="7"/>
      <c r="CT144" s="7"/>
      <c r="CU144" s="7"/>
      <c r="CV144" s="7"/>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67" t="s">
        <v>35</v>
      </c>
      <c r="AM145" s="8"/>
      <c r="AN145" s="8"/>
      <c r="AO145" s="8"/>
      <c r="AP145" s="8"/>
      <c r="AQ145" s="8"/>
      <c r="AR145" s="8"/>
      <c r="AS145" s="8"/>
      <c r="AT145" s="8"/>
      <c r="AU145" s="8"/>
      <c r="AV145" s="8"/>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7"/>
      <c r="CN145" s="7"/>
      <c r="CO145" s="7"/>
      <c r="CP145" s="7"/>
      <c r="CQ145" s="7"/>
      <c r="CR145" s="7"/>
      <c r="CS145" s="7"/>
      <c r="CT145" s="7"/>
      <c r="CU145" s="7"/>
      <c r="CV145" s="7"/>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67" t="s">
        <v>35</v>
      </c>
      <c r="AM146" s="8"/>
      <c r="AN146" s="8"/>
      <c r="AO146" s="8"/>
      <c r="AP146" s="8"/>
      <c r="AQ146" s="8"/>
      <c r="AR146" s="8"/>
      <c r="AS146" s="8"/>
      <c r="AT146" s="8"/>
      <c r="AU146" s="8"/>
      <c r="AV146" s="8"/>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7"/>
      <c r="CN146" s="7"/>
      <c r="CO146" s="7"/>
      <c r="CP146" s="7"/>
      <c r="CQ146" s="7"/>
      <c r="CR146" s="7"/>
      <c r="CS146" s="7"/>
      <c r="CT146" s="7"/>
      <c r="CU146" s="7"/>
      <c r="CV146" s="7"/>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67" t="s">
        <v>35</v>
      </c>
      <c r="AM147" s="8"/>
      <c r="AN147" s="8"/>
      <c r="AO147" s="8"/>
      <c r="AP147" s="8"/>
      <c r="AQ147" s="8"/>
      <c r="AR147" s="8"/>
      <c r="AS147" s="8"/>
      <c r="AT147" s="8"/>
      <c r="AU147" s="8"/>
      <c r="AV147" s="8"/>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7"/>
      <c r="CN147" s="7"/>
      <c r="CO147" s="7"/>
      <c r="CP147" s="7"/>
      <c r="CQ147" s="7"/>
      <c r="CR147" s="7"/>
      <c r="CS147" s="7"/>
      <c r="CT147" s="7"/>
      <c r="CU147" s="7"/>
      <c r="CV147" s="7"/>
      <c r="CW147" s="7"/>
      <c r="CX147" s="7"/>
      <c r="CY147" s="7"/>
      <c r="CZ147" s="7"/>
    </row>
    <row r="148" s="332" customFormat="true" ht="15" customHeight="true" x14ac:dyDescent="0.2">
      <c r="A148" s="1069" t="s">
        <v>108</v>
      </c>
      <c r="B148" s="387" t="s">
        <v>49</v>
      </c>
      <c r="C148" s="87" t="s">
        <v>35</v>
      </c>
      <c r="D148" s="82" t="s">
        <v>35</v>
      </c>
      <c r="E148" s="82" t="s">
        <v>35</v>
      </c>
      <c r="F148" s="82" t="s">
        <v>35</v>
      </c>
      <c r="G148" s="77" t="s">
        <v>35</v>
      </c>
      <c r="H148" s="72" t="s">
        <v>35</v>
      </c>
      <c r="I148" s="82" t="s">
        <v>35</v>
      </c>
      <c r="J148" s="82" t="s">
        <v>35</v>
      </c>
      <c r="K148" s="82" t="s">
        <v>35</v>
      </c>
      <c r="L148" s="67" t="s">
        <v>35</v>
      </c>
      <c r="M148" s="87" t="s">
        <v>35</v>
      </c>
      <c r="N148" s="82" t="s">
        <v>35</v>
      </c>
      <c r="O148" s="82" t="s">
        <v>35</v>
      </c>
      <c r="P148" s="82" t="s">
        <v>35</v>
      </c>
      <c r="Q148" s="77" t="s">
        <v>35</v>
      </c>
      <c r="R148" s="72" t="s">
        <v>35</v>
      </c>
      <c r="S148" s="82" t="s">
        <v>35</v>
      </c>
      <c r="T148" s="82" t="s">
        <v>35</v>
      </c>
      <c r="U148" s="82" t="s">
        <v>35</v>
      </c>
      <c r="V148" s="82" t="s">
        <v>35</v>
      </c>
      <c r="W148" s="82" t="s">
        <v>35</v>
      </c>
      <c r="X148" s="82" t="s">
        <v>35</v>
      </c>
      <c r="Y148" s="82" t="s">
        <v>35</v>
      </c>
      <c r="Z148" s="82" t="s">
        <v>35</v>
      </c>
      <c r="AA148" s="82" t="s">
        <v>35</v>
      </c>
      <c r="AB148" s="82" t="s">
        <v>35</v>
      </c>
      <c r="AC148" s="82" t="s">
        <v>35</v>
      </c>
      <c r="AD148" s="82" t="s">
        <v>35</v>
      </c>
      <c r="AE148" s="82" t="s">
        <v>35</v>
      </c>
      <c r="AF148" s="82" t="s">
        <v>35</v>
      </c>
      <c r="AG148" s="82" t="s">
        <v>35</v>
      </c>
      <c r="AH148" s="82" t="s">
        <v>35</v>
      </c>
      <c r="AI148" s="82" t="s">
        <v>35</v>
      </c>
      <c r="AJ148" s="82" t="s">
        <v>35</v>
      </c>
      <c r="AK148" s="82" t="s">
        <v>35</v>
      </c>
      <c r="AL148" s="67" t="s">
        <v>35</v>
      </c>
      <c r="AM148" s="8"/>
      <c r="AN148" s="8"/>
      <c r="AO148" s="8"/>
      <c r="AP148" s="8"/>
      <c r="AQ148" s="8"/>
      <c r="AR148" s="8"/>
      <c r="AS148" s="8"/>
      <c r="AT148" s="8"/>
      <c r="AU148" s="8"/>
      <c r="AV148" s="8"/>
      <c r="AW148" s="8"/>
      <c r="AX148" s="8"/>
      <c r="AY148" s="8"/>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7"/>
      <c r="CN148" s="7"/>
      <c r="CO148" s="7"/>
      <c r="CP148" s="7"/>
      <c r="CQ148" s="7"/>
      <c r="CR148" s="7"/>
      <c r="CS148" s="7"/>
      <c r="CT148" s="7"/>
      <c r="CU148" s="7"/>
      <c r="CV148" s="7"/>
      <c r="CW148" s="7"/>
      <c r="CX148" s="7"/>
      <c r="CY148" s="7"/>
      <c r="CZ148" s="7"/>
    </row>
    <row r="149" s="332" customFormat="true" ht="15" customHeight="true" x14ac:dyDescent="0.2">
      <c r="A149" s="1069"/>
      <c r="B149" s="387" t="s">
        <v>48</v>
      </c>
      <c r="C149" s="87" t="s">
        <v>35</v>
      </c>
      <c r="D149" s="82" t="s">
        <v>35</v>
      </c>
      <c r="E149" s="82" t="s">
        <v>35</v>
      </c>
      <c r="F149" s="82" t="s">
        <v>35</v>
      </c>
      <c r="G149" s="77" t="s">
        <v>35</v>
      </c>
      <c r="H149" s="72" t="s">
        <v>35</v>
      </c>
      <c r="I149" s="82" t="s">
        <v>35</v>
      </c>
      <c r="J149" s="82" t="s">
        <v>35</v>
      </c>
      <c r="K149" s="82" t="s">
        <v>35</v>
      </c>
      <c r="L149" s="67" t="s">
        <v>35</v>
      </c>
      <c r="M149" s="87" t="s">
        <v>35</v>
      </c>
      <c r="N149" s="82" t="s">
        <v>35</v>
      </c>
      <c r="O149" s="82" t="s">
        <v>35</v>
      </c>
      <c r="P149" s="82" t="s">
        <v>35</v>
      </c>
      <c r="Q149" s="77" t="s">
        <v>35</v>
      </c>
      <c r="R149" s="72" t="s">
        <v>35</v>
      </c>
      <c r="S149" s="82" t="s">
        <v>35</v>
      </c>
      <c r="T149" s="82" t="s">
        <v>35</v>
      </c>
      <c r="U149" s="82" t="s">
        <v>35</v>
      </c>
      <c r="V149" s="82" t="s">
        <v>35</v>
      </c>
      <c r="W149" s="82" t="s">
        <v>35</v>
      </c>
      <c r="X149" s="82" t="s">
        <v>35</v>
      </c>
      <c r="Y149" s="82" t="s">
        <v>35</v>
      </c>
      <c r="Z149" s="82" t="s">
        <v>35</v>
      </c>
      <c r="AA149" s="82" t="s">
        <v>35</v>
      </c>
      <c r="AB149" s="82" t="s">
        <v>35</v>
      </c>
      <c r="AC149" s="82" t="s">
        <v>35</v>
      </c>
      <c r="AD149" s="82" t="s">
        <v>35</v>
      </c>
      <c r="AE149" s="82" t="s">
        <v>35</v>
      </c>
      <c r="AF149" s="82" t="s">
        <v>35</v>
      </c>
      <c r="AG149" s="82" t="s">
        <v>35</v>
      </c>
      <c r="AH149" s="82" t="s">
        <v>35</v>
      </c>
      <c r="AI149" s="82" t="s">
        <v>35</v>
      </c>
      <c r="AJ149" s="82" t="s">
        <v>35</v>
      </c>
      <c r="AK149" s="82" t="s">
        <v>35</v>
      </c>
      <c r="AL149" s="67" t="s">
        <v>35</v>
      </c>
      <c r="AM149" s="8"/>
      <c r="AN149" s="8"/>
      <c r="AO149" s="8"/>
      <c r="AP149" s="8"/>
      <c r="AQ149" s="8"/>
      <c r="AR149" s="8"/>
      <c r="AS149" s="8"/>
      <c r="AT149" s="8"/>
      <c r="AU149" s="8"/>
      <c r="AV149" s="8"/>
      <c r="AW149" s="8"/>
      <c r="AX149" s="8"/>
      <c r="AY149" s="8"/>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7"/>
      <c r="CN149" s="7"/>
      <c r="CO149" s="7"/>
      <c r="CP149" s="7"/>
      <c r="CQ149" s="7"/>
      <c r="CR149" s="7"/>
      <c r="CS149" s="7"/>
      <c r="CT149" s="7"/>
      <c r="CU149" s="7"/>
      <c r="CV149" s="7"/>
      <c r="CW149" s="7"/>
      <c r="CX149" s="7"/>
      <c r="CY149" s="7"/>
      <c r="CZ149" s="7"/>
    </row>
    <row r="150" s="332" customFormat="true" ht="15" customHeight="true" x14ac:dyDescent="0.2">
      <c r="A150" s="1069"/>
      <c r="B150" s="387" t="s">
        <v>110</v>
      </c>
      <c r="C150" s="87" t="s">
        <v>35</v>
      </c>
      <c r="D150" s="82" t="s">
        <v>35</v>
      </c>
      <c r="E150" s="82" t="s">
        <v>35</v>
      </c>
      <c r="F150" s="82" t="s">
        <v>35</v>
      </c>
      <c r="G150" s="77" t="s">
        <v>35</v>
      </c>
      <c r="H150" s="72" t="s">
        <v>35</v>
      </c>
      <c r="I150" s="82" t="s">
        <v>35</v>
      </c>
      <c r="J150" s="82" t="s">
        <v>35</v>
      </c>
      <c r="K150" s="82" t="s">
        <v>35</v>
      </c>
      <c r="L150" s="67" t="s">
        <v>35</v>
      </c>
      <c r="M150" s="87" t="s">
        <v>35</v>
      </c>
      <c r="N150" s="82" t="s">
        <v>35</v>
      </c>
      <c r="O150" s="82" t="s">
        <v>35</v>
      </c>
      <c r="P150" s="82" t="s">
        <v>35</v>
      </c>
      <c r="Q150" s="77" t="s">
        <v>35</v>
      </c>
      <c r="R150" s="72" t="s">
        <v>35</v>
      </c>
      <c r="S150" s="82" t="s">
        <v>35</v>
      </c>
      <c r="T150" s="82" t="s">
        <v>35</v>
      </c>
      <c r="U150" s="82" t="s">
        <v>35</v>
      </c>
      <c r="V150" s="82" t="s">
        <v>35</v>
      </c>
      <c r="W150" s="82" t="s">
        <v>35</v>
      </c>
      <c r="X150" s="82" t="s">
        <v>35</v>
      </c>
      <c r="Y150" s="82" t="s">
        <v>35</v>
      </c>
      <c r="Z150" s="82" t="s">
        <v>35</v>
      </c>
      <c r="AA150" s="82" t="s">
        <v>35</v>
      </c>
      <c r="AB150" s="82" t="s">
        <v>35</v>
      </c>
      <c r="AC150" s="82" t="s">
        <v>35</v>
      </c>
      <c r="AD150" s="82" t="s">
        <v>35</v>
      </c>
      <c r="AE150" s="82" t="s">
        <v>35</v>
      </c>
      <c r="AF150" s="82" t="s">
        <v>35</v>
      </c>
      <c r="AG150" s="82" t="s">
        <v>35</v>
      </c>
      <c r="AH150" s="82" t="s">
        <v>35</v>
      </c>
      <c r="AI150" s="82" t="s">
        <v>35</v>
      </c>
      <c r="AJ150" s="82" t="s">
        <v>35</v>
      </c>
      <c r="AK150" s="82" t="s">
        <v>35</v>
      </c>
      <c r="AL150" s="67" t="s">
        <v>35</v>
      </c>
      <c r="AM150" s="8"/>
      <c r="AN150" s="8"/>
      <c r="AO150" s="8"/>
      <c r="AP150" s="8"/>
      <c r="AQ150" s="8"/>
      <c r="AR150" s="8"/>
      <c r="AS150" s="8"/>
      <c r="AT150" s="8"/>
      <c r="AU150" s="8"/>
      <c r="AV150" s="8"/>
      <c r="AW150" s="8"/>
      <c r="AX150" s="8"/>
      <c r="AY150" s="8"/>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7"/>
      <c r="CN150" s="7"/>
      <c r="CO150" s="7"/>
      <c r="CP150" s="7"/>
      <c r="CQ150" s="7"/>
      <c r="CR150" s="7"/>
      <c r="CS150" s="7"/>
      <c r="CT150" s="7"/>
      <c r="CU150" s="7"/>
      <c r="CV150" s="7"/>
      <c r="CW150" s="7"/>
      <c r="CX150" s="7"/>
      <c r="CY150" s="7"/>
      <c r="CZ150" s="7"/>
    </row>
    <row r="151" s="332" customFormat="true" ht="15" customHeight="true" x14ac:dyDescent="0.2">
      <c r="A151" s="1069" t="s">
        <v>109</v>
      </c>
      <c r="B151" s="387" t="s">
        <v>49</v>
      </c>
      <c r="C151" s="87" t="s">
        <v>35</v>
      </c>
      <c r="D151" s="82" t="s">
        <v>35</v>
      </c>
      <c r="E151" s="82" t="s">
        <v>35</v>
      </c>
      <c r="F151" s="82" t="s">
        <v>35</v>
      </c>
      <c r="G151" s="77" t="s">
        <v>35</v>
      </c>
      <c r="H151" s="72" t="s">
        <v>35</v>
      </c>
      <c r="I151" s="82" t="s">
        <v>35</v>
      </c>
      <c r="J151" s="82" t="s">
        <v>35</v>
      </c>
      <c r="K151" s="82" t="s">
        <v>35</v>
      </c>
      <c r="L151" s="67" t="s">
        <v>35</v>
      </c>
      <c r="M151" s="87" t="s">
        <v>35</v>
      </c>
      <c r="N151" s="82" t="s">
        <v>35</v>
      </c>
      <c r="O151" s="82" t="s">
        <v>35</v>
      </c>
      <c r="P151" s="82" t="s">
        <v>35</v>
      </c>
      <c r="Q151" s="77" t="s">
        <v>35</v>
      </c>
      <c r="R151" s="72" t="s">
        <v>35</v>
      </c>
      <c r="S151" s="82" t="s">
        <v>35</v>
      </c>
      <c r="T151" s="82" t="s">
        <v>35</v>
      </c>
      <c r="U151" s="82" t="s">
        <v>35</v>
      </c>
      <c r="V151" s="82" t="s">
        <v>35</v>
      </c>
      <c r="W151" s="82" t="s">
        <v>35</v>
      </c>
      <c r="X151" s="82" t="s">
        <v>35</v>
      </c>
      <c r="Y151" s="82" t="s">
        <v>35</v>
      </c>
      <c r="Z151" s="82" t="s">
        <v>35</v>
      </c>
      <c r="AA151" s="82" t="s">
        <v>35</v>
      </c>
      <c r="AB151" s="82" t="s">
        <v>35</v>
      </c>
      <c r="AC151" s="82" t="s">
        <v>35</v>
      </c>
      <c r="AD151" s="82" t="s">
        <v>35</v>
      </c>
      <c r="AE151" s="82" t="s">
        <v>35</v>
      </c>
      <c r="AF151" s="82" t="s">
        <v>35</v>
      </c>
      <c r="AG151" s="82" t="s">
        <v>35</v>
      </c>
      <c r="AH151" s="82" t="s">
        <v>35</v>
      </c>
      <c r="AI151" s="82" t="s">
        <v>35</v>
      </c>
      <c r="AJ151" s="82" t="s">
        <v>35</v>
      </c>
      <c r="AK151" s="82" t="s">
        <v>35</v>
      </c>
      <c r="AL151" s="67" t="s">
        <v>35</v>
      </c>
      <c r="AM151" s="8"/>
      <c r="AN151" s="8"/>
      <c r="AO151" s="8"/>
      <c r="AP151" s="8"/>
      <c r="AQ151" s="8"/>
      <c r="AR151" s="8"/>
      <c r="AS151" s="8"/>
      <c r="AT151" s="8"/>
      <c r="AU151" s="8"/>
      <c r="AV151" s="8"/>
      <c r="AW151" s="8"/>
      <c r="AX151" s="8"/>
      <c r="AY151" s="8"/>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7"/>
      <c r="CN151" s="7"/>
      <c r="CO151" s="7"/>
      <c r="CP151" s="7"/>
      <c r="CQ151" s="7"/>
      <c r="CR151" s="7"/>
      <c r="CS151" s="7"/>
      <c r="CT151" s="7"/>
      <c r="CU151" s="7"/>
      <c r="CV151" s="7"/>
      <c r="CW151" s="7"/>
      <c r="CX151" s="7"/>
      <c r="CY151" s="7"/>
      <c r="CZ151" s="7"/>
    </row>
    <row r="152" s="332" customFormat="true" ht="15" customHeight="true" x14ac:dyDescent="0.2">
      <c r="A152" s="1069"/>
      <c r="B152" s="387" t="s">
        <v>48</v>
      </c>
      <c r="C152" s="87" t="s">
        <v>35</v>
      </c>
      <c r="D152" s="82" t="s">
        <v>35</v>
      </c>
      <c r="E152" s="82" t="s">
        <v>35</v>
      </c>
      <c r="F152" s="82" t="s">
        <v>35</v>
      </c>
      <c r="G152" s="77" t="s">
        <v>35</v>
      </c>
      <c r="H152" s="72" t="s">
        <v>35</v>
      </c>
      <c r="I152" s="82" t="s">
        <v>35</v>
      </c>
      <c r="J152" s="82" t="s">
        <v>35</v>
      </c>
      <c r="K152" s="82" t="s">
        <v>35</v>
      </c>
      <c r="L152" s="67" t="s">
        <v>35</v>
      </c>
      <c r="M152" s="87" t="s">
        <v>35</v>
      </c>
      <c r="N152" s="82" t="s">
        <v>35</v>
      </c>
      <c r="O152" s="82" t="s">
        <v>35</v>
      </c>
      <c r="P152" s="82" t="s">
        <v>35</v>
      </c>
      <c r="Q152" s="77" t="s">
        <v>35</v>
      </c>
      <c r="R152" s="72" t="s">
        <v>35</v>
      </c>
      <c r="S152" s="82" t="s">
        <v>35</v>
      </c>
      <c r="T152" s="82" t="s">
        <v>35</v>
      </c>
      <c r="U152" s="82" t="s">
        <v>35</v>
      </c>
      <c r="V152" s="82" t="s">
        <v>35</v>
      </c>
      <c r="W152" s="82" t="s">
        <v>35</v>
      </c>
      <c r="X152" s="82" t="s">
        <v>35</v>
      </c>
      <c r="Y152" s="82" t="s">
        <v>35</v>
      </c>
      <c r="Z152" s="82" t="s">
        <v>35</v>
      </c>
      <c r="AA152" s="82" t="s">
        <v>35</v>
      </c>
      <c r="AB152" s="82" t="s">
        <v>35</v>
      </c>
      <c r="AC152" s="82" t="s">
        <v>35</v>
      </c>
      <c r="AD152" s="82" t="s">
        <v>35</v>
      </c>
      <c r="AE152" s="82" t="s">
        <v>35</v>
      </c>
      <c r="AF152" s="82" t="s">
        <v>35</v>
      </c>
      <c r="AG152" s="82" t="s">
        <v>35</v>
      </c>
      <c r="AH152" s="82" t="s">
        <v>35</v>
      </c>
      <c r="AI152" s="82" t="s">
        <v>35</v>
      </c>
      <c r="AJ152" s="82" t="s">
        <v>35</v>
      </c>
      <c r="AK152" s="82" t="s">
        <v>35</v>
      </c>
      <c r="AL152" s="67" t="s">
        <v>35</v>
      </c>
      <c r="AM152" s="8"/>
      <c r="AN152" s="8"/>
      <c r="AO152" s="8"/>
      <c r="AP152" s="8"/>
      <c r="AQ152" s="8"/>
      <c r="AR152" s="8"/>
      <c r="AS152" s="8"/>
      <c r="AT152" s="8"/>
      <c r="AU152" s="8"/>
      <c r="AV152" s="8"/>
      <c r="AW152" s="8"/>
      <c r="AX152" s="8"/>
      <c r="AY152" s="8"/>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7"/>
      <c r="CN152" s="7"/>
      <c r="CO152" s="7"/>
      <c r="CP152" s="7"/>
      <c r="CQ152" s="7"/>
      <c r="CR152" s="7"/>
      <c r="CS152" s="7"/>
      <c r="CT152" s="7"/>
      <c r="CU152" s="7"/>
      <c r="CV152" s="7"/>
      <c r="CW152" s="7"/>
      <c r="CX152" s="7"/>
      <c r="CY152" s="7"/>
      <c r="CZ152" s="7"/>
    </row>
    <row r="153" s="454" customFormat="true" ht="15" customHeight="true" x14ac:dyDescent="0.2">
      <c r="A153" s="1069" t="s">
        <v>62</v>
      </c>
      <c r="B153" s="387" t="s">
        <v>186</v>
      </c>
      <c r="C153" s="140">
        <v>0.25427557898694142</v>
      </c>
      <c r="D153" s="139">
        <v>0.17550221599355448</v>
      </c>
      <c r="E153" s="139">
        <v>0.19137080939161716</v>
      </c>
      <c r="F153" s="139">
        <v>0.59299250133777681</v>
      </c>
      <c r="G153" s="138">
        <v>18.769922160125525</v>
      </c>
      <c r="H153" s="137">
        <v>0.24293377417581016</v>
      </c>
      <c r="I153" s="139">
        <v>2.4970293824307599</v>
      </c>
      <c r="J153" s="139">
        <v>9.5735166070164173</v>
      </c>
      <c r="K153" s="139">
        <v>14.238551948753052</v>
      </c>
      <c r="L153" s="136">
        <v>44.318479067329775</v>
      </c>
      <c r="M153" s="140">
        <v>0.10002522806873665</v>
      </c>
      <c r="N153" s="139">
        <v>0.39256296137064162</v>
      </c>
      <c r="O153" s="139">
        <v>0</v>
      </c>
      <c r="P153" s="139">
        <v>0.25724972058842782</v>
      </c>
      <c r="Q153" s="138">
        <v>1.8795548815949434</v>
      </c>
      <c r="R153" s="137">
        <v>1.8992599237333045</v>
      </c>
      <c r="S153" s="139">
        <v>17.30231918734161</v>
      </c>
      <c r="T153" s="139">
        <v>2.3009471835193218</v>
      </c>
      <c r="U153" s="139">
        <v>2.2241758825783937</v>
      </c>
      <c r="V153" s="139">
        <v>1.1966781127247166</v>
      </c>
      <c r="W153" s="139">
        <v>4.5049086307340964</v>
      </c>
      <c r="X153" s="139">
        <v>6.9915601704857844</v>
      </c>
      <c r="Y153" s="139">
        <v>0.27636270376036415</v>
      </c>
      <c r="Z153" s="139">
        <v>0</v>
      </c>
      <c r="AA153" s="139">
        <v>0.47365699288711088</v>
      </c>
      <c r="AB153" s="139">
        <v>8.0809394823691267</v>
      </c>
      <c r="AC153" s="139">
        <v>8.3488532613829918</v>
      </c>
      <c r="AD153" s="139">
        <v>0</v>
      </c>
      <c r="AE153" s="139">
        <v>4.1812343095820754</v>
      </c>
      <c r="AF153" s="139">
        <v>0.8370511823213187</v>
      </c>
      <c r="AG153" s="139">
        <v>0.45530743459694922</v>
      </c>
      <c r="AH153" s="139">
        <v>0.69546560302323934</v>
      </c>
      <c r="AI153" s="139">
        <v>0.90933113822684419</v>
      </c>
      <c r="AJ153" s="139">
        <v>2.807342301906115</v>
      </c>
      <c r="AK153" s="139">
        <v>0.79024095017227047</v>
      </c>
      <c r="AL153" s="136">
        <v>1.1825481928527244</v>
      </c>
      <c r="AM153" s="908"/>
      <c r="AN153" s="908"/>
      <c r="AO153" s="908"/>
      <c r="AP153" s="908"/>
      <c r="AQ153" s="908"/>
      <c r="AR153" s="908"/>
      <c r="AS153" s="908"/>
      <c r="AT153" s="908"/>
      <c r="AU153" s="908"/>
      <c r="AV153" s="908"/>
      <c r="AW153" s="908"/>
      <c r="AX153" s="908"/>
      <c r="AY153" s="908"/>
      <c r="AZ153" s="361"/>
      <c r="BA153" s="1088" t="s">
        <v>62</v>
      </c>
      <c r="BB153" s="587" t="s">
        <v>186</v>
      </c>
      <c r="BC153" s="429">
        <v>16.945257999999999</v>
      </c>
      <c r="BD153" s="420">
        <v>11.706768</v>
      </c>
      <c r="BE153" s="420">
        <v>12.759205000000001</v>
      </c>
      <c r="BF153" s="420">
        <v>39.54674</v>
      </c>
      <c r="BG153" s="431">
        <v>1247.5826259999999</v>
      </c>
      <c r="BH153" s="429">
        <v>4.1325240000000001</v>
      </c>
      <c r="BI153" s="420">
        <v>42.523051000000002</v>
      </c>
      <c r="BJ153" s="420">
        <v>163.190359</v>
      </c>
      <c r="BK153" s="420">
        <v>241.9513509999999</v>
      </c>
      <c r="BL153" s="431">
        <v>746.13943200000017</v>
      </c>
      <c r="BM153" s="429">
        <v>4.9626579999999993</v>
      </c>
      <c r="BN153" s="420">
        <v>19.556843999999998</v>
      </c>
      <c r="BO153" s="420">
        <v>0</v>
      </c>
      <c r="BP153" s="420">
        <v>12.759205000000001</v>
      </c>
      <c r="BQ153" s="431">
        <v>93.325173000000021</v>
      </c>
      <c r="BR153" s="429">
        <v>24.077732000000001</v>
      </c>
      <c r="BS153" s="420">
        <v>497.23218500000013</v>
      </c>
      <c r="BT153" s="420">
        <v>42.015841999999992</v>
      </c>
      <c r="BU153" s="420">
        <v>36.861505000000001</v>
      </c>
      <c r="BV153" s="420">
        <v>20.58117</v>
      </c>
      <c r="BW153" s="420">
        <v>62.881109000000002</v>
      </c>
      <c r="BX153" s="420">
        <v>110.34966700000001</v>
      </c>
      <c r="BY153" s="421">
        <v>2.4355910000000001</v>
      </c>
      <c r="BZ153" s="421">
        <v>0</v>
      </c>
      <c r="CA153" s="421">
        <v>6.4373680000000002</v>
      </c>
      <c r="CB153" s="421">
        <v>164.93714300000002</v>
      </c>
      <c r="CC153" s="421">
        <v>136.34075899999999</v>
      </c>
      <c r="CD153" s="421">
        <v>0</v>
      </c>
      <c r="CE153" s="421">
        <v>115.56434600000001</v>
      </c>
      <c r="CF153" s="421">
        <v>8.1638920000000006</v>
      </c>
      <c r="CG153" s="421">
        <v>4.3439459999999999</v>
      </c>
      <c r="CH153" s="421">
        <v>9.045102</v>
      </c>
      <c r="CI153" s="421">
        <v>27.150645000000001</v>
      </c>
      <c r="CJ153" s="421">
        <v>28.571691999999999</v>
      </c>
      <c r="CK153" s="421">
        <v>12.089897000000001</v>
      </c>
      <c r="CL153" s="421">
        <v>19.461006000000001</v>
      </c>
      <c r="CM153" s="6"/>
      <c r="CN153" s="6"/>
      <c r="CO153" s="6"/>
      <c r="CP153" s="6"/>
      <c r="CQ153" s="6"/>
      <c r="CR153" s="6"/>
      <c r="CS153" s="6"/>
      <c r="CT153" s="6"/>
      <c r="CU153" s="6"/>
      <c r="CV153" s="6"/>
      <c r="CW153" s="6"/>
      <c r="CX153" s="6"/>
      <c r="CY153" s="6"/>
      <c r="CZ153" s="6"/>
    </row>
    <row r="154" s="454" customFormat="true" ht="15" customHeight="true" x14ac:dyDescent="0.2">
      <c r="A154" s="1069"/>
      <c r="B154" s="387" t="s">
        <v>187</v>
      </c>
      <c r="C154" s="140">
        <v>73.237368265804832</v>
      </c>
      <c r="D154" s="139">
        <v>81.248492761274775</v>
      </c>
      <c r="E154" s="139">
        <v>90.209933956611565</v>
      </c>
      <c r="F154" s="139">
        <v>91.285343454569698</v>
      </c>
      <c r="G154" s="138">
        <v>58.039389637303493</v>
      </c>
      <c r="H154" s="137">
        <v>94.047098366296083</v>
      </c>
      <c r="I154" s="139">
        <v>84.659765988056606</v>
      </c>
      <c r="J154" s="139">
        <v>68.631610621870664</v>
      </c>
      <c r="K154" s="139">
        <v>58.947278625184133</v>
      </c>
      <c r="L154" s="136">
        <v>36.01146992619843</v>
      </c>
      <c r="M154" s="140">
        <v>73.003330948906438</v>
      </c>
      <c r="N154" s="139">
        <v>77.518546659294827</v>
      </c>
      <c r="O154" s="139">
        <v>84.266054950606801</v>
      </c>
      <c r="P154" s="139">
        <v>90.41226880680361</v>
      </c>
      <c r="Q154" s="138">
        <v>86.503660730105906</v>
      </c>
      <c r="R154" s="137">
        <v>63.365220730535952</v>
      </c>
      <c r="S154" s="139">
        <v>73.228451951034984</v>
      </c>
      <c r="T154" s="139">
        <v>78.707173911300032</v>
      </c>
      <c r="U154" s="139">
        <v>91.976899467381486</v>
      </c>
      <c r="V154" s="139">
        <v>87.708359876214956</v>
      </c>
      <c r="W154" s="139">
        <v>88.972040686708723</v>
      </c>
      <c r="X154" s="139">
        <v>73.701182833691504</v>
      </c>
      <c r="Y154" s="139">
        <v>92.963358480734044</v>
      </c>
      <c r="Z154" s="139">
        <v>69.221042412272027</v>
      </c>
      <c r="AA154" s="139">
        <v>64.531056206050536</v>
      </c>
      <c r="AB154" s="139">
        <v>80.835032285894243</v>
      </c>
      <c r="AC154" s="139">
        <v>85.188671527221842</v>
      </c>
      <c r="AD154" s="139">
        <v>88.997376094525478</v>
      </c>
      <c r="AE154" s="139">
        <v>72.150755356219506</v>
      </c>
      <c r="AF154" s="139">
        <v>91.204410963740585</v>
      </c>
      <c r="AG154" s="139">
        <v>93.194251436139425</v>
      </c>
      <c r="AH154" s="139">
        <v>93.857136935509246</v>
      </c>
      <c r="AI154" s="139">
        <v>66.68114693818103</v>
      </c>
      <c r="AJ154" s="139">
        <v>88.371497225839462</v>
      </c>
      <c r="AK154" s="139">
        <v>71.794036022178489</v>
      </c>
      <c r="AL154" s="136">
        <v>75.391606750332912</v>
      </c>
      <c r="AM154" s="908"/>
      <c r="AN154" s="908"/>
      <c r="AO154" s="908"/>
      <c r="AP154" s="908"/>
      <c r="AQ154" s="908"/>
      <c r="AR154" s="908"/>
      <c r="AS154" s="908"/>
      <c r="AT154" s="908"/>
      <c r="AU154" s="908"/>
      <c r="AV154" s="908"/>
      <c r="AW154" s="908"/>
      <c r="AX154" s="908"/>
      <c r="AY154" s="908"/>
      <c r="AZ154" s="361"/>
      <c r="BA154" s="1089"/>
      <c r="BB154" s="585" t="s">
        <v>187</v>
      </c>
      <c r="BC154" s="430">
        <v>4880.6342530000084</v>
      </c>
      <c r="BD154" s="422">
        <v>5419.6310269999976</v>
      </c>
      <c r="BE154" s="422">
        <v>6014.5381840000055</v>
      </c>
      <c r="BF154" s="422">
        <v>6087.8303439999863</v>
      </c>
      <c r="BG154" s="434">
        <v>3857.7109439999958</v>
      </c>
      <c r="BH154" s="430">
        <v>1599.8265059999997</v>
      </c>
      <c r="BI154" s="422">
        <v>1441.7097259999987</v>
      </c>
      <c r="BJ154" s="422">
        <v>1169.8958319999997</v>
      </c>
      <c r="BK154" s="422">
        <v>1001.6730460000008</v>
      </c>
      <c r="BL154" s="434">
        <v>606.28384099999982</v>
      </c>
      <c r="BM154" s="430">
        <v>3621.9918849999972</v>
      </c>
      <c r="BN154" s="422">
        <v>3861.8470749999992</v>
      </c>
      <c r="BO154" s="422">
        <v>4177.6528199999966</v>
      </c>
      <c r="BP154" s="422">
        <v>4484.3145779999968</v>
      </c>
      <c r="BQ154" s="434">
        <v>4295.1494429999939</v>
      </c>
      <c r="BR154" s="430">
        <v>803.30805900000007</v>
      </c>
      <c r="BS154" s="422">
        <v>2104.4313639999982</v>
      </c>
      <c r="BT154" s="422">
        <v>1437.211687</v>
      </c>
      <c r="BU154" s="422">
        <v>1524.3430010000031</v>
      </c>
      <c r="BV154" s="422">
        <v>1508.4596650000005</v>
      </c>
      <c r="BW154" s="422">
        <v>1241.9032319999992</v>
      </c>
      <c r="BX154" s="422">
        <v>1163.2455109999987</v>
      </c>
      <c r="BY154" s="423">
        <v>819.28826199999969</v>
      </c>
      <c r="BZ154" s="423">
        <v>643.44784700000014</v>
      </c>
      <c r="CA154" s="423">
        <v>877.0273899999994</v>
      </c>
      <c r="CB154" s="423">
        <v>1649.894707000002</v>
      </c>
      <c r="CC154" s="423">
        <v>1391.1716699999988</v>
      </c>
      <c r="CD154" s="423">
        <v>873.65569600000117</v>
      </c>
      <c r="CE154" s="423">
        <v>1994.1611109999988</v>
      </c>
      <c r="CF154" s="423">
        <v>889.53098299999897</v>
      </c>
      <c r="CG154" s="423">
        <v>889.13724000000036</v>
      </c>
      <c r="CH154" s="423">
        <v>1220.6892379999999</v>
      </c>
      <c r="CI154" s="423">
        <v>1990.9536500000004</v>
      </c>
      <c r="CJ154" s="423">
        <v>899.39983400000062</v>
      </c>
      <c r="CK154" s="423">
        <v>1098.3770209999998</v>
      </c>
      <c r="CL154" s="423">
        <v>1240.7075839999995</v>
      </c>
      <c r="CM154" s="6"/>
      <c r="CN154" s="6"/>
      <c r="CO154" s="6"/>
      <c r="CP154" s="6"/>
      <c r="CQ154" s="6"/>
      <c r="CR154" s="6"/>
      <c r="CS154" s="6"/>
      <c r="CT154" s="6"/>
      <c r="CU154" s="6"/>
      <c r="CV154" s="6"/>
      <c r="CW154" s="6"/>
      <c r="CX154" s="6"/>
      <c r="CY154" s="6"/>
      <c r="CZ154" s="6"/>
    </row>
    <row r="155" s="454" customFormat="true" ht="15" customHeight="true" x14ac:dyDescent="0.2">
      <c r="A155" s="1069"/>
      <c r="B155" s="387" t="s">
        <v>188</v>
      </c>
      <c r="C155" s="140">
        <v>0.2124812032735143</v>
      </c>
      <c r="D155" s="139">
        <v>1.8152134020664595E-2</v>
      </c>
      <c r="E155" s="139">
        <v>0.62287451382535064</v>
      </c>
      <c r="F155" s="139">
        <v>5.1659694621992758</v>
      </c>
      <c r="G155" s="138">
        <v>22.638854886298667</v>
      </c>
      <c r="H155" s="137">
        <v>1.9877628916598327</v>
      </c>
      <c r="I155" s="139">
        <v>11.887398502627422</v>
      </c>
      <c r="J155" s="139">
        <v>20.598000329972617</v>
      </c>
      <c r="K155" s="139">
        <v>26.814169426062929</v>
      </c>
      <c r="L155" s="136">
        <v>19.670051006471837</v>
      </c>
      <c r="M155" s="140">
        <v>0.28540347332200622</v>
      </c>
      <c r="N155" s="139">
        <v>0</v>
      </c>
      <c r="O155" s="139">
        <v>0.52243869928155562</v>
      </c>
      <c r="P155" s="139">
        <v>0.32349097347230421</v>
      </c>
      <c r="Q155" s="138">
        <v>9.584190118085429</v>
      </c>
      <c r="R155" s="137">
        <v>13.28280117714977</v>
      </c>
      <c r="S155" s="139">
        <v>9.0780552191561092</v>
      </c>
      <c r="T155" s="139">
        <v>4.4293779907620312</v>
      </c>
      <c r="U155" s="139">
        <v>5.2827212022382906</v>
      </c>
      <c r="V155" s="139">
        <v>3.0254070090697227</v>
      </c>
      <c r="W155" s="139">
        <v>1.5011883303079259</v>
      </c>
      <c r="X155" s="139">
        <v>14.112649917282308</v>
      </c>
      <c r="Y155" s="139">
        <v>1.588822044544443</v>
      </c>
      <c r="Z155" s="139">
        <v>4.4451937800806496</v>
      </c>
      <c r="AA155" s="139">
        <v>4.35157819267567</v>
      </c>
      <c r="AB155" s="139">
        <v>10.469693096902477</v>
      </c>
      <c r="AC155" s="139">
        <v>5.5751033545722466</v>
      </c>
      <c r="AD155" s="139">
        <v>1.8021122296709566</v>
      </c>
      <c r="AE155" s="139">
        <v>10.056575631424918</v>
      </c>
      <c r="AF155" s="139">
        <v>0</v>
      </c>
      <c r="AG155" s="139">
        <v>2.8670705003829378</v>
      </c>
      <c r="AH155" s="139">
        <v>2.6408427235592016</v>
      </c>
      <c r="AI155" s="139">
        <v>4.1151685895498229</v>
      </c>
      <c r="AJ155" s="139">
        <v>1.4608492102155586</v>
      </c>
      <c r="AK155" s="139">
        <v>1.3291670577842565</v>
      </c>
      <c r="AL155" s="136">
        <v>4.7458847879423383</v>
      </c>
      <c r="AM155" s="908"/>
      <c r="AN155" s="908"/>
      <c r="AO155" s="908"/>
      <c r="AP155" s="908"/>
      <c r="AQ155" s="908"/>
      <c r="AR155" s="908"/>
      <c r="AS155" s="908"/>
      <c r="AT155" s="908"/>
      <c r="AU155" s="908"/>
      <c r="AV155" s="908"/>
      <c r="AW155" s="908"/>
      <c r="AX155" s="908"/>
      <c r="AY155" s="908"/>
      <c r="AZ155" s="361"/>
      <c r="BA155" s="1089"/>
      <c r="BB155" s="585" t="s">
        <v>188</v>
      </c>
      <c r="BC155" s="430">
        <v>14.160026000000002</v>
      </c>
      <c r="BD155" s="422">
        <v>1.2108270000000001</v>
      </c>
      <c r="BE155" s="422">
        <v>41.528714000000008</v>
      </c>
      <c r="BF155" s="422">
        <v>344.51911399999989</v>
      </c>
      <c r="BG155" s="434">
        <v>1504.7394330000004</v>
      </c>
      <c r="BH155" s="430">
        <v>33.813651</v>
      </c>
      <c r="BI155" s="422">
        <v>202.43592499999997</v>
      </c>
      <c r="BJ155" s="422">
        <v>351.11393299999997</v>
      </c>
      <c r="BK155" s="422">
        <v>455.64496599999995</v>
      </c>
      <c r="BL155" s="434">
        <v>331.162102</v>
      </c>
      <c r="BM155" s="430">
        <v>14.160026000000002</v>
      </c>
      <c r="BN155" s="422">
        <v>0</v>
      </c>
      <c r="BO155" s="422">
        <v>25.90091</v>
      </c>
      <c r="BP155" s="422">
        <v>16.044673</v>
      </c>
      <c r="BQ155" s="434">
        <v>475.8819279999999</v>
      </c>
      <c r="BR155" s="430">
        <v>168.391763</v>
      </c>
      <c r="BS155" s="422">
        <v>260.88417299999998</v>
      </c>
      <c r="BT155" s="422">
        <v>80.881493999999989</v>
      </c>
      <c r="BU155" s="422">
        <v>87.551104000000009</v>
      </c>
      <c r="BV155" s="422">
        <v>52.032718999999993</v>
      </c>
      <c r="BW155" s="422">
        <v>20.954118000000001</v>
      </c>
      <c r="BX155" s="422">
        <v>222.74373399999999</v>
      </c>
      <c r="BY155" s="423">
        <v>14.002326</v>
      </c>
      <c r="BZ155" s="423">
        <v>41.320533000000005</v>
      </c>
      <c r="CA155" s="423">
        <v>59.141342000000002</v>
      </c>
      <c r="CB155" s="423">
        <v>213.69313199999996</v>
      </c>
      <c r="CC155" s="423">
        <v>91.044099000000017</v>
      </c>
      <c r="CD155" s="423">
        <v>17.690697</v>
      </c>
      <c r="CE155" s="423">
        <v>277.95179599999994</v>
      </c>
      <c r="CF155" s="423">
        <v>0</v>
      </c>
      <c r="CG155" s="423">
        <v>27.353823999999999</v>
      </c>
      <c r="CH155" s="423">
        <v>34.346330999999999</v>
      </c>
      <c r="CI155" s="423">
        <v>122.86996099999998</v>
      </c>
      <c r="CJ155" s="423">
        <v>14.867775</v>
      </c>
      <c r="CK155" s="423">
        <v>20.334928000000001</v>
      </c>
      <c r="CL155" s="423">
        <v>78.102265000000003</v>
      </c>
      <c r="CM155" s="6"/>
      <c r="CN155" s="6"/>
      <c r="CO155" s="6"/>
      <c r="CP155" s="6"/>
      <c r="CQ155" s="6"/>
      <c r="CR155" s="6"/>
      <c r="CS155" s="6"/>
      <c r="CT155" s="6"/>
      <c r="CU155" s="6"/>
      <c r="CV155" s="6"/>
      <c r="CW155" s="6"/>
      <c r="CX155" s="6"/>
      <c r="CY155" s="6"/>
      <c r="CZ155" s="6"/>
    </row>
    <row r="156" s="454" customFormat="true" ht="15" customHeight="true" x14ac:dyDescent="0.2">
      <c r="A156" s="1069"/>
      <c r="B156" s="387" t="s">
        <v>189</v>
      </c>
      <c r="C156" s="140">
        <v>25.933838228000596</v>
      </c>
      <c r="D156" s="139">
        <v>18.266663126929529</v>
      </c>
      <c r="E156" s="139">
        <v>8.5119448063812087</v>
      </c>
      <c r="F156" s="139">
        <v>2.4321106245141029</v>
      </c>
      <c r="G156" s="138">
        <v>0.5036732168226663</v>
      </c>
      <c r="H156" s="137">
        <v>3.7222049678682456</v>
      </c>
      <c r="I156" s="139">
        <v>0.95580612688523148</v>
      </c>
      <c r="J156" s="139">
        <v>1.0090829787088202</v>
      </c>
      <c r="K156" s="139">
        <v>0</v>
      </c>
      <c r="L156" s="136">
        <v>0</v>
      </c>
      <c r="M156" s="140">
        <v>26.124954801197468</v>
      </c>
      <c r="N156" s="139">
        <v>21.909346361593933</v>
      </c>
      <c r="O156" s="139">
        <v>14.783288338297821</v>
      </c>
      <c r="P156" s="139">
        <v>8.1838201037876139</v>
      </c>
      <c r="Q156" s="138">
        <v>1.7452589655804072</v>
      </c>
      <c r="R156" s="137">
        <v>21.452718168581036</v>
      </c>
      <c r="S156" s="139">
        <v>0.3911736424672827</v>
      </c>
      <c r="T156" s="139">
        <v>14.562500914418553</v>
      </c>
      <c r="U156" s="139">
        <v>0.51620344780190075</v>
      </c>
      <c r="V156" s="139">
        <v>8.0695550019906275</v>
      </c>
      <c r="W156" s="139">
        <v>5.0218623522492436</v>
      </c>
      <c r="X156" s="139">
        <v>4.1263231756833889</v>
      </c>
      <c r="Y156" s="139">
        <v>5.1714567709611314</v>
      </c>
      <c r="Z156" s="139">
        <v>26.33376380764722</v>
      </c>
      <c r="AA156" s="139">
        <v>30.643708608386618</v>
      </c>
      <c r="AB156" s="139">
        <v>0.46493109521401482</v>
      </c>
      <c r="AC156" s="139">
        <v>0.83128102855565444</v>
      </c>
      <c r="AD156" s="139">
        <v>9.2005116758035435</v>
      </c>
      <c r="AE156" s="139">
        <v>13.611434702773526</v>
      </c>
      <c r="AF156" s="139">
        <v>7.7241875930419344</v>
      </c>
      <c r="AG156" s="139">
        <v>3.3079191238711982</v>
      </c>
      <c r="AH156" s="139">
        <v>2.8065547379083324</v>
      </c>
      <c r="AI156" s="139">
        <v>28.294353334042217</v>
      </c>
      <c r="AJ156" s="139">
        <v>7.3603112620388558</v>
      </c>
      <c r="AK156" s="139">
        <v>26.086555969865056</v>
      </c>
      <c r="AL156" s="136">
        <v>13.344123448791043</v>
      </c>
      <c r="AM156" s="908"/>
      <c r="AN156" s="908"/>
      <c r="AO156" s="908"/>
      <c r="AP156" s="908"/>
      <c r="AQ156" s="908"/>
      <c r="AR156" s="908"/>
      <c r="AS156" s="908"/>
      <c r="AT156" s="908"/>
      <c r="AU156" s="908"/>
      <c r="AV156" s="908"/>
      <c r="AW156" s="908"/>
      <c r="AX156" s="908"/>
      <c r="AY156" s="908"/>
      <c r="AZ156" s="361"/>
      <c r="BA156" s="1089"/>
      <c r="BB156" s="585" t="s">
        <v>189</v>
      </c>
      <c r="BC156" s="430">
        <v>1728.2649850000009</v>
      </c>
      <c r="BD156" s="422">
        <v>1218.4665939999995</v>
      </c>
      <c r="BE156" s="422">
        <v>567.514184</v>
      </c>
      <c r="BF156" s="422">
        <v>162.19774499999997</v>
      </c>
      <c r="BG156" s="434">
        <v>33.477707000000002</v>
      </c>
      <c r="BH156" s="430">
        <v>63.318085000000004</v>
      </c>
      <c r="BI156" s="422">
        <v>16.276858000000001</v>
      </c>
      <c r="BJ156" s="422">
        <v>17.200848999999998</v>
      </c>
      <c r="BK156" s="422">
        <v>0</v>
      </c>
      <c r="BL156" s="434">
        <v>0</v>
      </c>
      <c r="BM156" s="430">
        <v>1296.1651620000005</v>
      </c>
      <c r="BN156" s="422">
        <v>1091.4877640000004</v>
      </c>
      <c r="BO156" s="422">
        <v>732.91014099999973</v>
      </c>
      <c r="BP156" s="422">
        <v>405.90535199999999</v>
      </c>
      <c r="BQ156" s="434">
        <v>86.657004000000015</v>
      </c>
      <c r="BR156" s="430">
        <v>271.96530199999995</v>
      </c>
      <c r="BS156" s="422">
        <v>11.241505999999999</v>
      </c>
      <c r="BT156" s="422">
        <v>265.91472500000009</v>
      </c>
      <c r="BU156" s="422">
        <v>8.5550949999999997</v>
      </c>
      <c r="BV156" s="422">
        <v>138.78492599999998</v>
      </c>
      <c r="BW156" s="422">
        <v>70.096931999999995</v>
      </c>
      <c r="BX156" s="422">
        <v>65.126863999999998</v>
      </c>
      <c r="BY156" s="423">
        <v>45.576169999999991</v>
      </c>
      <c r="BZ156" s="423">
        <v>244.78688900000009</v>
      </c>
      <c r="CA156" s="423">
        <v>416.471903</v>
      </c>
      <c r="CB156" s="423">
        <v>9.4895409999999991</v>
      </c>
      <c r="CC156" s="423">
        <v>13.575216000000001</v>
      </c>
      <c r="CD156" s="423">
        <v>90.318162000000015</v>
      </c>
      <c r="CE156" s="423">
        <v>376.2038750000001</v>
      </c>
      <c r="CF156" s="423">
        <v>75.335218000000012</v>
      </c>
      <c r="CG156" s="423">
        <v>31.559823000000002</v>
      </c>
      <c r="CH156" s="423">
        <v>36.501552000000004</v>
      </c>
      <c r="CI156" s="423">
        <v>844.80769499999997</v>
      </c>
      <c r="CJ156" s="423">
        <v>74.909477999999993</v>
      </c>
      <c r="CK156" s="423">
        <v>399.09824299999997</v>
      </c>
      <c r="CL156" s="423">
        <v>219.60209999999995</v>
      </c>
      <c r="CM156" s="6"/>
      <c r="CN156" s="6"/>
      <c r="CO156" s="6"/>
      <c r="CP156" s="6"/>
      <c r="CQ156" s="6"/>
      <c r="CR156" s="6"/>
      <c r="CS156" s="6"/>
      <c r="CT156" s="6"/>
      <c r="CU156" s="6"/>
      <c r="CV156" s="6"/>
      <c r="CW156" s="6"/>
      <c r="CX156" s="6"/>
      <c r="CY156" s="6"/>
      <c r="CZ156" s="6"/>
    </row>
    <row r="157" s="454" customFormat="true" ht="15" customHeight="true" x14ac:dyDescent="0.2">
      <c r="A157" s="1069"/>
      <c r="B157" s="387" t="s">
        <v>190</v>
      </c>
      <c r="C157" s="140">
        <v>0.36203672393406455</v>
      </c>
      <c r="D157" s="139">
        <v>0.29118976178138706</v>
      </c>
      <c r="E157" s="139">
        <v>0.46387591379034476</v>
      </c>
      <c r="F157" s="139">
        <v>0.52358395737909924</v>
      </c>
      <c r="G157" s="138">
        <v>4.8160099449523673E-2</v>
      </c>
      <c r="H157" s="137">
        <v>0</v>
      </c>
      <c r="I157" s="139">
        <v>0</v>
      </c>
      <c r="J157" s="139">
        <v>0.18778946243145281</v>
      </c>
      <c r="K157" s="139">
        <v>0</v>
      </c>
      <c r="L157" s="136">
        <v>0</v>
      </c>
      <c r="M157" s="140">
        <v>0.48628554850518374</v>
      </c>
      <c r="N157" s="139">
        <v>0.17954401774045273</v>
      </c>
      <c r="O157" s="139">
        <v>0.42821801181385188</v>
      </c>
      <c r="P157" s="139">
        <v>0.82317039534793801</v>
      </c>
      <c r="Q157" s="138">
        <v>0.28733530463355883</v>
      </c>
      <c r="R157" s="137">
        <v>0</v>
      </c>
      <c r="S157" s="139">
        <v>0</v>
      </c>
      <c r="T157" s="139">
        <v>0</v>
      </c>
      <c r="U157" s="139">
        <v>0</v>
      </c>
      <c r="V157" s="139">
        <v>0</v>
      </c>
      <c r="W157" s="139">
        <v>0</v>
      </c>
      <c r="X157" s="139">
        <v>1.0682839028569311</v>
      </c>
      <c r="Y157" s="139">
        <v>0</v>
      </c>
      <c r="Z157" s="139">
        <v>0</v>
      </c>
      <c r="AA157" s="139">
        <v>0</v>
      </c>
      <c r="AB157" s="139">
        <v>0.14940403962011059</v>
      </c>
      <c r="AC157" s="139">
        <v>5.6090828267240378E-2</v>
      </c>
      <c r="AD157" s="139">
        <v>0</v>
      </c>
      <c r="AE157" s="139">
        <v>0</v>
      </c>
      <c r="AF157" s="139">
        <v>0.23435026089622862</v>
      </c>
      <c r="AG157" s="139">
        <v>0.17545150500950105</v>
      </c>
      <c r="AH157" s="139">
        <v>0</v>
      </c>
      <c r="AI157" s="139">
        <v>0</v>
      </c>
      <c r="AJ157" s="139">
        <v>0</v>
      </c>
      <c r="AK157" s="139">
        <v>0</v>
      </c>
      <c r="AL157" s="136">
        <v>5.335836820081175</v>
      </c>
      <c r="AM157" s="908"/>
      <c r="AN157" s="908"/>
      <c r="AO157" s="908"/>
      <c r="AP157" s="908"/>
      <c r="AQ157" s="908"/>
      <c r="AR157" s="908"/>
      <c r="AS157" s="908"/>
      <c r="AT157" s="908"/>
      <c r="AU157" s="908"/>
      <c r="AV157" s="908"/>
      <c r="AW157" s="908"/>
      <c r="AX157" s="908"/>
      <c r="AY157" s="908"/>
      <c r="AZ157" s="361"/>
      <c r="BA157" s="1089"/>
      <c r="BB157" s="585" t="s">
        <v>190</v>
      </c>
      <c r="BC157" s="430">
        <v>24.126602000000002</v>
      </c>
      <c r="BD157" s="422">
        <v>19.423635000000001</v>
      </c>
      <c r="BE157" s="422">
        <v>30.927851</v>
      </c>
      <c r="BF157" s="422">
        <v>34.917876</v>
      </c>
      <c r="BG157" s="434">
        <v>3.201063</v>
      </c>
      <c r="BH157" s="430">
        <v>0</v>
      </c>
      <c r="BI157" s="422">
        <v>0</v>
      </c>
      <c r="BJ157" s="422">
        <v>3.201063</v>
      </c>
      <c r="BK157" s="422">
        <v>0</v>
      </c>
      <c r="BL157" s="434">
        <v>0</v>
      </c>
      <c r="BM157" s="430">
        <v>24.126602000000002</v>
      </c>
      <c r="BN157" s="422">
        <v>8.9445890000000006</v>
      </c>
      <c r="BO157" s="422">
        <v>21.229737</v>
      </c>
      <c r="BP157" s="422">
        <v>40.828032</v>
      </c>
      <c r="BQ157" s="434">
        <v>14.267004</v>
      </c>
      <c r="BR157" s="430">
        <v>0</v>
      </c>
      <c r="BS157" s="422">
        <v>0</v>
      </c>
      <c r="BT157" s="422">
        <v>0</v>
      </c>
      <c r="BU157" s="422">
        <v>0</v>
      </c>
      <c r="BV157" s="422">
        <v>0</v>
      </c>
      <c r="BW157" s="422">
        <v>0</v>
      </c>
      <c r="BX157" s="422">
        <v>16.861011000000001</v>
      </c>
      <c r="BY157" s="423">
        <v>0</v>
      </c>
      <c r="BZ157" s="423">
        <v>0</v>
      </c>
      <c r="CA157" s="423">
        <v>0</v>
      </c>
      <c r="CB157" s="423">
        <v>3.0494319999999999</v>
      </c>
      <c r="CC157" s="423">
        <v>0.91598999999999997</v>
      </c>
      <c r="CD157" s="423">
        <v>0</v>
      </c>
      <c r="CE157" s="423">
        <v>0</v>
      </c>
      <c r="CF157" s="423">
        <v>2.2856550000000002</v>
      </c>
      <c r="CG157" s="423">
        <v>1.6739280000000001</v>
      </c>
      <c r="CH157" s="423">
        <v>0</v>
      </c>
      <c r="CI157" s="423">
        <v>0</v>
      </c>
      <c r="CJ157" s="423">
        <v>0</v>
      </c>
      <c r="CK157" s="423">
        <v>0</v>
      </c>
      <c r="CL157" s="423">
        <v>87.811010999999979</v>
      </c>
      <c r="CM157" s="6"/>
      <c r="CN157" s="6"/>
      <c r="CO157" s="6"/>
      <c r="CP157" s="6"/>
      <c r="CQ157" s="6"/>
      <c r="CR157" s="6"/>
      <c r="CS157" s="6"/>
      <c r="CT157" s="6"/>
      <c r="CU157" s="6"/>
      <c r="CV157" s="6"/>
      <c r="CW157" s="6"/>
      <c r="CX157" s="6"/>
      <c r="CY157" s="6"/>
      <c r="CZ157" s="6"/>
    </row>
    <row r="158" s="454" customFormat="true" ht="15" customHeight="true" x14ac:dyDescent="0.2">
      <c r="A158" s="159"/>
      <c r="B158" s="153"/>
      <c r="C158" s="106"/>
      <c r="D158" s="105"/>
      <c r="E158" s="105"/>
      <c r="F158" s="105"/>
      <c r="G158" s="104"/>
      <c r="H158" s="103"/>
      <c r="I158" s="105"/>
      <c r="J158" s="105"/>
      <c r="K158" s="105"/>
      <c r="L158" s="102"/>
      <c r="M158" s="106"/>
      <c r="N158" s="105"/>
      <c r="O158" s="105"/>
      <c r="P158" s="105"/>
      <c r="Q158" s="104"/>
      <c r="R158" s="103"/>
      <c r="S158" s="105"/>
      <c r="T158" s="105"/>
      <c r="U158" s="105"/>
      <c r="V158" s="105"/>
      <c r="W158" s="105"/>
      <c r="X158" s="105"/>
      <c r="Y158" s="105"/>
      <c r="Z158" s="105"/>
      <c r="AA158" s="105"/>
      <c r="AB158" s="105"/>
      <c r="AC158" s="128"/>
      <c r="AD158" s="128"/>
      <c r="AE158" s="128"/>
      <c r="AF158" s="128"/>
      <c r="AG158" s="128"/>
      <c r="AH158" s="128"/>
      <c r="AI158" s="128"/>
      <c r="AJ158" s="128"/>
      <c r="AK158" s="128"/>
      <c r="AL158" s="119"/>
      <c r="AM158" s="908"/>
      <c r="AN158" s="908"/>
      <c r="AO158" s="908"/>
      <c r="AP158" s="908"/>
      <c r="AQ158" s="908"/>
      <c r="AR158" s="908"/>
      <c r="AS158" s="908"/>
      <c r="AT158" s="908"/>
      <c r="AU158" s="908"/>
      <c r="AV158" s="908"/>
      <c r="AW158" s="908"/>
      <c r="AX158" s="908"/>
      <c r="AY158" s="908"/>
      <c r="AZ158" s="361"/>
      <c r="BA158" s="1091"/>
      <c r="BB158" s="588" t="s">
        <v>191</v>
      </c>
      <c r="BC158" s="430">
        <v>6664.1311240000132</v>
      </c>
      <c r="BD158" s="422">
        <v>6670.4388510000035</v>
      </c>
      <c r="BE158" s="422">
        <v>6667.2681379999995</v>
      </c>
      <c r="BF158" s="422">
        <v>6669.0118189999894</v>
      </c>
      <c r="BG158" s="434">
        <v>6646.7117730000045</v>
      </c>
      <c r="BH158" s="430">
        <v>1701.0907660000003</v>
      </c>
      <c r="BI158" s="422">
        <v>1702.9455599999983</v>
      </c>
      <c r="BJ158" s="422">
        <v>1704.6020360000002</v>
      </c>
      <c r="BK158" s="422">
        <v>1699.2693629999987</v>
      </c>
      <c r="BL158" s="434">
        <v>1683.5853749999992</v>
      </c>
      <c r="BM158" s="430">
        <v>4961.4063330000063</v>
      </c>
      <c r="BN158" s="422">
        <v>4981.8362720000068</v>
      </c>
      <c r="BO158" s="422">
        <v>4957.693607999995</v>
      </c>
      <c r="BP158" s="422">
        <v>4959.8518400000021</v>
      </c>
      <c r="BQ158" s="434">
        <v>4965.280551999982</v>
      </c>
      <c r="BR158" s="430">
        <v>1267.7428559999992</v>
      </c>
      <c r="BS158" s="422">
        <v>2873.7892279999987</v>
      </c>
      <c r="BT158" s="422">
        <v>1826.0237480000012</v>
      </c>
      <c r="BU158" s="422">
        <v>1657.3107050000021</v>
      </c>
      <c r="BV158" s="422">
        <v>1719.8584800000001</v>
      </c>
      <c r="BW158" s="422">
        <v>1395.8353909999994</v>
      </c>
      <c r="BX158" s="422">
        <v>1578.326787</v>
      </c>
      <c r="BY158" s="423">
        <v>881.30234899999982</v>
      </c>
      <c r="BZ158" s="423">
        <v>929.5552690000012</v>
      </c>
      <c r="CA158" s="423">
        <v>1359.0780030000003</v>
      </c>
      <c r="CB158" s="423">
        <v>2041.0639550000026</v>
      </c>
      <c r="CC158" s="423">
        <v>1633.0477339999993</v>
      </c>
      <c r="CD158" s="423">
        <v>981.66455500000131</v>
      </c>
      <c r="CE158" s="423">
        <v>2763.8811279999982</v>
      </c>
      <c r="CF158" s="423">
        <v>975.31574799999839</v>
      </c>
      <c r="CG158" s="423">
        <v>954.06876100000022</v>
      </c>
      <c r="CH158" s="423">
        <v>1300.5822229999997</v>
      </c>
      <c r="CI158" s="423">
        <v>2985.7819510000027</v>
      </c>
      <c r="CJ158" s="423">
        <v>1017.7487790000007</v>
      </c>
      <c r="CK158" s="423">
        <v>1529.9000889999986</v>
      </c>
      <c r="CL158" s="423">
        <v>1645.6839659999964</v>
      </c>
      <c r="CM158" s="6"/>
      <c r="CN158" s="6"/>
      <c r="CO158" s="6"/>
      <c r="CP158" s="6"/>
      <c r="CQ158" s="6"/>
      <c r="CR158" s="6"/>
      <c r="CS158" s="6"/>
      <c r="CT158" s="6"/>
      <c r="CU158" s="6"/>
      <c r="CV158" s="6"/>
      <c r="CW158" s="6"/>
      <c r="CX158" s="6"/>
      <c r="CY158" s="6"/>
      <c r="CZ158" s="6"/>
    </row>
    <row r="159" s="454" customFormat="true" ht="15" customHeight="true" x14ac:dyDescent="0.2">
      <c r="A159" s="202"/>
      <c r="B159" s="200"/>
      <c r="C159" s="177"/>
      <c r="D159" s="176"/>
      <c r="E159" s="176"/>
      <c r="F159" s="176"/>
      <c r="G159" s="166"/>
      <c r="H159" s="169"/>
      <c r="I159" s="176"/>
      <c r="J159" s="176"/>
      <c r="K159" s="176"/>
      <c r="L159" s="172"/>
      <c r="M159" s="177"/>
      <c r="N159" s="176"/>
      <c r="O159" s="176"/>
      <c r="P159" s="176"/>
      <c r="Q159" s="166"/>
      <c r="R159" s="169"/>
      <c r="S159" s="176"/>
      <c r="T159" s="176"/>
      <c r="U159" s="176"/>
      <c r="V159" s="176"/>
      <c r="W159" s="176"/>
      <c r="X159" s="176"/>
      <c r="Y159" s="176"/>
      <c r="Z159" s="176"/>
      <c r="AA159" s="176"/>
      <c r="AB159" s="176"/>
      <c r="AC159" s="176"/>
      <c r="AD159" s="176"/>
      <c r="AE159" s="176"/>
      <c r="AF159" s="176"/>
      <c r="AG159" s="176"/>
      <c r="AH159" s="176"/>
      <c r="AI159" s="176"/>
      <c r="AJ159" s="176"/>
      <c r="AK159" s="176"/>
      <c r="AL159" s="172"/>
      <c r="AM159" s="908"/>
      <c r="AN159" s="908"/>
      <c r="AO159" s="908"/>
      <c r="AP159" s="908"/>
      <c r="AQ159" s="908"/>
      <c r="AR159" s="908"/>
      <c r="AS159" s="908"/>
      <c r="AT159" s="908"/>
      <c r="AU159" s="908"/>
      <c r="AV159" s="908"/>
      <c r="AW159" s="908"/>
      <c r="AX159" s="908"/>
      <c r="AY159" s="908"/>
      <c r="AZ159" s="361"/>
      <c r="BA159" s="586"/>
      <c r="BB159" s="585"/>
      <c r="BC159" s="430"/>
      <c r="BD159" s="422"/>
      <c r="BE159" s="422"/>
      <c r="BF159" s="422"/>
      <c r="BG159" s="434"/>
      <c r="BH159" s="430"/>
      <c r="BI159" s="422"/>
      <c r="BJ159" s="422"/>
      <c r="BK159" s="422"/>
      <c r="BL159" s="434"/>
      <c r="BM159" s="430"/>
      <c r="BN159" s="422"/>
      <c r="BO159" s="422"/>
      <c r="BP159" s="422"/>
      <c r="BQ159" s="434"/>
      <c r="BR159" s="430"/>
      <c r="BS159" s="422"/>
      <c r="BT159" s="422"/>
      <c r="BU159" s="422"/>
      <c r="BV159" s="422"/>
      <c r="BW159" s="422"/>
      <c r="BX159" s="422"/>
      <c r="BY159" s="423"/>
      <c r="BZ159" s="423"/>
      <c r="CA159" s="423"/>
      <c r="CB159" s="423"/>
      <c r="CC159" s="423"/>
      <c r="CD159" s="423"/>
      <c r="CE159" s="423"/>
      <c r="CF159" s="423"/>
      <c r="CG159" s="423"/>
      <c r="CH159" s="423"/>
      <c r="CI159" s="423"/>
      <c r="CJ159" s="423"/>
      <c r="CK159" s="423"/>
      <c r="CL159" s="423"/>
      <c r="CM159" s="6"/>
      <c r="CN159" s="6"/>
      <c r="CO159" s="6"/>
      <c r="CP159" s="6"/>
      <c r="CQ159" s="6"/>
      <c r="CR159" s="6"/>
      <c r="CS159" s="6"/>
      <c r="CT159" s="6"/>
      <c r="CU159" s="6"/>
      <c r="CV159" s="6"/>
      <c r="CW159" s="6"/>
      <c r="CX159" s="6"/>
      <c r="CY159" s="6"/>
      <c r="CZ159" s="6"/>
    </row>
    <row r="160" s="454" customFormat="true" ht="15" customHeight="true" x14ac:dyDescent="0.2">
      <c r="A160" s="202"/>
      <c r="B160" s="200"/>
      <c r="C160" s="177"/>
      <c r="D160" s="176"/>
      <c r="E160" s="176"/>
      <c r="F160" s="176"/>
      <c r="G160" s="166"/>
      <c r="H160" s="169"/>
      <c r="I160" s="176"/>
      <c r="J160" s="176"/>
      <c r="K160" s="176"/>
      <c r="L160" s="172"/>
      <c r="M160" s="177"/>
      <c r="N160" s="176"/>
      <c r="O160" s="176"/>
      <c r="P160" s="176"/>
      <c r="Q160" s="166"/>
      <c r="R160" s="169"/>
      <c r="S160" s="176"/>
      <c r="T160" s="176"/>
      <c r="U160" s="176"/>
      <c r="V160" s="176"/>
      <c r="W160" s="176"/>
      <c r="X160" s="176"/>
      <c r="Y160" s="176"/>
      <c r="Z160" s="176"/>
      <c r="AA160" s="176"/>
      <c r="AB160" s="176"/>
      <c r="AC160" s="176"/>
      <c r="AD160" s="176"/>
      <c r="AE160" s="176"/>
      <c r="AF160" s="176"/>
      <c r="AG160" s="176"/>
      <c r="AH160" s="176"/>
      <c r="AI160" s="176"/>
      <c r="AJ160" s="176"/>
      <c r="AK160" s="176"/>
      <c r="AL160" s="172"/>
      <c r="AM160" s="908"/>
      <c r="AN160" s="908"/>
      <c r="AO160" s="908"/>
      <c r="AP160" s="908"/>
      <c r="AQ160" s="908"/>
      <c r="AR160" s="908"/>
      <c r="AS160" s="908"/>
      <c r="AT160" s="908"/>
      <c r="AU160" s="908"/>
      <c r="AV160" s="908"/>
      <c r="AW160" s="908"/>
      <c r="AX160" s="908"/>
      <c r="AY160" s="908"/>
      <c r="AZ160" s="361"/>
      <c r="BA160" s="586"/>
      <c r="BB160" s="585"/>
      <c r="BC160" s="430"/>
      <c r="BD160" s="422"/>
      <c r="BE160" s="422"/>
      <c r="BF160" s="422"/>
      <c r="BG160" s="434"/>
      <c r="BH160" s="430"/>
      <c r="BI160" s="422"/>
      <c r="BJ160" s="422"/>
      <c r="BK160" s="422"/>
      <c r="BL160" s="434"/>
      <c r="BM160" s="430"/>
      <c r="BN160" s="422"/>
      <c r="BO160" s="422"/>
      <c r="BP160" s="422"/>
      <c r="BQ160" s="434"/>
      <c r="BR160" s="430"/>
      <c r="BS160" s="422"/>
      <c r="BT160" s="422"/>
      <c r="BU160" s="422"/>
      <c r="BV160" s="422"/>
      <c r="BW160" s="422"/>
      <c r="BX160" s="422"/>
      <c r="BY160" s="423"/>
      <c r="BZ160" s="423"/>
      <c r="CA160" s="423"/>
      <c r="CB160" s="423"/>
      <c r="CC160" s="423"/>
      <c r="CD160" s="423"/>
      <c r="CE160" s="423"/>
      <c r="CF160" s="423"/>
      <c r="CG160" s="423"/>
      <c r="CH160" s="423"/>
      <c r="CI160" s="423"/>
      <c r="CJ160" s="423"/>
      <c r="CK160" s="423"/>
      <c r="CL160" s="423"/>
      <c r="CM160" s="6"/>
      <c r="CN160" s="6"/>
      <c r="CO160" s="6"/>
      <c r="CP160" s="6"/>
      <c r="CQ160" s="6"/>
      <c r="CR160" s="6"/>
      <c r="CS160" s="6"/>
      <c r="CT160" s="6"/>
      <c r="CU160" s="6"/>
      <c r="CV160" s="6"/>
      <c r="CW160" s="6"/>
      <c r="CX160" s="6"/>
      <c r="CY160" s="6"/>
      <c r="CZ160" s="6"/>
    </row>
    <row r="161" s="454" customFormat="true" ht="15" customHeight="true" x14ac:dyDescent="0.2">
      <c r="A161" s="202"/>
      <c r="B161" s="200"/>
      <c r="C161" s="126"/>
      <c r="D161" s="125"/>
      <c r="E161" s="125"/>
      <c r="F161" s="125"/>
      <c r="G161" s="124"/>
      <c r="H161" s="123"/>
      <c r="I161" s="125"/>
      <c r="J161" s="125"/>
      <c r="K161" s="125"/>
      <c r="L161" s="122"/>
      <c r="M161" s="126"/>
      <c r="N161" s="125"/>
      <c r="O161" s="125"/>
      <c r="P161" s="125"/>
      <c r="Q161" s="124"/>
      <c r="R161" s="123"/>
      <c r="S161" s="125"/>
      <c r="T161" s="125"/>
      <c r="U161" s="125"/>
      <c r="V161" s="125"/>
      <c r="W161" s="125"/>
      <c r="X161" s="125"/>
      <c r="Y161" s="125"/>
      <c r="Z161" s="125"/>
      <c r="AA161" s="125"/>
      <c r="AB161" s="125"/>
      <c r="AC161" s="125"/>
      <c r="AD161" s="125"/>
      <c r="AE161" s="125"/>
      <c r="AF161" s="125"/>
      <c r="AG161" s="125"/>
      <c r="AH161" s="125"/>
      <c r="AI161" s="125"/>
      <c r="AJ161" s="125"/>
      <c r="AK161" s="125"/>
      <c r="AL161" s="122"/>
      <c r="AM161" s="908"/>
      <c r="AN161" s="908"/>
      <c r="AO161" s="908"/>
      <c r="AP161" s="908"/>
      <c r="AQ161" s="908"/>
      <c r="AR161" s="908"/>
      <c r="AS161" s="908"/>
      <c r="AT161" s="908"/>
      <c r="AU161" s="908"/>
      <c r="AV161" s="908"/>
      <c r="AW161" s="908"/>
      <c r="AX161" s="908"/>
      <c r="AY161" s="908"/>
      <c r="AZ161" s="361"/>
      <c r="BA161" s="586"/>
      <c r="BB161" s="585"/>
      <c r="BC161" s="430"/>
      <c r="BD161" s="422"/>
      <c r="BE161" s="422"/>
      <c r="BF161" s="422"/>
      <c r="BG161" s="434"/>
      <c r="BH161" s="430"/>
      <c r="BI161" s="422"/>
      <c r="BJ161" s="422"/>
      <c r="BK161" s="422"/>
      <c r="BL161" s="434"/>
      <c r="BM161" s="430"/>
      <c r="BN161" s="422"/>
      <c r="BO161" s="422"/>
      <c r="BP161" s="422"/>
      <c r="BQ161" s="434"/>
      <c r="BR161" s="430"/>
      <c r="BS161" s="422"/>
      <c r="BT161" s="422"/>
      <c r="BU161" s="422"/>
      <c r="BV161" s="422"/>
      <c r="BW161" s="422"/>
      <c r="BX161" s="422"/>
      <c r="BY161" s="423"/>
      <c r="BZ161" s="423"/>
      <c r="CA161" s="423"/>
      <c r="CB161" s="423"/>
      <c r="CC161" s="423"/>
      <c r="CD161" s="423"/>
      <c r="CE161" s="423"/>
      <c r="CF161" s="423"/>
      <c r="CG161" s="423"/>
      <c r="CH161" s="423"/>
      <c r="CI161" s="423"/>
      <c r="CJ161" s="423"/>
      <c r="CK161" s="423"/>
      <c r="CL161" s="423"/>
      <c r="CM161" s="6"/>
      <c r="CN161" s="6"/>
      <c r="CO161" s="6"/>
      <c r="CP161" s="6"/>
      <c r="CQ161" s="6"/>
      <c r="CR161" s="6"/>
      <c r="CS161" s="6"/>
      <c r="CT161" s="6"/>
      <c r="CU161" s="6"/>
      <c r="CV161" s="6"/>
      <c r="CW161" s="6"/>
      <c r="CX161" s="6"/>
      <c r="CY161" s="6"/>
      <c r="CZ161" s="6"/>
    </row>
    <row r="162" s="454" customFormat="true" ht="15" customHeight="true" x14ac:dyDescent="0.2">
      <c r="A162" s="161"/>
      <c r="B162" s="147"/>
      <c r="C162" s="126"/>
      <c r="D162" s="125"/>
      <c r="E162" s="125"/>
      <c r="F162" s="125"/>
      <c r="G162" s="124"/>
      <c r="H162" s="123"/>
      <c r="I162" s="125"/>
      <c r="J162" s="125"/>
      <c r="K162" s="125"/>
      <c r="L162" s="122"/>
      <c r="M162" s="126"/>
      <c r="N162" s="125"/>
      <c r="O162" s="125"/>
      <c r="P162" s="125"/>
      <c r="Q162" s="124"/>
      <c r="R162" s="123"/>
      <c r="S162" s="125"/>
      <c r="T162" s="125"/>
      <c r="U162" s="125"/>
      <c r="V162" s="125"/>
      <c r="W162" s="125"/>
      <c r="X162" s="125"/>
      <c r="Y162" s="125"/>
      <c r="Z162" s="125"/>
      <c r="AA162" s="125"/>
      <c r="AB162" s="125"/>
      <c r="AC162" s="125"/>
      <c r="AD162" s="125"/>
      <c r="AE162" s="125"/>
      <c r="AF162" s="125"/>
      <c r="AG162" s="125"/>
      <c r="AH162" s="125"/>
      <c r="AI162" s="125"/>
      <c r="AJ162" s="125"/>
      <c r="AK162" s="125"/>
      <c r="AL162" s="122"/>
      <c r="AM162" s="908"/>
      <c r="AN162" s="908"/>
      <c r="AO162" s="908"/>
      <c r="AP162" s="908"/>
      <c r="AQ162" s="908"/>
      <c r="AR162" s="908"/>
      <c r="AS162" s="908"/>
      <c r="AT162" s="908"/>
      <c r="AU162" s="908"/>
      <c r="AV162" s="908"/>
      <c r="AW162" s="908"/>
      <c r="AX162" s="908"/>
      <c r="AY162" s="908"/>
      <c r="AZ162" s="361"/>
      <c r="BA162" s="586"/>
      <c r="BB162" s="585"/>
      <c r="BC162" s="430"/>
      <c r="BD162" s="422"/>
      <c r="BE162" s="422"/>
      <c r="BF162" s="422"/>
      <c r="BG162" s="434"/>
      <c r="BH162" s="430"/>
      <c r="BI162" s="422"/>
      <c r="BJ162" s="422"/>
      <c r="BK162" s="422"/>
      <c r="BL162" s="434"/>
      <c r="BM162" s="430"/>
      <c r="BN162" s="422"/>
      <c r="BO162" s="422"/>
      <c r="BP162" s="422"/>
      <c r="BQ162" s="434"/>
      <c r="BR162" s="430"/>
      <c r="BS162" s="422"/>
      <c r="BT162" s="422"/>
      <c r="BU162" s="422"/>
      <c r="BV162" s="422"/>
      <c r="BW162" s="422"/>
      <c r="BX162" s="422"/>
      <c r="BY162" s="423"/>
      <c r="BZ162" s="423"/>
      <c r="CA162" s="423"/>
      <c r="CB162" s="423"/>
      <c r="CC162" s="423"/>
      <c r="CD162" s="423"/>
      <c r="CE162" s="423"/>
      <c r="CF162" s="423"/>
      <c r="CG162" s="423"/>
      <c r="CH162" s="423"/>
      <c r="CI162" s="423"/>
      <c r="CJ162" s="423"/>
      <c r="CK162" s="423"/>
      <c r="CL162" s="423"/>
      <c r="CM162" s="6"/>
      <c r="CN162" s="6"/>
      <c r="CO162" s="6"/>
      <c r="CP162" s="6"/>
      <c r="CQ162" s="6"/>
      <c r="CR162" s="6"/>
      <c r="CS162" s="6"/>
      <c r="CT162" s="6"/>
      <c r="CU162" s="6"/>
      <c r="CV162" s="6"/>
      <c r="CW162" s="6"/>
      <c r="CX162" s="6"/>
      <c r="CY162" s="6"/>
      <c r="CZ162" s="6"/>
    </row>
    <row r="163" s="454" customFormat="true" ht="15" customHeight="true" x14ac:dyDescent="0.2">
      <c r="A163" s="165"/>
      <c r="B163" s="158"/>
      <c r="C163" s="126"/>
      <c r="D163" s="125"/>
      <c r="E163" s="125"/>
      <c r="F163" s="125"/>
      <c r="G163" s="124"/>
      <c r="H163" s="123"/>
      <c r="I163" s="125"/>
      <c r="J163" s="125"/>
      <c r="K163" s="125"/>
      <c r="L163" s="122"/>
      <c r="M163" s="126"/>
      <c r="N163" s="125"/>
      <c r="O163" s="125"/>
      <c r="P163" s="125"/>
      <c r="Q163" s="124"/>
      <c r="R163" s="123"/>
      <c r="S163" s="125"/>
      <c r="T163" s="125"/>
      <c r="U163" s="125"/>
      <c r="V163" s="125"/>
      <c r="W163" s="125"/>
      <c r="X163" s="125"/>
      <c r="Y163" s="125"/>
      <c r="Z163" s="125"/>
      <c r="AA163" s="125"/>
      <c r="AB163" s="125"/>
      <c r="AC163" s="125"/>
      <c r="AD163" s="125"/>
      <c r="AE163" s="125"/>
      <c r="AF163" s="125"/>
      <c r="AG163" s="125"/>
      <c r="AH163" s="125"/>
      <c r="AI163" s="125"/>
      <c r="AJ163" s="125"/>
      <c r="AK163" s="125"/>
      <c r="AL163" s="122"/>
      <c r="AM163" s="908"/>
      <c r="AN163" s="908"/>
      <c r="AO163" s="908"/>
      <c r="AP163" s="908"/>
      <c r="AQ163" s="908"/>
      <c r="AR163" s="908"/>
      <c r="AS163" s="908"/>
      <c r="AT163" s="908"/>
      <c r="AU163" s="908"/>
      <c r="AV163" s="908"/>
      <c r="AW163" s="908"/>
      <c r="AX163" s="908"/>
      <c r="AY163" s="908"/>
      <c r="AZ163" s="361"/>
      <c r="BA163" s="586"/>
      <c r="BB163" s="585"/>
      <c r="BC163" s="430"/>
      <c r="BD163" s="422"/>
      <c r="BE163" s="422"/>
      <c r="BF163" s="422"/>
      <c r="BG163" s="434"/>
      <c r="BH163" s="430"/>
      <c r="BI163" s="422"/>
      <c r="BJ163" s="422"/>
      <c r="BK163" s="422"/>
      <c r="BL163" s="434"/>
      <c r="BM163" s="430"/>
      <c r="BN163" s="422"/>
      <c r="BO163" s="422"/>
      <c r="BP163" s="422"/>
      <c r="BQ163" s="434"/>
      <c r="BR163" s="430"/>
      <c r="BS163" s="422"/>
      <c r="BT163" s="422"/>
      <c r="BU163" s="422"/>
      <c r="BV163" s="422"/>
      <c r="BW163" s="422"/>
      <c r="BX163" s="422"/>
      <c r="BY163" s="423"/>
      <c r="BZ163" s="423"/>
      <c r="CA163" s="423"/>
      <c r="CB163" s="423"/>
      <c r="CC163" s="423"/>
      <c r="CD163" s="423"/>
      <c r="CE163" s="423"/>
      <c r="CF163" s="423"/>
      <c r="CG163" s="423"/>
      <c r="CH163" s="423"/>
      <c r="CI163" s="423"/>
      <c r="CJ163" s="423"/>
      <c r="CK163" s="423"/>
      <c r="CL163" s="423"/>
      <c r="CM163" s="6"/>
      <c r="CN163" s="6"/>
      <c r="CO163" s="6"/>
      <c r="CP163" s="6"/>
      <c r="CQ163" s="6"/>
      <c r="CR163" s="6"/>
      <c r="CS163" s="6"/>
      <c r="CT163" s="6"/>
      <c r="CU163" s="6"/>
      <c r="CV163" s="6"/>
      <c r="CW163" s="6"/>
      <c r="CX163" s="6"/>
      <c r="CY163" s="6"/>
      <c r="CZ163" s="6"/>
    </row>
    <row r="164" s="454" customFormat="true" ht="15" customHeight="true" x14ac:dyDescent="0.2">
      <c r="A164" s="165"/>
      <c r="B164" s="158"/>
      <c r="C164" s="126"/>
      <c r="D164" s="125"/>
      <c r="E164" s="125"/>
      <c r="F164" s="125"/>
      <c r="G164" s="124"/>
      <c r="H164" s="123"/>
      <c r="I164" s="125"/>
      <c r="J164" s="125"/>
      <c r="K164" s="125"/>
      <c r="L164" s="122"/>
      <c r="M164" s="126"/>
      <c r="N164" s="125"/>
      <c r="O164" s="125"/>
      <c r="P164" s="125"/>
      <c r="Q164" s="124"/>
      <c r="R164" s="123"/>
      <c r="S164" s="125"/>
      <c r="T164" s="125"/>
      <c r="U164" s="125"/>
      <c r="V164" s="125"/>
      <c r="W164" s="125"/>
      <c r="X164" s="125"/>
      <c r="Y164" s="125"/>
      <c r="Z164" s="125"/>
      <c r="AA164" s="125"/>
      <c r="AB164" s="125"/>
      <c r="AC164" s="125"/>
      <c r="AD164" s="125"/>
      <c r="AE164" s="125"/>
      <c r="AF164" s="125"/>
      <c r="AG164" s="125"/>
      <c r="AH164" s="125"/>
      <c r="AI164" s="125"/>
      <c r="AJ164" s="125"/>
      <c r="AK164" s="125"/>
      <c r="AL164" s="122"/>
      <c r="AM164" s="908"/>
      <c r="AN164" s="908"/>
      <c r="AO164" s="908"/>
      <c r="AP164" s="908"/>
      <c r="AQ164" s="908"/>
      <c r="AR164" s="908"/>
      <c r="AS164" s="908"/>
      <c r="AT164" s="908"/>
      <c r="AU164" s="908"/>
      <c r="AV164" s="908"/>
      <c r="AW164" s="908"/>
      <c r="AX164" s="908"/>
      <c r="AY164" s="908"/>
      <c r="AZ164" s="361"/>
      <c r="BA164" s="586"/>
      <c r="BB164" s="585"/>
      <c r="BC164" s="430"/>
      <c r="BD164" s="422"/>
      <c r="BE164" s="422"/>
      <c r="BF164" s="422"/>
      <c r="BG164" s="434"/>
      <c r="BH164" s="430"/>
      <c r="BI164" s="422"/>
      <c r="BJ164" s="422"/>
      <c r="BK164" s="422"/>
      <c r="BL164" s="434"/>
      <c r="BM164" s="430"/>
      <c r="BN164" s="422"/>
      <c r="BO164" s="422"/>
      <c r="BP164" s="422"/>
      <c r="BQ164" s="434"/>
      <c r="BR164" s="430"/>
      <c r="BS164" s="422"/>
      <c r="BT164" s="422"/>
      <c r="BU164" s="422"/>
      <c r="BV164" s="422"/>
      <c r="BW164" s="422"/>
      <c r="BX164" s="422"/>
      <c r="BY164" s="423"/>
      <c r="BZ164" s="423"/>
      <c r="CA164" s="423"/>
      <c r="CB164" s="423"/>
      <c r="CC164" s="423"/>
      <c r="CD164" s="423"/>
      <c r="CE164" s="423"/>
      <c r="CF164" s="423"/>
      <c r="CG164" s="423"/>
      <c r="CH164" s="423"/>
      <c r="CI164" s="423"/>
      <c r="CJ164" s="423"/>
      <c r="CK164" s="423"/>
      <c r="CL164" s="423"/>
      <c r="CM164" s="6"/>
      <c r="CN164" s="6"/>
      <c r="CO164" s="6"/>
      <c r="CP164" s="6"/>
      <c r="CQ164" s="6"/>
      <c r="CR164" s="6"/>
      <c r="CS164" s="6"/>
      <c r="CT164" s="6"/>
      <c r="CU164" s="6"/>
      <c r="CV164" s="6"/>
      <c r="CW164" s="6"/>
      <c r="CX164" s="6"/>
      <c r="CY164" s="6"/>
      <c r="CZ164" s="6"/>
    </row>
    <row r="165" s="454" customFormat="true" ht="15" customHeight="true" x14ac:dyDescent="0.2">
      <c r="A165" s="165"/>
      <c r="B165" s="158"/>
      <c r="C165" s="126"/>
      <c r="D165" s="125"/>
      <c r="E165" s="125"/>
      <c r="F165" s="125"/>
      <c r="G165" s="124"/>
      <c r="H165" s="123"/>
      <c r="I165" s="125"/>
      <c r="J165" s="125"/>
      <c r="K165" s="125"/>
      <c r="L165" s="122"/>
      <c r="M165" s="126"/>
      <c r="N165" s="125"/>
      <c r="O165" s="125"/>
      <c r="P165" s="125"/>
      <c r="Q165" s="124"/>
      <c r="R165" s="123"/>
      <c r="S165" s="125"/>
      <c r="T165" s="125"/>
      <c r="U165" s="125"/>
      <c r="V165" s="125"/>
      <c r="W165" s="125"/>
      <c r="X165" s="125"/>
      <c r="Y165" s="125"/>
      <c r="Z165" s="125"/>
      <c r="AA165" s="125"/>
      <c r="AB165" s="125"/>
      <c r="AC165" s="125"/>
      <c r="AD165" s="125"/>
      <c r="AE165" s="125"/>
      <c r="AF165" s="125"/>
      <c r="AG165" s="125"/>
      <c r="AH165" s="125"/>
      <c r="AI165" s="125"/>
      <c r="AJ165" s="125"/>
      <c r="AK165" s="125"/>
      <c r="AL165" s="122"/>
      <c r="AM165" s="908"/>
      <c r="AN165" s="908"/>
      <c r="AO165" s="908"/>
      <c r="AP165" s="908"/>
      <c r="AQ165" s="908"/>
      <c r="AR165" s="908"/>
      <c r="AS165" s="908"/>
      <c r="AT165" s="908"/>
      <c r="AU165" s="908"/>
      <c r="AV165" s="908"/>
      <c r="AW165" s="908"/>
      <c r="AX165" s="908"/>
      <c r="AY165" s="908"/>
      <c r="AZ165" s="361"/>
      <c r="BA165" s="586"/>
      <c r="BB165" s="585"/>
      <c r="BC165" s="430"/>
      <c r="BD165" s="422"/>
      <c r="BE165" s="422"/>
      <c r="BF165" s="422"/>
      <c r="BG165" s="434"/>
      <c r="BH165" s="430"/>
      <c r="BI165" s="422"/>
      <c r="BJ165" s="422"/>
      <c r="BK165" s="422"/>
      <c r="BL165" s="434"/>
      <c r="BM165" s="430"/>
      <c r="BN165" s="422"/>
      <c r="BO165" s="422"/>
      <c r="BP165" s="422"/>
      <c r="BQ165" s="434"/>
      <c r="BR165" s="430"/>
      <c r="BS165" s="422"/>
      <c r="BT165" s="422"/>
      <c r="BU165" s="422"/>
      <c r="BV165" s="422"/>
      <c r="BW165" s="422"/>
      <c r="BX165" s="422"/>
      <c r="BY165" s="423"/>
      <c r="BZ165" s="423"/>
      <c r="CA165" s="423"/>
      <c r="CB165" s="423"/>
      <c r="CC165" s="423"/>
      <c r="CD165" s="423"/>
      <c r="CE165" s="423"/>
      <c r="CF165" s="423"/>
      <c r="CG165" s="423"/>
      <c r="CH165" s="423"/>
      <c r="CI165" s="423"/>
      <c r="CJ165" s="423"/>
      <c r="CK165" s="423"/>
      <c r="CL165" s="423"/>
      <c r="CM165" s="6"/>
      <c r="CN165" s="6"/>
      <c r="CO165" s="6"/>
      <c r="CP165" s="6"/>
      <c r="CQ165" s="6"/>
      <c r="CR165" s="6"/>
      <c r="CS165" s="6"/>
      <c r="CT165" s="6"/>
      <c r="CU165" s="6"/>
      <c r="CV165" s="6"/>
      <c r="CW165" s="6"/>
      <c r="CX165" s="6"/>
      <c r="CY165" s="6"/>
      <c r="CZ165" s="6"/>
    </row>
    <row r="166" s="454" customFormat="true" ht="15" customHeight="true" x14ac:dyDescent="0.2">
      <c r="A166" s="165"/>
      <c r="B166" s="158"/>
      <c r="C166" s="126"/>
      <c r="D166" s="125"/>
      <c r="E166" s="125"/>
      <c r="F166" s="125"/>
      <c r="G166" s="124"/>
      <c r="H166" s="123"/>
      <c r="I166" s="125"/>
      <c r="J166" s="125"/>
      <c r="K166" s="125"/>
      <c r="L166" s="122"/>
      <c r="M166" s="126"/>
      <c r="N166" s="125"/>
      <c r="O166" s="125"/>
      <c r="P166" s="125"/>
      <c r="Q166" s="124"/>
      <c r="R166" s="123"/>
      <c r="S166" s="125"/>
      <c r="T166" s="125"/>
      <c r="U166" s="125"/>
      <c r="V166" s="125"/>
      <c r="W166" s="125"/>
      <c r="X166" s="125"/>
      <c r="Y166" s="125"/>
      <c r="Z166" s="125"/>
      <c r="AA166" s="125"/>
      <c r="AB166" s="125"/>
      <c r="AC166" s="125"/>
      <c r="AD166" s="125"/>
      <c r="AE166" s="125"/>
      <c r="AF166" s="125"/>
      <c r="AG166" s="125"/>
      <c r="AH166" s="125"/>
      <c r="AI166" s="125"/>
      <c r="AJ166" s="125"/>
      <c r="AK166" s="125"/>
      <c r="AL166" s="122"/>
      <c r="AM166" s="908"/>
      <c r="AN166" s="908"/>
      <c r="AO166" s="908"/>
      <c r="AP166" s="908"/>
      <c r="AQ166" s="908"/>
      <c r="AR166" s="908"/>
      <c r="AS166" s="908"/>
      <c r="AT166" s="908"/>
      <c r="AU166" s="908"/>
      <c r="AV166" s="908"/>
      <c r="AW166" s="908"/>
      <c r="AX166" s="908"/>
      <c r="AY166" s="908"/>
      <c r="AZ166" s="361"/>
      <c r="BA166" s="586"/>
      <c r="BB166" s="585"/>
      <c r="BC166" s="430"/>
      <c r="BD166" s="422"/>
      <c r="BE166" s="422"/>
      <c r="BF166" s="422"/>
      <c r="BG166" s="434"/>
      <c r="BH166" s="430"/>
      <c r="BI166" s="422"/>
      <c r="BJ166" s="422"/>
      <c r="BK166" s="422"/>
      <c r="BL166" s="434"/>
      <c r="BM166" s="430"/>
      <c r="BN166" s="422"/>
      <c r="BO166" s="422"/>
      <c r="BP166" s="422"/>
      <c r="BQ166" s="434"/>
      <c r="BR166" s="430"/>
      <c r="BS166" s="422"/>
      <c r="BT166" s="422"/>
      <c r="BU166" s="422"/>
      <c r="BV166" s="422"/>
      <c r="BW166" s="422"/>
      <c r="BX166" s="422"/>
      <c r="BY166" s="423"/>
      <c r="BZ166" s="423"/>
      <c r="CA166" s="423"/>
      <c r="CB166" s="423"/>
      <c r="CC166" s="423"/>
      <c r="CD166" s="423"/>
      <c r="CE166" s="423"/>
      <c r="CF166" s="423"/>
      <c r="CG166" s="423"/>
      <c r="CH166" s="423"/>
      <c r="CI166" s="423"/>
      <c r="CJ166" s="423"/>
      <c r="CK166" s="423"/>
      <c r="CL166" s="423"/>
      <c r="CM166" s="6"/>
      <c r="CN166" s="6"/>
      <c r="CO166" s="6"/>
      <c r="CP166" s="6"/>
      <c r="CQ166" s="6"/>
      <c r="CR166" s="6"/>
      <c r="CS166" s="6"/>
      <c r="CT166" s="6"/>
      <c r="CU166" s="6"/>
      <c r="CV166" s="6"/>
      <c r="CW166" s="6"/>
      <c r="CX166" s="6"/>
      <c r="CY166" s="6"/>
      <c r="CZ166" s="6"/>
    </row>
    <row r="167" s="454" customFormat="true" ht="15" customHeight="true" x14ac:dyDescent="0.2">
      <c r="A167" s="164"/>
      <c r="B167" s="155"/>
      <c r="C167" s="101"/>
      <c r="D167" s="100"/>
      <c r="E167" s="100"/>
      <c r="F167" s="100"/>
      <c r="G167" s="99"/>
      <c r="H167" s="98"/>
      <c r="I167" s="100"/>
      <c r="J167" s="100"/>
      <c r="K167" s="100"/>
      <c r="L167" s="97"/>
      <c r="M167" s="101"/>
      <c r="N167" s="100"/>
      <c r="O167" s="100"/>
      <c r="P167" s="100"/>
      <c r="Q167" s="99"/>
      <c r="R167" s="98"/>
      <c r="S167" s="100"/>
      <c r="T167" s="100"/>
      <c r="U167" s="100"/>
      <c r="V167" s="100"/>
      <c r="W167" s="100"/>
      <c r="X167" s="100"/>
      <c r="Y167" s="100"/>
      <c r="Z167" s="100"/>
      <c r="AA167" s="100"/>
      <c r="AB167" s="100"/>
      <c r="AC167" s="128"/>
      <c r="AD167" s="128"/>
      <c r="AE167" s="128"/>
      <c r="AF167" s="128"/>
      <c r="AG167" s="128"/>
      <c r="AH167" s="128"/>
      <c r="AI167" s="128"/>
      <c r="AJ167" s="128"/>
      <c r="AK167" s="128"/>
      <c r="AL167" s="119"/>
      <c r="AM167" s="908"/>
      <c r="AN167" s="908"/>
      <c r="AO167" s="908"/>
      <c r="AP167" s="908"/>
      <c r="AQ167" s="908"/>
      <c r="AR167" s="908"/>
      <c r="AS167" s="908"/>
      <c r="AT167" s="908"/>
      <c r="AU167" s="908"/>
      <c r="AV167" s="908"/>
      <c r="AW167" s="908"/>
      <c r="AX167" s="908"/>
      <c r="AY167" s="908"/>
      <c r="AZ167" s="361"/>
      <c r="BA167" s="586"/>
      <c r="BB167" s="585"/>
      <c r="BC167" s="430"/>
      <c r="BD167" s="422"/>
      <c r="BE167" s="422"/>
      <c r="BF167" s="422"/>
      <c r="BG167" s="434"/>
      <c r="BH167" s="430"/>
      <c r="BI167" s="422"/>
      <c r="BJ167" s="422"/>
      <c r="BK167" s="422"/>
      <c r="BL167" s="434"/>
      <c r="BM167" s="430"/>
      <c r="BN167" s="422"/>
      <c r="BO167" s="422"/>
      <c r="BP167" s="422"/>
      <c r="BQ167" s="434"/>
      <c r="BR167" s="430"/>
      <c r="BS167" s="422"/>
      <c r="BT167" s="422"/>
      <c r="BU167" s="422"/>
      <c r="BV167" s="422"/>
      <c r="BW167" s="422"/>
      <c r="BX167" s="422"/>
      <c r="BY167" s="423"/>
      <c r="BZ167" s="423"/>
      <c r="CA167" s="423"/>
      <c r="CB167" s="423"/>
      <c r="CC167" s="423"/>
      <c r="CD167" s="423"/>
      <c r="CE167" s="423"/>
      <c r="CF167" s="423"/>
      <c r="CG167" s="423"/>
      <c r="CH167" s="423"/>
      <c r="CI167" s="423"/>
      <c r="CJ167" s="423"/>
      <c r="CK167" s="423"/>
      <c r="CL167" s="423"/>
      <c r="CM167" s="6"/>
      <c r="CN167" s="6"/>
      <c r="CO167" s="6"/>
      <c r="CP167" s="6"/>
      <c r="CQ167" s="6"/>
      <c r="CR167" s="6"/>
      <c r="CS167" s="6"/>
      <c r="CT167" s="6"/>
      <c r="CU167" s="6"/>
      <c r="CV167" s="6"/>
      <c r="CW167" s="6"/>
      <c r="CX167" s="6"/>
      <c r="CY167" s="6"/>
      <c r="CZ167" s="6"/>
    </row>
    <row r="168" s="454" customFormat="true" ht="15" customHeight="true" x14ac:dyDescent="0.2">
      <c r="A168" s="165"/>
      <c r="B168" s="158"/>
      <c r="C168" s="177"/>
      <c r="D168" s="176"/>
      <c r="E168" s="176"/>
      <c r="F168" s="176"/>
      <c r="G168" s="166"/>
      <c r="H168" s="169"/>
      <c r="I168" s="176"/>
      <c r="J168" s="176"/>
      <c r="K168" s="176"/>
      <c r="L168" s="172"/>
      <c r="M168" s="177"/>
      <c r="N168" s="176"/>
      <c r="O168" s="176"/>
      <c r="P168" s="176"/>
      <c r="Q168" s="166"/>
      <c r="R168" s="169"/>
      <c r="S168" s="176"/>
      <c r="T168" s="176"/>
      <c r="U168" s="176"/>
      <c r="V168" s="176"/>
      <c r="W168" s="176"/>
      <c r="X168" s="176"/>
      <c r="Y168" s="176"/>
      <c r="Z168" s="176"/>
      <c r="AA168" s="176"/>
      <c r="AB168" s="176"/>
      <c r="AC168" s="128"/>
      <c r="AD168" s="128"/>
      <c r="AE168" s="128"/>
      <c r="AF168" s="128"/>
      <c r="AG168" s="128"/>
      <c r="AH168" s="128"/>
      <c r="AI168" s="128"/>
      <c r="AJ168" s="128"/>
      <c r="AK168" s="128"/>
      <c r="AL168" s="119"/>
      <c r="AM168" s="908"/>
      <c r="AN168" s="908"/>
      <c r="AO168" s="908"/>
      <c r="AP168" s="908"/>
      <c r="AQ168" s="908"/>
      <c r="AR168" s="908"/>
      <c r="AS168" s="908"/>
      <c r="AT168" s="908"/>
      <c r="AU168" s="908"/>
      <c r="AV168" s="908"/>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6"/>
      <c r="CN168" s="6"/>
      <c r="CO168" s="6"/>
      <c r="CP168" s="6"/>
      <c r="CQ168" s="6"/>
      <c r="CR168" s="6"/>
      <c r="CS168" s="6"/>
      <c r="CT168" s="6"/>
      <c r="CU168" s="6"/>
      <c r="CV168" s="6"/>
      <c r="CW168" s="6"/>
      <c r="CX168" s="6"/>
      <c r="CY168" s="6"/>
      <c r="CZ168" s="6"/>
    </row>
    <row r="169" s="454" customFormat="true" ht="15" customHeight="true" x14ac:dyDescent="0.2">
      <c r="A169" s="165"/>
      <c r="B169" s="158"/>
      <c r="C169" s="177"/>
      <c r="D169" s="176"/>
      <c r="E169" s="176"/>
      <c r="F169" s="176"/>
      <c r="G169" s="166"/>
      <c r="H169" s="169"/>
      <c r="I169" s="176"/>
      <c r="J169" s="176"/>
      <c r="K169" s="176"/>
      <c r="L169" s="172"/>
      <c r="M169" s="177"/>
      <c r="N169" s="176"/>
      <c r="O169" s="176"/>
      <c r="P169" s="176"/>
      <c r="Q169" s="166"/>
      <c r="R169" s="169"/>
      <c r="S169" s="176"/>
      <c r="T169" s="176"/>
      <c r="U169" s="176"/>
      <c r="V169" s="176"/>
      <c r="W169" s="176"/>
      <c r="X169" s="176"/>
      <c r="Y169" s="176"/>
      <c r="Z169" s="176"/>
      <c r="AA169" s="176"/>
      <c r="AB169" s="176"/>
      <c r="AC169" s="128"/>
      <c r="AD169" s="128"/>
      <c r="AE169" s="128"/>
      <c r="AF169" s="128"/>
      <c r="AG169" s="128"/>
      <c r="AH169" s="128"/>
      <c r="AI169" s="128"/>
      <c r="AJ169" s="128"/>
      <c r="AK169" s="128"/>
      <c r="AL169" s="119"/>
      <c r="AM169" s="908"/>
      <c r="AN169" s="908"/>
      <c r="AO169" s="908"/>
      <c r="AP169" s="908"/>
      <c r="AQ169" s="908"/>
      <c r="AR169" s="908"/>
      <c r="AS169" s="908"/>
      <c r="AT169" s="908"/>
      <c r="AU169" s="908"/>
      <c r="AV169" s="908"/>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6"/>
      <c r="CN169" s="6"/>
      <c r="CO169" s="6"/>
      <c r="CP169" s="6"/>
      <c r="CQ169" s="6"/>
      <c r="CR169" s="6"/>
      <c r="CS169" s="6"/>
      <c r="CT169" s="6"/>
      <c r="CU169" s="6"/>
      <c r="CV169" s="6"/>
      <c r="CW169" s="6"/>
      <c r="CX169" s="6"/>
      <c r="CY169" s="6"/>
      <c r="CZ169" s="6"/>
    </row>
    <row r="170" s="454" customFormat="true" ht="15" customHeight="true" x14ac:dyDescent="0.2">
      <c r="A170" s="163"/>
      <c r="B170" s="152"/>
      <c r="C170" s="96"/>
      <c r="D170" s="95"/>
      <c r="E170" s="95"/>
      <c r="F170" s="95"/>
      <c r="G170" s="94"/>
      <c r="H170" s="93"/>
      <c r="I170" s="95"/>
      <c r="J170" s="95"/>
      <c r="K170" s="95"/>
      <c r="L170" s="92"/>
      <c r="M170" s="96"/>
      <c r="N170" s="95"/>
      <c r="O170" s="95"/>
      <c r="P170" s="95"/>
      <c r="Q170" s="94"/>
      <c r="R170" s="93"/>
      <c r="S170" s="95"/>
      <c r="T170" s="95"/>
      <c r="U170" s="95"/>
      <c r="V170" s="95"/>
      <c r="W170" s="95"/>
      <c r="X170" s="95"/>
      <c r="Y170" s="95"/>
      <c r="Z170" s="95"/>
      <c r="AA170" s="95"/>
      <c r="AB170" s="95"/>
      <c r="AC170" s="128"/>
      <c r="AD170" s="128"/>
      <c r="AE170" s="128"/>
      <c r="AF170" s="128"/>
      <c r="AG170" s="128"/>
      <c r="AH170" s="128"/>
      <c r="AI170" s="128"/>
      <c r="AJ170" s="128"/>
      <c r="AK170" s="128"/>
      <c r="AL170" s="119"/>
      <c r="AM170" s="908"/>
      <c r="AN170" s="908"/>
      <c r="AO170" s="908"/>
      <c r="AP170" s="908"/>
      <c r="AQ170" s="908"/>
      <c r="AR170" s="908"/>
      <c r="AS170" s="908"/>
      <c r="AT170" s="908"/>
      <c r="AU170" s="908"/>
      <c r="AV170" s="908"/>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6"/>
      <c r="CN170" s="6"/>
      <c r="CO170" s="6"/>
      <c r="CP170" s="6"/>
      <c r="CQ170" s="6"/>
      <c r="CR170" s="6"/>
      <c r="CS170" s="6"/>
      <c r="CT170" s="6"/>
      <c r="CU170" s="6"/>
      <c r="CV170" s="6"/>
      <c r="CW170" s="6"/>
      <c r="CX170" s="6"/>
      <c r="CY170" s="6"/>
      <c r="CZ170" s="6"/>
    </row>
    <row r="171" s="454" customFormat="true" ht="15" customHeight="true" x14ac:dyDescent="0.2">
      <c r="A171" s="163"/>
      <c r="B171" s="152"/>
      <c r="C171" s="96"/>
      <c r="D171" s="95"/>
      <c r="E171" s="95"/>
      <c r="F171" s="95"/>
      <c r="G171" s="94"/>
      <c r="H171" s="93"/>
      <c r="I171" s="95"/>
      <c r="J171" s="95"/>
      <c r="K171" s="95"/>
      <c r="L171" s="92"/>
      <c r="M171" s="96"/>
      <c r="N171" s="95"/>
      <c r="O171" s="95"/>
      <c r="P171" s="95"/>
      <c r="Q171" s="94"/>
      <c r="R171" s="93"/>
      <c r="S171" s="95"/>
      <c r="T171" s="95"/>
      <c r="U171" s="95"/>
      <c r="V171" s="95"/>
      <c r="W171" s="95"/>
      <c r="X171" s="95"/>
      <c r="Y171" s="95"/>
      <c r="Z171" s="95"/>
      <c r="AA171" s="95"/>
      <c r="AB171" s="95"/>
      <c r="AC171" s="128"/>
      <c r="AD171" s="128"/>
      <c r="AE171" s="128"/>
      <c r="AF171" s="128"/>
      <c r="AG171" s="128"/>
      <c r="AH171" s="128"/>
      <c r="AI171" s="128"/>
      <c r="AJ171" s="128"/>
      <c r="AK171" s="128"/>
      <c r="AL171" s="119"/>
      <c r="AM171" s="908"/>
      <c r="AN171" s="908"/>
      <c r="AO171" s="908"/>
      <c r="AP171" s="908"/>
      <c r="AQ171" s="908"/>
      <c r="AR171" s="908"/>
      <c r="AS171" s="908"/>
      <c r="AT171" s="908"/>
      <c r="AU171" s="908"/>
      <c r="AV171" s="908"/>
      <c r="AW171" s="908"/>
      <c r="AX171" s="908"/>
      <c r="AY171" s="908"/>
      <c r="AZ171" s="361"/>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6"/>
      <c r="CN171" s="6"/>
      <c r="CO171" s="6"/>
      <c r="CP171" s="6"/>
      <c r="CQ171" s="6"/>
      <c r="CR171" s="6"/>
      <c r="CS171" s="6"/>
      <c r="CT171" s="6"/>
      <c r="CU171" s="6"/>
      <c r="CV171" s="6"/>
      <c r="CW171" s="6"/>
      <c r="CX171" s="6"/>
      <c r="CY171" s="6"/>
      <c r="CZ171" s="6"/>
    </row>
    <row r="172" s="454" customFormat="true" ht="15" customHeight="true" x14ac:dyDescent="0.2">
      <c r="A172" s="163"/>
      <c r="B172" s="152"/>
      <c r="C172" s="96"/>
      <c r="D172" s="95"/>
      <c r="E172" s="95"/>
      <c r="F172" s="95"/>
      <c r="G172" s="94"/>
      <c r="H172" s="93"/>
      <c r="I172" s="95"/>
      <c r="J172" s="95"/>
      <c r="K172" s="95"/>
      <c r="L172" s="92"/>
      <c r="M172" s="96"/>
      <c r="N172" s="95"/>
      <c r="O172" s="95"/>
      <c r="P172" s="95"/>
      <c r="Q172" s="94"/>
      <c r="R172" s="93"/>
      <c r="S172" s="95"/>
      <c r="T172" s="95"/>
      <c r="U172" s="95"/>
      <c r="V172" s="95"/>
      <c r="W172" s="95"/>
      <c r="X172" s="95"/>
      <c r="Y172" s="95"/>
      <c r="Z172" s="95"/>
      <c r="AA172" s="95"/>
      <c r="AB172" s="95"/>
      <c r="AC172" s="128"/>
      <c r="AD172" s="128"/>
      <c r="AE172" s="128"/>
      <c r="AF172" s="128"/>
      <c r="AG172" s="128"/>
      <c r="AH172" s="128"/>
      <c r="AI172" s="128"/>
      <c r="AJ172" s="128"/>
      <c r="AK172" s="128"/>
      <c r="AL172" s="119"/>
      <c r="AM172" s="908"/>
      <c r="AN172" s="908"/>
      <c r="AO172" s="908"/>
      <c r="AP172" s="908"/>
      <c r="AQ172" s="908"/>
      <c r="AR172" s="908"/>
      <c r="AS172" s="908"/>
      <c r="AT172" s="908"/>
      <c r="AU172" s="908"/>
      <c r="AV172" s="908"/>
      <c r="AW172" s="908"/>
      <c r="AX172" s="908"/>
      <c r="AY172" s="908"/>
      <c r="AZ172" s="361"/>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6"/>
      <c r="CN172" s="6"/>
      <c r="CO172" s="6"/>
      <c r="CP172" s="6"/>
      <c r="CQ172" s="6"/>
      <c r="CR172" s="6"/>
      <c r="CS172" s="6"/>
      <c r="CT172" s="6"/>
      <c r="CU172" s="6"/>
      <c r="CV172" s="6"/>
      <c r="CW172" s="6"/>
      <c r="CX172" s="6"/>
      <c r="CY172" s="6"/>
      <c r="CZ172" s="6"/>
    </row>
    <row r="173" s="454" customFormat="true" ht="15" customHeight="true" x14ac:dyDescent="0.2">
      <c r="A173" s="163"/>
      <c r="B173" s="152"/>
      <c r="C173" s="96"/>
      <c r="D173" s="95"/>
      <c r="E173" s="95"/>
      <c r="F173" s="95"/>
      <c r="G173" s="94"/>
      <c r="H173" s="93"/>
      <c r="I173" s="95"/>
      <c r="J173" s="95"/>
      <c r="K173" s="95"/>
      <c r="L173" s="92"/>
      <c r="M173" s="96"/>
      <c r="N173" s="95"/>
      <c r="O173" s="95"/>
      <c r="P173" s="95"/>
      <c r="Q173" s="94"/>
      <c r="R173" s="93"/>
      <c r="S173" s="95"/>
      <c r="T173" s="95"/>
      <c r="U173" s="95"/>
      <c r="V173" s="95"/>
      <c r="W173" s="95"/>
      <c r="X173" s="95"/>
      <c r="Y173" s="95"/>
      <c r="Z173" s="95"/>
      <c r="AA173" s="95"/>
      <c r="AB173" s="95"/>
      <c r="AC173" s="128"/>
      <c r="AD173" s="128"/>
      <c r="AE173" s="128"/>
      <c r="AF173" s="128"/>
      <c r="AG173" s="128"/>
      <c r="AH173" s="128"/>
      <c r="AI173" s="128"/>
      <c r="AJ173" s="128"/>
      <c r="AK173" s="128"/>
      <c r="AL173" s="119"/>
      <c r="AM173" s="908"/>
      <c r="AN173" s="908"/>
      <c r="AO173" s="908"/>
      <c r="AP173" s="908"/>
      <c r="AQ173" s="908"/>
      <c r="AR173" s="908"/>
      <c r="AS173" s="908"/>
      <c r="AT173" s="908"/>
      <c r="AU173" s="908"/>
      <c r="AV173" s="908"/>
      <c r="AW173" s="908"/>
      <c r="AX173" s="908"/>
      <c r="AY173" s="908"/>
      <c r="AZ173" s="361"/>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6"/>
      <c r="CN173" s="6"/>
      <c r="CO173" s="6"/>
      <c r="CP173" s="6"/>
      <c r="CQ173" s="6"/>
      <c r="CR173" s="6"/>
      <c r="CS173" s="6"/>
      <c r="CT173" s="6"/>
      <c r="CU173" s="6"/>
      <c r="CV173" s="6"/>
      <c r="CW173" s="6"/>
      <c r="CX173" s="6"/>
      <c r="CY173" s="6"/>
      <c r="CZ173" s="6"/>
    </row>
    <row r="174" s="454" customFormat="true" ht="15" customHeight="true" x14ac:dyDescent="0.2">
      <c r="A174" s="163"/>
      <c r="B174" s="152"/>
      <c r="C174" s="96"/>
      <c r="D174" s="95"/>
      <c r="E174" s="95"/>
      <c r="F174" s="95"/>
      <c r="G174" s="94"/>
      <c r="H174" s="93"/>
      <c r="I174" s="95"/>
      <c r="J174" s="95"/>
      <c r="K174" s="95"/>
      <c r="L174" s="92"/>
      <c r="M174" s="96"/>
      <c r="N174" s="95"/>
      <c r="O174" s="95"/>
      <c r="P174" s="95"/>
      <c r="Q174" s="94"/>
      <c r="R174" s="93"/>
      <c r="S174" s="95"/>
      <c r="T174" s="95"/>
      <c r="U174" s="95"/>
      <c r="V174" s="95"/>
      <c r="W174" s="95"/>
      <c r="X174" s="95"/>
      <c r="Y174" s="95"/>
      <c r="Z174" s="95"/>
      <c r="AA174" s="95"/>
      <c r="AB174" s="95"/>
      <c r="AC174" s="128"/>
      <c r="AD174" s="128"/>
      <c r="AE174" s="128"/>
      <c r="AF174" s="128"/>
      <c r="AG174" s="128"/>
      <c r="AH174" s="128"/>
      <c r="AI174" s="128"/>
      <c r="AJ174" s="128"/>
      <c r="AK174" s="128"/>
      <c r="AL174" s="119"/>
      <c r="AM174" s="908"/>
      <c r="AN174" s="908"/>
      <c r="AO174" s="908"/>
      <c r="AP174" s="908"/>
      <c r="AQ174" s="908"/>
      <c r="AR174" s="908"/>
      <c r="AS174" s="908"/>
      <c r="AT174" s="908"/>
      <c r="AU174" s="908"/>
      <c r="AV174" s="908"/>
      <c r="AW174" s="908"/>
      <c r="AX174" s="908"/>
      <c r="AY174" s="908"/>
      <c r="AZ174" s="361"/>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6"/>
      <c r="CN174" s="6"/>
      <c r="CO174" s="6"/>
      <c r="CP174" s="6"/>
      <c r="CQ174" s="6"/>
      <c r="CR174" s="6"/>
      <c r="CS174" s="6"/>
      <c r="CT174" s="6"/>
      <c r="CU174" s="6"/>
      <c r="CV174" s="6"/>
      <c r="CW174" s="6"/>
      <c r="CX174" s="6"/>
      <c r="CY174" s="6"/>
      <c r="CZ174" s="6"/>
    </row>
    <row r="175" s="454" customFormat="true" ht="15" customHeight="true" x14ac:dyDescent="0.2">
      <c r="A175" s="163"/>
      <c r="B175" s="152"/>
      <c r="C175" s="96"/>
      <c r="D175" s="95"/>
      <c r="E175" s="95"/>
      <c r="F175" s="95"/>
      <c r="G175" s="94"/>
      <c r="H175" s="93"/>
      <c r="I175" s="95"/>
      <c r="J175" s="95"/>
      <c r="K175" s="95"/>
      <c r="L175" s="92"/>
      <c r="M175" s="96"/>
      <c r="N175" s="95"/>
      <c r="O175" s="95"/>
      <c r="P175" s="95"/>
      <c r="Q175" s="94"/>
      <c r="R175" s="93"/>
      <c r="S175" s="95"/>
      <c r="T175" s="95"/>
      <c r="U175" s="95"/>
      <c r="V175" s="95"/>
      <c r="W175" s="95"/>
      <c r="X175" s="95"/>
      <c r="Y175" s="95"/>
      <c r="Z175" s="95"/>
      <c r="AA175" s="95"/>
      <c r="AB175" s="95"/>
      <c r="AC175" s="128"/>
      <c r="AD175" s="128"/>
      <c r="AE175" s="128"/>
      <c r="AF175" s="128"/>
      <c r="AG175" s="128"/>
      <c r="AH175" s="128"/>
      <c r="AI175" s="128"/>
      <c r="AJ175" s="128"/>
      <c r="AK175" s="128"/>
      <c r="AL175" s="119"/>
      <c r="AM175" s="908"/>
      <c r="AN175" s="908"/>
      <c r="AO175" s="908"/>
      <c r="AP175" s="908"/>
      <c r="AQ175" s="908"/>
      <c r="AR175" s="908"/>
      <c r="AS175" s="908"/>
      <c r="AT175" s="908"/>
      <c r="AU175" s="908"/>
      <c r="AV175" s="908"/>
      <c r="AW175" s="908"/>
      <c r="AX175" s="908"/>
      <c r="AY175" s="908"/>
      <c r="AZ175" s="361"/>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6"/>
      <c r="CN175" s="6"/>
      <c r="CO175" s="6"/>
      <c r="CP175" s="6"/>
      <c r="CQ175" s="6"/>
      <c r="CR175" s="6"/>
      <c r="CS175" s="6"/>
      <c r="CT175" s="6"/>
      <c r="CU175" s="6"/>
      <c r="CV175" s="6"/>
      <c r="CW175" s="6"/>
      <c r="CX175" s="6"/>
      <c r="CY175" s="6"/>
      <c r="CZ175" s="6"/>
    </row>
    <row r="176" s="454" customFormat="true" ht="15" customHeight="true" x14ac:dyDescent="0.2">
      <c r="A176" s="163"/>
      <c r="B176" s="152"/>
      <c r="C176" s="96"/>
      <c r="D176" s="95"/>
      <c r="E176" s="95"/>
      <c r="F176" s="95"/>
      <c r="G176" s="94"/>
      <c r="H176" s="93"/>
      <c r="I176" s="95"/>
      <c r="J176" s="95"/>
      <c r="K176" s="95"/>
      <c r="L176" s="92"/>
      <c r="M176" s="96"/>
      <c r="N176" s="95"/>
      <c r="O176" s="95"/>
      <c r="P176" s="95"/>
      <c r="Q176" s="94"/>
      <c r="R176" s="93"/>
      <c r="S176" s="95"/>
      <c r="T176" s="95"/>
      <c r="U176" s="95"/>
      <c r="V176" s="95"/>
      <c r="W176" s="95"/>
      <c r="X176" s="95"/>
      <c r="Y176" s="95"/>
      <c r="Z176" s="95"/>
      <c r="AA176" s="95"/>
      <c r="AB176" s="95"/>
      <c r="AC176" s="128"/>
      <c r="AD176" s="128"/>
      <c r="AE176" s="128"/>
      <c r="AF176" s="128"/>
      <c r="AG176" s="128"/>
      <c r="AH176" s="128"/>
      <c r="AI176" s="128"/>
      <c r="AJ176" s="128"/>
      <c r="AK176" s="128"/>
      <c r="AL176" s="119"/>
      <c r="AM176" s="908"/>
      <c r="AN176" s="908"/>
      <c r="AO176" s="908"/>
      <c r="AP176" s="908"/>
      <c r="AQ176" s="908"/>
      <c r="AR176" s="908"/>
      <c r="AS176" s="908"/>
      <c r="AT176" s="908"/>
      <c r="AU176" s="908"/>
      <c r="AV176" s="908"/>
      <c r="AW176" s="908"/>
      <c r="AX176" s="908"/>
      <c r="AY176" s="908"/>
      <c r="AZ176" s="361"/>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6"/>
      <c r="CN176" s="6"/>
      <c r="CO176" s="6"/>
      <c r="CP176" s="6"/>
      <c r="CQ176" s="6"/>
      <c r="CR176" s="6"/>
      <c r="CS176" s="6"/>
      <c r="CT176" s="6"/>
      <c r="CU176" s="6"/>
      <c r="CV176" s="6"/>
      <c r="CW176" s="6"/>
      <c r="CX176" s="6"/>
      <c r="CY176" s="6"/>
      <c r="CZ176" s="6"/>
    </row>
    <row r="177" s="454" customFormat="true" ht="15" customHeight="true" x14ac:dyDescent="0.2">
      <c r="A177" s="163"/>
      <c r="B177" s="152"/>
      <c r="C177" s="96"/>
      <c r="D177" s="95"/>
      <c r="E177" s="95"/>
      <c r="F177" s="95"/>
      <c r="G177" s="94"/>
      <c r="H177" s="93"/>
      <c r="I177" s="95"/>
      <c r="J177" s="95"/>
      <c r="K177" s="95"/>
      <c r="L177" s="92"/>
      <c r="M177" s="96"/>
      <c r="N177" s="95"/>
      <c r="O177" s="95"/>
      <c r="P177" s="95"/>
      <c r="Q177" s="94"/>
      <c r="R177" s="93"/>
      <c r="S177" s="95"/>
      <c r="T177" s="95"/>
      <c r="U177" s="95"/>
      <c r="V177" s="95"/>
      <c r="W177" s="95"/>
      <c r="X177" s="95"/>
      <c r="Y177" s="95"/>
      <c r="Z177" s="95"/>
      <c r="AA177" s="95"/>
      <c r="AB177" s="95"/>
      <c r="AC177" s="128"/>
      <c r="AD177" s="128"/>
      <c r="AE177" s="128"/>
      <c r="AF177" s="128"/>
      <c r="AG177" s="128"/>
      <c r="AH177" s="128"/>
      <c r="AI177" s="128"/>
      <c r="AJ177" s="128"/>
      <c r="AK177" s="128"/>
      <c r="AL177" s="119"/>
      <c r="AM177" s="908"/>
      <c r="AN177" s="908"/>
      <c r="AO177" s="908"/>
      <c r="AP177" s="908"/>
      <c r="AQ177" s="908"/>
      <c r="AR177" s="908"/>
      <c r="AS177" s="908"/>
      <c r="AT177" s="908"/>
      <c r="AU177" s="908"/>
      <c r="AV177" s="908"/>
      <c r="AW177" s="908"/>
      <c r="AX177" s="908"/>
      <c r="AY177" s="908"/>
      <c r="AZ177" s="361"/>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6"/>
      <c r="CN177" s="6"/>
      <c r="CO177" s="6"/>
      <c r="CP177" s="6"/>
      <c r="CQ177" s="6"/>
      <c r="CR177" s="6"/>
      <c r="CS177" s="6"/>
      <c r="CT177" s="6"/>
      <c r="CU177" s="6"/>
      <c r="CV177" s="6"/>
      <c r="CW177" s="6"/>
      <c r="CX177" s="6"/>
      <c r="CY177" s="6"/>
      <c r="CZ177" s="6"/>
    </row>
    <row r="178" s="454" customFormat="true" ht="15" customHeight="true" x14ac:dyDescent="0.2">
      <c r="A178" s="163"/>
      <c r="B178" s="152"/>
      <c r="C178" s="96"/>
      <c r="D178" s="95"/>
      <c r="E178" s="95"/>
      <c r="F178" s="95"/>
      <c r="G178" s="94"/>
      <c r="H178" s="93"/>
      <c r="I178" s="95"/>
      <c r="J178" s="95"/>
      <c r="K178" s="95"/>
      <c r="L178" s="92"/>
      <c r="M178" s="96"/>
      <c r="N178" s="95"/>
      <c r="O178" s="95"/>
      <c r="P178" s="95"/>
      <c r="Q178" s="94"/>
      <c r="R178" s="93"/>
      <c r="S178" s="95"/>
      <c r="T178" s="95"/>
      <c r="U178" s="95"/>
      <c r="V178" s="95"/>
      <c r="W178" s="95"/>
      <c r="X178" s="95"/>
      <c r="Y178" s="95"/>
      <c r="Z178" s="95"/>
      <c r="AA178" s="95"/>
      <c r="AB178" s="95"/>
      <c r="AC178" s="128"/>
      <c r="AD178" s="128"/>
      <c r="AE178" s="128"/>
      <c r="AF178" s="128"/>
      <c r="AG178" s="128"/>
      <c r="AH178" s="128"/>
      <c r="AI178" s="128"/>
      <c r="AJ178" s="128"/>
      <c r="AK178" s="128"/>
      <c r="AL178" s="119"/>
      <c r="AM178" s="908"/>
      <c r="AN178" s="908"/>
      <c r="AO178" s="908"/>
      <c r="AP178" s="908"/>
      <c r="AQ178" s="908"/>
      <c r="AR178" s="908"/>
      <c r="AS178" s="908"/>
      <c r="AT178" s="908"/>
      <c r="AU178" s="908"/>
      <c r="AV178" s="908"/>
      <c r="AW178" s="908"/>
      <c r="AX178" s="908"/>
      <c r="AY178" s="908"/>
      <c r="AZ178" s="361"/>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6"/>
      <c r="CN178" s="6"/>
      <c r="CO178" s="6"/>
      <c r="CP178" s="6"/>
      <c r="CQ178" s="6"/>
      <c r="CR178" s="6"/>
      <c r="CS178" s="6"/>
      <c r="CT178" s="6"/>
      <c r="CU178" s="6"/>
      <c r="CV178" s="6"/>
      <c r="CW178" s="6"/>
      <c r="CX178" s="6"/>
      <c r="CY178" s="6"/>
      <c r="CZ178" s="6"/>
    </row>
    <row r="179" s="454" customFormat="true" ht="15" customHeight="true" x14ac:dyDescent="0.2">
      <c r="A179" s="163"/>
      <c r="B179" s="152"/>
      <c r="C179" s="96"/>
      <c r="D179" s="95"/>
      <c r="E179" s="95"/>
      <c r="F179" s="95"/>
      <c r="G179" s="94"/>
      <c r="H179" s="93"/>
      <c r="I179" s="95"/>
      <c r="J179" s="95"/>
      <c r="K179" s="95"/>
      <c r="L179" s="92"/>
      <c r="M179" s="96"/>
      <c r="N179" s="95"/>
      <c r="O179" s="95"/>
      <c r="P179" s="95"/>
      <c r="Q179" s="94"/>
      <c r="R179" s="93"/>
      <c r="S179" s="95"/>
      <c r="T179" s="95"/>
      <c r="U179" s="95"/>
      <c r="V179" s="95"/>
      <c r="W179" s="95"/>
      <c r="X179" s="95"/>
      <c r="Y179" s="95"/>
      <c r="Z179" s="95"/>
      <c r="AA179" s="95"/>
      <c r="AB179" s="95"/>
      <c r="AC179" s="128"/>
      <c r="AD179" s="128"/>
      <c r="AE179" s="128"/>
      <c r="AF179" s="128"/>
      <c r="AG179" s="128"/>
      <c r="AH179" s="128"/>
      <c r="AI179" s="128"/>
      <c r="AJ179" s="128"/>
      <c r="AK179" s="128"/>
      <c r="AL179" s="119"/>
      <c r="AM179" s="908"/>
      <c r="AN179" s="908"/>
      <c r="AO179" s="908"/>
      <c r="AP179" s="908"/>
      <c r="AQ179" s="908"/>
      <c r="AR179" s="908"/>
      <c r="AS179" s="908"/>
      <c r="AT179" s="908"/>
      <c r="AU179" s="908"/>
      <c r="AV179" s="908"/>
      <c r="AW179" s="908"/>
      <c r="AX179" s="908"/>
      <c r="AY179" s="908"/>
      <c r="AZ179" s="361"/>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6"/>
      <c r="CN179" s="6"/>
      <c r="CO179" s="6"/>
      <c r="CP179" s="6"/>
      <c r="CQ179" s="6"/>
      <c r="CR179" s="6"/>
      <c r="CS179" s="6"/>
      <c r="CT179" s="6"/>
      <c r="CU179" s="6"/>
      <c r="CV179" s="6"/>
      <c r="CW179" s="6"/>
      <c r="CX179" s="6"/>
      <c r="CY179" s="6"/>
      <c r="CZ179" s="6"/>
    </row>
    <row r="180" s="454" customFormat="true" ht="15" customHeight="true" x14ac:dyDescent="0.2">
      <c r="A180" s="163"/>
      <c r="B180" s="152"/>
      <c r="C180" s="96"/>
      <c r="D180" s="95"/>
      <c r="E180" s="95"/>
      <c r="F180" s="95"/>
      <c r="G180" s="94"/>
      <c r="H180" s="93"/>
      <c r="I180" s="95"/>
      <c r="J180" s="95"/>
      <c r="K180" s="95"/>
      <c r="L180" s="92"/>
      <c r="M180" s="96"/>
      <c r="N180" s="95"/>
      <c r="O180" s="95"/>
      <c r="P180" s="95"/>
      <c r="Q180" s="94"/>
      <c r="R180" s="93"/>
      <c r="S180" s="95"/>
      <c r="T180" s="95"/>
      <c r="U180" s="95"/>
      <c r="V180" s="95"/>
      <c r="W180" s="95"/>
      <c r="X180" s="95"/>
      <c r="Y180" s="95"/>
      <c r="Z180" s="95"/>
      <c r="AA180" s="95"/>
      <c r="AB180" s="95"/>
      <c r="AC180" s="128"/>
      <c r="AD180" s="128"/>
      <c r="AE180" s="128"/>
      <c r="AF180" s="128"/>
      <c r="AG180" s="128"/>
      <c r="AH180" s="128"/>
      <c r="AI180" s="128"/>
      <c r="AJ180" s="128"/>
      <c r="AK180" s="128"/>
      <c r="AL180" s="119"/>
      <c r="AM180" s="908"/>
      <c r="AN180" s="908"/>
      <c r="AO180" s="908"/>
      <c r="AP180" s="908"/>
      <c r="AQ180" s="908"/>
      <c r="AR180" s="908"/>
      <c r="AS180" s="908"/>
      <c r="AT180" s="908"/>
      <c r="AU180" s="908"/>
      <c r="AV180" s="908"/>
      <c r="AW180" s="908"/>
      <c r="AX180" s="908"/>
      <c r="AY180" s="908"/>
      <c r="AZ180" s="361"/>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6"/>
      <c r="CN180" s="6"/>
      <c r="CO180" s="6"/>
      <c r="CP180" s="6"/>
      <c r="CQ180" s="6"/>
      <c r="CR180" s="6"/>
      <c r="CS180" s="6"/>
      <c r="CT180" s="6"/>
      <c r="CU180" s="6"/>
      <c r="CV180" s="6"/>
      <c r="CW180" s="6"/>
      <c r="CX180" s="6"/>
      <c r="CY180" s="6"/>
      <c r="CZ180" s="6"/>
    </row>
    <row r="181" s="454" customFormat="true" ht="15" customHeight="true" x14ac:dyDescent="0.2">
      <c r="A181" s="163"/>
      <c r="B181" s="152"/>
      <c r="C181" s="96"/>
      <c r="D181" s="95"/>
      <c r="E181" s="95"/>
      <c r="F181" s="95"/>
      <c r="G181" s="94"/>
      <c r="H181" s="93"/>
      <c r="I181" s="95"/>
      <c r="J181" s="95"/>
      <c r="K181" s="95"/>
      <c r="L181" s="92"/>
      <c r="M181" s="96"/>
      <c r="N181" s="95"/>
      <c r="O181" s="95"/>
      <c r="P181" s="95"/>
      <c r="Q181" s="94"/>
      <c r="R181" s="93"/>
      <c r="S181" s="95"/>
      <c r="T181" s="95"/>
      <c r="U181" s="95"/>
      <c r="V181" s="95"/>
      <c r="W181" s="95"/>
      <c r="X181" s="95"/>
      <c r="Y181" s="95"/>
      <c r="Z181" s="95"/>
      <c r="AA181" s="95"/>
      <c r="AB181" s="95"/>
      <c r="AC181" s="128"/>
      <c r="AD181" s="128"/>
      <c r="AE181" s="128"/>
      <c r="AF181" s="128"/>
      <c r="AG181" s="128"/>
      <c r="AH181" s="128"/>
      <c r="AI181" s="128"/>
      <c r="AJ181" s="128"/>
      <c r="AK181" s="128"/>
      <c r="AL181" s="119"/>
      <c r="AM181" s="908"/>
      <c r="AN181" s="908"/>
      <c r="AO181" s="908"/>
      <c r="AP181" s="908"/>
      <c r="AQ181" s="908"/>
      <c r="AR181" s="908"/>
      <c r="AS181" s="908"/>
      <c r="AT181" s="908"/>
      <c r="AU181" s="908"/>
      <c r="AV181" s="908"/>
      <c r="AW181" s="908"/>
      <c r="AX181" s="908"/>
      <c r="AY181" s="908"/>
      <c r="AZ181" s="361"/>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6"/>
      <c r="CN181" s="6"/>
      <c r="CO181" s="6"/>
      <c r="CP181" s="6"/>
      <c r="CQ181" s="6"/>
      <c r="CR181" s="6"/>
      <c r="CS181" s="6"/>
      <c r="CT181" s="6"/>
      <c r="CU181" s="6"/>
      <c r="CV181" s="6"/>
      <c r="CW181" s="6"/>
      <c r="CX181" s="6"/>
      <c r="CY181" s="6"/>
      <c r="CZ181" s="6"/>
    </row>
    <row r="182" s="454" customFormat="true" ht="15" customHeight="true" x14ac:dyDescent="0.2">
      <c r="A182" s="163"/>
      <c r="B182" s="152"/>
      <c r="C182" s="96"/>
      <c r="D182" s="95"/>
      <c r="E182" s="95"/>
      <c r="F182" s="95"/>
      <c r="G182" s="94"/>
      <c r="H182" s="93"/>
      <c r="I182" s="95"/>
      <c r="J182" s="95"/>
      <c r="K182" s="95"/>
      <c r="L182" s="92"/>
      <c r="M182" s="96"/>
      <c r="N182" s="95"/>
      <c r="O182" s="95"/>
      <c r="P182" s="95"/>
      <c r="Q182" s="94"/>
      <c r="R182" s="93"/>
      <c r="S182" s="95"/>
      <c r="T182" s="95"/>
      <c r="U182" s="95"/>
      <c r="V182" s="95"/>
      <c r="W182" s="95"/>
      <c r="X182" s="95"/>
      <c r="Y182" s="95"/>
      <c r="Z182" s="95"/>
      <c r="AA182" s="95"/>
      <c r="AB182" s="95"/>
      <c r="AC182" s="128"/>
      <c r="AD182" s="128"/>
      <c r="AE182" s="128"/>
      <c r="AF182" s="128"/>
      <c r="AG182" s="128"/>
      <c r="AH182" s="128"/>
      <c r="AI182" s="128"/>
      <c r="AJ182" s="128"/>
      <c r="AK182" s="128"/>
      <c r="AL182" s="119"/>
      <c r="AM182" s="908"/>
      <c r="AN182" s="908"/>
      <c r="AO182" s="908"/>
      <c r="AP182" s="908"/>
      <c r="AQ182" s="908"/>
      <c r="AR182" s="908"/>
      <c r="AS182" s="908"/>
      <c r="AT182" s="908"/>
      <c r="AU182" s="908"/>
      <c r="AV182" s="908"/>
      <c r="AW182" s="908"/>
      <c r="AX182" s="908"/>
      <c r="AY182" s="908"/>
      <c r="AZ182" s="361"/>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6"/>
      <c r="CN182" s="6"/>
      <c r="CO182" s="6"/>
      <c r="CP182" s="6"/>
      <c r="CQ182" s="6"/>
      <c r="CR182" s="6"/>
      <c r="CS182" s="6"/>
      <c r="CT182" s="6"/>
      <c r="CU182" s="6"/>
      <c r="CV182" s="6"/>
      <c r="CW182" s="6"/>
      <c r="CX182" s="6"/>
      <c r="CY182" s="6"/>
      <c r="CZ182" s="6"/>
    </row>
    <row r="183" s="454" customFormat="true" ht="15" customHeight="true" x14ac:dyDescent="0.2">
      <c r="A183" s="163"/>
      <c r="B183" s="152"/>
      <c r="C183" s="96"/>
      <c r="D183" s="95"/>
      <c r="E183" s="95"/>
      <c r="F183" s="95"/>
      <c r="G183" s="94"/>
      <c r="H183" s="93"/>
      <c r="I183" s="95"/>
      <c r="J183" s="95"/>
      <c r="K183" s="95"/>
      <c r="L183" s="92"/>
      <c r="M183" s="96"/>
      <c r="N183" s="95"/>
      <c r="O183" s="95"/>
      <c r="P183" s="95"/>
      <c r="Q183" s="94"/>
      <c r="R183" s="93"/>
      <c r="S183" s="95"/>
      <c r="T183" s="95"/>
      <c r="U183" s="95"/>
      <c r="V183" s="95"/>
      <c r="W183" s="95"/>
      <c r="X183" s="95"/>
      <c r="Y183" s="95"/>
      <c r="Z183" s="95"/>
      <c r="AA183" s="95"/>
      <c r="AB183" s="95"/>
      <c r="AC183" s="128"/>
      <c r="AD183" s="128"/>
      <c r="AE183" s="128"/>
      <c r="AF183" s="128"/>
      <c r="AG183" s="128"/>
      <c r="AH183" s="128"/>
      <c r="AI183" s="128"/>
      <c r="AJ183" s="128"/>
      <c r="AK183" s="128"/>
      <c r="AL183" s="119"/>
      <c r="AM183" s="908"/>
      <c r="AN183" s="908"/>
      <c r="AO183" s="908"/>
      <c r="AP183" s="908"/>
      <c r="AQ183" s="908"/>
      <c r="AR183" s="908"/>
      <c r="AS183" s="908"/>
      <c r="AT183" s="908"/>
      <c r="AU183" s="908"/>
      <c r="AV183" s="908"/>
      <c r="AW183" s="908"/>
      <c r="AX183" s="908"/>
      <c r="AY183" s="908"/>
      <c r="AZ183" s="361"/>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6"/>
      <c r="CN183" s="6"/>
      <c r="CO183" s="6"/>
      <c r="CP183" s="6"/>
      <c r="CQ183" s="6"/>
      <c r="CR183" s="6"/>
      <c r="CS183" s="6"/>
      <c r="CT183" s="6"/>
      <c r="CU183" s="6"/>
      <c r="CV183" s="6"/>
      <c r="CW183" s="6"/>
      <c r="CX183" s="6"/>
      <c r="CY183" s="6"/>
      <c r="CZ183" s="6"/>
    </row>
    <row r="184" s="454" customFormat="true" ht="15" customHeight="true" x14ac:dyDescent="0.2">
      <c r="A184" s="163"/>
      <c r="B184" s="152"/>
      <c r="C184" s="96"/>
      <c r="D184" s="95"/>
      <c r="E184" s="95"/>
      <c r="F184" s="95"/>
      <c r="G184" s="94"/>
      <c r="H184" s="93"/>
      <c r="I184" s="95"/>
      <c r="J184" s="95"/>
      <c r="K184" s="95"/>
      <c r="L184" s="92"/>
      <c r="M184" s="96"/>
      <c r="N184" s="95"/>
      <c r="O184" s="95"/>
      <c r="P184" s="95"/>
      <c r="Q184" s="94"/>
      <c r="R184" s="93"/>
      <c r="S184" s="95"/>
      <c r="T184" s="95"/>
      <c r="U184" s="95"/>
      <c r="V184" s="95"/>
      <c r="W184" s="95"/>
      <c r="X184" s="95"/>
      <c r="Y184" s="95"/>
      <c r="Z184" s="95"/>
      <c r="AA184" s="95"/>
      <c r="AB184" s="95"/>
      <c r="AC184" s="128"/>
      <c r="AD184" s="128"/>
      <c r="AE184" s="128"/>
      <c r="AF184" s="128"/>
      <c r="AG184" s="128"/>
      <c r="AH184" s="128"/>
      <c r="AI184" s="128"/>
      <c r="AJ184" s="128"/>
      <c r="AK184" s="128"/>
      <c r="AL184" s="119"/>
      <c r="AM184" s="908"/>
      <c r="AN184" s="908"/>
      <c r="AO184" s="908"/>
      <c r="AP184" s="908"/>
      <c r="AQ184" s="908"/>
      <c r="AR184" s="908"/>
      <c r="AS184" s="908"/>
      <c r="AT184" s="908"/>
      <c r="AU184" s="908"/>
      <c r="AV184" s="908"/>
      <c r="AW184" s="908"/>
      <c r="AX184" s="908"/>
      <c r="AY184" s="908"/>
      <c r="AZ184" s="361"/>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6"/>
      <c r="CN184" s="6"/>
      <c r="CO184" s="6"/>
      <c r="CP184" s="6"/>
      <c r="CQ184" s="6"/>
      <c r="CR184" s="6"/>
      <c r="CS184" s="6"/>
      <c r="CT184" s="6"/>
      <c r="CU184" s="6"/>
      <c r="CV184" s="6"/>
      <c r="CW184" s="6"/>
      <c r="CX184" s="6"/>
      <c r="CY184" s="6"/>
      <c r="CZ184" s="6"/>
    </row>
    <row r="185" s="454" customFormat="true" ht="15" customHeight="true" x14ac:dyDescent="0.2">
      <c r="A185" s="163"/>
      <c r="B185" s="152"/>
      <c r="C185" s="96"/>
      <c r="D185" s="95"/>
      <c r="E185" s="95"/>
      <c r="F185" s="95"/>
      <c r="G185" s="94"/>
      <c r="H185" s="93"/>
      <c r="I185" s="95"/>
      <c r="J185" s="95"/>
      <c r="K185" s="95"/>
      <c r="L185" s="92"/>
      <c r="M185" s="96"/>
      <c r="N185" s="95"/>
      <c r="O185" s="95"/>
      <c r="P185" s="95"/>
      <c r="Q185" s="94"/>
      <c r="R185" s="93"/>
      <c r="S185" s="95"/>
      <c r="T185" s="95"/>
      <c r="U185" s="95"/>
      <c r="V185" s="95"/>
      <c r="W185" s="95"/>
      <c r="X185" s="95"/>
      <c r="Y185" s="95"/>
      <c r="Z185" s="95"/>
      <c r="AA185" s="95"/>
      <c r="AB185" s="95"/>
      <c r="AC185" s="128"/>
      <c r="AD185" s="128"/>
      <c r="AE185" s="128"/>
      <c r="AF185" s="128"/>
      <c r="AG185" s="128"/>
      <c r="AH185" s="128"/>
      <c r="AI185" s="128"/>
      <c r="AJ185" s="128"/>
      <c r="AK185" s="128"/>
      <c r="AL185" s="119"/>
      <c r="AM185" s="908"/>
      <c r="AN185" s="908"/>
      <c r="AO185" s="908"/>
      <c r="AP185" s="908"/>
      <c r="AQ185" s="908"/>
      <c r="AR185" s="908"/>
      <c r="AS185" s="908"/>
      <c r="AT185" s="908"/>
      <c r="AU185" s="908"/>
      <c r="AV185" s="908"/>
      <c r="AW185" s="908"/>
      <c r="AX185" s="908"/>
      <c r="AY185" s="908"/>
      <c r="AZ185" s="361"/>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6"/>
      <c r="CN185" s="6"/>
      <c r="CO185" s="6"/>
      <c r="CP185" s="6"/>
      <c r="CQ185" s="6"/>
      <c r="CR185" s="6"/>
      <c r="CS185" s="6"/>
      <c r="CT185" s="6"/>
      <c r="CU185" s="6"/>
      <c r="CV185" s="6"/>
      <c r="CW185" s="6"/>
      <c r="CX185" s="6"/>
      <c r="CY185" s="6"/>
      <c r="CZ185" s="6"/>
    </row>
    <row r="186" s="454" customFormat="true" ht="15" customHeight="true" x14ac:dyDescent="0.2">
      <c r="A186" s="163"/>
      <c r="B186" s="152"/>
      <c r="C186" s="96"/>
      <c r="D186" s="95"/>
      <c r="E186" s="95"/>
      <c r="F186" s="95"/>
      <c r="G186" s="94"/>
      <c r="H186" s="93"/>
      <c r="I186" s="95"/>
      <c r="J186" s="95"/>
      <c r="K186" s="95"/>
      <c r="L186" s="92"/>
      <c r="M186" s="96"/>
      <c r="N186" s="95"/>
      <c r="O186" s="95"/>
      <c r="P186" s="95"/>
      <c r="Q186" s="94"/>
      <c r="R186" s="93"/>
      <c r="S186" s="95"/>
      <c r="T186" s="95"/>
      <c r="U186" s="95"/>
      <c r="V186" s="95"/>
      <c r="W186" s="95"/>
      <c r="X186" s="95"/>
      <c r="Y186" s="95"/>
      <c r="Z186" s="95"/>
      <c r="AA186" s="95"/>
      <c r="AB186" s="95"/>
      <c r="AC186" s="128"/>
      <c r="AD186" s="128"/>
      <c r="AE186" s="128"/>
      <c r="AF186" s="128"/>
      <c r="AG186" s="128"/>
      <c r="AH186" s="128"/>
      <c r="AI186" s="128"/>
      <c r="AJ186" s="128"/>
      <c r="AK186" s="128"/>
      <c r="AL186" s="119"/>
      <c r="AM186" s="908"/>
      <c r="AN186" s="908"/>
      <c r="AO186" s="908"/>
      <c r="AP186" s="908"/>
      <c r="AQ186" s="908"/>
      <c r="AR186" s="908"/>
      <c r="AS186" s="908"/>
      <c r="AT186" s="908"/>
      <c r="AU186" s="908"/>
      <c r="AV186" s="908"/>
      <c r="AW186" s="908"/>
      <c r="AX186" s="908"/>
      <c r="AY186" s="908"/>
      <c r="AZ186" s="361"/>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6"/>
      <c r="CN186" s="6"/>
      <c r="CO186" s="6"/>
      <c r="CP186" s="6"/>
      <c r="CQ186" s="6"/>
      <c r="CR186" s="6"/>
      <c r="CS186" s="6"/>
      <c r="CT186" s="6"/>
      <c r="CU186" s="6"/>
      <c r="CV186" s="6"/>
      <c r="CW186" s="6"/>
      <c r="CX186" s="6"/>
      <c r="CY186" s="6"/>
      <c r="CZ186" s="6"/>
    </row>
    <row r="187" s="454" customFormat="true" ht="15" customHeight="true" x14ac:dyDescent="0.2">
      <c r="A187" s="163"/>
      <c r="B187" s="152"/>
      <c r="C187" s="96"/>
      <c r="D187" s="95"/>
      <c r="E187" s="95"/>
      <c r="F187" s="95"/>
      <c r="G187" s="94"/>
      <c r="H187" s="93"/>
      <c r="I187" s="95"/>
      <c r="J187" s="95"/>
      <c r="K187" s="95"/>
      <c r="L187" s="92"/>
      <c r="M187" s="96"/>
      <c r="N187" s="95"/>
      <c r="O187" s="95"/>
      <c r="P187" s="95"/>
      <c r="Q187" s="94"/>
      <c r="R187" s="93"/>
      <c r="S187" s="95"/>
      <c r="T187" s="95"/>
      <c r="U187" s="95"/>
      <c r="V187" s="95"/>
      <c r="W187" s="95"/>
      <c r="X187" s="95"/>
      <c r="Y187" s="95"/>
      <c r="Z187" s="95"/>
      <c r="AA187" s="95"/>
      <c r="AB187" s="95"/>
      <c r="AC187" s="128"/>
      <c r="AD187" s="128"/>
      <c r="AE187" s="128"/>
      <c r="AF187" s="128"/>
      <c r="AG187" s="128"/>
      <c r="AH187" s="128"/>
      <c r="AI187" s="128"/>
      <c r="AJ187" s="128"/>
      <c r="AK187" s="128"/>
      <c r="AL187" s="119"/>
      <c r="AM187" s="908"/>
      <c r="AN187" s="908"/>
      <c r="AO187" s="908"/>
      <c r="AP187" s="908"/>
      <c r="AQ187" s="908"/>
      <c r="AR187" s="908"/>
      <c r="AS187" s="908"/>
      <c r="AT187" s="908"/>
      <c r="AU187" s="908"/>
      <c r="AV187" s="908"/>
      <c r="AW187" s="908"/>
      <c r="AX187" s="908"/>
      <c r="AY187" s="908"/>
      <c r="AZ187" s="361"/>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6"/>
      <c r="CN187" s="6"/>
      <c r="CO187" s="6"/>
      <c r="CP187" s="6"/>
      <c r="CQ187" s="6"/>
      <c r="CR187" s="6"/>
      <c r="CS187" s="6"/>
      <c r="CT187" s="6"/>
      <c r="CU187" s="6"/>
      <c r="CV187" s="6"/>
      <c r="CW187" s="6"/>
      <c r="CX187" s="6"/>
      <c r="CY187" s="6"/>
      <c r="CZ187" s="6"/>
    </row>
    <row r="188" s="454" customFormat="true" ht="15" customHeight="true" x14ac:dyDescent="0.2">
      <c r="A188" s="163"/>
      <c r="B188" s="152"/>
      <c r="C188" s="96"/>
      <c r="D188" s="95"/>
      <c r="E188" s="95"/>
      <c r="F188" s="95"/>
      <c r="G188" s="94"/>
      <c r="H188" s="93"/>
      <c r="I188" s="95"/>
      <c r="J188" s="95"/>
      <c r="K188" s="95"/>
      <c r="L188" s="92"/>
      <c r="M188" s="96"/>
      <c r="N188" s="95"/>
      <c r="O188" s="95"/>
      <c r="P188" s="95"/>
      <c r="Q188" s="94"/>
      <c r="R188" s="93"/>
      <c r="S188" s="95"/>
      <c r="T188" s="95"/>
      <c r="U188" s="95"/>
      <c r="V188" s="95"/>
      <c r="W188" s="95"/>
      <c r="X188" s="95"/>
      <c r="Y188" s="95"/>
      <c r="Z188" s="95"/>
      <c r="AA188" s="95"/>
      <c r="AB188" s="95"/>
      <c r="AC188" s="128"/>
      <c r="AD188" s="128"/>
      <c r="AE188" s="128"/>
      <c r="AF188" s="128"/>
      <c r="AG188" s="128"/>
      <c r="AH188" s="128"/>
      <c r="AI188" s="128"/>
      <c r="AJ188" s="128"/>
      <c r="AK188" s="128"/>
      <c r="AL188" s="119"/>
      <c r="AM188" s="908"/>
      <c r="AN188" s="908"/>
      <c r="AO188" s="908"/>
      <c r="AP188" s="908"/>
      <c r="AQ188" s="908"/>
      <c r="AR188" s="908"/>
      <c r="AS188" s="908"/>
      <c r="AT188" s="908"/>
      <c r="AU188" s="908"/>
      <c r="AV188" s="908"/>
      <c r="AW188" s="908"/>
      <c r="AX188" s="908"/>
      <c r="AY188" s="908"/>
      <c r="AZ188" s="361"/>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6"/>
      <c r="CN188" s="6"/>
      <c r="CO188" s="6"/>
      <c r="CP188" s="6"/>
      <c r="CQ188" s="6"/>
      <c r="CR188" s="6"/>
      <c r="CS188" s="6"/>
      <c r="CT188" s="6"/>
      <c r="CU188" s="6"/>
      <c r="CV188" s="6"/>
      <c r="CW188" s="6"/>
      <c r="CX188" s="6"/>
      <c r="CY188" s="6"/>
      <c r="CZ188" s="6"/>
    </row>
    <row r="189" s="454" customFormat="true" ht="15" customHeight="true" x14ac:dyDescent="0.2">
      <c r="A189" s="163"/>
      <c r="B189" s="152"/>
      <c r="C189" s="96"/>
      <c r="D189" s="95"/>
      <c r="E189" s="95"/>
      <c r="F189" s="95"/>
      <c r="G189" s="94"/>
      <c r="H189" s="93"/>
      <c r="I189" s="95"/>
      <c r="J189" s="95"/>
      <c r="K189" s="95"/>
      <c r="L189" s="92"/>
      <c r="M189" s="96"/>
      <c r="N189" s="95"/>
      <c r="O189" s="95"/>
      <c r="P189" s="95"/>
      <c r="Q189" s="94"/>
      <c r="R189" s="93"/>
      <c r="S189" s="95"/>
      <c r="T189" s="95"/>
      <c r="U189" s="95"/>
      <c r="V189" s="95"/>
      <c r="W189" s="95"/>
      <c r="X189" s="95"/>
      <c r="Y189" s="95"/>
      <c r="Z189" s="95"/>
      <c r="AA189" s="95"/>
      <c r="AB189" s="95"/>
      <c r="AC189" s="128"/>
      <c r="AD189" s="128"/>
      <c r="AE189" s="128"/>
      <c r="AF189" s="128"/>
      <c r="AG189" s="128"/>
      <c r="AH189" s="128"/>
      <c r="AI189" s="128"/>
      <c r="AJ189" s="128"/>
      <c r="AK189" s="128"/>
      <c r="AL189" s="119"/>
      <c r="AM189" s="908"/>
      <c r="AN189" s="908"/>
      <c r="AO189" s="908"/>
      <c r="AP189" s="908"/>
      <c r="AQ189" s="908"/>
      <c r="AR189" s="908"/>
      <c r="AS189" s="908"/>
      <c r="AT189" s="908"/>
      <c r="AU189" s="908"/>
      <c r="AV189" s="908"/>
      <c r="AW189" s="908"/>
      <c r="AX189" s="908"/>
      <c r="AY189" s="908"/>
      <c r="AZ189" s="361"/>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6"/>
      <c r="CN189" s="6"/>
      <c r="CO189" s="6"/>
      <c r="CP189" s="6"/>
      <c r="CQ189" s="6"/>
      <c r="CR189" s="6"/>
      <c r="CS189" s="6"/>
      <c r="CT189" s="6"/>
      <c r="CU189" s="6"/>
      <c r="CV189" s="6"/>
      <c r="CW189" s="6"/>
      <c r="CX189" s="6"/>
      <c r="CY189" s="6"/>
      <c r="CZ189" s="6"/>
    </row>
    <row r="190" s="454" customFormat="true" ht="15" customHeight="true" x14ac:dyDescent="0.2">
      <c r="A190" s="163"/>
      <c r="B190" s="152"/>
      <c r="C190" s="96"/>
      <c r="D190" s="95"/>
      <c r="E190" s="95"/>
      <c r="F190" s="95"/>
      <c r="G190" s="94"/>
      <c r="H190" s="93"/>
      <c r="I190" s="95"/>
      <c r="J190" s="95"/>
      <c r="K190" s="95"/>
      <c r="L190" s="92"/>
      <c r="M190" s="96"/>
      <c r="N190" s="95"/>
      <c r="O190" s="95"/>
      <c r="P190" s="95"/>
      <c r="Q190" s="94"/>
      <c r="R190" s="93"/>
      <c r="S190" s="95"/>
      <c r="T190" s="95"/>
      <c r="U190" s="95"/>
      <c r="V190" s="95"/>
      <c r="W190" s="95"/>
      <c r="X190" s="95"/>
      <c r="Y190" s="95"/>
      <c r="Z190" s="95"/>
      <c r="AA190" s="95"/>
      <c r="AB190" s="95"/>
      <c r="AC190" s="128"/>
      <c r="AD190" s="128"/>
      <c r="AE190" s="128"/>
      <c r="AF190" s="128"/>
      <c r="AG190" s="128"/>
      <c r="AH190" s="128"/>
      <c r="AI190" s="128"/>
      <c r="AJ190" s="128"/>
      <c r="AK190" s="128"/>
      <c r="AL190" s="119"/>
      <c r="AM190" s="908"/>
      <c r="AN190" s="908"/>
      <c r="AO190" s="908"/>
      <c r="AP190" s="908"/>
      <c r="AQ190" s="908"/>
      <c r="AR190" s="908"/>
      <c r="AS190" s="908"/>
      <c r="AT190" s="908"/>
      <c r="AU190" s="908"/>
      <c r="AV190" s="908"/>
      <c r="AW190" s="908"/>
      <c r="AX190" s="908"/>
      <c r="AY190" s="908"/>
      <c r="AZ190" s="361"/>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6"/>
      <c r="CN190" s="6"/>
      <c r="CO190" s="6"/>
      <c r="CP190" s="6"/>
      <c r="CQ190" s="6"/>
      <c r="CR190" s="6"/>
      <c r="CS190" s="6"/>
      <c r="CT190" s="6"/>
      <c r="CU190" s="6"/>
      <c r="CV190" s="6"/>
      <c r="CW190" s="6"/>
      <c r="CX190" s="6"/>
      <c r="CY190" s="6"/>
      <c r="CZ190" s="6"/>
    </row>
    <row r="191" s="454" customFormat="true" ht="15" customHeight="true" x14ac:dyDescent="0.2">
      <c r="A191" s="163"/>
      <c r="B191" s="152"/>
      <c r="C191" s="96"/>
      <c r="D191" s="95"/>
      <c r="E191" s="95"/>
      <c r="F191" s="95"/>
      <c r="G191" s="94"/>
      <c r="H191" s="93"/>
      <c r="I191" s="95"/>
      <c r="J191" s="95"/>
      <c r="K191" s="95"/>
      <c r="L191" s="92"/>
      <c r="M191" s="96"/>
      <c r="N191" s="95"/>
      <c r="O191" s="95"/>
      <c r="P191" s="95"/>
      <c r="Q191" s="94"/>
      <c r="R191" s="93"/>
      <c r="S191" s="95"/>
      <c r="T191" s="95"/>
      <c r="U191" s="95"/>
      <c r="V191" s="95"/>
      <c r="W191" s="95"/>
      <c r="X191" s="95"/>
      <c r="Y191" s="95"/>
      <c r="Z191" s="95"/>
      <c r="AA191" s="95"/>
      <c r="AB191" s="95"/>
      <c r="AC191" s="128"/>
      <c r="AD191" s="128"/>
      <c r="AE191" s="128"/>
      <c r="AF191" s="128"/>
      <c r="AG191" s="128"/>
      <c r="AH191" s="128"/>
      <c r="AI191" s="128"/>
      <c r="AJ191" s="128"/>
      <c r="AK191" s="128"/>
      <c r="AL191" s="119"/>
      <c r="AM191" s="908"/>
      <c r="AN191" s="908"/>
      <c r="AO191" s="908"/>
      <c r="AP191" s="908"/>
      <c r="AQ191" s="908"/>
      <c r="AR191" s="908"/>
      <c r="AS191" s="908"/>
      <c r="AT191" s="908"/>
      <c r="AU191" s="908"/>
      <c r="AV191" s="908"/>
      <c r="AW191" s="908"/>
      <c r="AX191" s="908"/>
      <c r="AY191" s="908"/>
      <c r="AZ191" s="361"/>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6"/>
      <c r="CN191" s="6"/>
      <c r="CO191" s="6"/>
      <c r="CP191" s="6"/>
      <c r="CQ191" s="6"/>
      <c r="CR191" s="6"/>
      <c r="CS191" s="6"/>
      <c r="CT191" s="6"/>
      <c r="CU191" s="6"/>
      <c r="CV191" s="6"/>
      <c r="CW191" s="6"/>
      <c r="CX191" s="6"/>
      <c r="CY191" s="6"/>
      <c r="CZ191" s="6"/>
    </row>
    <row r="192" s="454" customFormat="true" ht="15" customHeight="true" x14ac:dyDescent="0.2">
      <c r="A192" s="187"/>
      <c r="B192" s="151"/>
      <c r="C192" s="121"/>
      <c r="D192" s="128"/>
      <c r="E192" s="128"/>
      <c r="F192" s="128"/>
      <c r="G192" s="127"/>
      <c r="H192" s="120"/>
      <c r="I192" s="128"/>
      <c r="J192" s="128"/>
      <c r="K192" s="128"/>
      <c r="L192" s="119"/>
      <c r="M192" s="121"/>
      <c r="N192" s="128"/>
      <c r="O192" s="128"/>
      <c r="P192" s="128"/>
      <c r="Q192" s="127"/>
      <c r="R192" s="120"/>
      <c r="S192" s="128"/>
      <c r="T192" s="128"/>
      <c r="U192" s="128"/>
      <c r="V192" s="128"/>
      <c r="W192" s="128"/>
      <c r="X192" s="128"/>
      <c r="Y192" s="128"/>
      <c r="Z192" s="128"/>
      <c r="AA192" s="128"/>
      <c r="AB192" s="128"/>
      <c r="AC192" s="128"/>
      <c r="AD192" s="128"/>
      <c r="AE192" s="128"/>
      <c r="AF192" s="128"/>
      <c r="AG192" s="128"/>
      <c r="AH192" s="128"/>
      <c r="AI192" s="128"/>
      <c r="AJ192" s="128"/>
      <c r="AK192" s="128"/>
      <c r="AL192" s="119"/>
      <c r="AM192" s="908"/>
      <c r="AN192" s="908"/>
      <c r="AO192" s="908"/>
      <c r="AP192" s="908"/>
      <c r="AQ192" s="908"/>
      <c r="AR192" s="908"/>
      <c r="AS192" s="908"/>
      <c r="AT192" s="908"/>
      <c r="AU192" s="908"/>
      <c r="AV192" s="908"/>
      <c r="AW192" s="908"/>
      <c r="AX192" s="908"/>
      <c r="AY192" s="908"/>
      <c r="AZ192" s="361"/>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6"/>
      <c r="CN192" s="6"/>
      <c r="CO192" s="6"/>
      <c r="CP192" s="6"/>
      <c r="CQ192" s="6"/>
      <c r="CR192" s="6"/>
      <c r="CS192" s="6"/>
      <c r="CT192" s="6"/>
      <c r="CU192" s="6"/>
      <c r="CV192" s="6"/>
      <c r="CW192" s="6"/>
      <c r="CX192" s="6"/>
      <c r="CY192" s="6"/>
      <c r="CZ192" s="6"/>
    </row>
    <row r="193" s="333" customFormat="true" ht="15" customHeight="true" x14ac:dyDescent="0.2">
      <c r="A193" s="186"/>
      <c r="B193" s="150"/>
      <c r="C193" s="121"/>
      <c r="D193" s="128"/>
      <c r="E193" s="128"/>
      <c r="F193" s="128"/>
      <c r="G193" s="127"/>
      <c r="H193" s="120"/>
      <c r="I193" s="128"/>
      <c r="J193" s="128"/>
      <c r="K193" s="128"/>
      <c r="L193" s="119"/>
      <c r="M193" s="121"/>
      <c r="N193" s="128"/>
      <c r="O193" s="128"/>
      <c r="P193" s="128"/>
      <c r="Q193" s="127"/>
      <c r="R193" s="120"/>
      <c r="S193" s="128"/>
      <c r="T193" s="128"/>
      <c r="U193" s="128"/>
      <c r="V193" s="128"/>
      <c r="W193" s="128"/>
      <c r="X193" s="128"/>
      <c r="Y193" s="128"/>
      <c r="Z193" s="128"/>
      <c r="AA193" s="128"/>
      <c r="AB193" s="128"/>
      <c r="AC193" s="128"/>
      <c r="AD193" s="128"/>
      <c r="AE193" s="128"/>
      <c r="AF193" s="128"/>
      <c r="AG193" s="128"/>
      <c r="AH193" s="128"/>
      <c r="AI193" s="128"/>
      <c r="AJ193" s="128"/>
      <c r="AK193" s="128"/>
      <c r="AL193" s="119"/>
      <c r="AM193" s="908"/>
      <c r="AN193" s="908"/>
      <c r="AO193" s="908"/>
      <c r="AP193" s="908"/>
      <c r="AQ193" s="908"/>
      <c r="AR193" s="908"/>
      <c r="AS193" s="908"/>
      <c r="AT193" s="908"/>
      <c r="AU193" s="908"/>
      <c r="AV193" s="908"/>
      <c r="AW193" s="908"/>
      <c r="AX193" s="908"/>
      <c r="AY193" s="908"/>
      <c r="AZ193" s="361"/>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6"/>
      <c r="CN193" s="6"/>
      <c r="CO193" s="6"/>
      <c r="CP193" s="6"/>
      <c r="CQ193" s="6"/>
      <c r="CR193" s="6"/>
      <c r="CS193" s="6"/>
      <c r="CT193" s="6"/>
      <c r="CU193" s="6"/>
      <c r="CV193" s="6"/>
      <c r="CW193" s="6"/>
      <c r="CX193" s="6"/>
      <c r="CY193" s="6"/>
      <c r="CZ193" s="6"/>
    </row>
    <row r="194" s="333" customFormat="true" ht="15" customHeight="true" x14ac:dyDescent="0.2">
      <c r="A194" s="186"/>
      <c r="B194" s="150"/>
      <c r="C194" s="121"/>
      <c r="D194" s="128"/>
      <c r="E194" s="128"/>
      <c r="F194" s="128"/>
      <c r="G194" s="127"/>
      <c r="H194" s="120"/>
      <c r="I194" s="128"/>
      <c r="J194" s="128"/>
      <c r="K194" s="128"/>
      <c r="L194" s="119"/>
      <c r="M194" s="121"/>
      <c r="N194" s="128"/>
      <c r="O194" s="128"/>
      <c r="P194" s="128"/>
      <c r="Q194" s="127"/>
      <c r="R194" s="120"/>
      <c r="S194" s="128"/>
      <c r="T194" s="128"/>
      <c r="U194" s="128"/>
      <c r="V194" s="128"/>
      <c r="W194" s="128"/>
      <c r="X194" s="128"/>
      <c r="Y194" s="128"/>
      <c r="Z194" s="128"/>
      <c r="AA194" s="128"/>
      <c r="AB194" s="128"/>
      <c r="AC194" s="128"/>
      <c r="AD194" s="128"/>
      <c r="AE194" s="128"/>
      <c r="AF194" s="128"/>
      <c r="AG194" s="128"/>
      <c r="AH194" s="128"/>
      <c r="AI194" s="128"/>
      <c r="AJ194" s="128"/>
      <c r="AK194" s="128"/>
      <c r="AL194" s="119"/>
      <c r="AM194" s="908"/>
      <c r="AN194" s="908"/>
      <c r="AO194" s="908"/>
      <c r="AP194" s="908"/>
      <c r="AQ194" s="908"/>
      <c r="AR194" s="908"/>
      <c r="AS194" s="908"/>
      <c r="AT194" s="908"/>
      <c r="AU194" s="908"/>
      <c r="AV194" s="908"/>
      <c r="AW194" s="908"/>
      <c r="AX194" s="908"/>
      <c r="AY194" s="908"/>
      <c r="AZ194" s="361"/>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6"/>
      <c r="CN194" s="6"/>
      <c r="CO194" s="6"/>
      <c r="CP194" s="6"/>
      <c r="CQ194" s="6"/>
      <c r="CR194" s="6"/>
      <c r="CS194" s="6"/>
      <c r="CT194" s="6"/>
      <c r="CU194" s="6"/>
      <c r="CV194" s="6"/>
      <c r="CW194" s="6"/>
      <c r="CX194" s="6"/>
      <c r="CY194" s="6"/>
      <c r="CZ194" s="6"/>
    </row>
    <row r="195" s="333" customFormat="true" ht="15" customHeight="true" x14ac:dyDescent="0.2">
      <c r="A195" s="186"/>
      <c r="B195" s="150"/>
      <c r="C195" s="121"/>
      <c r="D195" s="128"/>
      <c r="E195" s="128"/>
      <c r="F195" s="128"/>
      <c r="G195" s="127"/>
      <c r="H195" s="120"/>
      <c r="I195" s="128"/>
      <c r="J195" s="128"/>
      <c r="K195" s="128"/>
      <c r="L195" s="119"/>
      <c r="M195" s="121"/>
      <c r="N195" s="128"/>
      <c r="O195" s="128"/>
      <c r="P195" s="128"/>
      <c r="Q195" s="127"/>
      <c r="R195" s="120"/>
      <c r="S195" s="128"/>
      <c r="T195" s="128"/>
      <c r="U195" s="128"/>
      <c r="V195" s="128"/>
      <c r="W195" s="128"/>
      <c r="X195" s="128"/>
      <c r="Y195" s="128"/>
      <c r="Z195" s="128"/>
      <c r="AA195" s="128"/>
      <c r="AB195" s="128"/>
      <c r="AC195" s="128"/>
      <c r="AD195" s="128"/>
      <c r="AE195" s="128"/>
      <c r="AF195" s="128"/>
      <c r="AG195" s="128"/>
      <c r="AH195" s="128"/>
      <c r="AI195" s="128"/>
      <c r="AJ195" s="128"/>
      <c r="AK195" s="128"/>
      <c r="AL195" s="119"/>
      <c r="AM195" s="908"/>
      <c r="AN195" s="908"/>
      <c r="AO195" s="908"/>
      <c r="AP195" s="908"/>
      <c r="AQ195" s="908"/>
      <c r="AR195" s="908"/>
      <c r="AS195" s="908"/>
      <c r="AT195" s="908"/>
      <c r="AU195" s="908"/>
      <c r="AV195" s="908"/>
      <c r="AW195" s="908"/>
      <c r="AX195" s="908"/>
      <c r="AY195" s="908"/>
      <c r="AZ195" s="361"/>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6"/>
      <c r="CN195" s="6"/>
      <c r="CO195" s="6"/>
      <c r="CP195" s="6"/>
      <c r="CQ195" s="6"/>
      <c r="CR195" s="6"/>
      <c r="CS195" s="6"/>
      <c r="CT195" s="6"/>
      <c r="CU195" s="6"/>
      <c r="CV195" s="6"/>
      <c r="CW195" s="6"/>
      <c r="CX195" s="6"/>
      <c r="CY195" s="6"/>
      <c r="CZ195" s="6"/>
    </row>
    <row r="196" s="333" customFormat="true" ht="15" customHeight="true" x14ac:dyDescent="0.2">
      <c r="A196" s="186"/>
      <c r="B196" s="150"/>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19"/>
      <c r="AM196" s="908"/>
      <c r="AN196" s="908"/>
      <c r="AO196" s="908"/>
      <c r="AP196" s="908"/>
      <c r="AQ196" s="908"/>
      <c r="AR196" s="908"/>
      <c r="AS196" s="908"/>
      <c r="AT196" s="908"/>
      <c r="AU196" s="908"/>
      <c r="AV196" s="908"/>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6"/>
      <c r="CN196" s="6"/>
      <c r="CO196" s="6"/>
      <c r="CP196" s="6"/>
      <c r="CQ196" s="6"/>
      <c r="CR196" s="6"/>
      <c r="CS196" s="6"/>
      <c r="CT196" s="6"/>
      <c r="CU196" s="6"/>
      <c r="CV196" s="6"/>
      <c r="CW196" s="6"/>
      <c r="CX196" s="6"/>
      <c r="CY196" s="6"/>
      <c r="CZ196" s="6"/>
    </row>
    <row r="197" s="333" customFormat="true" ht="15" customHeight="true" x14ac:dyDescent="0.2">
      <c r="A197" s="186"/>
      <c r="B197" s="150"/>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19"/>
      <c r="AM197" s="908"/>
      <c r="AN197" s="908"/>
      <c r="AO197" s="908"/>
      <c r="AP197" s="908"/>
      <c r="AQ197" s="908"/>
      <c r="AR197" s="908"/>
      <c r="AS197" s="908"/>
      <c r="AT197" s="908"/>
      <c r="AU197" s="908"/>
      <c r="AV197" s="908"/>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6"/>
      <c r="CN197" s="6"/>
      <c r="CO197" s="6"/>
      <c r="CP197" s="6"/>
      <c r="CQ197" s="6"/>
      <c r="CR197" s="6"/>
      <c r="CS197" s="6"/>
      <c r="CT197" s="6"/>
      <c r="CU197" s="6"/>
      <c r="CV197" s="6"/>
      <c r="CW197" s="6"/>
      <c r="CX197" s="6"/>
      <c r="CY197" s="6"/>
      <c r="CZ197" s="6"/>
    </row>
    <row r="198" s="333" customFormat="true" ht="15" customHeight="true" x14ac:dyDescent="0.2">
      <c r="A198" s="186"/>
      <c r="B198" s="150"/>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19"/>
      <c r="AM198" s="908"/>
      <c r="AN198" s="908"/>
      <c r="AO198" s="908"/>
      <c r="AP198" s="908"/>
      <c r="AQ198" s="908"/>
      <c r="AR198" s="908"/>
      <c r="AS198" s="908"/>
      <c r="AT198" s="908"/>
      <c r="AU198" s="908"/>
      <c r="AV198" s="908"/>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6"/>
      <c r="CN198" s="6"/>
      <c r="CO198" s="6"/>
      <c r="CP198" s="6"/>
      <c r="CQ198" s="6"/>
      <c r="CR198" s="6"/>
      <c r="CS198" s="6"/>
      <c r="CT198" s="6"/>
      <c r="CU198" s="6"/>
      <c r="CV198" s="6"/>
      <c r="CW198" s="6"/>
      <c r="CX198" s="6"/>
      <c r="CY198" s="6"/>
      <c r="CZ198" s="6"/>
    </row>
    <row r="199" s="333" customFormat="true" ht="15" customHeight="true" x14ac:dyDescent="0.2">
      <c r="A199" s="186"/>
      <c r="B199" s="150"/>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19"/>
      <c r="AM199" s="908"/>
      <c r="AN199" s="908"/>
      <c r="AO199" s="908"/>
      <c r="AP199" s="908"/>
      <c r="AQ199" s="908"/>
      <c r="AR199" s="908"/>
      <c r="AS199" s="908"/>
      <c r="AT199" s="908"/>
      <c r="AU199" s="908"/>
      <c r="AV199" s="908"/>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6"/>
      <c r="CN199" s="6"/>
      <c r="CO199" s="6"/>
      <c r="CP199" s="6"/>
      <c r="CQ199" s="6"/>
      <c r="CR199" s="6"/>
      <c r="CS199" s="6"/>
      <c r="CT199" s="6"/>
      <c r="CU199" s="6"/>
      <c r="CV199" s="6"/>
      <c r="CW199" s="6"/>
      <c r="CX199" s="6"/>
      <c r="CY199" s="6"/>
      <c r="CZ199" s="6"/>
    </row>
    <row r="200" s="333" customFormat="true" ht="15" customHeight="true" x14ac:dyDescent="0.2">
      <c r="A200" s="186"/>
      <c r="B200" s="150"/>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19"/>
      <c r="AM200" s="908"/>
      <c r="AN200" s="908"/>
      <c r="AO200" s="908"/>
      <c r="AP200" s="908"/>
      <c r="AQ200" s="908"/>
      <c r="AR200" s="908"/>
      <c r="AS200" s="908"/>
      <c r="AT200" s="908"/>
      <c r="AU200" s="908"/>
      <c r="AV200" s="908"/>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6"/>
      <c r="CN200" s="6"/>
      <c r="CO200" s="6"/>
      <c r="CP200" s="6"/>
      <c r="CQ200" s="6"/>
      <c r="CR200" s="6"/>
      <c r="CS200" s="6"/>
      <c r="CT200" s="6"/>
      <c r="CU200" s="6"/>
      <c r="CV200" s="6"/>
      <c r="CW200" s="6"/>
      <c r="CX200" s="6"/>
      <c r="CY200" s="6"/>
      <c r="CZ200" s="6"/>
    </row>
    <row r="201" s="333" customFormat="true" ht="15" customHeight="true" x14ac:dyDescent="0.2">
      <c r="A201" s="186"/>
      <c r="B201" s="150"/>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19"/>
      <c r="AM201" s="908"/>
      <c r="AN201" s="908"/>
      <c r="AO201" s="908"/>
      <c r="AP201" s="908"/>
      <c r="AQ201" s="908"/>
      <c r="AR201" s="908"/>
      <c r="AS201" s="908"/>
      <c r="AT201" s="908"/>
      <c r="AU201" s="908"/>
      <c r="AV201" s="908"/>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6"/>
      <c r="CN201" s="6"/>
      <c r="CO201" s="6"/>
      <c r="CP201" s="6"/>
      <c r="CQ201" s="6"/>
      <c r="CR201" s="6"/>
      <c r="CS201" s="6"/>
      <c r="CT201" s="6"/>
      <c r="CU201" s="6"/>
      <c r="CV201" s="6"/>
      <c r="CW201" s="6"/>
      <c r="CX201" s="6"/>
      <c r="CY201" s="6"/>
      <c r="CZ201" s="6"/>
    </row>
    <row r="202" s="333" customFormat="true" ht="15" customHeight="true" x14ac:dyDescent="0.2">
      <c r="A202" s="186"/>
      <c r="B202" s="150"/>
      <c r="C202" s="121"/>
      <c r="D202" s="128"/>
      <c r="E202" s="128"/>
      <c r="F202" s="128"/>
      <c r="G202" s="127"/>
      <c r="H202" s="120"/>
      <c r="I202" s="128"/>
      <c r="J202" s="128"/>
      <c r="K202" s="128"/>
      <c r="L202" s="119"/>
      <c r="M202" s="121"/>
      <c r="N202" s="128"/>
      <c r="O202" s="128"/>
      <c r="P202" s="128"/>
      <c r="Q202" s="127"/>
      <c r="R202" s="120"/>
      <c r="S202" s="128"/>
      <c r="T202" s="128"/>
      <c r="U202" s="128"/>
      <c r="V202" s="128"/>
      <c r="W202" s="128"/>
      <c r="X202" s="128"/>
      <c r="Y202" s="128"/>
      <c r="Z202" s="128"/>
      <c r="AA202" s="128"/>
      <c r="AB202" s="128"/>
      <c r="AC202" s="128"/>
      <c r="AD202" s="128"/>
      <c r="AE202" s="128"/>
      <c r="AF202" s="128"/>
      <c r="AG202" s="128"/>
      <c r="AH202" s="128"/>
      <c r="AI202" s="128"/>
      <c r="AJ202" s="128"/>
      <c r="AK202" s="128"/>
      <c r="AL202" s="119"/>
      <c r="AM202" s="908"/>
      <c r="AN202" s="908"/>
      <c r="AO202" s="908"/>
      <c r="AP202" s="908"/>
      <c r="AQ202" s="908"/>
      <c r="AR202" s="908"/>
      <c r="AS202" s="908"/>
      <c r="AT202" s="908"/>
      <c r="AU202" s="908"/>
      <c r="AV202" s="908"/>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6"/>
      <c r="CN202" s="6"/>
      <c r="CO202" s="6"/>
      <c r="CP202" s="6"/>
      <c r="CQ202" s="6"/>
      <c r="CR202" s="6"/>
      <c r="CS202" s="6"/>
      <c r="CT202" s="6"/>
      <c r="CU202" s="6"/>
      <c r="CV202" s="6"/>
      <c r="CW202" s="6"/>
      <c r="CX202" s="6"/>
      <c r="CY202" s="6"/>
      <c r="CZ202" s="6"/>
    </row>
    <row r="203" s="333" customFormat="true" ht="15" customHeight="true" x14ac:dyDescent="0.2">
      <c r="A203" s="162"/>
      <c r="B203" s="149"/>
      <c r="C203" s="101"/>
      <c r="D203" s="100"/>
      <c r="E203" s="100"/>
      <c r="F203" s="100"/>
      <c r="G203" s="99"/>
      <c r="H203" s="98"/>
      <c r="I203" s="100"/>
      <c r="J203" s="100"/>
      <c r="K203" s="100"/>
      <c r="L203" s="97"/>
      <c r="M203" s="101"/>
      <c r="N203" s="100"/>
      <c r="O203" s="100"/>
      <c r="P203" s="100"/>
      <c r="Q203" s="99"/>
      <c r="R203" s="98"/>
      <c r="S203" s="100"/>
      <c r="T203" s="100"/>
      <c r="U203" s="100"/>
      <c r="V203" s="128"/>
      <c r="W203" s="128"/>
      <c r="X203" s="128"/>
      <c r="Y203" s="128"/>
      <c r="Z203" s="128"/>
      <c r="AA203" s="128"/>
      <c r="AB203" s="128"/>
      <c r="AC203" s="128"/>
      <c r="AD203" s="128"/>
      <c r="AE203" s="128"/>
      <c r="AF203" s="128"/>
      <c r="AG203" s="128"/>
      <c r="AH203" s="128"/>
      <c r="AI203" s="128"/>
      <c r="AJ203" s="128"/>
      <c r="AK203" s="128"/>
      <c r="AL203" s="119"/>
      <c r="AM203" s="908"/>
      <c r="AN203" s="908"/>
      <c r="AO203" s="908"/>
      <c r="AP203" s="908"/>
      <c r="AQ203" s="908"/>
      <c r="AR203" s="908"/>
      <c r="AS203" s="908"/>
      <c r="AT203" s="908"/>
      <c r="AU203" s="908"/>
      <c r="AV203" s="908"/>
      <c r="AW203" s="908"/>
      <c r="AX203" s="908"/>
      <c r="AY203" s="908"/>
      <c r="AZ203" s="361"/>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6"/>
      <c r="CN203" s="6"/>
      <c r="CO203" s="6"/>
      <c r="CP203" s="6"/>
      <c r="CQ203" s="6"/>
      <c r="CR203" s="6"/>
      <c r="CS203" s="6"/>
      <c r="CT203" s="6"/>
      <c r="CU203" s="6"/>
      <c r="CV203" s="6"/>
      <c r="CW203" s="6"/>
      <c r="CX203" s="6"/>
      <c r="CY203" s="6"/>
      <c r="CZ203" s="6"/>
    </row>
    <row r="204" s="333" customFormat="true" ht="15" customHeight="true" x14ac:dyDescent="0.2">
      <c r="A204" s="186"/>
      <c r="B204" s="150"/>
      <c r="C204" s="121"/>
      <c r="D204" s="128"/>
      <c r="E204" s="128"/>
      <c r="F204" s="128"/>
      <c r="G204" s="127"/>
      <c r="H204" s="120"/>
      <c r="I204" s="128"/>
      <c r="J204" s="128"/>
      <c r="K204" s="128"/>
      <c r="L204" s="119"/>
      <c r="M204" s="121"/>
      <c r="N204" s="128"/>
      <c r="O204" s="128"/>
      <c r="P204" s="128"/>
      <c r="Q204" s="127"/>
      <c r="R204" s="120"/>
      <c r="S204" s="128"/>
      <c r="T204" s="128"/>
      <c r="U204" s="128"/>
      <c r="V204" s="128"/>
      <c r="W204" s="128"/>
      <c r="X204" s="128"/>
      <c r="Y204" s="128"/>
      <c r="Z204" s="128"/>
      <c r="AA204" s="128"/>
      <c r="AB204" s="128"/>
      <c r="AC204" s="128"/>
      <c r="AD204" s="128"/>
      <c r="AE204" s="128"/>
      <c r="AF204" s="128"/>
      <c r="AG204" s="128"/>
      <c r="AH204" s="128"/>
      <c r="AI204" s="128"/>
      <c r="AJ204" s="128"/>
      <c r="AK204" s="128"/>
      <c r="AL204" s="119"/>
      <c r="AM204" s="908"/>
      <c r="AN204" s="908"/>
      <c r="AO204" s="908"/>
      <c r="AP204" s="908"/>
      <c r="AQ204" s="908"/>
      <c r="AR204" s="908"/>
      <c r="AS204" s="908"/>
      <c r="AT204" s="908"/>
      <c r="AU204" s="908"/>
      <c r="AV204" s="908"/>
      <c r="AW204" s="908"/>
      <c r="AX204" s="908"/>
      <c r="AY204" s="908"/>
      <c r="AZ204" s="361"/>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6"/>
      <c r="CN204" s="6"/>
      <c r="CO204" s="6"/>
      <c r="CP204" s="6"/>
      <c r="CQ204" s="6"/>
      <c r="CR204" s="6"/>
      <c r="CS204" s="6"/>
      <c r="CT204" s="6"/>
      <c r="CU204" s="6"/>
      <c r="CV204" s="6"/>
      <c r="CW204" s="6"/>
      <c r="CX204" s="6"/>
      <c r="CY204" s="6"/>
      <c r="CZ204" s="6"/>
    </row>
    <row r="205" s="333" customFormat="true" ht="15" customHeight="true" x14ac:dyDescent="0.2">
      <c r="A205" s="185"/>
      <c r="B205" s="148"/>
      <c r="C205" s="91"/>
      <c r="D205" s="108"/>
      <c r="E205" s="108"/>
      <c r="F205" s="108"/>
      <c r="G205" s="107"/>
      <c r="H205" s="90"/>
      <c r="I205" s="108"/>
      <c r="J205" s="108"/>
      <c r="K205" s="108"/>
      <c r="L205" s="89"/>
      <c r="M205" s="91"/>
      <c r="N205" s="108"/>
      <c r="O205" s="108"/>
      <c r="P205" s="108"/>
      <c r="Q205" s="107"/>
      <c r="R205" s="90"/>
      <c r="S205" s="108"/>
      <c r="T205" s="108"/>
      <c r="U205" s="108"/>
      <c r="V205" s="108"/>
      <c r="W205" s="108"/>
      <c r="X205" s="108"/>
      <c r="Y205" s="108"/>
      <c r="Z205" s="108"/>
      <c r="AA205" s="108"/>
      <c r="AB205" s="108"/>
      <c r="AC205" s="108"/>
      <c r="AD205" s="108"/>
      <c r="AE205" s="108"/>
      <c r="AF205" s="108"/>
      <c r="AG205" s="108"/>
      <c r="AH205" s="108"/>
      <c r="AI205" s="108"/>
      <c r="AJ205" s="108"/>
      <c r="AK205" s="108"/>
      <c r="AL205" s="89"/>
      <c r="AM205" s="908"/>
      <c r="AN205" s="908"/>
      <c r="AO205" s="908"/>
      <c r="AP205" s="908"/>
      <c r="AQ205" s="908"/>
      <c r="AR205" s="908"/>
      <c r="AS205" s="908"/>
      <c r="AT205" s="908"/>
      <c r="AU205" s="908"/>
      <c r="AV205" s="908"/>
      <c r="AW205" s="908"/>
      <c r="AX205" s="908"/>
      <c r="AY205" s="908"/>
      <c r="AZ205" s="361"/>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6"/>
      <c r="CN205" s="6"/>
      <c r="CO205" s="6"/>
      <c r="CP205" s="6"/>
      <c r="CQ205" s="6"/>
      <c r="CR205" s="6"/>
      <c r="CS205" s="6"/>
      <c r="CT205" s="6"/>
      <c r="CU205" s="6"/>
      <c r="CV205" s="6"/>
      <c r="CW205" s="6"/>
      <c r="CX205" s="6"/>
      <c r="CY205" s="6"/>
      <c r="CZ205" s="6"/>
    </row>
    <row r="206" s="333" customFormat="true" ht="250.15" customHeight="true" x14ac:dyDescent="0.2">
      <c r="B206" s="335"/>
      <c r="AM206" s="361"/>
      <c r="AN206" s="361"/>
      <c r="AO206" s="361"/>
      <c r="AP206" s="361"/>
      <c r="AQ206" s="361"/>
      <c r="AR206" s="361"/>
      <c r="AS206" s="361"/>
      <c r="AT206" s="361"/>
      <c r="AU206" s="361"/>
      <c r="AV206" s="361"/>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M207" s="356"/>
      <c r="AN207" s="356"/>
      <c r="AO207" s="356"/>
      <c r="AP207" s="356"/>
      <c r="AQ207" s="356"/>
      <c r="AR207" s="356"/>
      <c r="AS207" s="356"/>
      <c r="AT207" s="356"/>
      <c r="AU207" s="356"/>
      <c r="AV207" s="356"/>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M208" s="356"/>
      <c r="AN208" s="356"/>
      <c r="AO208" s="356"/>
      <c r="AP208" s="356"/>
      <c r="AQ208" s="356"/>
      <c r="AR208" s="356"/>
      <c r="AS208" s="356"/>
      <c r="AT208" s="356"/>
      <c r="AU208" s="356"/>
      <c r="AV208" s="356"/>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2004</v>
      </c>
      <c r="B209" s="341"/>
      <c r="AM209" s="356"/>
      <c r="AN209" s="356"/>
      <c r="AO209" s="356"/>
      <c r="AP209" s="356"/>
      <c r="AQ209" s="356"/>
      <c r="AR209" s="356"/>
      <c r="AS209" s="356"/>
      <c r="AT209" s="356"/>
      <c r="AU209" s="356"/>
      <c r="AV209" s="356"/>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M210" s="356"/>
      <c r="AN210" s="356"/>
      <c r="AO210" s="356"/>
      <c r="AP210" s="356"/>
      <c r="AQ210" s="356"/>
      <c r="AR210" s="356"/>
      <c r="AS210" s="356"/>
      <c r="AT210" s="356"/>
      <c r="AU210" s="356"/>
      <c r="AV210" s="356"/>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M211" s="356"/>
      <c r="AN211" s="356"/>
      <c r="AO211" s="356"/>
      <c r="AP211" s="356"/>
      <c r="AQ211" s="356"/>
      <c r="AR211" s="356"/>
      <c r="AS211" s="356"/>
      <c r="AT211" s="356"/>
      <c r="AU211" s="356"/>
      <c r="AV211" s="356"/>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M212" s="356"/>
      <c r="AN212" s="356"/>
      <c r="AO212" s="356"/>
      <c r="AP212" s="356"/>
      <c r="AQ212" s="356"/>
      <c r="AR212" s="356"/>
      <c r="AS212" s="356"/>
      <c r="AT212" s="356"/>
      <c r="AU212" s="356"/>
      <c r="AV212" s="356"/>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M213" s="356"/>
      <c r="AN213" s="356"/>
      <c r="AO213" s="356"/>
      <c r="AP213" s="356"/>
      <c r="AQ213" s="356"/>
      <c r="AR213" s="356"/>
      <c r="AS213" s="356"/>
      <c r="AT213" s="356"/>
      <c r="AU213" s="356"/>
      <c r="AV213" s="356"/>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M214" s="356"/>
      <c r="AN214" s="356"/>
      <c r="AO214" s="356"/>
      <c r="AP214" s="356"/>
      <c r="AQ214" s="356"/>
      <c r="AR214" s="356"/>
      <c r="AS214" s="356"/>
      <c r="AT214" s="356"/>
      <c r="AU214" s="356"/>
      <c r="AV214" s="356"/>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AIS04</v>
      </c>
      <c r="AM215" s="356"/>
      <c r="AN215" s="356"/>
      <c r="AO215" s="356"/>
      <c r="AP215" s="356"/>
      <c r="AQ215" s="356"/>
      <c r="AR215" s="356"/>
      <c r="AS215" s="356"/>
      <c r="AT215" s="356"/>
      <c r="AU215" s="356"/>
      <c r="AV215" s="356"/>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M216" s="356"/>
      <c r="AN216" s="356"/>
      <c r="AO216" s="356"/>
      <c r="AP216" s="356"/>
      <c r="AQ216" s="356"/>
      <c r="AR216" s="356"/>
      <c r="AS216" s="356"/>
      <c r="AT216" s="356"/>
      <c r="AU216" s="356"/>
      <c r="AV216" s="35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M217" s="356"/>
      <c r="AN217" s="356"/>
      <c r="AO217" s="356"/>
      <c r="AP217" s="356"/>
      <c r="AQ217" s="356"/>
      <c r="AR217" s="356"/>
      <c r="AS217" s="356"/>
      <c r="AT217" s="356"/>
      <c r="AU217" s="356"/>
      <c r="AV217" s="356"/>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M218" s="356"/>
      <c r="AN218" s="356"/>
      <c r="AO218" s="356"/>
      <c r="AP218" s="356"/>
      <c r="AQ218" s="356"/>
      <c r="AR218" s="356"/>
      <c r="AS218" s="356"/>
      <c r="AT218" s="356"/>
      <c r="AU218" s="356"/>
      <c r="AV218" s="35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M219" s="356"/>
      <c r="AN219" s="356"/>
      <c r="AO219" s="356"/>
      <c r="AP219" s="356"/>
      <c r="AQ219" s="356"/>
      <c r="AR219" s="356"/>
      <c r="AS219" s="356"/>
      <c r="AT219" s="356"/>
      <c r="AU219" s="356"/>
      <c r="AV219" s="356"/>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454"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908"/>
      <c r="AN220" s="908"/>
      <c r="AO220" s="908"/>
      <c r="AP220" s="908"/>
      <c r="AQ220" s="908"/>
      <c r="AR220" s="908"/>
      <c r="AS220" s="908"/>
      <c r="AT220" s="908"/>
      <c r="AU220" s="908"/>
      <c r="AV220" s="908"/>
      <c r="AW220" s="908"/>
      <c r="AX220" s="908"/>
      <c r="AY220" s="908"/>
      <c r="AZ220" s="361"/>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360"/>
      <c r="CN220" s="360"/>
      <c r="CO220" s="360"/>
      <c r="CP220" s="360"/>
      <c r="CQ220" s="360"/>
      <c r="CR220" s="360"/>
      <c r="CS220" s="360"/>
      <c r="CT220" s="360"/>
      <c r="CU220" s="360"/>
      <c r="CV220" s="360"/>
      <c r="CW220" s="360"/>
      <c r="CX220" s="360"/>
      <c r="CY220" s="360"/>
      <c r="CZ220" s="360"/>
    </row>
    <row r="221" s="454" customFormat="true" ht="24"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148</v>
      </c>
      <c r="T221" s="581" t="s">
        <v>149</v>
      </c>
      <c r="U221" s="581" t="s">
        <v>150</v>
      </c>
      <c r="V221" s="581" t="s">
        <v>151</v>
      </c>
      <c r="W221" s="581" t="s">
        <v>152</v>
      </c>
      <c r="X221" s="581" t="s">
        <v>153</v>
      </c>
      <c r="Y221" s="581" t="s">
        <v>154</v>
      </c>
      <c r="Z221" s="581" t="s">
        <v>155</v>
      </c>
      <c r="AA221" s="581" t="s">
        <v>156</v>
      </c>
      <c r="AB221" s="581" t="s">
        <v>157</v>
      </c>
      <c r="AC221" s="581" t="s">
        <v>158</v>
      </c>
      <c r="AD221" s="581" t="s">
        <v>159</v>
      </c>
      <c r="AE221" s="581" t="s">
        <v>160</v>
      </c>
      <c r="AF221" s="581" t="s">
        <v>161</v>
      </c>
      <c r="AG221" s="581" t="s">
        <v>162</v>
      </c>
      <c r="AH221" s="581" t="s">
        <v>163</v>
      </c>
      <c r="AI221" s="581" t="s">
        <v>164</v>
      </c>
      <c r="AJ221" s="581" t="s">
        <v>165</v>
      </c>
      <c r="AK221" s="581" t="s">
        <v>166</v>
      </c>
      <c r="AL221" s="582" t="s">
        <v>167</v>
      </c>
      <c r="AM221" s="908"/>
      <c r="AN221" s="908"/>
      <c r="AO221" s="908"/>
      <c r="AP221" s="908"/>
      <c r="AQ221" s="908"/>
      <c r="AR221" s="908"/>
      <c r="AS221" s="908"/>
      <c r="AT221" s="908"/>
      <c r="AU221" s="908"/>
      <c r="AV221" s="908"/>
      <c r="AW221" s="908"/>
      <c r="AX221" s="908"/>
      <c r="AY221" s="908"/>
      <c r="AZ221" s="361"/>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148</v>
      </c>
      <c r="BT221" s="554" t="s">
        <v>149</v>
      </c>
      <c r="BU221" s="554" t="s">
        <v>150</v>
      </c>
      <c r="BV221" s="554" t="s">
        <v>151</v>
      </c>
      <c r="BW221" s="554" t="s">
        <v>152</v>
      </c>
      <c r="BX221" s="554" t="s">
        <v>153</v>
      </c>
      <c r="BY221" s="555" t="s">
        <v>154</v>
      </c>
      <c r="BZ221" s="555" t="s">
        <v>155</v>
      </c>
      <c r="CA221" s="555" t="s">
        <v>156</v>
      </c>
      <c r="CB221" s="555" t="s">
        <v>157</v>
      </c>
      <c r="CC221" s="555" t="s">
        <v>158</v>
      </c>
      <c r="CD221" s="555" t="s">
        <v>159</v>
      </c>
      <c r="CE221" s="555" t="s">
        <v>160</v>
      </c>
      <c r="CF221" s="555" t="s">
        <v>161</v>
      </c>
      <c r="CG221" s="555" t="s">
        <v>162</v>
      </c>
      <c r="CH221" s="555" t="s">
        <v>163</v>
      </c>
      <c r="CI221" s="555" t="s">
        <v>164</v>
      </c>
      <c r="CJ221" s="555" t="s">
        <v>165</v>
      </c>
      <c r="CK221" s="555" t="s">
        <v>166</v>
      </c>
      <c r="CL221" s="555" t="s">
        <v>167</v>
      </c>
      <c r="CM221" s="201"/>
      <c r="CN221" s="201"/>
      <c r="CO221" s="201"/>
      <c r="CP221" s="201"/>
      <c r="CQ221" s="201"/>
      <c r="CR221" s="201"/>
      <c r="CS221" s="201"/>
      <c r="CT221" s="201"/>
      <c r="CU221" s="201"/>
      <c r="CV221" s="201"/>
      <c r="CW221" s="201"/>
      <c r="CX221" s="201"/>
      <c r="CY221" s="201"/>
      <c r="CZ221" s="201"/>
    </row>
    <row r="222" s="454" customFormat="true" ht="15" customHeight="true" x14ac:dyDescent="0.2">
      <c r="A222" s="1068" t="s">
        <v>36</v>
      </c>
      <c r="B222" s="386" t="s">
        <v>15</v>
      </c>
      <c r="C222" s="84" t="s">
        <v>35</v>
      </c>
      <c r="D222" s="79" t="s">
        <v>35</v>
      </c>
      <c r="E222" s="79" t="s">
        <v>35</v>
      </c>
      <c r="F222" s="79" t="s">
        <v>35</v>
      </c>
      <c r="G222" s="74" t="s">
        <v>35</v>
      </c>
      <c r="H222" s="69" t="s">
        <v>35</v>
      </c>
      <c r="I222" s="79" t="s">
        <v>35</v>
      </c>
      <c r="J222" s="79" t="s">
        <v>35</v>
      </c>
      <c r="K222" s="79" t="s">
        <v>35</v>
      </c>
      <c r="L222" s="64" t="s">
        <v>35</v>
      </c>
      <c r="M222" s="84" t="s">
        <v>35</v>
      </c>
      <c r="N222" s="79" t="s">
        <v>35</v>
      </c>
      <c r="O222" s="79" t="s">
        <v>35</v>
      </c>
      <c r="P222" s="79" t="s">
        <v>35</v>
      </c>
      <c r="Q222" s="74" t="s">
        <v>35</v>
      </c>
      <c r="R222" s="69" t="s">
        <v>35</v>
      </c>
      <c r="S222" s="79" t="s">
        <v>35</v>
      </c>
      <c r="T222" s="79" t="s">
        <v>35</v>
      </c>
      <c r="U222" s="79" t="s">
        <v>35</v>
      </c>
      <c r="V222" s="79" t="s">
        <v>35</v>
      </c>
      <c r="W222" s="79" t="s">
        <v>35</v>
      </c>
      <c r="X222" s="79" t="s">
        <v>35</v>
      </c>
      <c r="Y222" s="79" t="s">
        <v>35</v>
      </c>
      <c r="Z222" s="79" t="s">
        <v>35</v>
      </c>
      <c r="AA222" s="79" t="s">
        <v>35</v>
      </c>
      <c r="AB222" s="79" t="s">
        <v>35</v>
      </c>
      <c r="AC222" s="79" t="s">
        <v>35</v>
      </c>
      <c r="AD222" s="79" t="s">
        <v>35</v>
      </c>
      <c r="AE222" s="79" t="s">
        <v>35</v>
      </c>
      <c r="AF222" s="79" t="s">
        <v>35</v>
      </c>
      <c r="AG222" s="79" t="s">
        <v>35</v>
      </c>
      <c r="AH222" s="79" t="s">
        <v>35</v>
      </c>
      <c r="AI222" s="79" t="s">
        <v>35</v>
      </c>
      <c r="AJ222" s="79" t="s">
        <v>35</v>
      </c>
      <c r="AK222" s="79" t="s">
        <v>35</v>
      </c>
      <c r="AL222" s="64" t="s">
        <v>35</v>
      </c>
      <c r="AM222" s="908"/>
      <c r="AN222" s="908"/>
      <c r="AO222" s="908"/>
      <c r="AP222" s="908"/>
      <c r="AQ222" s="908"/>
      <c r="AR222" s="908"/>
      <c r="AS222" s="908"/>
      <c r="AT222" s="908"/>
      <c r="AU222" s="908"/>
      <c r="AV222" s="908"/>
      <c r="AW222" s="908"/>
      <c r="AX222" s="908"/>
      <c r="AY222" s="908"/>
      <c r="AZ222" s="361"/>
      <c r="BA222" s="1088" t="s">
        <v>36</v>
      </c>
      <c r="BB222" s="587"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58" t="s">
        <v>35</v>
      </c>
      <c r="BW222" s="58" t="s">
        <v>35</v>
      </c>
      <c r="BX222" s="58" t="s">
        <v>35</v>
      </c>
      <c r="BY222" s="47" t="s">
        <v>35</v>
      </c>
      <c r="BZ222" s="47" t="s">
        <v>35</v>
      </c>
      <c r="CA222" s="47" t="s">
        <v>35</v>
      </c>
      <c r="CB222" s="47" t="s">
        <v>35</v>
      </c>
      <c r="CC222" s="47" t="s">
        <v>35</v>
      </c>
      <c r="CD222" s="47" t="s">
        <v>35</v>
      </c>
      <c r="CE222" s="47" t="s">
        <v>35</v>
      </c>
      <c r="CF222" s="47" t="s">
        <v>35</v>
      </c>
      <c r="CG222" s="47" t="s">
        <v>35</v>
      </c>
      <c r="CH222" s="47" t="s">
        <v>35</v>
      </c>
      <c r="CI222" s="47" t="s">
        <v>35</v>
      </c>
      <c r="CJ222" s="47" t="s">
        <v>35</v>
      </c>
      <c r="CK222" s="47" t="s">
        <v>35</v>
      </c>
      <c r="CL222" s="47" t="s">
        <v>35</v>
      </c>
      <c r="CM222" s="5"/>
      <c r="CN222" s="5"/>
      <c r="CO222" s="5"/>
      <c r="CP222" s="5"/>
      <c r="CQ222" s="5"/>
      <c r="CR222" s="5"/>
      <c r="CS222" s="5"/>
      <c r="CT222" s="5"/>
      <c r="CU222" s="5"/>
      <c r="CV222" s="5"/>
      <c r="CW222" s="5"/>
      <c r="CX222" s="5"/>
      <c r="CY222" s="5"/>
      <c r="CZ222" s="7"/>
    </row>
    <row r="223" s="454" customFormat="true" ht="15" customHeight="true" x14ac:dyDescent="0.2">
      <c r="A223" s="1069"/>
      <c r="B223" s="387" t="s">
        <v>16</v>
      </c>
      <c r="C223" s="83" t="s">
        <v>35</v>
      </c>
      <c r="D223" s="78" t="s">
        <v>35</v>
      </c>
      <c r="E223" s="78" t="s">
        <v>35</v>
      </c>
      <c r="F223" s="78" t="s">
        <v>35</v>
      </c>
      <c r="G223" s="73" t="s">
        <v>35</v>
      </c>
      <c r="H223" s="68" t="s">
        <v>35</v>
      </c>
      <c r="I223" s="78" t="s">
        <v>35</v>
      </c>
      <c r="J223" s="78" t="s">
        <v>35</v>
      </c>
      <c r="K223" s="78" t="s">
        <v>35</v>
      </c>
      <c r="L223" s="63" t="s">
        <v>35</v>
      </c>
      <c r="M223" s="83" t="s">
        <v>35</v>
      </c>
      <c r="N223" s="78" t="s">
        <v>35</v>
      </c>
      <c r="O223" s="78" t="s">
        <v>35</v>
      </c>
      <c r="P223" s="78" t="s">
        <v>35</v>
      </c>
      <c r="Q223" s="73" t="s">
        <v>35</v>
      </c>
      <c r="R223" s="68" t="s">
        <v>35</v>
      </c>
      <c r="S223" s="78" t="s">
        <v>35</v>
      </c>
      <c r="T223" s="78" t="s">
        <v>35</v>
      </c>
      <c r="U223" s="78" t="s">
        <v>35</v>
      </c>
      <c r="V223" s="78" t="s">
        <v>35</v>
      </c>
      <c r="W223" s="78" t="s">
        <v>35</v>
      </c>
      <c r="X223" s="78" t="s">
        <v>35</v>
      </c>
      <c r="Y223" s="78" t="s">
        <v>35</v>
      </c>
      <c r="Z223" s="78" t="s">
        <v>35</v>
      </c>
      <c r="AA223" s="78" t="s">
        <v>35</v>
      </c>
      <c r="AB223" s="78" t="s">
        <v>35</v>
      </c>
      <c r="AC223" s="78" t="s">
        <v>35</v>
      </c>
      <c r="AD223" s="78" t="s">
        <v>35</v>
      </c>
      <c r="AE223" s="78" t="s">
        <v>35</v>
      </c>
      <c r="AF223" s="78" t="s">
        <v>35</v>
      </c>
      <c r="AG223" s="78" t="s">
        <v>35</v>
      </c>
      <c r="AH223" s="78" t="s">
        <v>35</v>
      </c>
      <c r="AI223" s="78" t="s">
        <v>35</v>
      </c>
      <c r="AJ223" s="78" t="s">
        <v>35</v>
      </c>
      <c r="AK223" s="78" t="s">
        <v>35</v>
      </c>
      <c r="AL223" s="63" t="s">
        <v>35</v>
      </c>
      <c r="AM223" s="908"/>
      <c r="AN223" s="908"/>
      <c r="AO223" s="908"/>
      <c r="AP223" s="908"/>
      <c r="AQ223" s="908"/>
      <c r="AR223" s="908"/>
      <c r="AS223" s="908"/>
      <c r="AT223" s="908"/>
      <c r="AU223" s="908"/>
      <c r="AV223" s="908"/>
      <c r="AW223" s="908"/>
      <c r="AX223" s="908"/>
      <c r="AY223" s="908"/>
      <c r="AZ223" s="361"/>
      <c r="BA223" s="1089"/>
      <c r="BB223" s="585"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57" t="s">
        <v>35</v>
      </c>
      <c r="BW223" s="57" t="s">
        <v>35</v>
      </c>
      <c r="BX223" s="57" t="s">
        <v>35</v>
      </c>
      <c r="BY223" s="46" t="s">
        <v>35</v>
      </c>
      <c r="BZ223" s="46" t="s">
        <v>35</v>
      </c>
      <c r="CA223" s="46" t="s">
        <v>35</v>
      </c>
      <c r="CB223" s="46" t="s">
        <v>35</v>
      </c>
      <c r="CC223" s="46" t="s">
        <v>35</v>
      </c>
      <c r="CD223" s="46" t="s">
        <v>35</v>
      </c>
      <c r="CE223" s="46" t="s">
        <v>35</v>
      </c>
      <c r="CF223" s="46" t="s">
        <v>35</v>
      </c>
      <c r="CG223" s="46" t="s">
        <v>35</v>
      </c>
      <c r="CH223" s="46" t="s">
        <v>35</v>
      </c>
      <c r="CI223" s="46" t="s">
        <v>35</v>
      </c>
      <c r="CJ223" s="46" t="s">
        <v>35</v>
      </c>
      <c r="CK223" s="46" t="s">
        <v>35</v>
      </c>
      <c r="CL223" s="46" t="s">
        <v>35</v>
      </c>
      <c r="CM223" s="5"/>
      <c r="CN223" s="5"/>
      <c r="CO223" s="5"/>
      <c r="CP223" s="5"/>
      <c r="CQ223" s="5"/>
      <c r="CR223" s="5"/>
      <c r="CS223" s="5"/>
      <c r="CT223" s="5"/>
      <c r="CU223" s="5"/>
      <c r="CV223" s="5"/>
      <c r="CW223" s="5"/>
      <c r="CX223" s="5"/>
      <c r="CY223" s="5"/>
      <c r="CZ223" s="7"/>
    </row>
    <row r="224" s="454" customFormat="true" ht="15" customHeight="true" x14ac:dyDescent="0.2">
      <c r="A224" s="1070"/>
      <c r="B224" s="388" t="s">
        <v>20</v>
      </c>
      <c r="C224" s="83" t="s">
        <v>35</v>
      </c>
      <c r="D224" s="78" t="s">
        <v>35</v>
      </c>
      <c r="E224" s="78" t="s">
        <v>35</v>
      </c>
      <c r="F224" s="78" t="s">
        <v>35</v>
      </c>
      <c r="G224" s="73" t="s">
        <v>35</v>
      </c>
      <c r="H224" s="68" t="s">
        <v>35</v>
      </c>
      <c r="I224" s="78" t="s">
        <v>35</v>
      </c>
      <c r="J224" s="78" t="s">
        <v>35</v>
      </c>
      <c r="K224" s="78" t="s">
        <v>35</v>
      </c>
      <c r="L224" s="63" t="s">
        <v>35</v>
      </c>
      <c r="M224" s="83" t="s">
        <v>35</v>
      </c>
      <c r="N224" s="78" t="s">
        <v>35</v>
      </c>
      <c r="O224" s="78" t="s">
        <v>35</v>
      </c>
      <c r="P224" s="78" t="s">
        <v>35</v>
      </c>
      <c r="Q224" s="73" t="s">
        <v>35</v>
      </c>
      <c r="R224" s="68" t="s">
        <v>35</v>
      </c>
      <c r="S224" s="78" t="s">
        <v>35</v>
      </c>
      <c r="T224" s="78" t="s">
        <v>35</v>
      </c>
      <c r="U224" s="78" t="s">
        <v>35</v>
      </c>
      <c r="V224" s="78" t="s">
        <v>35</v>
      </c>
      <c r="W224" s="78" t="s">
        <v>35</v>
      </c>
      <c r="X224" s="78" t="s">
        <v>35</v>
      </c>
      <c r="Y224" s="78" t="s">
        <v>35</v>
      </c>
      <c r="Z224" s="78" t="s">
        <v>35</v>
      </c>
      <c r="AA224" s="78" t="s">
        <v>35</v>
      </c>
      <c r="AB224" s="78" t="s">
        <v>35</v>
      </c>
      <c r="AC224" s="78" t="s">
        <v>35</v>
      </c>
      <c r="AD224" s="78" t="s">
        <v>35</v>
      </c>
      <c r="AE224" s="78" t="s">
        <v>35</v>
      </c>
      <c r="AF224" s="78" t="s">
        <v>35</v>
      </c>
      <c r="AG224" s="78" t="s">
        <v>35</v>
      </c>
      <c r="AH224" s="78" t="s">
        <v>35</v>
      </c>
      <c r="AI224" s="78" t="s">
        <v>35</v>
      </c>
      <c r="AJ224" s="78" t="s">
        <v>35</v>
      </c>
      <c r="AK224" s="78" t="s">
        <v>35</v>
      </c>
      <c r="AL224" s="63" t="s">
        <v>35</v>
      </c>
      <c r="AM224" s="908"/>
      <c r="AN224" s="908"/>
      <c r="AO224" s="908"/>
      <c r="AP224" s="908"/>
      <c r="AQ224" s="908"/>
      <c r="AR224" s="908"/>
      <c r="AS224" s="908"/>
      <c r="AT224" s="908"/>
      <c r="AU224" s="908"/>
      <c r="AV224" s="908"/>
      <c r="AW224" s="908"/>
      <c r="AX224" s="908"/>
      <c r="AY224" s="908"/>
      <c r="AZ224" s="361"/>
      <c r="BA224" s="1089"/>
      <c r="BB224" s="585"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57" t="s">
        <v>35</v>
      </c>
      <c r="BW224" s="57" t="s">
        <v>35</v>
      </c>
      <c r="BX224" s="57" t="s">
        <v>35</v>
      </c>
      <c r="BY224" s="46" t="s">
        <v>35</v>
      </c>
      <c r="BZ224" s="46" t="s">
        <v>35</v>
      </c>
      <c r="CA224" s="46" t="s">
        <v>35</v>
      </c>
      <c r="CB224" s="46" t="s">
        <v>35</v>
      </c>
      <c r="CC224" s="46" t="s">
        <v>35</v>
      </c>
      <c r="CD224" s="46" t="s">
        <v>35</v>
      </c>
      <c r="CE224" s="46" t="s">
        <v>35</v>
      </c>
      <c r="CF224" s="46" t="s">
        <v>35</v>
      </c>
      <c r="CG224" s="46" t="s">
        <v>35</v>
      </c>
      <c r="CH224" s="46" t="s">
        <v>35</v>
      </c>
      <c r="CI224" s="46" t="s">
        <v>35</v>
      </c>
      <c r="CJ224" s="46" t="s">
        <v>35</v>
      </c>
      <c r="CK224" s="46" t="s">
        <v>35</v>
      </c>
      <c r="CL224" s="46" t="s">
        <v>35</v>
      </c>
      <c r="CM224" s="5"/>
      <c r="CN224" s="5"/>
      <c r="CO224" s="5"/>
      <c r="CP224" s="5"/>
      <c r="CQ224" s="5"/>
      <c r="CR224" s="5"/>
      <c r="CS224" s="5"/>
      <c r="CT224" s="5"/>
      <c r="CU224" s="5"/>
      <c r="CV224" s="5"/>
      <c r="CW224" s="5"/>
      <c r="CX224" s="5"/>
      <c r="CY224" s="5"/>
      <c r="CZ224" s="7"/>
    </row>
    <row r="225" s="454" customFormat="true" ht="15" customHeight="true" x14ac:dyDescent="0.2">
      <c r="A225" s="161"/>
      <c r="B225" s="147"/>
      <c r="C225" s="106"/>
      <c r="D225" s="105"/>
      <c r="E225" s="105"/>
      <c r="F225" s="105"/>
      <c r="G225" s="104"/>
      <c r="H225" s="103"/>
      <c r="I225" s="105"/>
      <c r="J225" s="105"/>
      <c r="K225" s="105"/>
      <c r="L225" s="102"/>
      <c r="M225" s="106"/>
      <c r="N225" s="105"/>
      <c r="O225" s="105"/>
      <c r="P225" s="105"/>
      <c r="Q225" s="104"/>
      <c r="R225" s="103"/>
      <c r="S225" s="105"/>
      <c r="T225" s="105"/>
      <c r="U225" s="105"/>
      <c r="V225" s="105"/>
      <c r="W225" s="105"/>
      <c r="X225" s="105"/>
      <c r="Y225" s="105"/>
      <c r="Z225" s="105"/>
      <c r="AA225" s="105"/>
      <c r="AB225" s="105"/>
      <c r="AC225" s="128"/>
      <c r="AD225" s="128"/>
      <c r="AE225" s="128"/>
      <c r="AF225" s="128"/>
      <c r="AG225" s="128"/>
      <c r="AH225" s="128"/>
      <c r="AI225" s="128"/>
      <c r="AJ225" s="128"/>
      <c r="AK225" s="128"/>
      <c r="AL225" s="119"/>
      <c r="AM225" s="908"/>
      <c r="AN225" s="908"/>
      <c r="AO225" s="908"/>
      <c r="AP225" s="908"/>
      <c r="AQ225" s="908"/>
      <c r="AR225" s="908"/>
      <c r="AS225" s="908"/>
      <c r="AT225" s="908"/>
      <c r="AU225" s="908"/>
      <c r="AV225" s="908"/>
      <c r="AW225" s="908"/>
      <c r="AX225" s="908"/>
      <c r="AY225" s="908"/>
      <c r="AZ225" s="361"/>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7"/>
      <c r="CN225" s="7"/>
      <c r="CO225" s="7"/>
      <c r="CP225" s="7"/>
      <c r="CQ225" s="7"/>
      <c r="CR225" s="7"/>
      <c r="CS225" s="7"/>
      <c r="CT225" s="7"/>
      <c r="CU225" s="7"/>
      <c r="CV225" s="7"/>
      <c r="CW225" s="7"/>
      <c r="CX225" s="7"/>
      <c r="CY225" s="7"/>
      <c r="CZ225" s="7"/>
    </row>
    <row r="226" s="454" customFormat="true" ht="15" customHeight="true" x14ac:dyDescent="0.2">
      <c r="A226" s="165"/>
      <c r="B226" s="158"/>
      <c r="C226" s="177"/>
      <c r="D226" s="176"/>
      <c r="E226" s="176"/>
      <c r="F226" s="176"/>
      <c r="G226" s="166"/>
      <c r="H226" s="169"/>
      <c r="I226" s="176"/>
      <c r="J226" s="176"/>
      <c r="K226" s="176"/>
      <c r="L226" s="172"/>
      <c r="M226" s="177"/>
      <c r="N226" s="176"/>
      <c r="O226" s="176"/>
      <c r="P226" s="176"/>
      <c r="Q226" s="166"/>
      <c r="R226" s="169"/>
      <c r="S226" s="176"/>
      <c r="T226" s="176"/>
      <c r="U226" s="176"/>
      <c r="V226" s="176"/>
      <c r="W226" s="176"/>
      <c r="X226" s="176"/>
      <c r="Y226" s="176"/>
      <c r="Z226" s="176"/>
      <c r="AA226" s="176"/>
      <c r="AB226" s="176"/>
      <c r="AC226" s="176"/>
      <c r="AD226" s="176"/>
      <c r="AE226" s="176"/>
      <c r="AF226" s="176"/>
      <c r="AG226" s="176"/>
      <c r="AH226" s="176"/>
      <c r="AI226" s="176"/>
      <c r="AJ226" s="176"/>
      <c r="AK226" s="176"/>
      <c r="AL226" s="172"/>
      <c r="AM226" s="908"/>
      <c r="AN226" s="908"/>
      <c r="AO226" s="908"/>
      <c r="AP226" s="908"/>
      <c r="AQ226" s="908"/>
      <c r="AR226" s="908"/>
      <c r="AS226" s="908"/>
      <c r="AT226" s="908"/>
      <c r="AU226" s="908"/>
      <c r="AV226" s="908"/>
      <c r="AW226" s="908"/>
      <c r="AX226" s="908"/>
      <c r="AY226" s="908"/>
      <c r="AZ226" s="361"/>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7"/>
      <c r="CN226" s="7"/>
      <c r="CO226" s="7"/>
      <c r="CP226" s="7"/>
      <c r="CQ226" s="7"/>
      <c r="CR226" s="7"/>
      <c r="CS226" s="7"/>
      <c r="CT226" s="7"/>
      <c r="CU226" s="7"/>
      <c r="CV226" s="7"/>
      <c r="CW226" s="7"/>
      <c r="CX226" s="7"/>
      <c r="CY226" s="7"/>
      <c r="CZ226" s="7"/>
    </row>
    <row r="227" s="454" customFormat="true" ht="15" customHeight="true" x14ac:dyDescent="0.2">
      <c r="A227" s="165"/>
      <c r="B227" s="158"/>
      <c r="C227" s="177"/>
      <c r="D227" s="176"/>
      <c r="E227" s="176"/>
      <c r="F227" s="176"/>
      <c r="G227" s="166"/>
      <c r="H227" s="169"/>
      <c r="I227" s="176"/>
      <c r="J227" s="176"/>
      <c r="K227" s="176"/>
      <c r="L227" s="172"/>
      <c r="M227" s="177"/>
      <c r="N227" s="176"/>
      <c r="O227" s="176"/>
      <c r="P227" s="176"/>
      <c r="Q227" s="166"/>
      <c r="R227" s="169"/>
      <c r="S227" s="176"/>
      <c r="T227" s="176"/>
      <c r="U227" s="176"/>
      <c r="V227" s="176"/>
      <c r="W227" s="176"/>
      <c r="X227" s="176"/>
      <c r="Y227" s="176"/>
      <c r="Z227" s="176"/>
      <c r="AA227" s="176"/>
      <c r="AB227" s="176"/>
      <c r="AC227" s="176"/>
      <c r="AD227" s="176"/>
      <c r="AE227" s="176"/>
      <c r="AF227" s="176"/>
      <c r="AG227" s="176"/>
      <c r="AH227" s="176"/>
      <c r="AI227" s="176"/>
      <c r="AJ227" s="176"/>
      <c r="AK227" s="176"/>
      <c r="AL227" s="172"/>
      <c r="AM227" s="908"/>
      <c r="AN227" s="908"/>
      <c r="AO227" s="908"/>
      <c r="AP227" s="908"/>
      <c r="AQ227" s="908"/>
      <c r="AR227" s="908"/>
      <c r="AS227" s="908"/>
      <c r="AT227" s="908"/>
      <c r="AU227" s="908"/>
      <c r="AV227" s="908"/>
      <c r="AW227" s="908"/>
      <c r="AX227" s="908"/>
      <c r="AY227" s="908"/>
      <c r="AZ227" s="361"/>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7"/>
      <c r="CN227" s="7"/>
      <c r="CO227" s="7"/>
      <c r="CP227" s="7"/>
      <c r="CQ227" s="7"/>
      <c r="CR227" s="7"/>
      <c r="CS227" s="7"/>
      <c r="CT227" s="7"/>
      <c r="CU227" s="7"/>
      <c r="CV227" s="7"/>
      <c r="CW227" s="7"/>
      <c r="CX227" s="7"/>
      <c r="CY227" s="7"/>
      <c r="CZ227" s="7"/>
    </row>
    <row r="228" s="454" customFormat="true" ht="15" customHeight="true" x14ac:dyDescent="0.2">
      <c r="A228" s="165"/>
      <c r="B228" s="158"/>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5"/>
      <c r="Z228" s="125"/>
      <c r="AA228" s="125"/>
      <c r="AB228" s="125"/>
      <c r="AC228" s="125"/>
      <c r="AD228" s="125"/>
      <c r="AE228" s="125"/>
      <c r="AF228" s="125"/>
      <c r="AG228" s="125"/>
      <c r="AH228" s="125"/>
      <c r="AI228" s="125"/>
      <c r="AJ228" s="125"/>
      <c r="AK228" s="125"/>
      <c r="AL228" s="122"/>
      <c r="AM228" s="908"/>
      <c r="AN228" s="908"/>
      <c r="AO228" s="908"/>
      <c r="AP228" s="908"/>
      <c r="AQ228" s="908"/>
      <c r="AR228" s="908"/>
      <c r="AS228" s="908"/>
      <c r="AT228" s="908"/>
      <c r="AU228" s="908"/>
      <c r="AV228" s="908"/>
      <c r="AW228" s="908"/>
      <c r="AX228" s="908"/>
      <c r="AY228" s="908"/>
      <c r="AZ228" s="361"/>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7"/>
      <c r="CN228" s="7"/>
      <c r="CO228" s="7"/>
      <c r="CP228" s="7"/>
      <c r="CQ228" s="7"/>
      <c r="CR228" s="7"/>
      <c r="CS228" s="7"/>
      <c r="CT228" s="7"/>
      <c r="CU228" s="7"/>
      <c r="CV228" s="7"/>
      <c r="CW228" s="7"/>
      <c r="CX228" s="7"/>
      <c r="CY228" s="7"/>
      <c r="CZ228" s="7"/>
    </row>
    <row r="229" s="454" customFormat="true" ht="15" customHeight="true" x14ac:dyDescent="0.2">
      <c r="A229" s="165"/>
      <c r="B229" s="158"/>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5"/>
      <c r="Z229" s="125"/>
      <c r="AA229" s="125"/>
      <c r="AB229" s="125"/>
      <c r="AC229" s="125"/>
      <c r="AD229" s="125"/>
      <c r="AE229" s="125"/>
      <c r="AF229" s="125"/>
      <c r="AG229" s="125"/>
      <c r="AH229" s="125"/>
      <c r="AI229" s="125"/>
      <c r="AJ229" s="125"/>
      <c r="AK229" s="125"/>
      <c r="AL229" s="122"/>
      <c r="AM229" s="908"/>
      <c r="AN229" s="908"/>
      <c r="AO229" s="908"/>
      <c r="AP229" s="908"/>
      <c r="AQ229" s="908"/>
      <c r="AR229" s="908"/>
      <c r="AS229" s="908"/>
      <c r="AT229" s="908"/>
      <c r="AU229" s="908"/>
      <c r="AV229" s="908"/>
      <c r="AW229" s="908"/>
      <c r="AX229" s="908"/>
      <c r="AY229" s="908"/>
      <c r="AZ229" s="361"/>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7"/>
      <c r="CN229" s="7"/>
      <c r="CO229" s="7"/>
      <c r="CP229" s="7"/>
      <c r="CQ229" s="7"/>
      <c r="CR229" s="7"/>
      <c r="CS229" s="7"/>
      <c r="CT229" s="7"/>
      <c r="CU229" s="7"/>
      <c r="CV229" s="7"/>
      <c r="CW229" s="7"/>
      <c r="CX229" s="7"/>
      <c r="CY229" s="7"/>
      <c r="CZ229" s="7"/>
    </row>
    <row r="230" s="454" customFormat="true" ht="15" customHeight="true" x14ac:dyDescent="0.2">
      <c r="A230" s="165"/>
      <c r="B230" s="158"/>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5"/>
      <c r="Z230" s="125"/>
      <c r="AA230" s="125"/>
      <c r="AB230" s="125"/>
      <c r="AC230" s="125"/>
      <c r="AD230" s="125"/>
      <c r="AE230" s="125"/>
      <c r="AF230" s="125"/>
      <c r="AG230" s="125"/>
      <c r="AH230" s="125"/>
      <c r="AI230" s="125"/>
      <c r="AJ230" s="125"/>
      <c r="AK230" s="125"/>
      <c r="AL230" s="122"/>
      <c r="AM230" s="908"/>
      <c r="AN230" s="908"/>
      <c r="AO230" s="908"/>
      <c r="AP230" s="908"/>
      <c r="AQ230" s="908"/>
      <c r="AR230" s="908"/>
      <c r="AS230" s="908"/>
      <c r="AT230" s="908"/>
      <c r="AU230" s="908"/>
      <c r="AV230" s="908"/>
      <c r="AW230" s="908"/>
      <c r="AX230" s="908"/>
      <c r="AY230" s="908"/>
      <c r="AZ230" s="361"/>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7"/>
      <c r="CN230" s="7"/>
      <c r="CO230" s="7"/>
      <c r="CP230" s="7"/>
      <c r="CQ230" s="7"/>
      <c r="CR230" s="7"/>
      <c r="CS230" s="7"/>
      <c r="CT230" s="7"/>
      <c r="CU230" s="7"/>
      <c r="CV230" s="7"/>
      <c r="CW230" s="7"/>
      <c r="CX230" s="7"/>
      <c r="CY230" s="7"/>
      <c r="CZ230" s="7"/>
    </row>
    <row r="231" s="454" customFormat="true" ht="15" customHeight="true" x14ac:dyDescent="0.2">
      <c r="A231" s="165"/>
      <c r="B231" s="158"/>
      <c r="C231" s="177"/>
      <c r="D231" s="176"/>
      <c r="E231" s="176"/>
      <c r="F231" s="176"/>
      <c r="G231" s="166"/>
      <c r="H231" s="169"/>
      <c r="I231" s="176"/>
      <c r="J231" s="176"/>
      <c r="K231" s="176"/>
      <c r="L231" s="172"/>
      <c r="M231" s="177"/>
      <c r="N231" s="176"/>
      <c r="O231" s="176"/>
      <c r="P231" s="176"/>
      <c r="Q231" s="166"/>
      <c r="R231" s="169"/>
      <c r="S231" s="176"/>
      <c r="T231" s="176"/>
      <c r="U231" s="176"/>
      <c r="V231" s="176"/>
      <c r="W231" s="176"/>
      <c r="X231" s="176"/>
      <c r="Y231" s="176"/>
      <c r="Z231" s="176"/>
      <c r="AA231" s="176"/>
      <c r="AB231" s="176"/>
      <c r="AC231" s="128"/>
      <c r="AD231" s="128"/>
      <c r="AE231" s="128"/>
      <c r="AF231" s="128"/>
      <c r="AG231" s="128"/>
      <c r="AH231" s="128"/>
      <c r="AI231" s="128"/>
      <c r="AJ231" s="128"/>
      <c r="AK231" s="128"/>
      <c r="AL231" s="119"/>
      <c r="AM231" s="908"/>
      <c r="AN231" s="908"/>
      <c r="AO231" s="908"/>
      <c r="AP231" s="908"/>
      <c r="AQ231" s="908"/>
      <c r="AR231" s="908"/>
      <c r="AS231" s="908"/>
      <c r="AT231" s="908"/>
      <c r="AU231" s="908"/>
      <c r="AV231" s="908"/>
      <c r="AW231" s="908"/>
      <c r="AX231" s="908"/>
      <c r="AY231" s="908"/>
      <c r="AZ231" s="361"/>
      <c r="BA231" s="457"/>
      <c r="BB231" s="585"/>
      <c r="BC231" s="430"/>
      <c r="BD231" s="422"/>
      <c r="BE231" s="422"/>
      <c r="BF231" s="422"/>
      <c r="BG231" s="434"/>
      <c r="BH231" s="430"/>
      <c r="BI231" s="422"/>
      <c r="BJ231" s="422"/>
      <c r="BK231" s="422"/>
      <c r="BL231" s="434"/>
      <c r="BM231" s="430"/>
      <c r="BN231" s="422"/>
      <c r="BO231" s="422"/>
      <c r="BP231" s="422"/>
      <c r="BQ231" s="434"/>
      <c r="BR231" s="430"/>
      <c r="BS231" s="422"/>
      <c r="BT231" s="422"/>
      <c r="BU231" s="422"/>
      <c r="BV231" s="422"/>
      <c r="BW231" s="422"/>
      <c r="BX231" s="422"/>
      <c r="BY231" s="423"/>
      <c r="BZ231" s="423"/>
      <c r="CA231" s="423"/>
      <c r="CB231" s="423"/>
      <c r="CC231" s="423"/>
      <c r="CD231" s="423"/>
      <c r="CE231" s="423"/>
      <c r="CF231" s="423"/>
      <c r="CG231" s="423"/>
      <c r="CH231" s="423"/>
      <c r="CI231" s="423"/>
      <c r="CJ231" s="423"/>
      <c r="CK231" s="423"/>
      <c r="CL231" s="423"/>
      <c r="CM231" s="6"/>
      <c r="CN231" s="6"/>
      <c r="CO231" s="6"/>
      <c r="CP231" s="6"/>
      <c r="CQ231" s="6"/>
      <c r="CR231" s="6"/>
      <c r="CS231" s="6"/>
      <c r="CT231" s="6"/>
      <c r="CU231" s="6"/>
      <c r="CV231" s="6"/>
      <c r="CW231" s="6"/>
      <c r="CX231" s="6"/>
      <c r="CY231" s="6"/>
      <c r="CZ231" s="6"/>
    </row>
    <row r="232" s="454" customFormat="true" ht="15" customHeight="true" x14ac:dyDescent="0.2">
      <c r="A232" s="165"/>
      <c r="B232" s="158"/>
      <c r="C232" s="177"/>
      <c r="D232" s="176"/>
      <c r="E232" s="176"/>
      <c r="F232" s="176"/>
      <c r="G232" s="166"/>
      <c r="H232" s="169"/>
      <c r="I232" s="176"/>
      <c r="J232" s="176"/>
      <c r="K232" s="176"/>
      <c r="L232" s="172"/>
      <c r="M232" s="177"/>
      <c r="N232" s="176"/>
      <c r="O232" s="176"/>
      <c r="P232" s="176"/>
      <c r="Q232" s="166"/>
      <c r="R232" s="169"/>
      <c r="S232" s="176"/>
      <c r="T232" s="176"/>
      <c r="U232" s="176"/>
      <c r="V232" s="176"/>
      <c r="W232" s="176"/>
      <c r="X232" s="176"/>
      <c r="Y232" s="176"/>
      <c r="Z232" s="176"/>
      <c r="AA232" s="176"/>
      <c r="AB232" s="176"/>
      <c r="AC232" s="128"/>
      <c r="AD232" s="128"/>
      <c r="AE232" s="128"/>
      <c r="AF232" s="128"/>
      <c r="AG232" s="128"/>
      <c r="AH232" s="128"/>
      <c r="AI232" s="128"/>
      <c r="AJ232" s="128"/>
      <c r="AK232" s="128"/>
      <c r="AL232" s="119"/>
      <c r="AM232" s="908"/>
      <c r="AN232" s="908"/>
      <c r="AO232" s="908"/>
      <c r="AP232" s="908"/>
      <c r="AQ232" s="908"/>
      <c r="AR232" s="908"/>
      <c r="AS232" s="908"/>
      <c r="AT232" s="908"/>
      <c r="AU232" s="908"/>
      <c r="AV232" s="908"/>
      <c r="AW232" s="908"/>
      <c r="AX232" s="908"/>
      <c r="AY232" s="908"/>
      <c r="AZ232" s="361"/>
      <c r="BA232" s="586"/>
      <c r="BB232" s="585"/>
      <c r="BC232" s="430"/>
      <c r="BD232" s="422"/>
      <c r="BE232" s="422"/>
      <c r="BF232" s="422"/>
      <c r="BG232" s="434"/>
      <c r="BH232" s="430"/>
      <c r="BI232" s="422"/>
      <c r="BJ232" s="422"/>
      <c r="BK232" s="422"/>
      <c r="BL232" s="434"/>
      <c r="BM232" s="430"/>
      <c r="BN232" s="422"/>
      <c r="BO232" s="422"/>
      <c r="BP232" s="422"/>
      <c r="BQ232" s="434"/>
      <c r="BR232" s="430"/>
      <c r="BS232" s="422"/>
      <c r="BT232" s="422"/>
      <c r="BU232" s="422"/>
      <c r="BV232" s="422"/>
      <c r="BW232" s="422"/>
      <c r="BX232" s="422"/>
      <c r="BY232" s="423"/>
      <c r="BZ232" s="423"/>
      <c r="CA232" s="423"/>
      <c r="CB232" s="423"/>
      <c r="CC232" s="423"/>
      <c r="CD232" s="423"/>
      <c r="CE232" s="423"/>
      <c r="CF232" s="423"/>
      <c r="CG232" s="423"/>
      <c r="CH232" s="423"/>
      <c r="CI232" s="423"/>
      <c r="CJ232" s="423"/>
      <c r="CK232" s="423"/>
      <c r="CL232" s="423"/>
      <c r="CM232" s="6"/>
      <c r="CN232" s="6"/>
      <c r="CO232" s="6"/>
      <c r="CP232" s="6"/>
      <c r="CQ232" s="6"/>
      <c r="CR232" s="6"/>
      <c r="CS232" s="6"/>
      <c r="CT232" s="6"/>
      <c r="CU232" s="6"/>
      <c r="CV232" s="6"/>
      <c r="CW232" s="6"/>
      <c r="CX232" s="6"/>
      <c r="CY232" s="6"/>
      <c r="CZ232" s="6"/>
    </row>
    <row r="233" s="454" customFormat="true" ht="15" customHeight="true" x14ac:dyDescent="0.2">
      <c r="A233" s="165"/>
      <c r="B233" s="158"/>
      <c r="C233" s="96"/>
      <c r="D233" s="95"/>
      <c r="E233" s="95"/>
      <c r="F233" s="95"/>
      <c r="G233" s="94"/>
      <c r="H233" s="93"/>
      <c r="I233" s="95"/>
      <c r="J233" s="95"/>
      <c r="K233" s="95"/>
      <c r="L233" s="92"/>
      <c r="M233" s="96"/>
      <c r="N233" s="95"/>
      <c r="O233" s="95"/>
      <c r="P233" s="95"/>
      <c r="Q233" s="94"/>
      <c r="R233" s="93"/>
      <c r="S233" s="95"/>
      <c r="T233" s="95"/>
      <c r="U233" s="95"/>
      <c r="V233" s="95"/>
      <c r="W233" s="95"/>
      <c r="X233" s="95"/>
      <c r="Y233" s="95"/>
      <c r="Z233" s="95"/>
      <c r="AA233" s="95"/>
      <c r="AB233" s="95"/>
      <c r="AC233" s="128"/>
      <c r="AD233" s="128"/>
      <c r="AE233" s="128"/>
      <c r="AF233" s="128"/>
      <c r="AG233" s="128"/>
      <c r="AH233" s="128"/>
      <c r="AI233" s="128"/>
      <c r="AJ233" s="128"/>
      <c r="AK233" s="128"/>
      <c r="AL233" s="119"/>
      <c r="AM233" s="908"/>
      <c r="AN233" s="908"/>
      <c r="AO233" s="908"/>
      <c r="AP233" s="908"/>
      <c r="AQ233" s="908"/>
      <c r="AR233" s="908"/>
      <c r="AS233" s="908"/>
      <c r="AT233" s="908"/>
      <c r="AU233" s="908"/>
      <c r="AV233" s="908"/>
      <c r="AW233" s="908"/>
      <c r="AX233" s="908"/>
      <c r="AY233" s="908"/>
      <c r="AZ233" s="361"/>
      <c r="BA233" s="586"/>
      <c r="BB233" s="585"/>
      <c r="BC233" s="430"/>
      <c r="BD233" s="422"/>
      <c r="BE233" s="422"/>
      <c r="BF233" s="422"/>
      <c r="BG233" s="434"/>
      <c r="BH233" s="430"/>
      <c r="BI233" s="422"/>
      <c r="BJ233" s="422"/>
      <c r="BK233" s="422"/>
      <c r="BL233" s="434"/>
      <c r="BM233" s="430"/>
      <c r="BN233" s="422"/>
      <c r="BO233" s="422"/>
      <c r="BP233" s="422"/>
      <c r="BQ233" s="434"/>
      <c r="BR233" s="430"/>
      <c r="BS233" s="422"/>
      <c r="BT233" s="422"/>
      <c r="BU233" s="422"/>
      <c r="BV233" s="422"/>
      <c r="BW233" s="422"/>
      <c r="BX233" s="422"/>
      <c r="BY233" s="423"/>
      <c r="BZ233" s="423"/>
      <c r="CA233" s="423"/>
      <c r="CB233" s="423"/>
      <c r="CC233" s="423"/>
      <c r="CD233" s="423"/>
      <c r="CE233" s="423"/>
      <c r="CF233" s="423"/>
      <c r="CG233" s="423"/>
      <c r="CH233" s="423"/>
      <c r="CI233" s="423"/>
      <c r="CJ233" s="423"/>
      <c r="CK233" s="423"/>
      <c r="CL233" s="423"/>
      <c r="CM233" s="6"/>
      <c r="CN233" s="6"/>
      <c r="CO233" s="6"/>
      <c r="CP233" s="6"/>
      <c r="CQ233" s="6"/>
      <c r="CR233" s="6"/>
      <c r="CS233" s="6"/>
      <c r="CT233" s="6"/>
      <c r="CU233" s="6"/>
      <c r="CV233" s="6"/>
      <c r="CW233" s="6"/>
      <c r="CX233" s="6"/>
      <c r="CY233" s="6"/>
      <c r="CZ233" s="6"/>
    </row>
    <row r="234" s="454" customFormat="true" ht="15" customHeight="true" x14ac:dyDescent="0.2">
      <c r="A234" s="165"/>
      <c r="B234" s="158"/>
      <c r="C234" s="96"/>
      <c r="D234" s="95"/>
      <c r="E234" s="95"/>
      <c r="F234" s="95"/>
      <c r="G234" s="94"/>
      <c r="H234" s="93"/>
      <c r="I234" s="95"/>
      <c r="J234" s="95"/>
      <c r="K234" s="95"/>
      <c r="L234" s="92"/>
      <c r="M234" s="96"/>
      <c r="N234" s="95"/>
      <c r="O234" s="95"/>
      <c r="P234" s="95"/>
      <c r="Q234" s="94"/>
      <c r="R234" s="93"/>
      <c r="S234" s="95"/>
      <c r="T234" s="95"/>
      <c r="U234" s="95"/>
      <c r="V234" s="95"/>
      <c r="W234" s="95"/>
      <c r="X234" s="95"/>
      <c r="Y234" s="95"/>
      <c r="Z234" s="95"/>
      <c r="AA234" s="95"/>
      <c r="AB234" s="95"/>
      <c r="AC234" s="128"/>
      <c r="AD234" s="128"/>
      <c r="AE234" s="128"/>
      <c r="AF234" s="128"/>
      <c r="AG234" s="128"/>
      <c r="AH234" s="128"/>
      <c r="AI234" s="128"/>
      <c r="AJ234" s="128"/>
      <c r="AK234" s="128"/>
      <c r="AL234" s="119"/>
      <c r="AM234" s="908"/>
      <c r="AN234" s="908"/>
      <c r="AO234" s="908"/>
      <c r="AP234" s="908"/>
      <c r="AQ234" s="908"/>
      <c r="AR234" s="908"/>
      <c r="AS234" s="908"/>
      <c r="AT234" s="908"/>
      <c r="AU234" s="908"/>
      <c r="AV234" s="908"/>
      <c r="AW234" s="908"/>
      <c r="AX234" s="908"/>
      <c r="AY234" s="908"/>
      <c r="AZ234" s="361"/>
      <c r="BA234" s="586"/>
      <c r="BB234" s="585"/>
      <c r="BC234" s="430"/>
      <c r="BD234" s="422"/>
      <c r="BE234" s="422"/>
      <c r="BF234" s="422"/>
      <c r="BG234" s="434"/>
      <c r="BH234" s="430"/>
      <c r="BI234" s="422"/>
      <c r="BJ234" s="422"/>
      <c r="BK234" s="422"/>
      <c r="BL234" s="434"/>
      <c r="BM234" s="430"/>
      <c r="BN234" s="422"/>
      <c r="BO234" s="422"/>
      <c r="BP234" s="422"/>
      <c r="BQ234" s="434"/>
      <c r="BR234" s="430"/>
      <c r="BS234" s="422"/>
      <c r="BT234" s="422"/>
      <c r="BU234" s="422"/>
      <c r="BV234" s="422"/>
      <c r="BW234" s="422"/>
      <c r="BX234" s="422"/>
      <c r="BY234" s="423"/>
      <c r="BZ234" s="423"/>
      <c r="CA234" s="423"/>
      <c r="CB234" s="423"/>
      <c r="CC234" s="423"/>
      <c r="CD234" s="423"/>
      <c r="CE234" s="423"/>
      <c r="CF234" s="423"/>
      <c r="CG234" s="423"/>
      <c r="CH234" s="423"/>
      <c r="CI234" s="423"/>
      <c r="CJ234" s="423"/>
      <c r="CK234" s="423"/>
      <c r="CL234" s="423"/>
      <c r="CM234" s="6"/>
      <c r="CN234" s="6"/>
      <c r="CO234" s="6"/>
      <c r="CP234" s="6"/>
      <c r="CQ234" s="6"/>
      <c r="CR234" s="6"/>
      <c r="CS234" s="6"/>
      <c r="CT234" s="6"/>
      <c r="CU234" s="6"/>
      <c r="CV234" s="6"/>
      <c r="CW234" s="6"/>
      <c r="CX234" s="6"/>
      <c r="CY234" s="6"/>
      <c r="CZ234" s="6"/>
    </row>
    <row r="235" s="454" customFormat="true" ht="15" customHeight="true" x14ac:dyDescent="0.2">
      <c r="A235" s="165"/>
      <c r="B235" s="158"/>
      <c r="C235" s="96"/>
      <c r="D235" s="95"/>
      <c r="E235" s="95"/>
      <c r="F235" s="95"/>
      <c r="G235" s="94"/>
      <c r="H235" s="93"/>
      <c r="I235" s="95"/>
      <c r="J235" s="95"/>
      <c r="K235" s="95"/>
      <c r="L235" s="92"/>
      <c r="M235" s="96"/>
      <c r="N235" s="95"/>
      <c r="O235" s="95"/>
      <c r="P235" s="95"/>
      <c r="Q235" s="94"/>
      <c r="R235" s="93"/>
      <c r="S235" s="95"/>
      <c r="T235" s="95"/>
      <c r="U235" s="95"/>
      <c r="V235" s="95"/>
      <c r="W235" s="95"/>
      <c r="X235" s="95"/>
      <c r="Y235" s="95"/>
      <c r="Z235" s="95"/>
      <c r="AA235" s="95"/>
      <c r="AB235" s="95"/>
      <c r="AC235" s="128"/>
      <c r="AD235" s="128"/>
      <c r="AE235" s="128"/>
      <c r="AF235" s="128"/>
      <c r="AG235" s="128"/>
      <c r="AH235" s="128"/>
      <c r="AI235" s="128"/>
      <c r="AJ235" s="128"/>
      <c r="AK235" s="128"/>
      <c r="AL235" s="119"/>
      <c r="AM235" s="908"/>
      <c r="AN235" s="908"/>
      <c r="AO235" s="908"/>
      <c r="AP235" s="908"/>
      <c r="AQ235" s="908"/>
      <c r="AR235" s="908"/>
      <c r="AS235" s="908"/>
      <c r="AT235" s="908"/>
      <c r="AU235" s="908"/>
      <c r="AV235" s="908"/>
      <c r="AW235" s="908"/>
      <c r="AX235" s="908"/>
      <c r="AY235" s="908"/>
      <c r="AZ235" s="361"/>
      <c r="BA235" s="586"/>
      <c r="BB235" s="585"/>
      <c r="BC235" s="430"/>
      <c r="BD235" s="422"/>
      <c r="BE235" s="422"/>
      <c r="BF235" s="422"/>
      <c r="BG235" s="434"/>
      <c r="BH235" s="430"/>
      <c r="BI235" s="422"/>
      <c r="BJ235" s="422"/>
      <c r="BK235" s="422"/>
      <c r="BL235" s="434"/>
      <c r="BM235" s="430"/>
      <c r="BN235" s="422"/>
      <c r="BO235" s="422"/>
      <c r="BP235" s="422"/>
      <c r="BQ235" s="434"/>
      <c r="BR235" s="430"/>
      <c r="BS235" s="422"/>
      <c r="BT235" s="422"/>
      <c r="BU235" s="422"/>
      <c r="BV235" s="422"/>
      <c r="BW235" s="422"/>
      <c r="BX235" s="422"/>
      <c r="BY235" s="423"/>
      <c r="BZ235" s="423"/>
      <c r="CA235" s="423"/>
      <c r="CB235" s="423"/>
      <c r="CC235" s="423"/>
      <c r="CD235" s="423"/>
      <c r="CE235" s="423"/>
      <c r="CF235" s="423"/>
      <c r="CG235" s="423"/>
      <c r="CH235" s="423"/>
      <c r="CI235" s="423"/>
      <c r="CJ235" s="423"/>
      <c r="CK235" s="423"/>
      <c r="CL235" s="423"/>
      <c r="CM235" s="6"/>
      <c r="CN235" s="6"/>
      <c r="CO235" s="6"/>
      <c r="CP235" s="6"/>
      <c r="CQ235" s="6"/>
      <c r="CR235" s="6"/>
      <c r="CS235" s="6"/>
      <c r="CT235" s="6"/>
      <c r="CU235" s="6"/>
      <c r="CV235" s="6"/>
      <c r="CW235" s="6"/>
      <c r="CX235" s="6"/>
      <c r="CY235" s="6"/>
      <c r="CZ235" s="6"/>
    </row>
    <row r="236" s="454" customFormat="true" ht="15" customHeight="true" x14ac:dyDescent="0.2">
      <c r="A236" s="165"/>
      <c r="B236" s="158"/>
      <c r="C236" s="96"/>
      <c r="D236" s="95"/>
      <c r="E236" s="95"/>
      <c r="F236" s="95"/>
      <c r="G236" s="94"/>
      <c r="H236" s="93"/>
      <c r="I236" s="95"/>
      <c r="J236" s="95"/>
      <c r="K236" s="95"/>
      <c r="L236" s="92"/>
      <c r="M236" s="96"/>
      <c r="N236" s="95"/>
      <c r="O236" s="95"/>
      <c r="P236" s="95"/>
      <c r="Q236" s="94"/>
      <c r="R236" s="93"/>
      <c r="S236" s="95"/>
      <c r="T236" s="95"/>
      <c r="U236" s="95"/>
      <c r="V236" s="95"/>
      <c r="W236" s="95"/>
      <c r="X236" s="95"/>
      <c r="Y236" s="95"/>
      <c r="Z236" s="95"/>
      <c r="AA236" s="95"/>
      <c r="AB236" s="95"/>
      <c r="AC236" s="128"/>
      <c r="AD236" s="128"/>
      <c r="AE236" s="128"/>
      <c r="AF236" s="128"/>
      <c r="AG236" s="128"/>
      <c r="AH236" s="128"/>
      <c r="AI236" s="128"/>
      <c r="AJ236" s="128"/>
      <c r="AK236" s="128"/>
      <c r="AL236" s="119"/>
      <c r="AM236" s="908"/>
      <c r="AN236" s="908"/>
      <c r="AO236" s="908"/>
      <c r="AP236" s="908"/>
      <c r="AQ236" s="908"/>
      <c r="AR236" s="908"/>
      <c r="AS236" s="908"/>
      <c r="AT236" s="908"/>
      <c r="AU236" s="908"/>
      <c r="AV236" s="908"/>
      <c r="AW236" s="908"/>
      <c r="AX236" s="908"/>
      <c r="AY236" s="908"/>
      <c r="AZ236" s="361"/>
      <c r="BA236" s="586"/>
      <c r="BB236" s="585"/>
      <c r="BC236" s="430"/>
      <c r="BD236" s="422"/>
      <c r="BE236" s="422"/>
      <c r="BF236" s="422"/>
      <c r="BG236" s="434"/>
      <c r="BH236" s="430"/>
      <c r="BI236" s="422"/>
      <c r="BJ236" s="422"/>
      <c r="BK236" s="422"/>
      <c r="BL236" s="434"/>
      <c r="BM236" s="430"/>
      <c r="BN236" s="422"/>
      <c r="BO236" s="422"/>
      <c r="BP236" s="422"/>
      <c r="BQ236" s="434"/>
      <c r="BR236" s="430"/>
      <c r="BS236" s="422"/>
      <c r="BT236" s="422"/>
      <c r="BU236" s="422"/>
      <c r="BV236" s="422"/>
      <c r="BW236" s="422"/>
      <c r="BX236" s="422"/>
      <c r="BY236" s="423"/>
      <c r="BZ236" s="423"/>
      <c r="CA236" s="423"/>
      <c r="CB236" s="423"/>
      <c r="CC236" s="423"/>
      <c r="CD236" s="423"/>
      <c r="CE236" s="423"/>
      <c r="CF236" s="423"/>
      <c r="CG236" s="423"/>
      <c r="CH236" s="423"/>
      <c r="CI236" s="423"/>
      <c r="CJ236" s="423"/>
      <c r="CK236" s="423"/>
      <c r="CL236" s="423"/>
      <c r="CM236" s="6"/>
      <c r="CN236" s="6"/>
      <c r="CO236" s="6"/>
      <c r="CP236" s="6"/>
      <c r="CQ236" s="6"/>
      <c r="CR236" s="6"/>
      <c r="CS236" s="6"/>
      <c r="CT236" s="6"/>
      <c r="CU236" s="6"/>
      <c r="CV236" s="6"/>
      <c r="CW236" s="6"/>
      <c r="CX236" s="6"/>
      <c r="CY236" s="6"/>
      <c r="CZ236" s="6"/>
    </row>
    <row r="237" s="454" customFormat="true" ht="15" customHeight="true" x14ac:dyDescent="0.2">
      <c r="A237" s="165"/>
      <c r="B237" s="158"/>
      <c r="C237" s="96"/>
      <c r="D237" s="95"/>
      <c r="E237" s="95"/>
      <c r="F237" s="95"/>
      <c r="G237" s="94"/>
      <c r="H237" s="93"/>
      <c r="I237" s="95"/>
      <c r="J237" s="95"/>
      <c r="K237" s="95"/>
      <c r="L237" s="92"/>
      <c r="M237" s="96"/>
      <c r="N237" s="95"/>
      <c r="O237" s="95"/>
      <c r="P237" s="95"/>
      <c r="Q237" s="94"/>
      <c r="R237" s="93"/>
      <c r="S237" s="95"/>
      <c r="T237" s="95"/>
      <c r="U237" s="95"/>
      <c r="V237" s="95"/>
      <c r="W237" s="95"/>
      <c r="X237" s="95"/>
      <c r="Y237" s="95"/>
      <c r="Z237" s="95"/>
      <c r="AA237" s="95"/>
      <c r="AB237" s="95"/>
      <c r="AC237" s="128"/>
      <c r="AD237" s="128"/>
      <c r="AE237" s="128"/>
      <c r="AF237" s="128"/>
      <c r="AG237" s="128"/>
      <c r="AH237" s="128"/>
      <c r="AI237" s="128"/>
      <c r="AJ237" s="128"/>
      <c r="AK237" s="128"/>
      <c r="AL237" s="119"/>
      <c r="AM237" s="908"/>
      <c r="AN237" s="908"/>
      <c r="AO237" s="908"/>
      <c r="AP237" s="908"/>
      <c r="AQ237" s="908"/>
      <c r="AR237" s="908"/>
      <c r="AS237" s="908"/>
      <c r="AT237" s="908"/>
      <c r="AU237" s="908"/>
      <c r="AV237" s="908"/>
      <c r="AW237" s="908"/>
      <c r="AX237" s="908"/>
      <c r="AY237" s="908"/>
      <c r="AZ237" s="361"/>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6"/>
      <c r="CN237" s="6"/>
      <c r="CO237" s="6"/>
      <c r="CP237" s="6"/>
      <c r="CQ237" s="6"/>
      <c r="CR237" s="6"/>
      <c r="CS237" s="6"/>
      <c r="CT237" s="6"/>
      <c r="CU237" s="6"/>
      <c r="CV237" s="6"/>
      <c r="CW237" s="6"/>
      <c r="CX237" s="6"/>
      <c r="CY237" s="6"/>
      <c r="CZ237" s="6"/>
    </row>
    <row r="238" s="454" customFormat="true" ht="15" customHeight="true" x14ac:dyDescent="0.2">
      <c r="A238" s="165"/>
      <c r="B238" s="158"/>
      <c r="C238" s="96"/>
      <c r="D238" s="95"/>
      <c r="E238" s="95"/>
      <c r="F238" s="95"/>
      <c r="G238" s="94"/>
      <c r="H238" s="93"/>
      <c r="I238" s="95"/>
      <c r="J238" s="95"/>
      <c r="K238" s="95"/>
      <c r="L238" s="92"/>
      <c r="M238" s="96"/>
      <c r="N238" s="95"/>
      <c r="O238" s="95"/>
      <c r="P238" s="95"/>
      <c r="Q238" s="94"/>
      <c r="R238" s="93"/>
      <c r="S238" s="95"/>
      <c r="T238" s="95"/>
      <c r="U238" s="95"/>
      <c r="V238" s="95"/>
      <c r="W238" s="95"/>
      <c r="X238" s="95"/>
      <c r="Y238" s="95"/>
      <c r="Z238" s="95"/>
      <c r="AA238" s="95"/>
      <c r="AB238" s="95"/>
      <c r="AC238" s="128"/>
      <c r="AD238" s="128"/>
      <c r="AE238" s="128"/>
      <c r="AF238" s="128"/>
      <c r="AG238" s="128"/>
      <c r="AH238" s="128"/>
      <c r="AI238" s="128"/>
      <c r="AJ238" s="128"/>
      <c r="AK238" s="128"/>
      <c r="AL238" s="119"/>
      <c r="AM238" s="908"/>
      <c r="AN238" s="908"/>
      <c r="AO238" s="908"/>
      <c r="AP238" s="908"/>
      <c r="AQ238" s="908"/>
      <c r="AR238" s="908"/>
      <c r="AS238" s="908"/>
      <c r="AT238" s="908"/>
      <c r="AU238" s="908"/>
      <c r="AV238" s="908"/>
      <c r="AW238" s="908"/>
      <c r="AX238" s="908"/>
      <c r="AY238" s="908"/>
      <c r="AZ238" s="361"/>
      <c r="BA238" s="586"/>
      <c r="BB238" s="585"/>
      <c r="BC238" s="430"/>
      <c r="BD238" s="422"/>
      <c r="BE238" s="422"/>
      <c r="BF238" s="422"/>
      <c r="BG238" s="434"/>
      <c r="BH238" s="430"/>
      <c r="BI238" s="422"/>
      <c r="BJ238" s="422"/>
      <c r="BK238" s="422"/>
      <c r="BL238" s="434"/>
      <c r="BM238" s="430"/>
      <c r="BN238" s="422"/>
      <c r="BO238" s="422"/>
      <c r="BP238" s="422"/>
      <c r="BQ238" s="434"/>
      <c r="BR238" s="430"/>
      <c r="BS238" s="422"/>
      <c r="BT238" s="422"/>
      <c r="BU238" s="422"/>
      <c r="BV238" s="422"/>
      <c r="BW238" s="422"/>
      <c r="BX238" s="422"/>
      <c r="BY238" s="423"/>
      <c r="BZ238" s="423"/>
      <c r="CA238" s="423"/>
      <c r="CB238" s="423"/>
      <c r="CC238" s="423"/>
      <c r="CD238" s="423"/>
      <c r="CE238" s="423"/>
      <c r="CF238" s="423"/>
      <c r="CG238" s="423"/>
      <c r="CH238" s="423"/>
      <c r="CI238" s="423"/>
      <c r="CJ238" s="423"/>
      <c r="CK238" s="423"/>
      <c r="CL238" s="423"/>
      <c r="CM238" s="6"/>
      <c r="CN238" s="6"/>
      <c r="CO238" s="6"/>
      <c r="CP238" s="6"/>
      <c r="CQ238" s="6"/>
      <c r="CR238" s="6"/>
      <c r="CS238" s="6"/>
      <c r="CT238" s="6"/>
      <c r="CU238" s="6"/>
      <c r="CV238" s="6"/>
      <c r="CW238" s="6"/>
      <c r="CX238" s="6"/>
      <c r="CY238" s="6"/>
      <c r="CZ238" s="6"/>
    </row>
    <row r="239" s="454" customFormat="true" ht="15" customHeight="true" x14ac:dyDescent="0.2">
      <c r="A239" s="165"/>
      <c r="B239" s="158"/>
      <c r="C239" s="96"/>
      <c r="D239" s="95"/>
      <c r="E239" s="95"/>
      <c r="F239" s="95"/>
      <c r="G239" s="94"/>
      <c r="H239" s="93"/>
      <c r="I239" s="95"/>
      <c r="J239" s="95"/>
      <c r="K239" s="95"/>
      <c r="L239" s="92"/>
      <c r="M239" s="96"/>
      <c r="N239" s="95"/>
      <c r="O239" s="95"/>
      <c r="P239" s="95"/>
      <c r="Q239" s="94"/>
      <c r="R239" s="93"/>
      <c r="S239" s="95"/>
      <c r="T239" s="95"/>
      <c r="U239" s="95"/>
      <c r="V239" s="95"/>
      <c r="W239" s="95"/>
      <c r="X239" s="95"/>
      <c r="Y239" s="95"/>
      <c r="Z239" s="95"/>
      <c r="AA239" s="95"/>
      <c r="AB239" s="95"/>
      <c r="AC239" s="128"/>
      <c r="AD239" s="128"/>
      <c r="AE239" s="128"/>
      <c r="AF239" s="128"/>
      <c r="AG239" s="128"/>
      <c r="AH239" s="128"/>
      <c r="AI239" s="128"/>
      <c r="AJ239" s="128"/>
      <c r="AK239" s="128"/>
      <c r="AL239" s="119"/>
      <c r="AM239" s="908"/>
      <c r="AN239" s="908"/>
      <c r="AO239" s="908"/>
      <c r="AP239" s="908"/>
      <c r="AQ239" s="908"/>
      <c r="AR239" s="908"/>
      <c r="AS239" s="908"/>
      <c r="AT239" s="908"/>
      <c r="AU239" s="908"/>
      <c r="AV239" s="908"/>
      <c r="AW239" s="908"/>
      <c r="AX239" s="908"/>
      <c r="AY239" s="908"/>
      <c r="AZ239" s="361"/>
      <c r="BA239" s="586"/>
      <c r="BB239" s="585"/>
      <c r="BC239" s="430"/>
      <c r="BD239" s="422"/>
      <c r="BE239" s="422"/>
      <c r="BF239" s="422"/>
      <c r="BG239" s="434"/>
      <c r="BH239" s="430"/>
      <c r="BI239" s="422"/>
      <c r="BJ239" s="422"/>
      <c r="BK239" s="422"/>
      <c r="BL239" s="434"/>
      <c r="BM239" s="430"/>
      <c r="BN239" s="422"/>
      <c r="BO239" s="422"/>
      <c r="BP239" s="422"/>
      <c r="BQ239" s="434"/>
      <c r="BR239" s="430"/>
      <c r="BS239" s="422"/>
      <c r="BT239" s="422"/>
      <c r="BU239" s="422"/>
      <c r="BV239" s="422"/>
      <c r="BW239" s="422"/>
      <c r="BX239" s="422"/>
      <c r="BY239" s="423"/>
      <c r="BZ239" s="423"/>
      <c r="CA239" s="423"/>
      <c r="CB239" s="423"/>
      <c r="CC239" s="423"/>
      <c r="CD239" s="423"/>
      <c r="CE239" s="423"/>
      <c r="CF239" s="423"/>
      <c r="CG239" s="423"/>
      <c r="CH239" s="423"/>
      <c r="CI239" s="423"/>
      <c r="CJ239" s="423"/>
      <c r="CK239" s="423"/>
      <c r="CL239" s="423"/>
      <c r="CM239" s="6"/>
      <c r="CN239" s="6"/>
      <c r="CO239" s="6"/>
      <c r="CP239" s="6"/>
      <c r="CQ239" s="6"/>
      <c r="CR239" s="6"/>
      <c r="CS239" s="6"/>
      <c r="CT239" s="6"/>
      <c r="CU239" s="6"/>
      <c r="CV239" s="6"/>
      <c r="CW239" s="6"/>
      <c r="CX239" s="6"/>
      <c r="CY239" s="6"/>
      <c r="CZ239" s="6"/>
    </row>
    <row r="240" s="454" customFormat="true" ht="15" customHeight="true" x14ac:dyDescent="0.2">
      <c r="A240" s="165"/>
      <c r="B240" s="158"/>
      <c r="C240" s="96"/>
      <c r="D240" s="95"/>
      <c r="E240" s="95"/>
      <c r="F240" s="95"/>
      <c r="G240" s="94"/>
      <c r="H240" s="93"/>
      <c r="I240" s="95"/>
      <c r="J240" s="95"/>
      <c r="K240" s="95"/>
      <c r="L240" s="92"/>
      <c r="M240" s="96"/>
      <c r="N240" s="95"/>
      <c r="O240" s="95"/>
      <c r="P240" s="95"/>
      <c r="Q240" s="94"/>
      <c r="R240" s="93"/>
      <c r="S240" s="95"/>
      <c r="T240" s="95"/>
      <c r="U240" s="95"/>
      <c r="V240" s="95"/>
      <c r="W240" s="95"/>
      <c r="X240" s="95"/>
      <c r="Y240" s="95"/>
      <c r="Z240" s="95"/>
      <c r="AA240" s="95"/>
      <c r="AB240" s="95"/>
      <c r="AC240" s="128"/>
      <c r="AD240" s="128"/>
      <c r="AE240" s="128"/>
      <c r="AF240" s="128"/>
      <c r="AG240" s="128"/>
      <c r="AH240" s="128"/>
      <c r="AI240" s="128"/>
      <c r="AJ240" s="128"/>
      <c r="AK240" s="128"/>
      <c r="AL240" s="119"/>
      <c r="AM240" s="908"/>
      <c r="AN240" s="908"/>
      <c r="AO240" s="908"/>
      <c r="AP240" s="908"/>
      <c r="AQ240" s="908"/>
      <c r="AR240" s="908"/>
      <c r="AS240" s="908"/>
      <c r="AT240" s="908"/>
      <c r="AU240" s="908"/>
      <c r="AV240" s="908"/>
      <c r="AW240" s="908"/>
      <c r="AX240" s="908"/>
      <c r="AY240" s="908"/>
      <c r="AZ240" s="361"/>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6"/>
      <c r="CN240" s="6"/>
      <c r="CO240" s="6"/>
      <c r="CP240" s="6"/>
      <c r="CQ240" s="6"/>
      <c r="CR240" s="6"/>
      <c r="CS240" s="6"/>
      <c r="CT240" s="6"/>
      <c r="CU240" s="6"/>
      <c r="CV240" s="6"/>
      <c r="CW240" s="6"/>
      <c r="CX240" s="6"/>
      <c r="CY240" s="6"/>
      <c r="CZ240" s="6"/>
    </row>
    <row r="241" s="454" customFormat="true" ht="15" customHeight="true" x14ac:dyDescent="0.2">
      <c r="A241" s="165"/>
      <c r="B241" s="158"/>
      <c r="C241" s="96"/>
      <c r="D241" s="95"/>
      <c r="E241" s="95"/>
      <c r="F241" s="95"/>
      <c r="G241" s="94"/>
      <c r="H241" s="93"/>
      <c r="I241" s="95"/>
      <c r="J241" s="95"/>
      <c r="K241" s="95"/>
      <c r="L241" s="92"/>
      <c r="M241" s="96"/>
      <c r="N241" s="95"/>
      <c r="O241" s="95"/>
      <c r="P241" s="95"/>
      <c r="Q241" s="94"/>
      <c r="R241" s="93"/>
      <c r="S241" s="95"/>
      <c r="T241" s="95"/>
      <c r="U241" s="95"/>
      <c r="V241" s="95"/>
      <c r="W241" s="95"/>
      <c r="X241" s="95"/>
      <c r="Y241" s="95"/>
      <c r="Z241" s="95"/>
      <c r="AA241" s="95"/>
      <c r="AB241" s="95"/>
      <c r="AC241" s="128"/>
      <c r="AD241" s="128"/>
      <c r="AE241" s="128"/>
      <c r="AF241" s="128"/>
      <c r="AG241" s="128"/>
      <c r="AH241" s="128"/>
      <c r="AI241" s="128"/>
      <c r="AJ241" s="128"/>
      <c r="AK241" s="128"/>
      <c r="AL241" s="119"/>
      <c r="AM241" s="908"/>
      <c r="AN241" s="908"/>
      <c r="AO241" s="908"/>
      <c r="AP241" s="908"/>
      <c r="AQ241" s="908"/>
      <c r="AR241" s="908"/>
      <c r="AS241" s="908"/>
      <c r="AT241" s="908"/>
      <c r="AU241" s="908"/>
      <c r="AV241" s="908"/>
      <c r="AW241" s="908"/>
      <c r="AX241" s="908"/>
      <c r="AY241" s="908"/>
      <c r="AZ241" s="361"/>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6"/>
      <c r="CN241" s="6"/>
      <c r="CO241" s="6"/>
      <c r="CP241" s="6"/>
      <c r="CQ241" s="6"/>
      <c r="CR241" s="6"/>
      <c r="CS241" s="6"/>
      <c r="CT241" s="6"/>
      <c r="CU241" s="6"/>
      <c r="CV241" s="6"/>
      <c r="CW241" s="6"/>
      <c r="CX241" s="6"/>
      <c r="CY241" s="6"/>
      <c r="CZ241" s="6"/>
    </row>
    <row r="242" s="454" customFormat="true" ht="15" customHeight="true" x14ac:dyDescent="0.2">
      <c r="A242" s="188"/>
      <c r="B242" s="157"/>
      <c r="C242" s="121"/>
      <c r="D242" s="128"/>
      <c r="E242" s="128"/>
      <c r="F242" s="128"/>
      <c r="G242" s="127"/>
      <c r="H242" s="120"/>
      <c r="I242" s="128"/>
      <c r="J242" s="128"/>
      <c r="K242" s="128"/>
      <c r="L242" s="119"/>
      <c r="M242" s="121"/>
      <c r="N242" s="128"/>
      <c r="O242" s="128"/>
      <c r="P242" s="128"/>
      <c r="Q242" s="127"/>
      <c r="R242" s="120"/>
      <c r="S242" s="128"/>
      <c r="T242" s="128"/>
      <c r="U242" s="128"/>
      <c r="V242" s="128"/>
      <c r="W242" s="128"/>
      <c r="X242" s="128"/>
      <c r="Y242" s="128"/>
      <c r="Z242" s="128"/>
      <c r="AA242" s="128"/>
      <c r="AB242" s="128"/>
      <c r="AC242" s="128"/>
      <c r="AD242" s="128"/>
      <c r="AE242" s="128"/>
      <c r="AF242" s="128"/>
      <c r="AG242" s="128"/>
      <c r="AH242" s="128"/>
      <c r="AI242" s="128"/>
      <c r="AJ242" s="128"/>
      <c r="AK242" s="128"/>
      <c r="AL242" s="119"/>
      <c r="AM242" s="908"/>
      <c r="AN242" s="908"/>
      <c r="AO242" s="908"/>
      <c r="AP242" s="908"/>
      <c r="AQ242" s="908"/>
      <c r="AR242" s="908"/>
      <c r="AS242" s="908"/>
      <c r="AT242" s="908"/>
      <c r="AU242" s="908"/>
      <c r="AV242" s="908"/>
      <c r="AW242" s="908"/>
      <c r="AX242" s="908"/>
      <c r="AY242" s="908"/>
      <c r="AZ242" s="361"/>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6"/>
      <c r="CN242" s="6"/>
      <c r="CO242" s="6"/>
      <c r="CP242" s="6"/>
      <c r="CQ242" s="6"/>
      <c r="CR242" s="6"/>
      <c r="CS242" s="6"/>
      <c r="CT242" s="6"/>
      <c r="CU242" s="6"/>
      <c r="CV242" s="6"/>
      <c r="CW242" s="6"/>
      <c r="CX242" s="6"/>
      <c r="CY242" s="6"/>
      <c r="CZ242" s="6"/>
    </row>
    <row r="243" s="454" customFormat="true" ht="15" customHeight="true" x14ac:dyDescent="0.2">
      <c r="A243" s="188"/>
      <c r="B243" s="157"/>
      <c r="C243" s="121"/>
      <c r="D243" s="128"/>
      <c r="E243" s="128"/>
      <c r="F243" s="128"/>
      <c r="G243" s="127"/>
      <c r="H243" s="120"/>
      <c r="I243" s="128"/>
      <c r="J243" s="128"/>
      <c r="K243" s="128"/>
      <c r="L243" s="119"/>
      <c r="M243" s="121"/>
      <c r="N243" s="128"/>
      <c r="O243" s="128"/>
      <c r="P243" s="128"/>
      <c r="Q243" s="127"/>
      <c r="R243" s="120"/>
      <c r="S243" s="128"/>
      <c r="T243" s="128"/>
      <c r="U243" s="128"/>
      <c r="V243" s="128"/>
      <c r="W243" s="128"/>
      <c r="X243" s="128"/>
      <c r="Y243" s="128"/>
      <c r="Z243" s="128"/>
      <c r="AA243" s="128"/>
      <c r="AB243" s="128"/>
      <c r="AC243" s="128"/>
      <c r="AD243" s="128"/>
      <c r="AE243" s="128"/>
      <c r="AF243" s="128"/>
      <c r="AG243" s="128"/>
      <c r="AH243" s="128"/>
      <c r="AI243" s="128"/>
      <c r="AJ243" s="128"/>
      <c r="AK243" s="128"/>
      <c r="AL243" s="119"/>
      <c r="AM243" s="908"/>
      <c r="AN243" s="908"/>
      <c r="AO243" s="908"/>
      <c r="AP243" s="908"/>
      <c r="AQ243" s="908"/>
      <c r="AR243" s="908"/>
      <c r="AS243" s="908"/>
      <c r="AT243" s="908"/>
      <c r="AU243" s="908"/>
      <c r="AV243" s="908"/>
      <c r="AW243" s="908"/>
      <c r="AX243" s="908"/>
      <c r="AY243" s="908"/>
      <c r="AZ243" s="361"/>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6"/>
      <c r="CN243" s="6"/>
      <c r="CO243" s="6"/>
      <c r="CP243" s="6"/>
      <c r="CQ243" s="6"/>
      <c r="CR243" s="6"/>
      <c r="CS243" s="6"/>
      <c r="CT243" s="6"/>
      <c r="CU243" s="6"/>
      <c r="CV243" s="6"/>
      <c r="CW243" s="6"/>
      <c r="CX243" s="6"/>
      <c r="CY243" s="6"/>
      <c r="CZ243" s="6"/>
    </row>
    <row r="244" s="454" customFormat="true" ht="15" customHeight="true" x14ac:dyDescent="0.2">
      <c r="A244" s="188"/>
      <c r="B244" s="157"/>
      <c r="C244" s="121"/>
      <c r="D244" s="128"/>
      <c r="E244" s="128"/>
      <c r="F244" s="128"/>
      <c r="G244" s="127"/>
      <c r="H244" s="120"/>
      <c r="I244" s="128"/>
      <c r="J244" s="128"/>
      <c r="K244" s="128"/>
      <c r="L244" s="119"/>
      <c r="M244" s="121"/>
      <c r="N244" s="128"/>
      <c r="O244" s="128"/>
      <c r="P244" s="128"/>
      <c r="Q244" s="127"/>
      <c r="R244" s="120"/>
      <c r="S244" s="128"/>
      <c r="T244" s="128"/>
      <c r="U244" s="128"/>
      <c r="V244" s="128"/>
      <c r="W244" s="128"/>
      <c r="X244" s="128"/>
      <c r="Y244" s="128"/>
      <c r="Z244" s="128"/>
      <c r="AA244" s="128"/>
      <c r="AB244" s="128"/>
      <c r="AC244" s="128"/>
      <c r="AD244" s="128"/>
      <c r="AE244" s="128"/>
      <c r="AF244" s="128"/>
      <c r="AG244" s="128"/>
      <c r="AH244" s="128"/>
      <c r="AI244" s="128"/>
      <c r="AJ244" s="128"/>
      <c r="AK244" s="128"/>
      <c r="AL244" s="119"/>
      <c r="AM244" s="908"/>
      <c r="AN244" s="908"/>
      <c r="AO244" s="908"/>
      <c r="AP244" s="908"/>
      <c r="AQ244" s="908"/>
      <c r="AR244" s="908"/>
      <c r="AS244" s="908"/>
      <c r="AT244" s="908"/>
      <c r="AU244" s="908"/>
      <c r="AV244" s="908"/>
      <c r="AW244" s="908"/>
      <c r="AX244" s="908"/>
      <c r="AY244" s="908"/>
      <c r="AZ244" s="361"/>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6"/>
      <c r="CN244" s="6"/>
      <c r="CO244" s="6"/>
      <c r="CP244" s="6"/>
      <c r="CQ244" s="6"/>
      <c r="CR244" s="6"/>
      <c r="CS244" s="6"/>
      <c r="CT244" s="6"/>
      <c r="CU244" s="6"/>
      <c r="CV244" s="6"/>
      <c r="CW244" s="6"/>
      <c r="CX244" s="6"/>
      <c r="CY244" s="6"/>
      <c r="CZ244" s="6"/>
    </row>
    <row r="245" s="454" customFormat="true" ht="15" customHeight="true" x14ac:dyDescent="0.2">
      <c r="A245" s="188"/>
      <c r="B245" s="157"/>
      <c r="C245" s="121"/>
      <c r="D245" s="128"/>
      <c r="E245" s="128"/>
      <c r="F245" s="128"/>
      <c r="G245" s="127"/>
      <c r="H245" s="120"/>
      <c r="I245" s="128"/>
      <c r="J245" s="128"/>
      <c r="K245" s="128"/>
      <c r="L245" s="119"/>
      <c r="M245" s="121"/>
      <c r="N245" s="128"/>
      <c r="O245" s="128"/>
      <c r="P245" s="128"/>
      <c r="Q245" s="127"/>
      <c r="R245" s="120"/>
      <c r="S245" s="128"/>
      <c r="T245" s="128"/>
      <c r="U245" s="128"/>
      <c r="V245" s="128"/>
      <c r="W245" s="128"/>
      <c r="X245" s="128"/>
      <c r="Y245" s="128"/>
      <c r="Z245" s="128"/>
      <c r="AA245" s="128"/>
      <c r="AB245" s="128"/>
      <c r="AC245" s="128"/>
      <c r="AD245" s="128"/>
      <c r="AE245" s="128"/>
      <c r="AF245" s="128"/>
      <c r="AG245" s="128"/>
      <c r="AH245" s="128"/>
      <c r="AI245" s="128"/>
      <c r="AJ245" s="128"/>
      <c r="AK245" s="128"/>
      <c r="AL245" s="119"/>
      <c r="AM245" s="908"/>
      <c r="AN245" s="908"/>
      <c r="AO245" s="908"/>
      <c r="AP245" s="908"/>
      <c r="AQ245" s="908"/>
      <c r="AR245" s="908"/>
      <c r="AS245" s="908"/>
      <c r="AT245" s="908"/>
      <c r="AU245" s="908"/>
      <c r="AV245" s="908"/>
      <c r="AW245" s="908"/>
      <c r="AX245" s="908"/>
      <c r="AY245" s="908"/>
      <c r="AZ245" s="361"/>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6"/>
      <c r="CN245" s="6"/>
      <c r="CO245" s="6"/>
      <c r="CP245" s="6"/>
      <c r="CQ245" s="6"/>
      <c r="CR245" s="6"/>
      <c r="CS245" s="6"/>
      <c r="CT245" s="6"/>
      <c r="CU245" s="6"/>
      <c r="CV245" s="6"/>
      <c r="CW245" s="6"/>
      <c r="CX245" s="6"/>
      <c r="CY245" s="6"/>
      <c r="CZ245" s="6"/>
    </row>
    <row r="246" s="454" customFormat="true" ht="15" customHeight="true" x14ac:dyDescent="0.2">
      <c r="A246" s="188"/>
      <c r="B246" s="157"/>
      <c r="C246" s="121"/>
      <c r="D246" s="128"/>
      <c r="E246" s="128"/>
      <c r="F246" s="128"/>
      <c r="G246" s="127"/>
      <c r="H246" s="120"/>
      <c r="I246" s="128"/>
      <c r="J246" s="128"/>
      <c r="K246" s="128"/>
      <c r="L246" s="119"/>
      <c r="M246" s="121"/>
      <c r="N246" s="128"/>
      <c r="O246" s="128"/>
      <c r="P246" s="128"/>
      <c r="Q246" s="127"/>
      <c r="R246" s="120"/>
      <c r="S246" s="128"/>
      <c r="T246" s="128"/>
      <c r="U246" s="128"/>
      <c r="V246" s="128"/>
      <c r="W246" s="128"/>
      <c r="X246" s="128"/>
      <c r="Y246" s="128"/>
      <c r="Z246" s="128"/>
      <c r="AA246" s="128"/>
      <c r="AB246" s="128"/>
      <c r="AC246" s="128"/>
      <c r="AD246" s="128"/>
      <c r="AE246" s="128"/>
      <c r="AF246" s="128"/>
      <c r="AG246" s="128"/>
      <c r="AH246" s="128"/>
      <c r="AI246" s="128"/>
      <c r="AJ246" s="128"/>
      <c r="AK246" s="128"/>
      <c r="AL246" s="119"/>
      <c r="AM246" s="908"/>
      <c r="AN246" s="908"/>
      <c r="AO246" s="908"/>
      <c r="AP246" s="908"/>
      <c r="AQ246" s="908"/>
      <c r="AR246" s="908"/>
      <c r="AS246" s="908"/>
      <c r="AT246" s="908"/>
      <c r="AU246" s="908"/>
      <c r="AV246" s="908"/>
      <c r="AW246" s="908"/>
      <c r="AX246" s="908"/>
      <c r="AY246" s="908"/>
      <c r="AZ246" s="361"/>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6"/>
      <c r="CN246" s="6"/>
      <c r="CO246" s="6"/>
      <c r="CP246" s="6"/>
      <c r="CQ246" s="6"/>
      <c r="CR246" s="6"/>
      <c r="CS246" s="6"/>
      <c r="CT246" s="6"/>
      <c r="CU246" s="6"/>
      <c r="CV246" s="6"/>
      <c r="CW246" s="6"/>
      <c r="CX246" s="6"/>
      <c r="CY246" s="6"/>
      <c r="CZ246" s="6"/>
    </row>
    <row r="247" s="454" customFormat="true" ht="15" customHeight="true" x14ac:dyDescent="0.2">
      <c r="A247" s="188"/>
      <c r="B247" s="157"/>
      <c r="C247" s="121"/>
      <c r="D247" s="128"/>
      <c r="E247" s="128"/>
      <c r="F247" s="128"/>
      <c r="G247" s="127"/>
      <c r="H247" s="120"/>
      <c r="I247" s="128"/>
      <c r="J247" s="128"/>
      <c r="K247" s="128"/>
      <c r="L247" s="119"/>
      <c r="M247" s="121"/>
      <c r="N247" s="128"/>
      <c r="O247" s="128"/>
      <c r="P247" s="128"/>
      <c r="Q247" s="127"/>
      <c r="R247" s="120"/>
      <c r="S247" s="128"/>
      <c r="T247" s="128"/>
      <c r="U247" s="128"/>
      <c r="V247" s="128"/>
      <c r="W247" s="128"/>
      <c r="X247" s="128"/>
      <c r="Y247" s="128"/>
      <c r="Z247" s="128"/>
      <c r="AA247" s="128"/>
      <c r="AB247" s="128"/>
      <c r="AC247" s="128"/>
      <c r="AD247" s="128"/>
      <c r="AE247" s="128"/>
      <c r="AF247" s="128"/>
      <c r="AG247" s="128"/>
      <c r="AH247" s="128"/>
      <c r="AI247" s="128"/>
      <c r="AJ247" s="128"/>
      <c r="AK247" s="128"/>
      <c r="AL247" s="119"/>
      <c r="AM247" s="908"/>
      <c r="AN247" s="908"/>
      <c r="AO247" s="908"/>
      <c r="AP247" s="908"/>
      <c r="AQ247" s="908"/>
      <c r="AR247" s="908"/>
      <c r="AS247" s="908"/>
      <c r="AT247" s="908"/>
      <c r="AU247" s="908"/>
      <c r="AV247" s="908"/>
      <c r="AW247" s="908"/>
      <c r="AX247" s="908"/>
      <c r="AY247" s="908"/>
      <c r="AZ247" s="361"/>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6"/>
      <c r="CN247" s="6"/>
      <c r="CO247" s="6"/>
      <c r="CP247" s="6"/>
      <c r="CQ247" s="6"/>
      <c r="CR247" s="6"/>
      <c r="CS247" s="6"/>
      <c r="CT247" s="6"/>
      <c r="CU247" s="6"/>
      <c r="CV247" s="6"/>
      <c r="CW247" s="6"/>
      <c r="CX247" s="6"/>
      <c r="CY247" s="6"/>
      <c r="CZ247" s="6"/>
    </row>
    <row r="248" s="454" customFormat="true" ht="15" customHeight="true" x14ac:dyDescent="0.2">
      <c r="A248" s="184"/>
      <c r="B248" s="146"/>
      <c r="C248" s="91"/>
      <c r="D248" s="108"/>
      <c r="E248" s="108"/>
      <c r="F248" s="108"/>
      <c r="G248" s="107"/>
      <c r="H248" s="90"/>
      <c r="I248" s="108"/>
      <c r="J248" s="108"/>
      <c r="K248" s="108"/>
      <c r="L248" s="89"/>
      <c r="M248" s="91"/>
      <c r="N248" s="108"/>
      <c r="O248" s="108"/>
      <c r="P248" s="108"/>
      <c r="Q248" s="107"/>
      <c r="R248" s="90"/>
      <c r="S248" s="108"/>
      <c r="T248" s="108"/>
      <c r="U248" s="108"/>
      <c r="V248" s="108"/>
      <c r="W248" s="108"/>
      <c r="X248" s="108"/>
      <c r="Y248" s="108"/>
      <c r="Z248" s="108"/>
      <c r="AA248" s="108"/>
      <c r="AB248" s="108"/>
      <c r="AC248" s="108"/>
      <c r="AD248" s="108"/>
      <c r="AE248" s="108"/>
      <c r="AF248" s="108"/>
      <c r="AG248" s="108"/>
      <c r="AH248" s="108"/>
      <c r="AI248" s="108"/>
      <c r="AJ248" s="108"/>
      <c r="AK248" s="108"/>
      <c r="AL248" s="89"/>
      <c r="AM248" s="908"/>
      <c r="AN248" s="908"/>
      <c r="AO248" s="908"/>
      <c r="AP248" s="908"/>
      <c r="AQ248" s="908"/>
      <c r="AR248" s="908"/>
      <c r="AS248" s="908"/>
      <c r="AT248" s="908"/>
      <c r="AU248" s="908"/>
      <c r="AV248" s="908"/>
      <c r="AW248" s="908"/>
      <c r="AX248" s="908"/>
      <c r="AY248" s="908"/>
      <c r="AZ248" s="361"/>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6"/>
      <c r="CN248" s="6"/>
      <c r="CO248" s="6"/>
      <c r="CP248" s="6"/>
      <c r="CQ248" s="6"/>
      <c r="CR248" s="6"/>
      <c r="CS248" s="6"/>
      <c r="CT248" s="6"/>
      <c r="CU248" s="6"/>
      <c r="CV248" s="6"/>
      <c r="CW248" s="6"/>
      <c r="CX248" s="6"/>
      <c r="CY248" s="6"/>
      <c r="CZ248" s="6"/>
    </row>
    <row r="249" s="454" customFormat="true" ht="250.15" customHeight="true" x14ac:dyDescent="0.2">
      <c r="B249" s="453"/>
      <c r="AM249" s="361"/>
      <c r="AN249" s="361"/>
      <c r="AO249" s="361"/>
      <c r="AP249" s="361"/>
      <c r="AQ249" s="361"/>
      <c r="AR249" s="361"/>
      <c r="AS249" s="361"/>
      <c r="AT249" s="361"/>
      <c r="AU249" s="361"/>
      <c r="AV249" s="361"/>
      <c r="AW249" s="361"/>
      <c r="AX249" s="361"/>
      <c r="AY249" s="361"/>
      <c r="AZ249" s="361"/>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363" customFormat="true" ht="19.15" customHeight="true" x14ac:dyDescent="0.2">
      <c r="B250" s="452"/>
      <c r="AM250" s="356"/>
      <c r="AN250" s="356"/>
      <c r="AO250" s="356"/>
      <c r="AP250" s="356"/>
      <c r="AQ250" s="356"/>
      <c r="AR250" s="356"/>
      <c r="AS250" s="356"/>
      <c r="AT250" s="356"/>
      <c r="AU250" s="356"/>
      <c r="AV250" s="356"/>
      <c r="AW250" s="356"/>
      <c r="AX250" s="356"/>
      <c r="AY250" s="356"/>
      <c r="AZ250" s="356"/>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363" customFormat="true" ht="15" customHeight="true" x14ac:dyDescent="0.2">
      <c r="B251" s="452"/>
      <c r="AM251" s="356"/>
      <c r="AN251" s="356"/>
      <c r="AO251" s="356"/>
      <c r="AP251" s="356"/>
      <c r="AQ251" s="356"/>
      <c r="AR251" s="356"/>
      <c r="AS251" s="356"/>
      <c r="AT251" s="356"/>
      <c r="AU251" s="356"/>
      <c r="AV251" s="356"/>
      <c r="AW251" s="356"/>
      <c r="AX251" s="356"/>
      <c r="AY251" s="356"/>
      <c r="AZ251" s="356"/>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363" customFormat="true" ht="15" customHeight="true" x14ac:dyDescent="0.2">
      <c r="B252" s="452"/>
      <c r="AM252" s="356"/>
      <c r="AN252" s="356"/>
      <c r="AO252" s="356"/>
      <c r="AP252" s="356"/>
      <c r="AQ252" s="356"/>
      <c r="AR252" s="356"/>
      <c r="AS252" s="356"/>
      <c r="AT252" s="356"/>
      <c r="AU252" s="356"/>
      <c r="AV252" s="356"/>
      <c r="AW252" s="356"/>
      <c r="AX252" s="356"/>
      <c r="AY252" s="356"/>
      <c r="AZ252" s="356"/>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363" customFormat="true" ht="15" customHeight="true" x14ac:dyDescent="0.2">
      <c r="B253" s="452"/>
      <c r="AM253" s="356"/>
      <c r="AN253" s="356"/>
      <c r="AO253" s="356"/>
      <c r="AP253" s="356"/>
      <c r="AQ253" s="356"/>
      <c r="AR253" s="356"/>
      <c r="AS253" s="356"/>
      <c r="AT253" s="356"/>
      <c r="AU253" s="356"/>
      <c r="AV253" s="356"/>
      <c r="AW253" s="356"/>
      <c r="AX253" s="356"/>
      <c r="AY253" s="356"/>
      <c r="AZ253" s="356"/>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363" customFormat="true" ht="15" customHeight="true" x14ac:dyDescent="0.2">
      <c r="B254" s="452"/>
      <c r="AM254" s="356"/>
      <c r="AN254" s="356"/>
      <c r="AO254" s="356"/>
      <c r="AP254" s="356"/>
      <c r="AQ254" s="356"/>
      <c r="AR254" s="356"/>
      <c r="AS254" s="356"/>
      <c r="AT254" s="356"/>
      <c r="AU254" s="356"/>
      <c r="AV254" s="356"/>
      <c r="AW254" s="356"/>
      <c r="AX254" s="356"/>
      <c r="AY254" s="356"/>
      <c r="AZ254" s="356"/>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363" customFormat="true" ht="15" customHeight="true" x14ac:dyDescent="0.2">
      <c r="B255" s="452"/>
      <c r="AM255" s="356"/>
      <c r="AN255" s="356"/>
      <c r="AO255" s="356"/>
      <c r="AP255" s="356"/>
      <c r="AQ255" s="356"/>
      <c r="AR255" s="356"/>
      <c r="AS255" s="356"/>
      <c r="AT255" s="356"/>
      <c r="AU255" s="356"/>
      <c r="AV255" s="356"/>
      <c r="AW255" s="356"/>
      <c r="AX255" s="356"/>
      <c r="AY255" s="356"/>
      <c r="AZ255" s="356"/>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363" customFormat="true" ht="15" customHeight="true" x14ac:dyDescent="0.2">
      <c r="B256" s="452"/>
      <c r="AM256" s="356"/>
      <c r="AN256" s="356"/>
      <c r="AO256" s="356"/>
      <c r="AP256" s="356"/>
      <c r="AQ256" s="356"/>
      <c r="AR256" s="356"/>
      <c r="AS256" s="356"/>
      <c r="AT256" s="356"/>
      <c r="AU256" s="356"/>
      <c r="AV256" s="356"/>
      <c r="AW256" s="356"/>
      <c r="AX256" s="356"/>
      <c r="AY256" s="356"/>
      <c r="AZ256" s="356"/>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363" customFormat="true" ht="18" customHeight="true" x14ac:dyDescent="0.2">
      <c r="B257" s="452"/>
      <c r="AM257" s="356"/>
      <c r="AN257" s="356"/>
      <c r="AO257" s="356"/>
      <c r="AP257" s="356"/>
      <c r="AQ257" s="356"/>
      <c r="AR257" s="356"/>
      <c r="AS257" s="356"/>
      <c r="AT257" s="356"/>
      <c r="AU257" s="356"/>
      <c r="AV257" s="356"/>
      <c r="AW257" s="356"/>
      <c r="AX257" s="356"/>
      <c r="AY257" s="356"/>
      <c r="AZ257" s="356"/>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363" customFormat="true" ht="18" customHeight="true" x14ac:dyDescent="0.2">
      <c r="B258" s="452"/>
      <c r="AM258" s="356"/>
      <c r="AN258" s="356"/>
      <c r="AO258" s="356"/>
      <c r="AP258" s="356"/>
      <c r="AQ258" s="356"/>
      <c r="AR258" s="356"/>
      <c r="AS258" s="356"/>
      <c r="AT258" s="356"/>
      <c r="AU258" s="356"/>
      <c r="AV258" s="356"/>
      <c r="AW258" s="356"/>
      <c r="AX258" s="356"/>
      <c r="AY258" s="356"/>
      <c r="AZ258" s="356"/>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454" customFormat="true" ht="15" customHeight="true" x14ac:dyDescent="0.2">
      <c r="B259" s="453"/>
      <c r="AM259" s="361"/>
      <c r="AN259" s="361"/>
      <c r="AO259" s="361"/>
      <c r="AP259" s="361"/>
      <c r="AQ259" s="361"/>
      <c r="AR259" s="361"/>
      <c r="AS259" s="361"/>
      <c r="AT259" s="361"/>
      <c r="AU259" s="361"/>
      <c r="AV259" s="361"/>
      <c r="AW259" s="361"/>
      <c r="AX259" s="361"/>
      <c r="AY259" s="361"/>
      <c r="AZ259" s="361"/>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360"/>
      <c r="CN259" s="360"/>
      <c r="CO259" s="360"/>
      <c r="CP259" s="360"/>
      <c r="CQ259" s="360"/>
      <c r="CR259" s="360"/>
      <c r="CS259" s="360"/>
      <c r="CT259" s="360"/>
      <c r="CU259" s="360"/>
      <c r="CV259" s="360"/>
      <c r="CW259" s="360"/>
      <c r="CX259" s="360"/>
      <c r="CY259" s="360"/>
      <c r="CZ259" s="360"/>
    </row>
    <row r="260" s="454" customFormat="true" ht="24" x14ac:dyDescent="0.2">
      <c r="B260" s="453"/>
      <c r="AM260" s="361"/>
      <c r="AN260" s="361"/>
      <c r="AO260" s="361"/>
      <c r="AP260" s="361"/>
      <c r="AQ260" s="361"/>
      <c r="AR260" s="361"/>
      <c r="AS260" s="361"/>
      <c r="AT260" s="361"/>
      <c r="AU260" s="361"/>
      <c r="AV260" s="361"/>
      <c r="AW260" s="361"/>
      <c r="AX260" s="361"/>
      <c r="AY260" s="361"/>
      <c r="AZ260" s="361"/>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148</v>
      </c>
      <c r="BT260" s="554" t="s">
        <v>149</v>
      </c>
      <c r="BU260" s="554" t="s">
        <v>150</v>
      </c>
      <c r="BV260" s="554" t="s">
        <v>151</v>
      </c>
      <c r="BW260" s="554" t="s">
        <v>152</v>
      </c>
      <c r="BX260" s="554" t="s">
        <v>153</v>
      </c>
      <c r="BY260" s="555" t="s">
        <v>154</v>
      </c>
      <c r="BZ260" s="555" t="s">
        <v>155</v>
      </c>
      <c r="CA260" s="555" t="s">
        <v>156</v>
      </c>
      <c r="CB260" s="555" t="s">
        <v>157</v>
      </c>
      <c r="CC260" s="555" t="s">
        <v>158</v>
      </c>
      <c r="CD260" s="555" t="s">
        <v>159</v>
      </c>
      <c r="CE260" s="555" t="s">
        <v>160</v>
      </c>
      <c r="CF260" s="555" t="s">
        <v>161</v>
      </c>
      <c r="CG260" s="555" t="s">
        <v>162</v>
      </c>
      <c r="CH260" s="555" t="s">
        <v>163</v>
      </c>
      <c r="CI260" s="555" t="s">
        <v>164</v>
      </c>
      <c r="CJ260" s="555" t="s">
        <v>165</v>
      </c>
      <c r="CK260" s="555" t="s">
        <v>166</v>
      </c>
      <c r="CL260" s="555" t="s">
        <v>167</v>
      </c>
      <c r="CM260" s="201"/>
      <c r="CN260" s="201"/>
      <c r="CO260" s="201"/>
      <c r="CP260" s="201"/>
      <c r="CQ260" s="201"/>
      <c r="CR260" s="201"/>
      <c r="CS260" s="201"/>
      <c r="CT260" s="201"/>
      <c r="CU260" s="201"/>
      <c r="CV260" s="201"/>
      <c r="CW260" s="201"/>
      <c r="CX260" s="201"/>
      <c r="CY260" s="201"/>
      <c r="CZ260" s="201"/>
    </row>
    <row r="261" s="454" customFormat="true" ht="15" customHeight="true" x14ac:dyDescent="0.2">
      <c r="B261" s="453"/>
      <c r="AM261" s="361"/>
      <c r="AN261" s="361"/>
      <c r="AO261" s="361"/>
      <c r="AP261" s="361"/>
      <c r="AQ261" s="361"/>
      <c r="AR261" s="361"/>
      <c r="AS261" s="361"/>
      <c r="AT261" s="361"/>
      <c r="AU261" s="361"/>
      <c r="AV261" s="361"/>
      <c r="AW261" s="361"/>
      <c r="AX261" s="361"/>
      <c r="AY261" s="361"/>
      <c r="AZ261" s="361"/>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7"/>
      <c r="CN261" s="7"/>
      <c r="CO261" s="7"/>
      <c r="CP261" s="7"/>
      <c r="CQ261" s="7"/>
      <c r="CR261" s="7"/>
      <c r="CS261" s="7"/>
      <c r="CT261" s="7"/>
      <c r="CU261" s="7"/>
      <c r="CV261" s="7"/>
      <c r="CW261" s="7"/>
      <c r="CX261" s="7"/>
      <c r="CY261" s="7"/>
      <c r="CZ261" s="7"/>
    </row>
    <row r="262" s="454" customFormat="true" ht="15" customHeight="true" x14ac:dyDescent="0.2">
      <c r="B262" s="453"/>
      <c r="AM262" s="361"/>
      <c r="AN262" s="361"/>
      <c r="AO262" s="361"/>
      <c r="AP262" s="361"/>
      <c r="AQ262" s="361"/>
      <c r="AR262" s="361"/>
      <c r="AS262" s="361"/>
      <c r="AT262" s="361"/>
      <c r="AU262" s="361"/>
      <c r="AV262" s="361"/>
      <c r="AW262" s="361"/>
      <c r="AX262" s="361"/>
      <c r="AY262" s="361"/>
      <c r="AZ262" s="361"/>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7"/>
      <c r="CN262" s="7"/>
      <c r="CO262" s="7"/>
      <c r="CP262" s="7"/>
      <c r="CQ262" s="7"/>
      <c r="CR262" s="7"/>
      <c r="CS262" s="7"/>
      <c r="CT262" s="7"/>
      <c r="CU262" s="7"/>
      <c r="CV262" s="7"/>
      <c r="CW262" s="7"/>
      <c r="CX262" s="7"/>
      <c r="CY262" s="7"/>
      <c r="CZ262" s="7"/>
    </row>
    <row r="263" s="454" customFormat="true" ht="15" customHeight="true" x14ac:dyDescent="0.2">
      <c r="B263" s="453"/>
      <c r="AM263" s="361"/>
      <c r="AN263" s="361"/>
      <c r="AO263" s="361"/>
      <c r="AP263" s="361"/>
      <c r="AQ263" s="361"/>
      <c r="AR263" s="361"/>
      <c r="AS263" s="361"/>
      <c r="AT263" s="361"/>
      <c r="AU263" s="361"/>
      <c r="AV263" s="361"/>
      <c r="AW263" s="361"/>
      <c r="AX263" s="361"/>
      <c r="AY263" s="361"/>
      <c r="AZ263" s="361"/>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7"/>
      <c r="CN263" s="7"/>
      <c r="CO263" s="7"/>
      <c r="CP263" s="7"/>
      <c r="CQ263" s="7"/>
      <c r="CR263" s="7"/>
      <c r="CS263" s="7"/>
      <c r="CT263" s="7"/>
      <c r="CU263" s="7"/>
      <c r="CV263" s="7"/>
      <c r="CW263" s="7"/>
      <c r="CX263" s="7"/>
      <c r="CY263" s="7"/>
      <c r="CZ263" s="7"/>
    </row>
    <row r="264" s="454" customFormat="true" ht="15" customHeight="true" x14ac:dyDescent="0.2">
      <c r="B264" s="453"/>
      <c r="AM264" s="361"/>
      <c r="AN264" s="361"/>
      <c r="AO264" s="361"/>
      <c r="AP264" s="361"/>
      <c r="AQ264" s="361"/>
      <c r="AR264" s="361"/>
      <c r="AS264" s="361"/>
      <c r="AT264" s="361"/>
      <c r="AU264" s="361"/>
      <c r="AV264" s="361"/>
      <c r="AW264" s="361"/>
      <c r="AX264" s="361"/>
      <c r="AY264" s="361"/>
      <c r="AZ264" s="361"/>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7"/>
      <c r="CN264" s="7"/>
      <c r="CO264" s="7"/>
      <c r="CP264" s="7"/>
      <c r="CQ264" s="7"/>
      <c r="CR264" s="7"/>
      <c r="CS264" s="7"/>
      <c r="CT264" s="7"/>
      <c r="CU264" s="7"/>
      <c r="CV264" s="7"/>
      <c r="CW264" s="7"/>
      <c r="CX264" s="7"/>
      <c r="CY264" s="7"/>
      <c r="CZ264" s="7"/>
    </row>
    <row r="265" s="454" customFormat="true" ht="15" customHeight="true" x14ac:dyDescent="0.2">
      <c r="B265" s="453"/>
      <c r="AM265" s="361"/>
      <c r="AN265" s="361"/>
      <c r="AO265" s="361"/>
      <c r="AP265" s="361"/>
      <c r="AQ265" s="361"/>
      <c r="AR265" s="361"/>
      <c r="AS265" s="361"/>
      <c r="AT265" s="361"/>
      <c r="AU265" s="361"/>
      <c r="AV265" s="361"/>
      <c r="AW265" s="361"/>
      <c r="AX265" s="361"/>
      <c r="AY265" s="361"/>
      <c r="AZ265" s="361"/>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7"/>
      <c r="CN265" s="7"/>
      <c r="CO265" s="7"/>
      <c r="CP265" s="7"/>
      <c r="CQ265" s="7"/>
      <c r="CR265" s="7"/>
      <c r="CS265" s="7"/>
      <c r="CT265" s="7"/>
      <c r="CU265" s="7"/>
      <c r="CV265" s="7"/>
      <c r="CW265" s="7"/>
      <c r="CX265" s="7"/>
      <c r="CY265" s="7"/>
      <c r="CZ265" s="7"/>
    </row>
    <row r="266" s="454" customFormat="true" ht="15" customHeight="true" x14ac:dyDescent="0.2">
      <c r="B266" s="453"/>
      <c r="AM266" s="361"/>
      <c r="AN266" s="361"/>
      <c r="AO266" s="361"/>
      <c r="AP266" s="361"/>
      <c r="AQ266" s="361"/>
      <c r="AR266" s="361"/>
      <c r="AS266" s="361"/>
      <c r="AT266" s="361"/>
      <c r="AU266" s="361"/>
      <c r="AV266" s="361"/>
      <c r="AW266" s="361"/>
      <c r="AX266" s="361"/>
      <c r="AY266" s="361"/>
      <c r="AZ266" s="361"/>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7"/>
      <c r="CN266" s="7"/>
      <c r="CO266" s="7"/>
      <c r="CP266" s="7"/>
      <c r="CQ266" s="7"/>
      <c r="CR266" s="7"/>
      <c r="CS266" s="7"/>
      <c r="CT266" s="7"/>
      <c r="CU266" s="7"/>
      <c r="CV266" s="7"/>
      <c r="CW266" s="7"/>
      <c r="CX266" s="7"/>
      <c r="CY266" s="7"/>
      <c r="CZ266" s="7"/>
    </row>
    <row r="267" s="454" customFormat="true" ht="15" customHeight="true" x14ac:dyDescent="0.2">
      <c r="B267" s="453"/>
      <c r="AM267" s="361"/>
      <c r="AN267" s="361"/>
      <c r="AO267" s="361"/>
      <c r="AP267" s="361"/>
      <c r="AQ267" s="361"/>
      <c r="AR267" s="361"/>
      <c r="AS267" s="361"/>
      <c r="AT267" s="361"/>
      <c r="AU267" s="361"/>
      <c r="AV267" s="361"/>
      <c r="AW267" s="361"/>
      <c r="AX267" s="361"/>
      <c r="AY267" s="361"/>
      <c r="AZ267" s="361"/>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7"/>
      <c r="CN267" s="7"/>
      <c r="CO267" s="7"/>
      <c r="CP267" s="7"/>
      <c r="CQ267" s="7"/>
      <c r="CR267" s="7"/>
      <c r="CS267" s="7"/>
      <c r="CT267" s="7"/>
      <c r="CU267" s="7"/>
      <c r="CV267" s="7"/>
      <c r="CW267" s="7"/>
      <c r="CX267" s="7"/>
      <c r="CY267" s="7"/>
      <c r="CZ267" s="7"/>
    </row>
    <row r="268" s="454" customFormat="true" ht="15" customHeight="true" x14ac:dyDescent="0.2">
      <c r="B268" s="453"/>
      <c r="AM268" s="361"/>
      <c r="AN268" s="361"/>
      <c r="AO268" s="361"/>
      <c r="AP268" s="361"/>
      <c r="AQ268" s="361"/>
      <c r="AR268" s="361"/>
      <c r="AS268" s="361"/>
      <c r="AT268" s="361"/>
      <c r="AU268" s="361"/>
      <c r="AV268" s="361"/>
      <c r="AW268" s="361"/>
      <c r="AX268" s="361"/>
      <c r="AY268" s="361"/>
      <c r="AZ268" s="361"/>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7"/>
      <c r="CN268" s="7"/>
      <c r="CO268" s="7"/>
      <c r="CP268" s="7"/>
      <c r="CQ268" s="7"/>
      <c r="CR268" s="7"/>
      <c r="CS268" s="7"/>
      <c r="CT268" s="7"/>
      <c r="CU268" s="7"/>
      <c r="CV268" s="7"/>
      <c r="CW268" s="7"/>
      <c r="CX268" s="7"/>
      <c r="CY268" s="7"/>
      <c r="CZ268" s="7"/>
    </row>
    <row r="269" s="454" customFormat="true" ht="15" customHeight="true" x14ac:dyDescent="0.2">
      <c r="B269" s="453"/>
      <c r="AM269" s="361"/>
      <c r="AN269" s="361"/>
      <c r="AO269" s="361"/>
      <c r="AP269" s="361"/>
      <c r="AQ269" s="361"/>
      <c r="AR269" s="361"/>
      <c r="AS269" s="361"/>
      <c r="AT269" s="361"/>
      <c r="AU269" s="361"/>
      <c r="AV269" s="361"/>
      <c r="AW269" s="361"/>
      <c r="AX269" s="361"/>
      <c r="AY269" s="361"/>
      <c r="AZ269" s="361"/>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7"/>
      <c r="CN269" s="7"/>
      <c r="CO269" s="7"/>
      <c r="CP269" s="7"/>
      <c r="CQ269" s="7"/>
      <c r="CR269" s="7"/>
      <c r="CS269" s="7"/>
      <c r="CT269" s="7"/>
      <c r="CU269" s="7"/>
      <c r="CV269" s="7"/>
      <c r="CW269" s="7"/>
      <c r="CX269" s="7"/>
      <c r="CY269" s="7"/>
      <c r="CZ269" s="7"/>
    </row>
    <row r="270" s="454" customFormat="true" ht="15" customHeight="true" x14ac:dyDescent="0.2">
      <c r="B270" s="453"/>
      <c r="AM270" s="361"/>
      <c r="AN270" s="361"/>
      <c r="AO270" s="361"/>
      <c r="AP270" s="361"/>
      <c r="AQ270" s="361"/>
      <c r="AR270" s="361"/>
      <c r="AS270" s="361"/>
      <c r="AT270" s="361"/>
      <c r="AU270" s="361"/>
      <c r="AV270" s="361"/>
      <c r="AW270" s="361"/>
      <c r="AX270" s="361"/>
      <c r="AY270" s="361"/>
      <c r="AZ270" s="361"/>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7"/>
      <c r="CN270" s="7"/>
      <c r="CO270" s="7"/>
      <c r="CP270" s="7"/>
      <c r="CQ270" s="7"/>
      <c r="CR270" s="7"/>
      <c r="CS270" s="7"/>
      <c r="CT270" s="7"/>
      <c r="CU270" s="7"/>
      <c r="CV270" s="7"/>
      <c r="CW270" s="7"/>
      <c r="CX270" s="7"/>
      <c r="CY270" s="7"/>
      <c r="CZ270" s="7"/>
    </row>
    <row r="271" s="454" customFormat="true" ht="15" customHeight="true" x14ac:dyDescent="0.2">
      <c r="B271" s="453"/>
      <c r="AM271" s="361"/>
      <c r="AN271" s="361"/>
      <c r="AO271" s="361"/>
      <c r="AP271" s="361"/>
      <c r="AQ271" s="361"/>
      <c r="AR271" s="361"/>
      <c r="AS271" s="361"/>
      <c r="AT271" s="361"/>
      <c r="AU271" s="361"/>
      <c r="AV271" s="361"/>
      <c r="AW271" s="361"/>
      <c r="AX271" s="361"/>
      <c r="AY271" s="361"/>
      <c r="AZ271" s="361"/>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7"/>
      <c r="CN271" s="7"/>
      <c r="CO271" s="7"/>
      <c r="CP271" s="7"/>
      <c r="CQ271" s="7"/>
      <c r="CR271" s="7"/>
      <c r="CS271" s="7"/>
      <c r="CT271" s="7"/>
      <c r="CU271" s="7"/>
      <c r="CV271" s="7"/>
      <c r="CW271" s="7"/>
      <c r="CX271" s="7"/>
      <c r="CY271" s="7"/>
      <c r="CZ271" s="7"/>
    </row>
    <row r="272" s="454" customFormat="true" ht="15" customHeight="true" x14ac:dyDescent="0.2">
      <c r="B272" s="453"/>
      <c r="AM272" s="361"/>
      <c r="AN272" s="361"/>
      <c r="AO272" s="361"/>
      <c r="AP272" s="361"/>
      <c r="AQ272" s="361"/>
      <c r="AR272" s="361"/>
      <c r="AS272" s="361"/>
      <c r="AT272" s="361"/>
      <c r="AU272" s="361"/>
      <c r="AV272" s="361"/>
      <c r="AW272" s="361"/>
      <c r="AX272" s="361"/>
      <c r="AY272" s="361"/>
      <c r="AZ272" s="361"/>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7"/>
      <c r="CN272" s="7"/>
      <c r="CO272" s="7"/>
      <c r="CP272" s="7"/>
      <c r="CQ272" s="7"/>
      <c r="CR272" s="7"/>
      <c r="CS272" s="7"/>
      <c r="CT272" s="7"/>
      <c r="CU272" s="7"/>
      <c r="CV272" s="7"/>
      <c r="CW272" s="7"/>
      <c r="CX272" s="7"/>
      <c r="CY272" s="7"/>
      <c r="CZ272" s="7"/>
    </row>
    <row r="273" s="454" customFormat="true" ht="15" customHeight="true" x14ac:dyDescent="0.2">
      <c r="B273" s="453"/>
      <c r="AM273" s="361"/>
      <c r="AN273" s="361"/>
      <c r="AO273" s="361"/>
      <c r="AP273" s="361"/>
      <c r="AQ273" s="361"/>
      <c r="AR273" s="361"/>
      <c r="AS273" s="361"/>
      <c r="AT273" s="361"/>
      <c r="AU273" s="361"/>
      <c r="AV273" s="361"/>
      <c r="AW273" s="361"/>
      <c r="AX273" s="361"/>
      <c r="AY273" s="361"/>
      <c r="AZ273" s="361"/>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7"/>
      <c r="CN273" s="7"/>
      <c r="CO273" s="7"/>
      <c r="CP273" s="7"/>
      <c r="CQ273" s="7"/>
      <c r="CR273" s="7"/>
      <c r="CS273" s="7"/>
      <c r="CT273" s="7"/>
      <c r="CU273" s="7"/>
      <c r="CV273" s="7"/>
      <c r="CW273" s="7"/>
      <c r="CX273" s="7"/>
      <c r="CY273" s="7"/>
      <c r="CZ273" s="7"/>
    </row>
    <row r="274" s="454" customFormat="true" ht="15" customHeight="true" x14ac:dyDescent="0.2">
      <c r="B274" s="453"/>
      <c r="AM274" s="361"/>
      <c r="AN274" s="361"/>
      <c r="AO274" s="361"/>
      <c r="AP274" s="361"/>
      <c r="AQ274" s="361"/>
      <c r="AR274" s="361"/>
      <c r="AS274" s="361"/>
      <c r="AT274" s="361"/>
      <c r="AU274" s="361"/>
      <c r="AV274" s="361"/>
      <c r="AW274" s="361"/>
      <c r="AX274" s="361"/>
      <c r="AY274" s="361"/>
      <c r="AZ274" s="361"/>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7"/>
      <c r="CN274" s="7"/>
      <c r="CO274" s="7"/>
      <c r="CP274" s="7"/>
      <c r="CQ274" s="7"/>
      <c r="CR274" s="7"/>
      <c r="CS274" s="7"/>
      <c r="CT274" s="7"/>
      <c r="CU274" s="7"/>
      <c r="CV274" s="7"/>
      <c r="CW274" s="7"/>
      <c r="CX274" s="7"/>
      <c r="CY274" s="7"/>
      <c r="CZ274" s="7"/>
    </row>
    <row r="275" s="454" customFormat="true" ht="15" customHeight="true" x14ac:dyDescent="0.2">
      <c r="B275" s="453"/>
      <c r="AM275" s="361"/>
      <c r="AN275" s="361"/>
      <c r="AO275" s="361"/>
      <c r="AP275" s="361"/>
      <c r="AQ275" s="361"/>
      <c r="AR275" s="361"/>
      <c r="AS275" s="361"/>
      <c r="AT275" s="361"/>
      <c r="AU275" s="361"/>
      <c r="AV275" s="361"/>
      <c r="AW275" s="361"/>
      <c r="AX275" s="361"/>
      <c r="AY275" s="361"/>
      <c r="AZ275" s="361"/>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7"/>
      <c r="CN275" s="7"/>
      <c r="CO275" s="7"/>
      <c r="CP275" s="7"/>
      <c r="CQ275" s="7"/>
      <c r="CR275" s="7"/>
      <c r="CS275" s="7"/>
      <c r="CT275" s="7"/>
      <c r="CU275" s="7"/>
      <c r="CV275" s="7"/>
      <c r="CW275" s="7"/>
      <c r="CX275" s="7"/>
      <c r="CY275" s="7"/>
      <c r="CZ275" s="7"/>
    </row>
    <row r="276" s="454" customFormat="true" ht="15" customHeight="true" x14ac:dyDescent="0.2">
      <c r="B276" s="453"/>
      <c r="AM276" s="361"/>
      <c r="AN276" s="361"/>
      <c r="AO276" s="361"/>
      <c r="AP276" s="361"/>
      <c r="AQ276" s="361"/>
      <c r="AR276" s="361"/>
      <c r="AS276" s="361"/>
      <c r="AT276" s="361"/>
      <c r="AU276" s="361"/>
      <c r="AV276" s="361"/>
      <c r="AW276" s="361"/>
      <c r="AX276" s="361"/>
      <c r="AY276" s="361"/>
      <c r="AZ276" s="361"/>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7"/>
      <c r="CN276" s="7"/>
      <c r="CO276" s="7"/>
      <c r="CP276" s="7"/>
      <c r="CQ276" s="7"/>
      <c r="CR276" s="7"/>
      <c r="CS276" s="7"/>
      <c r="CT276" s="7"/>
      <c r="CU276" s="7"/>
      <c r="CV276" s="7"/>
      <c r="CW276" s="7"/>
      <c r="CX276" s="7"/>
      <c r="CY276" s="7"/>
      <c r="CZ276" s="7"/>
    </row>
    <row r="277" s="454" customFormat="true" ht="15" customHeight="true" x14ac:dyDescent="0.2">
      <c r="B277" s="453"/>
      <c r="AM277" s="361"/>
      <c r="AN277" s="361"/>
      <c r="AO277" s="361"/>
      <c r="AP277" s="361"/>
      <c r="AQ277" s="361"/>
      <c r="AR277" s="361"/>
      <c r="AS277" s="361"/>
      <c r="AT277" s="361"/>
      <c r="AU277" s="361"/>
      <c r="AV277" s="361"/>
      <c r="AW277" s="361"/>
      <c r="AX277" s="361"/>
      <c r="AY277" s="361"/>
      <c r="AZ277" s="361"/>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7"/>
      <c r="CN277" s="7"/>
      <c r="CO277" s="7"/>
      <c r="CP277" s="7"/>
      <c r="CQ277" s="7"/>
      <c r="CR277" s="7"/>
      <c r="CS277" s="7"/>
      <c r="CT277" s="7"/>
      <c r="CU277" s="7"/>
      <c r="CV277" s="7"/>
      <c r="CW277" s="7"/>
      <c r="CX277" s="7"/>
      <c r="CY277" s="7"/>
      <c r="CZ277" s="7"/>
    </row>
    <row r="278" s="454" customFormat="true" ht="15" customHeight="true" x14ac:dyDescent="0.2">
      <c r="B278" s="453"/>
      <c r="AM278" s="361"/>
      <c r="AN278" s="361"/>
      <c r="AO278" s="361"/>
      <c r="AP278" s="361"/>
      <c r="AQ278" s="361"/>
      <c r="AR278" s="361"/>
      <c r="AS278" s="361"/>
      <c r="AT278" s="361"/>
      <c r="AU278" s="361"/>
      <c r="AV278" s="361"/>
      <c r="AW278" s="361"/>
      <c r="AX278" s="361"/>
      <c r="AY278" s="361"/>
      <c r="AZ278" s="361"/>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7"/>
      <c r="CN278" s="7"/>
      <c r="CO278" s="7"/>
      <c r="CP278" s="7"/>
      <c r="CQ278" s="7"/>
      <c r="CR278" s="7"/>
      <c r="CS278" s="7"/>
      <c r="CT278" s="7"/>
      <c r="CU278" s="7"/>
      <c r="CV278" s="7"/>
      <c r="CW278" s="7"/>
      <c r="CX278" s="7"/>
      <c r="CY278" s="7"/>
      <c r="CZ278" s="7"/>
    </row>
    <row r="279" s="454" customFormat="true" ht="15" customHeight="true" x14ac:dyDescent="0.2">
      <c r="B279" s="453"/>
      <c r="AM279" s="361"/>
      <c r="AN279" s="361"/>
      <c r="AO279" s="361"/>
      <c r="AP279" s="361"/>
      <c r="AQ279" s="361"/>
      <c r="AR279" s="361"/>
      <c r="AS279" s="361"/>
      <c r="AT279" s="361"/>
      <c r="AU279" s="361"/>
      <c r="AV279" s="361"/>
      <c r="AW279" s="361"/>
      <c r="AX279" s="361"/>
      <c r="AY279" s="361"/>
      <c r="AZ279" s="361"/>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7"/>
      <c r="CN279" s="7"/>
      <c r="CO279" s="7"/>
      <c r="CP279" s="7"/>
      <c r="CQ279" s="7"/>
      <c r="CR279" s="7"/>
      <c r="CS279" s="7"/>
      <c r="CT279" s="7"/>
      <c r="CU279" s="7"/>
      <c r="CV279" s="7"/>
      <c r="CW279" s="7"/>
      <c r="CX279" s="7"/>
      <c r="CY279" s="7"/>
      <c r="CZ279" s="7"/>
    </row>
    <row r="280" s="454" customFormat="true" ht="15" customHeight="true" x14ac:dyDescent="0.2">
      <c r="B280" s="453"/>
      <c r="AM280" s="361"/>
      <c r="AN280" s="361"/>
      <c r="AO280" s="361"/>
      <c r="AP280" s="361"/>
      <c r="AQ280" s="361"/>
      <c r="AR280" s="361"/>
      <c r="AS280" s="361"/>
      <c r="AT280" s="361"/>
      <c r="AU280" s="361"/>
      <c r="AV280" s="361"/>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7"/>
      <c r="CN280" s="7"/>
      <c r="CO280" s="7"/>
      <c r="CP280" s="7"/>
      <c r="CQ280" s="7"/>
      <c r="CR280" s="7"/>
      <c r="CS280" s="7"/>
      <c r="CT280" s="7"/>
      <c r="CU280" s="7"/>
      <c r="CV280" s="7"/>
      <c r="CW280" s="7"/>
      <c r="CX280" s="7"/>
      <c r="CY280" s="7"/>
      <c r="CZ280" s="7"/>
    </row>
    <row r="281" s="454" customFormat="true" ht="15" customHeight="true" x14ac:dyDescent="0.2">
      <c r="B281" s="453"/>
      <c r="AM281" s="361"/>
      <c r="AN281" s="361"/>
      <c r="AO281" s="361"/>
      <c r="AP281" s="361"/>
      <c r="AQ281" s="361"/>
      <c r="AR281" s="361"/>
      <c r="AS281" s="361"/>
      <c r="AT281" s="361"/>
      <c r="AU281" s="361"/>
      <c r="AV281" s="361"/>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7"/>
      <c r="CN281" s="7"/>
      <c r="CO281" s="7"/>
      <c r="CP281" s="7"/>
      <c r="CQ281" s="7"/>
      <c r="CR281" s="7"/>
      <c r="CS281" s="7"/>
      <c r="CT281" s="7"/>
      <c r="CU281" s="7"/>
      <c r="CV281" s="7"/>
      <c r="CW281" s="7"/>
      <c r="CX281" s="7"/>
      <c r="CY281" s="7"/>
      <c r="CZ281" s="7"/>
    </row>
    <row r="282" s="454" customFormat="true" ht="15" customHeight="true" x14ac:dyDescent="0.2">
      <c r="B282" s="453"/>
      <c r="AM282" s="361"/>
      <c r="AN282" s="361"/>
      <c r="AO282" s="361"/>
      <c r="AP282" s="361"/>
      <c r="AQ282" s="361"/>
      <c r="AR282" s="361"/>
      <c r="AS282" s="361"/>
      <c r="AT282" s="361"/>
      <c r="AU282" s="361"/>
      <c r="AV282" s="361"/>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7"/>
      <c r="CN282" s="7"/>
      <c r="CO282" s="7"/>
      <c r="CP282" s="7"/>
      <c r="CQ282" s="7"/>
      <c r="CR282" s="7"/>
      <c r="CS282" s="7"/>
      <c r="CT282" s="7"/>
      <c r="CU282" s="7"/>
      <c r="CV282" s="7"/>
      <c r="CW282" s="7"/>
      <c r="CX282" s="7"/>
      <c r="CY282" s="7"/>
      <c r="CZ282" s="7"/>
    </row>
    <row r="283" s="454" customFormat="true" ht="15" customHeight="true" x14ac:dyDescent="0.2">
      <c r="B283" s="453"/>
      <c r="AM283" s="361"/>
      <c r="AN283" s="361"/>
      <c r="AO283" s="361"/>
      <c r="AP283" s="361"/>
      <c r="AQ283" s="361"/>
      <c r="AR283" s="361"/>
      <c r="AS283" s="361"/>
      <c r="AT283" s="361"/>
      <c r="AU283" s="361"/>
      <c r="AV283" s="361"/>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7"/>
      <c r="CN283" s="7"/>
      <c r="CO283" s="7"/>
      <c r="CP283" s="7"/>
      <c r="CQ283" s="7"/>
      <c r="CR283" s="7"/>
      <c r="CS283" s="7"/>
      <c r="CT283" s="7"/>
      <c r="CU283" s="7"/>
      <c r="CV283" s="7"/>
      <c r="CW283" s="7"/>
      <c r="CX283" s="7"/>
      <c r="CY283" s="7"/>
      <c r="CZ283" s="7"/>
    </row>
    <row r="284" s="454" customFormat="true" ht="15" customHeight="true" x14ac:dyDescent="0.2">
      <c r="B284" s="453"/>
      <c r="AM284" s="361"/>
      <c r="AN284" s="361"/>
      <c r="AO284" s="361"/>
      <c r="AP284" s="361"/>
      <c r="AQ284" s="361"/>
      <c r="AR284" s="361"/>
      <c r="AS284" s="361"/>
      <c r="AT284" s="361"/>
      <c r="AU284" s="361"/>
      <c r="AV284" s="361"/>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7"/>
      <c r="CN284" s="7"/>
      <c r="CO284" s="7"/>
      <c r="CP284" s="7"/>
      <c r="CQ284" s="7"/>
      <c r="CR284" s="7"/>
      <c r="CS284" s="7"/>
      <c r="CT284" s="7"/>
      <c r="CU284" s="7"/>
      <c r="CV284" s="7"/>
      <c r="CW284" s="7"/>
      <c r="CX284" s="7"/>
      <c r="CY284" s="7"/>
      <c r="CZ284" s="7"/>
    </row>
    <row r="285" s="454" customFormat="true" ht="15" customHeight="true" x14ac:dyDescent="0.2">
      <c r="B285" s="453"/>
      <c r="AM285" s="361"/>
      <c r="AN285" s="361"/>
      <c r="AO285" s="361"/>
      <c r="AP285" s="361"/>
      <c r="AQ285" s="361"/>
      <c r="AR285" s="361"/>
      <c r="AS285" s="361"/>
      <c r="AT285" s="361"/>
      <c r="AU285" s="361"/>
      <c r="AV285" s="361"/>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M286" s="361"/>
      <c r="AN286" s="361"/>
      <c r="AO286" s="361"/>
      <c r="AP286" s="361"/>
      <c r="AQ286" s="361"/>
      <c r="AR286" s="361"/>
      <c r="AS286" s="361"/>
      <c r="AT286" s="361"/>
      <c r="AU286" s="361"/>
      <c r="AV286" s="361"/>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M287" s="361"/>
      <c r="AN287" s="361"/>
      <c r="AO287" s="361"/>
      <c r="AP287" s="361"/>
      <c r="AQ287" s="361"/>
      <c r="AR287" s="361"/>
      <c r="AS287" s="361"/>
      <c r="AT287" s="361"/>
      <c r="AU287" s="361"/>
      <c r="AV287" s="361"/>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M288" s="361"/>
      <c r="AN288" s="361"/>
      <c r="AO288" s="361"/>
      <c r="AP288" s="361"/>
      <c r="AQ288" s="361"/>
      <c r="AR288" s="361"/>
      <c r="AS288" s="361"/>
      <c r="AT288" s="361"/>
      <c r="AU288" s="361"/>
      <c r="AV288" s="361"/>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M289" s="361"/>
      <c r="AN289" s="361"/>
      <c r="AO289" s="361"/>
      <c r="AP289" s="361"/>
      <c r="AQ289" s="361"/>
      <c r="AR289" s="361"/>
      <c r="AS289" s="361"/>
      <c r="AT289" s="361"/>
      <c r="AU289" s="361"/>
      <c r="AV289" s="361"/>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M290" s="361"/>
      <c r="AN290" s="361"/>
      <c r="AO290" s="361"/>
      <c r="AP290" s="361"/>
      <c r="AQ290" s="361"/>
      <c r="AR290" s="361"/>
      <c r="AS290" s="361"/>
      <c r="AT290" s="361"/>
      <c r="AU290" s="361"/>
      <c r="AV290" s="361"/>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M291" s="361"/>
      <c r="AN291" s="361"/>
      <c r="AO291" s="361"/>
      <c r="AP291" s="361"/>
      <c r="AQ291" s="361"/>
      <c r="AR291" s="361"/>
      <c r="AS291" s="361"/>
      <c r="AT291" s="361"/>
      <c r="AU291" s="361"/>
      <c r="AV291" s="361"/>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M292" s="361"/>
      <c r="AN292" s="361"/>
      <c r="AO292" s="361"/>
      <c r="AP292" s="361"/>
      <c r="AQ292" s="361"/>
      <c r="AR292" s="361"/>
      <c r="AS292" s="361"/>
      <c r="AT292" s="361"/>
      <c r="AU292" s="361"/>
      <c r="AV292" s="361"/>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M293" s="361"/>
      <c r="AN293" s="361"/>
      <c r="AO293" s="361"/>
      <c r="AP293" s="361"/>
      <c r="AQ293" s="361"/>
      <c r="AR293" s="361"/>
      <c r="AS293" s="361"/>
      <c r="AT293" s="361"/>
      <c r="AU293" s="361"/>
      <c r="AV293" s="361"/>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M294" s="361"/>
      <c r="AN294" s="361"/>
      <c r="AO294" s="361"/>
      <c r="AP294" s="361"/>
      <c r="AQ294" s="361"/>
      <c r="AR294" s="361"/>
      <c r="AS294" s="361"/>
      <c r="AT294" s="361"/>
      <c r="AU294" s="361"/>
      <c r="AV294" s="361"/>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M295" s="361"/>
      <c r="AN295" s="361"/>
      <c r="AO295" s="361"/>
      <c r="AP295" s="361"/>
      <c r="AQ295" s="361"/>
      <c r="AR295" s="361"/>
      <c r="AS295" s="361"/>
      <c r="AT295" s="361"/>
      <c r="AU295" s="361"/>
      <c r="AV295" s="361"/>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M296" s="361"/>
      <c r="AN296" s="361"/>
      <c r="AO296" s="361"/>
      <c r="AP296" s="361"/>
      <c r="AQ296" s="361"/>
      <c r="AR296" s="361"/>
      <c r="AS296" s="361"/>
      <c r="AT296" s="361"/>
      <c r="AU296" s="361"/>
      <c r="AV296" s="361"/>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M297" s="361"/>
      <c r="AN297" s="361"/>
      <c r="AO297" s="361"/>
      <c r="AP297" s="361"/>
      <c r="AQ297" s="361"/>
      <c r="AR297" s="361"/>
      <c r="AS297" s="361"/>
      <c r="AT297" s="361"/>
      <c r="AU297" s="361"/>
      <c r="AV297" s="361"/>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M298" s="361"/>
      <c r="AN298" s="361"/>
      <c r="AO298" s="361"/>
      <c r="AP298" s="361"/>
      <c r="AQ298" s="361"/>
      <c r="AR298" s="361"/>
      <c r="AS298" s="361"/>
      <c r="AT298" s="361"/>
      <c r="AU298" s="361"/>
      <c r="AV298" s="361"/>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M299" s="361"/>
      <c r="AN299" s="361"/>
      <c r="AO299" s="361"/>
      <c r="AP299" s="361"/>
      <c r="AQ299" s="361"/>
      <c r="AR299" s="361"/>
      <c r="AS299" s="361"/>
      <c r="AT299" s="361"/>
      <c r="AU299" s="361"/>
      <c r="AV299" s="361"/>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M300" s="361"/>
      <c r="AN300" s="361"/>
      <c r="AO300" s="361"/>
      <c r="AP300" s="361"/>
      <c r="AQ300" s="361"/>
      <c r="AR300" s="361"/>
      <c r="AS300" s="361"/>
      <c r="AT300" s="361"/>
      <c r="AU300" s="361"/>
      <c r="AV300" s="361"/>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M301" s="361"/>
      <c r="AN301" s="361"/>
      <c r="AO301" s="361"/>
      <c r="AP301" s="361"/>
      <c r="AQ301" s="361"/>
      <c r="AR301" s="361"/>
      <c r="AS301" s="361"/>
      <c r="AT301" s="361"/>
      <c r="AU301" s="361"/>
      <c r="AV301" s="361"/>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M302" s="361"/>
      <c r="AN302" s="361"/>
      <c r="AO302" s="361"/>
      <c r="AP302" s="361"/>
      <c r="AQ302" s="361"/>
      <c r="AR302" s="361"/>
      <c r="AS302" s="361"/>
      <c r="AT302" s="361"/>
      <c r="AU302" s="361"/>
      <c r="AV302" s="361"/>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M303" s="361"/>
      <c r="AN303" s="361"/>
      <c r="AO303" s="361"/>
      <c r="AP303" s="361"/>
      <c r="AQ303" s="361"/>
      <c r="AR303" s="361"/>
      <c r="AS303" s="361"/>
      <c r="AT303" s="361"/>
      <c r="AU303" s="361"/>
      <c r="AV303" s="361"/>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M304" s="361"/>
      <c r="AN304" s="361"/>
      <c r="AO304" s="361"/>
      <c r="AP304" s="361"/>
      <c r="AQ304" s="361"/>
      <c r="AR304" s="361"/>
      <c r="AS304" s="361"/>
      <c r="AT304" s="361"/>
      <c r="AU304" s="361"/>
      <c r="AV304" s="361"/>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M305" s="361"/>
      <c r="AN305" s="361"/>
      <c r="AO305" s="361"/>
      <c r="AP305" s="361"/>
      <c r="AQ305" s="361"/>
      <c r="AR305" s="361"/>
      <c r="AS305" s="361"/>
      <c r="AT305" s="361"/>
      <c r="AU305" s="361"/>
      <c r="AV305" s="361"/>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M306" s="361"/>
      <c r="AN306" s="361"/>
      <c r="AO306" s="361"/>
      <c r="AP306" s="361"/>
      <c r="AQ306" s="361"/>
      <c r="AR306" s="361"/>
      <c r="AS306" s="361"/>
      <c r="AT306" s="361"/>
      <c r="AU306" s="361"/>
      <c r="AV306" s="361"/>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M307" s="361"/>
      <c r="AN307" s="361"/>
      <c r="AO307" s="361"/>
      <c r="AP307" s="361"/>
      <c r="AQ307" s="361"/>
      <c r="AR307" s="361"/>
      <c r="AS307" s="361"/>
      <c r="AT307" s="361"/>
      <c r="AU307" s="361"/>
      <c r="AV307" s="361"/>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M308" s="361"/>
      <c r="AN308" s="361"/>
      <c r="AO308" s="361"/>
      <c r="AP308" s="361"/>
      <c r="AQ308" s="361"/>
      <c r="AR308" s="361"/>
      <c r="AS308" s="361"/>
      <c r="AT308" s="361"/>
      <c r="AU308" s="361"/>
      <c r="AV308" s="361"/>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M309" s="361"/>
      <c r="AN309" s="361"/>
      <c r="AO309" s="361"/>
      <c r="AP309" s="361"/>
      <c r="AQ309" s="361"/>
      <c r="AR309" s="361"/>
      <c r="AS309" s="361"/>
      <c r="AT309" s="361"/>
      <c r="AU309" s="361"/>
      <c r="AV309" s="361"/>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M310" s="361"/>
      <c r="AN310" s="361"/>
      <c r="AO310" s="361"/>
      <c r="AP310" s="361"/>
      <c r="AQ310" s="361"/>
      <c r="AR310" s="361"/>
      <c r="AS310" s="361"/>
      <c r="AT310" s="361"/>
      <c r="AU310" s="361"/>
      <c r="AV310" s="361"/>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M311" s="361"/>
      <c r="AN311" s="361"/>
      <c r="AO311" s="361"/>
      <c r="AP311" s="361"/>
      <c r="AQ311" s="361"/>
      <c r="AR311" s="361"/>
      <c r="AS311" s="361"/>
      <c r="AT311" s="361"/>
      <c r="AU311" s="361"/>
      <c r="AV311" s="361"/>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M312" s="361"/>
      <c r="AN312" s="361"/>
      <c r="AO312" s="361"/>
      <c r="AP312" s="361"/>
      <c r="AQ312" s="361"/>
      <c r="AR312" s="361"/>
      <c r="AS312" s="361"/>
      <c r="AT312" s="361"/>
      <c r="AU312" s="361"/>
      <c r="AV312" s="361"/>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M313" s="361"/>
      <c r="AN313" s="361"/>
      <c r="AO313" s="361"/>
      <c r="AP313" s="361"/>
      <c r="AQ313" s="361"/>
      <c r="AR313" s="361"/>
      <c r="AS313" s="361"/>
      <c r="AT313" s="361"/>
      <c r="AU313" s="361"/>
      <c r="AV313" s="361"/>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M314" s="361"/>
      <c r="AN314" s="361"/>
      <c r="AO314" s="361"/>
      <c r="AP314" s="361"/>
      <c r="AQ314" s="361"/>
      <c r="AR314" s="361"/>
      <c r="AS314" s="361"/>
      <c r="AT314" s="361"/>
      <c r="AU314" s="361"/>
      <c r="AV314" s="361"/>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M315" s="361"/>
      <c r="AN315" s="361"/>
      <c r="AO315" s="361"/>
      <c r="AP315" s="361"/>
      <c r="AQ315" s="361"/>
      <c r="AR315" s="361"/>
      <c r="AS315" s="361"/>
      <c r="AT315" s="361"/>
      <c r="AU315" s="361"/>
      <c r="AV315" s="361"/>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M316" s="361"/>
      <c r="AN316" s="361"/>
      <c r="AO316" s="361"/>
      <c r="AP316" s="361"/>
      <c r="AQ316" s="361"/>
      <c r="AR316" s="361"/>
      <c r="AS316" s="361"/>
      <c r="AT316" s="361"/>
      <c r="AU316" s="361"/>
      <c r="AV316" s="361"/>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M317" s="361"/>
      <c r="AN317" s="361"/>
      <c r="AO317" s="361"/>
      <c r="AP317" s="361"/>
      <c r="AQ317" s="361"/>
      <c r="AR317" s="361"/>
      <c r="AS317" s="361"/>
      <c r="AT317" s="361"/>
      <c r="AU317" s="361"/>
      <c r="AV317" s="361"/>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M318" s="361"/>
      <c r="AN318" s="361"/>
      <c r="AO318" s="361"/>
      <c r="AP318" s="361"/>
      <c r="AQ318" s="361"/>
      <c r="AR318" s="361"/>
      <c r="AS318" s="361"/>
      <c r="AT318" s="361"/>
      <c r="AU318" s="361"/>
      <c r="AV318" s="361"/>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M319" s="361"/>
      <c r="AN319" s="361"/>
      <c r="AO319" s="361"/>
      <c r="AP319" s="361"/>
      <c r="AQ319" s="361"/>
      <c r="AR319" s="361"/>
      <c r="AS319" s="361"/>
      <c r="AT319" s="361"/>
      <c r="AU319" s="361"/>
      <c r="AV319" s="361"/>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M320" s="361"/>
      <c r="AN320" s="361"/>
      <c r="AO320" s="361"/>
      <c r="AP320" s="361"/>
      <c r="AQ320" s="361"/>
      <c r="AR320" s="361"/>
      <c r="AS320" s="361"/>
      <c r="AT320" s="361"/>
      <c r="AU320" s="361"/>
      <c r="AV320" s="361"/>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M321" s="361"/>
      <c r="AN321" s="361"/>
      <c r="AO321" s="361"/>
      <c r="AP321" s="361"/>
      <c r="AQ321" s="361"/>
      <c r="AR321" s="361"/>
      <c r="AS321" s="361"/>
      <c r="AT321" s="361"/>
      <c r="AU321" s="361"/>
      <c r="AV321" s="361"/>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M322" s="361"/>
      <c r="AN322" s="361"/>
      <c r="AO322" s="361"/>
      <c r="AP322" s="361"/>
      <c r="AQ322" s="361"/>
      <c r="AR322" s="361"/>
      <c r="AS322" s="361"/>
      <c r="AT322" s="361"/>
      <c r="AU322" s="361"/>
      <c r="AV322" s="361"/>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M323" s="361"/>
      <c r="AN323" s="361"/>
      <c r="AO323" s="361"/>
      <c r="AP323" s="361"/>
      <c r="AQ323" s="361"/>
      <c r="AR323" s="361"/>
      <c r="AS323" s="361"/>
      <c r="AT323" s="361"/>
      <c r="AU323" s="361"/>
      <c r="AV323" s="361"/>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M324" s="361"/>
      <c r="AN324" s="361"/>
      <c r="AO324" s="361"/>
      <c r="AP324" s="361"/>
      <c r="AQ324" s="361"/>
      <c r="AR324" s="361"/>
      <c r="AS324" s="361"/>
      <c r="AT324" s="361"/>
      <c r="AU324" s="361"/>
      <c r="AV324" s="361"/>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M325" s="361"/>
      <c r="AN325" s="361"/>
      <c r="AO325" s="361"/>
      <c r="AP325" s="361"/>
      <c r="AQ325" s="361"/>
      <c r="AR325" s="361"/>
      <c r="AS325" s="361"/>
      <c r="AT325" s="361"/>
      <c r="AU325" s="361"/>
      <c r="AV325" s="361"/>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M326" s="361"/>
      <c r="AN326" s="361"/>
      <c r="AO326" s="361"/>
      <c r="AP326" s="361"/>
      <c r="AQ326" s="361"/>
      <c r="AR326" s="361"/>
      <c r="AS326" s="361"/>
      <c r="AT326" s="361"/>
      <c r="AU326" s="361"/>
      <c r="AV326" s="361"/>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M327" s="361"/>
      <c r="AN327" s="361"/>
      <c r="AO327" s="361"/>
      <c r="AP327" s="361"/>
      <c r="AQ327" s="361"/>
      <c r="AR327" s="361"/>
      <c r="AS327" s="361"/>
      <c r="AT327" s="361"/>
      <c r="AU327" s="361"/>
      <c r="AV327" s="361"/>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M328" s="361"/>
      <c r="AN328" s="361"/>
      <c r="AO328" s="361"/>
      <c r="AP328" s="361"/>
      <c r="AQ328" s="361"/>
      <c r="AR328" s="361"/>
      <c r="AS328" s="361"/>
      <c r="AT328" s="361"/>
      <c r="AU328" s="361"/>
      <c r="AV328" s="361"/>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M329" s="361"/>
      <c r="AN329" s="361"/>
      <c r="AO329" s="361"/>
      <c r="AP329" s="361"/>
      <c r="AQ329" s="361"/>
      <c r="AR329" s="361"/>
      <c r="AS329" s="361"/>
      <c r="AT329" s="361"/>
      <c r="AU329" s="361"/>
      <c r="AV329" s="361"/>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M330" s="356"/>
      <c r="AN330" s="356"/>
      <c r="AO330" s="356"/>
      <c r="AP330" s="356"/>
      <c r="AQ330" s="356"/>
      <c r="AR330" s="356"/>
      <c r="AS330" s="356"/>
      <c r="AT330" s="356"/>
      <c r="AU330" s="356"/>
      <c r="AV330" s="356"/>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M331" s="356"/>
      <c r="AN331" s="356"/>
      <c r="AO331" s="356"/>
      <c r="AP331" s="356"/>
      <c r="AQ331" s="356"/>
      <c r="AR331" s="356"/>
      <c r="AS331" s="356"/>
      <c r="AT331" s="356"/>
      <c r="AU331" s="356"/>
      <c r="AV331" s="356"/>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M332" s="356"/>
      <c r="AN332" s="356"/>
      <c r="AO332" s="356"/>
      <c r="AP332" s="356"/>
      <c r="AQ332" s="356"/>
      <c r="AR332" s="356"/>
      <c r="AS332" s="356"/>
      <c r="AT332" s="356"/>
      <c r="AU332" s="356"/>
      <c r="AV332" s="356"/>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M333" s="356"/>
      <c r="AN333" s="356"/>
      <c r="AO333" s="356"/>
      <c r="AP333" s="356"/>
      <c r="AQ333" s="356"/>
      <c r="AR333" s="356"/>
      <c r="AS333" s="356"/>
      <c r="AT333" s="356"/>
      <c r="AU333" s="356"/>
      <c r="AV333" s="356"/>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M334" s="356"/>
      <c r="AN334" s="356"/>
      <c r="AO334" s="356"/>
      <c r="AP334" s="356"/>
      <c r="AQ334" s="356"/>
      <c r="AR334" s="356"/>
      <c r="AS334" s="356"/>
      <c r="AT334" s="356"/>
      <c r="AU334" s="356"/>
      <c r="AV334" s="356"/>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M335" s="356"/>
      <c r="AN335" s="356"/>
      <c r="AO335" s="356"/>
      <c r="AP335" s="356"/>
      <c r="AQ335" s="356"/>
      <c r="AR335" s="356"/>
      <c r="AS335" s="356"/>
      <c r="AT335" s="356"/>
      <c r="AU335" s="356"/>
      <c r="AV335" s="356"/>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M336" s="356"/>
      <c r="AN336" s="356"/>
      <c r="AO336" s="356"/>
      <c r="AP336" s="356"/>
      <c r="AQ336" s="356"/>
      <c r="AR336" s="356"/>
      <c r="AS336" s="356"/>
      <c r="AT336" s="356"/>
      <c r="AU336" s="356"/>
      <c r="AV336" s="356"/>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M337" s="356"/>
      <c r="AN337" s="356"/>
      <c r="AO337" s="356"/>
      <c r="AP337" s="356"/>
      <c r="AQ337" s="356"/>
      <c r="AR337" s="356"/>
      <c r="AS337" s="356"/>
      <c r="AT337" s="356"/>
      <c r="AU337" s="356"/>
      <c r="AV337" s="356"/>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M338" s="356"/>
      <c r="AN338" s="356"/>
      <c r="AO338" s="356"/>
      <c r="AP338" s="356"/>
      <c r="AQ338" s="356"/>
      <c r="AR338" s="356"/>
      <c r="AS338" s="356"/>
      <c r="AT338" s="356"/>
      <c r="AU338" s="356"/>
      <c r="AV338" s="356"/>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M339" s="361"/>
      <c r="AN339" s="361"/>
      <c r="AO339" s="361"/>
      <c r="AP339" s="361"/>
      <c r="AQ339" s="361"/>
      <c r="AR339" s="361"/>
      <c r="AS339" s="361"/>
      <c r="AT339" s="361"/>
      <c r="AU339" s="361"/>
      <c r="AV339" s="361"/>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360"/>
      <c r="CN339" s="360"/>
      <c r="CO339" s="360"/>
      <c r="CP339" s="360"/>
      <c r="CQ339" s="360"/>
      <c r="CR339" s="360"/>
      <c r="CS339" s="360"/>
      <c r="CT339" s="360"/>
      <c r="CU339" s="360"/>
      <c r="CV339" s="360"/>
      <c r="CW339" s="360"/>
      <c r="CX339" s="360"/>
      <c r="CY339" s="360"/>
      <c r="CZ339" s="360"/>
    </row>
    <row r="340" s="454" customFormat="true" ht="24" x14ac:dyDescent="0.2">
      <c r="B340" s="453"/>
      <c r="AM340" s="361"/>
      <c r="AN340" s="361"/>
      <c r="AO340" s="361"/>
      <c r="AP340" s="361"/>
      <c r="AQ340" s="361"/>
      <c r="AR340" s="361"/>
      <c r="AS340" s="361"/>
      <c r="AT340" s="361"/>
      <c r="AU340" s="361"/>
      <c r="AV340" s="361"/>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148</v>
      </c>
      <c r="BT340" s="554" t="s">
        <v>149</v>
      </c>
      <c r="BU340" s="554" t="s">
        <v>150</v>
      </c>
      <c r="BV340" s="554" t="s">
        <v>151</v>
      </c>
      <c r="BW340" s="554" t="s">
        <v>152</v>
      </c>
      <c r="BX340" s="554" t="s">
        <v>153</v>
      </c>
      <c r="BY340" s="555" t="s">
        <v>154</v>
      </c>
      <c r="BZ340" s="555" t="s">
        <v>155</v>
      </c>
      <c r="CA340" s="555" t="s">
        <v>156</v>
      </c>
      <c r="CB340" s="555" t="s">
        <v>157</v>
      </c>
      <c r="CC340" s="555" t="s">
        <v>158</v>
      </c>
      <c r="CD340" s="555" t="s">
        <v>159</v>
      </c>
      <c r="CE340" s="555" t="s">
        <v>160</v>
      </c>
      <c r="CF340" s="555" t="s">
        <v>161</v>
      </c>
      <c r="CG340" s="555" t="s">
        <v>162</v>
      </c>
      <c r="CH340" s="555" t="s">
        <v>163</v>
      </c>
      <c r="CI340" s="555" t="s">
        <v>164</v>
      </c>
      <c r="CJ340" s="555" t="s">
        <v>165</v>
      </c>
      <c r="CK340" s="555" t="s">
        <v>166</v>
      </c>
      <c r="CL340" s="555" t="s">
        <v>167</v>
      </c>
      <c r="CM340" s="201"/>
      <c r="CN340" s="201"/>
      <c r="CO340" s="201"/>
      <c r="CP340" s="201"/>
      <c r="CQ340" s="201"/>
      <c r="CR340" s="201"/>
      <c r="CS340" s="201"/>
      <c r="CT340" s="201"/>
      <c r="CU340" s="201"/>
      <c r="CV340" s="201"/>
      <c r="CW340" s="201"/>
      <c r="CX340" s="201"/>
      <c r="CY340" s="201"/>
      <c r="CZ340" s="201"/>
    </row>
    <row r="341" s="454" customFormat="true" ht="15" customHeight="true" x14ac:dyDescent="0.2">
      <c r="B341" s="453"/>
      <c r="AM341" s="361"/>
      <c r="AN341" s="361"/>
      <c r="AO341" s="361"/>
      <c r="AP341" s="361"/>
      <c r="AQ341" s="361"/>
      <c r="AR341" s="361"/>
      <c r="AS341" s="361"/>
      <c r="AT341" s="361"/>
      <c r="AU341" s="361"/>
      <c r="AV341" s="361"/>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7"/>
      <c r="CN341" s="7"/>
      <c r="CO341" s="7"/>
      <c r="CP341" s="7"/>
      <c r="CQ341" s="7"/>
      <c r="CR341" s="7"/>
      <c r="CS341" s="7"/>
      <c r="CT341" s="7"/>
      <c r="CU341" s="7"/>
      <c r="CV341" s="7"/>
      <c r="CW341" s="7"/>
      <c r="CX341" s="7"/>
      <c r="CY341" s="7"/>
      <c r="CZ341" s="7"/>
    </row>
    <row r="342" s="454" customFormat="true" ht="15" customHeight="true" x14ac:dyDescent="0.2">
      <c r="B342" s="453"/>
      <c r="AM342" s="361"/>
      <c r="AN342" s="361"/>
      <c r="AO342" s="361"/>
      <c r="AP342" s="361"/>
      <c r="AQ342" s="361"/>
      <c r="AR342" s="361"/>
      <c r="AS342" s="361"/>
      <c r="AT342" s="361"/>
      <c r="AU342" s="361"/>
      <c r="AV342" s="361"/>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7"/>
      <c r="CN342" s="7"/>
      <c r="CO342" s="7"/>
      <c r="CP342" s="7"/>
      <c r="CQ342" s="7"/>
      <c r="CR342" s="7"/>
      <c r="CS342" s="7"/>
      <c r="CT342" s="7"/>
      <c r="CU342" s="7"/>
      <c r="CV342" s="7"/>
      <c r="CW342" s="7"/>
      <c r="CX342" s="7"/>
      <c r="CY342" s="7"/>
      <c r="CZ342" s="7"/>
    </row>
    <row r="343" s="454" customFormat="true" ht="15" customHeight="true" x14ac:dyDescent="0.2">
      <c r="B343" s="453"/>
      <c r="AM343" s="361"/>
      <c r="AN343" s="361"/>
      <c r="AO343" s="361"/>
      <c r="AP343" s="361"/>
      <c r="AQ343" s="361"/>
      <c r="AR343" s="361"/>
      <c r="AS343" s="361"/>
      <c r="AT343" s="361"/>
      <c r="AU343" s="361"/>
      <c r="AV343" s="361"/>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7"/>
      <c r="CN343" s="7"/>
      <c r="CO343" s="7"/>
      <c r="CP343" s="7"/>
      <c r="CQ343" s="7"/>
      <c r="CR343" s="7"/>
      <c r="CS343" s="7"/>
      <c r="CT343" s="7"/>
      <c r="CU343" s="7"/>
      <c r="CV343" s="7"/>
      <c r="CW343" s="7"/>
      <c r="CX343" s="7"/>
      <c r="CY343" s="7"/>
      <c r="CZ343" s="7"/>
    </row>
    <row r="344" s="454" customFormat="true" ht="15" customHeight="true" x14ac:dyDescent="0.2">
      <c r="B344" s="453"/>
      <c r="AM344" s="361"/>
      <c r="AN344" s="361"/>
      <c r="AO344" s="361"/>
      <c r="AP344" s="361"/>
      <c r="AQ344" s="361"/>
      <c r="AR344" s="361"/>
      <c r="AS344" s="361"/>
      <c r="AT344" s="361"/>
      <c r="AU344" s="361"/>
      <c r="AV344" s="361"/>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7"/>
      <c r="CN344" s="7"/>
      <c r="CO344" s="7"/>
      <c r="CP344" s="7"/>
      <c r="CQ344" s="7"/>
      <c r="CR344" s="7"/>
      <c r="CS344" s="7"/>
      <c r="CT344" s="7"/>
      <c r="CU344" s="7"/>
      <c r="CV344" s="7"/>
      <c r="CW344" s="7"/>
      <c r="CX344" s="7"/>
      <c r="CY344" s="7"/>
      <c r="CZ344" s="7"/>
    </row>
    <row r="345" s="454" customFormat="true" ht="15" customHeight="true" x14ac:dyDescent="0.2">
      <c r="B345" s="453"/>
      <c r="AM345" s="361"/>
      <c r="AN345" s="361"/>
      <c r="AO345" s="361"/>
      <c r="AP345" s="361"/>
      <c r="AQ345" s="361"/>
      <c r="AR345" s="361"/>
      <c r="AS345" s="361"/>
      <c r="AT345" s="361"/>
      <c r="AU345" s="361"/>
      <c r="AV345" s="361"/>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7"/>
      <c r="CN345" s="7"/>
      <c r="CO345" s="7"/>
      <c r="CP345" s="7"/>
      <c r="CQ345" s="7"/>
      <c r="CR345" s="7"/>
      <c r="CS345" s="7"/>
      <c r="CT345" s="7"/>
      <c r="CU345" s="7"/>
      <c r="CV345" s="7"/>
      <c r="CW345" s="7"/>
      <c r="CX345" s="7"/>
      <c r="CY345" s="7"/>
      <c r="CZ345" s="7"/>
    </row>
    <row r="346" s="454" customFormat="true" ht="15" customHeight="true" x14ac:dyDescent="0.2">
      <c r="B346" s="453"/>
      <c r="AM346" s="361"/>
      <c r="AN346" s="361"/>
      <c r="AO346" s="361"/>
      <c r="AP346" s="361"/>
      <c r="AQ346" s="361"/>
      <c r="AR346" s="361"/>
      <c r="AS346" s="361"/>
      <c r="AT346" s="361"/>
      <c r="AU346" s="361"/>
      <c r="AV346" s="361"/>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7"/>
      <c r="CN346" s="7"/>
      <c r="CO346" s="7"/>
      <c r="CP346" s="7"/>
      <c r="CQ346" s="7"/>
      <c r="CR346" s="7"/>
      <c r="CS346" s="7"/>
      <c r="CT346" s="7"/>
      <c r="CU346" s="7"/>
      <c r="CV346" s="7"/>
      <c r="CW346" s="7"/>
      <c r="CX346" s="7"/>
      <c r="CY346" s="7"/>
      <c r="CZ346" s="7"/>
    </row>
    <row r="347" s="454" customFormat="true" ht="15" customHeight="true" x14ac:dyDescent="0.2">
      <c r="B347" s="453"/>
      <c r="AM347" s="361"/>
      <c r="AN347" s="361"/>
      <c r="AO347" s="361"/>
      <c r="AP347" s="361"/>
      <c r="AQ347" s="361"/>
      <c r="AR347" s="361"/>
      <c r="AS347" s="361"/>
      <c r="AT347" s="361"/>
      <c r="AU347" s="361"/>
      <c r="AV347" s="361"/>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7"/>
      <c r="CN347" s="7"/>
      <c r="CO347" s="7"/>
      <c r="CP347" s="7"/>
      <c r="CQ347" s="7"/>
      <c r="CR347" s="7"/>
      <c r="CS347" s="7"/>
      <c r="CT347" s="7"/>
      <c r="CU347" s="7"/>
      <c r="CV347" s="7"/>
      <c r="CW347" s="7"/>
      <c r="CX347" s="7"/>
      <c r="CY347" s="7"/>
      <c r="CZ347" s="7"/>
    </row>
    <row r="348" s="454" customFormat="true" ht="15" customHeight="true" x14ac:dyDescent="0.2">
      <c r="B348" s="453"/>
      <c r="AM348" s="361"/>
      <c r="AN348" s="361"/>
      <c r="AO348" s="361"/>
      <c r="AP348" s="361"/>
      <c r="AQ348" s="361"/>
      <c r="AR348" s="361"/>
      <c r="AS348" s="361"/>
      <c r="AT348" s="361"/>
      <c r="AU348" s="361"/>
      <c r="AV348" s="361"/>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7"/>
      <c r="CN348" s="7"/>
      <c r="CO348" s="7"/>
      <c r="CP348" s="7"/>
      <c r="CQ348" s="7"/>
      <c r="CR348" s="7"/>
      <c r="CS348" s="7"/>
      <c r="CT348" s="7"/>
      <c r="CU348" s="7"/>
      <c r="CV348" s="7"/>
      <c r="CW348" s="7"/>
      <c r="CX348" s="7"/>
      <c r="CY348" s="7"/>
      <c r="CZ348" s="7"/>
    </row>
    <row r="349" s="454" customFormat="true" ht="15" customHeight="true" x14ac:dyDescent="0.2">
      <c r="B349" s="453"/>
      <c r="AM349" s="361"/>
      <c r="AN349" s="361"/>
      <c r="AO349" s="361"/>
      <c r="AP349" s="361"/>
      <c r="AQ349" s="361"/>
      <c r="AR349" s="361"/>
      <c r="AS349" s="361"/>
      <c r="AT349" s="361"/>
      <c r="AU349" s="361"/>
      <c r="AV349" s="361"/>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7"/>
      <c r="CN349" s="7"/>
      <c r="CO349" s="7"/>
      <c r="CP349" s="7"/>
      <c r="CQ349" s="7"/>
      <c r="CR349" s="7"/>
      <c r="CS349" s="7"/>
      <c r="CT349" s="7"/>
      <c r="CU349" s="7"/>
      <c r="CV349" s="7"/>
      <c r="CW349" s="7"/>
      <c r="CX349" s="7"/>
      <c r="CY349" s="7"/>
      <c r="CZ349" s="7"/>
    </row>
    <row r="350" s="454" customFormat="true" ht="15" customHeight="true" x14ac:dyDescent="0.2">
      <c r="B350" s="453"/>
      <c r="AM350" s="361"/>
      <c r="AN350" s="361"/>
      <c r="AO350" s="361"/>
      <c r="AP350" s="361"/>
      <c r="AQ350" s="361"/>
      <c r="AR350" s="361"/>
      <c r="AS350" s="361"/>
      <c r="AT350" s="361"/>
      <c r="AU350" s="361"/>
      <c r="AV350" s="361"/>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7"/>
      <c r="CN350" s="7"/>
      <c r="CO350" s="7"/>
      <c r="CP350" s="7"/>
      <c r="CQ350" s="7"/>
      <c r="CR350" s="7"/>
      <c r="CS350" s="7"/>
      <c r="CT350" s="7"/>
      <c r="CU350" s="7"/>
      <c r="CV350" s="7"/>
      <c r="CW350" s="7"/>
      <c r="CX350" s="7"/>
      <c r="CY350" s="7"/>
      <c r="CZ350" s="7"/>
    </row>
    <row r="351" s="454" customFormat="true" ht="15" customHeight="true" x14ac:dyDescent="0.2">
      <c r="B351" s="453"/>
      <c r="AM351" s="361"/>
      <c r="AN351" s="361"/>
      <c r="AO351" s="361"/>
      <c r="AP351" s="361"/>
      <c r="AQ351" s="361"/>
      <c r="AR351" s="361"/>
      <c r="AS351" s="361"/>
      <c r="AT351" s="361"/>
      <c r="AU351" s="361"/>
      <c r="AV351" s="361"/>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7"/>
      <c r="CN351" s="7"/>
      <c r="CO351" s="7"/>
      <c r="CP351" s="7"/>
      <c r="CQ351" s="7"/>
      <c r="CR351" s="7"/>
      <c r="CS351" s="7"/>
      <c r="CT351" s="7"/>
      <c r="CU351" s="7"/>
      <c r="CV351" s="7"/>
      <c r="CW351" s="7"/>
      <c r="CX351" s="7"/>
      <c r="CY351" s="7"/>
      <c r="CZ351" s="7"/>
    </row>
    <row r="352" s="454" customFormat="true" ht="15" customHeight="true" x14ac:dyDescent="0.2">
      <c r="B352" s="453"/>
      <c r="AM352" s="361"/>
      <c r="AN352" s="361"/>
      <c r="AO352" s="361"/>
      <c r="AP352" s="361"/>
      <c r="AQ352" s="361"/>
      <c r="AR352" s="361"/>
      <c r="AS352" s="361"/>
      <c r="AT352" s="361"/>
      <c r="AU352" s="361"/>
      <c r="AV352" s="361"/>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7"/>
      <c r="CN352" s="7"/>
      <c r="CO352" s="7"/>
      <c r="CP352" s="7"/>
      <c r="CQ352" s="7"/>
      <c r="CR352" s="7"/>
      <c r="CS352" s="7"/>
      <c r="CT352" s="7"/>
      <c r="CU352" s="7"/>
      <c r="CV352" s="7"/>
      <c r="CW352" s="7"/>
      <c r="CX352" s="7"/>
      <c r="CY352" s="7"/>
      <c r="CZ352" s="7"/>
    </row>
    <row r="353" s="454" customFormat="true" ht="15" customHeight="true" x14ac:dyDescent="0.2">
      <c r="B353" s="453"/>
      <c r="AM353" s="361"/>
      <c r="AN353" s="361"/>
      <c r="AO353" s="361"/>
      <c r="AP353" s="361"/>
      <c r="AQ353" s="361"/>
      <c r="AR353" s="361"/>
      <c r="AS353" s="361"/>
      <c r="AT353" s="361"/>
      <c r="AU353" s="361"/>
      <c r="AV353" s="361"/>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7"/>
      <c r="CN353" s="7"/>
      <c r="CO353" s="7"/>
      <c r="CP353" s="7"/>
      <c r="CQ353" s="7"/>
      <c r="CR353" s="7"/>
      <c r="CS353" s="7"/>
      <c r="CT353" s="7"/>
      <c r="CU353" s="7"/>
      <c r="CV353" s="7"/>
      <c r="CW353" s="7"/>
      <c r="CX353" s="7"/>
      <c r="CY353" s="7"/>
      <c r="CZ353" s="7"/>
    </row>
    <row r="354" s="454" customFormat="true" ht="15" customHeight="true" x14ac:dyDescent="0.2">
      <c r="B354" s="453"/>
      <c r="AM354" s="361"/>
      <c r="AN354" s="361"/>
      <c r="AO354" s="361"/>
      <c r="AP354" s="361"/>
      <c r="AQ354" s="361"/>
      <c r="AR354" s="361"/>
      <c r="AS354" s="361"/>
      <c r="AT354" s="361"/>
      <c r="AU354" s="361"/>
      <c r="AV354" s="361"/>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7"/>
      <c r="CN354" s="7"/>
      <c r="CO354" s="7"/>
      <c r="CP354" s="7"/>
      <c r="CQ354" s="7"/>
      <c r="CR354" s="7"/>
      <c r="CS354" s="7"/>
      <c r="CT354" s="7"/>
      <c r="CU354" s="7"/>
      <c r="CV354" s="7"/>
      <c r="CW354" s="7"/>
      <c r="CX354" s="7"/>
      <c r="CY354" s="7"/>
      <c r="CZ354" s="7"/>
    </row>
    <row r="355" s="454" customFormat="true" ht="15" customHeight="true" x14ac:dyDescent="0.2">
      <c r="B355" s="453"/>
      <c r="AM355" s="361"/>
      <c r="AN355" s="361"/>
      <c r="AO355" s="361"/>
      <c r="AP355" s="361"/>
      <c r="AQ355" s="361"/>
      <c r="AR355" s="361"/>
      <c r="AS355" s="361"/>
      <c r="AT355" s="361"/>
      <c r="AU355" s="361"/>
      <c r="AV355" s="361"/>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M356" s="361"/>
      <c r="AN356" s="361"/>
      <c r="AO356" s="361"/>
      <c r="AP356" s="361"/>
      <c r="AQ356" s="361"/>
      <c r="AR356" s="361"/>
      <c r="AS356" s="361"/>
      <c r="AT356" s="361"/>
      <c r="AU356" s="361"/>
      <c r="AV356" s="361"/>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M357" s="361"/>
      <c r="AN357" s="361"/>
      <c r="AO357" s="361"/>
      <c r="AP357" s="361"/>
      <c r="AQ357" s="361"/>
      <c r="AR357" s="361"/>
      <c r="AS357" s="361"/>
      <c r="AT357" s="361"/>
      <c r="AU357" s="361"/>
      <c r="AV357" s="361"/>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M358" s="361"/>
      <c r="AN358" s="361"/>
      <c r="AO358" s="361"/>
      <c r="AP358" s="361"/>
      <c r="AQ358" s="361"/>
      <c r="AR358" s="361"/>
      <c r="AS358" s="361"/>
      <c r="AT358" s="361"/>
      <c r="AU358" s="361"/>
      <c r="AV358" s="361"/>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M359" s="361"/>
      <c r="AN359" s="361"/>
      <c r="AO359" s="361"/>
      <c r="AP359" s="361"/>
      <c r="AQ359" s="361"/>
      <c r="AR359" s="361"/>
      <c r="AS359" s="361"/>
      <c r="AT359" s="361"/>
      <c r="AU359" s="361"/>
      <c r="AV359" s="361"/>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M360" s="361"/>
      <c r="AN360" s="361"/>
      <c r="AO360" s="361"/>
      <c r="AP360" s="361"/>
      <c r="AQ360" s="361"/>
      <c r="AR360" s="361"/>
      <c r="AS360" s="361"/>
      <c r="AT360" s="361"/>
      <c r="AU360" s="361"/>
      <c r="AV360" s="361"/>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M361" s="361"/>
      <c r="AN361" s="361"/>
      <c r="AO361" s="361"/>
      <c r="AP361" s="361"/>
      <c r="AQ361" s="361"/>
      <c r="AR361" s="361"/>
      <c r="AS361" s="361"/>
      <c r="AT361" s="361"/>
      <c r="AU361" s="361"/>
      <c r="AV361" s="361"/>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M362" s="361"/>
      <c r="AN362" s="361"/>
      <c r="AO362" s="361"/>
      <c r="AP362" s="361"/>
      <c r="AQ362" s="361"/>
      <c r="AR362" s="361"/>
      <c r="AS362" s="361"/>
      <c r="AT362" s="361"/>
      <c r="AU362" s="361"/>
      <c r="AV362" s="361"/>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M363" s="361"/>
      <c r="AN363" s="361"/>
      <c r="AO363" s="361"/>
      <c r="AP363" s="361"/>
      <c r="AQ363" s="361"/>
      <c r="AR363" s="361"/>
      <c r="AS363" s="361"/>
      <c r="AT363" s="361"/>
      <c r="AU363" s="361"/>
      <c r="AV363" s="361"/>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M364" s="361"/>
      <c r="AN364" s="361"/>
      <c r="AO364" s="361"/>
      <c r="AP364" s="361"/>
      <c r="AQ364" s="361"/>
      <c r="AR364" s="361"/>
      <c r="AS364" s="361"/>
      <c r="AT364" s="361"/>
      <c r="AU364" s="361"/>
      <c r="AV364" s="361"/>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M365" s="361"/>
      <c r="AN365" s="361"/>
      <c r="AO365" s="361"/>
      <c r="AP365" s="361"/>
      <c r="AQ365" s="361"/>
      <c r="AR365" s="361"/>
      <c r="AS365" s="361"/>
      <c r="AT365" s="361"/>
      <c r="AU365" s="361"/>
      <c r="AV365" s="361"/>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M366" s="361"/>
      <c r="AN366" s="361"/>
      <c r="AO366" s="361"/>
      <c r="AP366" s="361"/>
      <c r="AQ366" s="361"/>
      <c r="AR366" s="361"/>
      <c r="AS366" s="361"/>
      <c r="AT366" s="361"/>
      <c r="AU366" s="361"/>
      <c r="AV366" s="361"/>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M367" s="361"/>
      <c r="AN367" s="361"/>
      <c r="AO367" s="361"/>
      <c r="AP367" s="361"/>
      <c r="AQ367" s="361"/>
      <c r="AR367" s="361"/>
      <c r="AS367" s="361"/>
      <c r="AT367" s="361"/>
      <c r="AU367" s="361"/>
      <c r="AV367" s="361"/>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M368" s="361"/>
      <c r="AN368" s="361"/>
      <c r="AO368" s="361"/>
      <c r="AP368" s="361"/>
      <c r="AQ368" s="361"/>
      <c r="AR368" s="361"/>
      <c r="AS368" s="361"/>
      <c r="AT368" s="361"/>
      <c r="AU368" s="361"/>
      <c r="AV368" s="361"/>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M369" s="361"/>
      <c r="AN369" s="361"/>
      <c r="AO369" s="361"/>
      <c r="AP369" s="361"/>
      <c r="AQ369" s="361"/>
      <c r="AR369" s="361"/>
      <c r="AS369" s="361"/>
      <c r="AT369" s="361"/>
      <c r="AU369" s="361"/>
      <c r="AV369" s="361"/>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M370" s="361"/>
      <c r="AN370" s="361"/>
      <c r="AO370" s="361"/>
      <c r="AP370" s="361"/>
      <c r="AQ370" s="361"/>
      <c r="AR370" s="361"/>
      <c r="AS370" s="361"/>
      <c r="AT370" s="361"/>
      <c r="AU370" s="361"/>
      <c r="AV370" s="361"/>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M371" s="361"/>
      <c r="AN371" s="361"/>
      <c r="AO371" s="361"/>
      <c r="AP371" s="361"/>
      <c r="AQ371" s="361"/>
      <c r="AR371" s="361"/>
      <c r="AS371" s="361"/>
      <c r="AT371" s="361"/>
      <c r="AU371" s="361"/>
      <c r="AV371" s="361"/>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M372" s="361"/>
      <c r="AN372" s="361"/>
      <c r="AO372" s="361"/>
      <c r="AP372" s="361"/>
      <c r="AQ372" s="361"/>
      <c r="AR372" s="361"/>
      <c r="AS372" s="361"/>
      <c r="AT372" s="361"/>
      <c r="AU372" s="361"/>
      <c r="AV372" s="361"/>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M373" s="361"/>
      <c r="AN373" s="361"/>
      <c r="AO373" s="361"/>
      <c r="AP373" s="361"/>
      <c r="AQ373" s="361"/>
      <c r="AR373" s="361"/>
      <c r="AS373" s="361"/>
      <c r="AT373" s="361"/>
      <c r="AU373" s="361"/>
      <c r="AV373" s="361"/>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M374" s="361"/>
      <c r="AN374" s="361"/>
      <c r="AO374" s="361"/>
      <c r="AP374" s="361"/>
      <c r="AQ374" s="361"/>
      <c r="AR374" s="361"/>
      <c r="AS374" s="361"/>
      <c r="AT374" s="361"/>
      <c r="AU374" s="361"/>
      <c r="AV374" s="361"/>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M375" s="361"/>
      <c r="AN375" s="361"/>
      <c r="AO375" s="361"/>
      <c r="AP375" s="361"/>
      <c r="AQ375" s="361"/>
      <c r="AR375" s="361"/>
      <c r="AS375" s="361"/>
      <c r="AT375" s="361"/>
      <c r="AU375" s="361"/>
      <c r="AV375" s="361"/>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M376" s="361"/>
      <c r="AN376" s="361"/>
      <c r="AO376" s="361"/>
      <c r="AP376" s="361"/>
      <c r="AQ376" s="361"/>
      <c r="AR376" s="361"/>
      <c r="AS376" s="361"/>
      <c r="AT376" s="361"/>
      <c r="AU376" s="361"/>
      <c r="AV376" s="361"/>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M377" s="361"/>
      <c r="AN377" s="361"/>
      <c r="AO377" s="361"/>
      <c r="AP377" s="361"/>
      <c r="AQ377" s="361"/>
      <c r="AR377" s="361"/>
      <c r="AS377" s="361"/>
      <c r="AT377" s="361"/>
      <c r="AU377" s="361"/>
      <c r="AV377" s="361"/>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M378" s="361"/>
      <c r="AN378" s="361"/>
      <c r="AO378" s="361"/>
      <c r="AP378" s="361"/>
      <c r="AQ378" s="361"/>
      <c r="AR378" s="361"/>
      <c r="AS378" s="361"/>
      <c r="AT378" s="361"/>
      <c r="AU378" s="361"/>
      <c r="AV378" s="361"/>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M379" s="361"/>
      <c r="AN379" s="361"/>
      <c r="AO379" s="361"/>
      <c r="AP379" s="361"/>
      <c r="AQ379" s="361"/>
      <c r="AR379" s="361"/>
      <c r="AS379" s="361"/>
      <c r="AT379" s="361"/>
      <c r="AU379" s="361"/>
      <c r="AV379" s="361"/>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M380" s="361"/>
      <c r="AN380" s="361"/>
      <c r="AO380" s="361"/>
      <c r="AP380" s="361"/>
      <c r="AQ380" s="361"/>
      <c r="AR380" s="361"/>
      <c r="AS380" s="361"/>
      <c r="AT380" s="361"/>
      <c r="AU380" s="361"/>
      <c r="AV380" s="361"/>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M381" s="361"/>
      <c r="AN381" s="361"/>
      <c r="AO381" s="361"/>
      <c r="AP381" s="361"/>
      <c r="AQ381" s="361"/>
      <c r="AR381" s="361"/>
      <c r="AS381" s="361"/>
      <c r="AT381" s="361"/>
      <c r="AU381" s="361"/>
      <c r="AV381" s="361"/>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M382" s="361"/>
      <c r="AN382" s="361"/>
      <c r="AO382" s="361"/>
      <c r="AP382" s="361"/>
      <c r="AQ382" s="361"/>
      <c r="AR382" s="361"/>
      <c r="AS382" s="361"/>
      <c r="AT382" s="361"/>
      <c r="AU382" s="361"/>
      <c r="AV382" s="361"/>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M383" s="361"/>
      <c r="AN383" s="361"/>
      <c r="AO383" s="361"/>
      <c r="AP383" s="361"/>
      <c r="AQ383" s="361"/>
      <c r="AR383" s="361"/>
      <c r="AS383" s="361"/>
      <c r="AT383" s="361"/>
      <c r="AU383" s="361"/>
      <c r="AV383" s="361"/>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M384" s="361"/>
      <c r="AN384" s="361"/>
      <c r="AO384" s="361"/>
      <c r="AP384" s="361"/>
      <c r="AQ384" s="361"/>
      <c r="AR384" s="361"/>
      <c r="AS384" s="361"/>
      <c r="AT384" s="361"/>
      <c r="AU384" s="361"/>
      <c r="AV384" s="361"/>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M385" s="361"/>
      <c r="AN385" s="361"/>
      <c r="AO385" s="361"/>
      <c r="AP385" s="361"/>
      <c r="AQ385" s="361"/>
      <c r="AR385" s="361"/>
      <c r="AS385" s="361"/>
      <c r="AT385" s="361"/>
      <c r="AU385" s="361"/>
      <c r="AV385" s="361"/>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M386" s="361"/>
      <c r="AN386" s="361"/>
      <c r="AO386" s="361"/>
      <c r="AP386" s="361"/>
      <c r="AQ386" s="361"/>
      <c r="AR386" s="361"/>
      <c r="AS386" s="361"/>
      <c r="AT386" s="361"/>
      <c r="AU386" s="361"/>
      <c r="AV386" s="361"/>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M387" s="361"/>
      <c r="AN387" s="361"/>
      <c r="AO387" s="361"/>
      <c r="AP387" s="361"/>
      <c r="AQ387" s="361"/>
      <c r="AR387" s="361"/>
      <c r="AS387" s="361"/>
      <c r="AT387" s="361"/>
      <c r="AU387" s="361"/>
      <c r="AV387" s="361"/>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M388" s="361"/>
      <c r="AN388" s="361"/>
      <c r="AO388" s="361"/>
      <c r="AP388" s="361"/>
      <c r="AQ388" s="361"/>
      <c r="AR388" s="361"/>
      <c r="AS388" s="361"/>
      <c r="AT388" s="361"/>
      <c r="AU388" s="361"/>
      <c r="AV388" s="361"/>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M389" s="361"/>
      <c r="AN389" s="361"/>
      <c r="AO389" s="361"/>
      <c r="AP389" s="361"/>
      <c r="AQ389" s="361"/>
      <c r="AR389" s="361"/>
      <c r="AS389" s="361"/>
      <c r="AT389" s="361"/>
      <c r="AU389" s="361"/>
      <c r="AV389" s="361"/>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M390" s="361"/>
      <c r="AN390" s="361"/>
      <c r="AO390" s="361"/>
      <c r="AP390" s="361"/>
      <c r="AQ390" s="361"/>
      <c r="AR390" s="361"/>
      <c r="AS390" s="361"/>
      <c r="AT390" s="361"/>
      <c r="AU390" s="361"/>
      <c r="AV390" s="361"/>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M391" s="361"/>
      <c r="AN391" s="361"/>
      <c r="AO391" s="361"/>
      <c r="AP391" s="361"/>
      <c r="AQ391" s="361"/>
      <c r="AR391" s="361"/>
      <c r="AS391" s="361"/>
      <c r="AT391" s="361"/>
      <c r="AU391" s="361"/>
      <c r="AV391" s="361"/>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M392" s="361"/>
      <c r="AN392" s="361"/>
      <c r="AO392" s="361"/>
      <c r="AP392" s="361"/>
      <c r="AQ392" s="361"/>
      <c r="AR392" s="361"/>
      <c r="AS392" s="361"/>
      <c r="AT392" s="361"/>
      <c r="AU392" s="361"/>
      <c r="AV392" s="361"/>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M393" s="361"/>
      <c r="AN393" s="361"/>
      <c r="AO393" s="361"/>
      <c r="AP393" s="361"/>
      <c r="AQ393" s="361"/>
      <c r="AR393" s="361"/>
      <c r="AS393" s="361"/>
      <c r="AT393" s="361"/>
      <c r="AU393" s="361"/>
      <c r="AV393" s="361"/>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M394" s="361"/>
      <c r="AN394" s="361"/>
      <c r="AO394" s="361"/>
      <c r="AP394" s="361"/>
      <c r="AQ394" s="361"/>
      <c r="AR394" s="361"/>
      <c r="AS394" s="361"/>
      <c r="AT394" s="361"/>
      <c r="AU394" s="361"/>
      <c r="AV394" s="361"/>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M395" s="361"/>
      <c r="AN395" s="361"/>
      <c r="AO395" s="361"/>
      <c r="AP395" s="361"/>
      <c r="AQ395" s="361"/>
      <c r="AR395" s="361"/>
      <c r="AS395" s="361"/>
      <c r="AT395" s="361"/>
      <c r="AU395" s="361"/>
      <c r="AV395" s="361"/>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M396" s="361"/>
      <c r="AN396" s="361"/>
      <c r="AO396" s="361"/>
      <c r="AP396" s="361"/>
      <c r="AQ396" s="361"/>
      <c r="AR396" s="361"/>
      <c r="AS396" s="361"/>
      <c r="AT396" s="361"/>
      <c r="AU396" s="361"/>
      <c r="AV396" s="361"/>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M397" s="361"/>
      <c r="AN397" s="361"/>
      <c r="AO397" s="361"/>
      <c r="AP397" s="361"/>
      <c r="AQ397" s="361"/>
      <c r="AR397" s="361"/>
      <c r="AS397" s="361"/>
      <c r="AT397" s="361"/>
      <c r="AU397" s="361"/>
      <c r="AV397" s="361"/>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M398" s="361"/>
      <c r="AN398" s="361"/>
      <c r="AO398" s="361"/>
      <c r="AP398" s="361"/>
      <c r="AQ398" s="361"/>
      <c r="AR398" s="361"/>
      <c r="AS398" s="361"/>
      <c r="AT398" s="361"/>
      <c r="AU398" s="361"/>
      <c r="AV398" s="361"/>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24" customHeight="true" x14ac:dyDescent="0.2">
      <c r="C400" s="1073" t="s">
        <v>208</v>
      </c>
      <c r="D400" s="971"/>
      <c r="E400" s="971"/>
      <c r="H400" s="1073" t="s">
        <v>208</v>
      </c>
      <c r="I400" s="971"/>
      <c r="J400" s="971"/>
      <c r="M400" s="1073" t="s">
        <v>208</v>
      </c>
      <c r="N400" s="971"/>
      <c r="O400" s="971"/>
      <c r="AM400" s="356"/>
      <c r="AN400" s="356"/>
      <c r="AO400" s="356"/>
      <c r="AP400" s="356"/>
      <c r="AQ400" s="356"/>
      <c r="AR400" s="356"/>
      <c r="AS400" s="356"/>
      <c r="AT400" s="356"/>
      <c r="AU400" s="356"/>
      <c r="AV400" s="356"/>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472" t="s">
        <v>209</v>
      </c>
      <c r="H401" s="1074"/>
      <c r="I401" s="971"/>
      <c r="J401" s="473" t="s">
        <v>209</v>
      </c>
      <c r="M401" s="1074"/>
      <c r="N401" s="971"/>
      <c r="O401" s="474" t="s">
        <v>209</v>
      </c>
      <c r="AM401" s="356"/>
      <c r="AN401" s="356"/>
      <c r="AO401" s="356"/>
      <c r="AP401" s="356"/>
      <c r="AQ401" s="356"/>
      <c r="AR401" s="356"/>
      <c r="AS401" s="356"/>
      <c r="AT401" s="356"/>
      <c r="AU401" s="356"/>
      <c r="AV401" s="356"/>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475" t="s">
        <v>210</v>
      </c>
      <c r="H402" s="971"/>
      <c r="I402" s="971"/>
      <c r="J402" s="476" t="s">
        <v>210</v>
      </c>
      <c r="M402" s="971"/>
      <c r="N402" s="971"/>
      <c r="O402" s="477" t="s">
        <v>210</v>
      </c>
      <c r="AM402" s="356"/>
      <c r="AN402" s="356"/>
      <c r="AO402" s="356"/>
      <c r="AP402" s="356"/>
      <c r="AQ402" s="356"/>
      <c r="AR402" s="356"/>
      <c r="AS402" s="356"/>
      <c r="AT402" s="356"/>
      <c r="AU402" s="356"/>
      <c r="AV402" s="356"/>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51" t="s">
        <v>211</v>
      </c>
      <c r="D403" s="1050"/>
      <c r="E403" s="606">
        <v>-0.83569070428551817</v>
      </c>
      <c r="F403" s="589"/>
      <c r="G403" s="589"/>
      <c r="H403" s="1051" t="s">
        <v>211</v>
      </c>
      <c r="I403" s="1050"/>
      <c r="J403" s="607">
        <v>-0.76663711969891746</v>
      </c>
      <c r="K403" s="589"/>
      <c r="L403" s="589"/>
      <c r="M403" s="1051" t="s">
        <v>211</v>
      </c>
      <c r="N403" s="1050"/>
      <c r="O403" s="608">
        <v>-0.76215799008582186</v>
      </c>
      <c r="P403" s="589"/>
      <c r="Q403" s="589"/>
      <c r="AM403" s="356"/>
      <c r="AN403" s="356"/>
      <c r="AO403" s="356"/>
      <c r="AP403" s="356"/>
      <c r="AQ403" s="356"/>
      <c r="AR403" s="356"/>
      <c r="AS403" s="356"/>
      <c r="AT403" s="356"/>
      <c r="AU403" s="356"/>
      <c r="AV403" s="356"/>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51" t="s">
        <v>212</v>
      </c>
      <c r="D404" s="1050"/>
      <c r="E404" s="609">
        <v>0.77891814703760687</v>
      </c>
      <c r="F404" s="589"/>
      <c r="G404" s="589"/>
      <c r="H404" s="1051" t="s">
        <v>213</v>
      </c>
      <c r="I404" s="1050"/>
      <c r="J404" s="610">
        <v>0.74786948834000655</v>
      </c>
      <c r="K404" s="589"/>
      <c r="L404" s="589"/>
      <c r="M404" s="1051" t="s">
        <v>212</v>
      </c>
      <c r="N404" s="1050"/>
      <c r="O404" s="611">
        <v>0.74677587208062279</v>
      </c>
      <c r="P404" s="589"/>
      <c r="Q404" s="589"/>
      <c r="AM404" s="356"/>
      <c r="AN404" s="356"/>
      <c r="AO404" s="356"/>
      <c r="AP404" s="356"/>
      <c r="AQ404" s="356"/>
      <c r="AR404" s="356"/>
      <c r="AS404" s="356"/>
      <c r="AT404" s="356"/>
      <c r="AU404" s="356"/>
      <c r="AV404" s="356"/>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51" t="s">
        <v>214</v>
      </c>
      <c r="D405" s="1050"/>
      <c r="E405" s="609">
        <v>-0.76438795699343509</v>
      </c>
      <c r="F405" s="589"/>
      <c r="G405" s="589"/>
      <c r="H405" s="1051" t="s">
        <v>215</v>
      </c>
      <c r="I405" s="1050"/>
      <c r="J405" s="610">
        <v>0.74561347817321033</v>
      </c>
      <c r="K405" s="589"/>
      <c r="L405" s="589"/>
      <c r="M405" s="1051" t="s">
        <v>216</v>
      </c>
      <c r="N405" s="1050"/>
      <c r="O405" s="611">
        <v>-0.64106940551906078</v>
      </c>
      <c r="P405" s="589"/>
      <c r="Q405" s="589"/>
      <c r="AM405" s="356"/>
      <c r="AN405" s="356"/>
      <c r="AO405" s="356"/>
      <c r="AP405" s="356"/>
      <c r="AQ405" s="356"/>
      <c r="AR405" s="356"/>
      <c r="AS405" s="356"/>
      <c r="AT405" s="356"/>
      <c r="AU405" s="356"/>
      <c r="AV405" s="356"/>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51" t="s">
        <v>213</v>
      </c>
      <c r="D406" s="1050"/>
      <c r="E406" s="609">
        <v>0.74643879044043104</v>
      </c>
      <c r="F406" s="589"/>
      <c r="G406" s="589"/>
      <c r="H406" s="1051" t="s">
        <v>217</v>
      </c>
      <c r="I406" s="1050"/>
      <c r="J406" s="610">
        <v>-0.63156120912486857</v>
      </c>
      <c r="K406" s="589"/>
      <c r="L406" s="589"/>
      <c r="M406" s="1051" t="s">
        <v>218</v>
      </c>
      <c r="N406" s="1050"/>
      <c r="O406" s="611">
        <v>0.61407716756355801</v>
      </c>
      <c r="P406" s="589"/>
      <c r="Q406" s="589"/>
      <c r="AM406" s="356"/>
      <c r="AN406" s="356"/>
      <c r="AO406" s="356"/>
      <c r="AP406" s="356"/>
      <c r="AQ406" s="356"/>
      <c r="AR406" s="356"/>
      <c r="AS406" s="356"/>
      <c r="AT406" s="356"/>
      <c r="AU406" s="356"/>
      <c r="AV406" s="356"/>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51" t="s">
        <v>215</v>
      </c>
      <c r="D407" s="1050"/>
      <c r="E407" s="609">
        <v>0.74625420088617467</v>
      </c>
      <c r="F407" s="589"/>
      <c r="G407" s="589"/>
      <c r="H407" s="1051" t="s">
        <v>219</v>
      </c>
      <c r="I407" s="1050"/>
      <c r="J407" s="610">
        <v>0.62886462877216887</v>
      </c>
      <c r="K407" s="589"/>
      <c r="L407" s="589"/>
      <c r="M407" s="1051" t="s">
        <v>220</v>
      </c>
      <c r="N407" s="1050"/>
      <c r="O407" s="611">
        <v>0.55819221791656248</v>
      </c>
      <c r="P407" s="589"/>
      <c r="Q407" s="589"/>
      <c r="AM407" s="356"/>
      <c r="AN407" s="356"/>
      <c r="AO407" s="356"/>
      <c r="AP407" s="356"/>
      <c r="AQ407" s="356"/>
      <c r="AR407" s="356"/>
      <c r="AS407" s="356"/>
      <c r="AT407" s="356"/>
      <c r="AU407" s="356"/>
      <c r="AV407" s="356"/>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51" t="s">
        <v>220</v>
      </c>
      <c r="D408" s="1050"/>
      <c r="E408" s="609">
        <v>0.72122288676414992</v>
      </c>
      <c r="F408" s="589"/>
      <c r="G408" s="589"/>
      <c r="H408" s="1051" t="s">
        <v>212</v>
      </c>
      <c r="I408" s="1050"/>
      <c r="J408" s="610">
        <v>0.62594010037743786</v>
      </c>
      <c r="K408" s="589"/>
      <c r="L408" s="589"/>
      <c r="M408" s="1051" t="s">
        <v>215</v>
      </c>
      <c r="N408" s="1050"/>
      <c r="O408" s="611">
        <v>0.55270943017556706</v>
      </c>
      <c r="P408" s="589"/>
      <c r="Q408" s="589"/>
      <c r="AM408" s="356"/>
      <c r="AN408" s="356"/>
      <c r="AO408" s="356"/>
      <c r="AP408" s="356"/>
      <c r="AQ408" s="356"/>
      <c r="AR408" s="356"/>
      <c r="AS408" s="356"/>
      <c r="AT408" s="356"/>
      <c r="AU408" s="356"/>
      <c r="AV408" s="356"/>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51" t="s">
        <v>216</v>
      </c>
      <c r="D409" s="1050"/>
      <c r="E409" s="609">
        <v>-0.68633835126936726</v>
      </c>
      <c r="F409" s="589"/>
      <c r="G409" s="589"/>
      <c r="H409" s="1051" t="s">
        <v>220</v>
      </c>
      <c r="I409" s="1050"/>
      <c r="J409" s="610">
        <v>0.61094502857662336</v>
      </c>
      <c r="K409" s="589"/>
      <c r="L409" s="589"/>
      <c r="M409" s="1051" t="s">
        <v>213</v>
      </c>
      <c r="N409" s="1050"/>
      <c r="O409" s="611">
        <v>0.54089662240809033</v>
      </c>
      <c r="P409" s="589"/>
      <c r="Q409" s="589"/>
      <c r="AM409" s="356"/>
      <c r="AN409" s="356"/>
      <c r="AO409" s="356"/>
      <c r="AP409" s="356"/>
      <c r="AQ409" s="356"/>
      <c r="AR409" s="356"/>
      <c r="AS409" s="356"/>
      <c r="AT409" s="356"/>
      <c r="AU409" s="356"/>
      <c r="AV409" s="356"/>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51" t="s">
        <v>221</v>
      </c>
      <c r="D410" s="1050"/>
      <c r="E410" s="609">
        <v>0.66417800000443072</v>
      </c>
      <c r="F410" s="589"/>
      <c r="G410" s="589"/>
      <c r="H410" s="1051" t="s">
        <v>214</v>
      </c>
      <c r="I410" s="1050"/>
      <c r="J410" s="610">
        <v>-0.60668848396669428</v>
      </c>
      <c r="K410" s="589"/>
      <c r="L410" s="589"/>
      <c r="M410" s="1051" t="s">
        <v>222</v>
      </c>
      <c r="N410" s="1050"/>
      <c r="O410" s="611">
        <v>0.52730376008751367</v>
      </c>
      <c r="P410" s="589"/>
      <c r="Q410" s="589"/>
      <c r="AM410" s="356"/>
      <c r="AN410" s="356"/>
      <c r="AO410" s="356"/>
      <c r="AP410" s="356"/>
      <c r="AQ410" s="356"/>
      <c r="AR410" s="356"/>
      <c r="AS410" s="356"/>
      <c r="AT410" s="356"/>
      <c r="AU410" s="356"/>
      <c r="AV410" s="356"/>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51" t="s">
        <v>218</v>
      </c>
      <c r="D411" s="1050"/>
      <c r="E411" s="609">
        <v>0.63639266533250538</v>
      </c>
      <c r="F411" s="589"/>
      <c r="G411" s="589"/>
      <c r="H411" s="1051" t="s">
        <v>223</v>
      </c>
      <c r="I411" s="1050"/>
      <c r="J411" s="610">
        <v>0.60078251306075092</v>
      </c>
      <c r="K411" s="589"/>
      <c r="L411" s="589"/>
      <c r="M411" s="1051" t="s">
        <v>217</v>
      </c>
      <c r="N411" s="1050"/>
      <c r="O411" s="611">
        <v>-0.50677829910260264</v>
      </c>
      <c r="P411" s="589"/>
      <c r="Q411" s="589"/>
      <c r="AM411" s="356"/>
      <c r="AN411" s="356"/>
      <c r="AO411" s="356"/>
      <c r="AP411" s="356"/>
      <c r="AQ411" s="356"/>
      <c r="AR411" s="356"/>
      <c r="AS411" s="356"/>
      <c r="AT411" s="356"/>
      <c r="AU411" s="356"/>
      <c r="AV411" s="356"/>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51" t="s">
        <v>217</v>
      </c>
      <c r="D412" s="1050"/>
      <c r="E412" s="609">
        <v>-0.63059546967549696</v>
      </c>
      <c r="F412" s="589"/>
      <c r="G412" s="589"/>
      <c r="H412" s="1051" t="s">
        <v>216</v>
      </c>
      <c r="I412" s="1050"/>
      <c r="J412" s="610">
        <v>-0.59479556686859181</v>
      </c>
      <c r="K412" s="589"/>
      <c r="L412" s="589"/>
      <c r="M412" s="1051" t="s">
        <v>223</v>
      </c>
      <c r="N412" s="1050"/>
      <c r="O412" s="611">
        <v>0.5066226267401589</v>
      </c>
      <c r="P412" s="589"/>
      <c r="Q412" s="589"/>
      <c r="AM412" s="356"/>
      <c r="AN412" s="356"/>
      <c r="AO412" s="356"/>
      <c r="AP412" s="356"/>
      <c r="AQ412" s="356"/>
      <c r="AR412" s="356"/>
      <c r="AS412" s="356"/>
      <c r="AT412" s="356"/>
      <c r="AU412" s="356"/>
      <c r="AV412" s="356"/>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51" t="s">
        <v>223</v>
      </c>
      <c r="D413" s="1050"/>
      <c r="E413" s="609">
        <v>0.62897092402473209</v>
      </c>
      <c r="F413" s="589"/>
      <c r="G413" s="589"/>
      <c r="H413" s="1051" t="s">
        <v>224</v>
      </c>
      <c r="I413" s="1050"/>
      <c r="J413" s="610">
        <v>0.57664065555754784</v>
      </c>
      <c r="K413" s="589"/>
      <c r="L413" s="589"/>
      <c r="M413" s="1051" t="s">
        <v>214</v>
      </c>
      <c r="N413" s="1050"/>
      <c r="O413" s="611">
        <v>-0.491877534033349</v>
      </c>
      <c r="P413" s="589"/>
      <c r="Q413" s="589"/>
      <c r="AM413" s="356"/>
      <c r="AN413" s="356"/>
      <c r="AO413" s="356"/>
      <c r="AP413" s="356"/>
      <c r="AQ413" s="356"/>
      <c r="AR413" s="356"/>
      <c r="AS413" s="356"/>
      <c r="AT413" s="356"/>
      <c r="AU413" s="356"/>
      <c r="AV413" s="356"/>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51" t="s">
        <v>219</v>
      </c>
      <c r="D414" s="1050"/>
      <c r="E414" s="609">
        <v>0.61791202163408632</v>
      </c>
      <c r="F414" s="589"/>
      <c r="G414" s="589"/>
      <c r="H414" s="1051" t="s">
        <v>222</v>
      </c>
      <c r="I414" s="1050"/>
      <c r="J414" s="610">
        <v>0.54782250312583436</v>
      </c>
      <c r="K414" s="589"/>
      <c r="L414" s="589"/>
      <c r="M414" s="1051" t="s">
        <v>219</v>
      </c>
      <c r="N414" s="1050"/>
      <c r="O414" s="611">
        <v>0.48113058787865265</v>
      </c>
      <c r="P414" s="589"/>
      <c r="Q414" s="589"/>
      <c r="AM414" s="356"/>
      <c r="AN414" s="356"/>
      <c r="AO414" s="356"/>
      <c r="AP414" s="356"/>
      <c r="AQ414" s="356"/>
      <c r="AR414" s="356"/>
      <c r="AS414" s="356"/>
      <c r="AT414" s="356"/>
      <c r="AU414" s="356"/>
      <c r="AV414" s="356"/>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51" t="s">
        <v>222</v>
      </c>
      <c r="D415" s="1050"/>
      <c r="E415" s="609">
        <v>0.58218627135733769</v>
      </c>
      <c r="F415" s="589"/>
      <c r="G415" s="589"/>
      <c r="H415" s="1051" t="s">
        <v>218</v>
      </c>
      <c r="I415" s="1050"/>
      <c r="J415" s="610">
        <v>0.44338643038504849</v>
      </c>
      <c r="K415" s="589"/>
      <c r="L415" s="589"/>
      <c r="M415" s="1051" t="s">
        <v>225</v>
      </c>
      <c r="N415" s="1050"/>
      <c r="O415" s="611">
        <v>0.4667507827663398</v>
      </c>
      <c r="P415" s="589"/>
      <c r="Q415" s="589"/>
      <c r="AM415" s="356"/>
      <c r="AN415" s="356"/>
      <c r="AO415" s="356"/>
      <c r="AP415" s="356"/>
      <c r="AQ415" s="356"/>
      <c r="AR415" s="356"/>
      <c r="AS415" s="356"/>
      <c r="AT415" s="356"/>
      <c r="AU415" s="356"/>
      <c r="AV415" s="356"/>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51" t="s">
        <v>224</v>
      </c>
      <c r="D416" s="1050"/>
      <c r="E416" s="609">
        <v>0.56123342986933389</v>
      </c>
      <c r="F416" s="589"/>
      <c r="G416" s="589"/>
      <c r="H416" s="1051" t="s">
        <v>226</v>
      </c>
      <c r="I416" s="1050"/>
      <c r="J416" s="610">
        <v>0.44031350366729338</v>
      </c>
      <c r="K416" s="589"/>
      <c r="L416" s="589"/>
      <c r="M416" s="1051" t="s">
        <v>221</v>
      </c>
      <c r="N416" s="1050"/>
      <c r="O416" s="611">
        <v>0.46098923691464411</v>
      </c>
      <c r="P416" s="589"/>
      <c r="Q416" s="589"/>
      <c r="AM416" s="356"/>
      <c r="AN416" s="356"/>
      <c r="AO416" s="356"/>
      <c r="AP416" s="356"/>
      <c r="AQ416" s="356"/>
      <c r="AR416" s="356"/>
      <c r="AS416" s="356"/>
      <c r="AT416" s="356"/>
      <c r="AU416" s="356"/>
      <c r="AV416" s="356"/>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51" t="s">
        <v>226</v>
      </c>
      <c r="D417" s="1050"/>
      <c r="E417" s="609">
        <v>0.41288258322908827</v>
      </c>
      <c r="F417" s="589"/>
      <c r="G417" s="589"/>
      <c r="H417" s="1051" t="s">
        <v>227</v>
      </c>
      <c r="I417" s="1050"/>
      <c r="J417" s="610">
        <v>-0.42381584950108403</v>
      </c>
      <c r="K417" s="589"/>
      <c r="L417" s="589"/>
      <c r="M417" s="1051" t="s">
        <v>224</v>
      </c>
      <c r="N417" s="1050"/>
      <c r="O417" s="611">
        <v>0.40789207401120031</v>
      </c>
      <c r="P417" s="589"/>
      <c r="Q417" s="589"/>
      <c r="AM417" s="356"/>
      <c r="AN417" s="356"/>
      <c r="AO417" s="356"/>
      <c r="AP417" s="356"/>
      <c r="AQ417" s="356"/>
      <c r="AR417" s="356"/>
      <c r="AS417" s="356"/>
      <c r="AT417" s="356"/>
      <c r="AU417" s="356"/>
      <c r="AV417" s="356"/>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51" t="s">
        <v>228</v>
      </c>
      <c r="D418" s="1050"/>
      <c r="E418" s="609">
        <v>0.36812393686743944</v>
      </c>
      <c r="F418" s="589"/>
      <c r="G418" s="589"/>
      <c r="H418" s="1051" t="s">
        <v>221</v>
      </c>
      <c r="I418" s="1050"/>
      <c r="J418" s="610">
        <v>0.41271209737595171</v>
      </c>
      <c r="K418" s="589"/>
      <c r="L418" s="589"/>
      <c r="M418" s="1051" t="s">
        <v>226</v>
      </c>
      <c r="N418" s="1050"/>
      <c r="O418" s="611">
        <v>0.3917366021833375</v>
      </c>
      <c r="P418" s="589"/>
      <c r="Q418" s="589"/>
      <c r="AM418" s="356"/>
      <c r="AN418" s="356"/>
      <c r="AO418" s="356"/>
      <c r="AP418" s="356"/>
      <c r="AQ418" s="356"/>
      <c r="AR418" s="356"/>
      <c r="AS418" s="356"/>
      <c r="AT418" s="356"/>
      <c r="AU418" s="356"/>
      <c r="AV418" s="356"/>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51" t="s">
        <v>227</v>
      </c>
      <c r="D419" s="1050"/>
      <c r="E419" s="609">
        <v>-0.33570312221378001</v>
      </c>
      <c r="F419" s="589"/>
      <c r="G419" s="589"/>
      <c r="H419" s="1051" t="s">
        <v>228</v>
      </c>
      <c r="I419" s="1050"/>
      <c r="J419" s="610">
        <v>0.38757365002576721</v>
      </c>
      <c r="K419" s="589"/>
      <c r="L419" s="589"/>
      <c r="M419" s="1051" t="s">
        <v>228</v>
      </c>
      <c r="N419" s="1050"/>
      <c r="O419" s="611">
        <v>0.29280565330109914</v>
      </c>
      <c r="P419" s="589"/>
      <c r="Q419" s="589"/>
      <c r="AM419" s="356"/>
      <c r="AN419" s="356"/>
      <c r="AO419" s="356"/>
      <c r="AP419" s="356"/>
      <c r="AQ419" s="356"/>
      <c r="AR419" s="356"/>
      <c r="AS419" s="356"/>
      <c r="AT419" s="356"/>
      <c r="AU419" s="356"/>
      <c r="AV419" s="356"/>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51" t="s">
        <v>225</v>
      </c>
      <c r="D420" s="1050"/>
      <c r="E420" s="609">
        <v>0.27849243181611966</v>
      </c>
      <c r="F420" s="589"/>
      <c r="G420" s="589"/>
      <c r="H420" s="1051" t="s">
        <v>229</v>
      </c>
      <c r="I420" s="1050"/>
      <c r="J420" s="610">
        <v>-0.33347684784932968</v>
      </c>
      <c r="K420" s="589"/>
      <c r="L420" s="589"/>
      <c r="M420" s="1051" t="s">
        <v>230</v>
      </c>
      <c r="N420" s="1050"/>
      <c r="O420" s="611">
        <v>0.28533453146026561</v>
      </c>
      <c r="P420" s="589"/>
      <c r="Q420" s="589"/>
      <c r="AM420" s="356"/>
      <c r="AN420" s="356"/>
      <c r="AO420" s="356"/>
      <c r="AP420" s="356"/>
      <c r="AQ420" s="356"/>
      <c r="AR420" s="356"/>
      <c r="AS420" s="356"/>
      <c r="AT420" s="356"/>
      <c r="AU420" s="356"/>
      <c r="AV420" s="356"/>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51" t="s">
        <v>231</v>
      </c>
      <c r="D421" s="1050"/>
      <c r="E421" s="609">
        <v>0.23868977883389375</v>
      </c>
      <c r="F421" s="589"/>
      <c r="G421" s="589"/>
      <c r="H421" s="1051" t="s">
        <v>232</v>
      </c>
      <c r="I421" s="1050"/>
      <c r="J421" s="610">
        <v>-0.27263371315555052</v>
      </c>
      <c r="K421" s="589"/>
      <c r="L421" s="589"/>
      <c r="M421" s="1051" t="s">
        <v>233</v>
      </c>
      <c r="N421" s="1050"/>
      <c r="O421" s="611">
        <v>0.26995324569042234</v>
      </c>
      <c r="P421" s="589"/>
      <c r="Q421" s="589"/>
      <c r="AM421" s="356"/>
      <c r="AN421" s="356"/>
      <c r="AO421" s="356"/>
      <c r="AP421" s="356"/>
      <c r="AQ421" s="356"/>
      <c r="AR421" s="356"/>
      <c r="AS421" s="356"/>
      <c r="AT421" s="356"/>
      <c r="AU421" s="356"/>
      <c r="AV421" s="356"/>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51" t="s">
        <v>234</v>
      </c>
      <c r="D422" s="1050"/>
      <c r="E422" s="609">
        <v>0.21835322138491245</v>
      </c>
      <c r="F422" s="589"/>
      <c r="G422" s="589"/>
      <c r="H422" s="1051" t="s">
        <v>231</v>
      </c>
      <c r="I422" s="1050"/>
      <c r="J422" s="610">
        <v>0.24361922535239611</v>
      </c>
      <c r="K422" s="589"/>
      <c r="L422" s="589"/>
      <c r="M422" s="1051" t="s">
        <v>227</v>
      </c>
      <c r="N422" s="1050"/>
      <c r="O422" s="611">
        <v>-0.26125029885231787</v>
      </c>
      <c r="P422" s="589"/>
      <c r="Q422" s="589"/>
      <c r="AM422" s="356"/>
      <c r="AN422" s="356"/>
      <c r="AO422" s="356"/>
      <c r="AP422" s="356"/>
      <c r="AQ422" s="356"/>
      <c r="AR422" s="356"/>
      <c r="AS422" s="356"/>
      <c r="AT422" s="356"/>
      <c r="AU422" s="356"/>
      <c r="AV422" s="356"/>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51" t="s">
        <v>235</v>
      </c>
      <c r="D423" s="1050"/>
      <c r="E423" s="609">
        <v>0.21410981606878807</v>
      </c>
      <c r="F423" s="589"/>
      <c r="G423" s="589"/>
      <c r="H423" s="1051" t="s">
        <v>236</v>
      </c>
      <c r="I423" s="1050"/>
      <c r="J423" s="610">
        <v>0.18788726833680991</v>
      </c>
      <c r="K423" s="589"/>
      <c r="L423" s="589"/>
      <c r="M423" s="1051" t="s">
        <v>237</v>
      </c>
      <c r="N423" s="1050"/>
      <c r="O423" s="611">
        <v>0.21036192705053255</v>
      </c>
      <c r="P423" s="589"/>
      <c r="Q423" s="589"/>
      <c r="AM423" s="356"/>
      <c r="AN423" s="356"/>
      <c r="AO423" s="356"/>
      <c r="AP423" s="356"/>
      <c r="AQ423" s="356"/>
      <c r="AR423" s="356"/>
      <c r="AS423" s="356"/>
      <c r="AT423" s="356"/>
      <c r="AU423" s="356"/>
      <c r="AV423" s="356"/>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51" t="s">
        <v>232</v>
      </c>
      <c r="D424" s="1050"/>
      <c r="E424" s="609">
        <v>-0.21292853910760506</v>
      </c>
      <c r="F424" s="589"/>
      <c r="G424" s="589"/>
      <c r="H424" s="1051" t="s">
        <v>235</v>
      </c>
      <c r="I424" s="1050"/>
      <c r="J424" s="610">
        <v>0.18786266028314122</v>
      </c>
      <c r="K424" s="589"/>
      <c r="L424" s="589"/>
      <c r="M424" s="1051" t="s">
        <v>238</v>
      </c>
      <c r="N424" s="1050"/>
      <c r="O424" s="611">
        <v>0.19669756534064112</v>
      </c>
      <c r="P424" s="589"/>
      <c r="Q424" s="589"/>
      <c r="AM424" s="356"/>
      <c r="AN424" s="356"/>
      <c r="AO424" s="356"/>
      <c r="AP424" s="356"/>
      <c r="AQ424" s="356"/>
      <c r="AR424" s="356"/>
      <c r="AS424" s="356"/>
      <c r="AT424" s="356"/>
      <c r="AU424" s="356"/>
      <c r="AV424" s="356"/>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51" t="s">
        <v>230</v>
      </c>
      <c r="D425" s="1050"/>
      <c r="E425" s="609">
        <v>0.20044874354987022</v>
      </c>
      <c r="F425" s="589"/>
      <c r="G425" s="589"/>
      <c r="H425" s="1051" t="s">
        <v>230</v>
      </c>
      <c r="I425" s="1050"/>
      <c r="J425" s="610">
        <v>0.17407356842856869</v>
      </c>
      <c r="K425" s="589"/>
      <c r="L425" s="589"/>
      <c r="M425" s="1051" t="s">
        <v>239</v>
      </c>
      <c r="N425" s="1050"/>
      <c r="O425" s="611">
        <v>0.16954728910539341</v>
      </c>
      <c r="P425" s="589"/>
      <c r="Q425" s="589"/>
      <c r="AM425" s="356"/>
      <c r="AN425" s="356"/>
      <c r="AO425" s="356"/>
      <c r="AP425" s="356"/>
      <c r="AQ425" s="356"/>
      <c r="AR425" s="356"/>
      <c r="AS425" s="356"/>
      <c r="AT425" s="356"/>
      <c r="AU425" s="356"/>
      <c r="AV425" s="356"/>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51" t="s">
        <v>229</v>
      </c>
      <c r="D426" s="1050"/>
      <c r="E426" s="609">
        <v>-0.1798678344014682</v>
      </c>
      <c r="F426" s="589"/>
      <c r="G426" s="589"/>
      <c r="H426" s="1051" t="s">
        <v>240</v>
      </c>
      <c r="I426" s="1050"/>
      <c r="J426" s="610">
        <v>-0.16282056073126469</v>
      </c>
      <c r="K426" s="589"/>
      <c r="L426" s="589"/>
      <c r="M426" s="1051" t="s">
        <v>231</v>
      </c>
      <c r="N426" s="1050"/>
      <c r="O426" s="611">
        <v>0.16593469276608869</v>
      </c>
      <c r="P426" s="589"/>
      <c r="Q426" s="589"/>
      <c r="AM426" s="356"/>
      <c r="AN426" s="356"/>
      <c r="AO426" s="356"/>
      <c r="AP426" s="356"/>
      <c r="AQ426" s="356"/>
      <c r="AR426" s="356"/>
      <c r="AS426" s="356"/>
      <c r="AT426" s="356"/>
      <c r="AU426" s="356"/>
      <c r="AV426" s="356"/>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51" t="s">
        <v>237</v>
      </c>
      <c r="D427" s="1050"/>
      <c r="E427" s="609">
        <v>0.16885839322551952</v>
      </c>
      <c r="F427" s="589"/>
      <c r="G427" s="589"/>
      <c r="H427" s="1051" t="s">
        <v>237</v>
      </c>
      <c r="I427" s="1050"/>
      <c r="J427" s="610">
        <v>0.16054989295601407</v>
      </c>
      <c r="K427" s="589"/>
      <c r="L427" s="589"/>
      <c r="M427" s="1051" t="s">
        <v>241</v>
      </c>
      <c r="N427" s="1050"/>
      <c r="O427" s="611">
        <v>0.1659286990660962</v>
      </c>
      <c r="P427" s="589"/>
      <c r="Q427" s="589"/>
      <c r="AM427" s="356"/>
      <c r="AN427" s="356"/>
      <c r="AO427" s="356"/>
      <c r="AP427" s="356"/>
      <c r="AQ427" s="356"/>
      <c r="AR427" s="356"/>
      <c r="AS427" s="356"/>
      <c r="AT427" s="356"/>
      <c r="AU427" s="356"/>
      <c r="AV427" s="356"/>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51" t="s">
        <v>242</v>
      </c>
      <c r="D428" s="1050"/>
      <c r="E428" s="609">
        <v>0.16803497888297964</v>
      </c>
      <c r="F428" s="589"/>
      <c r="G428" s="589"/>
      <c r="H428" s="1051" t="s">
        <v>242</v>
      </c>
      <c r="I428" s="1050"/>
      <c r="J428" s="610">
        <v>0.15437956091114644</v>
      </c>
      <c r="K428" s="589"/>
      <c r="L428" s="589"/>
      <c r="M428" s="1051" t="s">
        <v>243</v>
      </c>
      <c r="N428" s="1050"/>
      <c r="O428" s="611">
        <v>-0.15108300855446791</v>
      </c>
      <c r="P428" s="589"/>
      <c r="Q428" s="589"/>
      <c r="AM428" s="356"/>
      <c r="AN428" s="356"/>
      <c r="AO428" s="356"/>
      <c r="AP428" s="356"/>
      <c r="AQ428" s="356"/>
      <c r="AR428" s="356"/>
      <c r="AS428" s="356"/>
      <c r="AT428" s="356"/>
      <c r="AU428" s="356"/>
      <c r="AV428" s="356"/>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51" t="s">
        <v>244</v>
      </c>
      <c r="D429" s="1050"/>
      <c r="E429" s="609">
        <v>0.13234085241234753</v>
      </c>
      <c r="F429" s="589"/>
      <c r="G429" s="589"/>
      <c r="H429" s="1051" t="s">
        <v>225</v>
      </c>
      <c r="I429" s="1050"/>
      <c r="J429" s="610">
        <v>-0.13722671573153095</v>
      </c>
      <c r="K429" s="589"/>
      <c r="L429" s="589"/>
      <c r="M429" s="1051" t="s">
        <v>236</v>
      </c>
      <c r="N429" s="1050"/>
      <c r="O429" s="611">
        <v>-0.14110728199866382</v>
      </c>
      <c r="P429" s="589"/>
      <c r="Q429" s="589"/>
      <c r="AM429" s="356"/>
      <c r="AN429" s="356"/>
      <c r="AO429" s="356"/>
      <c r="AP429" s="356"/>
      <c r="AQ429" s="356"/>
      <c r="AR429" s="356"/>
      <c r="AS429" s="356"/>
      <c r="AT429" s="356"/>
      <c r="AU429" s="356"/>
      <c r="AV429" s="356"/>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51" t="s">
        <v>233</v>
      </c>
      <c r="D430" s="1050"/>
      <c r="E430" s="609">
        <v>0.12597737295025926</v>
      </c>
      <c r="F430" s="589"/>
      <c r="G430" s="589"/>
      <c r="H430" s="1051" t="s">
        <v>244</v>
      </c>
      <c r="I430" s="1050"/>
      <c r="J430" s="610">
        <v>0.11930660383840994</v>
      </c>
      <c r="K430" s="589"/>
      <c r="L430" s="589"/>
      <c r="M430" s="1051" t="s">
        <v>242</v>
      </c>
      <c r="N430" s="1050"/>
      <c r="O430" s="611">
        <v>0.13908125805605134</v>
      </c>
      <c r="P430" s="589"/>
      <c r="Q430" s="589"/>
      <c r="AM430" s="356"/>
      <c r="AN430" s="356"/>
      <c r="AO430" s="356"/>
      <c r="AP430" s="356"/>
      <c r="AQ430" s="356"/>
      <c r="AR430" s="356"/>
      <c r="AS430" s="356"/>
      <c r="AT430" s="356"/>
      <c r="AU430" s="356"/>
      <c r="AV430" s="356"/>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51" t="s">
        <v>245</v>
      </c>
      <c r="D431" s="1050"/>
      <c r="E431" s="609">
        <v>-0.12498949910189926</v>
      </c>
      <c r="F431" s="589"/>
      <c r="G431" s="589"/>
      <c r="H431" s="1051" t="s">
        <v>239</v>
      </c>
      <c r="I431" s="1050"/>
      <c r="J431" s="610">
        <v>-0.11138124771649897</v>
      </c>
      <c r="K431" s="589"/>
      <c r="L431" s="589"/>
      <c r="M431" s="1051" t="s">
        <v>232</v>
      </c>
      <c r="N431" s="1050"/>
      <c r="O431" s="611">
        <v>-0.13873046895844365</v>
      </c>
      <c r="P431" s="589"/>
      <c r="Q431" s="589"/>
      <c r="AM431" s="356"/>
      <c r="AN431" s="356"/>
      <c r="AO431" s="356"/>
      <c r="AP431" s="356"/>
      <c r="AQ431" s="356"/>
      <c r="AR431" s="356"/>
      <c r="AS431" s="356"/>
      <c r="AT431" s="356"/>
      <c r="AU431" s="356"/>
      <c r="AV431" s="356"/>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51" t="s">
        <v>243</v>
      </c>
      <c r="D432" s="1050"/>
      <c r="E432" s="609">
        <v>-0.11285181420547603</v>
      </c>
      <c r="F432" s="589"/>
      <c r="G432" s="589"/>
      <c r="H432" s="1051" t="s">
        <v>246</v>
      </c>
      <c r="I432" s="1050"/>
      <c r="J432" s="610">
        <v>0.11043603334874753</v>
      </c>
      <c r="K432" s="589"/>
      <c r="L432" s="589"/>
      <c r="M432" s="1051" t="s">
        <v>234</v>
      </c>
      <c r="N432" s="1050"/>
      <c r="O432" s="611">
        <v>0.13836025356699191</v>
      </c>
      <c r="P432" s="589"/>
      <c r="Q432" s="589"/>
      <c r="AM432" s="356"/>
      <c r="AN432" s="356"/>
      <c r="AO432" s="356"/>
      <c r="AP432" s="356"/>
      <c r="AQ432" s="356"/>
      <c r="AR432" s="356"/>
      <c r="AS432" s="356"/>
      <c r="AT432" s="356"/>
      <c r="AU432" s="356"/>
      <c r="AV432" s="356"/>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51" t="s">
        <v>246</v>
      </c>
      <c r="D433" s="1050"/>
      <c r="E433" s="609">
        <v>0.11202858842757869</v>
      </c>
      <c r="F433" s="589"/>
      <c r="G433" s="589"/>
      <c r="H433" s="1051" t="s">
        <v>247</v>
      </c>
      <c r="I433" s="1050"/>
      <c r="J433" s="610">
        <v>0.10874678825200446</v>
      </c>
      <c r="K433" s="589"/>
      <c r="L433" s="589"/>
      <c r="M433" s="1051" t="s">
        <v>248</v>
      </c>
      <c r="N433" s="1050"/>
      <c r="O433" s="611">
        <v>0.12401692478154117</v>
      </c>
      <c r="P433" s="589"/>
      <c r="Q433" s="589"/>
      <c r="AM433" s="356"/>
      <c r="AN433" s="356"/>
      <c r="AO433" s="356"/>
      <c r="AP433" s="356"/>
      <c r="AQ433" s="356"/>
      <c r="AR433" s="356"/>
      <c r="AS433" s="356"/>
      <c r="AT433" s="356"/>
      <c r="AU433" s="356"/>
      <c r="AV433" s="356"/>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51" t="s">
        <v>248</v>
      </c>
      <c r="D434" s="1050"/>
      <c r="E434" s="609">
        <v>9.2323694956402677E-2</v>
      </c>
      <c r="F434" s="589"/>
      <c r="G434" s="589"/>
      <c r="H434" s="1051" t="s">
        <v>249</v>
      </c>
      <c r="I434" s="1050"/>
      <c r="J434" s="610">
        <v>0.10804787121576018</v>
      </c>
      <c r="K434" s="589"/>
      <c r="L434" s="589"/>
      <c r="M434" s="1051" t="s">
        <v>235</v>
      </c>
      <c r="N434" s="1050"/>
      <c r="O434" s="611">
        <v>0.10834849045777024</v>
      </c>
      <c r="P434" s="589"/>
      <c r="Q434" s="589"/>
      <c r="AM434" s="356"/>
      <c r="AN434" s="356"/>
      <c r="AO434" s="356"/>
      <c r="AP434" s="356"/>
      <c r="AQ434" s="356"/>
      <c r="AR434" s="356"/>
      <c r="AS434" s="356"/>
      <c r="AT434" s="356"/>
      <c r="AU434" s="356"/>
      <c r="AV434" s="356"/>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51" t="s">
        <v>250</v>
      </c>
      <c r="D435" s="1050"/>
      <c r="E435" s="609">
        <v>8.051777726461859E-2</v>
      </c>
      <c r="F435" s="589"/>
      <c r="G435" s="589"/>
      <c r="H435" s="1051" t="s">
        <v>243</v>
      </c>
      <c r="I435" s="1050"/>
      <c r="J435" s="610">
        <v>-8.6944935035223866E-2</v>
      </c>
      <c r="K435" s="589"/>
      <c r="L435" s="589"/>
      <c r="M435" s="1051" t="s">
        <v>245</v>
      </c>
      <c r="N435" s="1050"/>
      <c r="O435" s="611">
        <v>-0.10655699892032158</v>
      </c>
      <c r="P435" s="589"/>
      <c r="Q435" s="589"/>
      <c r="AM435" s="356"/>
      <c r="AN435" s="356"/>
      <c r="AO435" s="356"/>
      <c r="AP435" s="356"/>
      <c r="AQ435" s="356"/>
      <c r="AR435" s="356"/>
      <c r="AS435" s="356"/>
      <c r="AT435" s="356"/>
      <c r="AU435" s="356"/>
      <c r="AV435" s="356"/>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51" t="s">
        <v>251</v>
      </c>
      <c r="D436" s="1050"/>
      <c r="E436" s="609">
        <v>7.9400958055394988E-2</v>
      </c>
      <c r="F436" s="589"/>
      <c r="G436" s="589"/>
      <c r="H436" s="1051" t="s">
        <v>252</v>
      </c>
      <c r="I436" s="1050"/>
      <c r="J436" s="610">
        <v>-7.9359402965686554E-2</v>
      </c>
      <c r="K436" s="589"/>
      <c r="L436" s="589"/>
      <c r="M436" s="1051" t="s">
        <v>253</v>
      </c>
      <c r="N436" s="1050"/>
      <c r="O436" s="611">
        <v>8.5555070761141119E-2</v>
      </c>
      <c r="P436" s="589"/>
      <c r="Q436" s="589"/>
      <c r="AM436" s="356"/>
      <c r="AN436" s="356"/>
      <c r="AO436" s="356"/>
      <c r="AP436" s="356"/>
      <c r="AQ436" s="356"/>
      <c r="AR436" s="356"/>
      <c r="AS436" s="356"/>
      <c r="AT436" s="356"/>
      <c r="AU436" s="356"/>
      <c r="AV436" s="356"/>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51" t="s">
        <v>253</v>
      </c>
      <c r="D437" s="1050"/>
      <c r="E437" s="609">
        <v>7.2920646602500402E-2</v>
      </c>
      <c r="F437" s="589"/>
      <c r="G437" s="589"/>
      <c r="H437" s="1051" t="s">
        <v>250</v>
      </c>
      <c r="I437" s="1050"/>
      <c r="J437" s="610">
        <v>7.9212425038304252E-2</v>
      </c>
      <c r="K437" s="589"/>
      <c r="L437" s="589"/>
      <c r="M437" s="1051" t="s">
        <v>229</v>
      </c>
      <c r="N437" s="1050"/>
      <c r="O437" s="611">
        <v>-8.0921996293178616E-2</v>
      </c>
      <c r="P437" s="589"/>
      <c r="Q437" s="589"/>
      <c r="AM437" s="356"/>
      <c r="AN437" s="356"/>
      <c r="AO437" s="356"/>
      <c r="AP437" s="356"/>
      <c r="AQ437" s="356"/>
      <c r="AR437" s="356"/>
      <c r="AS437" s="356"/>
      <c r="AT437" s="356"/>
      <c r="AU437" s="356"/>
      <c r="AV437" s="356"/>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51" t="s">
        <v>241</v>
      </c>
      <c r="D438" s="1050"/>
      <c r="E438" s="609">
        <v>5.7147531614458041E-2</v>
      </c>
      <c r="F438" s="589"/>
      <c r="G438" s="589"/>
      <c r="H438" s="1051" t="s">
        <v>254</v>
      </c>
      <c r="I438" s="1050"/>
      <c r="J438" s="610">
        <v>-7.7469710034223815E-2</v>
      </c>
      <c r="K438" s="589"/>
      <c r="L438" s="589"/>
      <c r="M438" s="1051" t="s">
        <v>252</v>
      </c>
      <c r="N438" s="1050"/>
      <c r="O438" s="611">
        <v>7.4682703274935397E-2</v>
      </c>
      <c r="P438" s="589"/>
      <c r="Q438" s="589"/>
      <c r="AM438" s="356"/>
      <c r="AN438" s="356"/>
      <c r="AO438" s="356"/>
      <c r="AP438" s="356"/>
      <c r="AQ438" s="356"/>
      <c r="AR438" s="356"/>
      <c r="AS438" s="356"/>
      <c r="AT438" s="356"/>
      <c r="AU438" s="356"/>
      <c r="AV438" s="356"/>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51" t="s">
        <v>255</v>
      </c>
      <c r="D439" s="1050"/>
      <c r="E439" s="609">
        <v>4.7468156432717998E-2</v>
      </c>
      <c r="F439" s="589"/>
      <c r="G439" s="589"/>
      <c r="H439" s="1051" t="s">
        <v>253</v>
      </c>
      <c r="I439" s="1050"/>
      <c r="J439" s="610">
        <v>6.6479598577540724E-2</v>
      </c>
      <c r="K439" s="589"/>
      <c r="L439" s="589"/>
      <c r="M439" s="1051" t="s">
        <v>256</v>
      </c>
      <c r="N439" s="1050"/>
      <c r="O439" s="611">
        <v>7.1053148652477541E-2</v>
      </c>
      <c r="P439" s="589"/>
      <c r="Q439" s="589"/>
      <c r="AM439" s="356"/>
      <c r="AN439" s="356"/>
      <c r="AO439" s="356"/>
      <c r="AP439" s="356"/>
      <c r="AQ439" s="356"/>
      <c r="AR439" s="356"/>
      <c r="AS439" s="356"/>
      <c r="AT439" s="356"/>
      <c r="AU439" s="356"/>
      <c r="AV439" s="356"/>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51" t="s">
        <v>254</v>
      </c>
      <c r="D440" s="1050"/>
      <c r="E440" s="609">
        <v>-4.3444129352522981E-2</v>
      </c>
      <c r="F440" s="589"/>
      <c r="G440" s="589"/>
      <c r="H440" s="1051" t="s">
        <v>234</v>
      </c>
      <c r="I440" s="1050"/>
      <c r="J440" s="610">
        <v>5.2795306179046167E-2</v>
      </c>
      <c r="K440" s="589"/>
      <c r="L440" s="589"/>
      <c r="M440" s="1051" t="s">
        <v>257</v>
      </c>
      <c r="N440" s="1050"/>
      <c r="O440" s="611">
        <v>5.6684115955420347E-2</v>
      </c>
      <c r="P440" s="589"/>
      <c r="Q440" s="589"/>
      <c r="AM440" s="356"/>
      <c r="AN440" s="356"/>
      <c r="AO440" s="356"/>
      <c r="AP440" s="356"/>
      <c r="AQ440" s="356"/>
      <c r="AR440" s="356"/>
      <c r="AS440" s="356"/>
      <c r="AT440" s="356"/>
      <c r="AU440" s="356"/>
      <c r="AV440" s="356"/>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51" t="s">
        <v>238</v>
      </c>
      <c r="D441" s="1050"/>
      <c r="E441" s="609">
        <v>2.75515002307818E-2</v>
      </c>
      <c r="F441" s="589"/>
      <c r="G441" s="589"/>
      <c r="H441" s="1051" t="s">
        <v>255</v>
      </c>
      <c r="I441" s="1050"/>
      <c r="J441" s="610">
        <v>5.1226833664731831E-2</v>
      </c>
      <c r="K441" s="589"/>
      <c r="L441" s="589"/>
      <c r="M441" s="1051" t="s">
        <v>255</v>
      </c>
      <c r="N441" s="1050"/>
      <c r="O441" s="611">
        <v>4.6441061578435923E-2</v>
      </c>
      <c r="P441" s="589"/>
      <c r="Q441" s="589"/>
      <c r="AM441" s="356"/>
      <c r="AN441" s="356"/>
      <c r="AO441" s="356"/>
      <c r="AP441" s="356"/>
      <c r="AQ441" s="356"/>
      <c r="AR441" s="356"/>
      <c r="AS441" s="356"/>
      <c r="AT441" s="356"/>
      <c r="AU441" s="356"/>
      <c r="AV441" s="356"/>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51" t="s">
        <v>258</v>
      </c>
      <c r="D442" s="1050"/>
      <c r="E442" s="609">
        <v>1.9497418317640812E-2</v>
      </c>
      <c r="F442" s="589"/>
      <c r="G442" s="589"/>
      <c r="H442" s="1051" t="s">
        <v>251</v>
      </c>
      <c r="I442" s="1050"/>
      <c r="J442" s="610">
        <v>4.8160352892302478E-2</v>
      </c>
      <c r="K442" s="589"/>
      <c r="L442" s="589"/>
      <c r="M442" s="1051" t="s">
        <v>259</v>
      </c>
      <c r="N442" s="1050"/>
      <c r="O442" s="611">
        <v>4.1340551235508095E-2</v>
      </c>
      <c r="P442" s="589"/>
      <c r="Q442" s="589"/>
      <c r="AM442" s="356"/>
      <c r="AN442" s="356"/>
      <c r="AO442" s="356"/>
      <c r="AP442" s="356"/>
      <c r="AQ442" s="356"/>
      <c r="AR442" s="356"/>
      <c r="AS442" s="356"/>
      <c r="AT442" s="356"/>
      <c r="AU442" s="356"/>
      <c r="AV442" s="356"/>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51" t="s">
        <v>257</v>
      </c>
      <c r="D443" s="1050"/>
      <c r="E443" s="609">
        <v>1.6407444830926952E-2</v>
      </c>
      <c r="F443" s="589"/>
      <c r="G443" s="589"/>
      <c r="H443" s="1051" t="s">
        <v>233</v>
      </c>
      <c r="I443" s="1050"/>
      <c r="J443" s="610">
        <v>3.9754805469491755E-2</v>
      </c>
      <c r="K443" s="589"/>
      <c r="L443" s="589"/>
      <c r="M443" s="1051" t="s">
        <v>254</v>
      </c>
      <c r="N443" s="1050"/>
      <c r="O443" s="611">
        <v>-1.8175617717708512E-2</v>
      </c>
      <c r="P443" s="589"/>
      <c r="Q443" s="589"/>
      <c r="AM443" s="356"/>
      <c r="AN443" s="356"/>
      <c r="AO443" s="356"/>
      <c r="AP443" s="356"/>
      <c r="AQ443" s="356"/>
      <c r="AR443" s="356"/>
      <c r="AS443" s="356"/>
      <c r="AT443" s="356"/>
      <c r="AU443" s="356"/>
      <c r="AV443" s="356"/>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51" t="s">
        <v>260</v>
      </c>
      <c r="D444" s="1050"/>
      <c r="E444" s="609">
        <v>-1.3794097536145265E-2</v>
      </c>
      <c r="F444" s="589"/>
      <c r="G444" s="589"/>
      <c r="H444" s="1051" t="s">
        <v>245</v>
      </c>
      <c r="I444" s="1050"/>
      <c r="J444" s="610">
        <v>-3.8142073658602081E-2</v>
      </c>
      <c r="K444" s="589"/>
      <c r="L444" s="589"/>
      <c r="M444" s="1051" t="s">
        <v>240</v>
      </c>
      <c r="N444" s="1050"/>
      <c r="O444" s="611">
        <v>-1.7392346915264919E-2</v>
      </c>
      <c r="P444" s="589"/>
      <c r="Q444" s="589"/>
      <c r="AM444" s="356"/>
      <c r="AN444" s="356"/>
      <c r="AO444" s="356"/>
      <c r="AP444" s="356"/>
      <c r="AQ444" s="356"/>
      <c r="AR444" s="356"/>
      <c r="AS444" s="356"/>
      <c r="AT444" s="356"/>
      <c r="AU444" s="356"/>
      <c r="AV444" s="356"/>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51" t="s">
        <v>261</v>
      </c>
      <c r="D445" s="1050"/>
      <c r="E445" s="609">
        <v>-9.0868591871510335E-3</v>
      </c>
      <c r="F445" s="589"/>
      <c r="G445" s="589"/>
      <c r="H445" s="1051" t="s">
        <v>238</v>
      </c>
      <c r="I445" s="1050"/>
      <c r="J445" s="610">
        <v>2.5951401691173975E-2</v>
      </c>
      <c r="K445" s="589"/>
      <c r="L445" s="589"/>
      <c r="M445" s="1051" t="s">
        <v>246</v>
      </c>
      <c r="N445" s="1050"/>
      <c r="O445" s="611">
        <v>1.6529570647869331E-2</v>
      </c>
      <c r="P445" s="589"/>
      <c r="Q445" s="589"/>
      <c r="AM445" s="356"/>
      <c r="AN445" s="356"/>
      <c r="AO445" s="356"/>
      <c r="AP445" s="356"/>
      <c r="AQ445" s="356"/>
      <c r="AR445" s="356"/>
      <c r="AS445" s="356"/>
      <c r="AT445" s="356"/>
      <c r="AU445" s="356"/>
      <c r="AV445" s="356"/>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51" t="s">
        <v>262</v>
      </c>
      <c r="D446" s="1050"/>
      <c r="E446" s="609">
        <v>-6.5660914742651068E-3</v>
      </c>
      <c r="F446" s="589"/>
      <c r="G446" s="589"/>
      <c r="H446" s="1051" t="s">
        <v>257</v>
      </c>
      <c r="I446" s="1050"/>
      <c r="J446" s="610">
        <v>2.331961743350448E-2</v>
      </c>
      <c r="K446" s="589"/>
      <c r="L446" s="589"/>
      <c r="M446" s="1051" t="s">
        <v>263</v>
      </c>
      <c r="N446" s="1050"/>
      <c r="O446" s="611">
        <v>1.185957580960123E-2</v>
      </c>
      <c r="P446" s="589"/>
      <c r="Q446" s="589"/>
      <c r="AM446" s="356"/>
      <c r="AN446" s="356"/>
      <c r="AO446" s="356"/>
      <c r="AP446" s="356"/>
      <c r="AQ446" s="356"/>
      <c r="AR446" s="356"/>
      <c r="AS446" s="356"/>
      <c r="AT446" s="356"/>
      <c r="AU446" s="356"/>
      <c r="AV446" s="356"/>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51" t="s">
        <v>263</v>
      </c>
      <c r="D447" s="1050"/>
      <c r="E447" s="609">
        <v>-1.3052670879497902E-3</v>
      </c>
      <c r="F447" s="589"/>
      <c r="G447" s="589"/>
      <c r="H447" s="1051" t="s">
        <v>248</v>
      </c>
      <c r="I447" s="1050"/>
      <c r="J447" s="610">
        <v>1.9745051826584134E-2</v>
      </c>
      <c r="K447" s="589"/>
      <c r="L447" s="589"/>
      <c r="M447" s="1051" t="s">
        <v>247</v>
      </c>
      <c r="N447" s="1050"/>
      <c r="O447" s="611">
        <v>-1.0922409409785942E-2</v>
      </c>
      <c r="P447" s="589"/>
      <c r="Q447" s="589"/>
      <c r="AM447" s="356"/>
      <c r="AN447" s="356"/>
      <c r="AO447" s="356"/>
      <c r="AP447" s="356"/>
      <c r="AQ447" s="356"/>
      <c r="AR447" s="356"/>
      <c r="AS447" s="356"/>
      <c r="AT447" s="356"/>
      <c r="AU447" s="356"/>
      <c r="AV447" s="356"/>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51" t="s">
        <v>264</v>
      </c>
      <c r="D448" s="1050"/>
      <c r="E448" s="612">
        <v>-1.7443990015610767E-4</v>
      </c>
      <c r="F448" s="589"/>
      <c r="G448" s="589"/>
      <c r="H448" s="1051" t="s">
        <v>258</v>
      </c>
      <c r="I448" s="1050"/>
      <c r="J448" s="610">
        <v>1.7354882131413351E-2</v>
      </c>
      <c r="K448" s="589"/>
      <c r="L448" s="589"/>
      <c r="M448" s="1051" t="s">
        <v>249</v>
      </c>
      <c r="N448" s="1050"/>
      <c r="O448" s="611">
        <v>8.5143737770986341E-3</v>
      </c>
      <c r="P448" s="589"/>
      <c r="Q448" s="589"/>
      <c r="AM448" s="356"/>
      <c r="AN448" s="356"/>
      <c r="AO448" s="356"/>
      <c r="AP448" s="356"/>
      <c r="AQ448" s="356"/>
      <c r="AR448" s="356"/>
      <c r="AS448" s="356"/>
      <c r="AT448" s="356"/>
      <c r="AU448" s="356"/>
      <c r="AV448" s="356"/>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49"/>
      <c r="D449" s="1050"/>
      <c r="E449" s="605"/>
      <c r="F449" s="589"/>
      <c r="G449" s="589"/>
      <c r="H449" s="1051" t="s">
        <v>264</v>
      </c>
      <c r="I449" s="1050"/>
      <c r="J449" s="610">
        <v>-1.4605774828157362E-2</v>
      </c>
      <c r="K449" s="589"/>
      <c r="L449" s="589"/>
      <c r="M449" s="1051" t="s">
        <v>260</v>
      </c>
      <c r="N449" s="1050"/>
      <c r="O449" s="611">
        <v>-8.1288342434226429E-3</v>
      </c>
      <c r="P449" s="589"/>
      <c r="Q449" s="589"/>
      <c r="AM449" s="356"/>
      <c r="AN449" s="356"/>
      <c r="AO449" s="356"/>
      <c r="AP449" s="356"/>
      <c r="AQ449" s="356"/>
      <c r="AR449" s="356"/>
      <c r="AS449" s="356"/>
      <c r="AT449" s="356"/>
      <c r="AU449" s="356"/>
      <c r="AV449" s="356"/>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49"/>
      <c r="D450" s="1050"/>
      <c r="E450" s="605"/>
      <c r="F450" s="589"/>
      <c r="G450" s="589"/>
      <c r="H450" s="1051" t="s">
        <v>265</v>
      </c>
      <c r="I450" s="1050"/>
      <c r="J450" s="610">
        <v>8.0751897204460951E-3</v>
      </c>
      <c r="K450" s="589"/>
      <c r="L450" s="589"/>
      <c r="M450" s="1051" t="s">
        <v>264</v>
      </c>
      <c r="N450" s="1050"/>
      <c r="O450" s="611">
        <v>-7.1425655971678976E-3</v>
      </c>
      <c r="P450" s="589"/>
      <c r="Q450" s="589"/>
      <c r="AM450" s="356"/>
      <c r="AN450" s="356"/>
      <c r="AO450" s="356"/>
      <c r="AP450" s="356"/>
      <c r="AQ450" s="356"/>
      <c r="AR450" s="356"/>
      <c r="AS450" s="356"/>
      <c r="AT450" s="356"/>
      <c r="AU450" s="356"/>
      <c r="AV450" s="356"/>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49"/>
      <c r="D451" s="1050"/>
      <c r="E451" s="589"/>
      <c r="F451" s="589"/>
      <c r="G451" s="589"/>
      <c r="H451" s="1051" t="s">
        <v>241</v>
      </c>
      <c r="I451" s="1050"/>
      <c r="J451" s="610">
        <v>6.3257015002276627E-3</v>
      </c>
      <c r="K451" s="589"/>
      <c r="L451" s="589"/>
      <c r="M451" s="1051" t="s">
        <v>258</v>
      </c>
      <c r="N451" s="1050"/>
      <c r="O451" s="611">
        <v>-6.8791104634553131E-3</v>
      </c>
      <c r="P451" s="589"/>
      <c r="Q451" s="589"/>
      <c r="AM451" s="356"/>
      <c r="AN451" s="356"/>
      <c r="AO451" s="356"/>
      <c r="AP451" s="356"/>
      <c r="AQ451" s="356"/>
      <c r="AR451" s="356"/>
      <c r="AS451" s="356"/>
      <c r="AT451" s="356"/>
      <c r="AU451" s="356"/>
      <c r="AV451" s="356"/>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52" t="s">
        <v>266</v>
      </c>
      <c r="D452" s="1050"/>
      <c r="E452" s="1050"/>
      <c r="F452" s="589"/>
      <c r="G452" s="589"/>
      <c r="H452" s="1051" t="s">
        <v>259</v>
      </c>
      <c r="I452" s="1050"/>
      <c r="J452" s="610">
        <v>-5.928454067348596E-3</v>
      </c>
      <c r="K452" s="589"/>
      <c r="L452" s="589"/>
      <c r="M452" s="1051" t="s">
        <v>265</v>
      </c>
      <c r="N452" s="1050"/>
      <c r="O452" s="611">
        <v>5.3474774946196141E-3</v>
      </c>
      <c r="P452" s="589"/>
      <c r="Q452" s="589"/>
      <c r="AM452" s="356"/>
      <c r="AN452" s="356"/>
      <c r="AO452" s="356"/>
      <c r="AP452" s="356"/>
      <c r="AQ452" s="356"/>
      <c r="AR452" s="356"/>
      <c r="AS452" s="356"/>
      <c r="AT452" s="356"/>
      <c r="AU452" s="356"/>
      <c r="AV452" s="356"/>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49"/>
      <c r="D453" s="1050"/>
      <c r="E453" s="590" t="s">
        <v>267</v>
      </c>
      <c r="F453" s="589"/>
      <c r="G453" s="589"/>
      <c r="H453" s="1051" t="s">
        <v>256</v>
      </c>
      <c r="I453" s="1050"/>
      <c r="J453" s="610">
        <v>-4.1487916208036504E-3</v>
      </c>
      <c r="K453" s="589"/>
      <c r="L453" s="589"/>
      <c r="M453" s="1051" t="s">
        <v>262</v>
      </c>
      <c r="N453" s="1050"/>
      <c r="O453" s="611">
        <v>-1.7009155267188848E-3</v>
      </c>
      <c r="P453" s="589"/>
      <c r="Q453" s="589"/>
      <c r="AM453" s="356"/>
      <c r="AN453" s="356"/>
      <c r="AO453" s="356"/>
      <c r="AP453" s="356"/>
      <c r="AQ453" s="356"/>
      <c r="AR453" s="356"/>
      <c r="AS453" s="356"/>
      <c r="AT453" s="356"/>
      <c r="AU453" s="356"/>
      <c r="AV453" s="356"/>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51" t="s">
        <v>215</v>
      </c>
      <c r="D454" s="1050"/>
      <c r="E454" s="606">
        <v>0.55689533234026312</v>
      </c>
      <c r="F454" s="589"/>
      <c r="G454" s="589"/>
      <c r="H454" s="1051" t="s">
        <v>262</v>
      </c>
      <c r="I454" s="1050"/>
      <c r="J454" s="613">
        <v>-2.9316938466917033E-3</v>
      </c>
      <c r="K454" s="589"/>
      <c r="L454" s="589"/>
      <c r="M454" s="1051" t="s">
        <v>251</v>
      </c>
      <c r="N454" s="1050"/>
      <c r="O454" s="611">
        <v>1.6775351840149862E-3</v>
      </c>
      <c r="P454" s="589"/>
      <c r="Q454" s="589"/>
      <c r="AM454" s="356"/>
      <c r="AN454" s="356"/>
      <c r="AO454" s="356"/>
      <c r="AP454" s="356"/>
      <c r="AQ454" s="356"/>
      <c r="AR454" s="356"/>
      <c r="AS454" s="356"/>
      <c r="AT454" s="356"/>
      <c r="AU454" s="356"/>
      <c r="AV454" s="356"/>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51" t="s">
        <v>226</v>
      </c>
      <c r="D455" s="1050"/>
      <c r="E455" s="609">
        <v>0.17047202753392501</v>
      </c>
      <c r="F455" s="589"/>
      <c r="G455" s="589"/>
      <c r="H455" s="1049"/>
      <c r="I455" s="1050"/>
      <c r="J455" s="605"/>
      <c r="K455" s="589"/>
      <c r="L455" s="589"/>
      <c r="M455" s="1051" t="s">
        <v>261</v>
      </c>
      <c r="N455" s="1050"/>
      <c r="O455" s="614">
        <v>-1.0740035825866283E-3</v>
      </c>
      <c r="P455" s="589"/>
      <c r="Q455" s="589"/>
      <c r="AM455" s="356"/>
      <c r="AN455" s="356"/>
      <c r="AO455" s="356"/>
      <c r="AP455" s="356"/>
      <c r="AQ455" s="356"/>
      <c r="AR455" s="356"/>
      <c r="AS455" s="356"/>
      <c r="AT455" s="356"/>
      <c r="AU455" s="356"/>
      <c r="AV455" s="356"/>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51" t="s">
        <v>219</v>
      </c>
      <c r="D456" s="1050"/>
      <c r="E456" s="609">
        <v>0.38181526647992353</v>
      </c>
      <c r="F456" s="589"/>
      <c r="G456" s="589"/>
      <c r="H456" s="1049"/>
      <c r="I456" s="1050"/>
      <c r="J456" s="605"/>
      <c r="K456" s="589"/>
      <c r="L456" s="589"/>
      <c r="M456" s="1049"/>
      <c r="N456" s="1050"/>
      <c r="O456" s="605"/>
      <c r="P456" s="589"/>
      <c r="Q456" s="589"/>
      <c r="AM456" s="356"/>
      <c r="AN456" s="356"/>
      <c r="AO456" s="356"/>
      <c r="AP456" s="356"/>
      <c r="AQ456" s="356"/>
      <c r="AR456" s="356"/>
      <c r="AS456" s="356"/>
      <c r="AT456" s="356"/>
      <c r="AU456" s="356"/>
      <c r="AV456" s="356"/>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51" t="s">
        <v>224</v>
      </c>
      <c r="D457" s="1050"/>
      <c r="E457" s="609">
        <v>0.3149829628028965</v>
      </c>
      <c r="F457" s="589"/>
      <c r="G457" s="589"/>
      <c r="H457" s="1049"/>
      <c r="I457" s="1050"/>
      <c r="J457" s="589"/>
      <c r="K457" s="589"/>
      <c r="L457" s="589"/>
      <c r="M457" s="1049"/>
      <c r="N457" s="1050"/>
      <c r="O457" s="605"/>
      <c r="P457" s="589"/>
      <c r="Q457" s="589"/>
      <c r="AM457" s="356"/>
      <c r="AN457" s="356"/>
      <c r="AO457" s="356"/>
      <c r="AP457" s="356"/>
      <c r="AQ457" s="356"/>
      <c r="AR457" s="356"/>
      <c r="AS457" s="356"/>
      <c r="AT457" s="356"/>
      <c r="AU457" s="356"/>
      <c r="AV457" s="356"/>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51" t="s">
        <v>238</v>
      </c>
      <c r="D458" s="1050"/>
      <c r="E458" s="609">
        <v>7.5908516496676957E-4</v>
      </c>
      <c r="F458" s="589"/>
      <c r="G458" s="589"/>
      <c r="H458" s="1052" t="s">
        <v>266</v>
      </c>
      <c r="I458" s="1050"/>
      <c r="J458" s="1050"/>
      <c r="K458" s="589"/>
      <c r="L458" s="589"/>
      <c r="M458" s="1049"/>
      <c r="N458" s="1050"/>
      <c r="O458" s="589"/>
      <c r="P458" s="589"/>
      <c r="Q458" s="589"/>
      <c r="AM458" s="356"/>
      <c r="AN458" s="356"/>
      <c r="AO458" s="356"/>
      <c r="AP458" s="356"/>
      <c r="AQ458" s="356"/>
      <c r="AR458" s="356"/>
      <c r="AS458" s="356"/>
      <c r="AT458" s="356"/>
      <c r="AU458" s="356"/>
      <c r="AV458" s="356"/>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51" t="s">
        <v>230</v>
      </c>
      <c r="D459" s="1050"/>
      <c r="E459" s="609">
        <v>4.0179698790721634E-2</v>
      </c>
      <c r="F459" s="589"/>
      <c r="G459" s="589"/>
      <c r="H459" s="1049"/>
      <c r="I459" s="1050"/>
      <c r="J459" s="591" t="s">
        <v>267</v>
      </c>
      <c r="K459" s="589"/>
      <c r="L459" s="589"/>
      <c r="M459" s="1052" t="s">
        <v>266</v>
      </c>
      <c r="N459" s="1050"/>
      <c r="O459" s="1050"/>
      <c r="P459" s="589"/>
      <c r="Q459" s="589"/>
      <c r="AM459" s="356"/>
      <c r="AN459" s="356"/>
      <c r="AO459" s="356"/>
      <c r="AP459" s="356"/>
      <c r="AQ459" s="356"/>
      <c r="AR459" s="356"/>
      <c r="AS459" s="356"/>
      <c r="AT459" s="356"/>
      <c r="AU459" s="356"/>
      <c r="AV459" s="356"/>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51" t="s">
        <v>228</v>
      </c>
      <c r="D460" s="1050"/>
      <c r="E460" s="609">
        <v>0.13551523289478254</v>
      </c>
      <c r="F460" s="589"/>
      <c r="G460" s="589"/>
      <c r="H460" s="1051" t="s">
        <v>215</v>
      </c>
      <c r="I460" s="1050"/>
      <c r="J460" s="607">
        <v>0.55593945883355245</v>
      </c>
      <c r="K460" s="589"/>
      <c r="L460" s="589"/>
      <c r="M460" s="1049"/>
      <c r="N460" s="1050"/>
      <c r="O460" s="592" t="s">
        <v>267</v>
      </c>
      <c r="P460" s="589"/>
      <c r="Q460" s="589"/>
      <c r="AM460" s="356"/>
      <c r="AN460" s="356"/>
      <c r="AO460" s="356"/>
      <c r="AP460" s="356"/>
      <c r="AQ460" s="356"/>
      <c r="AR460" s="356"/>
      <c r="AS460" s="356"/>
      <c r="AT460" s="356"/>
      <c r="AU460" s="356"/>
      <c r="AV460" s="356"/>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51" t="s">
        <v>223</v>
      </c>
      <c r="D461" s="1050"/>
      <c r="E461" s="609">
        <v>0.3956044232685253</v>
      </c>
      <c r="F461" s="589"/>
      <c r="G461" s="589"/>
      <c r="H461" s="1051" t="s">
        <v>226</v>
      </c>
      <c r="I461" s="1050"/>
      <c r="J461" s="610">
        <v>0.19387598151176758</v>
      </c>
      <c r="K461" s="589"/>
      <c r="L461" s="589"/>
      <c r="M461" s="1051" t="s">
        <v>215</v>
      </c>
      <c r="N461" s="1050"/>
      <c r="O461" s="608">
        <v>0.30548771420500004</v>
      </c>
      <c r="P461" s="589"/>
      <c r="Q461" s="589"/>
      <c r="AM461" s="356"/>
      <c r="AN461" s="356"/>
      <c r="AO461" s="356"/>
      <c r="AP461" s="356"/>
      <c r="AQ461" s="356"/>
      <c r="AR461" s="356"/>
      <c r="AS461" s="356"/>
      <c r="AT461" s="356"/>
      <c r="AU461" s="356"/>
      <c r="AV461" s="356"/>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51" t="s">
        <v>222</v>
      </c>
      <c r="D462" s="1050"/>
      <c r="E462" s="609">
        <v>0.33894085455695966</v>
      </c>
      <c r="F462" s="589"/>
      <c r="G462" s="589"/>
      <c r="H462" s="1051" t="s">
        <v>219</v>
      </c>
      <c r="I462" s="1050"/>
      <c r="J462" s="610">
        <v>0.39547072132075778</v>
      </c>
      <c r="K462" s="589"/>
      <c r="L462" s="589"/>
      <c r="M462" s="1051" t="s">
        <v>226</v>
      </c>
      <c r="N462" s="1050"/>
      <c r="O462" s="611">
        <v>0.15345756549014641</v>
      </c>
      <c r="P462" s="589"/>
      <c r="Q462" s="589"/>
      <c r="AM462" s="356"/>
      <c r="AN462" s="356"/>
      <c r="AO462" s="356"/>
      <c r="AP462" s="356"/>
      <c r="AQ462" s="356"/>
      <c r="AR462" s="356"/>
      <c r="AS462" s="356"/>
      <c r="AT462" s="356"/>
      <c r="AU462" s="356"/>
      <c r="AV462" s="356"/>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51" t="s">
        <v>243</v>
      </c>
      <c r="D463" s="1050"/>
      <c r="E463" s="609">
        <v>1.2735531969467282E-2</v>
      </c>
      <c r="F463" s="589"/>
      <c r="G463" s="589"/>
      <c r="H463" s="1051" t="s">
        <v>224</v>
      </c>
      <c r="I463" s="1050"/>
      <c r="J463" s="610">
        <v>0.33251444564183852</v>
      </c>
      <c r="K463" s="589"/>
      <c r="L463" s="589"/>
      <c r="M463" s="1051" t="s">
        <v>219</v>
      </c>
      <c r="N463" s="1050"/>
      <c r="O463" s="611">
        <v>0.23148664259245791</v>
      </c>
      <c r="P463" s="589"/>
      <c r="Q463" s="589"/>
      <c r="AM463" s="356"/>
      <c r="AN463" s="356"/>
      <c r="AO463" s="356"/>
      <c r="AP463" s="356"/>
      <c r="AQ463" s="356"/>
      <c r="AR463" s="356"/>
      <c r="AS463" s="356"/>
      <c r="AT463" s="356"/>
      <c r="AU463" s="356"/>
      <c r="AV463" s="356"/>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51" t="s">
        <v>211</v>
      </c>
      <c r="D464" s="1050"/>
      <c r="E464" s="609">
        <v>0.69837895322922539</v>
      </c>
      <c r="F464" s="589"/>
      <c r="G464" s="589"/>
      <c r="H464" s="1051" t="s">
        <v>238</v>
      </c>
      <c r="I464" s="1050"/>
      <c r="J464" s="610">
        <v>6.7347524973666742E-4</v>
      </c>
      <c r="K464" s="589"/>
      <c r="L464" s="589"/>
      <c r="M464" s="1051" t="s">
        <v>224</v>
      </c>
      <c r="N464" s="1050"/>
      <c r="O464" s="611">
        <v>0.16637594404115852</v>
      </c>
      <c r="P464" s="589"/>
      <c r="Q464" s="589"/>
      <c r="AM464" s="356"/>
      <c r="AN464" s="356"/>
      <c r="AO464" s="356"/>
      <c r="AP464" s="356"/>
      <c r="AQ464" s="356"/>
      <c r="AR464" s="356"/>
      <c r="AS464" s="356"/>
      <c r="AT464" s="356"/>
      <c r="AU464" s="356"/>
      <c r="AV464" s="356"/>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51" t="s">
        <v>261</v>
      </c>
      <c r="D465" s="1050"/>
      <c r="E465" s="615">
        <v>8.2571009887111142E-5</v>
      </c>
      <c r="F465" s="589"/>
      <c r="G465" s="589"/>
      <c r="H465" s="1051" t="s">
        <v>230</v>
      </c>
      <c r="I465" s="1050"/>
      <c r="J465" s="610">
        <v>3.0301607225455586E-2</v>
      </c>
      <c r="K465" s="589"/>
      <c r="L465" s="589"/>
      <c r="M465" s="1051" t="s">
        <v>238</v>
      </c>
      <c r="N465" s="1050"/>
      <c r="O465" s="611">
        <v>3.8689932210935779E-2</v>
      </c>
      <c r="P465" s="589"/>
      <c r="Q465" s="589"/>
      <c r="AM465" s="356"/>
      <c r="AN465" s="356"/>
      <c r="AO465" s="356"/>
      <c r="AP465" s="356"/>
      <c r="AQ465" s="356"/>
      <c r="AR465" s="356"/>
      <c r="AS465" s="356"/>
      <c r="AT465" s="356"/>
      <c r="AU465" s="356"/>
      <c r="AV465" s="356"/>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51" t="s">
        <v>212</v>
      </c>
      <c r="D466" s="1050"/>
      <c r="E466" s="609">
        <v>0.60671347978449897</v>
      </c>
      <c r="F466" s="589"/>
      <c r="G466" s="589"/>
      <c r="H466" s="1051" t="s">
        <v>228</v>
      </c>
      <c r="I466" s="1050"/>
      <c r="J466" s="610">
        <v>0.15021333419429589</v>
      </c>
      <c r="K466" s="589"/>
      <c r="L466" s="589"/>
      <c r="M466" s="1051" t="s">
        <v>230</v>
      </c>
      <c r="N466" s="1050"/>
      <c r="O466" s="611">
        <v>8.1415794843649303E-2</v>
      </c>
      <c r="P466" s="589"/>
      <c r="Q466" s="589"/>
      <c r="AM466" s="356"/>
      <c r="AN466" s="356"/>
      <c r="AO466" s="356"/>
      <c r="AP466" s="356"/>
      <c r="AQ466" s="356"/>
      <c r="AR466" s="356"/>
      <c r="AS466" s="356"/>
      <c r="AT466" s="356"/>
      <c r="AU466" s="356"/>
      <c r="AV466" s="356"/>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51" t="s">
        <v>237</v>
      </c>
      <c r="D467" s="1050"/>
      <c r="E467" s="609">
        <v>2.8513156962704175E-2</v>
      </c>
      <c r="F467" s="589"/>
      <c r="G467" s="589"/>
      <c r="H467" s="1051" t="s">
        <v>223</v>
      </c>
      <c r="I467" s="1050"/>
      <c r="J467" s="610">
        <v>0.36093962799959134</v>
      </c>
      <c r="K467" s="589"/>
      <c r="L467" s="589"/>
      <c r="M467" s="1051" t="s">
        <v>228</v>
      </c>
      <c r="N467" s="1050"/>
      <c r="O467" s="611">
        <v>8.5735150605083466E-2</v>
      </c>
      <c r="P467" s="589"/>
      <c r="Q467" s="589"/>
      <c r="AM467" s="356"/>
      <c r="AN467" s="356"/>
      <c r="AO467" s="356"/>
      <c r="AP467" s="356"/>
      <c r="AQ467" s="356"/>
      <c r="AR467" s="356"/>
      <c r="AS467" s="356"/>
      <c r="AT467" s="356"/>
      <c r="AU467" s="356"/>
      <c r="AV467" s="356"/>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51" t="s">
        <v>246</v>
      </c>
      <c r="D468" s="1050"/>
      <c r="E468" s="609">
        <v>1.2550404625075819E-2</v>
      </c>
      <c r="F468" s="589"/>
      <c r="G468" s="589"/>
      <c r="H468" s="1051" t="s">
        <v>222</v>
      </c>
      <c r="I468" s="1050"/>
      <c r="J468" s="610">
        <v>0.30010949493105482</v>
      </c>
      <c r="K468" s="589"/>
      <c r="L468" s="589"/>
      <c r="M468" s="1051" t="s">
        <v>223</v>
      </c>
      <c r="N468" s="1050"/>
      <c r="O468" s="611">
        <v>0.25666648592509839</v>
      </c>
      <c r="P468" s="589"/>
      <c r="Q468" s="589"/>
      <c r="AM468" s="356"/>
      <c r="AN468" s="356"/>
      <c r="AO468" s="356"/>
      <c r="AP468" s="356"/>
      <c r="AQ468" s="356"/>
      <c r="AR468" s="356"/>
      <c r="AS468" s="356"/>
      <c r="AT468" s="356"/>
      <c r="AU468" s="356"/>
      <c r="AV468" s="356"/>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51" t="s">
        <v>235</v>
      </c>
      <c r="D469" s="1050"/>
      <c r="E469" s="609">
        <v>4.5843013337010255E-2</v>
      </c>
      <c r="F469" s="589"/>
      <c r="G469" s="589"/>
      <c r="H469" s="1051" t="s">
        <v>256</v>
      </c>
      <c r="I469" s="1050"/>
      <c r="J469" s="616">
        <v>1.7212471912850581E-5</v>
      </c>
      <c r="K469" s="589"/>
      <c r="L469" s="589"/>
      <c r="M469" s="1051" t="s">
        <v>222</v>
      </c>
      <c r="N469" s="1050"/>
      <c r="O469" s="611">
        <v>0.2780492554024302</v>
      </c>
      <c r="P469" s="589"/>
      <c r="Q469" s="589"/>
      <c r="AM469" s="356"/>
      <c r="AN469" s="356"/>
      <c r="AO469" s="356"/>
      <c r="AP469" s="356"/>
      <c r="AQ469" s="356"/>
      <c r="AR469" s="356"/>
      <c r="AS469" s="356"/>
      <c r="AT469" s="356"/>
      <c r="AU469" s="356"/>
      <c r="AV469" s="356"/>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51" t="s">
        <v>255</v>
      </c>
      <c r="D470" s="1050"/>
      <c r="E470" s="609">
        <v>2.2532258751209872E-3</v>
      </c>
      <c r="F470" s="589"/>
      <c r="G470" s="589"/>
      <c r="H470" s="1051" t="s">
        <v>259</v>
      </c>
      <c r="I470" s="1050"/>
      <c r="J470" s="616">
        <v>3.514656762866211E-5</v>
      </c>
      <c r="K470" s="589"/>
      <c r="L470" s="589"/>
      <c r="M470" s="1051" t="s">
        <v>256</v>
      </c>
      <c r="N470" s="1050"/>
      <c r="O470" s="611">
        <v>5.0485499334310706E-3</v>
      </c>
      <c r="P470" s="589"/>
      <c r="Q470" s="589"/>
      <c r="AM470" s="356"/>
      <c r="AN470" s="356"/>
      <c r="AO470" s="356"/>
      <c r="AP470" s="356"/>
      <c r="AQ470" s="356"/>
      <c r="AR470" s="356"/>
      <c r="AS470" s="356"/>
      <c r="AT470" s="356"/>
      <c r="AU470" s="356"/>
      <c r="AV470" s="356"/>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51" t="s">
        <v>262</v>
      </c>
      <c r="D471" s="1050"/>
      <c r="E471" s="615">
        <v>4.3113557248416924E-5</v>
      </c>
      <c r="F471" s="589"/>
      <c r="G471" s="589"/>
      <c r="H471" s="1051" t="s">
        <v>249</v>
      </c>
      <c r="I471" s="1050"/>
      <c r="J471" s="610">
        <v>1.1674342474257497E-2</v>
      </c>
      <c r="K471" s="589"/>
      <c r="L471" s="589"/>
      <c r="M471" s="1051" t="s">
        <v>259</v>
      </c>
      <c r="N471" s="1050"/>
      <c r="O471" s="611">
        <v>1.7090411764556699E-3</v>
      </c>
      <c r="P471" s="589"/>
      <c r="Q471" s="589"/>
      <c r="AM471" s="356"/>
      <c r="AN471" s="356"/>
      <c r="AO471" s="356"/>
      <c r="AP471" s="356"/>
      <c r="AQ471" s="356"/>
      <c r="AR471" s="356"/>
      <c r="AS471" s="356"/>
      <c r="AT471" s="356"/>
      <c r="AU471" s="356"/>
      <c r="AV471" s="356"/>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51" t="s">
        <v>232</v>
      </c>
      <c r="D472" s="1050"/>
      <c r="E472" s="609">
        <v>4.5338562766498898E-2</v>
      </c>
      <c r="F472" s="589"/>
      <c r="G472" s="589"/>
      <c r="H472" s="1051" t="s">
        <v>247</v>
      </c>
      <c r="I472" s="1050"/>
      <c r="J472" s="610">
        <v>1.1825863955126295E-2</v>
      </c>
      <c r="K472" s="589"/>
      <c r="L472" s="589"/>
      <c r="M472" s="1051" t="s">
        <v>249</v>
      </c>
      <c r="N472" s="1050"/>
      <c r="O472" s="617">
        <v>7.2494560816144867E-5</v>
      </c>
      <c r="P472" s="589"/>
      <c r="Q472" s="589"/>
      <c r="AM472" s="356"/>
      <c r="AN472" s="356"/>
      <c r="AO472" s="356"/>
      <c r="AP472" s="356"/>
      <c r="AQ472" s="356"/>
      <c r="AR472" s="356"/>
      <c r="AS472" s="356"/>
      <c r="AT472" s="356"/>
      <c r="AU472" s="356"/>
      <c r="AV472" s="356"/>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51" t="s">
        <v>227</v>
      </c>
      <c r="D473" s="1050"/>
      <c r="E473" s="609">
        <v>0.11269658626408012</v>
      </c>
      <c r="F473" s="589"/>
      <c r="G473" s="589"/>
      <c r="H473" s="1051" t="s">
        <v>243</v>
      </c>
      <c r="I473" s="1050"/>
      <c r="J473" s="610">
        <v>7.5594217282792982E-3</v>
      </c>
      <c r="K473" s="589"/>
      <c r="L473" s="589"/>
      <c r="M473" s="1051" t="s">
        <v>247</v>
      </c>
      <c r="N473" s="1050"/>
      <c r="O473" s="611">
        <v>1.192990273149805E-4</v>
      </c>
      <c r="P473" s="589"/>
      <c r="Q473" s="589"/>
      <c r="AM473" s="356"/>
      <c r="AN473" s="356"/>
      <c r="AO473" s="356"/>
      <c r="AP473" s="356"/>
      <c r="AQ473" s="356"/>
      <c r="AR473" s="356"/>
      <c r="AS473" s="356"/>
      <c r="AT473" s="356"/>
      <c r="AU473" s="356"/>
      <c r="AV473" s="356"/>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51" t="s">
        <v>229</v>
      </c>
      <c r="D474" s="1050"/>
      <c r="E474" s="609">
        <v>3.2352437852273985E-2</v>
      </c>
      <c r="F474" s="589"/>
      <c r="G474" s="589"/>
      <c r="H474" s="1051" t="s">
        <v>211</v>
      </c>
      <c r="I474" s="1050"/>
      <c r="J474" s="610">
        <v>0.58773247330025224</v>
      </c>
      <c r="K474" s="589"/>
      <c r="L474" s="589"/>
      <c r="M474" s="1051" t="s">
        <v>243</v>
      </c>
      <c r="N474" s="1050"/>
      <c r="O474" s="611">
        <v>2.2826075473869424E-2</v>
      </c>
      <c r="P474" s="589"/>
      <c r="Q474" s="589"/>
      <c r="AM474" s="356"/>
      <c r="AN474" s="356"/>
      <c r="AO474" s="356"/>
      <c r="AP474" s="356"/>
      <c r="AQ474" s="356"/>
      <c r="AR474" s="356"/>
      <c r="AS474" s="356"/>
      <c r="AT474" s="356"/>
      <c r="AU474" s="356"/>
      <c r="AV474" s="356"/>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51" t="s">
        <v>233</v>
      </c>
      <c r="D475" s="1050"/>
      <c r="E475" s="609">
        <v>1.5870298495448715E-2</v>
      </c>
      <c r="F475" s="589"/>
      <c r="G475" s="589"/>
      <c r="H475" s="1051" t="s">
        <v>212</v>
      </c>
      <c r="I475" s="1050"/>
      <c r="J475" s="610">
        <v>0.39180100926051697</v>
      </c>
      <c r="K475" s="589"/>
      <c r="L475" s="589"/>
      <c r="M475" s="1051" t="s">
        <v>211</v>
      </c>
      <c r="N475" s="1050"/>
      <c r="O475" s="611">
        <v>0.58088480185165969</v>
      </c>
      <c r="P475" s="589"/>
      <c r="Q475" s="589"/>
      <c r="AM475" s="356"/>
      <c r="AN475" s="356"/>
      <c r="AO475" s="356"/>
      <c r="AP475" s="356"/>
      <c r="AQ475" s="356"/>
      <c r="AR475" s="356"/>
      <c r="AS475" s="356"/>
      <c r="AT475" s="356"/>
      <c r="AU475" s="356"/>
      <c r="AV475" s="356"/>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51" t="s">
        <v>257</v>
      </c>
      <c r="D476" s="1050"/>
      <c r="E476" s="609">
        <v>2.6920424587991158E-4</v>
      </c>
      <c r="F476" s="589"/>
      <c r="G476" s="589"/>
      <c r="H476" s="1051" t="s">
        <v>237</v>
      </c>
      <c r="I476" s="1050"/>
      <c r="J476" s="610">
        <v>2.5776268128187577E-2</v>
      </c>
      <c r="K476" s="589"/>
      <c r="L476" s="589"/>
      <c r="M476" s="1051" t="s">
        <v>261</v>
      </c>
      <c r="N476" s="1050"/>
      <c r="O476" s="617">
        <v>1.1534836954089124E-6</v>
      </c>
      <c r="P476" s="589"/>
      <c r="Q476" s="589"/>
      <c r="AM476" s="356"/>
      <c r="AN476" s="356"/>
      <c r="AO476" s="356"/>
      <c r="AP476" s="356"/>
      <c r="AQ476" s="356"/>
      <c r="AR476" s="356"/>
      <c r="AS476" s="356"/>
      <c r="AT476" s="356"/>
      <c r="AU476" s="356"/>
      <c r="AV476" s="356"/>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51" t="s">
        <v>220</v>
      </c>
      <c r="D477" s="1050"/>
      <c r="E477" s="609">
        <v>0.52016245239241377</v>
      </c>
      <c r="F477" s="589"/>
      <c r="G477" s="589"/>
      <c r="H477" s="1051" t="s">
        <v>246</v>
      </c>
      <c r="I477" s="1050"/>
      <c r="J477" s="610">
        <v>1.2196117461805678E-2</v>
      </c>
      <c r="K477" s="589"/>
      <c r="L477" s="589"/>
      <c r="M477" s="1051" t="s">
        <v>212</v>
      </c>
      <c r="N477" s="1050"/>
      <c r="O477" s="611">
        <v>0.55767420312177474</v>
      </c>
      <c r="P477" s="589"/>
      <c r="Q477" s="589"/>
      <c r="AM477" s="356"/>
      <c r="AN477" s="356"/>
      <c r="AO477" s="356"/>
      <c r="AP477" s="356"/>
      <c r="AQ477" s="356"/>
      <c r="AR477" s="356"/>
      <c r="AS477" s="356"/>
      <c r="AT477" s="356"/>
      <c r="AU477" s="356"/>
      <c r="AV477" s="356"/>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51" t="s">
        <v>253</v>
      </c>
      <c r="D478" s="1050"/>
      <c r="E478" s="609">
        <v>5.3174207009267531E-3</v>
      </c>
      <c r="F478" s="589"/>
      <c r="G478" s="589"/>
      <c r="H478" s="1051" t="s">
        <v>235</v>
      </c>
      <c r="I478" s="1050"/>
      <c r="J478" s="610">
        <v>3.5292379128658923E-2</v>
      </c>
      <c r="K478" s="589"/>
      <c r="L478" s="589"/>
      <c r="M478" s="1051" t="s">
        <v>237</v>
      </c>
      <c r="N478" s="1050"/>
      <c r="O478" s="611">
        <v>4.425214035241358E-2</v>
      </c>
      <c r="P478" s="589"/>
      <c r="Q478" s="589"/>
      <c r="AM478" s="356"/>
      <c r="AN478" s="356"/>
      <c r="AO478" s="356"/>
      <c r="AP478" s="356"/>
      <c r="AQ478" s="356"/>
      <c r="AR478" s="356"/>
      <c r="AS478" s="356"/>
      <c r="AT478" s="356"/>
      <c r="AU478" s="356"/>
      <c r="AV478" s="356"/>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51" t="s">
        <v>258</v>
      </c>
      <c r="D479" s="1050"/>
      <c r="E479" s="609">
        <v>3.8014932105307549E-4</v>
      </c>
      <c r="F479" s="589"/>
      <c r="G479" s="589"/>
      <c r="H479" s="1051" t="s">
        <v>255</v>
      </c>
      <c r="I479" s="1050"/>
      <c r="J479" s="610">
        <v>2.6241884873141027E-3</v>
      </c>
      <c r="K479" s="589"/>
      <c r="L479" s="589"/>
      <c r="M479" s="1051" t="s">
        <v>246</v>
      </c>
      <c r="N479" s="1050"/>
      <c r="O479" s="611">
        <v>2.7322670580290338E-4</v>
      </c>
      <c r="P479" s="589"/>
      <c r="Q479" s="589"/>
      <c r="AM479" s="356"/>
      <c r="AN479" s="356"/>
      <c r="AO479" s="356"/>
      <c r="AP479" s="356"/>
      <c r="AQ479" s="356"/>
      <c r="AR479" s="356"/>
      <c r="AS479" s="356"/>
      <c r="AT479" s="356"/>
      <c r="AU479" s="356"/>
      <c r="AV479" s="356"/>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51" t="s">
        <v>216</v>
      </c>
      <c r="D480" s="1050"/>
      <c r="E480" s="609">
        <v>0.47106033242315337</v>
      </c>
      <c r="F480" s="589"/>
      <c r="G480" s="589"/>
      <c r="H480" s="1051" t="s">
        <v>262</v>
      </c>
      <c r="I480" s="1050"/>
      <c r="J480" s="616">
        <v>8.5948288107299954E-6</v>
      </c>
      <c r="K480" s="589"/>
      <c r="L480" s="589"/>
      <c r="M480" s="1051" t="s">
        <v>235</v>
      </c>
      <c r="N480" s="1050"/>
      <c r="O480" s="611">
        <v>1.1739395384477529E-2</v>
      </c>
      <c r="P480" s="589"/>
      <c r="Q480" s="589"/>
      <c r="AM480" s="356"/>
      <c r="AN480" s="356"/>
      <c r="AO480" s="356"/>
      <c r="AP480" s="356"/>
      <c r="AQ480" s="356"/>
      <c r="AR480" s="356"/>
      <c r="AS480" s="356"/>
      <c r="AT480" s="356"/>
      <c r="AU480" s="356"/>
      <c r="AV480" s="356"/>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51" t="s">
        <v>218</v>
      </c>
      <c r="D481" s="1050"/>
      <c r="E481" s="609">
        <v>0.40499562448901022</v>
      </c>
      <c r="F481" s="589"/>
      <c r="G481" s="589"/>
      <c r="H481" s="1051" t="s">
        <v>232</v>
      </c>
      <c r="I481" s="1050"/>
      <c r="J481" s="610">
        <v>7.4329141548982999E-2</v>
      </c>
      <c r="K481" s="589"/>
      <c r="L481" s="589"/>
      <c r="M481" s="1051" t="s">
        <v>255</v>
      </c>
      <c r="N481" s="1050"/>
      <c r="O481" s="611">
        <v>2.1567722005320774E-3</v>
      </c>
      <c r="P481" s="589"/>
      <c r="Q481" s="589"/>
      <c r="AM481" s="356"/>
      <c r="AN481" s="356"/>
      <c r="AO481" s="356"/>
      <c r="AP481" s="356"/>
      <c r="AQ481" s="356"/>
      <c r="AR481" s="356"/>
      <c r="AS481" s="356"/>
      <c r="AT481" s="356"/>
      <c r="AU481" s="356"/>
      <c r="AV481" s="356"/>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51" t="s">
        <v>248</v>
      </c>
      <c r="D482" s="1050"/>
      <c r="E482" s="609">
        <v>8.5236646504028932E-3</v>
      </c>
      <c r="F482" s="589"/>
      <c r="G482" s="589"/>
      <c r="H482" s="1051" t="s">
        <v>227</v>
      </c>
      <c r="I482" s="1050"/>
      <c r="J482" s="610">
        <v>0.17961987428832552</v>
      </c>
      <c r="K482" s="589"/>
      <c r="L482" s="589"/>
      <c r="M482" s="1051" t="s">
        <v>262</v>
      </c>
      <c r="N482" s="1050"/>
      <c r="O482" s="617">
        <v>2.8931136290333812E-6</v>
      </c>
      <c r="P482" s="589"/>
      <c r="Q482" s="589"/>
      <c r="AM482" s="356"/>
      <c r="AN482" s="356"/>
      <c r="AO482" s="356"/>
      <c r="AP482" s="356"/>
      <c r="AQ482" s="356"/>
      <c r="AR482" s="356"/>
      <c r="AS482" s="356"/>
      <c r="AT482" s="356"/>
      <c r="AU482" s="356"/>
      <c r="AV482" s="356"/>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51" t="s">
        <v>242</v>
      </c>
      <c r="D483" s="1050"/>
      <c r="E483" s="609">
        <v>2.8235754128203411E-2</v>
      </c>
      <c r="F483" s="589"/>
      <c r="G483" s="589"/>
      <c r="H483" s="1051" t="s">
        <v>229</v>
      </c>
      <c r="I483" s="1050"/>
      <c r="J483" s="610">
        <v>0.11120680805152498</v>
      </c>
      <c r="K483" s="589"/>
      <c r="L483" s="589"/>
      <c r="M483" s="1051" t="s">
        <v>232</v>
      </c>
      <c r="N483" s="1050"/>
      <c r="O483" s="611">
        <v>1.9246143017429697E-2</v>
      </c>
      <c r="P483" s="589"/>
      <c r="Q483" s="589"/>
      <c r="AM483" s="356"/>
      <c r="AN483" s="356"/>
      <c r="AO483" s="356"/>
      <c r="AP483" s="356"/>
      <c r="AQ483" s="356"/>
      <c r="AR483" s="356"/>
      <c r="AS483" s="356"/>
      <c r="AT483" s="356"/>
      <c r="AU483" s="356"/>
      <c r="AV483" s="356"/>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51" t="s">
        <v>244</v>
      </c>
      <c r="D484" s="1050"/>
      <c r="E484" s="609">
        <v>1.7514101217226751E-2</v>
      </c>
      <c r="F484" s="589"/>
      <c r="G484" s="589"/>
      <c r="H484" s="1051" t="s">
        <v>233</v>
      </c>
      <c r="I484" s="1050"/>
      <c r="J484" s="610">
        <v>1.5804445579171316E-3</v>
      </c>
      <c r="K484" s="589"/>
      <c r="L484" s="589"/>
      <c r="M484" s="1051" t="s">
        <v>227</v>
      </c>
      <c r="N484" s="1050"/>
      <c r="O484" s="611">
        <v>6.8251718650425397E-2</v>
      </c>
      <c r="P484" s="589"/>
      <c r="Q484" s="589"/>
      <c r="AM484" s="356"/>
      <c r="AN484" s="356"/>
      <c r="AO484" s="356"/>
      <c r="AP484" s="356"/>
      <c r="AQ484" s="356"/>
      <c r="AR484" s="356"/>
      <c r="AS484" s="356"/>
      <c r="AT484" s="356"/>
      <c r="AU484" s="356"/>
      <c r="AV484" s="356"/>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51" t="s">
        <v>231</v>
      </c>
      <c r="D485" s="1050"/>
      <c r="E485" s="609">
        <v>5.6972810519773112E-2</v>
      </c>
      <c r="F485" s="589"/>
      <c r="G485" s="589"/>
      <c r="H485" s="1051" t="s">
        <v>257</v>
      </c>
      <c r="I485" s="1050"/>
      <c r="J485" s="610">
        <v>5.4380455724500605E-4</v>
      </c>
      <c r="K485" s="589"/>
      <c r="L485" s="589"/>
      <c r="M485" s="1051" t="s">
        <v>229</v>
      </c>
      <c r="N485" s="1050"/>
      <c r="O485" s="611">
        <v>6.5483694840732139E-3</v>
      </c>
      <c r="P485" s="589"/>
      <c r="Q485" s="589"/>
      <c r="AM485" s="356"/>
      <c r="AN485" s="356"/>
      <c r="AO485" s="356"/>
      <c r="AP485" s="356"/>
      <c r="AQ485" s="356"/>
      <c r="AR485" s="356"/>
      <c r="AS485" s="356"/>
      <c r="AT485" s="356"/>
      <c r="AU485" s="356"/>
      <c r="AV485" s="356"/>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51" t="s">
        <v>250</v>
      </c>
      <c r="D486" s="1050"/>
      <c r="E486" s="609">
        <v>6.4831124556347305E-3</v>
      </c>
      <c r="F486" s="589"/>
      <c r="G486" s="589"/>
      <c r="H486" s="1051" t="s">
        <v>220</v>
      </c>
      <c r="I486" s="1050"/>
      <c r="J486" s="610">
        <v>0.37325382794249112</v>
      </c>
      <c r="K486" s="589"/>
      <c r="L486" s="589"/>
      <c r="M486" s="1051" t="s">
        <v>233</v>
      </c>
      <c r="N486" s="1050"/>
      <c r="O486" s="611">
        <v>7.2874754858793522E-2</v>
      </c>
      <c r="P486" s="589"/>
      <c r="Q486" s="589"/>
      <c r="AM486" s="356"/>
      <c r="AN486" s="356"/>
      <c r="AO486" s="356"/>
      <c r="AP486" s="356"/>
      <c r="AQ486" s="356"/>
      <c r="AR486" s="356"/>
      <c r="AS486" s="356"/>
      <c r="AT486" s="356"/>
      <c r="AU486" s="356"/>
      <c r="AV486" s="356"/>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51" t="s">
        <v>234</v>
      </c>
      <c r="D487" s="1050"/>
      <c r="E487" s="609">
        <v>4.7678129289168585E-2</v>
      </c>
      <c r="F487" s="589"/>
      <c r="G487" s="589"/>
      <c r="H487" s="1051" t="s">
        <v>253</v>
      </c>
      <c r="I487" s="1050"/>
      <c r="J487" s="610">
        <v>4.419537027030955E-3</v>
      </c>
      <c r="K487" s="589"/>
      <c r="L487" s="589"/>
      <c r="M487" s="1051" t="s">
        <v>257</v>
      </c>
      <c r="N487" s="1050"/>
      <c r="O487" s="611">
        <v>3.2130890016475394E-3</v>
      </c>
      <c r="P487" s="589"/>
      <c r="Q487" s="589"/>
      <c r="AM487" s="356"/>
      <c r="AN487" s="356"/>
      <c r="AO487" s="356"/>
      <c r="AP487" s="356"/>
      <c r="AQ487" s="356"/>
      <c r="AR487" s="356"/>
      <c r="AS487" s="356"/>
      <c r="AT487" s="356"/>
      <c r="AU487" s="356"/>
      <c r="AV487" s="356"/>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51" t="s">
        <v>221</v>
      </c>
      <c r="D488" s="1050"/>
      <c r="E488" s="609">
        <v>0.44113241568988559</v>
      </c>
      <c r="F488" s="589"/>
      <c r="G488" s="589"/>
      <c r="H488" s="1051" t="s">
        <v>258</v>
      </c>
      <c r="I488" s="1050"/>
      <c r="J488" s="610">
        <v>3.011919337952504E-4</v>
      </c>
      <c r="K488" s="589"/>
      <c r="L488" s="589"/>
      <c r="M488" s="1051" t="s">
        <v>220</v>
      </c>
      <c r="N488" s="1050"/>
      <c r="O488" s="611">
        <v>0.31157855214261115</v>
      </c>
      <c r="P488" s="589"/>
      <c r="Q488" s="589"/>
      <c r="AM488" s="356"/>
      <c r="AN488" s="356"/>
      <c r="AO488" s="356"/>
      <c r="AP488" s="356"/>
      <c r="AQ488" s="356"/>
      <c r="AR488" s="356"/>
      <c r="AS488" s="356"/>
      <c r="AT488" s="356"/>
      <c r="AU488" s="356"/>
      <c r="AV488" s="356"/>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51" t="s">
        <v>214</v>
      </c>
      <c r="D489" s="1050"/>
      <c r="E489" s="609">
        <v>0.58428894879659754</v>
      </c>
      <c r="F489" s="589"/>
      <c r="G489" s="589"/>
      <c r="H489" s="1051" t="s">
        <v>216</v>
      </c>
      <c r="I489" s="1050"/>
      <c r="J489" s="610">
        <v>0.35378176636652947</v>
      </c>
      <c r="K489" s="589"/>
      <c r="L489" s="589"/>
      <c r="M489" s="1051" t="s">
        <v>253</v>
      </c>
      <c r="N489" s="1050"/>
      <c r="O489" s="611">
        <v>7.3196701329438637E-3</v>
      </c>
      <c r="P489" s="589"/>
      <c r="Q489" s="589"/>
      <c r="AM489" s="356"/>
      <c r="AN489" s="356"/>
      <c r="AO489" s="356"/>
      <c r="AP489" s="356"/>
      <c r="AQ489" s="356"/>
      <c r="AR489" s="356"/>
      <c r="AS489" s="356"/>
      <c r="AT489" s="356"/>
      <c r="AU489" s="356"/>
      <c r="AV489" s="356"/>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51" t="s">
        <v>263</v>
      </c>
      <c r="D490" s="1050"/>
      <c r="E490" s="615">
        <v>1.7037221708849252E-6</v>
      </c>
      <c r="F490" s="589"/>
      <c r="G490" s="589"/>
      <c r="H490" s="1051" t="s">
        <v>218</v>
      </c>
      <c r="I490" s="1050"/>
      <c r="J490" s="610">
        <v>0.19659152664959545</v>
      </c>
      <c r="K490" s="589"/>
      <c r="L490" s="589"/>
      <c r="M490" s="1051" t="s">
        <v>258</v>
      </c>
      <c r="N490" s="1050"/>
      <c r="O490" s="617">
        <v>4.7322160768420371E-5</v>
      </c>
      <c r="P490" s="589"/>
      <c r="Q490" s="589"/>
      <c r="AM490" s="356"/>
      <c r="AN490" s="356"/>
      <c r="AO490" s="356"/>
      <c r="AP490" s="356"/>
      <c r="AQ490" s="356"/>
      <c r="AR490" s="356"/>
      <c r="AS490" s="356"/>
      <c r="AT490" s="356"/>
      <c r="AU490" s="356"/>
      <c r="AV490" s="356"/>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51" t="s">
        <v>251</v>
      </c>
      <c r="D491" s="1050"/>
      <c r="E491" s="609">
        <v>6.3045121401145944E-3</v>
      </c>
      <c r="F491" s="589"/>
      <c r="G491" s="589"/>
      <c r="H491" s="1051" t="s">
        <v>248</v>
      </c>
      <c r="I491" s="1050"/>
      <c r="J491" s="610">
        <v>3.8986707163449343E-4</v>
      </c>
      <c r="K491" s="589"/>
      <c r="L491" s="589"/>
      <c r="M491" s="1051" t="s">
        <v>216</v>
      </c>
      <c r="N491" s="1050"/>
      <c r="O491" s="611">
        <v>0.41096998269256196</v>
      </c>
      <c r="P491" s="589"/>
      <c r="Q491" s="589"/>
      <c r="AM491" s="356"/>
      <c r="AN491" s="356"/>
      <c r="AO491" s="356"/>
      <c r="AP491" s="356"/>
      <c r="AQ491" s="356"/>
      <c r="AR491" s="356"/>
      <c r="AS491" s="356"/>
      <c r="AT491" s="356"/>
      <c r="AU491" s="356"/>
      <c r="AV491" s="356"/>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51" t="s">
        <v>213</v>
      </c>
      <c r="D492" s="1050"/>
      <c r="E492" s="609">
        <v>0.55717086787417369</v>
      </c>
      <c r="F492" s="589"/>
      <c r="G492" s="589"/>
      <c r="H492" s="1051" t="s">
        <v>242</v>
      </c>
      <c r="I492" s="1050"/>
      <c r="J492" s="610">
        <v>2.3833048827118373E-2</v>
      </c>
      <c r="K492" s="589"/>
      <c r="L492" s="589"/>
      <c r="M492" s="1051" t="s">
        <v>218</v>
      </c>
      <c r="N492" s="1050"/>
      <c r="O492" s="611">
        <v>0.37709076772288208</v>
      </c>
      <c r="P492" s="589"/>
      <c r="Q492" s="589"/>
      <c r="AM492" s="356"/>
      <c r="AN492" s="356"/>
      <c r="AO492" s="356"/>
      <c r="AP492" s="356"/>
      <c r="AQ492" s="356"/>
      <c r="AR492" s="356"/>
      <c r="AS492" s="356"/>
      <c r="AT492" s="356"/>
      <c r="AU492" s="356"/>
      <c r="AV492" s="356"/>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51" t="s">
        <v>241</v>
      </c>
      <c r="D493" s="1050"/>
      <c r="E493" s="609">
        <v>3.2658403696254812E-3</v>
      </c>
      <c r="F493" s="589"/>
      <c r="G493" s="589"/>
      <c r="H493" s="1051" t="s">
        <v>244</v>
      </c>
      <c r="I493" s="1050"/>
      <c r="J493" s="610">
        <v>1.4234065719455293E-2</v>
      </c>
      <c r="K493" s="589"/>
      <c r="L493" s="589"/>
      <c r="M493" s="1051" t="s">
        <v>248</v>
      </c>
      <c r="N493" s="1050"/>
      <c r="O493" s="611">
        <v>1.5380197632270439E-2</v>
      </c>
      <c r="P493" s="589"/>
      <c r="Q493" s="589"/>
      <c r="AM493" s="356"/>
      <c r="AN493" s="356"/>
      <c r="AO493" s="356"/>
      <c r="AP493" s="356"/>
      <c r="AQ493" s="356"/>
      <c r="AR493" s="356"/>
      <c r="AS493" s="356"/>
      <c r="AT493" s="356"/>
      <c r="AU493" s="356"/>
      <c r="AV493" s="356"/>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51" t="s">
        <v>225</v>
      </c>
      <c r="D494" s="1050"/>
      <c r="E494" s="609">
        <v>7.7558034578856058E-2</v>
      </c>
      <c r="F494" s="589"/>
      <c r="G494" s="589"/>
      <c r="H494" s="1051" t="s">
        <v>231</v>
      </c>
      <c r="I494" s="1050"/>
      <c r="J494" s="610">
        <v>5.9350326961301561E-2</v>
      </c>
      <c r="K494" s="589"/>
      <c r="L494" s="589"/>
      <c r="M494" s="1051" t="s">
        <v>242</v>
      </c>
      <c r="N494" s="1050"/>
      <c r="O494" s="611">
        <v>1.9343596342453948E-2</v>
      </c>
      <c r="P494" s="589"/>
      <c r="Q494" s="589"/>
      <c r="AM494" s="356"/>
      <c r="AN494" s="356"/>
      <c r="AO494" s="356"/>
      <c r="AP494" s="356"/>
      <c r="AQ494" s="356"/>
      <c r="AR494" s="356"/>
      <c r="AS494" s="356"/>
      <c r="AT494" s="356"/>
      <c r="AU494" s="356"/>
      <c r="AV494" s="356"/>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51" t="s">
        <v>254</v>
      </c>
      <c r="D495" s="1050"/>
      <c r="E495" s="609">
        <v>1.8873923751987489E-3</v>
      </c>
      <c r="F495" s="589"/>
      <c r="G495" s="589"/>
      <c r="H495" s="1051" t="s">
        <v>250</v>
      </c>
      <c r="I495" s="1050"/>
      <c r="J495" s="610">
        <v>6.2746082804489706E-3</v>
      </c>
      <c r="K495" s="589"/>
      <c r="L495" s="589"/>
      <c r="M495" s="1051" t="s">
        <v>231</v>
      </c>
      <c r="N495" s="1050"/>
      <c r="O495" s="611">
        <v>2.7534322263376244E-2</v>
      </c>
      <c r="P495" s="589"/>
      <c r="Q495" s="589"/>
      <c r="AM495" s="356"/>
      <c r="AN495" s="356"/>
      <c r="AO495" s="356"/>
      <c r="AP495" s="356"/>
      <c r="AQ495" s="356"/>
      <c r="AR495" s="356"/>
      <c r="AS495" s="356"/>
      <c r="AT495" s="356"/>
      <c r="AU495" s="356"/>
      <c r="AV495" s="356"/>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51" t="s">
        <v>217</v>
      </c>
      <c r="D496" s="1050"/>
      <c r="E496" s="609">
        <v>0.3976506463752606</v>
      </c>
      <c r="F496" s="589"/>
      <c r="G496" s="589"/>
      <c r="H496" s="1051" t="s">
        <v>234</v>
      </c>
      <c r="I496" s="1050"/>
      <c r="J496" s="610">
        <v>2.7873443545392302E-3</v>
      </c>
      <c r="K496" s="589"/>
      <c r="L496" s="589"/>
      <c r="M496" s="1051" t="s">
        <v>234</v>
      </c>
      <c r="N496" s="1050"/>
      <c r="O496" s="611">
        <v>1.9143559767122297E-2</v>
      </c>
      <c r="P496" s="589"/>
      <c r="Q496" s="589"/>
      <c r="AM496" s="356"/>
      <c r="AN496" s="356"/>
      <c r="AO496" s="356"/>
      <c r="AP496" s="356"/>
      <c r="AQ496" s="356"/>
      <c r="AR496" s="356"/>
      <c r="AS496" s="356"/>
      <c r="AT496" s="356"/>
      <c r="AU496" s="356"/>
      <c r="AV496" s="356"/>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51" t="s">
        <v>264</v>
      </c>
      <c r="D497" s="1050"/>
      <c r="E497" s="615">
        <v>3.0429278766472812E-8</v>
      </c>
      <c r="F497" s="589"/>
      <c r="G497" s="589"/>
      <c r="H497" s="1051" t="s">
        <v>221</v>
      </c>
      <c r="I497" s="1050"/>
      <c r="J497" s="610">
        <v>0.17033127532045705</v>
      </c>
      <c r="K497" s="589"/>
      <c r="L497" s="589"/>
      <c r="M497" s="1051" t="s">
        <v>221</v>
      </c>
      <c r="N497" s="1050"/>
      <c r="O497" s="611">
        <v>0.21251107655114587</v>
      </c>
      <c r="P497" s="589"/>
      <c r="Q497" s="589"/>
      <c r="AM497" s="356"/>
      <c r="AN497" s="356"/>
      <c r="AO497" s="356"/>
      <c r="AP497" s="356"/>
      <c r="AQ497" s="356"/>
      <c r="AR497" s="356"/>
      <c r="AS497" s="356"/>
      <c r="AT497" s="356"/>
      <c r="AU497" s="356"/>
      <c r="AV497" s="356"/>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51" t="s">
        <v>245</v>
      </c>
      <c r="D498" s="1050"/>
      <c r="E498" s="609">
        <v>1.5622374885743676E-2</v>
      </c>
      <c r="F498" s="589"/>
      <c r="G498" s="589"/>
      <c r="H498" s="1051" t="s">
        <v>214</v>
      </c>
      <c r="I498" s="1050"/>
      <c r="J498" s="610">
        <v>0.36807091657780588</v>
      </c>
      <c r="K498" s="589"/>
      <c r="L498" s="589"/>
      <c r="M498" s="1051" t="s">
        <v>214</v>
      </c>
      <c r="N498" s="1050"/>
      <c r="O498" s="611">
        <v>0.24194350848672841</v>
      </c>
      <c r="P498" s="589"/>
      <c r="Q498" s="589"/>
      <c r="AM498" s="356"/>
      <c r="AN498" s="356"/>
      <c r="AO498" s="356"/>
      <c r="AP498" s="356"/>
      <c r="AQ498" s="356"/>
      <c r="AR498" s="356"/>
      <c r="AS498" s="356"/>
      <c r="AT498" s="356"/>
      <c r="AU498" s="356"/>
      <c r="AV498" s="356"/>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51" t="s">
        <v>260</v>
      </c>
      <c r="D499" s="1050"/>
      <c r="E499" s="612">
        <v>1.9027712683668889E-4</v>
      </c>
      <c r="F499" s="589"/>
      <c r="G499" s="589"/>
      <c r="H499" s="1051" t="s">
        <v>251</v>
      </c>
      <c r="I499" s="1050"/>
      <c r="J499" s="610">
        <v>2.3194195907111077E-3</v>
      </c>
      <c r="K499" s="589"/>
      <c r="L499" s="589"/>
      <c r="M499" s="1051" t="s">
        <v>263</v>
      </c>
      <c r="N499" s="1050"/>
      <c r="O499" s="611">
        <v>1.4064953838367869E-4</v>
      </c>
      <c r="P499" s="589"/>
      <c r="Q499" s="589"/>
      <c r="AM499" s="356"/>
      <c r="AN499" s="356"/>
      <c r="AO499" s="356"/>
      <c r="AP499" s="356"/>
      <c r="AQ499" s="356"/>
      <c r="AR499" s="356"/>
      <c r="AS499" s="356"/>
      <c r="AT499" s="356"/>
      <c r="AU499" s="356"/>
      <c r="AV499" s="356"/>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49"/>
      <c r="D500" s="1050"/>
      <c r="E500" s="605"/>
      <c r="F500" s="589"/>
      <c r="G500" s="589"/>
      <c r="H500" s="1051" t="s">
        <v>213</v>
      </c>
      <c r="I500" s="1050"/>
      <c r="J500" s="610">
        <v>0.55930877158994319</v>
      </c>
      <c r="K500" s="589"/>
      <c r="L500" s="589"/>
      <c r="M500" s="1051" t="s">
        <v>251</v>
      </c>
      <c r="N500" s="1050"/>
      <c r="O500" s="617">
        <v>2.8141242936081936E-6</v>
      </c>
      <c r="P500" s="589"/>
      <c r="Q500" s="589"/>
      <c r="AM500" s="356"/>
      <c r="AN500" s="356"/>
      <c r="AO500" s="356"/>
      <c r="AP500" s="356"/>
      <c r="AQ500" s="356"/>
      <c r="AR500" s="356"/>
      <c r="AS500" s="356"/>
      <c r="AT500" s="356"/>
      <c r="AU500" s="356"/>
      <c r="AV500" s="356"/>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49"/>
      <c r="D501" s="1050"/>
      <c r="E501" s="589"/>
      <c r="F501" s="589"/>
      <c r="G501" s="589"/>
      <c r="H501" s="1051" t="s">
        <v>241</v>
      </c>
      <c r="I501" s="1050"/>
      <c r="J501" s="616">
        <v>4.0014499469982504E-5</v>
      </c>
      <c r="K501" s="589"/>
      <c r="L501" s="589"/>
      <c r="M501" s="1051" t="s">
        <v>213</v>
      </c>
      <c r="N501" s="1050"/>
      <c r="O501" s="611">
        <v>0.29256915613248025</v>
      </c>
      <c r="P501" s="589"/>
      <c r="Q501" s="589"/>
      <c r="AM501" s="356"/>
      <c r="AN501" s="356"/>
      <c r="AO501" s="356"/>
      <c r="AP501" s="356"/>
      <c r="AQ501" s="356"/>
      <c r="AR501" s="356"/>
      <c r="AS501" s="356"/>
      <c r="AT501" s="356"/>
      <c r="AU501" s="356"/>
      <c r="AV501" s="356"/>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52" t="s">
        <v>268</v>
      </c>
      <c r="D502" s="1050"/>
      <c r="E502" s="1050"/>
      <c r="F502" s="1050"/>
      <c r="G502" s="1050"/>
      <c r="H502" s="1051" t="s">
        <v>225</v>
      </c>
      <c r="I502" s="1050"/>
      <c r="J502" s="610">
        <v>1.8831171510462402E-2</v>
      </c>
      <c r="K502" s="589"/>
      <c r="L502" s="589"/>
      <c r="M502" s="1051" t="s">
        <v>241</v>
      </c>
      <c r="N502" s="1050"/>
      <c r="O502" s="611">
        <v>2.7532333173767114E-2</v>
      </c>
      <c r="P502" s="589"/>
      <c r="Q502" s="589"/>
      <c r="AM502" s="356"/>
      <c r="AN502" s="356"/>
      <c r="AO502" s="356"/>
      <c r="AP502" s="356"/>
      <c r="AQ502" s="356"/>
      <c r="AR502" s="356"/>
      <c r="AS502" s="356"/>
      <c r="AT502" s="356"/>
      <c r="AU502" s="356"/>
      <c r="AV502" s="356"/>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53" t="s">
        <v>209</v>
      </c>
      <c r="D503" s="1050"/>
      <c r="E503" s="1053" t="s">
        <v>269</v>
      </c>
      <c r="F503" s="1054"/>
      <c r="G503" s="1055"/>
      <c r="H503" s="1051" t="s">
        <v>254</v>
      </c>
      <c r="I503" s="1050"/>
      <c r="J503" s="610">
        <v>6.0015559727867179E-3</v>
      </c>
      <c r="K503" s="589"/>
      <c r="L503" s="589"/>
      <c r="M503" s="1051" t="s">
        <v>225</v>
      </c>
      <c r="N503" s="1050"/>
      <c r="O503" s="611">
        <v>0.21785629321299094</v>
      </c>
      <c r="P503" s="589"/>
      <c r="Q503" s="589"/>
      <c r="AM503" s="356"/>
      <c r="AN503" s="356"/>
      <c r="AO503" s="356"/>
      <c r="AP503" s="356"/>
      <c r="AQ503" s="356"/>
      <c r="AR503" s="356"/>
      <c r="AS503" s="356"/>
      <c r="AT503" s="356"/>
      <c r="AU503" s="356"/>
      <c r="AV503" s="356"/>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50"/>
      <c r="D504" s="1050"/>
      <c r="E504" s="593" t="s">
        <v>191</v>
      </c>
      <c r="F504" s="594" t="s">
        <v>270</v>
      </c>
      <c r="G504" s="595" t="s">
        <v>271</v>
      </c>
      <c r="H504" s="1051" t="s">
        <v>217</v>
      </c>
      <c r="I504" s="1050"/>
      <c r="J504" s="610">
        <v>0.39886956087126596</v>
      </c>
      <c r="K504" s="589"/>
      <c r="L504" s="589"/>
      <c r="M504" s="1051" t="s">
        <v>254</v>
      </c>
      <c r="N504" s="1050"/>
      <c r="O504" s="611">
        <v>3.3035307942027957E-4</v>
      </c>
      <c r="P504" s="589"/>
      <c r="Q504" s="589"/>
      <c r="AM504" s="356"/>
      <c r="AN504" s="356"/>
      <c r="AO504" s="356"/>
      <c r="AP504" s="356"/>
      <c r="AQ504" s="356"/>
      <c r="AR504" s="356"/>
      <c r="AS504" s="356"/>
      <c r="AT504" s="356"/>
      <c r="AU504" s="356"/>
      <c r="AV504" s="356"/>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51" t="s">
        <v>210</v>
      </c>
      <c r="D505" s="1050"/>
      <c r="E505" s="618">
        <v>7.6012020197580927</v>
      </c>
      <c r="F505" s="619">
        <v>16.524352216865417</v>
      </c>
      <c r="G505" s="620">
        <v>16.524352216865417</v>
      </c>
      <c r="H505" s="1051" t="s">
        <v>264</v>
      </c>
      <c r="I505" s="1050"/>
      <c r="J505" s="610">
        <v>2.1332865833083523E-4</v>
      </c>
      <c r="K505" s="589"/>
      <c r="L505" s="589"/>
      <c r="M505" s="1051" t="s">
        <v>217</v>
      </c>
      <c r="N505" s="1050"/>
      <c r="O505" s="611">
        <v>0.25682424444132695</v>
      </c>
      <c r="P505" s="589"/>
      <c r="Q505" s="589"/>
      <c r="AM505" s="356"/>
      <c r="AN505" s="356"/>
      <c r="AO505" s="356"/>
      <c r="AP505" s="356"/>
      <c r="AQ505" s="356"/>
      <c r="AR505" s="356"/>
      <c r="AS505" s="356"/>
      <c r="AT505" s="356"/>
      <c r="AU505" s="356"/>
      <c r="AV505" s="356"/>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49"/>
      <c r="D506" s="1050"/>
      <c r="E506" s="605"/>
      <c r="F506" s="605"/>
      <c r="G506" s="605"/>
      <c r="H506" s="1051" t="s">
        <v>245</v>
      </c>
      <c r="I506" s="1050"/>
      <c r="J506" s="610">
        <v>1.4548177829782267E-3</v>
      </c>
      <c r="K506" s="589"/>
      <c r="L506" s="589"/>
      <c r="M506" s="1051" t="s">
        <v>264</v>
      </c>
      <c r="N506" s="1050"/>
      <c r="O506" s="617">
        <v>5.1016243309846406E-5</v>
      </c>
      <c r="P506" s="589"/>
      <c r="Q506" s="589"/>
      <c r="AM506" s="356"/>
      <c r="AN506" s="356"/>
      <c r="AO506" s="356"/>
      <c r="AP506" s="356"/>
      <c r="AQ506" s="356"/>
      <c r="AR506" s="356"/>
      <c r="AS506" s="356"/>
      <c r="AT506" s="356"/>
      <c r="AU506" s="356"/>
      <c r="AV506" s="356"/>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49"/>
      <c r="D507" s="1050"/>
      <c r="E507" s="589"/>
      <c r="F507" s="589"/>
      <c r="G507" s="589"/>
      <c r="H507" s="1051" t="s">
        <v>239</v>
      </c>
      <c r="I507" s="1050"/>
      <c r="J507" s="610">
        <v>1.2405782342884107E-2</v>
      </c>
      <c r="K507" s="589"/>
      <c r="L507" s="589"/>
      <c r="M507" s="1051" t="s">
        <v>245</v>
      </c>
      <c r="N507" s="1050"/>
      <c r="O507" s="611">
        <v>1.1354394018905416E-2</v>
      </c>
      <c r="P507" s="589"/>
      <c r="Q507" s="589"/>
      <c r="AM507" s="356"/>
      <c r="AN507" s="356"/>
      <c r="AO507" s="356"/>
      <c r="AP507" s="356"/>
      <c r="AQ507" s="356"/>
      <c r="AR507" s="356"/>
      <c r="AS507" s="356"/>
      <c r="AT507" s="356"/>
      <c r="AU507" s="356"/>
      <c r="AV507" s="356"/>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52" t="s">
        <v>272</v>
      </c>
      <c r="D508" s="1050"/>
      <c r="E508" s="1050"/>
      <c r="F508" s="589"/>
      <c r="G508" s="589"/>
      <c r="H508" s="1051" t="s">
        <v>252</v>
      </c>
      <c r="I508" s="1050"/>
      <c r="J508" s="610">
        <v>6.2979148390702195E-3</v>
      </c>
      <c r="K508" s="589"/>
      <c r="L508" s="589"/>
      <c r="M508" s="1051" t="s">
        <v>260</v>
      </c>
      <c r="N508" s="1050"/>
      <c r="O508" s="617">
        <v>6.6077946157040571E-5</v>
      </c>
      <c r="P508" s="589"/>
      <c r="Q508" s="589"/>
      <c r="AM508" s="356"/>
      <c r="AN508" s="356"/>
      <c r="AO508" s="356"/>
      <c r="AP508" s="356"/>
      <c r="AQ508" s="356"/>
      <c r="AR508" s="356"/>
      <c r="AS508" s="356"/>
      <c r="AT508" s="356"/>
      <c r="AU508" s="356"/>
      <c r="AV508" s="356"/>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49"/>
      <c r="D509" s="1050"/>
      <c r="E509" s="596" t="s">
        <v>209</v>
      </c>
      <c r="F509" s="589"/>
      <c r="G509" s="589"/>
      <c r="H509" s="1051" t="s">
        <v>240</v>
      </c>
      <c r="I509" s="1050"/>
      <c r="J509" s="610">
        <v>2.6510534996843454E-2</v>
      </c>
      <c r="K509" s="589"/>
      <c r="L509" s="589"/>
      <c r="M509" s="1051" t="s">
        <v>239</v>
      </c>
      <c r="N509" s="1050"/>
      <c r="O509" s="611">
        <v>2.8746283242987853E-2</v>
      </c>
      <c r="P509" s="589"/>
      <c r="Q509" s="589"/>
      <c r="AM509" s="356"/>
      <c r="AN509" s="356"/>
      <c r="AO509" s="356"/>
      <c r="AP509" s="356"/>
      <c r="AQ509" s="356"/>
      <c r="AR509" s="356"/>
      <c r="AS509" s="356"/>
      <c r="AT509" s="356"/>
      <c r="AU509" s="356"/>
      <c r="AV509" s="356"/>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50"/>
      <c r="D510" s="1050"/>
      <c r="E510" s="621" t="s">
        <v>210</v>
      </c>
      <c r="F510" s="589"/>
      <c r="G510" s="589"/>
      <c r="H510" s="1051" t="s">
        <v>265</v>
      </c>
      <c r="I510" s="1050"/>
      <c r="J510" s="616">
        <v>6.5208689021198281E-5</v>
      </c>
      <c r="K510" s="589"/>
      <c r="L510" s="589"/>
      <c r="M510" s="1051" t="s">
        <v>252</v>
      </c>
      <c r="N510" s="1050"/>
      <c r="O510" s="611">
        <v>5.577506168452046E-3</v>
      </c>
      <c r="P510" s="589"/>
      <c r="Q510" s="589"/>
      <c r="AM510" s="356"/>
      <c r="AN510" s="356"/>
      <c r="AO510" s="356"/>
      <c r="AP510" s="356"/>
      <c r="AQ510" s="356"/>
      <c r="AR510" s="356"/>
      <c r="AS510" s="356"/>
      <c r="AT510" s="356"/>
      <c r="AU510" s="356"/>
      <c r="AV510" s="356"/>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51" t="s">
        <v>215</v>
      </c>
      <c r="D511" s="1050"/>
      <c r="E511" s="606">
        <v>9.8175814686467744E-2</v>
      </c>
      <c r="F511" s="589"/>
      <c r="G511" s="589"/>
      <c r="H511" s="1051" t="s">
        <v>236</v>
      </c>
      <c r="I511" s="1050"/>
      <c r="J511" s="613">
        <v>3.5301625603068411E-2</v>
      </c>
      <c r="K511" s="589"/>
      <c r="L511" s="589"/>
      <c r="M511" s="1051" t="s">
        <v>240</v>
      </c>
      <c r="N511" s="1050"/>
      <c r="O511" s="611">
        <v>3.0249373122092515E-4</v>
      </c>
      <c r="P511" s="589"/>
      <c r="Q511" s="589"/>
      <c r="AM511" s="356"/>
      <c r="AN511" s="356"/>
      <c r="AO511" s="356"/>
      <c r="AP511" s="356"/>
      <c r="AQ511" s="356"/>
      <c r="AR511" s="356"/>
      <c r="AS511" s="356"/>
      <c r="AT511" s="356"/>
      <c r="AU511" s="356"/>
      <c r="AV511" s="356"/>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51" t="s">
        <v>226</v>
      </c>
      <c r="D512" s="1050"/>
      <c r="E512" s="609">
        <v>5.431806471606293E-2</v>
      </c>
      <c r="F512" s="589"/>
      <c r="G512" s="589"/>
      <c r="H512" s="1049"/>
      <c r="I512" s="1050"/>
      <c r="J512" s="605"/>
      <c r="K512" s="589"/>
      <c r="L512" s="589"/>
      <c r="M512" s="1051" t="s">
        <v>265</v>
      </c>
      <c r="N512" s="1050"/>
      <c r="O512" s="617">
        <v>2.8595515555463267E-5</v>
      </c>
      <c r="P512" s="589"/>
      <c r="Q512" s="589"/>
      <c r="AM512" s="356"/>
      <c r="AN512" s="356"/>
      <c r="AO512" s="356"/>
      <c r="AP512" s="356"/>
      <c r="AQ512" s="356"/>
      <c r="AR512" s="356"/>
      <c r="AS512" s="356"/>
      <c r="AT512" s="356"/>
      <c r="AU512" s="356"/>
      <c r="AV512" s="356"/>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51" t="s">
        <v>219</v>
      </c>
      <c r="D513" s="1050"/>
      <c r="E513" s="609">
        <v>8.1291356291797567E-2</v>
      </c>
      <c r="F513" s="589"/>
      <c r="G513" s="589"/>
      <c r="H513" s="1049"/>
      <c r="I513" s="1050"/>
      <c r="J513" s="589"/>
      <c r="K513" s="589"/>
      <c r="L513" s="589"/>
      <c r="M513" s="1051" t="s">
        <v>236</v>
      </c>
      <c r="N513" s="1050"/>
      <c r="O513" s="614">
        <v>1.9911265033050435E-2</v>
      </c>
      <c r="P513" s="589"/>
      <c r="Q513" s="589"/>
      <c r="AM513" s="356"/>
      <c r="AN513" s="356"/>
      <c r="AO513" s="356"/>
      <c r="AP513" s="356"/>
      <c r="AQ513" s="356"/>
      <c r="AR513" s="356"/>
      <c r="AS513" s="356"/>
      <c r="AT513" s="356"/>
      <c r="AU513" s="356"/>
      <c r="AV513" s="356"/>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51" t="s">
        <v>224</v>
      </c>
      <c r="D514" s="1050"/>
      <c r="E514" s="609">
        <v>7.3834826177557003E-2</v>
      </c>
      <c r="F514" s="589"/>
      <c r="G514" s="589"/>
      <c r="H514" s="1052" t="s">
        <v>268</v>
      </c>
      <c r="I514" s="1050"/>
      <c r="J514" s="1050"/>
      <c r="K514" s="1050"/>
      <c r="L514" s="1050"/>
      <c r="M514" s="1049"/>
      <c r="N514" s="1050"/>
      <c r="O514" s="605"/>
      <c r="P514" s="589"/>
      <c r="Q514" s="589"/>
      <c r="AM514" s="356"/>
      <c r="AN514" s="356"/>
      <c r="AO514" s="356"/>
      <c r="AP514" s="356"/>
      <c r="AQ514" s="356"/>
      <c r="AR514" s="356"/>
      <c r="AS514" s="356"/>
      <c r="AT514" s="356"/>
      <c r="AU514" s="356"/>
      <c r="AV514" s="356"/>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51" t="s">
        <v>238</v>
      </c>
      <c r="D515" s="1050"/>
      <c r="E515" s="609">
        <v>3.6246241264429159E-3</v>
      </c>
      <c r="F515" s="589"/>
      <c r="G515" s="589"/>
      <c r="H515" s="1053" t="s">
        <v>209</v>
      </c>
      <c r="I515" s="1050"/>
      <c r="J515" s="1053" t="s">
        <v>269</v>
      </c>
      <c r="K515" s="1054"/>
      <c r="L515" s="1055"/>
      <c r="M515" s="1049"/>
      <c r="N515" s="1050"/>
      <c r="O515" s="589"/>
      <c r="P515" s="589"/>
      <c r="Q515" s="589"/>
      <c r="AM515" s="356"/>
      <c r="AN515" s="356"/>
      <c r="AO515" s="356"/>
      <c r="AP515" s="356"/>
      <c r="AQ515" s="356"/>
      <c r="AR515" s="356"/>
      <c r="AS515" s="356"/>
      <c r="AT515" s="356"/>
      <c r="AU515" s="356"/>
      <c r="AV515" s="356"/>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51" t="s">
        <v>230</v>
      </c>
      <c r="D516" s="1050"/>
      <c r="E516" s="609">
        <v>2.6370663880375265E-2</v>
      </c>
      <c r="F516" s="589"/>
      <c r="G516" s="589"/>
      <c r="H516" s="1050"/>
      <c r="I516" s="1050"/>
      <c r="J516" s="597" t="s">
        <v>191</v>
      </c>
      <c r="K516" s="598" t="s">
        <v>270</v>
      </c>
      <c r="L516" s="599" t="s">
        <v>271</v>
      </c>
      <c r="M516" s="1052" t="s">
        <v>268</v>
      </c>
      <c r="N516" s="1050"/>
      <c r="O516" s="1050"/>
      <c r="P516" s="1050"/>
      <c r="Q516" s="1050"/>
      <c r="AM516" s="356"/>
      <c r="AN516" s="356"/>
      <c r="AO516" s="356"/>
      <c r="AP516" s="356"/>
      <c r="AQ516" s="356"/>
      <c r="AR516" s="356"/>
      <c r="AS516" s="356"/>
      <c r="AT516" s="356"/>
      <c r="AU516" s="356"/>
      <c r="AV516" s="356"/>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51" t="s">
        <v>228</v>
      </c>
      <c r="D517" s="1050"/>
      <c r="E517" s="609">
        <v>4.8429700448765996E-2</v>
      </c>
      <c r="F517" s="589"/>
      <c r="G517" s="589"/>
      <c r="H517" s="1051" t="s">
        <v>210</v>
      </c>
      <c r="I517" s="1050"/>
      <c r="J517" s="622">
        <v>6.4151002476838359</v>
      </c>
      <c r="K517" s="623">
        <v>12.336731245545838</v>
      </c>
      <c r="L517" s="624">
        <v>12.336731245545838</v>
      </c>
      <c r="M517" s="1053" t="s">
        <v>209</v>
      </c>
      <c r="N517" s="1050"/>
      <c r="O517" s="1053" t="s">
        <v>269</v>
      </c>
      <c r="P517" s="1054"/>
      <c r="Q517" s="1055"/>
      <c r="AM517" s="356"/>
      <c r="AN517" s="356"/>
      <c r="AO517" s="356"/>
      <c r="AP517" s="356"/>
      <c r="AQ517" s="356"/>
      <c r="AR517" s="356"/>
      <c r="AS517" s="356"/>
      <c r="AT517" s="356"/>
      <c r="AU517" s="356"/>
      <c r="AV517" s="356"/>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51" t="s">
        <v>223</v>
      </c>
      <c r="D518" s="1050"/>
      <c r="E518" s="609">
        <v>8.2746244921503759E-2</v>
      </c>
      <c r="F518" s="589"/>
      <c r="G518" s="589"/>
      <c r="H518" s="1049"/>
      <c r="I518" s="1050"/>
      <c r="J518" s="605"/>
      <c r="K518" s="605"/>
      <c r="L518" s="605"/>
      <c r="M518" s="1050"/>
      <c r="N518" s="1050"/>
      <c r="O518" s="600" t="s">
        <v>191</v>
      </c>
      <c r="P518" s="601" t="s">
        <v>270</v>
      </c>
      <c r="Q518" s="602" t="s">
        <v>271</v>
      </c>
      <c r="AM518" s="356"/>
      <c r="AN518" s="356"/>
      <c r="AO518" s="356"/>
      <c r="AP518" s="356"/>
      <c r="AQ518" s="356"/>
      <c r="AR518" s="356"/>
      <c r="AS518" s="356"/>
      <c r="AT518" s="356"/>
      <c r="AU518" s="356"/>
      <c r="AV518" s="356"/>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51" t="s">
        <v>222</v>
      </c>
      <c r="D519" s="1050"/>
      <c r="E519" s="609">
        <v>7.6591343032857029E-2</v>
      </c>
      <c r="F519" s="589"/>
      <c r="G519" s="589"/>
      <c r="H519" s="1049"/>
      <c r="I519" s="1050"/>
      <c r="J519" s="589"/>
      <c r="K519" s="589"/>
      <c r="L519" s="589"/>
      <c r="M519" s="1051" t="s">
        <v>210</v>
      </c>
      <c r="N519" s="1050"/>
      <c r="O519" s="625">
        <v>5.4984146382113677</v>
      </c>
      <c r="P519" s="626">
        <v>10.37436724190824</v>
      </c>
      <c r="Q519" s="627">
        <v>10.37436724190824</v>
      </c>
      <c r="AM519" s="356"/>
      <c r="AN519" s="356"/>
      <c r="AO519" s="356"/>
      <c r="AP519" s="356"/>
      <c r="AQ519" s="356"/>
      <c r="AR519" s="356"/>
      <c r="AS519" s="356"/>
      <c r="AT519" s="356"/>
      <c r="AU519" s="356"/>
      <c r="AV519" s="356"/>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51" t="s">
        <v>243</v>
      </c>
      <c r="D520" s="1050"/>
      <c r="E520" s="609">
        <v>-1.4846574780164512E-2</v>
      </c>
      <c r="F520" s="589"/>
      <c r="G520" s="589"/>
      <c r="H520" s="1052" t="s">
        <v>272</v>
      </c>
      <c r="I520" s="1050"/>
      <c r="J520" s="1050"/>
      <c r="K520" s="589"/>
      <c r="L520" s="589"/>
      <c r="M520" s="1049"/>
      <c r="N520" s="1050"/>
      <c r="O520" s="605"/>
      <c r="P520" s="605"/>
      <c r="Q520" s="605"/>
      <c r="AM520" s="356"/>
      <c r="AN520" s="356"/>
      <c r="AO520" s="356"/>
      <c r="AP520" s="356"/>
      <c r="AQ520" s="356"/>
      <c r="AR520" s="356"/>
      <c r="AS520" s="356"/>
      <c r="AT520" s="356"/>
      <c r="AU520" s="356"/>
      <c r="AV520" s="356"/>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51" t="s">
        <v>211</v>
      </c>
      <c r="D521" s="1050"/>
      <c r="E521" s="609">
        <v>-0.10994191472786485</v>
      </c>
      <c r="F521" s="589"/>
      <c r="G521" s="589"/>
      <c r="H521" s="1049"/>
      <c r="I521" s="1050"/>
      <c r="J521" s="603" t="s">
        <v>209</v>
      </c>
      <c r="K521" s="589"/>
      <c r="L521" s="589"/>
      <c r="M521" s="1049"/>
      <c r="N521" s="1050"/>
      <c r="O521" s="589"/>
      <c r="P521" s="589"/>
      <c r="Q521" s="589"/>
      <c r="AM521" s="356"/>
      <c r="AN521" s="356"/>
      <c r="AO521" s="356"/>
      <c r="AP521" s="356"/>
      <c r="AQ521" s="356"/>
      <c r="AR521" s="356"/>
      <c r="AS521" s="356"/>
      <c r="AT521" s="356"/>
      <c r="AU521" s="356"/>
      <c r="AV521" s="356"/>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51" t="s">
        <v>261</v>
      </c>
      <c r="D522" s="1050"/>
      <c r="E522" s="609">
        <v>-1.1954502937208112E-3</v>
      </c>
      <c r="F522" s="589"/>
      <c r="G522" s="589"/>
      <c r="H522" s="1050"/>
      <c r="I522" s="1050"/>
      <c r="J522" s="628" t="s">
        <v>210</v>
      </c>
      <c r="K522" s="589"/>
      <c r="L522" s="589"/>
      <c r="M522" s="1052" t="s">
        <v>272</v>
      </c>
      <c r="N522" s="1050"/>
      <c r="O522" s="1050"/>
      <c r="P522" s="589"/>
      <c r="Q522" s="589"/>
      <c r="AM522" s="356"/>
      <c r="AN522" s="356"/>
      <c r="AO522" s="356"/>
      <c r="AP522" s="356"/>
      <c r="AQ522" s="356"/>
      <c r="AR522" s="356"/>
      <c r="AS522" s="356"/>
      <c r="AT522" s="356"/>
      <c r="AU522" s="356"/>
      <c r="AV522" s="356"/>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51" t="s">
        <v>212</v>
      </c>
      <c r="D523" s="1050"/>
      <c r="E523" s="609">
        <v>0.10247302268942932</v>
      </c>
      <c r="F523" s="589"/>
      <c r="G523" s="589"/>
      <c r="H523" s="1051" t="s">
        <v>215</v>
      </c>
      <c r="I523" s="1050"/>
      <c r="J523" s="607">
        <v>0.11622787632078128</v>
      </c>
      <c r="K523" s="589"/>
      <c r="L523" s="589"/>
      <c r="M523" s="1049"/>
      <c r="N523" s="1050"/>
      <c r="O523" s="604" t="s">
        <v>209</v>
      </c>
      <c r="P523" s="589"/>
      <c r="Q523" s="589"/>
      <c r="AM523" s="356"/>
      <c r="AN523" s="356"/>
      <c r="AO523" s="356"/>
      <c r="AP523" s="356"/>
      <c r="AQ523" s="356"/>
      <c r="AR523" s="356"/>
      <c r="AS523" s="356"/>
      <c r="AT523" s="356"/>
      <c r="AU523" s="356"/>
      <c r="AV523" s="356"/>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51" t="s">
        <v>237</v>
      </c>
      <c r="D524" s="1050"/>
      <c r="E524" s="609">
        <v>2.2214696147609223E-2</v>
      </c>
      <c r="F524" s="589"/>
      <c r="G524" s="589"/>
      <c r="H524" s="1051" t="s">
        <v>226</v>
      </c>
      <c r="I524" s="1050"/>
      <c r="J524" s="610">
        <v>6.8637041771290791E-2</v>
      </c>
      <c r="K524" s="589"/>
      <c r="L524" s="589"/>
      <c r="M524" s="1050"/>
      <c r="N524" s="1050"/>
      <c r="O524" s="629" t="s">
        <v>210</v>
      </c>
      <c r="P524" s="589"/>
      <c r="Q524" s="589"/>
      <c r="AM524" s="356"/>
      <c r="AN524" s="356"/>
      <c r="AO524" s="356"/>
      <c r="AP524" s="356"/>
      <c r="AQ524" s="356"/>
      <c r="AR524" s="356"/>
      <c r="AS524" s="356"/>
      <c r="AT524" s="356"/>
      <c r="AU524" s="356"/>
      <c r="AV524" s="356"/>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51" t="s">
        <v>246</v>
      </c>
      <c r="D525" s="1050"/>
      <c r="E525" s="609">
        <v>1.4738272727968359E-2</v>
      </c>
      <c r="F525" s="589"/>
      <c r="G525" s="589"/>
      <c r="H525" s="1051" t="s">
        <v>219</v>
      </c>
      <c r="I525" s="1050"/>
      <c r="J525" s="610">
        <v>9.8028807733631235E-2</v>
      </c>
      <c r="K525" s="589"/>
      <c r="L525" s="589"/>
      <c r="M525" s="1051" t="s">
        <v>215</v>
      </c>
      <c r="N525" s="1050"/>
      <c r="O525" s="608">
        <v>0.100521598777673</v>
      </c>
      <c r="P525" s="589"/>
      <c r="Q525" s="589"/>
      <c r="AM525" s="356"/>
      <c r="AN525" s="356"/>
      <c r="AO525" s="356"/>
      <c r="AP525" s="356"/>
      <c r="AQ525" s="356"/>
      <c r="AR525" s="356"/>
      <c r="AS525" s="356"/>
      <c r="AT525" s="356"/>
      <c r="AU525" s="356"/>
      <c r="AV525" s="356"/>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51" t="s">
        <v>235</v>
      </c>
      <c r="D526" s="1050"/>
      <c r="E526" s="609">
        <v>2.8167889172297268E-2</v>
      </c>
      <c r="F526" s="589"/>
      <c r="G526" s="589"/>
      <c r="H526" s="1051" t="s">
        <v>224</v>
      </c>
      <c r="I526" s="1050"/>
      <c r="J526" s="610">
        <v>8.9888019406359737E-2</v>
      </c>
      <c r="K526" s="589"/>
      <c r="L526" s="589"/>
      <c r="M526" s="1051" t="s">
        <v>226</v>
      </c>
      <c r="N526" s="1050"/>
      <c r="O526" s="611">
        <v>7.1245373068257609E-2</v>
      </c>
      <c r="P526" s="589"/>
      <c r="Q526" s="589"/>
      <c r="AM526" s="356"/>
      <c r="AN526" s="356"/>
      <c r="AO526" s="356"/>
      <c r="AP526" s="356"/>
      <c r="AQ526" s="356"/>
      <c r="AR526" s="356"/>
      <c r="AS526" s="356"/>
      <c r="AT526" s="356"/>
      <c r="AU526" s="356"/>
      <c r="AV526" s="356"/>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51" t="s">
        <v>255</v>
      </c>
      <c r="D527" s="1050"/>
      <c r="E527" s="609">
        <v>6.2448223727421303E-3</v>
      </c>
      <c r="F527" s="589"/>
      <c r="G527" s="589"/>
      <c r="H527" s="1051" t="s">
        <v>238</v>
      </c>
      <c r="I527" s="1050"/>
      <c r="J527" s="610">
        <v>4.0453618321153583E-3</v>
      </c>
      <c r="K527" s="589"/>
      <c r="L527" s="589"/>
      <c r="M527" s="1051" t="s">
        <v>219</v>
      </c>
      <c r="N527" s="1050"/>
      <c r="O527" s="611">
        <v>8.7503511382176213E-2</v>
      </c>
      <c r="P527" s="589"/>
      <c r="Q527" s="589"/>
      <c r="AM527" s="356"/>
      <c r="AN527" s="356"/>
      <c r="AO527" s="356"/>
      <c r="AP527" s="356"/>
      <c r="AQ527" s="356"/>
      <c r="AR527" s="356"/>
      <c r="AS527" s="356"/>
      <c r="AT527" s="356"/>
      <c r="AU527" s="356"/>
      <c r="AV527" s="356"/>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51" t="s">
        <v>262</v>
      </c>
      <c r="D528" s="1050"/>
      <c r="E528" s="609">
        <v>-8.6382278187023803E-4</v>
      </c>
      <c r="F528" s="589"/>
      <c r="G528" s="589"/>
      <c r="H528" s="1051" t="s">
        <v>230</v>
      </c>
      <c r="I528" s="1050"/>
      <c r="J528" s="610">
        <v>2.7134972441220654E-2</v>
      </c>
      <c r="K528" s="589"/>
      <c r="L528" s="589"/>
      <c r="M528" s="1051" t="s">
        <v>224</v>
      </c>
      <c r="N528" s="1050"/>
      <c r="O528" s="611">
        <v>7.4183578513076179E-2</v>
      </c>
      <c r="P528" s="589"/>
      <c r="Q528" s="589"/>
      <c r="AM528" s="356"/>
      <c r="AN528" s="356"/>
      <c r="AO528" s="356"/>
      <c r="AP528" s="356"/>
      <c r="AQ528" s="356"/>
      <c r="AR528" s="356"/>
      <c r="AS528" s="356"/>
      <c r="AT528" s="356"/>
      <c r="AU528" s="356"/>
      <c r="AV528" s="356"/>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51" t="s">
        <v>232</v>
      </c>
      <c r="D529" s="1050"/>
      <c r="E529" s="609">
        <v>-2.8012482572378931E-2</v>
      </c>
      <c r="F529" s="589"/>
      <c r="G529" s="589"/>
      <c r="H529" s="1051" t="s">
        <v>228</v>
      </c>
      <c r="I529" s="1050"/>
      <c r="J529" s="610">
        <v>6.0415836863297684E-2</v>
      </c>
      <c r="K529" s="589"/>
      <c r="L529" s="589"/>
      <c r="M529" s="1051" t="s">
        <v>238</v>
      </c>
      <c r="N529" s="1050"/>
      <c r="O529" s="611">
        <v>3.5773505325278052E-2</v>
      </c>
      <c r="P529" s="589"/>
      <c r="Q529" s="589"/>
      <c r="AM529" s="356"/>
      <c r="AN529" s="356"/>
      <c r="AO529" s="356"/>
      <c r="AP529" s="356"/>
      <c r="AQ529" s="356"/>
      <c r="AR529" s="356"/>
      <c r="AS529" s="356"/>
      <c r="AT529" s="356"/>
      <c r="AU529" s="356"/>
      <c r="AV529" s="356"/>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51" t="s">
        <v>227</v>
      </c>
      <c r="D530" s="1050"/>
      <c r="E530" s="609">
        <v>-4.4164478373443332E-2</v>
      </c>
      <c r="F530" s="589"/>
      <c r="G530" s="589"/>
      <c r="H530" s="1051" t="s">
        <v>223</v>
      </c>
      <c r="I530" s="1050"/>
      <c r="J530" s="610">
        <v>9.3651305492484349E-2</v>
      </c>
      <c r="K530" s="589"/>
      <c r="L530" s="589"/>
      <c r="M530" s="1051" t="s">
        <v>230</v>
      </c>
      <c r="N530" s="1050"/>
      <c r="O530" s="611">
        <v>5.1893964030527324E-2</v>
      </c>
      <c r="P530" s="589"/>
      <c r="Q530" s="589"/>
      <c r="AM530" s="356"/>
      <c r="AN530" s="356"/>
      <c r="AO530" s="356"/>
      <c r="AP530" s="356"/>
      <c r="AQ530" s="356"/>
      <c r="AR530" s="356"/>
      <c r="AS530" s="356"/>
      <c r="AT530" s="356"/>
      <c r="AU530" s="356"/>
      <c r="AV530" s="356"/>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51" t="s">
        <v>229</v>
      </c>
      <c r="D531" s="1050"/>
      <c r="E531" s="609">
        <v>-2.3663077751904363E-2</v>
      </c>
      <c r="F531" s="589"/>
      <c r="G531" s="589"/>
      <c r="H531" s="1051" t="s">
        <v>222</v>
      </c>
      <c r="I531" s="1050"/>
      <c r="J531" s="610">
        <v>8.5395782135068737E-2</v>
      </c>
      <c r="K531" s="589"/>
      <c r="L531" s="589"/>
      <c r="M531" s="1051" t="s">
        <v>228</v>
      </c>
      <c r="N531" s="1050"/>
      <c r="O531" s="611">
        <v>5.3252741484106907E-2</v>
      </c>
      <c r="P531" s="589"/>
      <c r="Q531" s="589"/>
      <c r="AM531" s="356"/>
      <c r="AN531" s="356"/>
      <c r="AO531" s="356"/>
      <c r="AP531" s="356"/>
      <c r="AQ531" s="356"/>
      <c r="AR531" s="356"/>
      <c r="AS531" s="356"/>
      <c r="AT531" s="356"/>
      <c r="AU531" s="356"/>
      <c r="AV531" s="356"/>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51" t="s">
        <v>233</v>
      </c>
      <c r="D532" s="1050"/>
      <c r="E532" s="609">
        <v>1.6573348875980606E-2</v>
      </c>
      <c r="F532" s="589"/>
      <c r="G532" s="589"/>
      <c r="H532" s="1051" t="s">
        <v>256</v>
      </c>
      <c r="I532" s="1050"/>
      <c r="J532" s="610">
        <v>-6.4672280410607249E-4</v>
      </c>
      <c r="K532" s="589"/>
      <c r="L532" s="589"/>
      <c r="M532" s="1051" t="s">
        <v>223</v>
      </c>
      <c r="N532" s="1050"/>
      <c r="O532" s="611">
        <v>9.2139763927473306E-2</v>
      </c>
      <c r="P532" s="589"/>
      <c r="Q532" s="589"/>
      <c r="AM532" s="356"/>
      <c r="AN532" s="356"/>
      <c r="AO532" s="356"/>
      <c r="AP532" s="356"/>
      <c r="AQ532" s="356"/>
      <c r="AR532" s="356"/>
      <c r="AS532" s="356"/>
      <c r="AT532" s="356"/>
      <c r="AU532" s="356"/>
      <c r="AV532" s="356"/>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51" t="s">
        <v>257</v>
      </c>
      <c r="D533" s="1050"/>
      <c r="E533" s="609">
        <v>2.1585329252239924E-3</v>
      </c>
      <c r="F533" s="589"/>
      <c r="G533" s="589"/>
      <c r="H533" s="1051" t="s">
        <v>259</v>
      </c>
      <c r="I533" s="1050"/>
      <c r="J533" s="610">
        <v>-9.2414051822324312E-4</v>
      </c>
      <c r="K533" s="589"/>
      <c r="L533" s="589"/>
      <c r="M533" s="1051" t="s">
        <v>222</v>
      </c>
      <c r="N533" s="1050"/>
      <c r="O533" s="611">
        <v>9.5901054173507264E-2</v>
      </c>
      <c r="P533" s="589"/>
      <c r="Q533" s="589"/>
      <c r="AM533" s="356"/>
      <c r="AN533" s="356"/>
      <c r="AO533" s="356"/>
      <c r="AP533" s="356"/>
      <c r="AQ533" s="356"/>
      <c r="AR533" s="356"/>
      <c r="AS533" s="356"/>
      <c r="AT533" s="356"/>
      <c r="AU533" s="356"/>
      <c r="AV533" s="356"/>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51" t="s">
        <v>220</v>
      </c>
      <c r="D534" s="1050"/>
      <c r="E534" s="609">
        <v>9.4882741557117942E-2</v>
      </c>
      <c r="F534" s="589"/>
      <c r="G534" s="589"/>
      <c r="H534" s="1051" t="s">
        <v>249</v>
      </c>
      <c r="I534" s="1050"/>
      <c r="J534" s="610">
        <v>1.684274088386549E-2</v>
      </c>
      <c r="K534" s="589"/>
      <c r="L534" s="589"/>
      <c r="M534" s="1051" t="s">
        <v>256</v>
      </c>
      <c r="N534" s="1050"/>
      <c r="O534" s="611">
        <v>1.2922479174031718E-2</v>
      </c>
      <c r="P534" s="589"/>
      <c r="Q534" s="589"/>
      <c r="AM534" s="356"/>
      <c r="AN534" s="356"/>
      <c r="AO534" s="356"/>
      <c r="AP534" s="356"/>
      <c r="AQ534" s="356"/>
      <c r="AR534" s="356"/>
      <c r="AS534" s="356"/>
      <c r="AT534" s="356"/>
      <c r="AU534" s="356"/>
      <c r="AV534" s="356"/>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51" t="s">
        <v>253</v>
      </c>
      <c r="D535" s="1050"/>
      <c r="E535" s="609">
        <v>9.5933046395760852E-3</v>
      </c>
      <c r="F535" s="589"/>
      <c r="G535" s="589"/>
      <c r="H535" s="1051" t="s">
        <v>247</v>
      </c>
      <c r="I535" s="1050"/>
      <c r="J535" s="610">
        <v>1.6951689615648226E-2</v>
      </c>
      <c r="K535" s="589"/>
      <c r="L535" s="589"/>
      <c r="M535" s="1051" t="s">
        <v>259</v>
      </c>
      <c r="N535" s="1050"/>
      <c r="O535" s="611">
        <v>7.5186310883524361E-3</v>
      </c>
      <c r="P535" s="589"/>
      <c r="Q535" s="589"/>
      <c r="AM535" s="356"/>
      <c r="AN535" s="356"/>
      <c r="AO535" s="356"/>
      <c r="AP535" s="356"/>
      <c r="AQ535" s="356"/>
      <c r="AR535" s="356"/>
      <c r="AS535" s="356"/>
      <c r="AT535" s="356"/>
      <c r="AU535" s="356"/>
      <c r="AV535" s="356"/>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51" t="s">
        <v>258</v>
      </c>
      <c r="D536" s="1050"/>
      <c r="E536" s="609">
        <v>2.5650440899952975E-3</v>
      </c>
      <c r="F536" s="589"/>
      <c r="G536" s="589"/>
      <c r="H536" s="1051" t="s">
        <v>243</v>
      </c>
      <c r="I536" s="1050"/>
      <c r="J536" s="610">
        <v>-1.3553168567648686E-2</v>
      </c>
      <c r="K536" s="589"/>
      <c r="L536" s="589"/>
      <c r="M536" s="1051" t="s">
        <v>249</v>
      </c>
      <c r="N536" s="1050"/>
      <c r="O536" s="611">
        <v>1.548514315004144E-3</v>
      </c>
      <c r="P536" s="589"/>
      <c r="Q536" s="589"/>
      <c r="AM536" s="356"/>
      <c r="AN536" s="356"/>
      <c r="AO536" s="356"/>
      <c r="AP536" s="356"/>
      <c r="AQ536" s="356"/>
      <c r="AR536" s="356"/>
      <c r="AS536" s="356"/>
      <c r="AT536" s="356"/>
      <c r="AU536" s="356"/>
      <c r="AV536" s="356"/>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51" t="s">
        <v>216</v>
      </c>
      <c r="D537" s="1050"/>
      <c r="E537" s="609">
        <v>-9.0293396950290497E-2</v>
      </c>
      <c r="F537" s="589"/>
      <c r="G537" s="589"/>
      <c r="H537" s="1051" t="s">
        <v>211</v>
      </c>
      <c r="I537" s="1050"/>
      <c r="J537" s="610">
        <v>-0.11950508801101134</v>
      </c>
      <c r="K537" s="589"/>
      <c r="L537" s="589"/>
      <c r="M537" s="1051" t="s">
        <v>247</v>
      </c>
      <c r="N537" s="1050"/>
      <c r="O537" s="611">
        <v>-1.9864652137873326E-3</v>
      </c>
      <c r="P537" s="589"/>
      <c r="Q537" s="589"/>
      <c r="AM537" s="356"/>
      <c r="AN537" s="356"/>
      <c r="AO537" s="356"/>
      <c r="AP537" s="356"/>
      <c r="AQ537" s="356"/>
      <c r="AR537" s="356"/>
      <c r="AS537" s="356"/>
      <c r="AT537" s="356"/>
      <c r="AU537" s="356"/>
      <c r="AV537" s="356"/>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51" t="s">
        <v>218</v>
      </c>
      <c r="D538" s="1050"/>
      <c r="E538" s="609">
        <v>8.3722635404019766E-2</v>
      </c>
      <c r="F538" s="589"/>
      <c r="G538" s="589"/>
      <c r="H538" s="1051" t="s">
        <v>212</v>
      </c>
      <c r="I538" s="1050"/>
      <c r="J538" s="610">
        <v>9.7572925786067452E-2</v>
      </c>
      <c r="K538" s="589"/>
      <c r="L538" s="589"/>
      <c r="M538" s="1051" t="s">
        <v>243</v>
      </c>
      <c r="N538" s="1050"/>
      <c r="O538" s="611">
        <v>-2.747755825915944E-2</v>
      </c>
      <c r="P538" s="589"/>
      <c r="Q538" s="589"/>
      <c r="AM538" s="356"/>
      <c r="AN538" s="356"/>
      <c r="AO538" s="356"/>
      <c r="AP538" s="356"/>
      <c r="AQ538" s="356"/>
      <c r="AR538" s="356"/>
      <c r="AS538" s="356"/>
      <c r="AT538" s="356"/>
      <c r="AU538" s="356"/>
      <c r="AV538" s="356"/>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51" t="s">
        <v>248</v>
      </c>
      <c r="D539" s="1050"/>
      <c r="E539" s="609">
        <v>1.2145933592663662E-2</v>
      </c>
      <c r="F539" s="589"/>
      <c r="G539" s="589"/>
      <c r="H539" s="1051" t="s">
        <v>237</v>
      </c>
      <c r="I539" s="1050"/>
      <c r="J539" s="610">
        <v>2.5026872029627348E-2</v>
      </c>
      <c r="K539" s="589"/>
      <c r="L539" s="589"/>
      <c r="M539" s="1051" t="s">
        <v>211</v>
      </c>
      <c r="N539" s="1050"/>
      <c r="O539" s="611">
        <v>-0.13861413520711702</v>
      </c>
      <c r="P539" s="589"/>
      <c r="Q539" s="589"/>
      <c r="AM539" s="356"/>
      <c r="AN539" s="356"/>
      <c r="AO539" s="356"/>
      <c r="AP539" s="356"/>
      <c r="AQ539" s="356"/>
      <c r="AR539" s="356"/>
      <c r="AS539" s="356"/>
      <c r="AT539" s="356"/>
      <c r="AU539" s="356"/>
      <c r="AV539" s="356"/>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51" t="s">
        <v>242</v>
      </c>
      <c r="D540" s="1050"/>
      <c r="E540" s="609">
        <v>2.2106369288199416E-2</v>
      </c>
      <c r="F540" s="589"/>
      <c r="G540" s="589"/>
      <c r="H540" s="1051" t="s">
        <v>246</v>
      </c>
      <c r="I540" s="1050"/>
      <c r="J540" s="610">
        <v>1.7215012873512042E-2</v>
      </c>
      <c r="K540" s="589"/>
      <c r="L540" s="589"/>
      <c r="M540" s="1051" t="s">
        <v>261</v>
      </c>
      <c r="N540" s="1050"/>
      <c r="O540" s="611">
        <v>-1.9532968196374535E-4</v>
      </c>
      <c r="P540" s="589"/>
      <c r="Q540" s="589"/>
      <c r="AM540" s="356"/>
      <c r="AN540" s="356"/>
      <c r="AO540" s="356"/>
      <c r="AP540" s="356"/>
      <c r="AQ540" s="356"/>
      <c r="AR540" s="356"/>
      <c r="AS540" s="356"/>
      <c r="AT540" s="356"/>
      <c r="AU540" s="356"/>
      <c r="AV540" s="356"/>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51" t="s">
        <v>244</v>
      </c>
      <c r="D541" s="1050"/>
      <c r="E541" s="609">
        <v>1.7410516398373436E-2</v>
      </c>
      <c r="F541" s="589"/>
      <c r="G541" s="589"/>
      <c r="H541" s="1051" t="s">
        <v>235</v>
      </c>
      <c r="I541" s="1050"/>
      <c r="J541" s="610">
        <v>2.9284446544848429E-2</v>
      </c>
      <c r="K541" s="589"/>
      <c r="L541" s="589"/>
      <c r="M541" s="1051" t="s">
        <v>212</v>
      </c>
      <c r="N541" s="1050"/>
      <c r="O541" s="611">
        <v>0.13581658009035652</v>
      </c>
      <c r="P541" s="589"/>
      <c r="Q541" s="589"/>
      <c r="AM541" s="356"/>
      <c r="AN541" s="356"/>
      <c r="AO541" s="356"/>
      <c r="AP541" s="356"/>
      <c r="AQ541" s="356"/>
      <c r="AR541" s="356"/>
      <c r="AS541" s="356"/>
      <c r="AT541" s="356"/>
      <c r="AU541" s="356"/>
      <c r="AV541" s="356"/>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51" t="s">
        <v>231</v>
      </c>
      <c r="D542" s="1050"/>
      <c r="E542" s="609">
        <v>3.1401583356613652E-2</v>
      </c>
      <c r="F542" s="589"/>
      <c r="G542" s="589"/>
      <c r="H542" s="1051" t="s">
        <v>255</v>
      </c>
      <c r="I542" s="1050"/>
      <c r="J542" s="610">
        <v>7.9853520111750724E-3</v>
      </c>
      <c r="K542" s="589"/>
      <c r="L542" s="589"/>
      <c r="M542" s="1051" t="s">
        <v>237</v>
      </c>
      <c r="N542" s="1050"/>
      <c r="O542" s="611">
        <v>3.8258651064366302E-2</v>
      </c>
      <c r="P542" s="589"/>
      <c r="Q542" s="589"/>
      <c r="AM542" s="356"/>
      <c r="AN542" s="356"/>
      <c r="AO542" s="356"/>
      <c r="AP542" s="356"/>
      <c r="AQ542" s="356"/>
      <c r="AR542" s="356"/>
      <c r="AS542" s="356"/>
      <c r="AT542" s="356"/>
      <c r="AU542" s="356"/>
      <c r="AV542" s="356"/>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51" t="s">
        <v>250</v>
      </c>
      <c r="D543" s="1050"/>
      <c r="E543" s="609">
        <v>1.0592769019337428E-2</v>
      </c>
      <c r="F543" s="589"/>
      <c r="G543" s="589"/>
      <c r="H543" s="1051" t="s">
        <v>262</v>
      </c>
      <c r="I543" s="1050"/>
      <c r="J543" s="610">
        <v>-4.5699891404661798E-4</v>
      </c>
      <c r="K543" s="589"/>
      <c r="L543" s="589"/>
      <c r="M543" s="1051" t="s">
        <v>246</v>
      </c>
      <c r="N543" s="1050"/>
      <c r="O543" s="611">
        <v>3.0062430237611905E-3</v>
      </c>
      <c r="P543" s="589"/>
      <c r="Q543" s="589"/>
      <c r="AM543" s="356"/>
      <c r="AN543" s="356"/>
      <c r="AO543" s="356"/>
      <c r="AP543" s="356"/>
      <c r="AQ543" s="356"/>
      <c r="AR543" s="356"/>
      <c r="AS543" s="356"/>
      <c r="AT543" s="356"/>
      <c r="AU543" s="356"/>
      <c r="AV543" s="356"/>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51" t="s">
        <v>234</v>
      </c>
      <c r="D544" s="1050"/>
      <c r="E544" s="609">
        <v>2.8726143683240977E-2</v>
      </c>
      <c r="F544" s="589"/>
      <c r="G544" s="589"/>
      <c r="H544" s="1051" t="s">
        <v>232</v>
      </c>
      <c r="I544" s="1050"/>
      <c r="J544" s="610">
        <v>-4.2498745558026872E-2</v>
      </c>
      <c r="K544" s="589"/>
      <c r="L544" s="589"/>
      <c r="M544" s="1051" t="s">
        <v>235</v>
      </c>
      <c r="N544" s="1050"/>
      <c r="O544" s="611">
        <v>1.9705405573599299E-2</v>
      </c>
      <c r="P544" s="589"/>
      <c r="Q544" s="589"/>
      <c r="AM544" s="356"/>
      <c r="AN544" s="356"/>
      <c r="AO544" s="356"/>
      <c r="AP544" s="356"/>
      <c r="AQ544" s="356"/>
      <c r="AR544" s="356"/>
      <c r="AS544" s="356"/>
      <c r="AT544" s="356"/>
      <c r="AU544" s="356"/>
      <c r="AV544" s="356"/>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51" t="s">
        <v>221</v>
      </c>
      <c r="D545" s="1050"/>
      <c r="E545" s="609">
        <v>8.7378022354623358E-2</v>
      </c>
      <c r="F545" s="589"/>
      <c r="G545" s="589"/>
      <c r="H545" s="1051" t="s">
        <v>227</v>
      </c>
      <c r="I545" s="1050"/>
      <c r="J545" s="610">
        <v>-6.6065350990283003E-2</v>
      </c>
      <c r="K545" s="589"/>
      <c r="L545" s="589"/>
      <c r="M545" s="1051" t="s">
        <v>255</v>
      </c>
      <c r="N545" s="1050"/>
      <c r="O545" s="611">
        <v>8.4462639932049912E-3</v>
      </c>
      <c r="P545" s="589"/>
      <c r="Q545" s="589"/>
      <c r="AM545" s="356"/>
      <c r="AN545" s="356"/>
      <c r="AO545" s="356"/>
      <c r="AP545" s="356"/>
      <c r="AQ545" s="356"/>
      <c r="AR545" s="356"/>
      <c r="AS545" s="356"/>
      <c r="AT545" s="356"/>
      <c r="AU545" s="356"/>
      <c r="AV545" s="356"/>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51" t="s">
        <v>214</v>
      </c>
      <c r="D546" s="1050"/>
      <c r="E546" s="609">
        <v>-0.10056145791238447</v>
      </c>
      <c r="F546" s="589"/>
      <c r="G546" s="589"/>
      <c r="H546" s="1051" t="s">
        <v>229</v>
      </c>
      <c r="I546" s="1050"/>
      <c r="J546" s="610">
        <v>-5.1983107819668299E-2</v>
      </c>
      <c r="K546" s="589"/>
      <c r="L546" s="589"/>
      <c r="M546" s="1051" t="s">
        <v>262</v>
      </c>
      <c r="N546" s="1050"/>
      <c r="O546" s="611">
        <v>-3.0934653689053035E-4</v>
      </c>
      <c r="P546" s="589"/>
      <c r="Q546" s="589"/>
      <c r="AM546" s="356"/>
      <c r="AN546" s="356"/>
      <c r="AO546" s="356"/>
      <c r="AP546" s="356"/>
      <c r="AQ546" s="356"/>
      <c r="AR546" s="356"/>
      <c r="AS546" s="356"/>
      <c r="AT546" s="356"/>
      <c r="AU546" s="356"/>
      <c r="AV546" s="356"/>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51" t="s">
        <v>263</v>
      </c>
      <c r="D547" s="1050"/>
      <c r="E547" s="609">
        <v>-1.7171851038256321E-4</v>
      </c>
      <c r="F547" s="589"/>
      <c r="G547" s="589"/>
      <c r="H547" s="1051" t="s">
        <v>233</v>
      </c>
      <c r="I547" s="1050"/>
      <c r="J547" s="610">
        <v>6.1970669100370138E-3</v>
      </c>
      <c r="K547" s="589"/>
      <c r="L547" s="589"/>
      <c r="M547" s="1051" t="s">
        <v>232</v>
      </c>
      <c r="N547" s="1050"/>
      <c r="O547" s="611">
        <v>-2.5230994402337878E-2</v>
      </c>
      <c r="P547" s="589"/>
      <c r="Q547" s="589"/>
      <c r="AM547" s="356"/>
      <c r="AN547" s="356"/>
      <c r="AO547" s="356"/>
      <c r="AP547" s="356"/>
      <c r="AQ547" s="356"/>
      <c r="AR547" s="356"/>
      <c r="AS547" s="356"/>
      <c r="AT547" s="356"/>
      <c r="AU547" s="356"/>
      <c r="AV547" s="356"/>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51" t="s">
        <v>251</v>
      </c>
      <c r="D548" s="1050"/>
      <c r="E548" s="609">
        <v>1.0445842361379829E-2</v>
      </c>
      <c r="F548" s="589"/>
      <c r="G548" s="589"/>
      <c r="H548" s="1051" t="s">
        <v>257</v>
      </c>
      <c r="I548" s="1050"/>
      <c r="J548" s="610">
        <v>3.6351134874196235E-3</v>
      </c>
      <c r="K548" s="589"/>
      <c r="L548" s="589"/>
      <c r="M548" s="1051" t="s">
        <v>227</v>
      </c>
      <c r="N548" s="1050"/>
      <c r="O548" s="611">
        <v>-4.7513750061108986E-2</v>
      </c>
      <c r="P548" s="589"/>
      <c r="Q548" s="589"/>
      <c r="AM548" s="356"/>
      <c r="AN548" s="356"/>
      <c r="AO548" s="356"/>
      <c r="AP548" s="356"/>
      <c r="AQ548" s="356"/>
      <c r="AR548" s="356"/>
      <c r="AS548" s="356"/>
      <c r="AT548" s="356"/>
      <c r="AU548" s="356"/>
      <c r="AV548" s="356"/>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51" t="s">
        <v>213</v>
      </c>
      <c r="D549" s="1050"/>
      <c r="E549" s="609">
        <v>9.820009894490167E-2</v>
      </c>
      <c r="F549" s="589"/>
      <c r="G549" s="589"/>
      <c r="H549" s="1051" t="s">
        <v>220</v>
      </c>
      <c r="I549" s="1050"/>
      <c r="J549" s="610">
        <v>9.5235460863952098E-2</v>
      </c>
      <c r="K549" s="589"/>
      <c r="L549" s="589"/>
      <c r="M549" s="1051" t="s">
        <v>229</v>
      </c>
      <c r="N549" s="1050"/>
      <c r="O549" s="611">
        <v>-1.4717332470856095E-2</v>
      </c>
      <c r="P549" s="589"/>
      <c r="Q549" s="589"/>
      <c r="AM549" s="356"/>
      <c r="AN549" s="356"/>
      <c r="AO549" s="356"/>
      <c r="AP549" s="356"/>
      <c r="AQ549" s="356"/>
      <c r="AR549" s="356"/>
      <c r="AS549" s="356"/>
      <c r="AT549" s="356"/>
      <c r="AU549" s="356"/>
      <c r="AV549" s="356"/>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51" t="s">
        <v>241</v>
      </c>
      <c r="D550" s="1050"/>
      <c r="E550" s="609">
        <v>7.5182229686715741E-3</v>
      </c>
      <c r="F550" s="589"/>
      <c r="G550" s="589"/>
      <c r="H550" s="1051" t="s">
        <v>253</v>
      </c>
      <c r="I550" s="1050"/>
      <c r="J550" s="610">
        <v>1.0362986704929997E-2</v>
      </c>
      <c r="K550" s="589"/>
      <c r="L550" s="589"/>
      <c r="M550" s="1051" t="s">
        <v>233</v>
      </c>
      <c r="N550" s="1050"/>
      <c r="O550" s="611">
        <v>4.9096560272914973E-2</v>
      </c>
      <c r="P550" s="589"/>
      <c r="Q550" s="589"/>
      <c r="AM550" s="356"/>
      <c r="AN550" s="356"/>
      <c r="AO550" s="356"/>
      <c r="AP550" s="356"/>
      <c r="AQ550" s="356"/>
      <c r="AR550" s="356"/>
      <c r="AS550" s="356"/>
      <c r="AT550" s="356"/>
      <c r="AU550" s="356"/>
      <c r="AV550" s="356"/>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51" t="s">
        <v>225</v>
      </c>
      <c r="D551" s="1050"/>
      <c r="E551" s="609">
        <v>3.6637946352724708E-2</v>
      </c>
      <c r="F551" s="589"/>
      <c r="G551" s="589"/>
      <c r="H551" s="1051" t="s">
        <v>258</v>
      </c>
      <c r="I551" s="1050"/>
      <c r="J551" s="610">
        <v>2.7053173701656976E-3</v>
      </c>
      <c r="K551" s="589"/>
      <c r="L551" s="589"/>
      <c r="M551" s="1051" t="s">
        <v>257</v>
      </c>
      <c r="N551" s="1050"/>
      <c r="O551" s="611">
        <v>1.0309174495770599E-2</v>
      </c>
      <c r="P551" s="589"/>
      <c r="Q551" s="589"/>
      <c r="AM551" s="356"/>
      <c r="AN551" s="356"/>
      <c r="AO551" s="356"/>
      <c r="AP551" s="356"/>
      <c r="AQ551" s="356"/>
      <c r="AR551" s="356"/>
      <c r="AS551" s="356"/>
      <c r="AT551" s="356"/>
      <c r="AU551" s="356"/>
      <c r="AV551" s="356"/>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51" t="s">
        <v>254</v>
      </c>
      <c r="D552" s="1050"/>
      <c r="E552" s="609">
        <v>-5.7154288544886732E-3</v>
      </c>
      <c r="F552" s="589"/>
      <c r="G552" s="589"/>
      <c r="H552" s="1051" t="s">
        <v>216</v>
      </c>
      <c r="I552" s="1050"/>
      <c r="J552" s="610">
        <v>-9.2718047092614331E-2</v>
      </c>
      <c r="K552" s="589"/>
      <c r="L552" s="589"/>
      <c r="M552" s="1051" t="s">
        <v>220</v>
      </c>
      <c r="N552" s="1050"/>
      <c r="O552" s="611">
        <v>0.10151875670441295</v>
      </c>
      <c r="P552" s="589"/>
      <c r="Q552" s="589"/>
      <c r="AM552" s="356"/>
      <c r="AN552" s="356"/>
      <c r="AO552" s="356"/>
      <c r="AP552" s="356"/>
      <c r="AQ552" s="356"/>
      <c r="AR552" s="356"/>
      <c r="AS552" s="356"/>
      <c r="AT552" s="356"/>
      <c r="AU552" s="356"/>
      <c r="AV552" s="356"/>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51" t="s">
        <v>217</v>
      </c>
      <c r="D553" s="1050"/>
      <c r="E553" s="609">
        <v>-8.2959967125773831E-2</v>
      </c>
      <c r="F553" s="589"/>
      <c r="G553" s="589"/>
      <c r="H553" s="1051" t="s">
        <v>218</v>
      </c>
      <c r="I553" s="1050"/>
      <c r="J553" s="610">
        <v>6.9116056377315785E-2</v>
      </c>
      <c r="K553" s="589"/>
      <c r="L553" s="589"/>
      <c r="M553" s="1051" t="s">
        <v>253</v>
      </c>
      <c r="N553" s="1050"/>
      <c r="O553" s="611">
        <v>1.5559952530057312E-2</v>
      </c>
      <c r="P553" s="589"/>
      <c r="Q553" s="589"/>
      <c r="AM553" s="356"/>
      <c r="AN553" s="356"/>
      <c r="AO553" s="356"/>
      <c r="AP553" s="356"/>
      <c r="AQ553" s="356"/>
      <c r="AR553" s="356"/>
      <c r="AS553" s="356"/>
      <c r="AT553" s="356"/>
      <c r="AU553" s="356"/>
      <c r="AV553" s="356"/>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51" t="s">
        <v>264</v>
      </c>
      <c r="D554" s="1050"/>
      <c r="E554" s="609">
        <v>-2.2948988818173685E-5</v>
      </c>
      <c r="F554" s="589"/>
      <c r="G554" s="589"/>
      <c r="H554" s="1051" t="s">
        <v>248</v>
      </c>
      <c r="I554" s="1050"/>
      <c r="J554" s="610">
        <v>3.0779023030408697E-3</v>
      </c>
      <c r="K554" s="589"/>
      <c r="L554" s="589"/>
      <c r="M554" s="1051" t="s">
        <v>258</v>
      </c>
      <c r="N554" s="1050"/>
      <c r="O554" s="611">
        <v>-1.2511079858635555E-3</v>
      </c>
      <c r="P554" s="589"/>
      <c r="Q554" s="589"/>
      <c r="AM554" s="356"/>
      <c r="AN554" s="356"/>
      <c r="AO554" s="356"/>
      <c r="AP554" s="356"/>
      <c r="AQ554" s="356"/>
      <c r="AR554" s="356"/>
      <c r="AS554" s="356"/>
      <c r="AT554" s="356"/>
      <c r="AU554" s="356"/>
      <c r="AV554" s="356"/>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51" t="s">
        <v>245</v>
      </c>
      <c r="D555" s="1050"/>
      <c r="E555" s="609">
        <v>-1.6443386029868608E-2</v>
      </c>
      <c r="F555" s="589"/>
      <c r="G555" s="589"/>
      <c r="H555" s="1051" t="s">
        <v>242</v>
      </c>
      <c r="I555" s="1050"/>
      <c r="J555" s="610">
        <v>2.406502703786819E-2</v>
      </c>
      <c r="K555" s="589"/>
      <c r="L555" s="589"/>
      <c r="M555" s="1051" t="s">
        <v>216</v>
      </c>
      <c r="N555" s="1050"/>
      <c r="O555" s="611">
        <v>-0.11659168100272636</v>
      </c>
      <c r="P555" s="589"/>
      <c r="Q555" s="589"/>
      <c r="AM555" s="356"/>
      <c r="AN555" s="356"/>
      <c r="AO555" s="356"/>
      <c r="AP555" s="356"/>
      <c r="AQ555" s="356"/>
      <c r="AR555" s="356"/>
      <c r="AS555" s="356"/>
      <c r="AT555" s="356"/>
      <c r="AU555" s="356"/>
      <c r="AV555" s="356"/>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51" t="s">
        <v>260</v>
      </c>
      <c r="D556" s="1050"/>
      <c r="E556" s="612">
        <v>-1.8147258157709461E-3</v>
      </c>
      <c r="F556" s="589"/>
      <c r="G556" s="589"/>
      <c r="H556" s="1051" t="s">
        <v>244</v>
      </c>
      <c r="I556" s="1050"/>
      <c r="J556" s="610">
        <v>1.8597776999897304E-2</v>
      </c>
      <c r="K556" s="589"/>
      <c r="L556" s="589"/>
      <c r="M556" s="1051" t="s">
        <v>218</v>
      </c>
      <c r="N556" s="1050"/>
      <c r="O556" s="611">
        <v>0.11168258633970848</v>
      </c>
      <c r="P556" s="589"/>
      <c r="Q556" s="589"/>
      <c r="AM556" s="356"/>
      <c r="AN556" s="356"/>
      <c r="AO556" s="356"/>
      <c r="AP556" s="356"/>
      <c r="AQ556" s="356"/>
      <c r="AR556" s="356"/>
      <c r="AS556" s="356"/>
      <c r="AT556" s="356"/>
      <c r="AU556" s="356"/>
      <c r="AV556" s="356"/>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49"/>
      <c r="D557" s="1050"/>
      <c r="E557" s="605"/>
      <c r="F557" s="589"/>
      <c r="G557" s="589"/>
      <c r="H557" s="1051" t="s">
        <v>231</v>
      </c>
      <c r="I557" s="1050"/>
      <c r="J557" s="610">
        <v>3.7975903095256308E-2</v>
      </c>
      <c r="K557" s="589"/>
      <c r="L557" s="589"/>
      <c r="M557" s="1051" t="s">
        <v>248</v>
      </c>
      <c r="N557" s="1050"/>
      <c r="O557" s="611">
        <v>2.2555033212606868E-2</v>
      </c>
      <c r="P557" s="589"/>
      <c r="Q557" s="589"/>
      <c r="AM557" s="356"/>
      <c r="AN557" s="356"/>
      <c r="AO557" s="356"/>
      <c r="AP557" s="356"/>
      <c r="AQ557" s="356"/>
      <c r="AR557" s="356"/>
      <c r="AS557" s="356"/>
      <c r="AT557" s="356"/>
      <c r="AU557" s="356"/>
      <c r="AV557" s="356"/>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49"/>
      <c r="D558" s="1050"/>
      <c r="E558" s="589"/>
      <c r="F558" s="589"/>
      <c r="G558" s="589"/>
      <c r="H558" s="1051" t="s">
        <v>250</v>
      </c>
      <c r="I558" s="1050"/>
      <c r="J558" s="610">
        <v>1.2347807825279706E-2</v>
      </c>
      <c r="K558" s="589"/>
      <c r="L558" s="589"/>
      <c r="M558" s="1051" t="s">
        <v>242</v>
      </c>
      <c r="N558" s="1050"/>
      <c r="O558" s="611">
        <v>2.5294792627951836E-2</v>
      </c>
      <c r="P558" s="589"/>
      <c r="Q558" s="589"/>
      <c r="AM558" s="356"/>
      <c r="AN558" s="356"/>
      <c r="AO558" s="356"/>
      <c r="AP558" s="356"/>
      <c r="AQ558" s="356"/>
      <c r="AR558" s="356"/>
      <c r="AS558" s="356"/>
      <c r="AT558" s="356"/>
      <c r="AU558" s="356"/>
      <c r="AV558" s="356"/>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52" t="s">
        <v>273</v>
      </c>
      <c r="D559" s="1050"/>
      <c r="E559" s="1050"/>
      <c r="F559" s="589"/>
      <c r="G559" s="589"/>
      <c r="H559" s="1051" t="s">
        <v>234</v>
      </c>
      <c r="I559" s="1050"/>
      <c r="J559" s="610">
        <v>8.2298489720574273E-3</v>
      </c>
      <c r="K559" s="589"/>
      <c r="L559" s="589"/>
      <c r="M559" s="1051" t="s">
        <v>231</v>
      </c>
      <c r="N559" s="1050"/>
      <c r="O559" s="611">
        <v>3.0178643060659972E-2</v>
      </c>
      <c r="P559" s="589"/>
      <c r="Q559" s="589"/>
      <c r="AM559" s="356"/>
      <c r="AN559" s="356"/>
      <c r="AO559" s="356"/>
      <c r="AP559" s="356"/>
      <c r="AQ559" s="356"/>
      <c r="AR559" s="356"/>
      <c r="AS559" s="356"/>
      <c r="AT559" s="356"/>
      <c r="AU559" s="356"/>
      <c r="AV559" s="356"/>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53" t="s">
        <v>209</v>
      </c>
      <c r="D560" s="1050"/>
      <c r="E560" s="630" t="s">
        <v>210</v>
      </c>
      <c r="F560" s="589"/>
      <c r="G560" s="589"/>
      <c r="H560" s="1051" t="s">
        <v>221</v>
      </c>
      <c r="I560" s="1050"/>
      <c r="J560" s="610">
        <v>6.4334473576614939E-2</v>
      </c>
      <c r="K560" s="589"/>
      <c r="L560" s="589"/>
      <c r="M560" s="1051" t="s">
        <v>234</v>
      </c>
      <c r="N560" s="1050"/>
      <c r="O560" s="611">
        <v>2.5163663104898263E-2</v>
      </c>
      <c r="P560" s="589"/>
      <c r="Q560" s="589"/>
      <c r="AM560" s="356"/>
      <c r="AN560" s="356"/>
      <c r="AO560" s="356"/>
      <c r="AP560" s="356"/>
      <c r="AQ560" s="356"/>
      <c r="AR560" s="356"/>
      <c r="AS560" s="356"/>
      <c r="AT560" s="356"/>
      <c r="AU560" s="356"/>
      <c r="AV560" s="356"/>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51" t="s">
        <v>210</v>
      </c>
      <c r="D561" s="1050"/>
      <c r="E561" s="631">
        <v>1.0000000000000002</v>
      </c>
      <c r="F561" s="589"/>
      <c r="G561" s="589"/>
      <c r="H561" s="1051" t="s">
        <v>214</v>
      </c>
      <c r="I561" s="1050"/>
      <c r="J561" s="610">
        <v>-9.4571941285833905E-2</v>
      </c>
      <c r="K561" s="589"/>
      <c r="L561" s="589"/>
      <c r="M561" s="1051" t="s">
        <v>221</v>
      </c>
      <c r="N561" s="1050"/>
      <c r="O561" s="611">
        <v>8.384039168508467E-2</v>
      </c>
      <c r="P561" s="589"/>
      <c r="Q561" s="589"/>
      <c r="AM561" s="356"/>
      <c r="AN561" s="356"/>
      <c r="AO561" s="356"/>
      <c r="AP561" s="356"/>
      <c r="AQ561" s="356"/>
      <c r="AR561" s="356"/>
      <c r="AS561" s="356"/>
      <c r="AT561" s="356"/>
      <c r="AU561" s="356"/>
      <c r="AV561" s="356"/>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49"/>
      <c r="D562" s="1050"/>
      <c r="E562" s="605"/>
      <c r="F562" s="589"/>
      <c r="G562" s="589"/>
      <c r="H562" s="1051" t="s">
        <v>251</v>
      </c>
      <c r="I562" s="1050"/>
      <c r="J562" s="610">
        <v>7.5073422133489984E-3</v>
      </c>
      <c r="K562" s="589"/>
      <c r="L562" s="589"/>
      <c r="M562" s="1051" t="s">
        <v>214</v>
      </c>
      <c r="N562" s="1050"/>
      <c r="O562" s="611">
        <v>-8.9458064987502764E-2</v>
      </c>
      <c r="P562" s="589"/>
      <c r="Q562" s="589"/>
      <c r="AM562" s="356"/>
      <c r="AN562" s="356"/>
      <c r="AO562" s="356"/>
      <c r="AP562" s="356"/>
      <c r="AQ562" s="356"/>
      <c r="AR562" s="356"/>
      <c r="AS562" s="356"/>
      <c r="AT562" s="356"/>
      <c r="AU562" s="356"/>
      <c r="AV562" s="356"/>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49"/>
      <c r="D563" s="1050"/>
      <c r="E563" s="589"/>
      <c r="F563" s="589"/>
      <c r="G563" s="589"/>
      <c r="H563" s="1051" t="s">
        <v>213</v>
      </c>
      <c r="I563" s="1050"/>
      <c r="J563" s="610">
        <v>0.11657954816996412</v>
      </c>
      <c r="K563" s="589"/>
      <c r="L563" s="589"/>
      <c r="M563" s="1051" t="s">
        <v>263</v>
      </c>
      <c r="N563" s="1050"/>
      <c r="O563" s="611">
        <v>2.1569082344541314E-3</v>
      </c>
      <c r="P563" s="589"/>
      <c r="Q563" s="589"/>
      <c r="AM563" s="356"/>
      <c r="AN563" s="356"/>
      <c r="AO563" s="356"/>
      <c r="AP563" s="356"/>
      <c r="AQ563" s="356"/>
      <c r="AR563" s="356"/>
      <c r="AS563" s="356"/>
      <c r="AT563" s="356"/>
      <c r="AU563" s="356"/>
      <c r="AV563" s="356"/>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49"/>
      <c r="D564" s="1050"/>
      <c r="E564" s="589"/>
      <c r="F564" s="589"/>
      <c r="G564" s="589"/>
      <c r="H564" s="1051" t="s">
        <v>241</v>
      </c>
      <c r="I564" s="1050"/>
      <c r="J564" s="610">
        <v>9.8606432573077074E-4</v>
      </c>
      <c r="K564" s="589"/>
      <c r="L564" s="589"/>
      <c r="M564" s="1051" t="s">
        <v>251</v>
      </c>
      <c r="N564" s="1050"/>
      <c r="O564" s="611">
        <v>3.0509433980422545E-4</v>
      </c>
      <c r="P564" s="589"/>
      <c r="Q564" s="589"/>
      <c r="AM564" s="356"/>
      <c r="AN564" s="356"/>
      <c r="AO564" s="356"/>
      <c r="AP564" s="356"/>
      <c r="AQ564" s="356"/>
      <c r="AR564" s="356"/>
      <c r="AS564" s="356"/>
      <c r="AT564" s="356"/>
      <c r="AU564" s="356"/>
      <c r="AV564" s="356"/>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49"/>
      <c r="D565" s="1050"/>
      <c r="E565" s="589"/>
      <c r="F565" s="589"/>
      <c r="G565" s="589"/>
      <c r="H565" s="1051" t="s">
        <v>225</v>
      </c>
      <c r="I565" s="1050"/>
      <c r="J565" s="610">
        <v>-2.1391203634125045E-2</v>
      </c>
      <c r="K565" s="589"/>
      <c r="L565" s="589"/>
      <c r="M565" s="1051" t="s">
        <v>213</v>
      </c>
      <c r="N565" s="1050"/>
      <c r="O565" s="611">
        <v>9.8373196275361993E-2</v>
      </c>
      <c r="P565" s="589"/>
      <c r="Q565" s="589"/>
      <c r="AM565" s="356"/>
      <c r="AN565" s="356"/>
      <c r="AO565" s="356"/>
      <c r="AP565" s="356"/>
      <c r="AQ565" s="356"/>
      <c r="AR565" s="356"/>
      <c r="AS565" s="356"/>
      <c r="AT565" s="356"/>
      <c r="AU565" s="356"/>
      <c r="AV565" s="356"/>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49"/>
      <c r="D566" s="1050"/>
      <c r="E566" s="589"/>
      <c r="F566" s="589"/>
      <c r="G566" s="589"/>
      <c r="H566" s="1051" t="s">
        <v>254</v>
      </c>
      <c r="I566" s="1050"/>
      <c r="J566" s="610">
        <v>-1.2076149560124825E-2</v>
      </c>
      <c r="K566" s="589"/>
      <c r="L566" s="589"/>
      <c r="M566" s="1051" t="s">
        <v>241</v>
      </c>
      <c r="N566" s="1050"/>
      <c r="O566" s="611">
        <v>3.0177552982812654E-2</v>
      </c>
      <c r="P566" s="589"/>
      <c r="Q566" s="589"/>
      <c r="AM566" s="356"/>
      <c r="AN566" s="356"/>
      <c r="AO566" s="356"/>
      <c r="AP566" s="356"/>
      <c r="AQ566" s="356"/>
      <c r="AR566" s="356"/>
      <c r="AS566" s="356"/>
      <c r="AT566" s="356"/>
      <c r="AU566" s="356"/>
      <c r="AV566" s="356"/>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49"/>
      <c r="D567" s="1050"/>
      <c r="E567" s="589"/>
      <c r="F567" s="589"/>
      <c r="G567" s="589"/>
      <c r="H567" s="1051" t="s">
        <v>217</v>
      </c>
      <c r="I567" s="1050"/>
      <c r="J567" s="610">
        <v>-9.8449156636779445E-2</v>
      </c>
      <c r="K567" s="589"/>
      <c r="L567" s="589"/>
      <c r="M567" s="1051" t="s">
        <v>225</v>
      </c>
      <c r="N567" s="1050"/>
      <c r="O567" s="611">
        <v>8.4888247518228946E-2</v>
      </c>
      <c r="P567" s="589"/>
      <c r="Q567" s="589"/>
      <c r="AM567" s="356"/>
      <c r="AN567" s="356"/>
      <c r="AO567" s="356"/>
      <c r="AP567" s="356"/>
      <c r="AQ567" s="356"/>
      <c r="AR567" s="356"/>
      <c r="AS567" s="356"/>
      <c r="AT567" s="356"/>
      <c r="AU567" s="356"/>
      <c r="AV567" s="356"/>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49"/>
      <c r="D568" s="1050"/>
      <c r="E568" s="589"/>
      <c r="F568" s="589"/>
      <c r="G568" s="589"/>
      <c r="H568" s="1051" t="s">
        <v>264</v>
      </c>
      <c r="I568" s="1050"/>
      <c r="J568" s="610">
        <v>-2.2767804499128066E-3</v>
      </c>
      <c r="K568" s="589"/>
      <c r="L568" s="589"/>
      <c r="M568" s="1051" t="s">
        <v>254</v>
      </c>
      <c r="N568" s="1050"/>
      <c r="O568" s="611">
        <v>-3.3056106011715835E-3</v>
      </c>
      <c r="P568" s="589"/>
      <c r="Q568" s="589"/>
      <c r="AM568" s="356"/>
      <c r="AN568" s="356"/>
      <c r="AO568" s="356"/>
      <c r="AP568" s="356"/>
      <c r="AQ568" s="356"/>
      <c r="AR568" s="356"/>
      <c r="AS568" s="356"/>
      <c r="AT568" s="356"/>
      <c r="AU568" s="356"/>
      <c r="AV568" s="356"/>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49"/>
      <c r="D569" s="1050"/>
      <c r="E569" s="589"/>
      <c r="F569" s="589"/>
      <c r="G569" s="589"/>
      <c r="H569" s="1051" t="s">
        <v>245</v>
      </c>
      <c r="I569" s="1050"/>
      <c r="J569" s="610">
        <v>-5.9456707122189133E-3</v>
      </c>
      <c r="K569" s="589"/>
      <c r="L569" s="589"/>
      <c r="M569" s="1051" t="s">
        <v>217</v>
      </c>
      <c r="N569" s="1050"/>
      <c r="O569" s="611">
        <v>-9.2168076154303544E-2</v>
      </c>
      <c r="P569" s="589"/>
      <c r="Q569" s="589"/>
      <c r="AM569" s="356"/>
      <c r="AN569" s="356"/>
      <c r="AO569" s="356"/>
      <c r="AP569" s="356"/>
      <c r="AQ569" s="356"/>
      <c r="AR569" s="356"/>
      <c r="AS569" s="356"/>
      <c r="AT569" s="356"/>
      <c r="AU569" s="356"/>
      <c r="AV569" s="356"/>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49"/>
      <c r="D570" s="1050"/>
      <c r="E570" s="589"/>
      <c r="F570" s="589"/>
      <c r="G570" s="589"/>
      <c r="H570" s="1051" t="s">
        <v>239</v>
      </c>
      <c r="I570" s="1050"/>
      <c r="J570" s="610">
        <v>-1.7362354977494394E-2</v>
      </c>
      <c r="K570" s="589"/>
      <c r="L570" s="589"/>
      <c r="M570" s="1051" t="s">
        <v>264</v>
      </c>
      <c r="N570" s="1050"/>
      <c r="O570" s="611">
        <v>-1.2990227305759124E-3</v>
      </c>
      <c r="P570" s="589"/>
      <c r="Q570" s="589"/>
      <c r="AM570" s="356"/>
      <c r="AN570" s="356"/>
      <c r="AO570" s="356"/>
      <c r="AP570" s="356"/>
      <c r="AQ570" s="356"/>
      <c r="AR570" s="356"/>
      <c r="AS570" s="356"/>
      <c r="AT570" s="356"/>
      <c r="AU570" s="356"/>
      <c r="AV570" s="356"/>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49"/>
      <c r="D571" s="1050"/>
      <c r="E571" s="589"/>
      <c r="F571" s="589"/>
      <c r="G571" s="589"/>
      <c r="H571" s="1051" t="s">
        <v>252</v>
      </c>
      <c r="I571" s="1050"/>
      <c r="J571" s="610">
        <v>-1.237071906933008E-2</v>
      </c>
      <c r="K571" s="589"/>
      <c r="L571" s="589"/>
      <c r="M571" s="1051" t="s">
        <v>245</v>
      </c>
      <c r="N571" s="1050"/>
      <c r="O571" s="611">
        <v>-1.9379585922786019E-2</v>
      </c>
      <c r="P571" s="589"/>
      <c r="Q571" s="589"/>
      <c r="AM571" s="356"/>
      <c r="AN571" s="356"/>
      <c r="AO571" s="356"/>
      <c r="AP571" s="356"/>
      <c r="AQ571" s="356"/>
      <c r="AR571" s="356"/>
      <c r="AS571" s="356"/>
      <c r="AT571" s="356"/>
      <c r="AU571" s="356"/>
      <c r="AV571" s="356"/>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49"/>
      <c r="D572" s="1050"/>
      <c r="E572" s="589"/>
      <c r="F572" s="589"/>
      <c r="G572" s="589"/>
      <c r="H572" s="1051" t="s">
        <v>240</v>
      </c>
      <c r="I572" s="1050"/>
      <c r="J572" s="610">
        <v>-2.5380828739200272E-2</v>
      </c>
      <c r="K572" s="589"/>
      <c r="L572" s="589"/>
      <c r="M572" s="1051" t="s">
        <v>260</v>
      </c>
      <c r="N572" s="1050"/>
      <c r="O572" s="611">
        <v>-1.4783960065381592E-3</v>
      </c>
      <c r="P572" s="589"/>
      <c r="Q572" s="589"/>
      <c r="AM572" s="356"/>
      <c r="AN572" s="356"/>
      <c r="AO572" s="356"/>
      <c r="AP572" s="356"/>
      <c r="AQ572" s="356"/>
      <c r="AR572" s="356"/>
      <c r="AS572" s="356"/>
      <c r="AT572" s="356"/>
      <c r="AU572" s="356"/>
      <c r="AV572" s="356"/>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49"/>
      <c r="D573" s="1050"/>
      <c r="E573" s="589"/>
      <c r="F573" s="589"/>
      <c r="G573" s="589"/>
      <c r="H573" s="1051" t="s">
        <v>265</v>
      </c>
      <c r="I573" s="1050"/>
      <c r="J573" s="610">
        <v>1.2587784147818472E-3</v>
      </c>
      <c r="K573" s="589"/>
      <c r="L573" s="589"/>
      <c r="M573" s="1051" t="s">
        <v>239</v>
      </c>
      <c r="N573" s="1050"/>
      <c r="O573" s="611">
        <v>3.083566814461761E-2</v>
      </c>
      <c r="P573" s="589"/>
      <c r="Q573" s="589"/>
      <c r="AM573" s="356"/>
      <c r="AN573" s="356"/>
      <c r="AO573" s="356"/>
      <c r="AP573" s="356"/>
      <c r="AQ573" s="356"/>
      <c r="AR573" s="356"/>
      <c r="AS573" s="356"/>
      <c r="AT573" s="356"/>
      <c r="AU573" s="356"/>
      <c r="AV573" s="356"/>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49"/>
      <c r="D574" s="1050"/>
      <c r="E574" s="589"/>
      <c r="F574" s="589"/>
      <c r="G574" s="589"/>
      <c r="H574" s="1051" t="s">
        <v>236</v>
      </c>
      <c r="I574" s="1050"/>
      <c r="J574" s="613">
        <v>2.9288282502622835E-2</v>
      </c>
      <c r="K574" s="589"/>
      <c r="L574" s="589"/>
      <c r="M574" s="1051" t="s">
        <v>252</v>
      </c>
      <c r="N574" s="1050"/>
      <c r="O574" s="611">
        <v>1.3582588471216071E-2</v>
      </c>
      <c r="P574" s="589"/>
      <c r="Q574" s="589"/>
      <c r="AM574" s="356"/>
      <c r="AN574" s="356"/>
      <c r="AO574" s="356"/>
      <c r="AP574" s="356"/>
      <c r="AQ574" s="356"/>
      <c r="AR574" s="356"/>
      <c r="AS574" s="356"/>
      <c r="AT574" s="356"/>
      <c r="AU574" s="356"/>
      <c r="AV574" s="356"/>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49"/>
      <c r="D575" s="1050"/>
      <c r="E575" s="589"/>
      <c r="F575" s="589"/>
      <c r="G575" s="589"/>
      <c r="H575" s="1049"/>
      <c r="I575" s="1050"/>
      <c r="J575" s="605"/>
      <c r="K575" s="589"/>
      <c r="L575" s="589"/>
      <c r="M575" s="1051" t="s">
        <v>240</v>
      </c>
      <c r="N575" s="1050"/>
      <c r="O575" s="611">
        <v>-3.1631566659953906E-3</v>
      </c>
      <c r="P575" s="589"/>
      <c r="Q575" s="589"/>
      <c r="AM575" s="356"/>
      <c r="AN575" s="356"/>
      <c r="AO575" s="356"/>
      <c r="AP575" s="356"/>
      <c r="AQ575" s="356"/>
      <c r="AR575" s="356"/>
      <c r="AS575" s="356"/>
      <c r="AT575" s="356"/>
      <c r="AU575" s="356"/>
      <c r="AV575" s="356"/>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49"/>
      <c r="D576" s="1050"/>
      <c r="E576" s="589"/>
      <c r="F576" s="589"/>
      <c r="G576" s="589"/>
      <c r="H576" s="1049"/>
      <c r="I576" s="1050"/>
      <c r="J576" s="589"/>
      <c r="K576" s="589"/>
      <c r="L576" s="589"/>
      <c r="M576" s="1051" t="s">
        <v>265</v>
      </c>
      <c r="N576" s="1050"/>
      <c r="O576" s="611">
        <v>9.7254897028994296E-4</v>
      </c>
      <c r="P576" s="589"/>
      <c r="Q576" s="589"/>
      <c r="AM576" s="356"/>
      <c r="AN576" s="356"/>
      <c r="AO576" s="356"/>
      <c r="AP576" s="356"/>
      <c r="AQ576" s="356"/>
      <c r="AR576" s="356"/>
      <c r="AS576" s="356"/>
      <c r="AT576" s="356"/>
      <c r="AU576" s="356"/>
      <c r="AV576" s="356"/>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49"/>
      <c r="D577" s="1050"/>
      <c r="E577" s="589"/>
      <c r="F577" s="589"/>
      <c r="G577" s="589"/>
      <c r="H577" s="1052" t="s">
        <v>273</v>
      </c>
      <c r="I577" s="1050"/>
      <c r="J577" s="1050"/>
      <c r="K577" s="589"/>
      <c r="L577" s="589"/>
      <c r="M577" s="1051" t="s">
        <v>236</v>
      </c>
      <c r="N577" s="1050"/>
      <c r="O577" s="614">
        <v>-2.5663266829321185E-2</v>
      </c>
      <c r="P577" s="589"/>
      <c r="Q577" s="589"/>
      <c r="AM577" s="356"/>
      <c r="AN577" s="356"/>
      <c r="AO577" s="356"/>
      <c r="AP577" s="356"/>
      <c r="AQ577" s="356"/>
      <c r="AR577" s="356"/>
      <c r="AS577" s="356"/>
      <c r="AT577" s="356"/>
      <c r="AU577" s="356"/>
      <c r="AV577" s="356"/>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49"/>
      <c r="D578" s="1050"/>
      <c r="E578" s="589"/>
      <c r="F578" s="589"/>
      <c r="G578" s="589"/>
      <c r="H578" s="1053" t="s">
        <v>209</v>
      </c>
      <c r="I578" s="1050"/>
      <c r="J578" s="632" t="s">
        <v>210</v>
      </c>
      <c r="K578" s="589"/>
      <c r="L578" s="589"/>
      <c r="M578" s="1049"/>
      <c r="N578" s="1050"/>
      <c r="O578" s="605"/>
      <c r="P578" s="589"/>
      <c r="Q578" s="589"/>
      <c r="AM578" s="356"/>
      <c r="AN578" s="356"/>
      <c r="AO578" s="356"/>
      <c r="AP578" s="356"/>
      <c r="AQ578" s="356"/>
      <c r="AR578" s="356"/>
      <c r="AS578" s="356"/>
      <c r="AT578" s="356"/>
      <c r="AU578" s="356"/>
      <c r="AV578" s="356"/>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49"/>
      <c r="D579" s="1050"/>
      <c r="E579" s="589"/>
      <c r="F579" s="589"/>
      <c r="G579" s="589"/>
      <c r="H579" s="1051" t="s">
        <v>210</v>
      </c>
      <c r="I579" s="1050"/>
      <c r="J579" s="633">
        <v>0.99999999999999989</v>
      </c>
      <c r="K579" s="589"/>
      <c r="L579" s="589"/>
      <c r="M579" s="1049"/>
      <c r="N579" s="1050"/>
      <c r="O579" s="589"/>
      <c r="P579" s="589"/>
      <c r="Q579" s="589"/>
      <c r="AM579" s="356"/>
      <c r="AN579" s="356"/>
      <c r="AO579" s="356"/>
      <c r="AP579" s="356"/>
      <c r="AQ579" s="356"/>
      <c r="AR579" s="356"/>
      <c r="AS579" s="356"/>
      <c r="AT579" s="356"/>
      <c r="AU579" s="356"/>
      <c r="AV579" s="356"/>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49"/>
      <c r="D580" s="1050"/>
      <c r="E580" s="589"/>
      <c r="F580" s="589"/>
      <c r="G580" s="589"/>
      <c r="H580" s="1049"/>
      <c r="I580" s="1050"/>
      <c r="J580" s="605"/>
      <c r="K580" s="589"/>
      <c r="L580" s="589"/>
      <c r="M580" s="1052" t="s">
        <v>273</v>
      </c>
      <c r="N580" s="1050"/>
      <c r="O580" s="1050"/>
      <c r="P580" s="589"/>
      <c r="Q580" s="589"/>
      <c r="AM580" s="356"/>
      <c r="AN580" s="356"/>
      <c r="AO580" s="356"/>
      <c r="AP580" s="356"/>
      <c r="AQ580" s="356"/>
      <c r="AR580" s="356"/>
      <c r="AS580" s="356"/>
      <c r="AT580" s="356"/>
      <c r="AU580" s="356"/>
      <c r="AV580" s="356"/>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49"/>
      <c r="D581" s="1050"/>
      <c r="E581" s="589"/>
      <c r="F581" s="589"/>
      <c r="G581" s="589"/>
      <c r="H581" s="1049"/>
      <c r="I581" s="1050"/>
      <c r="J581" s="589"/>
      <c r="K581" s="589"/>
      <c r="L581" s="589"/>
      <c r="M581" s="1053" t="s">
        <v>209</v>
      </c>
      <c r="N581" s="1050"/>
      <c r="O581" s="634" t="s">
        <v>210</v>
      </c>
      <c r="P581" s="589"/>
      <c r="Q581" s="589"/>
      <c r="AM581" s="356"/>
      <c r="AN581" s="356"/>
      <c r="AO581" s="356"/>
      <c r="AP581" s="356"/>
      <c r="AQ581" s="356"/>
      <c r="AR581" s="356"/>
      <c r="AS581" s="356"/>
      <c r="AT581" s="356"/>
      <c r="AU581" s="356"/>
      <c r="AV581" s="356"/>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49"/>
      <c r="D582" s="1050"/>
      <c r="E582" s="589"/>
      <c r="F582" s="589"/>
      <c r="G582" s="589"/>
      <c r="H582" s="1049"/>
      <c r="I582" s="1050"/>
      <c r="J582" s="589"/>
      <c r="K582" s="589"/>
      <c r="L582" s="589"/>
      <c r="M582" s="1051" t="s">
        <v>210</v>
      </c>
      <c r="N582" s="1050"/>
      <c r="O582" s="635">
        <v>1.0000000000000002</v>
      </c>
      <c r="P582" s="589"/>
      <c r="Q582" s="589"/>
      <c r="AM582" s="356"/>
      <c r="AN582" s="356"/>
      <c r="AO582" s="356"/>
      <c r="AP582" s="356"/>
      <c r="AQ582" s="356"/>
      <c r="AR582" s="356"/>
      <c r="AS582" s="356"/>
      <c r="AT582" s="356"/>
      <c r="AU582" s="356"/>
      <c r="AV582" s="356"/>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49"/>
      <c r="D583" s="1050"/>
      <c r="E583" s="589"/>
      <c r="F583" s="589"/>
      <c r="G583" s="589"/>
      <c r="H583" s="1049"/>
      <c r="I583" s="1050"/>
      <c r="J583" s="589"/>
      <c r="K583" s="589"/>
      <c r="L583" s="589"/>
      <c r="M583" s="1049"/>
      <c r="N583" s="1050"/>
      <c r="O583" s="605"/>
      <c r="P583" s="589"/>
      <c r="Q583" s="589"/>
      <c r="AM583" s="356"/>
      <c r="AN583" s="356"/>
      <c r="AO583" s="356"/>
      <c r="AP583" s="356"/>
      <c r="AQ583" s="356"/>
      <c r="AR583" s="356"/>
      <c r="AS583" s="356"/>
      <c r="AT583" s="356"/>
      <c r="AU583" s="356"/>
      <c r="AV583" s="356"/>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49"/>
      <c r="D584" s="1050"/>
      <c r="E584" s="589"/>
      <c r="F584" s="589"/>
      <c r="G584" s="589"/>
      <c r="H584" s="1049"/>
      <c r="I584" s="1050"/>
      <c r="J584" s="589"/>
      <c r="K584" s="589"/>
      <c r="L584" s="589"/>
      <c r="M584" s="1049"/>
      <c r="N584" s="1050"/>
      <c r="O584" s="589"/>
      <c r="P584" s="589"/>
      <c r="Q584" s="589"/>
      <c r="AM584" s="356"/>
      <c r="AN584" s="356"/>
      <c r="AO584" s="356"/>
      <c r="AP584" s="356"/>
      <c r="AQ584" s="356"/>
      <c r="AR584" s="356"/>
      <c r="AS584" s="356"/>
      <c r="AT584" s="356"/>
      <c r="AU584" s="356"/>
      <c r="AV584" s="356"/>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49"/>
      <c r="D585" s="1050"/>
      <c r="E585" s="589"/>
      <c r="F585" s="589"/>
      <c r="G585" s="589"/>
      <c r="H585" s="1049"/>
      <c r="I585" s="1050"/>
      <c r="J585" s="589"/>
      <c r="K585" s="589"/>
      <c r="L585" s="589"/>
      <c r="M585" s="1049"/>
      <c r="N585" s="1050"/>
      <c r="O585" s="589"/>
      <c r="P585" s="589"/>
      <c r="Q585" s="589"/>
      <c r="AM585" s="356"/>
      <c r="AN585" s="356"/>
      <c r="AO585" s="356"/>
      <c r="AP585" s="356"/>
      <c r="AQ585" s="356"/>
      <c r="AR585" s="356"/>
      <c r="AS585" s="356"/>
      <c r="AT585" s="356"/>
      <c r="AU585" s="356"/>
      <c r="AV585" s="356"/>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49"/>
      <c r="D586" s="1050"/>
      <c r="E586" s="589"/>
      <c r="F586" s="589"/>
      <c r="G586" s="589"/>
      <c r="H586" s="1049"/>
      <c r="I586" s="1050"/>
      <c r="J586" s="589"/>
      <c r="K586" s="589"/>
      <c r="L586" s="589"/>
      <c r="M586" s="1049"/>
      <c r="N586" s="1050"/>
      <c r="O586" s="589"/>
      <c r="P586" s="589"/>
      <c r="Q586" s="589"/>
      <c r="AM586" s="356"/>
      <c r="AN586" s="356"/>
      <c r="AO586" s="356"/>
      <c r="AP586" s="356"/>
      <c r="AQ586" s="356"/>
      <c r="AR586" s="356"/>
      <c r="AS586" s="356"/>
      <c r="AT586" s="356"/>
      <c r="AU586" s="356"/>
      <c r="AV586" s="356"/>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49"/>
      <c r="D587" s="1050"/>
      <c r="E587" s="589"/>
      <c r="F587" s="589"/>
      <c r="G587" s="589"/>
      <c r="H587" s="1049"/>
      <c r="I587" s="1050"/>
      <c r="J587" s="589"/>
      <c r="K587" s="589"/>
      <c r="L587" s="589"/>
      <c r="M587" s="1049"/>
      <c r="N587" s="1050"/>
      <c r="O587" s="589"/>
      <c r="P587" s="589"/>
      <c r="Q587" s="589"/>
      <c r="AM587" s="356"/>
      <c r="AN587" s="356"/>
      <c r="AO587" s="356"/>
      <c r="AP587" s="356"/>
      <c r="AQ587" s="356"/>
      <c r="AR587" s="356"/>
      <c r="AS587" s="356"/>
      <c r="AT587" s="356"/>
      <c r="AU587" s="356"/>
      <c r="AV587" s="356"/>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49"/>
      <c r="D588" s="1050"/>
      <c r="E588" s="589"/>
      <c r="F588" s="589"/>
      <c r="G588" s="589"/>
      <c r="H588" s="1049"/>
      <c r="I588" s="1050"/>
      <c r="J588" s="589"/>
      <c r="K588" s="589"/>
      <c r="L588" s="589"/>
      <c r="M588" s="1049"/>
      <c r="N588" s="1050"/>
      <c r="O588" s="589"/>
      <c r="P588" s="589"/>
      <c r="Q588" s="589"/>
      <c r="AM588" s="356"/>
      <c r="AN588" s="356"/>
      <c r="AO588" s="356"/>
      <c r="AP588" s="356"/>
      <c r="AQ588" s="356"/>
      <c r="AR588" s="356"/>
      <c r="AS588" s="356"/>
      <c r="AT588" s="356"/>
      <c r="AU588" s="356"/>
      <c r="AV588" s="356"/>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49"/>
      <c r="D589" s="1050"/>
      <c r="E589" s="589"/>
      <c r="F589" s="589"/>
      <c r="G589" s="589"/>
      <c r="H589" s="1049"/>
      <c r="I589" s="1050"/>
      <c r="J589" s="589"/>
      <c r="K589" s="589"/>
      <c r="L589" s="589"/>
      <c r="M589" s="1049"/>
      <c r="N589" s="1050"/>
      <c r="O589" s="589"/>
      <c r="P589" s="589"/>
      <c r="Q589" s="589"/>
      <c r="AM589" s="356"/>
      <c r="AN589" s="356"/>
      <c r="AO589" s="356"/>
      <c r="AP589" s="356"/>
      <c r="AQ589" s="356"/>
      <c r="AR589" s="356"/>
      <c r="AS589" s="356"/>
      <c r="AT589" s="356"/>
      <c r="AU589" s="356"/>
      <c r="AV589" s="356"/>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c r="D590" s="1050"/>
      <c r="E590" s="589"/>
      <c r="F590" s="589"/>
      <c r="G590" s="589"/>
      <c r="H590" s="1049"/>
      <c r="I590" s="1050"/>
      <c r="J590" s="589"/>
      <c r="K590" s="589"/>
      <c r="L590" s="589"/>
      <c r="M590" s="1049"/>
      <c r="N590" s="1050"/>
      <c r="O590" s="589"/>
      <c r="P590" s="589"/>
      <c r="Q590" s="589"/>
      <c r="AM590" s="356"/>
      <c r="AN590" s="356"/>
      <c r="AO590" s="356"/>
      <c r="AP590" s="356"/>
      <c r="AQ590" s="356"/>
      <c r="AR590" s="356"/>
      <c r="AS590" s="356"/>
      <c r="AT590" s="356"/>
      <c r="AU590" s="356"/>
      <c r="AV590" s="356"/>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c r="D591" s="1050"/>
      <c r="E591" s="589"/>
      <c r="F591" s="589"/>
      <c r="G591" s="589"/>
      <c r="H591" s="1049"/>
      <c r="I591" s="1050"/>
      <c r="J591" s="589"/>
      <c r="K591" s="589"/>
      <c r="L591" s="589"/>
      <c r="M591" s="1049"/>
      <c r="N591" s="1050"/>
      <c r="O591" s="589"/>
      <c r="P591" s="589"/>
      <c r="Q591" s="589"/>
      <c r="AM591" s="356"/>
      <c r="AN591" s="356"/>
      <c r="AO591" s="356"/>
      <c r="AP591" s="356"/>
      <c r="AQ591" s="356"/>
      <c r="AR591" s="356"/>
      <c r="AS591" s="356"/>
      <c r="AT591" s="356"/>
      <c r="AU591" s="356"/>
      <c r="AV591" s="356"/>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49"/>
      <c r="D592" s="1050"/>
      <c r="E592" s="589"/>
      <c r="F592" s="589"/>
      <c r="G592" s="589"/>
      <c r="H592" s="1049"/>
      <c r="I592" s="1050"/>
      <c r="J592" s="589"/>
      <c r="K592" s="589"/>
      <c r="L592" s="589"/>
      <c r="M592" s="1049"/>
      <c r="N592" s="1050"/>
      <c r="O592" s="589"/>
      <c r="P592" s="589"/>
      <c r="Q592" s="589"/>
      <c r="AM592" s="356"/>
      <c r="AN592" s="356"/>
      <c r="AO592" s="356"/>
      <c r="AP592" s="356"/>
      <c r="AQ592" s="356"/>
      <c r="AR592" s="356"/>
      <c r="AS592" s="356"/>
      <c r="AT592" s="356"/>
      <c r="AU592" s="356"/>
      <c r="AV592" s="356"/>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49"/>
      <c r="D593" s="1050"/>
      <c r="E593" s="589"/>
      <c r="F593" s="589"/>
      <c r="G593" s="589"/>
      <c r="H593" s="1049"/>
      <c r="I593" s="1050"/>
      <c r="J593" s="589"/>
      <c r="K593" s="589"/>
      <c r="L593" s="589"/>
      <c r="M593" s="1049"/>
      <c r="N593" s="1050"/>
      <c r="O593" s="589"/>
      <c r="P593" s="589"/>
      <c r="Q593" s="589"/>
      <c r="AM593" s="356"/>
      <c r="AN593" s="356"/>
      <c r="AO593" s="356"/>
      <c r="AP593" s="356"/>
      <c r="AQ593" s="356"/>
      <c r="AR593" s="356"/>
      <c r="AS593" s="356"/>
      <c r="AT593" s="356"/>
      <c r="AU593" s="356"/>
      <c r="AV593" s="356"/>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49"/>
      <c r="D594" s="1050"/>
      <c r="E594" s="589"/>
      <c r="F594" s="589"/>
      <c r="G594" s="589"/>
      <c r="H594" s="1049"/>
      <c r="I594" s="1050"/>
      <c r="J594" s="589"/>
      <c r="K594" s="589"/>
      <c r="L594" s="589"/>
      <c r="M594" s="1049"/>
      <c r="N594" s="1050"/>
      <c r="O594" s="589"/>
      <c r="P594" s="589"/>
      <c r="Q594" s="589"/>
      <c r="AM594" s="356"/>
      <c r="AN594" s="356"/>
      <c r="AO594" s="356"/>
      <c r="AP594" s="356"/>
      <c r="AQ594" s="356"/>
      <c r="AR594" s="356"/>
      <c r="AS594" s="356"/>
      <c r="AT594" s="356"/>
      <c r="AU594" s="356"/>
      <c r="AV594" s="356"/>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c r="D595" s="1050"/>
      <c r="E595" s="589"/>
      <c r="F595" s="589"/>
      <c r="G595" s="589"/>
      <c r="H595" s="1049"/>
      <c r="I595" s="1050"/>
      <c r="J595" s="589"/>
      <c r="K595" s="589"/>
      <c r="L595" s="589"/>
      <c r="M595" s="1049"/>
      <c r="N595" s="1050"/>
      <c r="O595" s="589"/>
      <c r="P595" s="589"/>
      <c r="Q595" s="589"/>
      <c r="AM595" s="356"/>
      <c r="AN595" s="356"/>
      <c r="AO595" s="356"/>
      <c r="AP595" s="356"/>
      <c r="AQ595" s="356"/>
      <c r="AR595" s="356"/>
      <c r="AS595" s="356"/>
      <c r="AT595" s="356"/>
      <c r="AU595" s="356"/>
      <c r="AV595" s="356"/>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c r="D596" s="1050"/>
      <c r="E596" s="589"/>
      <c r="F596" s="589"/>
      <c r="G596" s="589"/>
      <c r="H596" s="1049"/>
      <c r="I596" s="1050"/>
      <c r="J596" s="589"/>
      <c r="K596" s="589"/>
      <c r="L596" s="589"/>
      <c r="M596" s="1049"/>
      <c r="N596" s="1050"/>
      <c r="O596" s="589"/>
      <c r="P596" s="589"/>
      <c r="Q596" s="589"/>
      <c r="AM596" s="356"/>
      <c r="AN596" s="356"/>
      <c r="AO596" s="356"/>
      <c r="AP596" s="356"/>
      <c r="AQ596" s="356"/>
      <c r="AR596" s="356"/>
      <c r="AS596" s="356"/>
      <c r="AT596" s="356"/>
      <c r="AU596" s="356"/>
      <c r="AV596" s="356"/>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c r="D597" s="1050"/>
      <c r="E597" s="589"/>
      <c r="F597" s="589"/>
      <c r="G597" s="589"/>
      <c r="H597" s="1049"/>
      <c r="I597" s="1050"/>
      <c r="J597" s="589"/>
      <c r="K597" s="589"/>
      <c r="L597" s="589"/>
      <c r="M597" s="1049"/>
      <c r="N597" s="1050"/>
      <c r="O597" s="589"/>
      <c r="P597" s="589"/>
      <c r="Q597" s="589"/>
      <c r="AM597" s="356"/>
      <c r="AN597" s="356"/>
      <c r="AO597" s="356"/>
      <c r="AP597" s="356"/>
      <c r="AQ597" s="356"/>
      <c r="AR597" s="356"/>
      <c r="AS597" s="356"/>
      <c r="AT597" s="356"/>
      <c r="AU597" s="356"/>
      <c r="AV597" s="356"/>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c r="D598" s="1050"/>
      <c r="E598" s="589"/>
      <c r="F598" s="589"/>
      <c r="G598" s="589"/>
      <c r="H598" s="1049"/>
      <c r="I598" s="1050"/>
      <c r="J598" s="589"/>
      <c r="K598" s="589"/>
      <c r="L598" s="589"/>
      <c r="M598" s="1049"/>
      <c r="N598" s="1050"/>
      <c r="O598" s="589"/>
      <c r="P598" s="589"/>
      <c r="Q598" s="589"/>
      <c r="AM598" s="356"/>
      <c r="AN598" s="356"/>
      <c r="AO598" s="356"/>
      <c r="AP598" s="356"/>
      <c r="AQ598" s="356"/>
      <c r="AR598" s="356"/>
      <c r="AS598" s="356"/>
      <c r="AT598" s="356"/>
      <c r="AU598" s="356"/>
      <c r="AV598" s="356"/>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c r="D599" s="1050"/>
      <c r="E599" s="589"/>
      <c r="F599" s="589"/>
      <c r="G599" s="589"/>
      <c r="H599" s="1049"/>
      <c r="I599" s="1050"/>
      <c r="J599" s="589"/>
      <c r="K599" s="589"/>
      <c r="L599" s="589"/>
      <c r="M599" s="1049"/>
      <c r="N599" s="1050"/>
      <c r="O599" s="589"/>
      <c r="P599" s="589"/>
      <c r="Q599" s="589"/>
      <c r="AM599" s="356"/>
      <c r="AN599" s="356"/>
      <c r="AO599" s="356"/>
      <c r="AP599" s="356"/>
      <c r="AQ599" s="356"/>
      <c r="AR599" s="356"/>
      <c r="AS599" s="356"/>
      <c r="AT599" s="356"/>
      <c r="AU599" s="356"/>
      <c r="AV599" s="356"/>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c r="D600" s="1050"/>
      <c r="E600" s="589"/>
      <c r="F600" s="589"/>
      <c r="G600" s="589"/>
      <c r="H600" s="1049"/>
      <c r="I600" s="1050"/>
      <c r="J600" s="589"/>
      <c r="K600" s="589"/>
      <c r="L600" s="589"/>
      <c r="M600" s="1049"/>
      <c r="N600" s="1050"/>
      <c r="O600" s="589"/>
      <c r="P600" s="589"/>
      <c r="Q600" s="589"/>
      <c r="AM600" s="356"/>
      <c r="AN600" s="356"/>
      <c r="AO600" s="356"/>
      <c r="AP600" s="356"/>
      <c r="AQ600" s="356"/>
      <c r="AR600" s="356"/>
      <c r="AS600" s="356"/>
      <c r="AT600" s="356"/>
      <c r="AU600" s="356"/>
      <c r="AV600" s="356"/>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c r="D601" s="1050"/>
      <c r="E601" s="589"/>
      <c r="F601" s="589"/>
      <c r="G601" s="589"/>
      <c r="H601" s="1049"/>
      <c r="I601" s="1050"/>
      <c r="J601" s="589"/>
      <c r="K601" s="589"/>
      <c r="L601" s="589"/>
      <c r="M601" s="1049"/>
      <c r="N601" s="1050"/>
      <c r="O601" s="589"/>
      <c r="P601" s="589"/>
      <c r="Q601" s="589"/>
      <c r="AM601" s="356"/>
      <c r="AN601" s="356"/>
      <c r="AO601" s="356"/>
      <c r="AP601" s="356"/>
      <c r="AQ601" s="356"/>
      <c r="AR601" s="356"/>
      <c r="AS601" s="356"/>
      <c r="AT601" s="356"/>
      <c r="AU601" s="356"/>
      <c r="AV601" s="356"/>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c r="D602" s="1050"/>
      <c r="E602" s="589"/>
      <c r="F602" s="589"/>
      <c r="G602" s="589"/>
      <c r="H602" s="1049"/>
      <c r="I602" s="1050"/>
      <c r="J602" s="589"/>
      <c r="K602" s="589"/>
      <c r="L602" s="589"/>
      <c r="M602" s="1049"/>
      <c r="N602" s="1050"/>
      <c r="O602" s="589"/>
      <c r="P602" s="589"/>
      <c r="Q602" s="589"/>
      <c r="AM602" s="356"/>
      <c r="AN602" s="356"/>
      <c r="AO602" s="356"/>
      <c r="AP602" s="356"/>
      <c r="AQ602" s="356"/>
      <c r="AR602" s="356"/>
      <c r="AS602" s="356"/>
      <c r="AT602" s="356"/>
      <c r="AU602" s="356"/>
      <c r="AV602" s="356"/>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c r="D603" s="1050"/>
      <c r="E603" s="589"/>
      <c r="F603" s="589"/>
      <c r="G603" s="589"/>
      <c r="H603" s="1049"/>
      <c r="I603" s="1050"/>
      <c r="J603" s="589"/>
      <c r="K603" s="589"/>
      <c r="L603" s="589"/>
      <c r="M603" s="1049"/>
      <c r="N603" s="1050"/>
      <c r="O603" s="589"/>
      <c r="P603" s="589"/>
      <c r="Q603" s="589"/>
      <c r="AM603" s="356"/>
      <c r="AN603" s="356"/>
      <c r="AO603" s="356"/>
      <c r="AP603" s="356"/>
      <c r="AQ603" s="356"/>
      <c r="AR603" s="356"/>
      <c r="AS603" s="356"/>
      <c r="AT603" s="356"/>
      <c r="AU603" s="356"/>
      <c r="AV603" s="356"/>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c r="D604" s="1050"/>
      <c r="E604" s="589"/>
      <c r="F604" s="589"/>
      <c r="G604" s="589"/>
      <c r="H604" s="1049"/>
      <c r="I604" s="1050"/>
      <c r="J604" s="589"/>
      <c r="K604" s="589"/>
      <c r="L604" s="589"/>
      <c r="M604" s="1049"/>
      <c r="N604" s="1050"/>
      <c r="O604" s="589"/>
      <c r="P604" s="589"/>
      <c r="Q604" s="589"/>
      <c r="AM604" s="356"/>
      <c r="AN604" s="356"/>
      <c r="AO604" s="356"/>
      <c r="AP604" s="356"/>
      <c r="AQ604" s="356"/>
      <c r="AR604" s="356"/>
      <c r="AS604" s="356"/>
      <c r="AT604" s="356"/>
      <c r="AU604" s="356"/>
      <c r="AV604" s="356"/>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c r="D605" s="1050"/>
      <c r="E605" s="589"/>
      <c r="F605" s="589"/>
      <c r="G605" s="589"/>
      <c r="H605" s="1049"/>
      <c r="I605" s="1050"/>
      <c r="J605" s="589"/>
      <c r="K605" s="589"/>
      <c r="L605" s="589"/>
      <c r="M605" s="1049"/>
      <c r="N605" s="1050"/>
      <c r="O605" s="589"/>
      <c r="P605" s="589"/>
      <c r="Q605" s="589"/>
      <c r="AM605" s="356"/>
      <c r="AN605" s="356"/>
      <c r="AO605" s="356"/>
      <c r="AP605" s="356"/>
      <c r="AQ605" s="356"/>
      <c r="AR605" s="356"/>
      <c r="AS605" s="356"/>
      <c r="AT605" s="356"/>
      <c r="AU605" s="356"/>
      <c r="AV605" s="356"/>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c r="D606" s="1050"/>
      <c r="E606" s="589"/>
      <c r="F606" s="589"/>
      <c r="G606" s="589"/>
      <c r="H606" s="1049"/>
      <c r="I606" s="1050"/>
      <c r="J606" s="589"/>
      <c r="K606" s="589"/>
      <c r="L606" s="589"/>
      <c r="M606" s="1049"/>
      <c r="N606" s="1050"/>
      <c r="O606" s="589"/>
      <c r="P606" s="589"/>
      <c r="Q606" s="589"/>
      <c r="AM606" s="356"/>
      <c r="AN606" s="356"/>
      <c r="AO606" s="356"/>
      <c r="AP606" s="356"/>
      <c r="AQ606" s="356"/>
      <c r="AR606" s="356"/>
      <c r="AS606" s="356"/>
      <c r="AT606" s="356"/>
      <c r="AU606" s="356"/>
      <c r="AV606" s="356"/>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c r="D607" s="1050"/>
      <c r="E607" s="589"/>
      <c r="F607" s="589"/>
      <c r="G607" s="589"/>
      <c r="H607" s="1049"/>
      <c r="I607" s="1050"/>
      <c r="J607" s="589"/>
      <c r="K607" s="589"/>
      <c r="L607" s="589"/>
      <c r="M607" s="1049"/>
      <c r="N607" s="1050"/>
      <c r="O607" s="589"/>
      <c r="P607" s="589"/>
      <c r="Q607" s="589"/>
      <c r="AM607" s="356"/>
      <c r="AN607" s="356"/>
      <c r="AO607" s="356"/>
      <c r="AP607" s="356"/>
      <c r="AQ607" s="356"/>
      <c r="AR607" s="356"/>
      <c r="AS607" s="356"/>
      <c r="AT607" s="356"/>
      <c r="AU607" s="356"/>
      <c r="AV607" s="356"/>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c r="D608" s="1050"/>
      <c r="E608" s="589"/>
      <c r="F608" s="589"/>
      <c r="G608" s="589"/>
      <c r="H608" s="1049"/>
      <c r="I608" s="1050"/>
      <c r="J608" s="589"/>
      <c r="K608" s="589"/>
      <c r="L608" s="589"/>
      <c r="M608" s="1049"/>
      <c r="N608" s="1050"/>
      <c r="O608" s="589"/>
      <c r="P608" s="589"/>
      <c r="Q608" s="589"/>
      <c r="AM608" s="356"/>
      <c r="AN608" s="356"/>
      <c r="AO608" s="356"/>
      <c r="AP608" s="356"/>
      <c r="AQ608" s="356"/>
      <c r="AR608" s="356"/>
      <c r="AS608" s="356"/>
      <c r="AT608" s="356"/>
      <c r="AU608" s="356"/>
      <c r="AV608" s="356"/>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c r="D609" s="1050"/>
      <c r="E609" s="589"/>
      <c r="F609" s="589"/>
      <c r="G609" s="589"/>
      <c r="H609" s="1049"/>
      <c r="I609" s="1050"/>
      <c r="J609" s="589"/>
      <c r="K609" s="589"/>
      <c r="L609" s="589"/>
      <c r="M609" s="1049"/>
      <c r="N609" s="1050"/>
      <c r="O609" s="589"/>
      <c r="P609" s="589"/>
      <c r="Q609" s="589"/>
      <c r="AM609" s="356"/>
      <c r="AN609" s="356"/>
      <c r="AO609" s="356"/>
      <c r="AP609" s="356"/>
      <c r="AQ609" s="356"/>
      <c r="AR609" s="356"/>
      <c r="AS609" s="356"/>
      <c r="AT609" s="356"/>
      <c r="AU609" s="356"/>
      <c r="AV609" s="356"/>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c r="D610" s="1050"/>
      <c r="E610" s="589"/>
      <c r="F610" s="589"/>
      <c r="G610" s="589"/>
      <c r="H610" s="1049"/>
      <c r="I610" s="1050"/>
      <c r="J610" s="589"/>
      <c r="K610" s="589"/>
      <c r="L610" s="589"/>
      <c r="M610" s="1049"/>
      <c r="N610" s="1050"/>
      <c r="O610" s="589"/>
      <c r="P610" s="589"/>
      <c r="Q610" s="589"/>
      <c r="AM610" s="356"/>
      <c r="AN610" s="356"/>
      <c r="AO610" s="356"/>
      <c r="AP610" s="356"/>
      <c r="AQ610" s="356"/>
      <c r="AR610" s="356"/>
      <c r="AS610" s="356"/>
      <c r="AT610" s="356"/>
      <c r="AU610" s="356"/>
      <c r="AV610" s="356"/>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c r="D611" s="1050"/>
      <c r="E611" s="589"/>
      <c r="F611" s="589"/>
      <c r="G611" s="589"/>
      <c r="H611" s="1049"/>
      <c r="I611" s="1050"/>
      <c r="J611" s="589"/>
      <c r="K611" s="589"/>
      <c r="L611" s="589"/>
      <c r="M611" s="1049"/>
      <c r="N611" s="1050"/>
      <c r="O611" s="589"/>
      <c r="P611" s="589"/>
      <c r="Q611" s="589"/>
      <c r="AM611" s="356"/>
      <c r="AN611" s="356"/>
      <c r="AO611" s="356"/>
      <c r="AP611" s="356"/>
      <c r="AQ611" s="356"/>
      <c r="AR611" s="356"/>
      <c r="AS611" s="356"/>
      <c r="AT611" s="356"/>
      <c r="AU611" s="356"/>
      <c r="AV611" s="356"/>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c r="D612" s="1050"/>
      <c r="E612" s="589"/>
      <c r="F612" s="589"/>
      <c r="G612" s="589"/>
      <c r="H612" s="1049"/>
      <c r="I612" s="1050"/>
      <c r="J612" s="589"/>
      <c r="K612" s="589"/>
      <c r="L612" s="589"/>
      <c r="M612" s="1049"/>
      <c r="N612" s="1050"/>
      <c r="O612" s="589"/>
      <c r="P612" s="589"/>
      <c r="Q612" s="589"/>
      <c r="AM612" s="356"/>
      <c r="AN612" s="356"/>
      <c r="AO612" s="356"/>
      <c r="AP612" s="356"/>
      <c r="AQ612" s="356"/>
      <c r="AR612" s="356"/>
      <c r="AS612" s="356"/>
      <c r="AT612" s="356"/>
      <c r="AU612" s="356"/>
      <c r="AV612" s="356"/>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c r="D613" s="1050"/>
      <c r="E613" s="589"/>
      <c r="F613" s="589"/>
      <c r="G613" s="589"/>
      <c r="H613" s="1049"/>
      <c r="I613" s="1050"/>
      <c r="J613" s="589"/>
      <c r="K613" s="589"/>
      <c r="L613" s="589"/>
      <c r="M613" s="1049"/>
      <c r="N613" s="1050"/>
      <c r="O613" s="589"/>
      <c r="P613" s="589"/>
      <c r="Q613" s="589"/>
      <c r="AM613" s="356"/>
      <c r="AN613" s="356"/>
      <c r="AO613" s="356"/>
      <c r="AP613" s="356"/>
      <c r="AQ613" s="356"/>
      <c r="AR613" s="356"/>
      <c r="AS613" s="356"/>
      <c r="AT613" s="356"/>
      <c r="AU613" s="356"/>
      <c r="AV613" s="356"/>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c r="D614" s="1050"/>
      <c r="E614" s="589"/>
      <c r="F614" s="589"/>
      <c r="G614" s="589"/>
      <c r="H614" s="1049"/>
      <c r="I614" s="1050"/>
      <c r="J614" s="589"/>
      <c r="K614" s="589"/>
      <c r="L614" s="589"/>
      <c r="M614" s="1049"/>
      <c r="N614" s="1050"/>
      <c r="O614" s="589"/>
      <c r="P614" s="589"/>
      <c r="Q614" s="589"/>
      <c r="AM614" s="356"/>
      <c r="AN614" s="356"/>
      <c r="AO614" s="356"/>
      <c r="AP614" s="356"/>
      <c r="AQ614" s="356"/>
      <c r="AR614" s="356"/>
      <c r="AS614" s="356"/>
      <c r="AT614" s="356"/>
      <c r="AU614" s="356"/>
      <c r="AV614" s="356"/>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c r="D615" s="1050"/>
      <c r="E615" s="589"/>
      <c r="F615" s="589"/>
      <c r="G615" s="589"/>
      <c r="H615" s="1049"/>
      <c r="I615" s="1050"/>
      <c r="J615" s="589"/>
      <c r="K615" s="589"/>
      <c r="L615" s="589"/>
      <c r="M615" s="1049"/>
      <c r="N615" s="1050"/>
      <c r="O615" s="589"/>
      <c r="P615" s="589"/>
      <c r="Q615" s="589"/>
      <c r="AM615" s="356"/>
      <c r="AN615" s="356"/>
      <c r="AO615" s="356"/>
      <c r="AP615" s="356"/>
      <c r="AQ615" s="356"/>
      <c r="AR615" s="356"/>
      <c r="AS615" s="356"/>
      <c r="AT615" s="356"/>
      <c r="AU615" s="356"/>
      <c r="AV615" s="356"/>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c r="D616" s="1050"/>
      <c r="E616" s="589"/>
      <c r="F616" s="589"/>
      <c r="G616" s="589"/>
      <c r="H616" s="1049"/>
      <c r="I616" s="1050"/>
      <c r="J616" s="589"/>
      <c r="K616" s="589"/>
      <c r="L616" s="589"/>
      <c r="M616" s="1049"/>
      <c r="N616" s="1050"/>
      <c r="O616" s="589"/>
      <c r="P616" s="589"/>
      <c r="Q616" s="589"/>
      <c r="AM616" s="356"/>
      <c r="AN616" s="356"/>
      <c r="AO616" s="356"/>
      <c r="AP616" s="356"/>
      <c r="AQ616" s="356"/>
      <c r="AR616" s="356"/>
      <c r="AS616" s="356"/>
      <c r="AT616" s="356"/>
      <c r="AU616" s="356"/>
      <c r="AV616" s="356"/>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c r="D617" s="1050"/>
      <c r="E617" s="589"/>
      <c r="F617" s="589"/>
      <c r="G617" s="589"/>
      <c r="H617" s="1049"/>
      <c r="I617" s="1050"/>
      <c r="J617" s="589"/>
      <c r="K617" s="589"/>
      <c r="L617" s="589"/>
      <c r="M617" s="1049"/>
      <c r="N617" s="1050"/>
      <c r="O617" s="589"/>
      <c r="P617" s="589"/>
      <c r="Q617" s="589"/>
      <c r="AM617" s="356"/>
      <c r="AN617" s="356"/>
      <c r="AO617" s="356"/>
      <c r="AP617" s="356"/>
      <c r="AQ617" s="356"/>
      <c r="AR617" s="356"/>
      <c r="AS617" s="356"/>
      <c r="AT617" s="356"/>
      <c r="AU617" s="356"/>
      <c r="AV617" s="356"/>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c r="D618" s="1050"/>
      <c r="E618" s="589"/>
      <c r="F618" s="589"/>
      <c r="G618" s="589"/>
      <c r="H618" s="1049"/>
      <c r="I618" s="1050"/>
      <c r="J618" s="589"/>
      <c r="K618" s="589"/>
      <c r="L618" s="589"/>
      <c r="M618" s="1049"/>
      <c r="N618" s="1050"/>
      <c r="O618" s="589"/>
      <c r="P618" s="589"/>
      <c r="Q618" s="589"/>
      <c r="AM618" s="356"/>
      <c r="AN618" s="356"/>
      <c r="AO618" s="356"/>
      <c r="AP618" s="356"/>
      <c r="AQ618" s="356"/>
      <c r="AR618" s="356"/>
      <c r="AS618" s="356"/>
      <c r="AT618" s="356"/>
      <c r="AU618" s="356"/>
      <c r="AV618" s="356"/>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c r="D619" s="1050"/>
      <c r="E619" s="589"/>
      <c r="F619" s="589"/>
      <c r="G619" s="589"/>
      <c r="H619" s="1049"/>
      <c r="I619" s="1050"/>
      <c r="J619" s="589"/>
      <c r="K619" s="589"/>
      <c r="L619" s="589"/>
      <c r="M619" s="1049"/>
      <c r="N619" s="1050"/>
      <c r="O619" s="589"/>
      <c r="P619" s="589"/>
      <c r="Q619" s="589"/>
      <c r="AM619" s="356"/>
      <c r="AN619" s="356"/>
      <c r="AO619" s="356"/>
      <c r="AP619" s="356"/>
      <c r="AQ619" s="356"/>
      <c r="AR619" s="356"/>
      <c r="AS619" s="356"/>
      <c r="AT619" s="356"/>
      <c r="AU619" s="356"/>
      <c r="AV619" s="356"/>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589"/>
      <c r="F620" s="589"/>
      <c r="G620" s="589"/>
      <c r="H620" s="1049"/>
      <c r="I620" s="1050"/>
      <c r="J620" s="589"/>
      <c r="K620" s="589"/>
      <c r="L620" s="589"/>
      <c r="M620" s="1049"/>
      <c r="N620" s="1050"/>
      <c r="O620" s="589"/>
      <c r="P620" s="589"/>
      <c r="Q620" s="589"/>
      <c r="AM620" s="356"/>
      <c r="AN620" s="356"/>
      <c r="AO620" s="356"/>
      <c r="AP620" s="356"/>
      <c r="AQ620" s="356"/>
      <c r="AR620" s="356"/>
      <c r="AS620" s="356"/>
      <c r="AT620" s="356"/>
      <c r="AU620" s="356"/>
      <c r="AV620" s="356"/>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589"/>
      <c r="F621" s="589"/>
      <c r="G621" s="589"/>
      <c r="H621" s="1049"/>
      <c r="I621" s="1050"/>
      <c r="J621" s="589"/>
      <c r="K621" s="589"/>
      <c r="L621" s="589"/>
      <c r="M621" s="1049"/>
      <c r="N621" s="1050"/>
      <c r="O621" s="589"/>
      <c r="P621" s="589"/>
      <c r="Q621" s="589"/>
      <c r="AM621" s="356"/>
      <c r="AN621" s="356"/>
      <c r="AO621" s="356"/>
      <c r="AP621" s="356"/>
      <c r="AQ621" s="356"/>
      <c r="AR621" s="356"/>
      <c r="AS621" s="356"/>
      <c r="AT621" s="356"/>
      <c r="AU621" s="356"/>
      <c r="AV621" s="356"/>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c r="D622" s="1050"/>
      <c r="E622" s="589"/>
      <c r="F622" s="589"/>
      <c r="G622" s="589"/>
      <c r="H622" s="1049"/>
      <c r="I622" s="1050"/>
      <c r="J622" s="589"/>
      <c r="K622" s="589"/>
      <c r="L622" s="589"/>
      <c r="M622" s="1049"/>
      <c r="N622" s="1050"/>
      <c r="O622" s="589"/>
      <c r="P622" s="589"/>
      <c r="Q622" s="589"/>
      <c r="AM622" s="356"/>
      <c r="AN622" s="356"/>
      <c r="AO622" s="356"/>
      <c r="AP622" s="356"/>
      <c r="AQ622" s="356"/>
      <c r="AR622" s="356"/>
      <c r="AS622" s="356"/>
      <c r="AT622" s="356"/>
      <c r="AU622" s="356"/>
      <c r="AV622" s="356"/>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c r="D623" s="1050"/>
      <c r="E623" s="589"/>
      <c r="F623" s="589"/>
      <c r="G623" s="589"/>
      <c r="H623" s="1049"/>
      <c r="I623" s="1050"/>
      <c r="J623" s="589"/>
      <c r="K623" s="589"/>
      <c r="L623" s="589"/>
      <c r="M623" s="1049"/>
      <c r="N623" s="1050"/>
      <c r="O623" s="589"/>
      <c r="P623" s="589"/>
      <c r="Q623" s="589"/>
      <c r="AM623" s="356"/>
      <c r="AN623" s="356"/>
      <c r="AO623" s="356"/>
      <c r="AP623" s="356"/>
      <c r="AQ623" s="356"/>
      <c r="AR623" s="356"/>
      <c r="AS623" s="356"/>
      <c r="AT623" s="356"/>
      <c r="AU623" s="356"/>
      <c r="AV623" s="356"/>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c r="D624" s="1050"/>
      <c r="E624" s="589"/>
      <c r="F624" s="589"/>
      <c r="G624" s="589"/>
      <c r="H624" s="1049"/>
      <c r="I624" s="1050"/>
      <c r="J624" s="589"/>
      <c r="K624" s="589"/>
      <c r="L624" s="589"/>
      <c r="M624" s="1049"/>
      <c r="N624" s="1050"/>
      <c r="O624" s="589"/>
      <c r="P624" s="589"/>
      <c r="Q624" s="589"/>
      <c r="AM624" s="356"/>
      <c r="AN624" s="356"/>
      <c r="AO624" s="356"/>
      <c r="AP624" s="356"/>
      <c r="AQ624" s="356"/>
      <c r="AR624" s="356"/>
      <c r="AS624" s="356"/>
      <c r="AT624" s="356"/>
      <c r="AU624" s="356"/>
      <c r="AV624" s="356"/>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589"/>
      <c r="F625" s="589"/>
      <c r="G625" s="589"/>
      <c r="H625" s="1049"/>
      <c r="I625" s="1050"/>
      <c r="J625" s="589"/>
      <c r="K625" s="589"/>
      <c r="L625" s="589"/>
      <c r="M625" s="1049"/>
      <c r="N625" s="1050"/>
      <c r="O625" s="589"/>
      <c r="P625" s="589"/>
      <c r="Q625" s="589"/>
      <c r="AM625" s="356"/>
      <c r="AN625" s="356"/>
      <c r="AO625" s="356"/>
      <c r="AP625" s="356"/>
      <c r="AQ625" s="356"/>
      <c r="AR625" s="356"/>
      <c r="AS625" s="356"/>
      <c r="AT625" s="356"/>
      <c r="AU625" s="356"/>
      <c r="AV625" s="356"/>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589"/>
      <c r="F626" s="589"/>
      <c r="G626" s="589"/>
      <c r="H626" s="1049"/>
      <c r="I626" s="1050"/>
      <c r="J626" s="589"/>
      <c r="K626" s="589"/>
      <c r="L626" s="589"/>
      <c r="M626" s="1049"/>
      <c r="N626" s="1050"/>
      <c r="O626" s="589"/>
      <c r="P626" s="589"/>
      <c r="Q626" s="589"/>
      <c r="AM626" s="356"/>
      <c r="AN626" s="356"/>
      <c r="AO626" s="356"/>
      <c r="AP626" s="356"/>
      <c r="AQ626" s="356"/>
      <c r="AR626" s="356"/>
      <c r="AS626" s="356"/>
      <c r="AT626" s="356"/>
      <c r="AU626" s="356"/>
      <c r="AV626" s="356"/>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589"/>
      <c r="F627" s="589"/>
      <c r="G627" s="589"/>
      <c r="H627" s="1049"/>
      <c r="I627" s="1050"/>
      <c r="J627" s="589"/>
      <c r="K627" s="589"/>
      <c r="L627" s="589"/>
      <c r="M627" s="1049"/>
      <c r="N627" s="1050"/>
      <c r="O627" s="589"/>
      <c r="P627" s="589"/>
      <c r="Q627" s="589"/>
      <c r="AM627" s="356"/>
      <c r="AN627" s="356"/>
      <c r="AO627" s="356"/>
      <c r="AP627" s="356"/>
      <c r="AQ627" s="356"/>
      <c r="AR627" s="356"/>
      <c r="AS627" s="356"/>
      <c r="AT627" s="356"/>
      <c r="AU627" s="356"/>
      <c r="AV627" s="356"/>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589"/>
      <c r="F628" s="589"/>
      <c r="G628" s="589"/>
      <c r="H628" s="1049"/>
      <c r="I628" s="1050"/>
      <c r="J628" s="589"/>
      <c r="K628" s="589"/>
      <c r="L628" s="589"/>
      <c r="M628" s="1049"/>
      <c r="N628" s="1050"/>
      <c r="O628" s="589"/>
      <c r="P628" s="589"/>
      <c r="Q628" s="589"/>
      <c r="AM628" s="356"/>
      <c r="AN628" s="356"/>
      <c r="AO628" s="356"/>
      <c r="AP628" s="356"/>
      <c r="AQ628" s="356"/>
      <c r="AR628" s="356"/>
      <c r="AS628" s="356"/>
      <c r="AT628" s="356"/>
      <c r="AU628" s="356"/>
      <c r="AV628" s="356"/>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589"/>
      <c r="F629" s="589"/>
      <c r="G629" s="589"/>
      <c r="H629" s="1049"/>
      <c r="I629" s="1050"/>
      <c r="J629" s="589"/>
      <c r="K629" s="589"/>
      <c r="L629" s="589"/>
      <c r="M629" s="1049"/>
      <c r="N629" s="1050"/>
      <c r="O629" s="589"/>
      <c r="P629" s="589"/>
      <c r="Q629" s="589"/>
      <c r="AM629" s="356"/>
      <c r="AN629" s="356"/>
      <c r="AO629" s="356"/>
      <c r="AP629" s="356"/>
      <c r="AQ629" s="356"/>
      <c r="AR629" s="356"/>
      <c r="AS629" s="356"/>
      <c r="AT629" s="356"/>
      <c r="AU629" s="356"/>
      <c r="AV629" s="356"/>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589"/>
      <c r="F630" s="589"/>
      <c r="G630" s="589"/>
      <c r="H630" s="1049"/>
      <c r="I630" s="1050"/>
      <c r="J630" s="589"/>
      <c r="K630" s="589"/>
      <c r="L630" s="589"/>
      <c r="M630" s="1049"/>
      <c r="N630" s="1050"/>
      <c r="O630" s="589"/>
      <c r="P630" s="589"/>
      <c r="Q630" s="589"/>
      <c r="AM630" s="356"/>
      <c r="AN630" s="356"/>
      <c r="AO630" s="356"/>
      <c r="AP630" s="356"/>
      <c r="AQ630" s="356"/>
      <c r="AR630" s="356"/>
      <c r="AS630" s="356"/>
      <c r="AT630" s="356"/>
      <c r="AU630" s="356"/>
      <c r="AV630" s="356"/>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589"/>
      <c r="F631" s="589"/>
      <c r="G631" s="589"/>
      <c r="H631" s="1049"/>
      <c r="I631" s="1050"/>
      <c r="J631" s="589"/>
      <c r="K631" s="589"/>
      <c r="L631" s="589"/>
      <c r="M631" s="1049"/>
      <c r="N631" s="1050"/>
      <c r="O631" s="589"/>
      <c r="P631" s="589"/>
      <c r="Q631" s="589"/>
      <c r="AM631" s="356"/>
      <c r="AN631" s="356"/>
      <c r="AO631" s="356"/>
      <c r="AP631" s="356"/>
      <c r="AQ631" s="356"/>
      <c r="AR631" s="356"/>
      <c r="AS631" s="356"/>
      <c r="AT631" s="356"/>
      <c r="AU631" s="356"/>
      <c r="AV631" s="356"/>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589"/>
      <c r="F632" s="589"/>
      <c r="G632" s="589"/>
      <c r="H632" s="1049"/>
      <c r="I632" s="1050"/>
      <c r="J632" s="589"/>
      <c r="K632" s="589"/>
      <c r="L632" s="589"/>
      <c r="M632" s="1049"/>
      <c r="N632" s="1050"/>
      <c r="O632" s="589"/>
      <c r="P632" s="589"/>
      <c r="Q632" s="589"/>
      <c r="AM632" s="356"/>
      <c r="AN632" s="356"/>
      <c r="AO632" s="356"/>
      <c r="AP632" s="356"/>
      <c r="AQ632" s="356"/>
      <c r="AR632" s="356"/>
      <c r="AS632" s="356"/>
      <c r="AT632" s="356"/>
      <c r="AU632" s="356"/>
      <c r="AV632" s="356"/>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589"/>
      <c r="F633" s="589"/>
      <c r="G633" s="589"/>
      <c r="H633" s="1049"/>
      <c r="I633" s="1050"/>
      <c r="J633" s="589"/>
      <c r="K633" s="589"/>
      <c r="L633" s="589"/>
      <c r="M633" s="1049"/>
      <c r="N633" s="1050"/>
      <c r="O633" s="589"/>
      <c r="P633" s="589"/>
      <c r="Q633" s="589"/>
      <c r="AM633" s="356"/>
      <c r="AN633" s="356"/>
      <c r="AO633" s="356"/>
      <c r="AP633" s="356"/>
      <c r="AQ633" s="356"/>
      <c r="AR633" s="356"/>
      <c r="AS633" s="356"/>
      <c r="AT633" s="356"/>
      <c r="AU633" s="356"/>
      <c r="AV633" s="356"/>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589"/>
      <c r="F634" s="589"/>
      <c r="G634" s="589"/>
      <c r="H634" s="1049"/>
      <c r="I634" s="1050"/>
      <c r="J634" s="589"/>
      <c r="K634" s="589"/>
      <c r="L634" s="589"/>
      <c r="M634" s="1049"/>
      <c r="N634" s="1050"/>
      <c r="O634" s="589"/>
      <c r="P634" s="589"/>
      <c r="Q634" s="589"/>
      <c r="AM634" s="356"/>
      <c r="AN634" s="356"/>
      <c r="AO634" s="356"/>
      <c r="AP634" s="356"/>
      <c r="AQ634" s="356"/>
      <c r="AR634" s="356"/>
      <c r="AS634" s="356"/>
      <c r="AT634" s="356"/>
      <c r="AU634" s="356"/>
      <c r="AV634" s="356"/>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589"/>
      <c r="F635" s="589"/>
      <c r="G635" s="589"/>
      <c r="H635" s="1049"/>
      <c r="I635" s="1050"/>
      <c r="J635" s="589"/>
      <c r="K635" s="589"/>
      <c r="L635" s="589"/>
      <c r="M635" s="1049"/>
      <c r="N635" s="1050"/>
      <c r="O635" s="589"/>
      <c r="P635" s="589"/>
      <c r="Q635" s="589"/>
      <c r="AM635" s="356"/>
      <c r="AN635" s="356"/>
      <c r="AO635" s="356"/>
      <c r="AP635" s="356"/>
      <c r="AQ635" s="356"/>
      <c r="AR635" s="356"/>
      <c r="AS635" s="356"/>
      <c r="AT635" s="356"/>
      <c r="AU635" s="356"/>
      <c r="AV635" s="356"/>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589"/>
      <c r="F636" s="589"/>
      <c r="G636" s="589"/>
      <c r="H636" s="1049"/>
      <c r="I636" s="1050"/>
      <c r="J636" s="589"/>
      <c r="K636" s="589"/>
      <c r="L636" s="589"/>
      <c r="M636" s="1049"/>
      <c r="N636" s="1050"/>
      <c r="O636" s="589"/>
      <c r="P636" s="589"/>
      <c r="Q636" s="589"/>
      <c r="AM636" s="356"/>
      <c r="AN636" s="356"/>
      <c r="AO636" s="356"/>
      <c r="AP636" s="356"/>
      <c r="AQ636" s="356"/>
      <c r="AR636" s="356"/>
      <c r="AS636" s="356"/>
      <c r="AT636" s="356"/>
      <c r="AU636" s="356"/>
      <c r="AV636" s="356"/>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589"/>
      <c r="F637" s="589"/>
      <c r="G637" s="589"/>
      <c r="H637" s="1049"/>
      <c r="I637" s="1050"/>
      <c r="J637" s="589"/>
      <c r="K637" s="589"/>
      <c r="L637" s="589"/>
      <c r="M637" s="1049"/>
      <c r="N637" s="1050"/>
      <c r="O637" s="589"/>
      <c r="P637" s="589"/>
      <c r="Q637" s="589"/>
      <c r="AM637" s="356"/>
      <c r="AN637" s="356"/>
      <c r="AO637" s="356"/>
      <c r="AP637" s="356"/>
      <c r="AQ637" s="356"/>
      <c r="AR637" s="356"/>
      <c r="AS637" s="356"/>
      <c r="AT637" s="356"/>
      <c r="AU637" s="356"/>
      <c r="AV637" s="356"/>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589"/>
      <c r="F638" s="589"/>
      <c r="G638" s="589"/>
      <c r="H638" s="1049"/>
      <c r="I638" s="1050"/>
      <c r="J638" s="589"/>
      <c r="K638" s="589"/>
      <c r="L638" s="589"/>
      <c r="M638" s="1049"/>
      <c r="N638" s="1050"/>
      <c r="O638" s="589"/>
      <c r="P638" s="589"/>
      <c r="Q638" s="589"/>
      <c r="AM638" s="356"/>
      <c r="AN638" s="356"/>
      <c r="AO638" s="356"/>
      <c r="AP638" s="356"/>
      <c r="AQ638" s="356"/>
      <c r="AR638" s="356"/>
      <c r="AS638" s="356"/>
      <c r="AT638" s="356"/>
      <c r="AU638" s="356"/>
      <c r="AV638" s="356"/>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589"/>
      <c r="F639" s="589"/>
      <c r="G639" s="589"/>
      <c r="H639" s="1049"/>
      <c r="I639" s="1050"/>
      <c r="J639" s="589"/>
      <c r="K639" s="589"/>
      <c r="L639" s="589"/>
      <c r="M639" s="1049"/>
      <c r="N639" s="1050"/>
      <c r="O639" s="589"/>
      <c r="P639" s="589"/>
      <c r="Q639" s="589"/>
      <c r="AM639" s="356"/>
      <c r="AN639" s="356"/>
      <c r="AO639" s="356"/>
      <c r="AP639" s="356"/>
      <c r="AQ639" s="356"/>
      <c r="AR639" s="356"/>
      <c r="AS639" s="356"/>
      <c r="AT639" s="356"/>
      <c r="AU639" s="356"/>
      <c r="AV639" s="356"/>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589"/>
      <c r="F640" s="589"/>
      <c r="G640" s="589"/>
      <c r="H640" s="1049"/>
      <c r="I640" s="1050"/>
      <c r="J640" s="589"/>
      <c r="K640" s="589"/>
      <c r="L640" s="589"/>
      <c r="M640" s="1049"/>
      <c r="N640" s="1050"/>
      <c r="O640" s="589"/>
      <c r="P640" s="589"/>
      <c r="Q640" s="589"/>
      <c r="AM640" s="356"/>
      <c r="AN640" s="356"/>
      <c r="AO640" s="356"/>
      <c r="AP640" s="356"/>
      <c r="AQ640" s="356"/>
      <c r="AR640" s="356"/>
      <c r="AS640" s="356"/>
      <c r="AT640" s="356"/>
      <c r="AU640" s="356"/>
      <c r="AV640" s="356"/>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589"/>
      <c r="F641" s="589"/>
      <c r="G641" s="589"/>
      <c r="H641" s="1049"/>
      <c r="I641" s="1050"/>
      <c r="J641" s="589"/>
      <c r="K641" s="589"/>
      <c r="L641" s="589"/>
      <c r="M641" s="1049"/>
      <c r="N641" s="1050"/>
      <c r="O641" s="589"/>
      <c r="P641" s="589"/>
      <c r="Q641" s="589"/>
      <c r="AM641" s="356"/>
      <c r="AN641" s="356"/>
      <c r="AO641" s="356"/>
      <c r="AP641" s="356"/>
      <c r="AQ641" s="356"/>
      <c r="AR641" s="356"/>
      <c r="AS641" s="356"/>
      <c r="AT641" s="356"/>
      <c r="AU641" s="356"/>
      <c r="AV641" s="356"/>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1049"/>
      <c r="D642" s="1050"/>
      <c r="E642" s="589"/>
      <c r="F642" s="589"/>
      <c r="G642" s="589"/>
      <c r="H642" s="1049"/>
      <c r="I642" s="1050"/>
      <c r="J642" s="589"/>
      <c r="K642" s="589"/>
      <c r="L642" s="589"/>
      <c r="M642" s="1049"/>
      <c r="N642" s="1050"/>
      <c r="O642" s="589"/>
      <c r="P642" s="589"/>
      <c r="Q642" s="589"/>
      <c r="AM642" s="356"/>
      <c r="AN642" s="356"/>
      <c r="AO642" s="356"/>
      <c r="AP642" s="356"/>
      <c r="AQ642" s="356"/>
      <c r="AR642" s="356"/>
      <c r="AS642" s="356"/>
      <c r="AT642" s="356"/>
      <c r="AU642" s="356"/>
      <c r="AV642" s="356"/>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1049"/>
      <c r="D643" s="1050"/>
      <c r="E643" s="589"/>
      <c r="F643" s="589"/>
      <c r="G643" s="589"/>
      <c r="H643" s="1049"/>
      <c r="I643" s="1050"/>
      <c r="J643" s="589"/>
      <c r="K643" s="589"/>
      <c r="L643" s="589"/>
      <c r="M643" s="1049"/>
      <c r="N643" s="1050"/>
      <c r="O643" s="589"/>
      <c r="P643" s="589"/>
      <c r="Q643" s="589"/>
      <c r="AM643" s="356"/>
      <c r="AN643" s="356"/>
      <c r="AO643" s="356"/>
      <c r="AP643" s="356"/>
      <c r="AQ643" s="356"/>
      <c r="AR643" s="356"/>
      <c r="AS643" s="356"/>
      <c r="AT643" s="356"/>
      <c r="AU643" s="356"/>
      <c r="AV643" s="356"/>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1049"/>
      <c r="D644" s="1050"/>
      <c r="E644" s="589"/>
      <c r="F644" s="589"/>
      <c r="G644" s="589"/>
      <c r="H644" s="1049"/>
      <c r="I644" s="1050"/>
      <c r="J644" s="589"/>
      <c r="K644" s="589"/>
      <c r="L644" s="589"/>
      <c r="M644" s="1049"/>
      <c r="N644" s="1050"/>
      <c r="O644" s="589"/>
      <c r="P644" s="589"/>
      <c r="Q644" s="589"/>
      <c r="AM644" s="356"/>
      <c r="AN644" s="356"/>
      <c r="AO644" s="356"/>
      <c r="AP644" s="356"/>
      <c r="AQ644" s="356"/>
      <c r="AR644" s="356"/>
      <c r="AS644" s="356"/>
      <c r="AT644" s="356"/>
      <c r="AU644" s="356"/>
      <c r="AV644" s="356"/>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1049"/>
      <c r="D645" s="1050"/>
      <c r="E645" s="589"/>
      <c r="F645" s="589"/>
      <c r="G645" s="589"/>
      <c r="H645" s="1049"/>
      <c r="I645" s="1050"/>
      <c r="J645" s="589"/>
      <c r="K645" s="589"/>
      <c r="L645" s="589"/>
      <c r="M645" s="1049"/>
      <c r="N645" s="1050"/>
      <c r="O645" s="589"/>
      <c r="P645" s="589"/>
      <c r="Q645" s="589"/>
      <c r="AM645" s="356"/>
      <c r="AN645" s="356"/>
      <c r="AO645" s="356"/>
      <c r="AP645" s="356"/>
      <c r="AQ645" s="356"/>
      <c r="AR645" s="356"/>
      <c r="AS645" s="356"/>
      <c r="AT645" s="356"/>
      <c r="AU645" s="356"/>
      <c r="AV645" s="356"/>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1049"/>
      <c r="D646" s="1050"/>
      <c r="E646" s="589"/>
      <c r="F646" s="589"/>
      <c r="G646" s="589"/>
      <c r="H646" s="1049"/>
      <c r="I646" s="1050"/>
      <c r="J646" s="589"/>
      <c r="K646" s="589"/>
      <c r="L646" s="589"/>
      <c r="M646" s="1049"/>
      <c r="N646" s="1050"/>
      <c r="O646" s="589"/>
      <c r="P646" s="589"/>
      <c r="Q646" s="589"/>
      <c r="AM646" s="356"/>
      <c r="AN646" s="356"/>
      <c r="AO646" s="356"/>
      <c r="AP646" s="356"/>
      <c r="AQ646" s="356"/>
      <c r="AR646" s="356"/>
      <c r="AS646" s="356"/>
      <c r="AT646" s="356"/>
      <c r="AU646" s="356"/>
      <c r="AV646" s="356"/>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1049"/>
      <c r="D647" s="1050"/>
      <c r="E647" s="589"/>
      <c r="F647" s="589"/>
      <c r="G647" s="589"/>
      <c r="H647" s="1049"/>
      <c r="I647" s="1050"/>
      <c r="J647" s="589"/>
      <c r="K647" s="589"/>
      <c r="L647" s="589"/>
      <c r="M647" s="1049"/>
      <c r="N647" s="1050"/>
      <c r="O647" s="589"/>
      <c r="P647" s="589"/>
      <c r="Q647" s="589"/>
      <c r="AM647" s="356"/>
      <c r="AN647" s="356"/>
      <c r="AO647" s="356"/>
      <c r="AP647" s="356"/>
      <c r="AQ647" s="356"/>
      <c r="AR647" s="356"/>
      <c r="AS647" s="356"/>
      <c r="AT647" s="356"/>
      <c r="AU647" s="356"/>
      <c r="AV647" s="356"/>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1049"/>
      <c r="D648" s="1050"/>
      <c r="E648" s="589"/>
      <c r="F648" s="589"/>
      <c r="G648" s="589"/>
      <c r="H648" s="1049"/>
      <c r="I648" s="1050"/>
      <c r="J648" s="589"/>
      <c r="K648" s="589"/>
      <c r="L648" s="589"/>
      <c r="M648" s="1049"/>
      <c r="N648" s="1050"/>
      <c r="O648" s="589"/>
      <c r="P648" s="589"/>
      <c r="Q648" s="589"/>
      <c r="AM648" s="356"/>
      <c r="AN648" s="356"/>
      <c r="AO648" s="356"/>
      <c r="AP648" s="356"/>
      <c r="AQ648" s="356"/>
      <c r="AR648" s="356"/>
      <c r="AS648" s="356"/>
      <c r="AT648" s="356"/>
      <c r="AU648" s="356"/>
      <c r="AV648" s="356"/>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1049"/>
      <c r="D649" s="1050"/>
      <c r="E649" s="589"/>
      <c r="F649" s="589"/>
      <c r="G649" s="589"/>
      <c r="H649" s="1049"/>
      <c r="I649" s="1050"/>
      <c r="J649" s="589"/>
      <c r="K649" s="589"/>
      <c r="L649" s="589"/>
      <c r="M649" s="1049"/>
      <c r="N649" s="1050"/>
      <c r="O649" s="589"/>
      <c r="P649" s="589"/>
      <c r="Q649" s="589"/>
      <c r="AM649" s="356"/>
      <c r="AN649" s="356"/>
      <c r="AO649" s="356"/>
      <c r="AP649" s="356"/>
      <c r="AQ649" s="356"/>
      <c r="AR649" s="356"/>
      <c r="AS649" s="356"/>
      <c r="AT649" s="356"/>
      <c r="AU649" s="356"/>
      <c r="AV649" s="356"/>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1049"/>
      <c r="D650" s="1050"/>
      <c r="E650" s="589"/>
      <c r="F650" s="589"/>
      <c r="G650" s="589"/>
      <c r="H650" s="1049"/>
      <c r="I650" s="1050"/>
      <c r="J650" s="589"/>
      <c r="K650" s="589"/>
      <c r="L650" s="589"/>
      <c r="M650" s="1049"/>
      <c r="N650" s="1050"/>
      <c r="O650" s="589"/>
      <c r="P650" s="589"/>
      <c r="Q650" s="589"/>
      <c r="AM650" s="356"/>
      <c r="AN650" s="356"/>
      <c r="AO650" s="356"/>
      <c r="AP650" s="356"/>
      <c r="AQ650" s="356"/>
      <c r="AR650" s="356"/>
      <c r="AS650" s="356"/>
      <c r="AT650" s="356"/>
      <c r="AU650" s="356"/>
      <c r="AV650" s="356"/>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1049"/>
      <c r="D651" s="1050"/>
      <c r="E651" s="589"/>
      <c r="F651" s="589"/>
      <c r="G651" s="589"/>
      <c r="H651" s="1049"/>
      <c r="I651" s="1050"/>
      <c r="J651" s="589"/>
      <c r="K651" s="589"/>
      <c r="L651" s="589"/>
      <c r="M651" s="1049"/>
      <c r="N651" s="1050"/>
      <c r="O651" s="589"/>
      <c r="P651" s="589"/>
      <c r="Q651" s="589"/>
      <c r="AM651" s="356"/>
      <c r="AN651" s="356"/>
      <c r="AO651" s="356"/>
      <c r="AP651" s="356"/>
      <c r="AQ651" s="356"/>
      <c r="AR651" s="356"/>
      <c r="AS651" s="356"/>
      <c r="AT651" s="356"/>
      <c r="AU651" s="356"/>
      <c r="AV651" s="356"/>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1049"/>
      <c r="D652" s="1050"/>
      <c r="E652" s="589"/>
      <c r="F652" s="589"/>
      <c r="G652" s="589"/>
      <c r="H652" s="1049"/>
      <c r="I652" s="1050"/>
      <c r="J652" s="589"/>
      <c r="K652" s="589"/>
      <c r="L652" s="589"/>
      <c r="M652" s="1049"/>
      <c r="N652" s="1050"/>
      <c r="O652" s="589"/>
      <c r="P652" s="589"/>
      <c r="Q652" s="589"/>
      <c r="AM652" s="356"/>
      <c r="AN652" s="356"/>
      <c r="AO652" s="356"/>
      <c r="AP652" s="356"/>
      <c r="AQ652" s="356"/>
      <c r="AR652" s="356"/>
      <c r="AS652" s="356"/>
      <c r="AT652" s="356"/>
      <c r="AU652" s="356"/>
      <c r="AV652" s="356"/>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1049"/>
      <c r="D653" s="1050"/>
      <c r="E653" s="589"/>
      <c r="F653" s="589"/>
      <c r="G653" s="589"/>
      <c r="H653" s="1049"/>
      <c r="I653" s="1050"/>
      <c r="J653" s="589"/>
      <c r="K653" s="589"/>
      <c r="L653" s="589"/>
      <c r="M653" s="1049"/>
      <c r="N653" s="1050"/>
      <c r="O653" s="589"/>
      <c r="P653" s="589"/>
      <c r="Q653" s="589"/>
      <c r="AM653" s="356"/>
      <c r="AN653" s="356"/>
      <c r="AO653" s="356"/>
      <c r="AP653" s="356"/>
      <c r="AQ653" s="356"/>
      <c r="AR653" s="356"/>
      <c r="AS653" s="356"/>
      <c r="AT653" s="356"/>
      <c r="AU653" s="356"/>
      <c r="AV653" s="356"/>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1049"/>
      <c r="D654" s="1050"/>
      <c r="E654" s="589"/>
      <c r="F654" s="589"/>
      <c r="G654" s="589"/>
      <c r="H654" s="1049"/>
      <c r="I654" s="1050"/>
      <c r="J654" s="589"/>
      <c r="K654" s="589"/>
      <c r="L654" s="589"/>
      <c r="M654" s="1049"/>
      <c r="N654" s="1050"/>
      <c r="O654" s="589"/>
      <c r="P654" s="589"/>
      <c r="Q654" s="589"/>
      <c r="AM654" s="356"/>
      <c r="AN654" s="356"/>
      <c r="AO654" s="356"/>
      <c r="AP654" s="356"/>
      <c r="AQ654" s="356"/>
      <c r="AR654" s="356"/>
      <c r="AS654" s="356"/>
      <c r="AT654" s="356"/>
      <c r="AU654" s="356"/>
      <c r="AV654" s="356"/>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1049"/>
      <c r="D655" s="1050"/>
      <c r="E655" s="589"/>
      <c r="F655" s="589"/>
      <c r="G655" s="589"/>
      <c r="H655" s="1049"/>
      <c r="I655" s="1050"/>
      <c r="J655" s="589"/>
      <c r="K655" s="589"/>
      <c r="L655" s="589"/>
      <c r="M655" s="1049"/>
      <c r="N655" s="1050"/>
      <c r="O655" s="589"/>
      <c r="P655" s="589"/>
      <c r="Q655" s="589"/>
      <c r="AM655" s="356"/>
      <c r="AN655" s="356"/>
      <c r="AO655" s="356"/>
      <c r="AP655" s="356"/>
      <c r="AQ655" s="356"/>
      <c r="AR655" s="356"/>
      <c r="AS655" s="356"/>
      <c r="AT655" s="356"/>
      <c r="AU655" s="356"/>
      <c r="AV655" s="356"/>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1049"/>
      <c r="D656" s="1050"/>
      <c r="E656" s="589"/>
      <c r="F656" s="589"/>
      <c r="G656" s="589"/>
      <c r="H656" s="1049"/>
      <c r="I656" s="1050"/>
      <c r="J656" s="589"/>
      <c r="K656" s="589"/>
      <c r="L656" s="589"/>
      <c r="M656" s="1049"/>
      <c r="N656" s="1050"/>
      <c r="O656" s="589"/>
      <c r="P656" s="589"/>
      <c r="Q656" s="589"/>
      <c r="AM656" s="356"/>
      <c r="AN656" s="356"/>
      <c r="AO656" s="356"/>
      <c r="AP656" s="356"/>
      <c r="AQ656" s="356"/>
      <c r="AR656" s="356"/>
      <c r="AS656" s="356"/>
      <c r="AT656" s="356"/>
      <c r="AU656" s="356"/>
      <c r="AV656" s="356"/>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1049"/>
      <c r="D657" s="1050"/>
      <c r="E657" s="589"/>
      <c r="F657" s="589"/>
      <c r="G657" s="589"/>
      <c r="H657" s="1049"/>
      <c r="I657" s="1050"/>
      <c r="J657" s="589"/>
      <c r="K657" s="589"/>
      <c r="L657" s="589"/>
      <c r="M657" s="1049"/>
      <c r="N657" s="1050"/>
      <c r="O657" s="589"/>
      <c r="P657" s="589"/>
      <c r="Q657" s="589"/>
      <c r="AM657" s="356"/>
      <c r="AN657" s="356"/>
      <c r="AO657" s="356"/>
      <c r="AP657" s="356"/>
      <c r="AQ657" s="356"/>
      <c r="AR657" s="356"/>
      <c r="AS657" s="356"/>
      <c r="AT657" s="356"/>
      <c r="AU657" s="356"/>
      <c r="AV657" s="356"/>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1049"/>
      <c r="D658" s="1050"/>
      <c r="E658" s="589"/>
      <c r="F658" s="589"/>
      <c r="G658" s="589"/>
      <c r="H658" s="1049"/>
      <c r="I658" s="1050"/>
      <c r="J658" s="589"/>
      <c r="K658" s="589"/>
      <c r="L658" s="589"/>
      <c r="M658" s="1049"/>
      <c r="N658" s="1050"/>
      <c r="O658" s="589"/>
      <c r="P658" s="589"/>
      <c r="Q658" s="589"/>
      <c r="AM658" s="356"/>
      <c r="AN658" s="356"/>
      <c r="AO658" s="356"/>
      <c r="AP658" s="356"/>
      <c r="AQ658" s="356"/>
      <c r="AR658" s="356"/>
      <c r="AS658" s="356"/>
      <c r="AT658" s="356"/>
      <c r="AU658" s="356"/>
      <c r="AV658" s="356"/>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1049"/>
      <c r="D659" s="1050"/>
      <c r="E659" s="589"/>
      <c r="F659" s="589"/>
      <c r="G659" s="589"/>
      <c r="H659" s="1049"/>
      <c r="I659" s="1050"/>
      <c r="J659" s="589"/>
      <c r="K659" s="589"/>
      <c r="L659" s="589"/>
      <c r="M659" s="1049"/>
      <c r="N659" s="1050"/>
      <c r="O659" s="589"/>
      <c r="P659" s="589"/>
      <c r="Q659" s="589"/>
      <c r="AM659" s="356"/>
      <c r="AN659" s="356"/>
      <c r="AO659" s="356"/>
      <c r="AP659" s="356"/>
      <c r="AQ659" s="356"/>
      <c r="AR659" s="356"/>
      <c r="AS659" s="356"/>
      <c r="AT659" s="356"/>
      <c r="AU659" s="356"/>
      <c r="AV659" s="356"/>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1049"/>
      <c r="D660" s="1050"/>
      <c r="E660" s="589"/>
      <c r="F660" s="589"/>
      <c r="G660" s="589"/>
      <c r="H660" s="1049"/>
      <c r="I660" s="1050"/>
      <c r="J660" s="589"/>
      <c r="K660" s="589"/>
      <c r="L660" s="589"/>
      <c r="M660" s="1049"/>
      <c r="N660" s="1050"/>
      <c r="O660" s="589"/>
      <c r="P660" s="589"/>
      <c r="Q660" s="589"/>
      <c r="AM660" s="356"/>
      <c r="AN660" s="356"/>
      <c r="AO660" s="356"/>
      <c r="AP660" s="356"/>
      <c r="AQ660" s="356"/>
      <c r="AR660" s="356"/>
      <c r="AS660" s="356"/>
      <c r="AT660" s="356"/>
      <c r="AU660" s="356"/>
      <c r="AV660" s="356"/>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1049"/>
      <c r="D661" s="1050"/>
      <c r="E661" s="589"/>
      <c r="F661" s="589"/>
      <c r="G661" s="589"/>
      <c r="H661" s="1049"/>
      <c r="I661" s="1050"/>
      <c r="J661" s="589"/>
      <c r="K661" s="589"/>
      <c r="L661" s="589"/>
      <c r="M661" s="1049"/>
      <c r="N661" s="1050"/>
      <c r="O661" s="589"/>
      <c r="P661" s="589"/>
      <c r="Q661" s="589"/>
      <c r="AM661" s="356"/>
      <c r="AN661" s="356"/>
      <c r="AO661" s="356"/>
      <c r="AP661" s="356"/>
      <c r="AQ661" s="356"/>
      <c r="AR661" s="356"/>
      <c r="AS661" s="356"/>
      <c r="AT661" s="356"/>
      <c r="AU661" s="356"/>
      <c r="AV661" s="356"/>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1049"/>
      <c r="D662" s="1050"/>
      <c r="E662" s="589"/>
      <c r="F662" s="589"/>
      <c r="G662" s="589"/>
      <c r="H662" s="1049"/>
      <c r="I662" s="1050"/>
      <c r="J662" s="589"/>
      <c r="K662" s="589"/>
      <c r="L662" s="589"/>
      <c r="M662" s="1049"/>
      <c r="N662" s="1050"/>
      <c r="O662" s="589"/>
      <c r="P662" s="589"/>
      <c r="Q662" s="589"/>
      <c r="AM662" s="356"/>
      <c r="AN662" s="356"/>
      <c r="AO662" s="356"/>
      <c r="AP662" s="356"/>
      <c r="AQ662" s="356"/>
      <c r="AR662" s="356"/>
      <c r="AS662" s="356"/>
      <c r="AT662" s="356"/>
      <c r="AU662" s="356"/>
      <c r="AV662" s="356"/>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1049"/>
      <c r="D663" s="1050"/>
      <c r="E663" s="589"/>
      <c r="F663" s="589"/>
      <c r="G663" s="589"/>
      <c r="H663" s="1049"/>
      <c r="I663" s="1050"/>
      <c r="J663" s="589"/>
      <c r="K663" s="589"/>
      <c r="L663" s="589"/>
      <c r="M663" s="1049"/>
      <c r="N663" s="1050"/>
      <c r="O663" s="589"/>
      <c r="P663" s="589"/>
      <c r="Q663" s="589"/>
      <c r="AM663" s="356"/>
      <c r="AN663" s="356"/>
      <c r="AO663" s="356"/>
      <c r="AP663" s="356"/>
      <c r="AQ663" s="356"/>
      <c r="AR663" s="356"/>
      <c r="AS663" s="356"/>
      <c r="AT663" s="356"/>
      <c r="AU663" s="356"/>
      <c r="AV663" s="356"/>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1049"/>
      <c r="D664" s="1050"/>
      <c r="E664" s="589"/>
      <c r="F664" s="589"/>
      <c r="G664" s="589"/>
      <c r="H664" s="1049"/>
      <c r="I664" s="1050"/>
      <c r="J664" s="589"/>
      <c r="K664" s="589"/>
      <c r="L664" s="589"/>
      <c r="M664" s="1049"/>
      <c r="N664" s="1050"/>
      <c r="O664" s="589"/>
      <c r="P664" s="589"/>
      <c r="Q664" s="589"/>
      <c r="AM664" s="356"/>
      <c r="AN664" s="356"/>
      <c r="AO664" s="356"/>
      <c r="AP664" s="356"/>
      <c r="AQ664" s="356"/>
      <c r="AR664" s="356"/>
      <c r="AS664" s="356"/>
      <c r="AT664" s="356"/>
      <c r="AU664" s="356"/>
      <c r="AV664" s="356"/>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1049"/>
      <c r="D665" s="1050"/>
      <c r="E665" s="589"/>
      <c r="F665" s="589"/>
      <c r="G665" s="589"/>
      <c r="H665" s="1049"/>
      <c r="I665" s="1050"/>
      <c r="J665" s="589"/>
      <c r="K665" s="589"/>
      <c r="L665" s="589"/>
      <c r="M665" s="1049"/>
      <c r="N665" s="1050"/>
      <c r="O665" s="589"/>
      <c r="P665" s="589"/>
      <c r="Q665" s="589"/>
      <c r="AM665" s="356"/>
      <c r="AN665" s="356"/>
      <c r="AO665" s="356"/>
      <c r="AP665" s="356"/>
      <c r="AQ665" s="356"/>
      <c r="AR665" s="356"/>
      <c r="AS665" s="356"/>
      <c r="AT665" s="356"/>
      <c r="AU665" s="356"/>
      <c r="AV665" s="356"/>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1049"/>
      <c r="D666" s="1050"/>
      <c r="E666" s="589"/>
      <c r="F666" s="589"/>
      <c r="G666" s="589"/>
      <c r="H666" s="1049"/>
      <c r="I666" s="1050"/>
      <c r="J666" s="589"/>
      <c r="K666" s="589"/>
      <c r="L666" s="589"/>
      <c r="M666" s="1049"/>
      <c r="N666" s="1050"/>
      <c r="O666" s="589"/>
      <c r="P666" s="589"/>
      <c r="Q666" s="589"/>
      <c r="AM666" s="356"/>
      <c r="AN666" s="356"/>
      <c r="AO666" s="356"/>
      <c r="AP666" s="356"/>
      <c r="AQ666" s="356"/>
      <c r="AR666" s="356"/>
      <c r="AS666" s="356"/>
      <c r="AT666" s="356"/>
      <c r="AU666" s="356"/>
      <c r="AV666" s="356"/>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1049"/>
      <c r="D667" s="1050"/>
      <c r="E667" s="589"/>
      <c r="F667" s="589"/>
      <c r="G667" s="589"/>
      <c r="H667" s="1049"/>
      <c r="I667" s="1050"/>
      <c r="J667" s="589"/>
      <c r="K667" s="589"/>
      <c r="L667" s="589"/>
      <c r="M667" s="1049"/>
      <c r="N667" s="1050"/>
      <c r="O667" s="589"/>
      <c r="P667" s="589"/>
      <c r="Q667" s="589"/>
      <c r="AM667" s="356"/>
      <c r="AN667" s="356"/>
      <c r="AO667" s="356"/>
      <c r="AP667" s="356"/>
      <c r="AQ667" s="356"/>
      <c r="AR667" s="356"/>
      <c r="AS667" s="356"/>
      <c r="AT667" s="356"/>
      <c r="AU667" s="356"/>
      <c r="AV667" s="356"/>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1049"/>
      <c r="D668" s="1050"/>
      <c r="E668" s="589"/>
      <c r="F668" s="589"/>
      <c r="G668" s="589"/>
      <c r="H668" s="1049"/>
      <c r="I668" s="1050"/>
      <c r="J668" s="589"/>
      <c r="K668" s="589"/>
      <c r="L668" s="589"/>
      <c r="M668" s="1049"/>
      <c r="N668" s="1050"/>
      <c r="O668" s="589"/>
      <c r="P668" s="589"/>
      <c r="Q668" s="589"/>
      <c r="AM668" s="356"/>
      <c r="AN668" s="356"/>
      <c r="AO668" s="356"/>
      <c r="AP668" s="356"/>
      <c r="AQ668" s="356"/>
      <c r="AR668" s="356"/>
      <c r="AS668" s="356"/>
      <c r="AT668" s="356"/>
      <c r="AU668" s="356"/>
      <c r="AV668" s="356"/>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1049"/>
      <c r="D669" s="1050"/>
      <c r="E669" s="589"/>
      <c r="F669" s="589"/>
      <c r="G669" s="589"/>
      <c r="H669" s="1049"/>
      <c r="I669" s="1050"/>
      <c r="J669" s="589"/>
      <c r="K669" s="589"/>
      <c r="L669" s="589"/>
      <c r="M669" s="1049"/>
      <c r="N669" s="1050"/>
      <c r="O669" s="589"/>
      <c r="P669" s="589"/>
      <c r="Q669" s="589"/>
      <c r="AM669" s="356"/>
      <c r="AN669" s="356"/>
      <c r="AO669" s="356"/>
      <c r="AP669" s="356"/>
      <c r="AQ669" s="356"/>
      <c r="AR669" s="356"/>
      <c r="AS669" s="356"/>
      <c r="AT669" s="356"/>
      <c r="AU669" s="356"/>
      <c r="AV669" s="356"/>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1049"/>
      <c r="D670" s="1050"/>
      <c r="E670" s="589"/>
      <c r="F670" s="589"/>
      <c r="G670" s="589"/>
      <c r="H670" s="1049"/>
      <c r="I670" s="1050"/>
      <c r="J670" s="589"/>
      <c r="K670" s="589"/>
      <c r="L670" s="589"/>
      <c r="M670" s="1049"/>
      <c r="N670" s="1050"/>
      <c r="O670" s="589"/>
      <c r="P670" s="589"/>
      <c r="Q670" s="589"/>
      <c r="AM670" s="356"/>
      <c r="AN670" s="356"/>
      <c r="AO670" s="356"/>
      <c r="AP670" s="356"/>
      <c r="AQ670" s="356"/>
      <c r="AR670" s="356"/>
      <c r="AS670" s="356"/>
      <c r="AT670" s="356"/>
      <c r="AU670" s="356"/>
      <c r="AV670" s="356"/>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1049"/>
      <c r="D671" s="1050"/>
      <c r="E671" s="589"/>
      <c r="F671" s="589"/>
      <c r="G671" s="589"/>
      <c r="H671" s="1049"/>
      <c r="I671" s="1050"/>
      <c r="J671" s="589"/>
      <c r="K671" s="589"/>
      <c r="L671" s="589"/>
      <c r="M671" s="1049"/>
      <c r="N671" s="1050"/>
      <c r="O671" s="589"/>
      <c r="P671" s="589"/>
      <c r="Q671" s="589"/>
      <c r="AM671" s="356"/>
      <c r="AN671" s="356"/>
      <c r="AO671" s="356"/>
      <c r="AP671" s="356"/>
      <c r="AQ671" s="356"/>
      <c r="AR671" s="356"/>
      <c r="AS671" s="356"/>
      <c r="AT671" s="356"/>
      <c r="AU671" s="356"/>
      <c r="AV671" s="356"/>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1049"/>
      <c r="D672" s="1050"/>
      <c r="E672" s="589"/>
      <c r="F672" s="589"/>
      <c r="G672" s="589"/>
      <c r="H672" s="1049"/>
      <c r="I672" s="1050"/>
      <c r="J672" s="589"/>
      <c r="K672" s="589"/>
      <c r="L672" s="589"/>
      <c r="M672" s="1049"/>
      <c r="N672" s="1050"/>
      <c r="O672" s="589"/>
      <c r="P672" s="589"/>
      <c r="Q672" s="589"/>
      <c r="AM672" s="356"/>
      <c r="AN672" s="356"/>
      <c r="AO672" s="356"/>
      <c r="AP672" s="356"/>
      <c r="AQ672" s="356"/>
      <c r="AR672" s="356"/>
      <c r="AS672" s="356"/>
      <c r="AT672" s="356"/>
      <c r="AU672" s="356"/>
      <c r="AV672" s="356"/>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1049"/>
      <c r="D673" s="1050"/>
      <c r="E673" s="589"/>
      <c r="F673" s="589"/>
      <c r="G673" s="589"/>
      <c r="H673" s="1049"/>
      <c r="I673" s="1050"/>
      <c r="J673" s="589"/>
      <c r="K673" s="589"/>
      <c r="L673" s="589"/>
      <c r="M673" s="1049"/>
      <c r="N673" s="1050"/>
      <c r="O673" s="589"/>
      <c r="P673" s="589"/>
      <c r="Q673" s="589"/>
      <c r="AM673" s="356"/>
      <c r="AN673" s="356"/>
      <c r="AO673" s="356"/>
      <c r="AP673" s="356"/>
      <c r="AQ673" s="356"/>
      <c r="AR673" s="356"/>
      <c r="AS673" s="356"/>
      <c r="AT673" s="356"/>
      <c r="AU673" s="356"/>
      <c r="AV673" s="356"/>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1049"/>
      <c r="D674" s="1050"/>
      <c r="E674" s="589"/>
      <c r="F674" s="589"/>
      <c r="G674" s="589"/>
      <c r="H674" s="1049"/>
      <c r="I674" s="1050"/>
      <c r="J674" s="589"/>
      <c r="K674" s="589"/>
      <c r="L674" s="589"/>
      <c r="M674" s="1049"/>
      <c r="N674" s="1050"/>
      <c r="O674" s="589"/>
      <c r="P674" s="589"/>
      <c r="Q674" s="589"/>
      <c r="AM674" s="356"/>
      <c r="AN674" s="356"/>
      <c r="AO674" s="356"/>
      <c r="AP674" s="356"/>
      <c r="AQ674" s="356"/>
      <c r="AR674" s="356"/>
      <c r="AS674" s="356"/>
      <c r="AT674" s="356"/>
      <c r="AU674" s="356"/>
      <c r="AV674" s="356"/>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1049"/>
      <c r="D675" s="1050"/>
      <c r="E675" s="589"/>
      <c r="F675" s="589"/>
      <c r="G675" s="589"/>
      <c r="H675" s="1049"/>
      <c r="I675" s="1050"/>
      <c r="J675" s="589"/>
      <c r="K675" s="589"/>
      <c r="L675" s="589"/>
      <c r="M675" s="1049"/>
      <c r="N675" s="1050"/>
      <c r="O675" s="589"/>
      <c r="P675" s="589"/>
      <c r="Q675" s="589"/>
      <c r="AM675" s="356"/>
      <c r="AN675" s="356"/>
      <c r="AO675" s="356"/>
      <c r="AP675" s="356"/>
      <c r="AQ675" s="356"/>
      <c r="AR675" s="356"/>
      <c r="AS675" s="356"/>
      <c r="AT675" s="356"/>
      <c r="AU675" s="356"/>
      <c r="AV675" s="356"/>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1049"/>
      <c r="D676" s="1050"/>
      <c r="E676" s="589"/>
      <c r="F676" s="589"/>
      <c r="G676" s="589"/>
      <c r="H676" s="1049"/>
      <c r="I676" s="1050"/>
      <c r="J676" s="589"/>
      <c r="K676" s="589"/>
      <c r="L676" s="589"/>
      <c r="M676" s="1049"/>
      <c r="N676" s="1050"/>
      <c r="O676" s="589"/>
      <c r="P676" s="589"/>
      <c r="Q676" s="589"/>
      <c r="AM676" s="356"/>
      <c r="AN676" s="356"/>
      <c r="AO676" s="356"/>
      <c r="AP676" s="356"/>
      <c r="AQ676" s="356"/>
      <c r="AR676" s="356"/>
      <c r="AS676" s="356"/>
      <c r="AT676" s="356"/>
      <c r="AU676" s="356"/>
      <c r="AV676" s="356"/>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1049"/>
      <c r="D677" s="1050"/>
      <c r="E677" s="589"/>
      <c r="F677" s="589"/>
      <c r="G677" s="589"/>
      <c r="H677" s="1049"/>
      <c r="I677" s="1050"/>
      <c r="J677" s="589"/>
      <c r="K677" s="589"/>
      <c r="L677" s="589"/>
      <c r="M677" s="1049"/>
      <c r="N677" s="1050"/>
      <c r="O677" s="589"/>
      <c r="P677" s="589"/>
      <c r="Q677" s="589"/>
      <c r="AM677" s="356"/>
      <c r="AN677" s="356"/>
      <c r="AO677" s="356"/>
      <c r="AP677" s="356"/>
      <c r="AQ677" s="356"/>
      <c r="AR677" s="356"/>
      <c r="AS677" s="356"/>
      <c r="AT677" s="356"/>
      <c r="AU677" s="356"/>
      <c r="AV677" s="356"/>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1049"/>
      <c r="D678" s="1050"/>
      <c r="E678" s="589"/>
      <c r="F678" s="589"/>
      <c r="G678" s="589"/>
      <c r="H678" s="1049"/>
      <c r="I678" s="1050"/>
      <c r="J678" s="589"/>
      <c r="K678" s="589"/>
      <c r="L678" s="589"/>
      <c r="M678" s="1049"/>
      <c r="N678" s="1050"/>
      <c r="O678" s="589"/>
      <c r="P678" s="589"/>
      <c r="Q678" s="589"/>
      <c r="AM678" s="356"/>
      <c r="AN678" s="356"/>
      <c r="AO678" s="356"/>
      <c r="AP678" s="356"/>
      <c r="AQ678" s="356"/>
      <c r="AR678" s="356"/>
      <c r="AS678" s="356"/>
      <c r="AT678" s="356"/>
      <c r="AU678" s="356"/>
      <c r="AV678" s="356"/>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1049"/>
      <c r="D679" s="1050"/>
      <c r="E679" s="589"/>
      <c r="F679" s="589"/>
      <c r="G679" s="589"/>
      <c r="H679" s="1049"/>
      <c r="I679" s="1050"/>
      <c r="J679" s="589"/>
      <c r="K679" s="589"/>
      <c r="L679" s="589"/>
      <c r="M679" s="1049"/>
      <c r="N679" s="1050"/>
      <c r="O679" s="589"/>
      <c r="P679" s="589"/>
      <c r="Q679" s="589"/>
      <c r="AM679" s="356"/>
      <c r="AN679" s="356"/>
      <c r="AO679" s="356"/>
      <c r="AP679" s="356"/>
      <c r="AQ679" s="356"/>
      <c r="AR679" s="356"/>
      <c r="AS679" s="356"/>
      <c r="AT679" s="356"/>
      <c r="AU679" s="356"/>
      <c r="AV679" s="356"/>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1049"/>
      <c r="D680" s="1050"/>
      <c r="E680" s="589"/>
      <c r="F680" s="589"/>
      <c r="G680" s="589"/>
      <c r="H680" s="1049"/>
      <c r="I680" s="1050"/>
      <c r="J680" s="589"/>
      <c r="K680" s="589"/>
      <c r="L680" s="589"/>
      <c r="M680" s="1049"/>
      <c r="N680" s="1050"/>
      <c r="O680" s="589"/>
      <c r="P680" s="589"/>
      <c r="Q680" s="589"/>
      <c r="AM680" s="356"/>
      <c r="AN680" s="356"/>
      <c r="AO680" s="356"/>
      <c r="AP680" s="356"/>
      <c r="AQ680" s="356"/>
      <c r="AR680" s="356"/>
      <c r="AS680" s="356"/>
      <c r="AT680" s="356"/>
      <c r="AU680" s="356"/>
      <c r="AV680" s="356"/>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1049"/>
      <c r="D681" s="1050"/>
      <c r="E681" s="589"/>
      <c r="F681" s="589"/>
      <c r="G681" s="589"/>
      <c r="H681" s="1049"/>
      <c r="I681" s="1050"/>
      <c r="J681" s="589"/>
      <c r="K681" s="589"/>
      <c r="L681" s="589"/>
      <c r="M681" s="1049"/>
      <c r="N681" s="1050"/>
      <c r="O681" s="589"/>
      <c r="P681" s="589"/>
      <c r="Q681" s="589"/>
      <c r="AM681" s="356"/>
      <c r="AN681" s="356"/>
      <c r="AO681" s="356"/>
      <c r="AP681" s="356"/>
      <c r="AQ681" s="356"/>
      <c r="AR681" s="356"/>
      <c r="AS681" s="356"/>
      <c r="AT681" s="356"/>
      <c r="AU681" s="356"/>
      <c r="AV681" s="356"/>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1049"/>
      <c r="D682" s="1050"/>
      <c r="E682" s="589"/>
      <c r="F682" s="589"/>
      <c r="G682" s="589"/>
      <c r="H682" s="1049"/>
      <c r="I682" s="1050"/>
      <c r="J682" s="589"/>
      <c r="K682" s="589"/>
      <c r="L682" s="589"/>
      <c r="M682" s="1049"/>
      <c r="N682" s="1050"/>
      <c r="O682" s="589"/>
      <c r="P682" s="589"/>
      <c r="Q682" s="589"/>
      <c r="AM682" s="356"/>
      <c r="AN682" s="356"/>
      <c r="AO682" s="356"/>
      <c r="AP682" s="356"/>
      <c r="AQ682" s="356"/>
      <c r="AR682" s="356"/>
      <c r="AS682" s="356"/>
      <c r="AT682" s="356"/>
      <c r="AU682" s="356"/>
      <c r="AV682" s="356"/>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1049"/>
      <c r="D683" s="1050"/>
      <c r="E683" s="589"/>
      <c r="F683" s="589"/>
      <c r="G683" s="589"/>
      <c r="H683" s="1049"/>
      <c r="I683" s="1050"/>
      <c r="J683" s="589"/>
      <c r="K683" s="589"/>
      <c r="L683" s="589"/>
      <c r="M683" s="1049"/>
      <c r="N683" s="1050"/>
      <c r="O683" s="589"/>
      <c r="P683" s="589"/>
      <c r="Q683" s="589"/>
      <c r="AM683" s="356"/>
      <c r="AN683" s="356"/>
      <c r="AO683" s="356"/>
      <c r="AP683" s="356"/>
      <c r="AQ683" s="356"/>
      <c r="AR683" s="356"/>
      <c r="AS683" s="356"/>
      <c r="AT683" s="356"/>
      <c r="AU683" s="356"/>
      <c r="AV683" s="356"/>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1049"/>
      <c r="D684" s="1050"/>
      <c r="E684" s="589"/>
      <c r="F684" s="589"/>
      <c r="G684" s="589"/>
      <c r="H684" s="1049"/>
      <c r="I684" s="1050"/>
      <c r="J684" s="589"/>
      <c r="K684" s="589"/>
      <c r="L684" s="589"/>
      <c r="M684" s="1049"/>
      <c r="N684" s="1050"/>
      <c r="O684" s="589"/>
      <c r="P684" s="589"/>
      <c r="Q684" s="589"/>
      <c r="AM684" s="356"/>
      <c r="AN684" s="356"/>
      <c r="AO684" s="356"/>
      <c r="AP684" s="356"/>
      <c r="AQ684" s="356"/>
      <c r="AR684" s="356"/>
      <c r="AS684" s="356"/>
      <c r="AT684" s="356"/>
      <c r="AU684" s="356"/>
      <c r="AV684" s="356"/>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1049"/>
      <c r="D685" s="1050"/>
      <c r="E685" s="589"/>
      <c r="F685" s="589"/>
      <c r="G685" s="589"/>
      <c r="H685" s="1049"/>
      <c r="I685" s="1050"/>
      <c r="J685" s="589"/>
      <c r="K685" s="589"/>
      <c r="L685" s="589"/>
      <c r="M685" s="1049"/>
      <c r="N685" s="1050"/>
      <c r="O685" s="589"/>
      <c r="P685" s="589"/>
      <c r="Q685" s="589"/>
      <c r="AM685" s="356"/>
      <c r="AN685" s="356"/>
      <c r="AO685" s="356"/>
      <c r="AP685" s="356"/>
      <c r="AQ685" s="356"/>
      <c r="AR685" s="356"/>
      <c r="AS685" s="356"/>
      <c r="AT685" s="356"/>
      <c r="AU685" s="356"/>
      <c r="AV685" s="356"/>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1049"/>
      <c r="D686" s="1050"/>
      <c r="E686" s="589"/>
      <c r="F686" s="589"/>
      <c r="G686" s="589"/>
      <c r="H686" s="1049"/>
      <c r="I686" s="1050"/>
      <c r="J686" s="589"/>
      <c r="K686" s="589"/>
      <c r="L686" s="589"/>
      <c r="M686" s="1049"/>
      <c r="N686" s="1050"/>
      <c r="O686" s="589"/>
      <c r="P686" s="589"/>
      <c r="Q686" s="589"/>
      <c r="AM686" s="356"/>
      <c r="AN686" s="356"/>
      <c r="AO686" s="356"/>
      <c r="AP686" s="356"/>
      <c r="AQ686" s="356"/>
      <c r="AR686" s="356"/>
      <c r="AS686" s="356"/>
      <c r="AT686" s="356"/>
      <c r="AU686" s="356"/>
      <c r="AV686" s="356"/>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1049"/>
      <c r="D687" s="1050"/>
      <c r="E687" s="589"/>
      <c r="F687" s="589"/>
      <c r="G687" s="589"/>
      <c r="H687" s="1049"/>
      <c r="I687" s="1050"/>
      <c r="J687" s="589"/>
      <c r="K687" s="589"/>
      <c r="L687" s="589"/>
      <c r="M687" s="1049"/>
      <c r="N687" s="1050"/>
      <c r="O687" s="589"/>
      <c r="P687" s="589"/>
      <c r="Q687" s="589"/>
      <c r="AM687" s="356"/>
      <c r="AN687" s="356"/>
      <c r="AO687" s="356"/>
      <c r="AP687" s="356"/>
      <c r="AQ687" s="356"/>
      <c r="AR687" s="356"/>
      <c r="AS687" s="356"/>
      <c r="AT687" s="356"/>
      <c r="AU687" s="356"/>
      <c r="AV687" s="356"/>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1049"/>
      <c r="D688" s="1050"/>
      <c r="E688" s="589"/>
      <c r="F688" s="589"/>
      <c r="G688" s="589"/>
      <c r="H688" s="1049"/>
      <c r="I688" s="1050"/>
      <c r="J688" s="589"/>
      <c r="K688" s="589"/>
      <c r="L688" s="589"/>
      <c r="M688" s="1049"/>
      <c r="N688" s="1050"/>
      <c r="O688" s="589"/>
      <c r="P688" s="589"/>
      <c r="Q688" s="589"/>
      <c r="AM688" s="356"/>
      <c r="AN688" s="356"/>
      <c r="AO688" s="356"/>
      <c r="AP688" s="356"/>
      <c r="AQ688" s="356"/>
      <c r="AR688" s="356"/>
      <c r="AS688" s="356"/>
      <c r="AT688" s="356"/>
      <c r="AU688" s="356"/>
      <c r="AV688" s="356"/>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1049"/>
      <c r="D689" s="1050"/>
      <c r="E689" s="589"/>
      <c r="F689" s="589"/>
      <c r="G689" s="589"/>
      <c r="H689" s="1049"/>
      <c r="I689" s="1050"/>
      <c r="J689" s="589"/>
      <c r="K689" s="589"/>
      <c r="L689" s="589"/>
      <c r="M689" s="1049"/>
      <c r="N689" s="1050"/>
      <c r="O689" s="589"/>
      <c r="P689" s="589"/>
      <c r="Q689" s="589"/>
      <c r="AM689" s="356"/>
      <c r="AN689" s="356"/>
      <c r="AO689" s="356"/>
      <c r="AP689" s="356"/>
      <c r="AQ689" s="356"/>
      <c r="AR689" s="356"/>
      <c r="AS689" s="356"/>
      <c r="AT689" s="356"/>
      <c r="AU689" s="356"/>
      <c r="AV689" s="356"/>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1049"/>
      <c r="D690" s="1050"/>
      <c r="E690" s="589"/>
      <c r="F690" s="589"/>
      <c r="G690" s="589"/>
      <c r="H690" s="1049"/>
      <c r="I690" s="1050"/>
      <c r="J690" s="589"/>
      <c r="K690" s="589"/>
      <c r="L690" s="589"/>
      <c r="M690" s="1049"/>
      <c r="N690" s="1050"/>
      <c r="O690" s="589"/>
      <c r="P690" s="589"/>
      <c r="Q690" s="589"/>
      <c r="AM690" s="356"/>
      <c r="AN690" s="356"/>
      <c r="AO690" s="356"/>
      <c r="AP690" s="356"/>
      <c r="AQ690" s="356"/>
      <c r="AR690" s="356"/>
      <c r="AS690" s="356"/>
      <c r="AT690" s="356"/>
      <c r="AU690" s="356"/>
      <c r="AV690" s="356"/>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1049"/>
      <c r="D691" s="1050"/>
      <c r="E691" s="589"/>
      <c r="F691" s="589"/>
      <c r="G691" s="589"/>
      <c r="H691" s="1049"/>
      <c r="I691" s="1050"/>
      <c r="J691" s="589"/>
      <c r="K691" s="589"/>
      <c r="L691" s="589"/>
      <c r="M691" s="1049"/>
      <c r="N691" s="1050"/>
      <c r="O691" s="589"/>
      <c r="P691" s="589"/>
      <c r="Q691" s="589"/>
      <c r="AM691" s="356"/>
      <c r="AN691" s="356"/>
      <c r="AO691" s="356"/>
      <c r="AP691" s="356"/>
      <c r="AQ691" s="356"/>
      <c r="AR691" s="356"/>
      <c r="AS691" s="356"/>
      <c r="AT691" s="356"/>
      <c r="AU691" s="356"/>
      <c r="AV691" s="356"/>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1049"/>
      <c r="D692" s="1050"/>
      <c r="E692" s="589"/>
      <c r="F692" s="589"/>
      <c r="G692" s="589"/>
      <c r="H692" s="1049"/>
      <c r="I692" s="1050"/>
      <c r="J692" s="589"/>
      <c r="K692" s="589"/>
      <c r="L692" s="589"/>
      <c r="M692" s="1049"/>
      <c r="N692" s="1050"/>
      <c r="O692" s="589"/>
      <c r="P692" s="589"/>
      <c r="Q692" s="589"/>
      <c r="AM692" s="356"/>
      <c r="AN692" s="356"/>
      <c r="AO692" s="356"/>
      <c r="AP692" s="356"/>
      <c r="AQ692" s="356"/>
      <c r="AR692" s="356"/>
      <c r="AS692" s="356"/>
      <c r="AT692" s="356"/>
      <c r="AU692" s="356"/>
      <c r="AV692" s="356"/>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589"/>
      <c r="D693" s="589"/>
      <c r="E693" s="589"/>
      <c r="F693" s="589"/>
      <c r="G693" s="589"/>
      <c r="H693" s="589"/>
      <c r="I693" s="589"/>
      <c r="J693" s="589"/>
      <c r="K693" s="589"/>
      <c r="L693" s="589"/>
      <c r="M693" s="589"/>
      <c r="N693" s="589"/>
      <c r="O693" s="589"/>
      <c r="P693" s="589"/>
      <c r="Q693" s="589"/>
      <c r="AM693" s="356"/>
      <c r="AN693" s="356"/>
      <c r="AO693" s="356"/>
      <c r="AP693" s="356"/>
      <c r="AQ693" s="356"/>
      <c r="AR693" s="356"/>
      <c r="AS693" s="356"/>
      <c r="AT693" s="356"/>
      <c r="AU693" s="356"/>
      <c r="AV693" s="356"/>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589"/>
      <c r="D694" s="589"/>
      <c r="E694" s="589"/>
      <c r="F694" s="589"/>
      <c r="G694" s="589"/>
      <c r="H694" s="589"/>
      <c r="I694" s="589"/>
      <c r="J694" s="589"/>
      <c r="K694" s="589"/>
      <c r="L694" s="589"/>
      <c r="M694" s="589"/>
      <c r="N694" s="589"/>
      <c r="O694" s="589"/>
      <c r="P694" s="589"/>
      <c r="Q694" s="589"/>
      <c r="AM694" s="356"/>
      <c r="AN694" s="356"/>
      <c r="AO694" s="356"/>
      <c r="AP694" s="356"/>
      <c r="AQ694" s="356"/>
      <c r="AR694" s="356"/>
      <c r="AS694" s="356"/>
      <c r="AT694" s="356"/>
      <c r="AU694" s="356"/>
      <c r="AV694" s="356"/>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589"/>
      <c r="D695" s="589"/>
      <c r="E695" s="589"/>
      <c r="F695" s="589"/>
      <c r="G695" s="589"/>
      <c r="H695" s="589"/>
      <c r="I695" s="589"/>
      <c r="J695" s="589"/>
      <c r="K695" s="589"/>
      <c r="L695" s="589"/>
      <c r="M695" s="589"/>
      <c r="N695" s="589"/>
      <c r="O695" s="589"/>
      <c r="P695" s="589"/>
      <c r="Q695" s="589"/>
      <c r="AM695" s="356"/>
      <c r="AN695" s="356"/>
      <c r="AO695" s="356"/>
      <c r="AP695" s="356"/>
      <c r="AQ695" s="356"/>
      <c r="AR695" s="356"/>
      <c r="AS695" s="356"/>
      <c r="AT695" s="356"/>
      <c r="AU695" s="356"/>
      <c r="AV695" s="356"/>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589"/>
      <c r="D696" s="589"/>
      <c r="E696" s="589"/>
      <c r="F696" s="589"/>
      <c r="G696" s="589"/>
      <c r="H696" s="589"/>
      <c r="I696" s="589"/>
      <c r="J696" s="589"/>
      <c r="K696" s="589"/>
      <c r="L696" s="589"/>
      <c r="M696" s="589"/>
      <c r="N696" s="589"/>
      <c r="O696" s="589"/>
      <c r="P696" s="589"/>
      <c r="Q696" s="589"/>
      <c r="AM696" s="356"/>
      <c r="AN696" s="356"/>
      <c r="AO696" s="356"/>
      <c r="AP696" s="356"/>
      <c r="AQ696" s="356"/>
      <c r="AR696" s="356"/>
      <c r="AS696" s="356"/>
      <c r="AT696" s="356"/>
      <c r="AU696" s="356"/>
      <c r="AV696" s="356"/>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589"/>
      <c r="D697" s="589"/>
      <c r="E697" s="589"/>
      <c r="F697" s="589"/>
      <c r="G697" s="589"/>
      <c r="H697" s="589"/>
      <c r="I697" s="589"/>
      <c r="J697" s="589"/>
      <c r="K697" s="589"/>
      <c r="L697" s="589"/>
      <c r="M697" s="589"/>
      <c r="N697" s="589"/>
      <c r="O697" s="589"/>
      <c r="P697" s="589"/>
      <c r="Q697" s="589"/>
      <c r="AM697" s="356"/>
      <c r="AN697" s="356"/>
      <c r="AO697" s="356"/>
      <c r="AP697" s="356"/>
      <c r="AQ697" s="356"/>
      <c r="AR697" s="356"/>
      <c r="AS697" s="356"/>
      <c r="AT697" s="356"/>
      <c r="AU697" s="356"/>
      <c r="AV697" s="356"/>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589"/>
      <c r="D698" s="589"/>
      <c r="E698" s="589"/>
      <c r="F698" s="589"/>
      <c r="G698" s="589"/>
      <c r="H698" s="589"/>
      <c r="I698" s="589"/>
      <c r="J698" s="589"/>
      <c r="K698" s="589"/>
      <c r="L698" s="589"/>
      <c r="M698" s="589"/>
      <c r="N698" s="589"/>
      <c r="O698" s="589"/>
      <c r="P698" s="589"/>
      <c r="Q698" s="589"/>
      <c r="AM698" s="356"/>
      <c r="AN698" s="356"/>
      <c r="AO698" s="356"/>
      <c r="AP698" s="356"/>
      <c r="AQ698" s="356"/>
      <c r="AR698" s="356"/>
      <c r="AS698" s="356"/>
      <c r="AT698" s="356"/>
      <c r="AU698" s="356"/>
      <c r="AV698" s="356"/>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589"/>
      <c r="D699" s="589"/>
      <c r="E699" s="589"/>
      <c r="F699" s="589"/>
      <c r="G699" s="589"/>
      <c r="H699" s="589"/>
      <c r="I699" s="589"/>
      <c r="J699" s="589"/>
      <c r="K699" s="589"/>
      <c r="L699" s="589"/>
      <c r="M699" s="589"/>
      <c r="N699" s="589"/>
      <c r="O699" s="589"/>
      <c r="P699" s="589"/>
      <c r="Q699" s="589"/>
      <c r="AM699" s="356"/>
      <c r="AN699" s="356"/>
      <c r="AO699" s="356"/>
      <c r="AP699" s="356"/>
      <c r="AQ699" s="356"/>
      <c r="AR699" s="356"/>
      <c r="AS699" s="356"/>
      <c r="AT699" s="356"/>
      <c r="AU699" s="356"/>
      <c r="AV699" s="356"/>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589"/>
      <c r="D700" s="589"/>
      <c r="E700" s="589"/>
      <c r="F700" s="589"/>
      <c r="G700" s="589"/>
      <c r="H700" s="589"/>
      <c r="I700" s="589"/>
      <c r="J700" s="589"/>
      <c r="K700" s="589"/>
      <c r="L700" s="589"/>
      <c r="M700" s="589"/>
      <c r="N700" s="589"/>
      <c r="O700" s="589"/>
      <c r="P700" s="589"/>
      <c r="Q700" s="589"/>
      <c r="AM700" s="356"/>
      <c r="AN700" s="356"/>
      <c r="AO700" s="356"/>
      <c r="AP700" s="356"/>
      <c r="AQ700" s="356"/>
      <c r="AR700" s="356"/>
      <c r="AS700" s="356"/>
      <c r="AT700" s="356"/>
      <c r="AU700" s="356"/>
      <c r="AV700" s="356"/>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605"/>
      <c r="D701" s="605"/>
      <c r="E701" s="605"/>
      <c r="F701" s="605"/>
      <c r="G701" s="605"/>
      <c r="H701" s="605"/>
      <c r="I701" s="605"/>
      <c r="J701" s="605"/>
      <c r="K701" s="605"/>
      <c r="L701" s="605"/>
      <c r="M701" s="605"/>
      <c r="N701" s="605"/>
      <c r="O701" s="605"/>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605"/>
      <c r="D702" s="605"/>
      <c r="E702" s="605"/>
      <c r="F702" s="605"/>
      <c r="G702" s="605"/>
      <c r="H702" s="605"/>
      <c r="I702" s="605"/>
      <c r="J702" s="605"/>
      <c r="K702" s="605"/>
      <c r="L702" s="605"/>
      <c r="M702" s="605"/>
      <c r="N702" s="605"/>
      <c r="O702" s="605"/>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605"/>
      <c r="D703" s="605"/>
      <c r="E703" s="605"/>
      <c r="F703" s="605"/>
      <c r="G703" s="605"/>
      <c r="H703" s="605"/>
      <c r="I703" s="605"/>
      <c r="J703" s="605"/>
      <c r="K703" s="605"/>
      <c r="L703" s="605"/>
      <c r="M703" s="605"/>
      <c r="N703" s="605"/>
      <c r="O703" s="605"/>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605"/>
      <c r="D704" s="605"/>
      <c r="E704" s="605"/>
      <c r="F704" s="605"/>
      <c r="G704" s="605"/>
      <c r="H704" s="605"/>
      <c r="I704" s="605"/>
      <c r="J704" s="605"/>
      <c r="K704" s="605"/>
      <c r="L704" s="605"/>
      <c r="M704" s="605"/>
      <c r="N704" s="605"/>
      <c r="O704" s="605"/>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605"/>
      <c r="D705" s="605"/>
      <c r="E705" s="605"/>
      <c r="F705" s="605"/>
      <c r="G705" s="605"/>
      <c r="H705" s="605"/>
      <c r="I705" s="605"/>
      <c r="J705" s="605"/>
      <c r="K705" s="605"/>
      <c r="L705" s="605"/>
      <c r="M705" s="605"/>
      <c r="N705" s="605"/>
      <c r="O705" s="605"/>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605"/>
      <c r="D706" s="605"/>
      <c r="E706" s="605"/>
      <c r="F706" s="605"/>
      <c r="G706" s="605"/>
      <c r="H706" s="605"/>
      <c r="I706" s="605"/>
      <c r="J706" s="605"/>
      <c r="K706" s="605"/>
      <c r="L706" s="605"/>
      <c r="M706" s="605"/>
      <c r="N706" s="605"/>
      <c r="O706" s="605"/>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605"/>
      <c r="D707" s="605"/>
      <c r="E707" s="605"/>
      <c r="F707" s="605"/>
      <c r="G707" s="605"/>
      <c r="H707" s="605"/>
      <c r="I707" s="605"/>
      <c r="J707" s="605"/>
      <c r="K707" s="605"/>
      <c r="L707" s="605"/>
      <c r="M707" s="605"/>
      <c r="N707" s="605"/>
      <c r="O707" s="605"/>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605"/>
      <c r="D708" s="605"/>
      <c r="E708" s="605"/>
      <c r="F708" s="605"/>
      <c r="G708" s="605"/>
      <c r="H708" s="605"/>
      <c r="I708" s="605"/>
      <c r="J708" s="605"/>
      <c r="K708" s="605"/>
      <c r="L708" s="605"/>
      <c r="M708" s="605"/>
      <c r="N708" s="605"/>
      <c r="O708" s="605"/>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605"/>
      <c r="D709" s="605"/>
      <c r="E709" s="605"/>
      <c r="F709" s="605"/>
      <c r="G709" s="605"/>
      <c r="H709" s="605"/>
      <c r="I709" s="605"/>
      <c r="J709" s="605"/>
      <c r="K709" s="605"/>
      <c r="L709" s="605"/>
      <c r="M709" s="605"/>
      <c r="N709" s="605"/>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605"/>
      <c r="D710" s="605"/>
      <c r="E710" s="605"/>
      <c r="F710" s="605"/>
      <c r="G710" s="605"/>
      <c r="H710" s="605"/>
      <c r="I710" s="605"/>
      <c r="J710" s="605"/>
      <c r="K710" s="605"/>
      <c r="L710" s="605"/>
      <c r="M710" s="605"/>
      <c r="N710" s="605"/>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605"/>
      <c r="D711" s="605"/>
      <c r="E711" s="605"/>
      <c r="F711" s="605"/>
      <c r="G711" s="605"/>
      <c r="H711" s="605"/>
      <c r="I711" s="605"/>
      <c r="J711" s="605"/>
      <c r="K711" s="605"/>
      <c r="L711" s="605"/>
      <c r="M711" s="605"/>
      <c r="N711" s="605"/>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605"/>
      <c r="D712" s="605"/>
      <c r="E712" s="605"/>
      <c r="F712" s="605"/>
      <c r="G712" s="605"/>
      <c r="H712" s="605"/>
      <c r="I712" s="605"/>
      <c r="J712" s="605"/>
      <c r="K712" s="605"/>
      <c r="L712" s="605"/>
      <c r="M712" s="605"/>
      <c r="N712" s="605"/>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605"/>
      <c r="D713" s="605"/>
      <c r="E713" s="605"/>
      <c r="F713" s="605"/>
      <c r="G713" s="605"/>
      <c r="H713" s="605"/>
      <c r="I713" s="605"/>
      <c r="J713" s="605"/>
      <c r="K713" s="605"/>
      <c r="L713" s="605"/>
      <c r="M713" s="605"/>
      <c r="N713" s="605"/>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605"/>
      <c r="D714" s="605"/>
      <c r="E714" s="605"/>
      <c r="F714" s="605"/>
      <c r="G714" s="605"/>
      <c r="H714" s="605"/>
      <c r="I714" s="605"/>
      <c r="J714" s="605"/>
      <c r="K714" s="605"/>
      <c r="L714" s="605"/>
      <c r="M714" s="605"/>
      <c r="N714" s="605"/>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605"/>
      <c r="D715" s="605"/>
      <c r="E715" s="605"/>
      <c r="F715" s="605"/>
      <c r="G715" s="605"/>
      <c r="H715" s="605"/>
      <c r="I715" s="605"/>
      <c r="J715" s="605"/>
      <c r="K715" s="605"/>
      <c r="L715" s="605"/>
      <c r="M715" s="605"/>
      <c r="N715" s="605"/>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605"/>
      <c r="D716" s="605"/>
      <c r="E716" s="605"/>
      <c r="F716" s="605"/>
      <c r="G716" s="605"/>
      <c r="H716" s="605"/>
      <c r="I716" s="605"/>
      <c r="J716" s="605"/>
      <c r="K716" s="605"/>
      <c r="L716" s="605"/>
      <c r="M716" s="605"/>
      <c r="N716" s="605"/>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605"/>
      <c r="D717" s="605"/>
      <c r="E717" s="605"/>
      <c r="F717" s="605"/>
      <c r="G717" s="605"/>
      <c r="H717" s="605"/>
      <c r="I717" s="605"/>
      <c r="J717" s="605"/>
      <c r="K717" s="605"/>
      <c r="L717" s="605"/>
      <c r="M717" s="605"/>
      <c r="N717" s="605"/>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605"/>
      <c r="D718" s="605"/>
      <c r="E718" s="605"/>
      <c r="F718" s="605"/>
      <c r="G718" s="605"/>
      <c r="H718" s="605"/>
      <c r="I718" s="605"/>
      <c r="J718" s="605"/>
      <c r="K718" s="605"/>
      <c r="L718" s="605"/>
      <c r="M718" s="605"/>
      <c r="N718" s="605"/>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605"/>
      <c r="D719" s="605"/>
      <c r="E719" s="605"/>
      <c r="F719" s="605"/>
      <c r="G719" s="605"/>
      <c r="H719" s="605"/>
      <c r="I719" s="605"/>
      <c r="J719" s="605"/>
      <c r="K719" s="605"/>
      <c r="L719" s="605"/>
      <c r="M719" s="605"/>
      <c r="N719" s="605"/>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605"/>
      <c r="D720" s="605"/>
      <c r="E720" s="605"/>
      <c r="F720" s="605"/>
      <c r="G720" s="605"/>
      <c r="H720" s="605"/>
      <c r="I720" s="605"/>
      <c r="J720" s="605"/>
      <c r="K720" s="605"/>
      <c r="L720" s="605"/>
      <c r="M720" s="605"/>
      <c r="N720" s="605"/>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605"/>
      <c r="D721" s="605"/>
      <c r="E721" s="605"/>
      <c r="F721" s="605"/>
      <c r="G721" s="605"/>
      <c r="H721" s="605"/>
      <c r="I721" s="605"/>
      <c r="J721" s="605"/>
      <c r="K721" s="605"/>
      <c r="L721" s="605"/>
      <c r="M721" s="605"/>
      <c r="N721" s="605"/>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605"/>
      <c r="D722" s="605"/>
      <c r="E722" s="605"/>
      <c r="F722" s="605"/>
      <c r="G722" s="605"/>
      <c r="H722" s="605"/>
      <c r="I722" s="605"/>
      <c r="J722" s="605"/>
      <c r="K722" s="605"/>
      <c r="L722" s="605"/>
      <c r="M722" s="605"/>
      <c r="N722" s="605"/>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605"/>
      <c r="D723" s="605"/>
      <c r="E723" s="605"/>
      <c r="F723" s="605"/>
      <c r="G723" s="605"/>
      <c r="H723" s="605"/>
      <c r="I723" s="605"/>
      <c r="J723" s="605"/>
      <c r="K723" s="605"/>
      <c r="L723" s="605"/>
      <c r="M723" s="605"/>
      <c r="N723" s="605"/>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605"/>
      <c r="D724" s="605"/>
      <c r="E724" s="605"/>
      <c r="F724" s="605"/>
      <c r="G724" s="605"/>
      <c r="H724" s="605"/>
      <c r="I724" s="605"/>
      <c r="J724" s="605"/>
      <c r="K724" s="605"/>
      <c r="L724" s="605"/>
      <c r="M724" s="605"/>
      <c r="N724" s="605"/>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605"/>
      <c r="D725" s="605"/>
      <c r="E725" s="605"/>
      <c r="F725" s="605"/>
      <c r="G725" s="605"/>
      <c r="H725" s="605"/>
      <c r="I725" s="605"/>
      <c r="J725" s="605"/>
      <c r="K725" s="605"/>
      <c r="L725" s="605"/>
      <c r="M725" s="605"/>
      <c r="N725" s="605"/>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605"/>
      <c r="D726" s="605"/>
      <c r="E726" s="605"/>
      <c r="F726" s="605"/>
      <c r="G726" s="605"/>
      <c r="H726" s="605"/>
      <c r="I726" s="605"/>
      <c r="J726" s="605"/>
      <c r="K726" s="605"/>
      <c r="L726" s="605"/>
      <c r="M726" s="605"/>
      <c r="N726" s="605"/>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605"/>
      <c r="D727" s="605"/>
      <c r="E727" s="605"/>
      <c r="F727" s="605"/>
      <c r="G727" s="605"/>
      <c r="H727" s="605"/>
      <c r="I727" s="605"/>
      <c r="J727" s="605"/>
      <c r="K727" s="605"/>
      <c r="L727" s="605"/>
      <c r="M727" s="605"/>
      <c r="N727" s="605"/>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605"/>
      <c r="D728" s="605"/>
      <c r="E728" s="605"/>
      <c r="F728" s="605"/>
      <c r="G728" s="605"/>
      <c r="H728" s="605"/>
      <c r="I728" s="605"/>
      <c r="J728" s="605"/>
      <c r="K728" s="605"/>
      <c r="L728" s="605"/>
      <c r="M728" s="605"/>
      <c r="N728" s="605"/>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605"/>
      <c r="D729" s="605"/>
      <c r="E729" s="605"/>
      <c r="F729" s="605"/>
      <c r="G729" s="605"/>
      <c r="H729" s="605"/>
      <c r="I729" s="605"/>
      <c r="J729" s="605"/>
      <c r="K729" s="605"/>
      <c r="L729" s="605"/>
      <c r="M729" s="605"/>
      <c r="N729" s="605"/>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605"/>
      <c r="D730" s="605"/>
      <c r="E730" s="605"/>
      <c r="F730" s="605"/>
      <c r="G730" s="605"/>
      <c r="H730" s="605"/>
      <c r="I730" s="605"/>
      <c r="J730" s="605"/>
      <c r="K730" s="605"/>
      <c r="L730" s="605"/>
      <c r="M730" s="605"/>
      <c r="N730" s="605"/>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605"/>
      <c r="D731" s="605"/>
      <c r="E731" s="605"/>
      <c r="F731" s="605"/>
      <c r="G731" s="605"/>
      <c r="H731" s="605"/>
      <c r="I731" s="605"/>
      <c r="J731" s="605"/>
      <c r="K731" s="605"/>
      <c r="L731" s="605"/>
      <c r="M731" s="605"/>
      <c r="N731" s="605"/>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605"/>
      <c r="D732" s="605"/>
      <c r="E732" s="605"/>
      <c r="F732" s="605"/>
      <c r="G732" s="605"/>
      <c r="H732" s="605"/>
      <c r="I732" s="605"/>
      <c r="J732" s="605"/>
      <c r="K732" s="605"/>
      <c r="L732" s="605"/>
      <c r="M732" s="605"/>
      <c r="N732" s="605"/>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605"/>
      <c r="D733" s="605"/>
      <c r="E733" s="605"/>
      <c r="F733" s="605"/>
      <c r="G733" s="605"/>
      <c r="H733" s="605"/>
      <c r="I733" s="605"/>
      <c r="J733" s="605"/>
      <c r="K733" s="605"/>
      <c r="L733" s="605"/>
      <c r="M733" s="605"/>
      <c r="N733" s="605"/>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605"/>
      <c r="D734" s="605"/>
      <c r="E734" s="605"/>
      <c r="F734" s="605"/>
      <c r="G734" s="605"/>
      <c r="H734" s="605"/>
      <c r="I734" s="605"/>
      <c r="J734" s="605"/>
      <c r="K734" s="605"/>
      <c r="L734" s="605"/>
      <c r="M734" s="605"/>
      <c r="N734" s="605"/>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605"/>
      <c r="D735" s="605"/>
      <c r="E735" s="605"/>
      <c r="F735" s="605"/>
      <c r="G735" s="605"/>
      <c r="H735" s="605"/>
      <c r="I735" s="605"/>
      <c r="J735" s="605"/>
      <c r="K735" s="605"/>
      <c r="L735" s="605"/>
      <c r="M735" s="605"/>
      <c r="N735" s="605"/>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605"/>
      <c r="D736" s="605"/>
      <c r="E736" s="605"/>
      <c r="F736" s="605"/>
      <c r="G736" s="605"/>
      <c r="H736" s="605"/>
      <c r="I736" s="605"/>
      <c r="J736" s="605"/>
      <c r="K736" s="605"/>
      <c r="L736" s="605"/>
      <c r="M736" s="605"/>
      <c r="N736" s="605"/>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605"/>
      <c r="D737" s="605"/>
      <c r="E737" s="605"/>
      <c r="F737" s="605"/>
      <c r="G737" s="605"/>
      <c r="H737" s="605"/>
      <c r="I737" s="605"/>
      <c r="J737" s="605"/>
      <c r="K737" s="605"/>
      <c r="L737" s="605"/>
      <c r="M737" s="605"/>
      <c r="N737" s="605"/>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605"/>
      <c r="D738" s="605"/>
      <c r="E738" s="605"/>
      <c r="F738" s="605"/>
      <c r="G738" s="605"/>
      <c r="H738" s="605"/>
      <c r="I738" s="605"/>
      <c r="J738" s="605"/>
      <c r="K738" s="605"/>
      <c r="L738" s="605"/>
      <c r="M738" s="605"/>
      <c r="N738" s="605"/>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605"/>
      <c r="D739" s="605"/>
      <c r="E739" s="605"/>
      <c r="F739" s="605"/>
      <c r="G739" s="605"/>
      <c r="H739" s="605"/>
      <c r="I739" s="605"/>
      <c r="J739" s="605"/>
      <c r="K739" s="605"/>
      <c r="L739" s="605"/>
      <c r="M739" s="605"/>
      <c r="N739" s="605"/>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605"/>
      <c r="D740" s="605"/>
      <c r="E740" s="605"/>
      <c r="F740" s="605"/>
      <c r="G740" s="605"/>
      <c r="H740" s="605"/>
      <c r="I740" s="605"/>
      <c r="J740" s="605"/>
      <c r="K740" s="605"/>
      <c r="L740" s="605"/>
      <c r="M740" s="605"/>
      <c r="N740" s="605"/>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605"/>
      <c r="D741" s="605"/>
      <c r="E741" s="605"/>
      <c r="F741" s="605"/>
      <c r="G741" s="605"/>
      <c r="H741" s="605"/>
      <c r="I741" s="605"/>
      <c r="J741" s="605"/>
      <c r="K741" s="605"/>
      <c r="L741" s="605"/>
      <c r="M741" s="605"/>
      <c r="N741" s="605"/>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605"/>
      <c r="D742" s="605"/>
      <c r="E742" s="605"/>
      <c r="F742" s="605"/>
      <c r="G742" s="605"/>
      <c r="H742" s="605"/>
      <c r="I742" s="605"/>
      <c r="J742" s="605"/>
      <c r="K742" s="605"/>
      <c r="L742" s="605"/>
      <c r="M742" s="605"/>
      <c r="N742" s="605"/>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605"/>
      <c r="D743" s="605"/>
      <c r="E743" s="605"/>
      <c r="F743" s="605"/>
      <c r="G743" s="605"/>
      <c r="H743" s="605"/>
      <c r="I743" s="605"/>
      <c r="J743" s="605"/>
      <c r="K743" s="605"/>
      <c r="L743" s="605"/>
      <c r="M743" s="605"/>
      <c r="N743" s="605"/>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605"/>
      <c r="D744" s="605"/>
      <c r="E744" s="605"/>
      <c r="F744" s="605"/>
      <c r="G744" s="605"/>
      <c r="H744" s="605"/>
      <c r="I744" s="605"/>
      <c r="J744" s="605"/>
      <c r="K744" s="605"/>
      <c r="L744" s="605"/>
      <c r="M744" s="605"/>
      <c r="N744" s="605"/>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605"/>
      <c r="D745" s="605"/>
      <c r="E745" s="605"/>
      <c r="F745" s="605"/>
      <c r="G745" s="605"/>
      <c r="H745" s="605"/>
      <c r="I745" s="605"/>
      <c r="J745" s="605"/>
      <c r="K745" s="605"/>
      <c r="L745" s="605"/>
      <c r="M745" s="605"/>
      <c r="N745" s="605"/>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605"/>
      <c r="D746" s="605"/>
      <c r="E746" s="605"/>
      <c r="F746" s="605"/>
      <c r="G746" s="605"/>
      <c r="H746" s="605"/>
      <c r="I746" s="605"/>
      <c r="J746" s="605"/>
      <c r="K746" s="605"/>
      <c r="L746" s="605"/>
      <c r="M746" s="605"/>
      <c r="N746" s="605"/>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605"/>
      <c r="D747" s="605"/>
      <c r="E747" s="605"/>
      <c r="F747" s="605"/>
      <c r="G747" s="605"/>
      <c r="H747" s="605"/>
      <c r="I747" s="605"/>
      <c r="J747" s="605"/>
      <c r="K747" s="605"/>
      <c r="L747" s="605"/>
      <c r="M747" s="605"/>
      <c r="N747" s="605"/>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605"/>
      <c r="D748" s="605"/>
      <c r="E748" s="605"/>
      <c r="F748" s="605"/>
      <c r="G748" s="605"/>
      <c r="H748" s="605"/>
      <c r="I748" s="605"/>
      <c r="J748" s="605"/>
      <c r="K748" s="605"/>
      <c r="L748" s="605"/>
      <c r="M748" s="605"/>
      <c r="N748" s="605"/>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605"/>
      <c r="D749" s="605"/>
      <c r="E749" s="605"/>
      <c r="F749" s="605"/>
      <c r="G749" s="605"/>
      <c r="H749" s="605"/>
      <c r="I749" s="605"/>
      <c r="J749" s="605"/>
      <c r="K749" s="605"/>
      <c r="L749" s="605"/>
      <c r="M749" s="605"/>
      <c r="N749" s="605"/>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605"/>
      <c r="D750" s="605"/>
      <c r="E750" s="605"/>
      <c r="F750" s="605"/>
      <c r="G750" s="605"/>
      <c r="H750" s="605"/>
      <c r="I750" s="605"/>
      <c r="J750" s="605"/>
      <c r="K750" s="605"/>
      <c r="L750" s="605"/>
      <c r="M750" s="605"/>
      <c r="N750" s="605"/>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605"/>
      <c r="D751" s="605"/>
      <c r="E751" s="605"/>
      <c r="F751" s="605"/>
      <c r="G751" s="605"/>
      <c r="H751" s="605"/>
      <c r="I751" s="605"/>
      <c r="J751" s="605"/>
      <c r="K751" s="605"/>
      <c r="L751" s="605"/>
      <c r="M751" s="605"/>
      <c r="N751" s="605"/>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605"/>
      <c r="D752" s="605"/>
      <c r="E752" s="605"/>
      <c r="F752" s="605"/>
      <c r="G752" s="605"/>
      <c r="H752" s="605"/>
      <c r="I752" s="605"/>
      <c r="J752" s="605"/>
      <c r="K752" s="605"/>
      <c r="L752" s="605"/>
      <c r="M752" s="605"/>
      <c r="N752" s="605"/>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605"/>
      <c r="D753" s="605"/>
      <c r="E753" s="605"/>
      <c r="F753" s="605"/>
      <c r="G753" s="605"/>
      <c r="H753" s="605"/>
      <c r="I753" s="605"/>
      <c r="J753" s="605"/>
      <c r="K753" s="605"/>
      <c r="L753" s="605"/>
      <c r="M753" s="605"/>
      <c r="N753" s="605"/>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605"/>
      <c r="D754" s="605"/>
      <c r="E754" s="605"/>
      <c r="F754" s="605"/>
      <c r="G754" s="605"/>
      <c r="H754" s="605"/>
      <c r="I754" s="605"/>
      <c r="J754" s="605"/>
      <c r="K754" s="605"/>
      <c r="L754" s="605"/>
      <c r="M754" s="605"/>
      <c r="N754" s="605"/>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605"/>
      <c r="D755" s="605"/>
      <c r="E755" s="605"/>
      <c r="F755" s="605"/>
      <c r="G755" s="605"/>
      <c r="H755" s="605"/>
      <c r="I755" s="605"/>
      <c r="J755" s="605"/>
      <c r="K755" s="605"/>
      <c r="L755" s="605"/>
      <c r="M755" s="605"/>
      <c r="N755" s="605"/>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605"/>
      <c r="D756" s="605"/>
      <c r="E756" s="605"/>
      <c r="F756" s="605"/>
      <c r="G756" s="605"/>
      <c r="H756" s="605"/>
      <c r="I756" s="605"/>
      <c r="J756" s="605"/>
      <c r="K756" s="605"/>
      <c r="L756" s="605"/>
      <c r="M756" s="605"/>
      <c r="N756" s="605"/>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605"/>
      <c r="D757" s="605"/>
      <c r="E757" s="605"/>
      <c r="F757" s="605"/>
      <c r="G757" s="605"/>
      <c r="H757" s="605"/>
      <c r="I757" s="605"/>
      <c r="J757" s="605"/>
      <c r="K757" s="605"/>
      <c r="L757" s="605"/>
      <c r="M757" s="605"/>
      <c r="N757" s="605"/>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605"/>
      <c r="D758" s="605"/>
      <c r="E758" s="605"/>
      <c r="F758" s="605"/>
      <c r="G758" s="605"/>
      <c r="H758" s="605"/>
      <c r="I758" s="605"/>
      <c r="J758" s="605"/>
      <c r="K758" s="605"/>
      <c r="L758" s="605"/>
      <c r="M758" s="605"/>
      <c r="N758" s="605"/>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605"/>
      <c r="D759" s="605"/>
      <c r="E759" s="605"/>
      <c r="F759" s="605"/>
      <c r="G759" s="605"/>
      <c r="H759" s="605"/>
      <c r="I759" s="605"/>
      <c r="J759" s="605"/>
      <c r="K759" s="605"/>
      <c r="L759" s="605"/>
      <c r="M759" s="605"/>
      <c r="N759" s="605"/>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605"/>
      <c r="D760" s="605"/>
      <c r="E760" s="605"/>
      <c r="F760" s="605"/>
      <c r="G760" s="605"/>
      <c r="H760" s="605"/>
      <c r="I760" s="605"/>
      <c r="J760" s="605"/>
      <c r="K760" s="605"/>
      <c r="L760" s="605"/>
      <c r="M760" s="605"/>
      <c r="N760" s="605"/>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605"/>
      <c r="D761" s="605"/>
      <c r="E761" s="605"/>
      <c r="F761" s="605"/>
      <c r="G761" s="605"/>
      <c r="H761" s="605"/>
      <c r="I761" s="605"/>
      <c r="J761" s="605"/>
      <c r="K761" s="605"/>
      <c r="L761" s="605"/>
      <c r="M761" s="605"/>
      <c r="N761" s="605"/>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605"/>
      <c r="D762" s="605"/>
      <c r="E762" s="605"/>
      <c r="F762" s="605"/>
      <c r="G762" s="605"/>
      <c r="H762" s="605"/>
      <c r="I762" s="605"/>
      <c r="J762" s="605"/>
      <c r="K762" s="605"/>
      <c r="L762" s="605"/>
      <c r="M762" s="605"/>
      <c r="N762" s="605"/>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605"/>
      <c r="D763" s="605"/>
      <c r="E763" s="605"/>
      <c r="F763" s="605"/>
      <c r="G763" s="605"/>
      <c r="H763" s="605"/>
      <c r="I763" s="605"/>
      <c r="J763" s="605"/>
      <c r="K763" s="605"/>
      <c r="L763" s="605"/>
      <c r="M763" s="605"/>
      <c r="N763" s="605"/>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605"/>
      <c r="D764" s="605"/>
      <c r="E764" s="605"/>
      <c r="F764" s="605"/>
      <c r="G764" s="605"/>
      <c r="H764" s="605"/>
      <c r="I764" s="605"/>
      <c r="J764" s="605"/>
      <c r="K764" s="605"/>
      <c r="L764" s="605"/>
      <c r="M764" s="605"/>
      <c r="N764" s="605"/>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605"/>
      <c r="D765" s="605"/>
      <c r="E765" s="605"/>
      <c r="F765" s="605"/>
      <c r="G765" s="605"/>
      <c r="H765" s="605"/>
      <c r="I765" s="605"/>
      <c r="J765" s="605"/>
      <c r="K765" s="605"/>
      <c r="L765" s="605"/>
      <c r="M765" s="605"/>
      <c r="N765" s="605"/>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605"/>
      <c r="D766" s="605"/>
      <c r="E766" s="605"/>
      <c r="F766" s="605"/>
      <c r="G766" s="605"/>
      <c r="H766" s="605"/>
      <c r="I766" s="605"/>
      <c r="J766" s="605"/>
      <c r="K766" s="605"/>
      <c r="L766" s="605"/>
      <c r="M766" s="605"/>
      <c r="N766" s="605"/>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605"/>
      <c r="D767" s="605"/>
      <c r="E767" s="605"/>
      <c r="F767" s="605"/>
      <c r="G767" s="605"/>
      <c r="H767" s="605"/>
      <c r="I767" s="605"/>
      <c r="J767" s="605"/>
      <c r="K767" s="605"/>
      <c r="L767" s="605"/>
      <c r="M767" s="605"/>
      <c r="N767" s="605"/>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605"/>
      <c r="D768" s="605"/>
      <c r="E768" s="605"/>
      <c r="F768" s="605"/>
      <c r="G768" s="605"/>
      <c r="H768" s="605"/>
      <c r="I768" s="605"/>
      <c r="J768" s="605"/>
      <c r="K768" s="605"/>
      <c r="L768" s="605"/>
      <c r="M768" s="605"/>
      <c r="N768" s="605"/>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605"/>
      <c r="D769" s="605"/>
      <c r="E769" s="605"/>
      <c r="F769" s="605"/>
      <c r="G769" s="605"/>
      <c r="H769" s="605"/>
      <c r="I769" s="605"/>
      <c r="J769" s="605"/>
      <c r="K769" s="605"/>
      <c r="L769" s="605"/>
      <c r="M769" s="605"/>
      <c r="N769" s="605"/>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605"/>
      <c r="D770" s="605"/>
      <c r="E770" s="605"/>
      <c r="F770" s="605"/>
      <c r="G770" s="605"/>
      <c r="H770" s="605"/>
      <c r="I770" s="605"/>
      <c r="J770" s="605"/>
      <c r="K770" s="605"/>
      <c r="L770" s="605"/>
      <c r="M770" s="605"/>
      <c r="N770" s="605"/>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605"/>
      <c r="D771" s="605"/>
      <c r="E771" s="605"/>
      <c r="F771" s="605"/>
      <c r="G771" s="605"/>
      <c r="H771" s="605"/>
      <c r="I771" s="605"/>
      <c r="J771" s="605"/>
      <c r="K771" s="605"/>
      <c r="L771" s="605"/>
      <c r="M771" s="605"/>
      <c r="N771" s="605"/>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605"/>
      <c r="D772" s="605"/>
      <c r="E772" s="605"/>
      <c r="F772" s="605"/>
      <c r="G772" s="605"/>
      <c r="H772" s="605"/>
      <c r="I772" s="605"/>
      <c r="J772" s="605"/>
      <c r="K772" s="605"/>
      <c r="L772" s="605"/>
      <c r="M772" s="605"/>
      <c r="N772" s="605"/>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605"/>
      <c r="D773" s="605"/>
      <c r="E773" s="605"/>
      <c r="F773" s="605"/>
      <c r="G773" s="605"/>
      <c r="H773" s="605"/>
      <c r="I773" s="605"/>
      <c r="J773" s="605"/>
      <c r="K773" s="605"/>
      <c r="L773" s="605"/>
      <c r="M773" s="605"/>
      <c r="N773" s="605"/>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605"/>
      <c r="D774" s="605"/>
      <c r="E774" s="605"/>
      <c r="F774" s="605"/>
      <c r="G774" s="605"/>
      <c r="H774" s="605"/>
      <c r="I774" s="605"/>
      <c r="J774" s="605"/>
      <c r="K774" s="605"/>
      <c r="L774" s="605"/>
      <c r="M774" s="605"/>
      <c r="N774" s="605"/>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605"/>
      <c r="D775" s="605"/>
      <c r="E775" s="605"/>
      <c r="F775" s="605"/>
      <c r="G775" s="605"/>
      <c r="H775" s="605"/>
      <c r="I775" s="605"/>
      <c r="J775" s="605"/>
      <c r="K775" s="605"/>
      <c r="L775" s="605"/>
      <c r="M775" s="605"/>
      <c r="N775" s="605"/>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605"/>
      <c r="D776" s="605"/>
      <c r="E776" s="605"/>
      <c r="F776" s="605"/>
      <c r="G776" s="605"/>
      <c r="H776" s="605"/>
      <c r="I776" s="605"/>
      <c r="J776" s="605"/>
      <c r="K776" s="605"/>
      <c r="L776" s="605"/>
      <c r="M776" s="605"/>
      <c r="N776" s="605"/>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605"/>
      <c r="D777" s="605"/>
      <c r="E777" s="605"/>
      <c r="F777" s="605"/>
      <c r="G777" s="605"/>
      <c r="H777" s="605"/>
      <c r="I777" s="605"/>
      <c r="J777" s="605"/>
      <c r="K777" s="605"/>
      <c r="L777" s="605"/>
      <c r="M777" s="605"/>
      <c r="N777" s="605"/>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605"/>
      <c r="D778" s="605"/>
      <c r="E778" s="605"/>
      <c r="F778" s="605"/>
      <c r="G778" s="605"/>
      <c r="H778" s="605"/>
      <c r="I778" s="605"/>
      <c r="J778" s="605"/>
      <c r="K778" s="605"/>
      <c r="L778" s="605"/>
      <c r="M778" s="605"/>
      <c r="N778" s="605"/>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605"/>
      <c r="D779" s="605"/>
      <c r="E779" s="605"/>
      <c r="F779" s="605"/>
      <c r="G779" s="605"/>
      <c r="H779" s="605"/>
      <c r="I779" s="605"/>
      <c r="J779" s="605"/>
      <c r="K779" s="605"/>
      <c r="L779" s="605"/>
      <c r="M779" s="605"/>
      <c r="N779" s="605"/>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605"/>
      <c r="D780" s="605"/>
      <c r="E780" s="605"/>
      <c r="F780" s="605"/>
      <c r="G780" s="605"/>
      <c r="H780" s="605"/>
      <c r="I780" s="605"/>
      <c r="J780" s="605"/>
      <c r="K780" s="605"/>
      <c r="L780" s="605"/>
      <c r="M780" s="605"/>
      <c r="N780" s="605"/>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605"/>
      <c r="D781" s="605"/>
      <c r="E781" s="605"/>
      <c r="F781" s="605"/>
      <c r="G781" s="605"/>
      <c r="H781" s="605"/>
      <c r="I781" s="605"/>
      <c r="J781" s="605"/>
      <c r="K781" s="605"/>
      <c r="L781" s="605"/>
      <c r="M781" s="605"/>
      <c r="N781" s="605"/>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605"/>
      <c r="D782" s="605"/>
      <c r="E782" s="605"/>
      <c r="F782" s="605"/>
      <c r="G782" s="605"/>
      <c r="H782" s="605"/>
      <c r="I782" s="605"/>
      <c r="J782" s="605"/>
      <c r="K782" s="605"/>
      <c r="L782" s="605"/>
      <c r="M782" s="605"/>
      <c r="N782" s="605"/>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605"/>
      <c r="D783" s="605"/>
      <c r="E783" s="605"/>
      <c r="F783" s="605"/>
      <c r="G783" s="605"/>
      <c r="H783" s="605"/>
      <c r="I783" s="605"/>
      <c r="J783" s="605"/>
      <c r="K783" s="605"/>
      <c r="L783" s="605"/>
      <c r="M783" s="605"/>
      <c r="N783" s="605"/>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605"/>
      <c r="D784" s="605"/>
      <c r="E784" s="605"/>
      <c r="F784" s="605"/>
      <c r="G784" s="605"/>
      <c r="H784" s="605"/>
      <c r="I784" s="605"/>
      <c r="J784" s="605"/>
      <c r="K784" s="605"/>
      <c r="L784" s="605"/>
      <c r="M784" s="605"/>
      <c r="N784" s="605"/>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605"/>
      <c r="D785" s="605"/>
      <c r="E785" s="605"/>
      <c r="F785" s="605"/>
      <c r="G785" s="605"/>
      <c r="H785" s="605"/>
      <c r="I785" s="605"/>
      <c r="J785" s="605"/>
      <c r="K785" s="605"/>
      <c r="L785" s="605"/>
      <c r="M785" s="605"/>
      <c r="N785" s="605"/>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605"/>
      <c r="D786" s="605"/>
      <c r="E786" s="605"/>
      <c r="F786" s="605"/>
      <c r="G786" s="605"/>
      <c r="H786" s="605"/>
      <c r="I786" s="605"/>
      <c r="J786" s="605"/>
      <c r="K786" s="605"/>
      <c r="L786" s="605"/>
      <c r="M786" s="605"/>
      <c r="N786" s="605"/>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605"/>
      <c r="D787" s="605"/>
      <c r="E787" s="605"/>
      <c r="F787" s="605"/>
      <c r="G787" s="605"/>
      <c r="H787" s="605"/>
      <c r="I787" s="605"/>
      <c r="J787" s="605"/>
      <c r="K787" s="605"/>
      <c r="L787" s="605"/>
      <c r="M787" s="605"/>
      <c r="N787" s="605"/>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605"/>
      <c r="D788" s="605"/>
      <c r="E788" s="605"/>
      <c r="F788" s="605"/>
      <c r="G788" s="605"/>
      <c r="H788" s="605"/>
      <c r="I788" s="605"/>
      <c r="J788" s="605"/>
      <c r="K788" s="605"/>
      <c r="L788" s="605"/>
      <c r="M788" s="605"/>
      <c r="N788" s="605"/>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605"/>
      <c r="D789" s="605"/>
      <c r="E789" s="605"/>
      <c r="F789" s="605"/>
      <c r="G789" s="605"/>
      <c r="H789" s="605"/>
      <c r="I789" s="605"/>
      <c r="J789" s="605"/>
      <c r="K789" s="605"/>
      <c r="L789" s="605"/>
      <c r="M789" s="605"/>
      <c r="N789" s="605"/>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605"/>
      <c r="D790" s="605"/>
      <c r="E790" s="605"/>
      <c r="F790" s="605"/>
      <c r="G790" s="605"/>
      <c r="H790" s="605"/>
      <c r="I790" s="605"/>
      <c r="J790" s="605"/>
      <c r="K790" s="605"/>
      <c r="L790" s="605"/>
      <c r="M790" s="605"/>
      <c r="N790" s="605"/>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605"/>
      <c r="D791" s="605"/>
      <c r="E791" s="605"/>
      <c r="F791" s="605"/>
      <c r="G791" s="605"/>
      <c r="H791" s="605"/>
      <c r="I791" s="605"/>
      <c r="J791" s="605"/>
      <c r="K791" s="605"/>
      <c r="L791" s="605"/>
      <c r="M791" s="605"/>
      <c r="N791" s="605"/>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605"/>
      <c r="D792" s="605"/>
      <c r="E792" s="605"/>
      <c r="F792" s="605"/>
      <c r="G792" s="605"/>
      <c r="H792" s="605"/>
      <c r="I792" s="605"/>
      <c r="J792" s="605"/>
      <c r="K792" s="605"/>
      <c r="L792" s="605"/>
      <c r="M792" s="605"/>
      <c r="N792" s="605"/>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605"/>
      <c r="D793" s="605"/>
      <c r="E793" s="605"/>
      <c r="F793" s="605"/>
      <c r="G793" s="605"/>
      <c r="H793" s="605"/>
      <c r="I793" s="605"/>
      <c r="J793" s="605"/>
      <c r="K793" s="605"/>
      <c r="L793" s="605"/>
      <c r="M793" s="605"/>
      <c r="N793" s="605"/>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605"/>
      <c r="D794" s="605"/>
      <c r="E794" s="605"/>
      <c r="F794" s="605"/>
      <c r="G794" s="605"/>
      <c r="H794" s="605"/>
      <c r="I794" s="605"/>
      <c r="J794" s="605"/>
      <c r="K794" s="605"/>
      <c r="L794" s="605"/>
      <c r="M794" s="605"/>
      <c r="N794" s="605"/>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605"/>
      <c r="D795" s="605"/>
      <c r="E795" s="605"/>
      <c r="F795" s="605"/>
      <c r="G795" s="605"/>
      <c r="H795" s="605"/>
      <c r="I795" s="605"/>
      <c r="J795" s="605"/>
      <c r="K795" s="605"/>
      <c r="L795" s="605"/>
      <c r="M795" s="605"/>
      <c r="N795" s="605"/>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605"/>
      <c r="D796" s="605"/>
      <c r="E796" s="605"/>
      <c r="F796" s="605"/>
      <c r="G796" s="605"/>
      <c r="H796" s="605"/>
      <c r="I796" s="605"/>
      <c r="J796" s="605"/>
      <c r="K796" s="605"/>
      <c r="L796" s="605"/>
      <c r="M796" s="605"/>
      <c r="N796" s="605"/>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605"/>
      <c r="D797" s="605"/>
      <c r="E797" s="605"/>
      <c r="F797" s="605"/>
      <c r="G797" s="605"/>
      <c r="H797" s="605"/>
      <c r="I797" s="605"/>
      <c r="J797" s="605"/>
      <c r="K797" s="605"/>
      <c r="L797" s="605"/>
      <c r="M797" s="605"/>
      <c r="N797" s="605"/>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605"/>
      <c r="D798" s="605"/>
      <c r="E798" s="605"/>
      <c r="F798" s="605"/>
      <c r="G798" s="605"/>
      <c r="H798" s="605"/>
      <c r="I798" s="605"/>
      <c r="J798" s="605"/>
      <c r="K798" s="605"/>
      <c r="L798" s="605"/>
      <c r="M798" s="605"/>
      <c r="N798" s="605"/>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605"/>
      <c r="D799" s="605"/>
      <c r="E799" s="605"/>
      <c r="F799" s="605"/>
      <c r="G799" s="605"/>
      <c r="H799" s="605"/>
      <c r="I799" s="605"/>
      <c r="J799" s="605"/>
      <c r="K799" s="605"/>
      <c r="L799" s="605"/>
      <c r="M799" s="605"/>
      <c r="N799" s="605"/>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363" customFormat="true" ht="21" customHeight="true" x14ac:dyDescent="0.2">
      <c r="A1025" s="1073" t="s">
        <v>192</v>
      </c>
      <c r="B1025" s="1073"/>
      <c r="C1025" s="1073"/>
      <c r="AM1025" s="356"/>
      <c r="AN1025" s="356"/>
      <c r="AO1025" s="356"/>
      <c r="AP1025" s="356"/>
      <c r="AQ1025" s="356"/>
      <c r="AR1025" s="356"/>
      <c r="AS1025" s="356"/>
      <c r="AT1025" s="356"/>
      <c r="AU1025" s="356"/>
      <c r="AV1025" s="356"/>
      <c r="AW1025" s="356"/>
      <c r="AX1025" s="356"/>
      <c r="AY1025" s="356"/>
      <c r="AZ1025" s="356"/>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363" customFormat="true" ht="15.95" customHeight="true" x14ac:dyDescent="0.2">
      <c r="A1026" s="1056" t="s">
        <v>193</v>
      </c>
      <c r="B1026" s="1056"/>
      <c r="C1026" s="460" t="s">
        <v>194</v>
      </c>
      <c r="AM1026" s="356"/>
      <c r="AN1026" s="356"/>
      <c r="AO1026" s="356"/>
      <c r="AP1026" s="356"/>
      <c r="AQ1026" s="356"/>
      <c r="AR1026" s="356"/>
      <c r="AS1026" s="356"/>
      <c r="AT1026" s="356"/>
      <c r="AU1026" s="356"/>
      <c r="AV1026" s="356"/>
      <c r="AW1026" s="356"/>
      <c r="AX1026" s="356"/>
      <c r="AY1026" s="356"/>
      <c r="AZ1026" s="356"/>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363" customFormat="true" ht="17.1" hidden="true" customHeight="true" x14ac:dyDescent="0.2">
      <c r="A1027" s="461" t="s">
        <v>195</v>
      </c>
      <c r="B1027" s="462" t="s">
        <v>196</v>
      </c>
      <c r="C1027" s="463">
        <v>6499</v>
      </c>
      <c r="AM1027" s="356"/>
      <c r="AN1027" s="356"/>
      <c r="AO1027" s="356"/>
      <c r="AP1027" s="356"/>
      <c r="AQ1027" s="356"/>
      <c r="AR1027" s="356"/>
      <c r="AS1027" s="356"/>
      <c r="AT1027" s="356"/>
      <c r="AU1027" s="356"/>
      <c r="AV1027" s="356"/>
      <c r="AW1027" s="356"/>
      <c r="AX1027" s="356"/>
      <c r="AY1027" s="356"/>
      <c r="AZ1027" s="356"/>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363" customFormat="true" ht="17.1" hidden="true" customHeight="true" x14ac:dyDescent="0.2">
      <c r="A1028" s="464" t="s">
        <v>197</v>
      </c>
      <c r="B1028" s="465" t="s">
        <v>198</v>
      </c>
      <c r="C1028" s="466">
        <v>6499</v>
      </c>
      <c r="AM1028" s="356"/>
      <c r="AN1028" s="356"/>
      <c r="AO1028" s="356"/>
      <c r="AP1028" s="356"/>
      <c r="AQ1028" s="356"/>
      <c r="AR1028" s="356"/>
      <c r="AS1028" s="356"/>
      <c r="AT1028" s="356"/>
      <c r="AU1028" s="356"/>
      <c r="AV1028" s="356"/>
      <c r="AW1028" s="356"/>
      <c r="AX1028" s="356"/>
      <c r="AY1028" s="356"/>
      <c r="AZ1028" s="356"/>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363" customFormat="true" ht="17.1" hidden="true" customHeight="true" x14ac:dyDescent="0.2">
      <c r="A1029" s="464" t="s">
        <v>199</v>
      </c>
      <c r="B1029" s="465" t="s">
        <v>200</v>
      </c>
      <c r="C1029" s="466">
        <v>6499</v>
      </c>
      <c r="AM1029" s="356"/>
      <c r="AN1029" s="356"/>
      <c r="AO1029" s="356"/>
      <c r="AP1029" s="356"/>
      <c r="AQ1029" s="356"/>
      <c r="AR1029" s="356"/>
      <c r="AS1029" s="356"/>
      <c r="AT1029" s="356"/>
      <c r="AU1029" s="356"/>
      <c r="AV1029" s="356"/>
      <c r="AW1029" s="356"/>
      <c r="AX1029" s="356"/>
      <c r="AY1029" s="356"/>
      <c r="AZ1029" s="356"/>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363" customFormat="true" ht="17.1" hidden="true" customHeight="true" x14ac:dyDescent="0.2">
      <c r="A1030" s="464" t="s">
        <v>201</v>
      </c>
      <c r="B1030" s="465" t="s">
        <v>202</v>
      </c>
      <c r="C1030" s="466">
        <v>6499</v>
      </c>
      <c r="AM1030" s="356"/>
      <c r="AN1030" s="356"/>
      <c r="AO1030" s="356"/>
      <c r="AP1030" s="356"/>
      <c r="AQ1030" s="356"/>
      <c r="AR1030" s="356"/>
      <c r="AS1030" s="356"/>
      <c r="AT1030" s="356"/>
      <c r="AU1030" s="356"/>
      <c r="AV1030" s="356"/>
      <c r="AW1030" s="356"/>
      <c r="AX1030" s="356"/>
      <c r="AY1030" s="356"/>
      <c r="AZ1030" s="356"/>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363" customFormat="true" ht="17.1" customHeight="true" x14ac:dyDescent="0.2">
      <c r="A1031" s="1057" t="s">
        <v>203</v>
      </c>
      <c r="B1031" s="465" t="s">
        <v>204</v>
      </c>
      <c r="C1031" s="466">
        <v>1582</v>
      </c>
      <c r="AM1031" s="356"/>
      <c r="AN1031" s="356"/>
      <c r="AO1031" s="356"/>
      <c r="AP1031" s="356"/>
      <c r="AQ1031" s="356"/>
      <c r="AR1031" s="356"/>
      <c r="AS1031" s="356"/>
      <c r="AT1031" s="356"/>
      <c r="AU1031" s="356"/>
      <c r="AV1031" s="356"/>
      <c r="AW1031" s="356"/>
      <c r="AX1031" s="356"/>
      <c r="AY1031" s="356"/>
      <c r="AZ1031" s="356"/>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363" customFormat="true" ht="17.1" customHeight="true" x14ac:dyDescent="0.2">
      <c r="A1032" s="1057"/>
      <c r="B1032" s="465" t="s">
        <v>205</v>
      </c>
      <c r="C1032" s="466">
        <v>4917</v>
      </c>
      <c r="AM1032" s="356"/>
      <c r="AN1032" s="356"/>
      <c r="AO1032" s="356"/>
      <c r="AP1032" s="356"/>
      <c r="AQ1032" s="356"/>
      <c r="AR1032" s="356"/>
      <c r="AS1032" s="356"/>
      <c r="AT1032" s="356"/>
      <c r="AU1032" s="356"/>
      <c r="AV1032" s="356"/>
      <c r="AW1032" s="356"/>
      <c r="AX1032" s="356"/>
      <c r="AY1032" s="356"/>
      <c r="AZ1032" s="356"/>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363" customFormat="true" ht="17.1" customHeight="true" x14ac:dyDescent="0.2">
      <c r="A1033" s="1058"/>
      <c r="B1033" s="467" t="s">
        <v>206</v>
      </c>
      <c r="C1033" s="468">
        <v>0</v>
      </c>
      <c r="AM1033" s="356"/>
      <c r="AN1033" s="356"/>
      <c r="AO1033" s="356"/>
      <c r="AP1033" s="356"/>
      <c r="AQ1033" s="356"/>
      <c r="AR1033" s="356"/>
      <c r="AS1033" s="356"/>
      <c r="AT1033" s="356"/>
      <c r="AU1033" s="356"/>
      <c r="AV1033" s="356"/>
      <c r="AW1033" s="356"/>
      <c r="AX1033" s="356"/>
      <c r="AY1033" s="356"/>
      <c r="AZ1033" s="356"/>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363" customFormat="true" ht="12.95" customHeight="true" x14ac:dyDescent="0.2">
      <c r="A1034" s="1059" t="s">
        <v>207</v>
      </c>
      <c r="B1034" s="1059"/>
      <c r="C1034" s="1059"/>
      <c r="AM1034" s="356"/>
      <c r="AN1034" s="356"/>
      <c r="AO1034" s="356"/>
      <c r="AP1034" s="356"/>
      <c r="AQ1034" s="356"/>
      <c r="AR1034" s="356"/>
      <c r="AS1034" s="356"/>
      <c r="AT1034" s="356"/>
      <c r="AU1034" s="356"/>
      <c r="AV1034" s="356"/>
      <c r="AW1034" s="356"/>
      <c r="AX1034" s="356"/>
      <c r="AY1034" s="356"/>
      <c r="AZ1034" s="356"/>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M1035" s="356"/>
      <c r="AN1035" s="356"/>
      <c r="AO1035" s="356"/>
      <c r="AP1035" s="356"/>
      <c r="AQ1035" s="356"/>
      <c r="AR1035" s="356"/>
      <c r="AS1035" s="356"/>
      <c r="AT1035" s="356"/>
      <c r="AU1035" s="356"/>
      <c r="AV1035" s="356"/>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t="e">
        <f>BR122+BR123</f>
        <v>#VALUE!</v>
      </c>
    </row>
    <row r="1038" ht="15" customHeight="true" x14ac:dyDescent="0.2">
      <c r="A1038" s="413" t="str">
        <f>S15</f>
        <v>Dar es Salaam</v>
      </c>
      <c r="B1038" s="413" t="e">
        <f>BS122+BS123</f>
        <v>#VALUE!</v>
      </c>
    </row>
    <row r="1039" ht="15" customHeight="true" x14ac:dyDescent="0.2">
      <c r="A1039" s="413" t="str">
        <f>T15</f>
        <v>Dodoma</v>
      </c>
      <c r="B1039" s="413" t="e">
        <f>BT122+BT123</f>
        <v>#VALUE!</v>
      </c>
    </row>
    <row r="1040" ht="15" customHeight="true" x14ac:dyDescent="0.2">
      <c r="A1040" s="413" t="str">
        <f>U15</f>
        <v>Iringa</v>
      </c>
      <c r="B1040" s="413" t="e">
        <f>BU122+BU123</f>
        <v>#VALUE!</v>
      </c>
    </row>
    <row r="1041" ht="15" customHeight="true" x14ac:dyDescent="0.2">
      <c r="A1041" s="413" t="str">
        <f>V15</f>
        <v>Kagera</v>
      </c>
      <c r="B1041" s="413" t="e">
        <f>BV122+BV123</f>
        <v>#VALUE!</v>
      </c>
    </row>
    <row r="1042" ht="15" customHeight="true" x14ac:dyDescent="0.2">
      <c r="A1042" s="413" t="str">
        <f>W15</f>
        <v>Kigoma</v>
      </c>
      <c r="B1042" s="413" t="e">
        <f>BW122+BW123</f>
        <v>#VALUE!</v>
      </c>
    </row>
    <row r="1043" ht="15" customHeight="true" x14ac:dyDescent="0.2">
      <c r="A1043" s="413" t="str">
        <f>X15</f>
        <v>Kilimanjaro</v>
      </c>
      <c r="B1043" s="413" t="e">
        <f>BX122+XR123</f>
        <v>#VALUE!</v>
      </c>
    </row>
    <row r="1044" ht="15" customHeight="true" x14ac:dyDescent="0.2">
      <c r="A1044" s="413" t="str">
        <f>Y15</f>
        <v>Lindi</v>
      </c>
      <c r="B1044" s="413" t="e">
        <f>BY122+BY123</f>
        <v>#VALUE!</v>
      </c>
    </row>
    <row r="1045" ht="15" customHeight="true" x14ac:dyDescent="0.2">
      <c r="A1045" s="413" t="str">
        <f>Z15</f>
        <v>Manyara</v>
      </c>
      <c r="B1045" s="413" t="e">
        <f>BZ122+BZ123</f>
        <v>#VALUE!</v>
      </c>
    </row>
    <row r="1046" ht="15" customHeight="true" x14ac:dyDescent="0.2">
      <c r="A1046" s="380" t="str">
        <f>AA15</f>
        <v>Mara</v>
      </c>
      <c r="B1046" s="413" t="e">
        <f>CA122+CA123</f>
        <v>#VALUE!</v>
      </c>
    </row>
    <row r="1047" ht="15" customHeight="true" x14ac:dyDescent="0.2">
      <c r="A1047" s="380" t="str">
        <f>AB15</f>
        <v>Mbeya</v>
      </c>
      <c r="B1047" s="413" t="e">
        <f>CB122+CB123</f>
        <v>#VALUE!</v>
      </c>
    </row>
    <row r="1048" ht="15" customHeight="true" x14ac:dyDescent="0.2">
      <c r="A1048" s="380" t="str">
        <f>AC15</f>
        <v>Morogoro</v>
      </c>
      <c r="B1048" s="413" t="e">
        <f>CC122+CC123</f>
        <v>#VALUE!</v>
      </c>
    </row>
    <row r="1049" ht="15" customHeight="true" x14ac:dyDescent="0.2">
      <c r="A1049" s="380" t="str">
        <f>AD15</f>
        <v>Mtwara</v>
      </c>
      <c r="B1049" s="413" t="e">
        <f>CD122+CD123</f>
        <v>#VALUE!</v>
      </c>
    </row>
    <row r="1050" ht="15" customHeight="true" x14ac:dyDescent="0.2">
      <c r="A1050" s="380" t="str">
        <f>AE15</f>
        <v>Mwanza</v>
      </c>
      <c r="B1050" s="413" t="e">
        <f>CE122+CE123</f>
        <v>#VALUE!</v>
      </c>
    </row>
    <row r="1051" ht="15" customHeight="true" x14ac:dyDescent="0.2">
      <c r="A1051" s="380" t="str">
        <f>AF15</f>
        <v>Pwani</v>
      </c>
      <c r="B1051" s="413" t="e">
        <f>CF122+CF123</f>
        <v>#VALUE!</v>
      </c>
    </row>
    <row r="1052" ht="15" customHeight="true" x14ac:dyDescent="0.2">
      <c r="A1052" s="380" t="str">
        <f>AG15</f>
        <v>Rukwa</v>
      </c>
      <c r="B1052" s="413" t="e">
        <f>CG122+CG123</f>
        <v>#VALUE!</v>
      </c>
    </row>
    <row r="1053" ht="15" customHeight="true" x14ac:dyDescent="0.2">
      <c r="A1053" s="380" t="str">
        <f>AH15</f>
        <v>Ruvuma</v>
      </c>
      <c r="B1053" s="413" t="e">
        <f>CH122+CH123</f>
        <v>#VALUE!</v>
      </c>
    </row>
    <row r="1054" ht="15" customHeight="true" x14ac:dyDescent="0.2">
      <c r="A1054" s="380" t="str">
        <f>AI15</f>
        <v>Shinyanga</v>
      </c>
      <c r="B1054" s="413" t="e">
        <f>CI122+CI123</f>
        <v>#VALUE!</v>
      </c>
    </row>
    <row r="1055" ht="15" customHeight="true" x14ac:dyDescent="0.2">
      <c r="A1055" s="380" t="str">
        <f>AJ15</f>
        <v>Singida</v>
      </c>
      <c r="B1055" s="413" t="e">
        <f>CJ122+CJ123</f>
        <v>#VALUE!</v>
      </c>
    </row>
    <row r="1056" ht="15" customHeight="true" x14ac:dyDescent="0.2">
      <c r="A1056" s="380" t="str">
        <f>AK15</f>
        <v>Tabora</v>
      </c>
      <c r="B1056" s="413" t="e">
        <f>CK122+CK123</f>
        <v>#VALUE!</v>
      </c>
    </row>
    <row r="1057" ht="15" customHeight="true" x14ac:dyDescent="0.2">
      <c r="A1057" s="380" t="str">
        <f>AL15</f>
        <v>Tanga</v>
      </c>
      <c r="B1057" s="413" t="e">
        <f>CL122+CL123</f>
        <v>#VALUE!</v>
      </c>
    </row>
    <row r="1058" ht="15" customHeight="true" x14ac:dyDescent="0.2">
      <c r="A1058" s="380">
        <f>AM15</f>
        <v>0</v>
      </c>
      <c r="B1058" s="413">
        <f>CM122+CM123</f>
        <v>0</v>
      </c>
    </row>
    <row r="1059" ht="15" customHeight="true" x14ac:dyDescent="0.2">
      <c r="A1059" s="380">
        <f>AN15</f>
        <v>0</v>
      </c>
      <c r="B1059" s="413">
        <f>CN122+CN123</f>
        <v>0</v>
      </c>
    </row>
    <row r="1060" ht="15" customHeight="true" x14ac:dyDescent="0.2">
      <c r="A1060" s="380">
        <f>AO15</f>
        <v>0</v>
      </c>
      <c r="B1060" s="413">
        <f>CO122+CO123</f>
        <v>0</v>
      </c>
    </row>
    <row r="1061" ht="15" customHeight="true" x14ac:dyDescent="0.2">
      <c r="A1061" s="380">
        <f>AP15</f>
        <v>0</v>
      </c>
      <c r="B1061" s="413">
        <f>CP122+CP123</f>
        <v>0</v>
      </c>
    </row>
    <row r="1062" ht="15" customHeight="true" x14ac:dyDescent="0.2">
      <c r="A1062" s="380">
        <f>AQ15</f>
        <v>0</v>
      </c>
      <c r="B1062" s="413">
        <f>CQ122+CQ123</f>
        <v>0</v>
      </c>
    </row>
    <row r="1063" ht="15" customHeight="true" x14ac:dyDescent="0.2">
      <c r="A1063" s="380">
        <f>AR15</f>
        <v>0</v>
      </c>
      <c r="B1063" s="413">
        <f>CR122+CR123</f>
        <v>0</v>
      </c>
    </row>
    <row r="1064" ht="15" customHeight="true" x14ac:dyDescent="0.2">
      <c r="A1064" s="380">
        <f>AS15</f>
        <v>0</v>
      </c>
      <c r="B1064" s="413">
        <f>CS122+CS123</f>
        <v>0</v>
      </c>
    </row>
    <row r="1065" ht="15" customHeight="true" x14ac:dyDescent="0.2">
      <c r="A1065" s="380">
        <f>AT15</f>
        <v>0</v>
      </c>
      <c r="B1065" s="413">
        <f>CT122+CT123</f>
        <v>0</v>
      </c>
    </row>
    <row r="1066" ht="15" customHeight="true" x14ac:dyDescent="0.2">
      <c r="A1066" s="380">
        <f>AU15</f>
        <v>0</v>
      </c>
      <c r="B1066" s="413">
        <f>CU122+CU123</f>
        <v>0</v>
      </c>
    </row>
    <row r="1067" ht="15" customHeight="true" x14ac:dyDescent="0.2">
      <c r="A1067" s="380">
        <f>AV15</f>
        <v>0</v>
      </c>
      <c r="B1067" s="413">
        <f>CV122+CV123</f>
        <v>0</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21</v>
      </c>
      <c r="B1072" s="380" t="s">
        <v>136</v>
      </c>
    </row>
    <row r="1100" s="356" customFormat="true" ht="17.1" customHeight="true" x14ac:dyDescent="0.2">
      <c r="A1100" s="909"/>
      <c r="B1100" s="899"/>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row>
    <row r="1101" s="356" customFormat="true" ht="17.1" customHeight="true" x14ac:dyDescent="0.2">
      <c r="A1101" s="910"/>
      <c r="B1101" s="900"/>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356" customFormat="true" ht="17.1" customHeight="true" x14ac:dyDescent="0.2">
      <c r="A1114" s="910"/>
      <c r="B1114" s="900"/>
      <c r="C1114" s="901"/>
      <c r="D1114" s="901"/>
      <c r="E1114" s="901"/>
      <c r="F1114" s="901"/>
      <c r="G1114" s="901"/>
      <c r="H1114" s="901"/>
      <c r="I1114" s="901"/>
      <c r="J1114" s="901"/>
      <c r="K1114" s="901"/>
      <c r="L1114" s="901"/>
      <c r="M1114" s="901"/>
      <c r="N1114" s="901"/>
      <c r="O1114" s="901"/>
      <c r="P1114" s="901"/>
      <c r="Q1114" s="901"/>
      <c r="R1114" s="901"/>
      <c r="S1114" s="901"/>
      <c r="T1114" s="901"/>
      <c r="U1114" s="901"/>
      <c r="V1114" s="901"/>
      <c r="W1114" s="901"/>
      <c r="X1114" s="901"/>
      <c r="Y1114" s="901"/>
      <c r="Z1114" s="901"/>
      <c r="AA1114" s="901"/>
      <c r="AB1114" s="901"/>
      <c r="AC1114" s="901"/>
      <c r="AD1114" s="901"/>
      <c r="AE1114" s="901"/>
      <c r="AF1114" s="901"/>
      <c r="AG1114" s="901"/>
      <c r="AH1114" s="901"/>
      <c r="AI1114" s="901"/>
      <c r="AJ1114" s="901"/>
      <c r="AK1114" s="901"/>
      <c r="AL1114" s="901"/>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row>
    <row r="1115" s="356" customFormat="true" ht="17.1" customHeight="true" x14ac:dyDescent="0.2">
      <c r="A1115" s="910"/>
      <c r="B1115" s="900"/>
      <c r="C1115" s="901"/>
      <c r="D1115" s="901"/>
      <c r="E1115" s="901"/>
      <c r="F1115" s="901"/>
      <c r="G1115" s="901"/>
      <c r="H1115" s="901"/>
      <c r="I1115" s="901"/>
      <c r="J1115" s="901"/>
      <c r="K1115" s="901"/>
      <c r="L1115" s="901"/>
      <c r="M1115" s="901"/>
      <c r="N1115" s="901"/>
      <c r="O1115" s="901"/>
      <c r="P1115" s="901"/>
      <c r="Q1115" s="901"/>
      <c r="R1115" s="901"/>
      <c r="S1115" s="901"/>
      <c r="T1115" s="901"/>
      <c r="U1115" s="901"/>
      <c r="V1115" s="901"/>
      <c r="W1115" s="901"/>
      <c r="X1115" s="901"/>
      <c r="Y1115" s="901"/>
      <c r="Z1115" s="901"/>
      <c r="AA1115" s="901"/>
      <c r="AB1115" s="901"/>
      <c r="AC1115" s="901"/>
      <c r="AD1115" s="901"/>
      <c r="AE1115" s="901"/>
      <c r="AF1115" s="901"/>
      <c r="AG1115" s="901"/>
      <c r="AH1115" s="901"/>
      <c r="AI1115" s="901"/>
      <c r="AJ1115" s="901"/>
      <c r="AK1115" s="901"/>
      <c r="AL1115" s="901"/>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row>
    <row r="1116" s="356" customFormat="true" ht="17.1" customHeight="true" x14ac:dyDescent="0.2">
      <c r="A1116" s="910"/>
      <c r="B1116" s="900"/>
      <c r="C1116" s="901"/>
      <c r="D1116" s="901"/>
      <c r="E1116" s="901"/>
      <c r="F1116" s="901"/>
      <c r="G1116" s="901"/>
      <c r="H1116" s="901"/>
      <c r="I1116" s="901"/>
      <c r="J1116" s="901"/>
      <c r="K1116" s="901"/>
      <c r="L1116" s="901"/>
      <c r="M1116" s="901"/>
      <c r="N1116" s="901"/>
      <c r="O1116" s="901"/>
      <c r="P1116" s="901"/>
      <c r="Q1116" s="901"/>
      <c r="R1116" s="901"/>
      <c r="S1116" s="901"/>
      <c r="T1116" s="901"/>
      <c r="U1116" s="901"/>
      <c r="V1116" s="901"/>
      <c r="W1116" s="901"/>
      <c r="X1116" s="901"/>
      <c r="Y1116" s="901"/>
      <c r="Z1116" s="901"/>
      <c r="AA1116" s="901"/>
      <c r="AB1116" s="901"/>
      <c r="AC1116" s="901"/>
      <c r="AD1116" s="901"/>
      <c r="AE1116" s="901"/>
      <c r="AF1116" s="901"/>
      <c r="AG1116" s="901"/>
      <c r="AH1116" s="901"/>
      <c r="AI1116" s="901"/>
      <c r="AJ1116" s="901"/>
      <c r="AK1116" s="901"/>
      <c r="AL1116" s="901"/>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row>
    <row r="1117" s="356" customFormat="true" ht="17.1" customHeight="true" x14ac:dyDescent="0.2">
      <c r="A1117" s="911"/>
      <c r="B1117" s="902"/>
      <c r="C1117" s="903"/>
      <c r="D1117" s="903"/>
      <c r="E1117" s="903"/>
      <c r="F1117" s="903"/>
      <c r="G1117" s="903"/>
      <c r="H1117" s="903"/>
      <c r="I1117" s="903"/>
      <c r="J1117" s="903"/>
      <c r="K1117" s="903"/>
      <c r="L1117" s="903"/>
      <c r="M1117" s="903"/>
      <c r="N1117" s="903"/>
      <c r="O1117" s="903"/>
      <c r="P1117" s="903"/>
      <c r="Q1117" s="903"/>
      <c r="R1117" s="903"/>
      <c r="S1117" s="903"/>
      <c r="T1117" s="903"/>
      <c r="U1117" s="903"/>
      <c r="V1117" s="903"/>
      <c r="W1117" s="903"/>
      <c r="X1117" s="903"/>
      <c r="Y1117" s="903"/>
      <c r="Z1117" s="903"/>
      <c r="AA1117" s="903"/>
      <c r="AB1117" s="903"/>
      <c r="AC1117" s="903"/>
      <c r="AD1117" s="903"/>
      <c r="AE1117" s="903"/>
      <c r="AF1117" s="903"/>
      <c r="AG1117" s="903"/>
      <c r="AH1117" s="903"/>
      <c r="AI1117" s="903"/>
      <c r="AJ1117" s="903"/>
      <c r="AK1117" s="903"/>
      <c r="AL1117" s="903"/>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993">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271:BA273"/>
    <mergeCell ref="BA274:BA276"/>
    <mergeCell ref="BA277:BA284"/>
    <mergeCell ref="BC339:BG339"/>
    <mergeCell ref="BH339:BL339"/>
    <mergeCell ref="BM14:BQ14"/>
    <mergeCell ref="BA16:BA17"/>
    <mergeCell ref="BA18:BA21"/>
    <mergeCell ref="BA22:BA23"/>
    <mergeCell ref="BC27:BG27"/>
    <mergeCell ref="BH27:BL27"/>
    <mergeCell ref="BM27:BQ27"/>
    <mergeCell ref="BA41:BA42"/>
    <mergeCell ref="BC56:BG56"/>
    <mergeCell ref="BH56:BL56"/>
    <mergeCell ref="BM56:BQ56"/>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44:BA147"/>
    <mergeCell ref="BA153:BA158"/>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120:L120"/>
    <mergeCell ref="M120:Q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H56:L56"/>
    <mergeCell ref="M56:Q56"/>
    <mergeCell ref="A35:A36"/>
    <mergeCell ref="A37:A38"/>
    <mergeCell ref="A41:A42"/>
    <mergeCell ref="A43:A44"/>
    <mergeCell ref="A45:A46"/>
    <mergeCell ref="A140:A143"/>
    <mergeCell ref="A122:A123"/>
    <mergeCell ref="A124:A127"/>
    <mergeCell ref="A128:A129"/>
    <mergeCell ref="A130:A132"/>
    <mergeCell ref="C133:G133"/>
    <mergeCell ref="A58:A72"/>
    <mergeCell ref="A108:B108"/>
    <mergeCell ref="C120:G120"/>
    <mergeCell ref="M405:N405"/>
    <mergeCell ref="A208:B208"/>
    <mergeCell ref="C220:G220"/>
    <mergeCell ref="H133:L133"/>
    <mergeCell ref="M133:Q133"/>
    <mergeCell ref="A135:A139"/>
    <mergeCell ref="A153:A157"/>
    <mergeCell ref="A1025:C102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A144:A147"/>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13:D413"/>
    <mergeCell ref="H413:I413"/>
    <mergeCell ref="M413:N413"/>
    <mergeCell ref="C410:D410"/>
    <mergeCell ref="H410:I410"/>
    <mergeCell ref="M410:N410"/>
    <mergeCell ref="C411:D411"/>
    <mergeCell ref="H411:I411"/>
    <mergeCell ref="M411:N411"/>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E452"/>
    <mergeCell ref="H452:I452"/>
    <mergeCell ref="M452:N452"/>
    <mergeCell ref="C453:D453"/>
    <mergeCell ref="H453:I453"/>
    <mergeCell ref="M453:N453"/>
    <mergeCell ref="C450:D450"/>
    <mergeCell ref="H450:I450"/>
    <mergeCell ref="M450:N450"/>
    <mergeCell ref="C451:D451"/>
    <mergeCell ref="H451:I451"/>
    <mergeCell ref="M451:N451"/>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58:D458"/>
    <mergeCell ref="H458:J458"/>
    <mergeCell ref="M458:N458"/>
    <mergeCell ref="C459:D459"/>
    <mergeCell ref="H459:I459"/>
    <mergeCell ref="M459:O459"/>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502:G502"/>
    <mergeCell ref="H502:I502"/>
    <mergeCell ref="M502:N502"/>
    <mergeCell ref="C503:D504"/>
    <mergeCell ref="E503:G503"/>
    <mergeCell ref="H503:I503"/>
    <mergeCell ref="M503:N503"/>
    <mergeCell ref="H504:I504"/>
    <mergeCell ref="M504:N504"/>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12:D512"/>
    <mergeCell ref="H512:I512"/>
    <mergeCell ref="M512:N512"/>
    <mergeCell ref="C513:D513"/>
    <mergeCell ref="H513:I513"/>
    <mergeCell ref="M513:N513"/>
    <mergeCell ref="C509:D510"/>
    <mergeCell ref="H509:I509"/>
    <mergeCell ref="M509:N509"/>
    <mergeCell ref="H510:I510"/>
    <mergeCell ref="M510:N510"/>
    <mergeCell ref="C511:D511"/>
    <mergeCell ref="H511:I511"/>
    <mergeCell ref="M511:N511"/>
    <mergeCell ref="C507:D507"/>
    <mergeCell ref="H507:I507"/>
    <mergeCell ref="M507:N507"/>
    <mergeCell ref="C508:E508"/>
    <mergeCell ref="H508:I508"/>
    <mergeCell ref="M508:N508"/>
    <mergeCell ref="C505:D505"/>
    <mergeCell ref="H505:I505"/>
    <mergeCell ref="M505:N505"/>
    <mergeCell ref="C506:D506"/>
    <mergeCell ref="H506:I506"/>
    <mergeCell ref="M506:N506"/>
    <mergeCell ref="C519:D519"/>
    <mergeCell ref="H519:I519"/>
    <mergeCell ref="M519:N519"/>
    <mergeCell ref="C520:D520"/>
    <mergeCell ref="H520:J520"/>
    <mergeCell ref="M520:N520"/>
    <mergeCell ref="C517:D517"/>
    <mergeCell ref="H517:I517"/>
    <mergeCell ref="M517:N518"/>
    <mergeCell ref="O517:Q517"/>
    <mergeCell ref="C518:D518"/>
    <mergeCell ref="H518:I518"/>
    <mergeCell ref="C514:D514"/>
    <mergeCell ref="H514:L514"/>
    <mergeCell ref="M514:N514"/>
    <mergeCell ref="C515:D515"/>
    <mergeCell ref="H515:I516"/>
    <mergeCell ref="J515:L515"/>
    <mergeCell ref="M515:N515"/>
    <mergeCell ref="C516:D516"/>
    <mergeCell ref="M516:Q516"/>
    <mergeCell ref="C527:D527"/>
    <mergeCell ref="H527:I527"/>
    <mergeCell ref="M527:N527"/>
    <mergeCell ref="C528:D528"/>
    <mergeCell ref="H528:I528"/>
    <mergeCell ref="M528:N528"/>
    <mergeCell ref="C525:D525"/>
    <mergeCell ref="H525:I525"/>
    <mergeCell ref="M525:N525"/>
    <mergeCell ref="C526:D526"/>
    <mergeCell ref="H526:I526"/>
    <mergeCell ref="M526:N526"/>
    <mergeCell ref="C521:D521"/>
    <mergeCell ref="H521:I522"/>
    <mergeCell ref="M521:N521"/>
    <mergeCell ref="C522:D522"/>
    <mergeCell ref="M522:O522"/>
    <mergeCell ref="C523:D523"/>
    <mergeCell ref="H523:I523"/>
    <mergeCell ref="M523:N524"/>
    <mergeCell ref="C524:D524"/>
    <mergeCell ref="H524:I524"/>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37:D537"/>
    <mergeCell ref="H537:I537"/>
    <mergeCell ref="M537:N537"/>
    <mergeCell ref="C538:D538"/>
    <mergeCell ref="H538:I538"/>
    <mergeCell ref="M538:N538"/>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45:D545"/>
    <mergeCell ref="H545:I545"/>
    <mergeCell ref="M545:N545"/>
    <mergeCell ref="C546:D546"/>
    <mergeCell ref="H546:I546"/>
    <mergeCell ref="M546:N546"/>
    <mergeCell ref="C559:E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O580"/>
    <mergeCell ref="C577:D577"/>
    <mergeCell ref="H577:J577"/>
    <mergeCell ref="M577:N577"/>
    <mergeCell ref="C578:D578"/>
    <mergeCell ref="H578:I578"/>
    <mergeCell ref="M578:N578"/>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593:D593"/>
    <mergeCell ref="H593:I593"/>
    <mergeCell ref="M593:N593"/>
    <mergeCell ref="C594:D594"/>
    <mergeCell ref="H594:I594"/>
    <mergeCell ref="M594:N594"/>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09:D609"/>
    <mergeCell ref="H609:I609"/>
    <mergeCell ref="M609:N609"/>
    <mergeCell ref="C610:D610"/>
    <mergeCell ref="H610:I610"/>
    <mergeCell ref="M610:N610"/>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C665:D665"/>
    <mergeCell ref="H665:I665"/>
    <mergeCell ref="M665:N665"/>
    <mergeCell ref="C666:D666"/>
    <mergeCell ref="H666:I666"/>
    <mergeCell ref="M666:N666"/>
    <mergeCell ref="M674:N674"/>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75:D675"/>
    <mergeCell ref="H675:I675"/>
    <mergeCell ref="M675:N675"/>
    <mergeCell ref="C676:D676"/>
    <mergeCell ref="H676:I676"/>
    <mergeCell ref="M676:N676"/>
    <mergeCell ref="H681:I681"/>
    <mergeCell ref="M681:N681"/>
    <mergeCell ref="C682:D682"/>
    <mergeCell ref="H682:I682"/>
    <mergeCell ref="M682:N682"/>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73:D673"/>
    <mergeCell ref="H673:I673"/>
    <mergeCell ref="M673:N673"/>
    <mergeCell ref="C674:D674"/>
    <mergeCell ref="H674:I674"/>
    <mergeCell ref="C691:D691"/>
    <mergeCell ref="H691:I691"/>
    <mergeCell ref="M691:N691"/>
    <mergeCell ref="C692:D692"/>
    <mergeCell ref="H692:I692"/>
    <mergeCell ref="M692:N692"/>
    <mergeCell ref="C689:D689"/>
    <mergeCell ref="H689:I689"/>
    <mergeCell ref="M689:N689"/>
    <mergeCell ref="C690:D690"/>
    <mergeCell ref="H690:I690"/>
    <mergeCell ref="M690:N690"/>
    <mergeCell ref="C683:D683"/>
    <mergeCell ref="H683:I683"/>
    <mergeCell ref="M683:N683"/>
    <mergeCell ref="C684:D684"/>
    <mergeCell ref="H684:I684"/>
    <mergeCell ref="M684:N684"/>
    <mergeCell ref="C681:D681"/>
  </mergeCells>
  <conditionalFormatting sqref="BC1:CZ1048576">
    <cfRule type="cellIs" dxfId="6"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399</xdr:row>
                    <xdr:rowOff>19050</xdr:rowOff>
                  </from>
                  <to>
                    <xdr:col>1</xdr:col>
                    <xdr:colOff>1704975</xdr:colOff>
                    <xdr:row>400</xdr:row>
                    <xdr:rowOff>95250</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D75BC-5713-4D58-9B1A-9327A47D377E}">
  <sheetPr codeName="Feuil7"/>
  <dimension ref="A1:CZ1200"/>
  <sheetViews>
    <sheetView showGridLines="false" workbookViewId="0"/>
  </sheetViews>
  <sheetFormatPr defaultColWidth="13.5703125" defaultRowHeight="15" customHeight="true" x14ac:dyDescent="0.2"/>
  <cols>
    <col min="1" max="1" width="31.5703125" style="450" customWidth="true"/>
    <col min="2" max="2" width="41.5703125" style="450" customWidth="true"/>
    <col min="3" max="17" width="10.7109375" style="450" customWidth="true"/>
    <col min="18" max="43" width="12.5703125" style="450" customWidth="true"/>
    <col min="44" max="52" width="12.5703125" style="356" customWidth="true"/>
    <col min="53" max="53" width="31.5703125" style="451" customWidth="true"/>
    <col min="54" max="54" width="41.5703125" style="380" customWidth="true"/>
    <col min="55" max="69" width="9.140625" style="451" customWidth="true"/>
    <col min="70" max="77" width="12.5703125" style="451" customWidth="true"/>
    <col min="78" max="104" width="12.5703125" style="356" customWidth="true"/>
    <col min="105" max="16384" width="13.5703125" style="450"/>
  </cols>
  <sheetData>
    <row r="1" s="313" customFormat="true" ht="18" customHeight="true" x14ac:dyDescent="0.2">
      <c r="AR1" s="356"/>
      <c r="AS1" s="356"/>
      <c r="AT1" s="356"/>
      <c r="AU1" s="356"/>
      <c r="AV1" s="356"/>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R2" s="356"/>
      <c r="AS2" s="356"/>
      <c r="AT2" s="356"/>
      <c r="AU2" s="356"/>
      <c r="AV2" s="356"/>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2005</v>
      </c>
      <c r="B3" s="373"/>
      <c r="AR3" s="356"/>
      <c r="AS3" s="356"/>
      <c r="AT3" s="356"/>
      <c r="AU3" s="356"/>
      <c r="AV3" s="356"/>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R4" s="356"/>
      <c r="AS4" s="356"/>
      <c r="AT4" s="356"/>
      <c r="AU4" s="356"/>
      <c r="AV4" s="356"/>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R5" s="356"/>
      <c r="AS5" s="356"/>
      <c r="AT5" s="356"/>
      <c r="AU5" s="356"/>
      <c r="AV5" s="356"/>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R6" s="356"/>
      <c r="AS6" s="356"/>
      <c r="AT6" s="356"/>
      <c r="AU6" s="356"/>
      <c r="AV6" s="356"/>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R7" s="356"/>
      <c r="AS7" s="356"/>
      <c r="AT7" s="356"/>
      <c r="AU7" s="356"/>
      <c r="AV7" s="356"/>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R8" s="356"/>
      <c r="AS8" s="356"/>
      <c r="AT8" s="356"/>
      <c r="AU8" s="356"/>
      <c r="AV8" s="356"/>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DHS05</v>
      </c>
      <c r="AR9" s="356"/>
      <c r="AS9" s="356"/>
      <c r="AT9" s="356"/>
      <c r="AU9" s="356"/>
      <c r="AV9" s="356"/>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
        <v>274</v>
      </c>
      <c r="B10" s="196" t="s">
        <v>275</v>
      </c>
      <c r="AR10" s="356"/>
      <c r="AS10" s="356"/>
      <c r="AT10" s="356"/>
      <c r="AU10" s="356"/>
      <c r="AV10" s="35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
        <v>196</v>
      </c>
      <c r="B11" s="195" t="s">
        <v>146</v>
      </c>
      <c r="AR11" s="356"/>
      <c r="AS11" s="356"/>
      <c r="AT11" s="356"/>
      <c r="AU11" s="356"/>
      <c r="AV11" s="356"/>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R12" s="356"/>
      <c r="AS12" s="356"/>
      <c r="AT12" s="356"/>
      <c r="AU12" s="356"/>
      <c r="AV12" s="35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R13" s="356"/>
      <c r="AS13" s="356"/>
      <c r="AT13" s="356"/>
      <c r="AU13" s="356"/>
      <c r="AV13" s="356"/>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453"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25"/>
      <c r="AS14" s="425"/>
      <c r="AT14" s="425"/>
      <c r="AU14" s="425"/>
      <c r="AV14" s="42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426"/>
      <c r="CN14" s="426"/>
      <c r="CO14" s="426"/>
      <c r="CP14" s="426"/>
      <c r="CQ14" s="426"/>
      <c r="CR14" s="360"/>
      <c r="CS14" s="360"/>
      <c r="CT14" s="360"/>
      <c r="CU14" s="360"/>
      <c r="CV14" s="360"/>
      <c r="CW14" s="360"/>
      <c r="CX14" s="360"/>
      <c r="CY14" s="360"/>
      <c r="CZ14" s="360"/>
    </row>
    <row r="15" s="453" customFormat="true" ht="12.75"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276</v>
      </c>
      <c r="T15" s="581" t="s">
        <v>149</v>
      </c>
      <c r="U15" s="581" t="s">
        <v>150</v>
      </c>
      <c r="V15" s="581" t="s">
        <v>151</v>
      </c>
      <c r="W15" s="581" t="s">
        <v>152</v>
      </c>
      <c r="X15" s="581" t="s">
        <v>153</v>
      </c>
      <c r="Y15" s="581" t="s">
        <v>154</v>
      </c>
      <c r="Z15" s="581" t="s">
        <v>155</v>
      </c>
      <c r="AA15" s="581" t="s">
        <v>156</v>
      </c>
      <c r="AB15" s="581" t="s">
        <v>157</v>
      </c>
      <c r="AC15" s="581" t="s">
        <v>158</v>
      </c>
      <c r="AD15" s="581" t="s">
        <v>159</v>
      </c>
      <c r="AE15" s="581" t="s">
        <v>160</v>
      </c>
      <c r="AF15" s="581" t="s">
        <v>277</v>
      </c>
      <c r="AG15" s="581" t="s">
        <v>278</v>
      </c>
      <c r="AH15" s="581" t="s">
        <v>161</v>
      </c>
      <c r="AI15" s="581" t="s">
        <v>162</v>
      </c>
      <c r="AJ15" s="581" t="s">
        <v>163</v>
      </c>
      <c r="AK15" s="581" t="s">
        <v>164</v>
      </c>
      <c r="AL15" s="581" t="s">
        <v>165</v>
      </c>
      <c r="AM15" s="581" t="s">
        <v>166</v>
      </c>
      <c r="AN15" s="581" t="s">
        <v>167</v>
      </c>
      <c r="AO15" s="581" t="s">
        <v>279</v>
      </c>
      <c r="AP15" s="581" t="s">
        <v>280</v>
      </c>
      <c r="AQ15" s="582" t="s">
        <v>281</v>
      </c>
      <c r="AR15" s="425"/>
      <c r="AS15" s="425"/>
      <c r="AT15" s="425"/>
      <c r="AU15" s="425"/>
      <c r="AV15" s="425"/>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276</v>
      </c>
      <c r="BT15" s="554" t="s">
        <v>149</v>
      </c>
      <c r="BU15" s="554" t="s">
        <v>150</v>
      </c>
      <c r="BV15" s="554" t="s">
        <v>151</v>
      </c>
      <c r="BW15" s="554" t="s">
        <v>152</v>
      </c>
      <c r="BX15" s="554" t="s">
        <v>153</v>
      </c>
      <c r="BY15" s="555" t="s">
        <v>154</v>
      </c>
      <c r="BZ15" s="555" t="s">
        <v>155</v>
      </c>
      <c r="CA15" s="555" t="s">
        <v>156</v>
      </c>
      <c r="CB15" s="555" t="s">
        <v>157</v>
      </c>
      <c r="CC15" s="555" t="s">
        <v>158</v>
      </c>
      <c r="CD15" s="555" t="s">
        <v>159</v>
      </c>
      <c r="CE15" s="555" t="s">
        <v>160</v>
      </c>
      <c r="CF15" s="555" t="s">
        <v>277</v>
      </c>
      <c r="CG15" s="555" t="s">
        <v>278</v>
      </c>
      <c r="CH15" s="555" t="s">
        <v>161</v>
      </c>
      <c r="CI15" s="555" t="s">
        <v>162</v>
      </c>
      <c r="CJ15" s="555" t="s">
        <v>163</v>
      </c>
      <c r="CK15" s="555" t="s">
        <v>164</v>
      </c>
      <c r="CL15" s="555" t="s">
        <v>165</v>
      </c>
      <c r="CM15" s="555" t="s">
        <v>166</v>
      </c>
      <c r="CN15" s="555" t="s">
        <v>167</v>
      </c>
      <c r="CO15" s="555" t="s">
        <v>279</v>
      </c>
      <c r="CP15" s="555" t="s">
        <v>280</v>
      </c>
      <c r="CQ15" s="555" t="s">
        <v>281</v>
      </c>
      <c r="CR15" s="201"/>
      <c r="CS15" s="201"/>
      <c r="CT15" s="201"/>
      <c r="CU15" s="201"/>
      <c r="CV15" s="201"/>
      <c r="CW15" s="201"/>
      <c r="CX15" s="201"/>
      <c r="CY15" s="201"/>
      <c r="CZ15" s="201"/>
    </row>
    <row r="16" s="453" customFormat="true" ht="15" customHeight="true" x14ac:dyDescent="0.2">
      <c r="A16" s="1068" t="s">
        <v>13</v>
      </c>
      <c r="B16" s="386" t="s">
        <v>14</v>
      </c>
      <c r="C16" s="145">
        <f>C58+C59+C60+C61+C66+C67+C68+C69+C74+C75+C76+C77+C70*'AIS12'!C25/100</f>
        <v>31.594210404654707</v>
      </c>
      <c r="D16" s="144">
        <f>D58+D59+D60+D61+D66+D67+D68+D69+D74+D75+D76+D77+D70*'AIS12'!D25/100</f>
        <v>35.225938237797735</v>
      </c>
      <c r="E16" s="144">
        <f>E58+E59+E60+E61+E66+E67+E68+E69+E74+E75+E76+E77+E70*'AIS12'!E25/100</f>
        <v>38.899119430487204</v>
      </c>
      <c r="F16" s="144">
        <f>F58+F59+F60+F61+F66+F67+F68+F69+F74+F75+F76+F77+F70*'AIS12'!F25/100</f>
        <v>54.694181011419417</v>
      </c>
      <c r="G16" s="143">
        <f>G58+G59+G60+G61+G66+G67+G68+G69+G74+G75+G76+G77+G70*'AIS12'!G25/100</f>
        <v>88.815612153124206</v>
      </c>
      <c r="H16" s="142">
        <f>H58+H59+H60+H61+H66+H67+H68+H69+H74+H75+H76+H77+H70*'AIS12'!H25/100</f>
        <v>65.950435643785468</v>
      </c>
      <c r="I16" s="144">
        <f>I58+I59+I60+I61+I66+I67+I68+I69+I74+I75+I76+I77+I70*'AIS12'!I25/100</f>
        <v>81.22262418620258</v>
      </c>
      <c r="J16" s="144">
        <f>J58+J59+J60+J61+J66+J67+J68+J69+J74+J75+J76+J77+J70*'AIS12'!J25/100</f>
        <v>92.487628479378898</v>
      </c>
      <c r="K16" s="144">
        <f>K58+K59+K60+K61+K66+K67+K68+K69+K74+K75+K76+K77+K70*'AIS12'!K25/100</f>
        <v>92.971636914619779</v>
      </c>
      <c r="L16" s="141">
        <f>L58+L59+L60+L61+L66+L67+L68+L69+L74+L75+L76+L77+L70*'AIS12'!L25/100</f>
        <v>95.753984255580875</v>
      </c>
      <c r="M16" s="145">
        <f>M58+M59+M60+M61+M66+M67+M68+M69+M74+M75+M76+M77+M70*'AIS12'!M25/100</f>
        <v>31.355289539201717</v>
      </c>
      <c r="N16" s="144">
        <f>N58+N59+N60+N61+N66+N67+N68+N69+N74+N75+N76+N77+N70*'AIS12'!N25/100</f>
        <v>30.308684037903003</v>
      </c>
      <c r="O16" s="144">
        <f>O58+O59+O60+O61+O66+O67+O68+O69+O74+O75+O76+O77+O70*'AIS12'!O25/100</f>
        <v>36.262565154079972</v>
      </c>
      <c r="P16" s="144">
        <f>P58+P59+P60+P61+P66+P67+P68+P69+P74+P75+P76+P77+P70*'AIS12'!P25/100</f>
        <v>37.242482443230678</v>
      </c>
      <c r="Q16" s="143">
        <f>Q58+Q59+Q60+Q61+Q66+Q67+Q68+Q69+Q74+Q75+Q76+Q77+Q70*'AIS12'!Q25/100</f>
        <v>57.835388100430862</v>
      </c>
      <c r="R16" s="142">
        <f t="shared" ref="R16:AQ16" si="0">R58+R59+R60+R61+R66+R67+R68+R69+R74+R75+R76+R77+R70*R25/100</f>
        <v>67.50395759007381</v>
      </c>
      <c r="S16" s="144">
        <f t="shared" si="0"/>
        <v>92.527549958128631</v>
      </c>
      <c r="T16" s="144">
        <f t="shared" si="0"/>
        <v>75.22166687969694</v>
      </c>
      <c r="U16" s="144">
        <f t="shared" si="0"/>
        <v>52.906722873724362</v>
      </c>
      <c r="V16" s="144">
        <f t="shared" si="0"/>
        <v>41.295442349438936</v>
      </c>
      <c r="W16" s="144">
        <f t="shared" si="0"/>
        <v>47.980258889015495</v>
      </c>
      <c r="X16" s="144">
        <f t="shared" si="0"/>
        <v>76.334838232378388</v>
      </c>
      <c r="Y16" s="144">
        <f t="shared" si="0"/>
        <v>40.447066868390017</v>
      </c>
      <c r="Z16" s="144">
        <f t="shared" si="0"/>
        <v>49.99364653453938</v>
      </c>
      <c r="AA16" s="144">
        <f t="shared" si="0"/>
        <v>24.088688847235556</v>
      </c>
      <c r="AB16" s="144">
        <f t="shared" si="0"/>
        <v>36.086574946715565</v>
      </c>
      <c r="AC16" s="144">
        <f t="shared" si="0"/>
        <v>59.13407907433843</v>
      </c>
      <c r="AD16" s="144">
        <f t="shared" si="0"/>
        <v>35.080687146743614</v>
      </c>
      <c r="AE16" s="144">
        <f t="shared" si="0"/>
        <v>38.888155644988345</v>
      </c>
      <c r="AF16" s="144">
        <f t="shared" si="0"/>
        <v>64.029656269668209</v>
      </c>
      <c r="AG16" s="144">
        <f t="shared" si="0"/>
        <v>83.435240180602918</v>
      </c>
      <c r="AH16" s="144">
        <f t="shared" si="0"/>
        <v>48.681017899232906</v>
      </c>
      <c r="AI16" s="144">
        <f t="shared" si="0"/>
        <v>45.979985947985419</v>
      </c>
      <c r="AJ16" s="144">
        <f t="shared" si="0"/>
        <v>54.132174836233993</v>
      </c>
      <c r="AK16" s="144">
        <f t="shared" si="0"/>
        <v>52.526721399587167</v>
      </c>
      <c r="AL16" s="144">
        <f t="shared" si="0"/>
        <v>41.557561159696064</v>
      </c>
      <c r="AM16" s="144">
        <f t="shared" si="0"/>
        <v>16.921412115627486</v>
      </c>
      <c r="AN16" s="144">
        <f t="shared" si="0"/>
        <v>50.98445989226358</v>
      </c>
      <c r="AO16" s="144">
        <f t="shared" si="0"/>
        <v>92.375795127818463</v>
      </c>
      <c r="AP16" s="144">
        <f t="shared" si="0"/>
        <v>87.619542869560959</v>
      </c>
      <c r="AQ16" s="141">
        <f t="shared" si="0"/>
        <v>79.846642341919903</v>
      </c>
      <c r="AR16" s="425"/>
      <c r="AS16" s="425"/>
      <c r="AT16" s="425"/>
      <c r="AU16" s="425"/>
      <c r="AV16" s="425"/>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47" t="s">
        <v>35</v>
      </c>
      <c r="CN16" s="47" t="s">
        <v>35</v>
      </c>
      <c r="CO16" s="47" t="s">
        <v>35</v>
      </c>
      <c r="CP16" s="47" t="s">
        <v>35</v>
      </c>
      <c r="CQ16" s="47" t="s">
        <v>35</v>
      </c>
      <c r="CR16" s="7"/>
      <c r="CS16" s="7"/>
      <c r="CT16" s="7"/>
      <c r="CU16" s="7"/>
      <c r="CV16" s="7"/>
      <c r="CW16" s="7"/>
      <c r="CX16" s="7"/>
      <c r="CY16" s="7"/>
      <c r="CZ16" s="7"/>
    </row>
    <row r="17" s="453" customFormat="true" ht="15" customHeight="true" x14ac:dyDescent="0.2">
      <c r="A17" s="1069"/>
      <c r="B17" s="387" t="s">
        <v>51</v>
      </c>
      <c r="C17" s="140">
        <f>100-C16</f>
        <v>68.405789595345297</v>
      </c>
      <c r="D17" s="139">
        <f t="shared" ref="D17:AQ17" si="1">100-D16</f>
        <v>64.774061762202265</v>
      </c>
      <c r="E17" s="139">
        <f t="shared" si="1"/>
        <v>61.100880569512796</v>
      </c>
      <c r="F17" s="139">
        <f t="shared" si="1"/>
        <v>45.305818988580583</v>
      </c>
      <c r="G17" s="138">
        <f t="shared" si="1"/>
        <v>11.184387846875794</v>
      </c>
      <c r="H17" s="137">
        <f t="shared" si="1"/>
        <v>34.049564356214532</v>
      </c>
      <c r="I17" s="139">
        <f t="shared" si="1"/>
        <v>18.77737581379742</v>
      </c>
      <c r="J17" s="139">
        <f t="shared" si="1"/>
        <v>7.5123715206211017</v>
      </c>
      <c r="K17" s="139">
        <f t="shared" si="1"/>
        <v>7.0283630853802208</v>
      </c>
      <c r="L17" s="136">
        <f t="shared" si="1"/>
        <v>4.2460157444191253</v>
      </c>
      <c r="M17" s="140">
        <f t="shared" si="1"/>
        <v>68.644710460798279</v>
      </c>
      <c r="N17" s="139">
        <f t="shared" si="1"/>
        <v>69.691315962096994</v>
      </c>
      <c r="O17" s="139">
        <f t="shared" si="1"/>
        <v>63.737434845920028</v>
      </c>
      <c r="P17" s="139">
        <f t="shared" si="1"/>
        <v>62.757517556769322</v>
      </c>
      <c r="Q17" s="138">
        <f t="shared" si="1"/>
        <v>42.164611899569138</v>
      </c>
      <c r="R17" s="137">
        <f t="shared" si="1"/>
        <v>32.49604240992619</v>
      </c>
      <c r="S17" s="139">
        <f t="shared" si="1"/>
        <v>7.4724500418713689</v>
      </c>
      <c r="T17" s="139">
        <f t="shared" si="1"/>
        <v>24.77833312030306</v>
      </c>
      <c r="U17" s="139">
        <f t="shared" si="1"/>
        <v>47.093277126275638</v>
      </c>
      <c r="V17" s="139">
        <f t="shared" si="1"/>
        <v>58.704557650561064</v>
      </c>
      <c r="W17" s="139">
        <f t="shared" si="1"/>
        <v>52.019741110984505</v>
      </c>
      <c r="X17" s="139">
        <f t="shared" si="1"/>
        <v>23.665161767621612</v>
      </c>
      <c r="Y17" s="139">
        <f t="shared" si="1"/>
        <v>59.552933131609983</v>
      </c>
      <c r="Z17" s="139">
        <f t="shared" si="1"/>
        <v>50.00635346546062</v>
      </c>
      <c r="AA17" s="139">
        <f t="shared" si="1"/>
        <v>75.911311152764441</v>
      </c>
      <c r="AB17" s="139">
        <f t="shared" si="1"/>
        <v>63.913425053284435</v>
      </c>
      <c r="AC17" s="139">
        <f t="shared" si="1"/>
        <v>40.86592092566157</v>
      </c>
      <c r="AD17" s="139">
        <f t="shared" si="1"/>
        <v>64.919312853256386</v>
      </c>
      <c r="AE17" s="139">
        <f t="shared" si="1"/>
        <v>61.111844355011655</v>
      </c>
      <c r="AF17" s="139">
        <f t="shared" si="1"/>
        <v>35.970343730331791</v>
      </c>
      <c r="AG17" s="139">
        <f t="shared" si="1"/>
        <v>16.564759819397082</v>
      </c>
      <c r="AH17" s="139">
        <f t="shared" si="1"/>
        <v>51.318982100767094</v>
      </c>
      <c r="AI17" s="139">
        <f t="shared" si="1"/>
        <v>54.020014052014581</v>
      </c>
      <c r="AJ17" s="139">
        <f t="shared" si="1"/>
        <v>45.867825163766007</v>
      </c>
      <c r="AK17" s="139">
        <f t="shared" si="1"/>
        <v>47.473278600412833</v>
      </c>
      <c r="AL17" s="139">
        <f t="shared" si="1"/>
        <v>58.442438840303936</v>
      </c>
      <c r="AM17" s="139">
        <f t="shared" si="1"/>
        <v>83.07858788437251</v>
      </c>
      <c r="AN17" s="139">
        <f t="shared" si="1"/>
        <v>49.01554010773642</v>
      </c>
      <c r="AO17" s="139">
        <f t="shared" si="1"/>
        <v>7.6242048721815365</v>
      </c>
      <c r="AP17" s="139">
        <f t="shared" si="1"/>
        <v>12.380457130439041</v>
      </c>
      <c r="AQ17" s="136">
        <f t="shared" si="1"/>
        <v>20.153357658080097</v>
      </c>
      <c r="AR17" s="425"/>
      <c r="AS17" s="425"/>
      <c r="AT17" s="425"/>
      <c r="AU17" s="425"/>
      <c r="AV17" s="425"/>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46" t="s">
        <v>35</v>
      </c>
      <c r="CN17" s="46" t="s">
        <v>35</v>
      </c>
      <c r="CO17" s="46" t="s">
        <v>35</v>
      </c>
      <c r="CP17" s="46" t="s">
        <v>35</v>
      </c>
      <c r="CQ17" s="46" t="s">
        <v>35</v>
      </c>
      <c r="CR17" s="7"/>
      <c r="CS17" s="7"/>
      <c r="CT17" s="7"/>
      <c r="CU17" s="7"/>
      <c r="CV17" s="7"/>
      <c r="CW17" s="7"/>
      <c r="CX17" s="7"/>
      <c r="CY17" s="7"/>
      <c r="CZ17" s="7"/>
    </row>
    <row r="18" s="453" customFormat="true" ht="15" customHeight="true" x14ac:dyDescent="0.2">
      <c r="A18" s="1069" t="s">
        <v>60</v>
      </c>
      <c r="B18" s="387" t="s">
        <v>15</v>
      </c>
      <c r="C18" s="140">
        <f>C16*'AIS08'!C23/100</f>
        <v>18.460993940697282</v>
      </c>
      <c r="D18" s="139">
        <f>D16*'AIS08'!D23/100</f>
        <v>23.418413723336471</v>
      </c>
      <c r="E18" s="139">
        <f>E16*'AIS08'!E23/100</f>
        <v>27.780656239470503</v>
      </c>
      <c r="F18" s="139">
        <f>F16*'AIS08'!F23/100</f>
        <v>44.160265526702027</v>
      </c>
      <c r="G18" s="138">
        <f>G16*'AIS08'!G23/100</f>
        <v>79.153462129378809</v>
      </c>
      <c r="H18" s="137">
        <f>H16*'AIS08'!H23/100</f>
        <v>52.551170541818394</v>
      </c>
      <c r="I18" s="139">
        <f>I16*'AIS08'!I23/100</f>
        <v>67.955395750035137</v>
      </c>
      <c r="J18" s="139">
        <f>J16*'AIS08'!J23/100</f>
        <v>82.244896145109237</v>
      </c>
      <c r="K18" s="139">
        <f>K16*'AIS08'!K23/100</f>
        <v>85.529991477822861</v>
      </c>
      <c r="L18" s="136">
        <f>L16*'AIS08'!L23/100</f>
        <v>91.648478112411709</v>
      </c>
      <c r="M18" s="140">
        <f>M16*'AIS08'!M23/100</f>
        <v>17.78518086559054</v>
      </c>
      <c r="N18" s="139">
        <f>N16*'AIS08'!N23/100</f>
        <v>18.092152394883229</v>
      </c>
      <c r="O18" s="139">
        <f>O16*'AIS08'!O23/100</f>
        <v>26.238001629645325</v>
      </c>
      <c r="P18" s="139">
        <f>P16*'AIS08'!P23/100</f>
        <v>26.775565167898268</v>
      </c>
      <c r="Q18" s="138">
        <f>Q16*'AIS08'!Q23/100</f>
        <v>47.695691964707287</v>
      </c>
      <c r="R18" s="137">
        <f t="shared" ref="R18:AQ18" si="2">R16*R42/100</f>
        <v>44.775827332994098</v>
      </c>
      <c r="S18" s="139">
        <f t="shared" si="2"/>
        <v>89.883589322274744</v>
      </c>
      <c r="T18" s="139">
        <f t="shared" si="2"/>
        <v>53.39602926304665</v>
      </c>
      <c r="U18" s="139">
        <f t="shared" si="2"/>
        <v>38.374219811444824</v>
      </c>
      <c r="V18" s="139">
        <f t="shared" si="2"/>
        <v>28.483695548604295</v>
      </c>
      <c r="W18" s="139">
        <f t="shared" si="2"/>
        <v>35.151658915769204</v>
      </c>
      <c r="X18" s="139">
        <f t="shared" si="2"/>
        <v>67.655753442750978</v>
      </c>
      <c r="Y18" s="139">
        <f t="shared" si="2"/>
        <v>25.791075111035862</v>
      </c>
      <c r="Z18" s="139">
        <f t="shared" si="2"/>
        <v>23.918701898348072</v>
      </c>
      <c r="AA18" s="139">
        <f t="shared" si="2"/>
        <v>20.961277887551525</v>
      </c>
      <c r="AB18" s="139">
        <f t="shared" si="2"/>
        <v>26.496050286011869</v>
      </c>
      <c r="AC18" s="139">
        <f t="shared" si="2"/>
        <v>46.566483393680862</v>
      </c>
      <c r="AD18" s="139">
        <f t="shared" si="2"/>
        <v>15.108131556309162</v>
      </c>
      <c r="AE18" s="139">
        <f t="shared" si="2"/>
        <v>24.222479039783384</v>
      </c>
      <c r="AF18" s="139">
        <f t="shared" si="2"/>
        <v>59.275279041798079</v>
      </c>
      <c r="AG18" s="139">
        <f t="shared" si="2"/>
        <v>82.414400997874623</v>
      </c>
      <c r="AH18" s="139">
        <f t="shared" si="2"/>
        <v>34.20194524043449</v>
      </c>
      <c r="AI18" s="139">
        <f t="shared" si="2"/>
        <v>32.15456949398903</v>
      </c>
      <c r="AJ18" s="139">
        <f t="shared" si="2"/>
        <v>42.885443333052756</v>
      </c>
      <c r="AK18" s="139">
        <f t="shared" si="2"/>
        <v>42.801971972353975</v>
      </c>
      <c r="AL18" s="139">
        <f t="shared" si="2"/>
        <v>27.067157935562424</v>
      </c>
      <c r="AM18" s="139">
        <f t="shared" si="2"/>
        <v>11.760494181134247</v>
      </c>
      <c r="AN18" s="139">
        <f t="shared" si="2"/>
        <v>38.114795973605723</v>
      </c>
      <c r="AO18" s="139">
        <f t="shared" si="2"/>
        <v>89.981649910579023</v>
      </c>
      <c r="AP18" s="139">
        <f t="shared" si="2"/>
        <v>83.625110771034201</v>
      </c>
      <c r="AQ18" s="136">
        <f t="shared" si="2"/>
        <v>75.372637834941813</v>
      </c>
      <c r="AR18" s="425"/>
      <c r="AS18" s="425"/>
      <c r="AT18" s="425"/>
      <c r="AU18" s="425"/>
      <c r="AV18" s="425"/>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46" t="s">
        <v>35</v>
      </c>
      <c r="CN18" s="46" t="s">
        <v>35</v>
      </c>
      <c r="CO18" s="46" t="s">
        <v>35</v>
      </c>
      <c r="CP18" s="46" t="s">
        <v>35</v>
      </c>
      <c r="CQ18" s="46" t="s">
        <v>35</v>
      </c>
      <c r="CR18" s="7"/>
      <c r="CS18" s="7"/>
      <c r="CT18" s="7"/>
      <c r="CU18" s="7"/>
      <c r="CV18" s="7"/>
      <c r="CW18" s="7"/>
      <c r="CX18" s="7"/>
      <c r="CY18" s="7"/>
      <c r="CZ18" s="7"/>
    </row>
    <row r="19" s="453" customFormat="true" ht="15" customHeight="true" x14ac:dyDescent="0.2">
      <c r="A19" s="1069"/>
      <c r="B19" s="387" t="s">
        <v>16</v>
      </c>
      <c r="C19" s="140">
        <f>C16*'AIS08'!C22/100</f>
        <v>13.13321646395738</v>
      </c>
      <c r="D19" s="139">
        <f>D16*'AIS08'!D22/100</f>
        <v>11.807524514461289</v>
      </c>
      <c r="E19" s="139">
        <f>E16*'AIS08'!E22/100</f>
        <v>11.118463191016669</v>
      </c>
      <c r="F19" s="139">
        <f>F16*'AIS08'!F22/100</f>
        <v>10.533915484717275</v>
      </c>
      <c r="G19" s="138">
        <f>G16*'AIS08'!G22/100</f>
        <v>9.6621500237454399</v>
      </c>
      <c r="H19" s="137">
        <f>H16*'AIS08'!H22/100</f>
        <v>13.399265101967051</v>
      </c>
      <c r="I19" s="139">
        <f>I16*'AIS08'!I22/100</f>
        <v>13.267228436167448</v>
      </c>
      <c r="J19" s="139">
        <f>J16*'AIS08'!J22/100</f>
        <v>10.242732334269652</v>
      </c>
      <c r="K19" s="139">
        <f>K16*'AIS08'!K22/100</f>
        <v>7.4416454367968878</v>
      </c>
      <c r="L19" s="136">
        <f>L16*'AIS08'!L22/100</f>
        <v>4.1055061431691851</v>
      </c>
      <c r="M19" s="140">
        <f>M16*'AIS08'!M22/100</f>
        <v>13.570108673611168</v>
      </c>
      <c r="N19" s="139">
        <f>N16*'AIS08'!N22/100</f>
        <v>12.216531643019772</v>
      </c>
      <c r="O19" s="139">
        <f>O16*'AIS08'!O22/100</f>
        <v>10.024563524434635</v>
      </c>
      <c r="P19" s="139">
        <f>P16*'AIS08'!P22/100</f>
        <v>10.466917275332369</v>
      </c>
      <c r="Q19" s="138">
        <f>Q16*'AIS08'!Q22/100</f>
        <v>10.139696135723478</v>
      </c>
      <c r="R19" s="137">
        <f t="shared" ref="R19:AQ19" si="3">R16*R41/100</f>
        <v>22.728130257079723</v>
      </c>
      <c r="S19" s="139">
        <f t="shared" si="3"/>
        <v>2.6439606358538832</v>
      </c>
      <c r="T19" s="139">
        <f t="shared" si="3"/>
        <v>21.825637616650287</v>
      </c>
      <c r="U19" s="139">
        <f t="shared" si="3"/>
        <v>14.532503062279536</v>
      </c>
      <c r="V19" s="139">
        <f t="shared" si="3"/>
        <v>12.811746800834628</v>
      </c>
      <c r="W19" s="139">
        <f t="shared" si="3"/>
        <v>12.828599973246266</v>
      </c>
      <c r="X19" s="139">
        <f t="shared" si="3"/>
        <v>8.6790847896273906</v>
      </c>
      <c r="Y19" s="139">
        <f t="shared" si="3"/>
        <v>14.655991757354197</v>
      </c>
      <c r="Z19" s="139">
        <f t="shared" si="3"/>
        <v>26.074944636191297</v>
      </c>
      <c r="AA19" s="139">
        <f t="shared" si="3"/>
        <v>3.1274109596840312</v>
      </c>
      <c r="AB19" s="139">
        <f t="shared" si="3"/>
        <v>9.5905246607036574</v>
      </c>
      <c r="AC19" s="139">
        <f t="shared" si="3"/>
        <v>12.567595680657602</v>
      </c>
      <c r="AD19" s="139">
        <f t="shared" si="3"/>
        <v>19.972555590434467</v>
      </c>
      <c r="AE19" s="139">
        <f t="shared" si="3"/>
        <v>14.665676605204967</v>
      </c>
      <c r="AF19" s="139">
        <f t="shared" si="3"/>
        <v>4.7543772278701439</v>
      </c>
      <c r="AG19" s="139">
        <f t="shared" si="3"/>
        <v>1.0208391827283076</v>
      </c>
      <c r="AH19" s="139">
        <f t="shared" si="3"/>
        <v>14.479072658798447</v>
      </c>
      <c r="AI19" s="139">
        <f t="shared" si="3"/>
        <v>13.825416453996379</v>
      </c>
      <c r="AJ19" s="139">
        <f t="shared" si="3"/>
        <v>11.246731503181287</v>
      </c>
      <c r="AK19" s="139">
        <f t="shared" si="3"/>
        <v>9.7247494272331831</v>
      </c>
      <c r="AL19" s="139">
        <f t="shared" si="3"/>
        <v>14.490403224133637</v>
      </c>
      <c r="AM19" s="139">
        <f t="shared" si="3"/>
        <v>5.1609179344932468</v>
      </c>
      <c r="AN19" s="139">
        <f t="shared" si="3"/>
        <v>12.869663918657841</v>
      </c>
      <c r="AO19" s="139">
        <f t="shared" si="3"/>
        <v>2.3941452172394135</v>
      </c>
      <c r="AP19" s="139">
        <f t="shared" si="3"/>
        <v>3.9944320985268154</v>
      </c>
      <c r="AQ19" s="136">
        <f t="shared" si="3"/>
        <v>4.4740045069780923</v>
      </c>
      <c r="AR19" s="425"/>
      <c r="AS19" s="425"/>
      <c r="AT19" s="425"/>
      <c r="AU19" s="425"/>
      <c r="AV19" s="425"/>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46" t="s">
        <v>35</v>
      </c>
      <c r="CN19" s="46" t="s">
        <v>35</v>
      </c>
      <c r="CO19" s="46" t="s">
        <v>35</v>
      </c>
      <c r="CP19" s="46" t="s">
        <v>35</v>
      </c>
      <c r="CQ19" s="46" t="s">
        <v>35</v>
      </c>
      <c r="CR19" s="7"/>
      <c r="CS19" s="7"/>
      <c r="CT19" s="7"/>
      <c r="CU19" s="7"/>
      <c r="CV19" s="7"/>
      <c r="CW19" s="7"/>
      <c r="CX19" s="7"/>
      <c r="CY19" s="7"/>
      <c r="CZ19" s="7"/>
    </row>
    <row r="20" s="453" customFormat="true" ht="15" customHeight="true" x14ac:dyDescent="0.2">
      <c r="A20" s="1069"/>
      <c r="B20" s="387" t="s">
        <v>22</v>
      </c>
      <c r="C20" s="140">
        <f>100-(C18+C19+C21)</f>
        <v>46.083635150259653</v>
      </c>
      <c r="D20" s="139">
        <f t="shared" ref="D20:AQ20" si="4">100-(D18+D19+D21)</f>
        <v>43.16752579343386</v>
      </c>
      <c r="E20" s="139">
        <f t="shared" si="4"/>
        <v>34.20682156271161</v>
      </c>
      <c r="F20" s="139">
        <f t="shared" si="4"/>
        <v>27.745586819668532</v>
      </c>
      <c r="G20" s="138">
        <f t="shared" si="4"/>
        <v>7.599799651771832</v>
      </c>
      <c r="H20" s="137">
        <f t="shared" si="4"/>
        <v>21.181466130342812</v>
      </c>
      <c r="I20" s="139">
        <f t="shared" si="4"/>
        <v>8.788630036713073</v>
      </c>
      <c r="J20" s="139">
        <f t="shared" si="4"/>
        <v>6.1152900517008959</v>
      </c>
      <c r="K20" s="139">
        <f t="shared" si="4"/>
        <v>3.4995327646050782</v>
      </c>
      <c r="L20" s="136">
        <f t="shared" si="4"/>
        <v>3.415647843929392</v>
      </c>
      <c r="M20" s="140">
        <f t="shared" si="4"/>
        <v>46.385303673810427</v>
      </c>
      <c r="N20" s="139">
        <f t="shared" si="4"/>
        <v>45.681027388866873</v>
      </c>
      <c r="O20" s="139">
        <f t="shared" si="4"/>
        <v>39.379899677365302</v>
      </c>
      <c r="P20" s="139">
        <f t="shared" si="4"/>
        <v>37.819297111006208</v>
      </c>
      <c r="Q20" s="138">
        <f t="shared" si="4"/>
        <v>25.826777037262403</v>
      </c>
      <c r="R20" s="137">
        <f t="shared" si="4"/>
        <v>14.424195994284844</v>
      </c>
      <c r="S20" s="139">
        <f t="shared" si="4"/>
        <v>7.3072707491751885</v>
      </c>
      <c r="T20" s="139">
        <f t="shared" si="4"/>
        <v>13.384909108729531</v>
      </c>
      <c r="U20" s="139">
        <f t="shared" si="4"/>
        <v>29.638863356711127</v>
      </c>
      <c r="V20" s="139">
        <f t="shared" si="4"/>
        <v>16.958666054755867</v>
      </c>
      <c r="W20" s="139">
        <f t="shared" si="4"/>
        <v>21.228347113701219</v>
      </c>
      <c r="X20" s="139">
        <f t="shared" si="4"/>
        <v>8.8613832511911141</v>
      </c>
      <c r="Y20" s="139">
        <f t="shared" si="4"/>
        <v>54.808925297856987</v>
      </c>
      <c r="Z20" s="139">
        <f t="shared" si="4"/>
        <v>44.157556879965028</v>
      </c>
      <c r="AA20" s="139">
        <f t="shared" si="4"/>
        <v>32.929852016076239</v>
      </c>
      <c r="AB20" s="139">
        <f t="shared" si="4"/>
        <v>48.053071732475004</v>
      </c>
      <c r="AC20" s="139">
        <f t="shared" si="4"/>
        <v>22.369581317450127</v>
      </c>
      <c r="AD20" s="139">
        <f t="shared" si="4"/>
        <v>44.324730170979336</v>
      </c>
      <c r="AE20" s="139">
        <f t="shared" si="4"/>
        <v>32.37929551163873</v>
      </c>
      <c r="AF20" s="139">
        <f t="shared" si="4"/>
        <v>34.904337156915403</v>
      </c>
      <c r="AG20" s="139">
        <f t="shared" si="4"/>
        <v>16.564759819397068</v>
      </c>
      <c r="AH20" s="139">
        <f t="shared" si="4"/>
        <v>49.682952225576905</v>
      </c>
      <c r="AI20" s="139">
        <f t="shared" si="4"/>
        <v>21.112862391266972</v>
      </c>
      <c r="AJ20" s="139">
        <f t="shared" si="4"/>
        <v>31.496140708200386</v>
      </c>
      <c r="AK20" s="139">
        <f t="shared" si="4"/>
        <v>33.804565107001849</v>
      </c>
      <c r="AL20" s="139">
        <f t="shared" si="4"/>
        <v>32.487796132290669</v>
      </c>
      <c r="AM20" s="139">
        <f t="shared" si="4"/>
        <v>74.983823750799985</v>
      </c>
      <c r="AN20" s="139">
        <f t="shared" si="4"/>
        <v>26.595186893498862</v>
      </c>
      <c r="AO20" s="139">
        <f t="shared" si="4"/>
        <v>7.624204872181565</v>
      </c>
      <c r="AP20" s="139">
        <f t="shared" si="4"/>
        <v>12.380457130438984</v>
      </c>
      <c r="AQ20" s="136">
        <f t="shared" si="4"/>
        <v>20.153357658080097</v>
      </c>
      <c r="AR20" s="425"/>
      <c r="AS20" s="425"/>
      <c r="AT20" s="425"/>
      <c r="AU20" s="425"/>
      <c r="AV20" s="425"/>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46" t="s">
        <v>35</v>
      </c>
      <c r="CN20" s="46" t="s">
        <v>35</v>
      </c>
      <c r="CO20" s="46" t="s">
        <v>35</v>
      </c>
      <c r="CP20" s="46" t="s">
        <v>35</v>
      </c>
      <c r="CQ20" s="46" t="s">
        <v>35</v>
      </c>
      <c r="CR20" s="7"/>
      <c r="CS20" s="7"/>
      <c r="CT20" s="7"/>
      <c r="CU20" s="7"/>
      <c r="CV20" s="7"/>
      <c r="CW20" s="7"/>
      <c r="CX20" s="7"/>
      <c r="CY20" s="7"/>
      <c r="CZ20" s="7"/>
    </row>
    <row r="21" s="453" customFormat="true" ht="15" customHeight="true" x14ac:dyDescent="0.2">
      <c r="A21" s="1069"/>
      <c r="B21" s="387" t="s">
        <v>17</v>
      </c>
      <c r="C21" s="140">
        <f t="shared" ref="C21:AQ21" si="5">C71+C72+C73</f>
        <v>22.322154445085687</v>
      </c>
      <c r="D21" s="139">
        <f t="shared" si="5"/>
        <v>21.606535968768377</v>
      </c>
      <c r="E21" s="139">
        <f t="shared" si="5"/>
        <v>26.894059006801221</v>
      </c>
      <c r="F21" s="139">
        <f t="shared" si="5"/>
        <v>17.560232168912162</v>
      </c>
      <c r="G21" s="138">
        <f t="shared" si="5"/>
        <v>3.5845881951039158</v>
      </c>
      <c r="H21" s="137">
        <f t="shared" si="5"/>
        <v>12.868098225871755</v>
      </c>
      <c r="I21" s="139">
        <f t="shared" si="5"/>
        <v>9.9887457770843397</v>
      </c>
      <c r="J21" s="139">
        <f t="shared" si="5"/>
        <v>1.3970814689202151</v>
      </c>
      <c r="K21" s="139">
        <f t="shared" si="5"/>
        <v>3.5288303207751683</v>
      </c>
      <c r="L21" s="136">
        <f t="shared" si="5"/>
        <v>0.83036790048971776</v>
      </c>
      <c r="M21" s="140">
        <f t="shared" si="5"/>
        <v>22.259406786987867</v>
      </c>
      <c r="N21" s="139">
        <f t="shared" si="5"/>
        <v>24.010288573230127</v>
      </c>
      <c r="O21" s="139">
        <f t="shared" si="5"/>
        <v>24.35753516855474</v>
      </c>
      <c r="P21" s="139">
        <f t="shared" si="5"/>
        <v>24.938220445763157</v>
      </c>
      <c r="Q21" s="138">
        <f t="shared" si="5"/>
        <v>16.337834862306835</v>
      </c>
      <c r="R21" s="137">
        <f t="shared" si="5"/>
        <v>18.071846415641339</v>
      </c>
      <c r="S21" s="139">
        <f t="shared" si="5"/>
        <v>0.16517929269618342</v>
      </c>
      <c r="T21" s="139">
        <f t="shared" si="5"/>
        <v>11.393424011573533</v>
      </c>
      <c r="U21" s="139">
        <f t="shared" si="5"/>
        <v>17.454413769564507</v>
      </c>
      <c r="V21" s="139">
        <f t="shared" si="5"/>
        <v>41.745891595805205</v>
      </c>
      <c r="W21" s="139">
        <f t="shared" si="5"/>
        <v>30.791393997283304</v>
      </c>
      <c r="X21" s="139">
        <f t="shared" si="5"/>
        <v>14.803778516430517</v>
      </c>
      <c r="Y21" s="139">
        <f t="shared" si="5"/>
        <v>4.7440078337529563</v>
      </c>
      <c r="Z21" s="139">
        <f t="shared" si="5"/>
        <v>5.8487965854956094</v>
      </c>
      <c r="AA21" s="139">
        <f t="shared" si="5"/>
        <v>42.981459136688201</v>
      </c>
      <c r="AB21" s="139">
        <f t="shared" si="5"/>
        <v>15.860353320809462</v>
      </c>
      <c r="AC21" s="139">
        <f t="shared" si="5"/>
        <v>18.496339608211411</v>
      </c>
      <c r="AD21" s="139">
        <f t="shared" si="5"/>
        <v>20.594582682277036</v>
      </c>
      <c r="AE21" s="139">
        <f t="shared" si="5"/>
        <v>28.732548843372918</v>
      </c>
      <c r="AF21" s="139">
        <f t="shared" si="5"/>
        <v>1.0660065734163768</v>
      </c>
      <c r="AG21" s="139">
        <f t="shared" si="5"/>
        <v>0</v>
      </c>
      <c r="AH21" s="139">
        <f t="shared" si="5"/>
        <v>1.6360298751901519</v>
      </c>
      <c r="AI21" s="139">
        <f t="shared" si="5"/>
        <v>32.907151660747616</v>
      </c>
      <c r="AJ21" s="139">
        <f t="shared" si="5"/>
        <v>14.371684455565575</v>
      </c>
      <c r="AK21" s="139">
        <f t="shared" si="5"/>
        <v>13.668713493410991</v>
      </c>
      <c r="AL21" s="139">
        <f t="shared" si="5"/>
        <v>25.954642708013267</v>
      </c>
      <c r="AM21" s="139">
        <f t="shared" si="5"/>
        <v>8.0947641335725127</v>
      </c>
      <c r="AN21" s="139">
        <f t="shared" si="5"/>
        <v>22.420353214237569</v>
      </c>
      <c r="AO21" s="139">
        <f t="shared" si="5"/>
        <v>0</v>
      </c>
      <c r="AP21" s="139">
        <f t="shared" si="5"/>
        <v>0</v>
      </c>
      <c r="AQ21" s="136">
        <f t="shared" si="5"/>
        <v>0</v>
      </c>
      <c r="AR21" s="425"/>
      <c r="AS21" s="425"/>
      <c r="AT21" s="425"/>
      <c r="AU21" s="425"/>
      <c r="AV21" s="425"/>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46" t="s">
        <v>35</v>
      </c>
      <c r="CN21" s="46" t="s">
        <v>35</v>
      </c>
      <c r="CO21" s="46" t="s">
        <v>35</v>
      </c>
      <c r="CP21" s="46" t="s">
        <v>35</v>
      </c>
      <c r="CQ21" s="46" t="s">
        <v>35</v>
      </c>
      <c r="CR21" s="7"/>
      <c r="CS21" s="7"/>
      <c r="CT21" s="7"/>
      <c r="CU21" s="7"/>
      <c r="CV21" s="7"/>
      <c r="CW21" s="7"/>
      <c r="CX21" s="7"/>
      <c r="CY21" s="7"/>
      <c r="CZ21" s="7"/>
    </row>
    <row r="22" s="453" customFormat="true" ht="15" customHeight="true" x14ac:dyDescent="0.2">
      <c r="A22" s="1069" t="s">
        <v>54</v>
      </c>
      <c r="B22" s="387" t="s">
        <v>49</v>
      </c>
      <c r="C22" s="87" t="s">
        <v>35</v>
      </c>
      <c r="D22" s="82" t="s">
        <v>35</v>
      </c>
      <c r="E22" s="82" t="s">
        <v>35</v>
      </c>
      <c r="F22" s="82" t="s">
        <v>35</v>
      </c>
      <c r="G22" s="77" t="s">
        <v>35</v>
      </c>
      <c r="H22" s="72" t="s">
        <v>35</v>
      </c>
      <c r="I22" s="82" t="s">
        <v>35</v>
      </c>
      <c r="J22" s="82" t="s">
        <v>35</v>
      </c>
      <c r="K22" s="82" t="s">
        <v>35</v>
      </c>
      <c r="L22" s="67" t="s">
        <v>35</v>
      </c>
      <c r="M22" s="87" t="s">
        <v>35</v>
      </c>
      <c r="N22" s="82" t="s">
        <v>35</v>
      </c>
      <c r="O22" s="82" t="s">
        <v>35</v>
      </c>
      <c r="P22" s="82" t="s">
        <v>35</v>
      </c>
      <c r="Q22" s="77" t="s">
        <v>35</v>
      </c>
      <c r="R22" s="72" t="s">
        <v>35</v>
      </c>
      <c r="S22" s="82" t="s">
        <v>35</v>
      </c>
      <c r="T22" s="82" t="s">
        <v>35</v>
      </c>
      <c r="U22" s="82" t="s">
        <v>35</v>
      </c>
      <c r="V22" s="82" t="s">
        <v>35</v>
      </c>
      <c r="W22" s="82" t="s">
        <v>35</v>
      </c>
      <c r="X22" s="82" t="s">
        <v>35</v>
      </c>
      <c r="Y22" s="82" t="s">
        <v>35</v>
      </c>
      <c r="Z22" s="82" t="s">
        <v>35</v>
      </c>
      <c r="AA22" s="82" t="s">
        <v>35</v>
      </c>
      <c r="AB22" s="82" t="s">
        <v>35</v>
      </c>
      <c r="AC22" s="82" t="s">
        <v>35</v>
      </c>
      <c r="AD22" s="82" t="s">
        <v>35</v>
      </c>
      <c r="AE22" s="82" t="s">
        <v>35</v>
      </c>
      <c r="AF22" s="82" t="s">
        <v>35</v>
      </c>
      <c r="AG22" s="82" t="s">
        <v>35</v>
      </c>
      <c r="AH22" s="82" t="s">
        <v>35</v>
      </c>
      <c r="AI22" s="82" t="s">
        <v>35</v>
      </c>
      <c r="AJ22" s="82" t="s">
        <v>35</v>
      </c>
      <c r="AK22" s="82" t="s">
        <v>35</v>
      </c>
      <c r="AL22" s="82" t="s">
        <v>35</v>
      </c>
      <c r="AM22" s="82" t="s">
        <v>35</v>
      </c>
      <c r="AN22" s="82" t="s">
        <v>35</v>
      </c>
      <c r="AO22" s="82" t="s">
        <v>35</v>
      </c>
      <c r="AP22" s="82" t="s">
        <v>35</v>
      </c>
      <c r="AQ22" s="67" t="s">
        <v>35</v>
      </c>
      <c r="AR22" s="425"/>
      <c r="AS22" s="425"/>
      <c r="AT22" s="425"/>
      <c r="AU22" s="425"/>
      <c r="AV22" s="425"/>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46" t="s">
        <v>35</v>
      </c>
      <c r="CN22" s="46" t="s">
        <v>35</v>
      </c>
      <c r="CO22" s="46" t="s">
        <v>35</v>
      </c>
      <c r="CP22" s="46" t="s">
        <v>35</v>
      </c>
      <c r="CQ22" s="46" t="s">
        <v>35</v>
      </c>
      <c r="CR22" s="7"/>
      <c r="CS22" s="7"/>
      <c r="CT22" s="7"/>
      <c r="CU22" s="7"/>
      <c r="CV22" s="7"/>
      <c r="CW22" s="7"/>
      <c r="CX22" s="7"/>
      <c r="CY22" s="7"/>
      <c r="CZ22" s="7"/>
    </row>
    <row r="23" s="453" customFormat="true" ht="15" customHeight="true" x14ac:dyDescent="0.2">
      <c r="A23" s="1070"/>
      <c r="B23" s="388" t="s">
        <v>48</v>
      </c>
      <c r="C23" s="86" t="s">
        <v>35</v>
      </c>
      <c r="D23" s="81" t="s">
        <v>35</v>
      </c>
      <c r="E23" s="81" t="s">
        <v>35</v>
      </c>
      <c r="F23" s="81" t="s">
        <v>35</v>
      </c>
      <c r="G23" s="76" t="s">
        <v>35</v>
      </c>
      <c r="H23" s="71" t="s">
        <v>35</v>
      </c>
      <c r="I23" s="81" t="s">
        <v>35</v>
      </c>
      <c r="J23" s="81" t="s">
        <v>35</v>
      </c>
      <c r="K23" s="81" t="s">
        <v>35</v>
      </c>
      <c r="L23" s="66" t="s">
        <v>35</v>
      </c>
      <c r="M23" s="86" t="s">
        <v>35</v>
      </c>
      <c r="N23" s="81" t="s">
        <v>35</v>
      </c>
      <c r="O23" s="81" t="s">
        <v>35</v>
      </c>
      <c r="P23" s="81" t="s">
        <v>35</v>
      </c>
      <c r="Q23" s="76" t="s">
        <v>35</v>
      </c>
      <c r="R23" s="71" t="s">
        <v>35</v>
      </c>
      <c r="S23" s="81" t="s">
        <v>35</v>
      </c>
      <c r="T23" s="81" t="s">
        <v>35</v>
      </c>
      <c r="U23" s="81" t="s">
        <v>35</v>
      </c>
      <c r="V23" s="81" t="s">
        <v>35</v>
      </c>
      <c r="W23" s="81" t="s">
        <v>35</v>
      </c>
      <c r="X23" s="81" t="s">
        <v>35</v>
      </c>
      <c r="Y23" s="81" t="s">
        <v>35</v>
      </c>
      <c r="Z23" s="81" t="s">
        <v>35</v>
      </c>
      <c r="AA23" s="81" t="s">
        <v>35</v>
      </c>
      <c r="AB23" s="81" t="s">
        <v>35</v>
      </c>
      <c r="AC23" s="81" t="s">
        <v>35</v>
      </c>
      <c r="AD23" s="81" t="s">
        <v>35</v>
      </c>
      <c r="AE23" s="81" t="s">
        <v>35</v>
      </c>
      <c r="AF23" s="81" t="s">
        <v>35</v>
      </c>
      <c r="AG23" s="81" t="s">
        <v>35</v>
      </c>
      <c r="AH23" s="81" t="s">
        <v>35</v>
      </c>
      <c r="AI23" s="81" t="s">
        <v>35</v>
      </c>
      <c r="AJ23" s="81" t="s">
        <v>35</v>
      </c>
      <c r="AK23" s="81" t="s">
        <v>35</v>
      </c>
      <c r="AL23" s="81" t="s">
        <v>35</v>
      </c>
      <c r="AM23" s="81" t="s">
        <v>35</v>
      </c>
      <c r="AN23" s="81" t="s">
        <v>35</v>
      </c>
      <c r="AO23" s="81" t="s">
        <v>35</v>
      </c>
      <c r="AP23" s="81" t="s">
        <v>35</v>
      </c>
      <c r="AQ23" s="66" t="s">
        <v>35</v>
      </c>
      <c r="AR23" s="425"/>
      <c r="AS23" s="425"/>
      <c r="AT23" s="425"/>
      <c r="AU23" s="425"/>
      <c r="AV23" s="425"/>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45" t="s">
        <v>35</v>
      </c>
      <c r="CN23" s="45" t="s">
        <v>35</v>
      </c>
      <c r="CO23" s="45" t="s">
        <v>35</v>
      </c>
      <c r="CP23" s="45" t="s">
        <v>35</v>
      </c>
      <c r="CQ23" s="45" t="s">
        <v>35</v>
      </c>
      <c r="CR23" s="7"/>
      <c r="CS23" s="7"/>
      <c r="CT23" s="7"/>
      <c r="CU23" s="7"/>
      <c r="CV23" s="7"/>
      <c r="CW23" s="7"/>
      <c r="CX23" s="7"/>
      <c r="CY23" s="7"/>
      <c r="CZ23" s="7"/>
    </row>
    <row r="24" s="333" customFormat="true" ht="15" hidden="true"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395"/>
      <c r="AN24" s="395"/>
      <c r="AO24" s="395"/>
      <c r="AP24" s="395"/>
      <c r="AQ24" s="395"/>
      <c r="AR24" s="908"/>
      <c r="AS24" s="908"/>
      <c r="AT24" s="908"/>
      <c r="AU24" s="908"/>
      <c r="AV24" s="908"/>
      <c r="AW24" s="908"/>
      <c r="AX24" s="908"/>
      <c r="AY24" s="908"/>
      <c r="AZ24" s="36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hidden="true" customHeight="true" x14ac:dyDescent="0.2">
      <c r="A25" s="1083"/>
      <c r="B25" s="382" t="s">
        <v>58</v>
      </c>
      <c r="C25" s="396"/>
      <c r="D25" s="397"/>
      <c r="E25" s="397"/>
      <c r="F25" s="397"/>
      <c r="G25" s="398"/>
      <c r="H25" s="399"/>
      <c r="I25" s="397"/>
      <c r="J25" s="397"/>
      <c r="K25" s="397"/>
      <c r="L25" s="400"/>
      <c r="M25" s="396"/>
      <c r="N25" s="397"/>
      <c r="O25" s="397"/>
      <c r="P25" s="397"/>
      <c r="Q25" s="41"/>
      <c r="R25" s="40">
        <v>50</v>
      </c>
      <c r="S25" s="39">
        <v>50</v>
      </c>
      <c r="T25" s="39">
        <v>50</v>
      </c>
      <c r="U25" s="39">
        <v>50</v>
      </c>
      <c r="V25" s="39">
        <v>50</v>
      </c>
      <c r="W25" s="39">
        <v>50</v>
      </c>
      <c r="X25" s="39">
        <v>50</v>
      </c>
      <c r="Y25" s="39">
        <v>50</v>
      </c>
      <c r="Z25" s="39">
        <v>50</v>
      </c>
      <c r="AA25" s="39">
        <v>50</v>
      </c>
      <c r="AB25" s="39">
        <v>50</v>
      </c>
      <c r="AC25" s="39">
        <v>50</v>
      </c>
      <c r="AD25" s="39">
        <v>50</v>
      </c>
      <c r="AE25" s="39">
        <v>50</v>
      </c>
      <c r="AF25" s="39">
        <v>50</v>
      </c>
      <c r="AG25" s="39">
        <v>50</v>
      </c>
      <c r="AH25" s="39">
        <v>50</v>
      </c>
      <c r="AI25" s="39">
        <v>50</v>
      </c>
      <c r="AJ25" s="39">
        <v>50</v>
      </c>
      <c r="AK25" s="39">
        <v>50</v>
      </c>
      <c r="AL25" s="39">
        <v>50</v>
      </c>
      <c r="AM25" s="39">
        <v>50</v>
      </c>
      <c r="AN25" s="39">
        <v>50</v>
      </c>
      <c r="AO25" s="39">
        <v>50</v>
      </c>
      <c r="AP25" s="39">
        <v>50</v>
      </c>
      <c r="AQ25" s="4">
        <v>50</v>
      </c>
      <c r="AR25" s="908"/>
      <c r="AS25" s="908"/>
      <c r="AT25" s="908"/>
      <c r="AU25" s="908"/>
      <c r="AV25" s="908"/>
      <c r="AW25" s="908"/>
      <c r="AX25" s="908"/>
      <c r="AY25" s="908"/>
      <c r="AZ25" s="36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hidden="true"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14"/>
      <c r="AN26" s="14"/>
      <c r="AO26" s="14"/>
      <c r="AP26" s="14"/>
      <c r="AQ26" s="14"/>
      <c r="AR26" s="908"/>
      <c r="AS26" s="908"/>
      <c r="AT26" s="908"/>
      <c r="AU26" s="908"/>
      <c r="AV26" s="908"/>
      <c r="AW26" s="908"/>
      <c r="AX26" s="908"/>
      <c r="AY26" s="908"/>
      <c r="AZ26" s="36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454"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415"/>
      <c r="AN27" s="415"/>
      <c r="AO27" s="415"/>
      <c r="AP27" s="415"/>
      <c r="AQ27" s="415"/>
      <c r="AR27" s="908"/>
      <c r="AS27" s="908"/>
      <c r="AT27" s="908"/>
      <c r="AU27" s="908"/>
      <c r="AV27" s="908"/>
      <c r="AW27" s="908"/>
      <c r="AX27" s="908"/>
      <c r="AY27" s="908"/>
      <c r="AZ27" s="361"/>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426"/>
      <c r="CN27" s="426"/>
      <c r="CO27" s="426"/>
      <c r="CP27" s="426"/>
      <c r="CQ27" s="426"/>
      <c r="CR27" s="360"/>
      <c r="CS27" s="360"/>
      <c r="CT27" s="360"/>
      <c r="CU27" s="360"/>
      <c r="CV27" s="360"/>
      <c r="CW27" s="360"/>
      <c r="CX27" s="360"/>
      <c r="CY27" s="360"/>
      <c r="CZ27" s="360"/>
    </row>
    <row r="28" s="454" customFormat="true" ht="12.75"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276</v>
      </c>
      <c r="T28" s="581" t="s">
        <v>149</v>
      </c>
      <c r="U28" s="581" t="s">
        <v>150</v>
      </c>
      <c r="V28" s="581" t="s">
        <v>151</v>
      </c>
      <c r="W28" s="581" t="s">
        <v>152</v>
      </c>
      <c r="X28" s="581" t="s">
        <v>153</v>
      </c>
      <c r="Y28" s="581" t="s">
        <v>154</v>
      </c>
      <c r="Z28" s="581" t="s">
        <v>155</v>
      </c>
      <c r="AA28" s="581" t="s">
        <v>156</v>
      </c>
      <c r="AB28" s="581" t="s">
        <v>157</v>
      </c>
      <c r="AC28" s="581" t="s">
        <v>158</v>
      </c>
      <c r="AD28" s="581" t="s">
        <v>159</v>
      </c>
      <c r="AE28" s="581" t="s">
        <v>160</v>
      </c>
      <c r="AF28" s="581" t="s">
        <v>277</v>
      </c>
      <c r="AG28" s="581" t="s">
        <v>278</v>
      </c>
      <c r="AH28" s="581" t="s">
        <v>161</v>
      </c>
      <c r="AI28" s="581" t="s">
        <v>162</v>
      </c>
      <c r="AJ28" s="581" t="s">
        <v>163</v>
      </c>
      <c r="AK28" s="581" t="s">
        <v>164</v>
      </c>
      <c r="AL28" s="581" t="s">
        <v>165</v>
      </c>
      <c r="AM28" s="581" t="s">
        <v>166</v>
      </c>
      <c r="AN28" s="581" t="s">
        <v>167</v>
      </c>
      <c r="AO28" s="581" t="s">
        <v>279</v>
      </c>
      <c r="AP28" s="581" t="s">
        <v>280</v>
      </c>
      <c r="AQ28" s="582" t="s">
        <v>281</v>
      </c>
      <c r="AR28" s="908"/>
      <c r="AS28" s="908"/>
      <c r="AT28" s="908"/>
      <c r="AU28" s="908"/>
      <c r="AV28" s="908"/>
      <c r="AW28" s="908"/>
      <c r="AX28" s="908"/>
      <c r="AY28" s="908"/>
      <c r="AZ28" s="361"/>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276</v>
      </c>
      <c r="BT28" s="554" t="s">
        <v>149</v>
      </c>
      <c r="BU28" s="554" t="s">
        <v>150</v>
      </c>
      <c r="BV28" s="554" t="s">
        <v>151</v>
      </c>
      <c r="BW28" s="554" t="s">
        <v>152</v>
      </c>
      <c r="BX28" s="554" t="s">
        <v>153</v>
      </c>
      <c r="BY28" s="555" t="s">
        <v>154</v>
      </c>
      <c r="BZ28" s="555" t="s">
        <v>155</v>
      </c>
      <c r="CA28" s="555" t="s">
        <v>156</v>
      </c>
      <c r="CB28" s="555" t="s">
        <v>157</v>
      </c>
      <c r="CC28" s="555" t="s">
        <v>158</v>
      </c>
      <c r="CD28" s="555" t="s">
        <v>159</v>
      </c>
      <c r="CE28" s="555" t="s">
        <v>160</v>
      </c>
      <c r="CF28" s="555" t="s">
        <v>277</v>
      </c>
      <c r="CG28" s="555" t="s">
        <v>278</v>
      </c>
      <c r="CH28" s="555" t="s">
        <v>161</v>
      </c>
      <c r="CI28" s="555" t="s">
        <v>162</v>
      </c>
      <c r="CJ28" s="555" t="s">
        <v>163</v>
      </c>
      <c r="CK28" s="555" t="s">
        <v>164</v>
      </c>
      <c r="CL28" s="555" t="s">
        <v>165</v>
      </c>
      <c r="CM28" s="555" t="s">
        <v>166</v>
      </c>
      <c r="CN28" s="555" t="s">
        <v>167</v>
      </c>
      <c r="CO28" s="555" t="s">
        <v>279</v>
      </c>
      <c r="CP28" s="555" t="s">
        <v>280</v>
      </c>
      <c r="CQ28" s="555" t="s">
        <v>281</v>
      </c>
      <c r="CR28" s="201"/>
      <c r="CS28" s="201"/>
      <c r="CT28" s="201"/>
      <c r="CU28" s="201"/>
      <c r="CV28" s="201"/>
      <c r="CW28" s="201"/>
      <c r="CX28" s="201"/>
      <c r="CY28" s="201"/>
      <c r="CZ28" s="201"/>
    </row>
    <row r="29" s="454" customFormat="true" ht="15" customHeight="true" x14ac:dyDescent="0.2">
      <c r="A29" s="1068" t="s">
        <v>57</v>
      </c>
      <c r="B29" s="386" t="s">
        <v>49</v>
      </c>
      <c r="C29" s="145">
        <v>17.822668664215151</v>
      </c>
      <c r="D29" s="144">
        <v>17.153827160013339</v>
      </c>
      <c r="E29" s="144">
        <v>20.746185796464136</v>
      </c>
      <c r="F29" s="144">
        <v>37.897432146554301</v>
      </c>
      <c r="G29" s="143">
        <v>70.343120002701951</v>
      </c>
      <c r="H29" s="142">
        <v>43.741682883017589</v>
      </c>
      <c r="I29" s="144">
        <v>66.741190756382608</v>
      </c>
      <c r="J29" s="144">
        <v>69.330059672998203</v>
      </c>
      <c r="K29" s="144">
        <v>77.965127745213593</v>
      </c>
      <c r="L29" s="141">
        <v>79.561382781556517</v>
      </c>
      <c r="M29" s="145">
        <v>17.806681359375055</v>
      </c>
      <c r="N29" s="144">
        <v>15.83587074865733</v>
      </c>
      <c r="O29" s="144">
        <v>15.90695030470555</v>
      </c>
      <c r="P29" s="144">
        <v>22.061927811512714</v>
      </c>
      <c r="Q29" s="143">
        <v>37.734095509274866</v>
      </c>
      <c r="R29" s="142">
        <v>62.714178259275002</v>
      </c>
      <c r="S29" s="144">
        <v>69.017309548528914</v>
      </c>
      <c r="T29" s="144">
        <v>64.359677129000957</v>
      </c>
      <c r="U29" s="144">
        <v>38.084224036676403</v>
      </c>
      <c r="V29" s="144">
        <v>11.353219793551661</v>
      </c>
      <c r="W29" s="144">
        <v>24.433369635785652</v>
      </c>
      <c r="X29" s="144">
        <v>71.281550163473355</v>
      </c>
      <c r="Y29" s="144">
        <v>25.978585901379031</v>
      </c>
      <c r="Z29" s="144">
        <v>26.252041412444775</v>
      </c>
      <c r="AA29" s="144">
        <v>18.201121654383194</v>
      </c>
      <c r="AB29" s="144">
        <v>28.523082186689543</v>
      </c>
      <c r="AC29" s="144">
        <v>30.533277824618754</v>
      </c>
      <c r="AD29" s="144">
        <v>29.520442155438204</v>
      </c>
      <c r="AE29" s="144">
        <v>23.39433590370383</v>
      </c>
      <c r="AF29" s="144">
        <v>61.486638564781494</v>
      </c>
      <c r="AG29" s="144">
        <v>81.963564139661869</v>
      </c>
      <c r="AH29" s="144">
        <v>38.079172438620525</v>
      </c>
      <c r="AI29" s="144">
        <v>8.0955206376085176</v>
      </c>
      <c r="AJ29" s="144">
        <v>17.356311087095079</v>
      </c>
      <c r="AK29" s="144">
        <v>9.5352025876059372</v>
      </c>
      <c r="AL29" s="144">
        <v>15.056674693718259</v>
      </c>
      <c r="AM29" s="144">
        <v>9.2377013722607604</v>
      </c>
      <c r="AN29" s="144">
        <v>43.126176903867794</v>
      </c>
      <c r="AO29" s="144">
        <v>87.547791870425641</v>
      </c>
      <c r="AP29" s="144">
        <v>86.625126411525528</v>
      </c>
      <c r="AQ29" s="141">
        <v>79.0338061527045</v>
      </c>
      <c r="AR29" s="908"/>
      <c r="AS29" s="908"/>
      <c r="AT29" s="908"/>
      <c r="AU29" s="908"/>
      <c r="AV29" s="908"/>
      <c r="AW29" s="908"/>
      <c r="AX29" s="908"/>
      <c r="AY29" s="908"/>
      <c r="AZ29" s="361"/>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47" t="s">
        <v>35</v>
      </c>
      <c r="CN29" s="47" t="s">
        <v>35</v>
      </c>
      <c r="CO29" s="47" t="s">
        <v>35</v>
      </c>
      <c r="CP29" s="47" t="s">
        <v>35</v>
      </c>
      <c r="CQ29" s="47" t="s">
        <v>35</v>
      </c>
      <c r="CR29" s="7"/>
      <c r="CS29" s="7"/>
      <c r="CT29" s="7"/>
      <c r="CU29" s="7"/>
      <c r="CV29" s="7"/>
      <c r="CW29" s="7"/>
      <c r="CX29" s="7"/>
      <c r="CY29" s="7"/>
      <c r="CZ29" s="7"/>
    </row>
    <row r="30" s="454" customFormat="true" ht="15" customHeight="true" x14ac:dyDescent="0.2">
      <c r="A30" s="1069"/>
      <c r="B30" s="387" t="s">
        <v>48</v>
      </c>
      <c r="C30" s="140">
        <v>82.177331335784913</v>
      </c>
      <c r="D30" s="139">
        <v>82.846172839986437</v>
      </c>
      <c r="E30" s="139">
        <v>79.253814203535768</v>
      </c>
      <c r="F30" s="139">
        <v>62.102567853445201</v>
      </c>
      <c r="G30" s="138">
        <v>29.656879997297995</v>
      </c>
      <c r="H30" s="137">
        <v>56.258317116982241</v>
      </c>
      <c r="I30" s="139">
        <v>33.258809243617328</v>
      </c>
      <c r="J30" s="139">
        <v>30.669940327001822</v>
      </c>
      <c r="K30" s="139">
        <v>22.034872254786283</v>
      </c>
      <c r="L30" s="136">
        <v>20.438617218443373</v>
      </c>
      <c r="M30" s="140">
        <v>82.193318640624923</v>
      </c>
      <c r="N30" s="139">
        <v>84.164129251342615</v>
      </c>
      <c r="O30" s="139">
        <v>84.09304969529444</v>
      </c>
      <c r="P30" s="139">
        <v>77.938072188487311</v>
      </c>
      <c r="Q30" s="138">
        <v>62.265904490725035</v>
      </c>
      <c r="R30" s="137">
        <v>37.285821740725019</v>
      </c>
      <c r="S30" s="139">
        <v>30.982690451471179</v>
      </c>
      <c r="T30" s="139">
        <v>35.640322870999043</v>
      </c>
      <c r="U30" s="139">
        <v>61.915775963323647</v>
      </c>
      <c r="V30" s="139">
        <v>88.646780206448298</v>
      </c>
      <c r="W30" s="139">
        <v>75.566630364214234</v>
      </c>
      <c r="X30" s="139">
        <v>28.718449836526695</v>
      </c>
      <c r="Y30" s="139">
        <v>74.021414098621065</v>
      </c>
      <c r="Z30" s="139">
        <v>73.747958587555175</v>
      </c>
      <c r="AA30" s="139">
        <v>81.798878345616856</v>
      </c>
      <c r="AB30" s="139">
        <v>71.476917813310294</v>
      </c>
      <c r="AC30" s="139">
        <v>69.466722175381278</v>
      </c>
      <c r="AD30" s="139">
        <v>70.479557844561825</v>
      </c>
      <c r="AE30" s="139">
        <v>76.605664096296195</v>
      </c>
      <c r="AF30" s="139">
        <v>38.513361435218521</v>
      </c>
      <c r="AG30" s="139">
        <v>18.036435860338145</v>
      </c>
      <c r="AH30" s="139">
        <v>61.920827561379511</v>
      </c>
      <c r="AI30" s="139">
        <v>91.904479362391498</v>
      </c>
      <c r="AJ30" s="139">
        <v>82.643688912905006</v>
      </c>
      <c r="AK30" s="139">
        <v>90.464797412394063</v>
      </c>
      <c r="AL30" s="139">
        <v>84.943325306281707</v>
      </c>
      <c r="AM30" s="139">
        <v>90.762298627739284</v>
      </c>
      <c r="AN30" s="139">
        <v>56.873823096132114</v>
      </c>
      <c r="AO30" s="139">
        <v>12.452208129574347</v>
      </c>
      <c r="AP30" s="139">
        <v>13.374873588474525</v>
      </c>
      <c r="AQ30" s="136">
        <v>20.966193847295482</v>
      </c>
      <c r="AR30" s="908"/>
      <c r="AS30" s="908"/>
      <c r="AT30" s="908"/>
      <c r="AU30" s="908"/>
      <c r="AV30" s="908"/>
      <c r="AW30" s="908"/>
      <c r="AX30" s="908"/>
      <c r="AY30" s="908"/>
      <c r="AZ30" s="361"/>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46" t="s">
        <v>35</v>
      </c>
      <c r="CN30" s="46" t="s">
        <v>35</v>
      </c>
      <c r="CO30" s="46" t="s">
        <v>35</v>
      </c>
      <c r="CP30" s="46" t="s">
        <v>35</v>
      </c>
      <c r="CQ30" s="46" t="s">
        <v>35</v>
      </c>
      <c r="CR30" s="7"/>
      <c r="CS30" s="7"/>
      <c r="CT30" s="7"/>
      <c r="CU30" s="7"/>
      <c r="CV30" s="7"/>
      <c r="CW30" s="7"/>
      <c r="CX30" s="7"/>
      <c r="CY30" s="7"/>
      <c r="CZ30" s="7"/>
    </row>
    <row r="31" s="332" customFormat="true" ht="15" customHeight="true" x14ac:dyDescent="0.2">
      <c r="A31" s="1069" t="s">
        <v>103</v>
      </c>
      <c r="B31" s="387" t="s">
        <v>49</v>
      </c>
      <c r="C31" s="140">
        <v>0.33757124450404713</v>
      </c>
      <c r="D31" s="139">
        <v>0.31365767765314234</v>
      </c>
      <c r="E31" s="139">
        <v>1.4963675701420356</v>
      </c>
      <c r="F31" s="139">
        <v>5.2131765497319487</v>
      </c>
      <c r="G31" s="138">
        <v>30.161001587281945</v>
      </c>
      <c r="H31" s="137">
        <v>3.0462423540209205</v>
      </c>
      <c r="I31" s="139">
        <v>10.248863360300483</v>
      </c>
      <c r="J31" s="139">
        <v>17.233624794817356</v>
      </c>
      <c r="K31" s="139">
        <v>33.051333603065402</v>
      </c>
      <c r="L31" s="136">
        <v>46.778768516270539</v>
      </c>
      <c r="M31" s="140">
        <v>0.21336374036441522</v>
      </c>
      <c r="N31" s="139">
        <v>0.44020278586361805</v>
      </c>
      <c r="O31" s="139">
        <v>0.61858448221802698</v>
      </c>
      <c r="P31" s="139">
        <v>1.7459352695504904</v>
      </c>
      <c r="Q31" s="138">
        <v>11.578175409472479</v>
      </c>
      <c r="R31" s="137">
        <v>10.047429271546667</v>
      </c>
      <c r="S31" s="139">
        <v>14.740609900907204</v>
      </c>
      <c r="T31" s="139">
        <v>3.4378538141351904</v>
      </c>
      <c r="U31" s="139">
        <v>4.7319595217056563</v>
      </c>
      <c r="V31" s="139">
        <v>0</v>
      </c>
      <c r="W31" s="139">
        <v>6.837272169978009</v>
      </c>
      <c r="X31" s="139">
        <v>25.849925225378239</v>
      </c>
      <c r="Y31" s="139">
        <v>5.1662619792032327</v>
      </c>
      <c r="Z31" s="139">
        <v>2.9995110845739177</v>
      </c>
      <c r="AA31" s="139">
        <v>6.1850891616274186</v>
      </c>
      <c r="AB31" s="139">
        <v>5.129020198882416</v>
      </c>
      <c r="AC31" s="139">
        <v>13.073596234176888</v>
      </c>
      <c r="AD31" s="139">
        <v>3.1946324378065758</v>
      </c>
      <c r="AE31" s="139">
        <v>7.4562285031325102</v>
      </c>
      <c r="AF31" s="139">
        <v>23.112657745480867</v>
      </c>
      <c r="AG31" s="139">
        <v>31.653088018998371</v>
      </c>
      <c r="AH31" s="139">
        <v>2.3145899995373349</v>
      </c>
      <c r="AI31" s="139">
        <v>1.1385529204668365</v>
      </c>
      <c r="AJ31" s="139">
        <v>0.46670070886325515</v>
      </c>
      <c r="AK31" s="139">
        <v>1.9995952947720681</v>
      </c>
      <c r="AL31" s="139">
        <v>1.7748011412198295</v>
      </c>
      <c r="AM31" s="139">
        <v>4.0723635478967823</v>
      </c>
      <c r="AN31" s="139">
        <v>11.428858747398865</v>
      </c>
      <c r="AO31" s="139">
        <v>54.77216954803702</v>
      </c>
      <c r="AP31" s="139">
        <v>36.478000625763244</v>
      </c>
      <c r="AQ31" s="136">
        <v>22.640699231550609</v>
      </c>
      <c r="AR31" s="908"/>
      <c r="AS31" s="908"/>
      <c r="AT31" s="908"/>
      <c r="AU31" s="908"/>
      <c r="AV31" s="908"/>
      <c r="AW31" s="908"/>
      <c r="AX31" s="908"/>
      <c r="AY31" s="908"/>
      <c r="AZ31" s="361"/>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46" t="s">
        <v>35</v>
      </c>
      <c r="CN31" s="46" t="s">
        <v>35</v>
      </c>
      <c r="CO31" s="46" t="s">
        <v>35</v>
      </c>
      <c r="CP31" s="46" t="s">
        <v>35</v>
      </c>
      <c r="CQ31" s="46" t="s">
        <v>35</v>
      </c>
      <c r="CR31" s="7"/>
      <c r="CS31" s="7"/>
      <c r="CT31" s="7"/>
      <c r="CU31" s="7"/>
      <c r="CV31" s="7"/>
      <c r="CW31" s="7"/>
      <c r="CX31" s="7"/>
      <c r="CY31" s="7"/>
      <c r="CZ31" s="7"/>
    </row>
    <row r="32" s="332" customFormat="true" ht="15" customHeight="true" x14ac:dyDescent="0.2">
      <c r="A32" s="1069"/>
      <c r="B32" s="387" t="s">
        <v>48</v>
      </c>
      <c r="C32" s="140">
        <v>99.66242875549591</v>
      </c>
      <c r="D32" s="139">
        <v>99.686342322346846</v>
      </c>
      <c r="E32" s="139">
        <v>98.503632429857859</v>
      </c>
      <c r="F32" s="139">
        <v>94.786823450267789</v>
      </c>
      <c r="G32" s="138">
        <v>69.838998412718084</v>
      </c>
      <c r="H32" s="137">
        <v>96.953757645979039</v>
      </c>
      <c r="I32" s="139">
        <v>89.751136639699453</v>
      </c>
      <c r="J32" s="139">
        <v>82.766375205182698</v>
      </c>
      <c r="K32" s="139">
        <v>66.94866639693447</v>
      </c>
      <c r="L32" s="136">
        <v>53.221231483729305</v>
      </c>
      <c r="M32" s="140">
        <v>99.7866362596356</v>
      </c>
      <c r="N32" s="139">
        <v>99.55979721413641</v>
      </c>
      <c r="O32" s="139">
        <v>99.381415517781988</v>
      </c>
      <c r="P32" s="139">
        <v>98.254064730449514</v>
      </c>
      <c r="Q32" s="138">
        <v>88.421824590527493</v>
      </c>
      <c r="R32" s="137">
        <v>89.95257072845331</v>
      </c>
      <c r="S32" s="139">
        <v>85.259390099092883</v>
      </c>
      <c r="T32" s="139">
        <v>96.56214618586489</v>
      </c>
      <c r="U32" s="139">
        <v>95.268040478294324</v>
      </c>
      <c r="V32" s="139">
        <v>100</v>
      </c>
      <c r="W32" s="139">
        <v>93.162727830021907</v>
      </c>
      <c r="X32" s="139">
        <v>74.150074774621714</v>
      </c>
      <c r="Y32" s="139">
        <v>94.833738020796801</v>
      </c>
      <c r="Z32" s="139">
        <v>97.000488915426061</v>
      </c>
      <c r="AA32" s="139">
        <v>93.814910838372626</v>
      </c>
      <c r="AB32" s="139">
        <v>94.870979801117599</v>
      </c>
      <c r="AC32" s="139">
        <v>86.926403765823125</v>
      </c>
      <c r="AD32" s="139">
        <v>96.805367562193425</v>
      </c>
      <c r="AE32" s="139">
        <v>92.543771496867478</v>
      </c>
      <c r="AF32" s="139">
        <v>76.887342254519098</v>
      </c>
      <c r="AG32" s="139">
        <v>68.346911981001639</v>
      </c>
      <c r="AH32" s="139">
        <v>97.685410000462667</v>
      </c>
      <c r="AI32" s="139">
        <v>98.861447079533178</v>
      </c>
      <c r="AJ32" s="139">
        <v>99.533299291136728</v>
      </c>
      <c r="AK32" s="139">
        <v>98.000404705227922</v>
      </c>
      <c r="AL32" s="139">
        <v>98.225198858780189</v>
      </c>
      <c r="AM32" s="139">
        <v>95.927636452103215</v>
      </c>
      <c r="AN32" s="139">
        <v>88.571141252601166</v>
      </c>
      <c r="AO32" s="139">
        <v>45.227830451962937</v>
      </c>
      <c r="AP32" s="139">
        <v>63.521999374236749</v>
      </c>
      <c r="AQ32" s="136">
        <v>77.359300768449359</v>
      </c>
      <c r="AR32" s="908"/>
      <c r="AS32" s="908"/>
      <c r="AT32" s="908"/>
      <c r="AU32" s="908"/>
      <c r="AV32" s="908"/>
      <c r="AW32" s="908"/>
      <c r="AX32" s="908"/>
      <c r="AY32" s="908"/>
      <c r="AZ32" s="361"/>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46" t="s">
        <v>35</v>
      </c>
      <c r="CN32" s="46" t="s">
        <v>35</v>
      </c>
      <c r="CO32" s="46" t="s">
        <v>35</v>
      </c>
      <c r="CP32" s="46" t="s">
        <v>35</v>
      </c>
      <c r="CQ32" s="46" t="s">
        <v>35</v>
      </c>
      <c r="CR32" s="7"/>
      <c r="CS32" s="7"/>
      <c r="CT32" s="7"/>
      <c r="CU32" s="7"/>
      <c r="CV32" s="7"/>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82" t="s">
        <v>35</v>
      </c>
      <c r="AM33" s="82" t="s">
        <v>35</v>
      </c>
      <c r="AN33" s="82" t="s">
        <v>35</v>
      </c>
      <c r="AO33" s="82" t="s">
        <v>35</v>
      </c>
      <c r="AP33" s="82" t="s">
        <v>35</v>
      </c>
      <c r="AQ33" s="67" t="s">
        <v>35</v>
      </c>
      <c r="AR33" s="8"/>
      <c r="AS33" s="8"/>
      <c r="AT33" s="8"/>
      <c r="AU33" s="8"/>
      <c r="AV33" s="8"/>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46" t="s">
        <v>35</v>
      </c>
      <c r="CN33" s="46" t="s">
        <v>35</v>
      </c>
      <c r="CO33" s="46" t="s">
        <v>35</v>
      </c>
      <c r="CP33" s="46" t="s">
        <v>35</v>
      </c>
      <c r="CQ33" s="46" t="s">
        <v>35</v>
      </c>
      <c r="CR33" s="7"/>
      <c r="CS33" s="7"/>
      <c r="CT33" s="7"/>
      <c r="CU33" s="7"/>
      <c r="CV33" s="7"/>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82" t="s">
        <v>35</v>
      </c>
      <c r="AM34" s="82" t="s">
        <v>35</v>
      </c>
      <c r="AN34" s="82" t="s">
        <v>35</v>
      </c>
      <c r="AO34" s="82" t="s">
        <v>35</v>
      </c>
      <c r="AP34" s="82" t="s">
        <v>35</v>
      </c>
      <c r="AQ34" s="67" t="s">
        <v>35</v>
      </c>
      <c r="AR34" s="8"/>
      <c r="AS34" s="8"/>
      <c r="AT34" s="8"/>
      <c r="AU34" s="8"/>
      <c r="AV34" s="8"/>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46" t="s">
        <v>35</v>
      </c>
      <c r="CN34" s="46" t="s">
        <v>35</v>
      </c>
      <c r="CO34" s="46" t="s">
        <v>35</v>
      </c>
      <c r="CP34" s="46" t="s">
        <v>35</v>
      </c>
      <c r="CQ34" s="46" t="s">
        <v>35</v>
      </c>
      <c r="CR34" s="7"/>
      <c r="CS34" s="7"/>
      <c r="CT34" s="7"/>
      <c r="CU34" s="7"/>
      <c r="CV34" s="7"/>
      <c r="CW34" s="7"/>
      <c r="CX34" s="7"/>
      <c r="CY34" s="7"/>
      <c r="CZ34" s="7"/>
    </row>
    <row r="35" s="454" customFormat="true" ht="15" customHeight="true" x14ac:dyDescent="0.2">
      <c r="A35" s="1069" t="s">
        <v>55</v>
      </c>
      <c r="B35" s="387" t="s">
        <v>49</v>
      </c>
      <c r="C35" s="140">
        <v>0.47546868401740805</v>
      </c>
      <c r="D35" s="139">
        <v>0.44669230749254019</v>
      </c>
      <c r="E35" s="139">
        <v>1.6175818894915543</v>
      </c>
      <c r="F35" s="139">
        <v>5.9862034471094461</v>
      </c>
      <c r="G35" s="138">
        <v>32.603215872466116</v>
      </c>
      <c r="H35" s="137">
        <v>3.5962697374918107</v>
      </c>
      <c r="I35" s="139">
        <v>12.022233991793502</v>
      </c>
      <c r="J35" s="139">
        <v>19.565909535536466</v>
      </c>
      <c r="K35" s="139">
        <v>36.516074219260034</v>
      </c>
      <c r="L35" s="136">
        <v>50.187908892763609</v>
      </c>
      <c r="M35" s="140">
        <v>0.32971931743938993</v>
      </c>
      <c r="N35" s="139">
        <v>0.68187157950406918</v>
      </c>
      <c r="O35" s="139">
        <v>0.74480571751792768</v>
      </c>
      <c r="P35" s="139">
        <v>1.9757513963497453</v>
      </c>
      <c r="Q35" s="138">
        <v>11.977037833568733</v>
      </c>
      <c r="R35" s="137">
        <v>10.047429271546667</v>
      </c>
      <c r="S35" s="139">
        <v>20.862696763949209</v>
      </c>
      <c r="T35" s="139">
        <v>4.2686286512076466</v>
      </c>
      <c r="U35" s="139">
        <v>4.7319595217056563</v>
      </c>
      <c r="V35" s="139">
        <v>0</v>
      </c>
      <c r="W35" s="139">
        <v>6.837272169978009</v>
      </c>
      <c r="X35" s="139">
        <v>25.849925225378239</v>
      </c>
      <c r="Y35" s="139">
        <v>5.4844583387671584</v>
      </c>
      <c r="Z35" s="139">
        <v>2.9995110845739177</v>
      </c>
      <c r="AA35" s="139">
        <v>6.1850891616274186</v>
      </c>
      <c r="AB35" s="139">
        <v>5.129020198882416</v>
      </c>
      <c r="AC35" s="139">
        <v>14.179022866649913</v>
      </c>
      <c r="AD35" s="139">
        <v>3.5625592671134148</v>
      </c>
      <c r="AE35" s="139">
        <v>7.7418207163470116</v>
      </c>
      <c r="AF35" s="139">
        <v>23.112657745480867</v>
      </c>
      <c r="AG35" s="139">
        <v>32.278012886382463</v>
      </c>
      <c r="AH35" s="139">
        <v>2.3680400253313021</v>
      </c>
      <c r="AI35" s="139">
        <v>1.6783065451216315</v>
      </c>
      <c r="AJ35" s="139">
        <v>0.46670070886325515</v>
      </c>
      <c r="AK35" s="139">
        <v>2.4851797821498081</v>
      </c>
      <c r="AL35" s="139">
        <v>2.9692506134207619</v>
      </c>
      <c r="AM35" s="139">
        <v>4.1302824329691523</v>
      </c>
      <c r="AN35" s="139">
        <v>11.79563510597459</v>
      </c>
      <c r="AO35" s="139">
        <v>54.77216954803702</v>
      </c>
      <c r="AP35" s="139">
        <v>37.307358348524239</v>
      </c>
      <c r="AQ35" s="136">
        <v>23.84789189901268</v>
      </c>
      <c r="AR35" s="908"/>
      <c r="AS35" s="908"/>
      <c r="AT35" s="908"/>
      <c r="AU35" s="908"/>
      <c r="AV35" s="908"/>
      <c r="AW35" s="908"/>
      <c r="AX35" s="908"/>
      <c r="AY35" s="908"/>
      <c r="AZ35" s="361"/>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46" t="s">
        <v>35</v>
      </c>
      <c r="CN35" s="46" t="s">
        <v>35</v>
      </c>
      <c r="CO35" s="46" t="s">
        <v>35</v>
      </c>
      <c r="CP35" s="46" t="s">
        <v>35</v>
      </c>
      <c r="CQ35" s="46" t="s">
        <v>35</v>
      </c>
      <c r="CR35" s="7"/>
      <c r="CS35" s="7"/>
      <c r="CT35" s="7"/>
      <c r="CU35" s="7"/>
      <c r="CV35" s="7"/>
      <c r="CW35" s="7"/>
      <c r="CX35" s="7"/>
      <c r="CY35" s="7"/>
      <c r="CZ35" s="7"/>
    </row>
    <row r="36" s="454" customFormat="true" ht="15" customHeight="true" x14ac:dyDescent="0.2">
      <c r="A36" s="1069"/>
      <c r="B36" s="387" t="s">
        <v>48</v>
      </c>
      <c r="C36" s="140">
        <v>99.524531315982514</v>
      </c>
      <c r="D36" s="139">
        <v>99.553307692507403</v>
      </c>
      <c r="E36" s="139">
        <v>98.382418110508354</v>
      </c>
      <c r="F36" s="139">
        <v>94.01379655289027</v>
      </c>
      <c r="G36" s="138">
        <v>67.396784127533905</v>
      </c>
      <c r="H36" s="137">
        <v>96.403730262508162</v>
      </c>
      <c r="I36" s="139">
        <v>87.977766008206487</v>
      </c>
      <c r="J36" s="139">
        <v>80.43409046446358</v>
      </c>
      <c r="K36" s="139">
        <v>63.483925780739838</v>
      </c>
      <c r="L36" s="136">
        <v>49.81209110723627</v>
      </c>
      <c r="M36" s="140">
        <v>99.67028068256063</v>
      </c>
      <c r="N36" s="139">
        <v>99.318128420495952</v>
      </c>
      <c r="O36" s="139">
        <v>99.25519428248208</v>
      </c>
      <c r="P36" s="139">
        <v>98.02424860365025</v>
      </c>
      <c r="Q36" s="138">
        <v>88.022962166431228</v>
      </c>
      <c r="R36" s="137">
        <v>89.95257072845331</v>
      </c>
      <c r="S36" s="139">
        <v>79.137303236050883</v>
      </c>
      <c r="T36" s="139">
        <v>95.73137134879245</v>
      </c>
      <c r="U36" s="139">
        <v>95.268040478294324</v>
      </c>
      <c r="V36" s="139">
        <v>100</v>
      </c>
      <c r="W36" s="139">
        <v>93.162727830021907</v>
      </c>
      <c r="X36" s="139">
        <v>74.150074774621714</v>
      </c>
      <c r="Y36" s="139">
        <v>94.515541661232874</v>
      </c>
      <c r="Z36" s="139">
        <v>97.000488915426061</v>
      </c>
      <c r="AA36" s="139">
        <v>93.814910838372626</v>
      </c>
      <c r="AB36" s="139">
        <v>94.870979801117599</v>
      </c>
      <c r="AC36" s="139">
        <v>85.820977133350112</v>
      </c>
      <c r="AD36" s="139">
        <v>96.437440732886586</v>
      </c>
      <c r="AE36" s="139">
        <v>92.258179283652964</v>
      </c>
      <c r="AF36" s="139">
        <v>76.887342254519098</v>
      </c>
      <c r="AG36" s="139">
        <v>67.721987113617558</v>
      </c>
      <c r="AH36" s="139">
        <v>97.631959974668703</v>
      </c>
      <c r="AI36" s="139">
        <v>98.321693454878385</v>
      </c>
      <c r="AJ36" s="139">
        <v>99.533299291136728</v>
      </c>
      <c r="AK36" s="139">
        <v>97.514820217850172</v>
      </c>
      <c r="AL36" s="139">
        <v>97.030749386579245</v>
      </c>
      <c r="AM36" s="139">
        <v>95.869717567030847</v>
      </c>
      <c r="AN36" s="139">
        <v>88.204364894025417</v>
      </c>
      <c r="AO36" s="139">
        <v>45.227830451962937</v>
      </c>
      <c r="AP36" s="139">
        <v>62.692641651475768</v>
      </c>
      <c r="AQ36" s="136">
        <v>76.152108100987292</v>
      </c>
      <c r="AR36" s="908"/>
      <c r="AS36" s="908"/>
      <c r="AT36" s="908"/>
      <c r="AU36" s="908"/>
      <c r="AV36" s="908"/>
      <c r="AW36" s="908"/>
      <c r="AX36" s="908"/>
      <c r="AY36" s="908"/>
      <c r="AZ36" s="361"/>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46" t="s">
        <v>35</v>
      </c>
      <c r="CN36" s="46" t="s">
        <v>35</v>
      </c>
      <c r="CO36" s="46" t="s">
        <v>35</v>
      </c>
      <c r="CP36" s="46" t="s">
        <v>35</v>
      </c>
      <c r="CQ36" s="46" t="s">
        <v>35</v>
      </c>
      <c r="CR36" s="7"/>
      <c r="CS36" s="7"/>
      <c r="CT36" s="7"/>
      <c r="CU36" s="7"/>
      <c r="CV36" s="7"/>
      <c r="CW36" s="7"/>
      <c r="CX36" s="7"/>
      <c r="CY36" s="7"/>
      <c r="CZ36" s="7"/>
    </row>
    <row r="37" s="454" customFormat="true" ht="15" customHeight="true" x14ac:dyDescent="0.2">
      <c r="A37" s="1069" t="s">
        <v>168</v>
      </c>
      <c r="B37" s="387" t="s">
        <v>49</v>
      </c>
      <c r="C37" s="87" t="s">
        <v>35</v>
      </c>
      <c r="D37" s="82" t="s">
        <v>35</v>
      </c>
      <c r="E37" s="82" t="s">
        <v>35</v>
      </c>
      <c r="F37" s="82" t="s">
        <v>35</v>
      </c>
      <c r="G37" s="77" t="s">
        <v>35</v>
      </c>
      <c r="H37" s="72" t="s">
        <v>35</v>
      </c>
      <c r="I37" s="82" t="s">
        <v>35</v>
      </c>
      <c r="J37" s="82" t="s">
        <v>35</v>
      </c>
      <c r="K37" s="82" t="s">
        <v>35</v>
      </c>
      <c r="L37" s="67" t="s">
        <v>35</v>
      </c>
      <c r="M37" s="87" t="s">
        <v>35</v>
      </c>
      <c r="N37" s="82" t="s">
        <v>35</v>
      </c>
      <c r="O37" s="82" t="s">
        <v>35</v>
      </c>
      <c r="P37" s="82" t="s">
        <v>35</v>
      </c>
      <c r="Q37" s="77" t="s">
        <v>35</v>
      </c>
      <c r="R37" s="72" t="s">
        <v>35</v>
      </c>
      <c r="S37" s="82" t="s">
        <v>35</v>
      </c>
      <c r="T37" s="82" t="s">
        <v>35</v>
      </c>
      <c r="U37" s="82" t="s">
        <v>35</v>
      </c>
      <c r="V37" s="82" t="s">
        <v>35</v>
      </c>
      <c r="W37" s="82" t="s">
        <v>35</v>
      </c>
      <c r="X37" s="82" t="s">
        <v>35</v>
      </c>
      <c r="Y37" s="82" t="s">
        <v>35</v>
      </c>
      <c r="Z37" s="82" t="s">
        <v>35</v>
      </c>
      <c r="AA37" s="82" t="s">
        <v>35</v>
      </c>
      <c r="AB37" s="82" t="s">
        <v>35</v>
      </c>
      <c r="AC37" s="82" t="s">
        <v>35</v>
      </c>
      <c r="AD37" s="82" t="s">
        <v>35</v>
      </c>
      <c r="AE37" s="82" t="s">
        <v>35</v>
      </c>
      <c r="AF37" s="82" t="s">
        <v>35</v>
      </c>
      <c r="AG37" s="82" t="s">
        <v>35</v>
      </c>
      <c r="AH37" s="82" t="s">
        <v>35</v>
      </c>
      <c r="AI37" s="82" t="s">
        <v>35</v>
      </c>
      <c r="AJ37" s="82" t="s">
        <v>35</v>
      </c>
      <c r="AK37" s="82" t="s">
        <v>35</v>
      </c>
      <c r="AL37" s="82" t="s">
        <v>35</v>
      </c>
      <c r="AM37" s="82" t="s">
        <v>35</v>
      </c>
      <c r="AN37" s="82" t="s">
        <v>35</v>
      </c>
      <c r="AO37" s="82" t="s">
        <v>35</v>
      </c>
      <c r="AP37" s="82" t="s">
        <v>35</v>
      </c>
      <c r="AQ37" s="67" t="s">
        <v>35</v>
      </c>
      <c r="AR37" s="908"/>
      <c r="AS37" s="908"/>
      <c r="AT37" s="908"/>
      <c r="AU37" s="908"/>
      <c r="AV37" s="908"/>
      <c r="AW37" s="908"/>
      <c r="AX37" s="908"/>
      <c r="AY37" s="908"/>
      <c r="AZ37" s="361"/>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46" t="s">
        <v>35</v>
      </c>
      <c r="CN37" s="46" t="s">
        <v>35</v>
      </c>
      <c r="CO37" s="46" t="s">
        <v>35</v>
      </c>
      <c r="CP37" s="46" t="s">
        <v>35</v>
      </c>
      <c r="CQ37" s="46" t="s">
        <v>35</v>
      </c>
      <c r="CR37" s="7"/>
      <c r="CS37" s="7"/>
      <c r="CT37" s="7"/>
      <c r="CU37" s="7"/>
      <c r="CV37" s="7"/>
      <c r="CW37" s="7"/>
      <c r="CX37" s="7"/>
      <c r="CY37" s="7"/>
      <c r="CZ37" s="7"/>
    </row>
    <row r="38" s="454" customFormat="true" ht="15" customHeight="true" x14ac:dyDescent="0.2">
      <c r="A38" s="1069"/>
      <c r="B38" s="387" t="s">
        <v>48</v>
      </c>
      <c r="C38" s="87" t="s">
        <v>35</v>
      </c>
      <c r="D38" s="82" t="s">
        <v>35</v>
      </c>
      <c r="E38" s="82" t="s">
        <v>35</v>
      </c>
      <c r="F38" s="82" t="s">
        <v>35</v>
      </c>
      <c r="G38" s="77" t="s">
        <v>35</v>
      </c>
      <c r="H38" s="72" t="s">
        <v>35</v>
      </c>
      <c r="I38" s="82" t="s">
        <v>35</v>
      </c>
      <c r="J38" s="82" t="s">
        <v>35</v>
      </c>
      <c r="K38" s="82" t="s">
        <v>35</v>
      </c>
      <c r="L38" s="67" t="s">
        <v>35</v>
      </c>
      <c r="M38" s="87" t="s">
        <v>35</v>
      </c>
      <c r="N38" s="82" t="s">
        <v>35</v>
      </c>
      <c r="O38" s="82" t="s">
        <v>35</v>
      </c>
      <c r="P38" s="82" t="s">
        <v>35</v>
      </c>
      <c r="Q38" s="77" t="s">
        <v>35</v>
      </c>
      <c r="R38" s="72" t="s">
        <v>35</v>
      </c>
      <c r="S38" s="82" t="s">
        <v>35</v>
      </c>
      <c r="T38" s="82" t="s">
        <v>35</v>
      </c>
      <c r="U38" s="82" t="s">
        <v>35</v>
      </c>
      <c r="V38" s="82" t="s">
        <v>35</v>
      </c>
      <c r="W38" s="82" t="s">
        <v>35</v>
      </c>
      <c r="X38" s="82" t="s">
        <v>35</v>
      </c>
      <c r="Y38" s="82" t="s">
        <v>35</v>
      </c>
      <c r="Z38" s="82" t="s">
        <v>35</v>
      </c>
      <c r="AA38" s="82" t="s">
        <v>35</v>
      </c>
      <c r="AB38" s="82" t="s">
        <v>35</v>
      </c>
      <c r="AC38" s="82" t="s">
        <v>35</v>
      </c>
      <c r="AD38" s="82" t="s">
        <v>35</v>
      </c>
      <c r="AE38" s="82" t="s">
        <v>35</v>
      </c>
      <c r="AF38" s="82" t="s">
        <v>35</v>
      </c>
      <c r="AG38" s="82" t="s">
        <v>35</v>
      </c>
      <c r="AH38" s="82" t="s">
        <v>35</v>
      </c>
      <c r="AI38" s="82" t="s">
        <v>35</v>
      </c>
      <c r="AJ38" s="82" t="s">
        <v>35</v>
      </c>
      <c r="AK38" s="82" t="s">
        <v>35</v>
      </c>
      <c r="AL38" s="82" t="s">
        <v>35</v>
      </c>
      <c r="AM38" s="82" t="s">
        <v>35</v>
      </c>
      <c r="AN38" s="82" t="s">
        <v>35</v>
      </c>
      <c r="AO38" s="82" t="s">
        <v>35</v>
      </c>
      <c r="AP38" s="82" t="s">
        <v>35</v>
      </c>
      <c r="AQ38" s="67" t="s">
        <v>35</v>
      </c>
      <c r="AR38" s="908"/>
      <c r="AS38" s="908"/>
      <c r="AT38" s="908"/>
      <c r="AU38" s="908"/>
      <c r="AV38" s="908"/>
      <c r="AW38" s="908"/>
      <c r="AX38" s="908"/>
      <c r="AY38" s="908"/>
      <c r="AZ38" s="361"/>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46" t="s">
        <v>35</v>
      </c>
      <c r="CN38" s="46" t="s">
        <v>35</v>
      </c>
      <c r="CO38" s="46" t="s">
        <v>35</v>
      </c>
      <c r="CP38" s="46" t="s">
        <v>35</v>
      </c>
      <c r="CQ38" s="46" t="s">
        <v>35</v>
      </c>
      <c r="CR38" s="7"/>
      <c r="CS38" s="7"/>
      <c r="CT38" s="7"/>
      <c r="CU38" s="7"/>
      <c r="CV38" s="7"/>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82" t="s">
        <v>35</v>
      </c>
      <c r="AM39" s="82" t="s">
        <v>35</v>
      </c>
      <c r="AN39" s="82" t="s">
        <v>35</v>
      </c>
      <c r="AO39" s="82" t="s">
        <v>35</v>
      </c>
      <c r="AP39" s="82" t="s">
        <v>35</v>
      </c>
      <c r="AQ39" s="67" t="s">
        <v>35</v>
      </c>
      <c r="AR39" s="8"/>
      <c r="AS39" s="8"/>
      <c r="AT39" s="8"/>
      <c r="AU39" s="8"/>
      <c r="AV39" s="8"/>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46" t="s">
        <v>35</v>
      </c>
      <c r="CN39" s="46" t="s">
        <v>35</v>
      </c>
      <c r="CO39" s="46" t="s">
        <v>35</v>
      </c>
      <c r="CP39" s="46" t="s">
        <v>35</v>
      </c>
      <c r="CQ39" s="46" t="s">
        <v>35</v>
      </c>
      <c r="CR39" s="7"/>
      <c r="CS39" s="7"/>
      <c r="CT39" s="7"/>
      <c r="CU39" s="7"/>
      <c r="CV39" s="7"/>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82" t="s">
        <v>35</v>
      </c>
      <c r="AM40" s="82" t="s">
        <v>35</v>
      </c>
      <c r="AN40" s="82" t="s">
        <v>35</v>
      </c>
      <c r="AO40" s="82" t="s">
        <v>35</v>
      </c>
      <c r="AP40" s="82" t="s">
        <v>35</v>
      </c>
      <c r="AQ40" s="67" t="s">
        <v>35</v>
      </c>
      <c r="AR40" s="8"/>
      <c r="AS40" s="8"/>
      <c r="AT40" s="8"/>
      <c r="AU40" s="8"/>
      <c r="AV40" s="8"/>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46" t="s">
        <v>35</v>
      </c>
      <c r="CN40" s="46" t="s">
        <v>35</v>
      </c>
      <c r="CO40" s="46" t="s">
        <v>35</v>
      </c>
      <c r="CP40" s="46" t="s">
        <v>35</v>
      </c>
      <c r="CQ40" s="46" t="s">
        <v>35</v>
      </c>
      <c r="CR40" s="7"/>
      <c r="CS40" s="7"/>
      <c r="CT40" s="7"/>
      <c r="CU40" s="7"/>
      <c r="CV40" s="7"/>
      <c r="CW40" s="7"/>
      <c r="CX40" s="7"/>
      <c r="CY40" s="7"/>
      <c r="CZ40" s="7"/>
    </row>
    <row r="41" s="454" customFormat="true" ht="15" customHeight="true" x14ac:dyDescent="0.2">
      <c r="A41" s="1069" t="s">
        <v>56</v>
      </c>
      <c r="B41" s="387" t="s">
        <v>49</v>
      </c>
      <c r="C41" s="140">
        <v>37.731466701396528</v>
      </c>
      <c r="D41" s="139">
        <v>36.888065414864442</v>
      </c>
      <c r="E41" s="139">
        <v>29.601084418324298</v>
      </c>
      <c r="F41" s="139">
        <v>20.628886682791055</v>
      </c>
      <c r="G41" s="138">
        <v>5.926911093262933</v>
      </c>
      <c r="H41" s="137">
        <v>20.212316922819699</v>
      </c>
      <c r="I41" s="139">
        <v>9.8207708571688137</v>
      </c>
      <c r="J41" s="139">
        <v>4.4585829976355082</v>
      </c>
      <c r="K41" s="139">
        <v>3.0057724485531132</v>
      </c>
      <c r="L41" s="136">
        <v>2.9345299260220483</v>
      </c>
      <c r="M41" s="140">
        <v>38.347839375611954</v>
      </c>
      <c r="N41" s="139">
        <v>38.127307196762196</v>
      </c>
      <c r="O41" s="139">
        <v>33.160058444436125</v>
      </c>
      <c r="P41" s="139">
        <v>29.602365327808066</v>
      </c>
      <c r="Q41" s="138">
        <v>20.009670085968857</v>
      </c>
      <c r="R41" s="137">
        <v>33.669330019284388</v>
      </c>
      <c r="S41" s="139">
        <v>2.8574847567566106</v>
      </c>
      <c r="T41" s="139">
        <v>29.015094349818561</v>
      </c>
      <c r="U41" s="139">
        <v>27.468159570127089</v>
      </c>
      <c r="V41" s="139">
        <v>31.024602406296044</v>
      </c>
      <c r="W41" s="139">
        <v>26.7372462556329</v>
      </c>
      <c r="X41" s="139">
        <v>11.369755920889666</v>
      </c>
      <c r="Y41" s="139">
        <v>36.23499277473708</v>
      </c>
      <c r="Z41" s="139">
        <v>52.156516764938843</v>
      </c>
      <c r="AA41" s="139">
        <v>12.982902388408474</v>
      </c>
      <c r="AB41" s="139">
        <v>26.576433687222355</v>
      </c>
      <c r="AC41" s="139">
        <v>21.252712272492939</v>
      </c>
      <c r="AD41" s="139">
        <v>56.933193773795367</v>
      </c>
      <c r="AE41" s="139">
        <v>37.712450904302493</v>
      </c>
      <c r="AF41" s="139">
        <v>7.4252737010589929</v>
      </c>
      <c r="AG41" s="139">
        <v>1.2235108097233394</v>
      </c>
      <c r="AH41" s="139">
        <v>29.74274837220814</v>
      </c>
      <c r="AI41" s="139">
        <v>30.068335535457315</v>
      </c>
      <c r="AJ41" s="139">
        <v>20.776426473176095</v>
      </c>
      <c r="AK41" s="139">
        <v>18.513909050698174</v>
      </c>
      <c r="AL41" s="139">
        <v>34.868271428273616</v>
      </c>
      <c r="AM41" s="139">
        <v>30.499333620785507</v>
      </c>
      <c r="AN41" s="139">
        <v>25.242326673368748</v>
      </c>
      <c r="AO41" s="139">
        <v>2.5917451794885062</v>
      </c>
      <c r="AP41" s="139">
        <v>4.558836953159318</v>
      </c>
      <c r="AQ41" s="136">
        <v>5.603246893988949</v>
      </c>
      <c r="AR41" s="908"/>
      <c r="AS41" s="908"/>
      <c r="AT41" s="908"/>
      <c r="AU41" s="908"/>
      <c r="AV41" s="908"/>
      <c r="AW41" s="908"/>
      <c r="AX41" s="908"/>
      <c r="AY41" s="908"/>
      <c r="AZ41" s="361"/>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46" t="s">
        <v>35</v>
      </c>
      <c r="CN41" s="46" t="s">
        <v>35</v>
      </c>
      <c r="CO41" s="46" t="s">
        <v>35</v>
      </c>
      <c r="CP41" s="46" t="s">
        <v>35</v>
      </c>
      <c r="CQ41" s="46" t="s">
        <v>35</v>
      </c>
      <c r="CR41" s="7"/>
      <c r="CS41" s="7"/>
      <c r="CT41" s="7"/>
      <c r="CU41" s="7"/>
      <c r="CV41" s="7"/>
      <c r="CW41" s="7"/>
      <c r="CX41" s="7"/>
      <c r="CY41" s="7"/>
      <c r="CZ41" s="7"/>
    </row>
    <row r="42" s="454" customFormat="true" ht="15" customHeight="true" x14ac:dyDescent="0.2">
      <c r="A42" s="1069"/>
      <c r="B42" s="387" t="s">
        <v>48</v>
      </c>
      <c r="C42" s="140">
        <v>62.268533298603465</v>
      </c>
      <c r="D42" s="139">
        <v>63.111934585135167</v>
      </c>
      <c r="E42" s="139">
        <v>70.398915581675652</v>
      </c>
      <c r="F42" s="139">
        <v>79.371113317208525</v>
      </c>
      <c r="G42" s="138">
        <v>94.073088906737013</v>
      </c>
      <c r="H42" s="137">
        <v>79.78768307718012</v>
      </c>
      <c r="I42" s="139">
        <v>90.179229142831204</v>
      </c>
      <c r="J42" s="139">
        <v>95.541417002364526</v>
      </c>
      <c r="K42" s="139">
        <v>96.994227551446926</v>
      </c>
      <c r="L42" s="136">
        <v>97.065470073977906</v>
      </c>
      <c r="M42" s="140">
        <v>61.652160624388117</v>
      </c>
      <c r="N42" s="139">
        <v>61.872692803237562</v>
      </c>
      <c r="O42" s="139">
        <v>66.839941555563897</v>
      </c>
      <c r="P42" s="139">
        <v>70.397634672192012</v>
      </c>
      <c r="Q42" s="138">
        <v>79.990329914031108</v>
      </c>
      <c r="R42" s="137">
        <v>66.330669980715626</v>
      </c>
      <c r="S42" s="139">
        <v>97.142515243243395</v>
      </c>
      <c r="T42" s="139">
        <v>70.984905650181432</v>
      </c>
      <c r="U42" s="139">
        <v>72.531840429872915</v>
      </c>
      <c r="V42" s="139">
        <v>68.975397593703931</v>
      </c>
      <c r="W42" s="139">
        <v>73.262753744367046</v>
      </c>
      <c r="X42" s="139">
        <v>88.630244079110312</v>
      </c>
      <c r="Y42" s="139">
        <v>63.765007225263027</v>
      </c>
      <c r="Z42" s="139">
        <v>47.843483235061136</v>
      </c>
      <c r="AA42" s="139">
        <v>87.01709761159151</v>
      </c>
      <c r="AB42" s="139">
        <v>73.423566312777538</v>
      </c>
      <c r="AC42" s="139">
        <v>78.747287727507128</v>
      </c>
      <c r="AD42" s="139">
        <v>43.066806226204676</v>
      </c>
      <c r="AE42" s="139">
        <v>62.287549095697528</v>
      </c>
      <c r="AF42" s="139">
        <v>92.57472629894103</v>
      </c>
      <c r="AG42" s="139">
        <v>98.776489190276678</v>
      </c>
      <c r="AH42" s="139">
        <v>70.257251627791931</v>
      </c>
      <c r="AI42" s="139">
        <v>69.931664464542663</v>
      </c>
      <c r="AJ42" s="139">
        <v>79.223573526823998</v>
      </c>
      <c r="AK42" s="139">
        <v>81.486090949301811</v>
      </c>
      <c r="AL42" s="139">
        <v>65.13172857172637</v>
      </c>
      <c r="AM42" s="139">
        <v>69.500666379214536</v>
      </c>
      <c r="AN42" s="139">
        <v>74.75767332663122</v>
      </c>
      <c r="AO42" s="139">
        <v>97.408254820511459</v>
      </c>
      <c r="AP42" s="139">
        <v>95.441163046840742</v>
      </c>
      <c r="AQ42" s="136">
        <v>94.396753106011062</v>
      </c>
      <c r="AR42" s="908"/>
      <c r="AS42" s="908"/>
      <c r="AT42" s="908"/>
      <c r="AU42" s="908"/>
      <c r="AV42" s="908"/>
      <c r="AW42" s="908"/>
      <c r="AX42" s="908"/>
      <c r="AY42" s="908"/>
      <c r="AZ42" s="361"/>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46" t="s">
        <v>35</v>
      </c>
      <c r="CN42" s="46" t="s">
        <v>35</v>
      </c>
      <c r="CO42" s="46" t="s">
        <v>35</v>
      </c>
      <c r="CP42" s="46" t="s">
        <v>35</v>
      </c>
      <c r="CQ42" s="46" t="s">
        <v>35</v>
      </c>
      <c r="CR42" s="7"/>
      <c r="CS42" s="7"/>
      <c r="CT42" s="7"/>
      <c r="CU42" s="7"/>
      <c r="CV42" s="7"/>
      <c r="CW42" s="7"/>
      <c r="CX42" s="7"/>
      <c r="CY42" s="7"/>
      <c r="CZ42" s="7"/>
    </row>
    <row r="43" s="454" customFormat="true" ht="15" customHeight="true" x14ac:dyDescent="0.2">
      <c r="A43" s="1069" t="s">
        <v>53</v>
      </c>
      <c r="B43" s="387" t="s">
        <v>49</v>
      </c>
      <c r="C43" s="87" t="s">
        <v>35</v>
      </c>
      <c r="D43" s="82" t="s">
        <v>35</v>
      </c>
      <c r="E43" s="82" t="s">
        <v>35</v>
      </c>
      <c r="F43" s="82" t="s">
        <v>35</v>
      </c>
      <c r="G43" s="77" t="s">
        <v>35</v>
      </c>
      <c r="H43" s="72" t="s">
        <v>35</v>
      </c>
      <c r="I43" s="82" t="s">
        <v>35</v>
      </c>
      <c r="J43" s="82" t="s">
        <v>35</v>
      </c>
      <c r="K43" s="82" t="s">
        <v>35</v>
      </c>
      <c r="L43" s="67" t="s">
        <v>35</v>
      </c>
      <c r="M43" s="87" t="s">
        <v>35</v>
      </c>
      <c r="N43" s="82" t="s">
        <v>35</v>
      </c>
      <c r="O43" s="82" t="s">
        <v>35</v>
      </c>
      <c r="P43" s="82" t="s">
        <v>35</v>
      </c>
      <c r="Q43" s="77" t="s">
        <v>35</v>
      </c>
      <c r="R43" s="72" t="s">
        <v>35</v>
      </c>
      <c r="S43" s="82" t="s">
        <v>35</v>
      </c>
      <c r="T43" s="82" t="s">
        <v>35</v>
      </c>
      <c r="U43" s="82" t="s">
        <v>35</v>
      </c>
      <c r="V43" s="82" t="s">
        <v>35</v>
      </c>
      <c r="W43" s="82" t="s">
        <v>35</v>
      </c>
      <c r="X43" s="82" t="s">
        <v>35</v>
      </c>
      <c r="Y43" s="82" t="s">
        <v>35</v>
      </c>
      <c r="Z43" s="82" t="s">
        <v>35</v>
      </c>
      <c r="AA43" s="82" t="s">
        <v>35</v>
      </c>
      <c r="AB43" s="82" t="s">
        <v>35</v>
      </c>
      <c r="AC43" s="82" t="s">
        <v>35</v>
      </c>
      <c r="AD43" s="82" t="s">
        <v>35</v>
      </c>
      <c r="AE43" s="82" t="s">
        <v>35</v>
      </c>
      <c r="AF43" s="82" t="s">
        <v>35</v>
      </c>
      <c r="AG43" s="82" t="s">
        <v>35</v>
      </c>
      <c r="AH43" s="82" t="s">
        <v>35</v>
      </c>
      <c r="AI43" s="82" t="s">
        <v>35</v>
      </c>
      <c r="AJ43" s="82" t="s">
        <v>35</v>
      </c>
      <c r="AK43" s="82" t="s">
        <v>35</v>
      </c>
      <c r="AL43" s="82" t="s">
        <v>35</v>
      </c>
      <c r="AM43" s="82" t="s">
        <v>35</v>
      </c>
      <c r="AN43" s="82" t="s">
        <v>35</v>
      </c>
      <c r="AO43" s="82" t="s">
        <v>35</v>
      </c>
      <c r="AP43" s="82" t="s">
        <v>35</v>
      </c>
      <c r="AQ43" s="67" t="s">
        <v>35</v>
      </c>
      <c r="AR43" s="908"/>
      <c r="AS43" s="908"/>
      <c r="AT43" s="908"/>
      <c r="AU43" s="908"/>
      <c r="AV43" s="908"/>
      <c r="AW43" s="908"/>
      <c r="AX43" s="908"/>
      <c r="AY43" s="908"/>
      <c r="AZ43" s="361"/>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46" t="s">
        <v>35</v>
      </c>
      <c r="CN43" s="46" t="s">
        <v>35</v>
      </c>
      <c r="CO43" s="46" t="s">
        <v>35</v>
      </c>
      <c r="CP43" s="46" t="s">
        <v>35</v>
      </c>
      <c r="CQ43" s="46" t="s">
        <v>35</v>
      </c>
      <c r="CR43" s="7"/>
      <c r="CS43" s="7"/>
      <c r="CT43" s="7"/>
      <c r="CU43" s="7"/>
      <c r="CV43" s="7"/>
      <c r="CW43" s="7"/>
      <c r="CX43" s="7"/>
      <c r="CY43" s="7"/>
      <c r="CZ43" s="7"/>
    </row>
    <row r="44" s="454" customFormat="true" ht="15" customHeight="true" x14ac:dyDescent="0.2">
      <c r="A44" s="1069"/>
      <c r="B44" s="387" t="s">
        <v>48</v>
      </c>
      <c r="C44" s="87" t="s">
        <v>35</v>
      </c>
      <c r="D44" s="82" t="s">
        <v>35</v>
      </c>
      <c r="E44" s="82" t="s">
        <v>35</v>
      </c>
      <c r="F44" s="82" t="s">
        <v>35</v>
      </c>
      <c r="G44" s="77" t="s">
        <v>35</v>
      </c>
      <c r="H44" s="72" t="s">
        <v>35</v>
      </c>
      <c r="I44" s="82" t="s">
        <v>35</v>
      </c>
      <c r="J44" s="82" t="s">
        <v>35</v>
      </c>
      <c r="K44" s="82" t="s">
        <v>35</v>
      </c>
      <c r="L44" s="67" t="s">
        <v>35</v>
      </c>
      <c r="M44" s="87" t="s">
        <v>35</v>
      </c>
      <c r="N44" s="82" t="s">
        <v>35</v>
      </c>
      <c r="O44" s="82" t="s">
        <v>35</v>
      </c>
      <c r="P44" s="82" t="s">
        <v>35</v>
      </c>
      <c r="Q44" s="77" t="s">
        <v>35</v>
      </c>
      <c r="R44" s="72" t="s">
        <v>35</v>
      </c>
      <c r="S44" s="82" t="s">
        <v>35</v>
      </c>
      <c r="T44" s="82" t="s">
        <v>35</v>
      </c>
      <c r="U44" s="82" t="s">
        <v>35</v>
      </c>
      <c r="V44" s="82" t="s">
        <v>35</v>
      </c>
      <c r="W44" s="82" t="s">
        <v>35</v>
      </c>
      <c r="X44" s="82" t="s">
        <v>35</v>
      </c>
      <c r="Y44" s="82" t="s">
        <v>35</v>
      </c>
      <c r="Z44" s="82" t="s">
        <v>35</v>
      </c>
      <c r="AA44" s="82" t="s">
        <v>35</v>
      </c>
      <c r="AB44" s="82" t="s">
        <v>35</v>
      </c>
      <c r="AC44" s="82" t="s">
        <v>35</v>
      </c>
      <c r="AD44" s="82" t="s">
        <v>35</v>
      </c>
      <c r="AE44" s="82" t="s">
        <v>35</v>
      </c>
      <c r="AF44" s="82" t="s">
        <v>35</v>
      </c>
      <c r="AG44" s="82" t="s">
        <v>35</v>
      </c>
      <c r="AH44" s="82" t="s">
        <v>35</v>
      </c>
      <c r="AI44" s="82" t="s">
        <v>35</v>
      </c>
      <c r="AJ44" s="82" t="s">
        <v>35</v>
      </c>
      <c r="AK44" s="82" t="s">
        <v>35</v>
      </c>
      <c r="AL44" s="82" t="s">
        <v>35</v>
      </c>
      <c r="AM44" s="82" t="s">
        <v>35</v>
      </c>
      <c r="AN44" s="82" t="s">
        <v>35</v>
      </c>
      <c r="AO44" s="82" t="s">
        <v>35</v>
      </c>
      <c r="AP44" s="82" t="s">
        <v>35</v>
      </c>
      <c r="AQ44" s="67" t="s">
        <v>35</v>
      </c>
      <c r="AR44" s="908"/>
      <c r="AS44" s="908"/>
      <c r="AT44" s="908"/>
      <c r="AU44" s="908"/>
      <c r="AV44" s="908"/>
      <c r="AW44" s="908"/>
      <c r="AX44" s="908"/>
      <c r="AY44" s="908"/>
      <c r="AZ44" s="361"/>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46" t="s">
        <v>35</v>
      </c>
      <c r="CN44" s="46" t="s">
        <v>35</v>
      </c>
      <c r="CO44" s="46" t="s">
        <v>35</v>
      </c>
      <c r="CP44" s="46" t="s">
        <v>35</v>
      </c>
      <c r="CQ44" s="46" t="s">
        <v>35</v>
      </c>
      <c r="CR44" s="7"/>
      <c r="CS44" s="7"/>
      <c r="CT44" s="7"/>
      <c r="CU44" s="7"/>
      <c r="CV44" s="7"/>
      <c r="CW44" s="7"/>
      <c r="CX44" s="7"/>
      <c r="CY44" s="7"/>
      <c r="CZ44" s="7"/>
    </row>
    <row r="45" s="454" customFormat="true" ht="15" customHeight="true" x14ac:dyDescent="0.2">
      <c r="A45" s="1069" t="s">
        <v>52</v>
      </c>
      <c r="B45" s="387" t="s">
        <v>49</v>
      </c>
      <c r="C45" s="87" t="s">
        <v>35</v>
      </c>
      <c r="D45" s="82" t="s">
        <v>35</v>
      </c>
      <c r="E45" s="82" t="s">
        <v>35</v>
      </c>
      <c r="F45" s="82" t="s">
        <v>35</v>
      </c>
      <c r="G45" s="77" t="s">
        <v>35</v>
      </c>
      <c r="H45" s="72" t="s">
        <v>35</v>
      </c>
      <c r="I45" s="82" t="s">
        <v>35</v>
      </c>
      <c r="J45" s="82" t="s">
        <v>35</v>
      </c>
      <c r="K45" s="82" t="s">
        <v>35</v>
      </c>
      <c r="L45" s="67" t="s">
        <v>35</v>
      </c>
      <c r="M45" s="87" t="s">
        <v>35</v>
      </c>
      <c r="N45" s="82" t="s">
        <v>35</v>
      </c>
      <c r="O45" s="82" t="s">
        <v>35</v>
      </c>
      <c r="P45" s="82" t="s">
        <v>35</v>
      </c>
      <c r="Q45" s="77" t="s">
        <v>35</v>
      </c>
      <c r="R45" s="72" t="s">
        <v>35</v>
      </c>
      <c r="S45" s="82" t="s">
        <v>35</v>
      </c>
      <c r="T45" s="82" t="s">
        <v>35</v>
      </c>
      <c r="U45" s="82" t="s">
        <v>35</v>
      </c>
      <c r="V45" s="82" t="s">
        <v>35</v>
      </c>
      <c r="W45" s="82" t="s">
        <v>35</v>
      </c>
      <c r="X45" s="82" t="s">
        <v>35</v>
      </c>
      <c r="Y45" s="82" t="s">
        <v>35</v>
      </c>
      <c r="Z45" s="82" t="s">
        <v>35</v>
      </c>
      <c r="AA45" s="82" t="s">
        <v>35</v>
      </c>
      <c r="AB45" s="82" t="s">
        <v>35</v>
      </c>
      <c r="AC45" s="82" t="s">
        <v>35</v>
      </c>
      <c r="AD45" s="82" t="s">
        <v>35</v>
      </c>
      <c r="AE45" s="82" t="s">
        <v>35</v>
      </c>
      <c r="AF45" s="82" t="s">
        <v>35</v>
      </c>
      <c r="AG45" s="82" t="s">
        <v>35</v>
      </c>
      <c r="AH45" s="82" t="s">
        <v>35</v>
      </c>
      <c r="AI45" s="82" t="s">
        <v>35</v>
      </c>
      <c r="AJ45" s="82" t="s">
        <v>35</v>
      </c>
      <c r="AK45" s="82" t="s">
        <v>35</v>
      </c>
      <c r="AL45" s="82" t="s">
        <v>35</v>
      </c>
      <c r="AM45" s="82" t="s">
        <v>35</v>
      </c>
      <c r="AN45" s="82" t="s">
        <v>35</v>
      </c>
      <c r="AO45" s="82" t="s">
        <v>35</v>
      </c>
      <c r="AP45" s="82" t="s">
        <v>35</v>
      </c>
      <c r="AQ45" s="67" t="s">
        <v>35</v>
      </c>
      <c r="AR45" s="908"/>
      <c r="AS45" s="908"/>
      <c r="AT45" s="908"/>
      <c r="AU45" s="908"/>
      <c r="AV45" s="908"/>
      <c r="AW45" s="908"/>
      <c r="AX45" s="908"/>
      <c r="AY45" s="908"/>
      <c r="AZ45" s="361"/>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46" t="s">
        <v>35</v>
      </c>
      <c r="CN45" s="46" t="s">
        <v>35</v>
      </c>
      <c r="CO45" s="46" t="s">
        <v>35</v>
      </c>
      <c r="CP45" s="46" t="s">
        <v>35</v>
      </c>
      <c r="CQ45" s="46" t="s">
        <v>35</v>
      </c>
      <c r="CR45" s="7"/>
      <c r="CS45" s="7"/>
      <c r="CT45" s="7"/>
      <c r="CU45" s="7"/>
      <c r="CV45" s="7"/>
      <c r="CW45" s="7"/>
      <c r="CX45" s="7"/>
      <c r="CY45" s="7"/>
      <c r="CZ45" s="7"/>
    </row>
    <row r="46" s="454" customFormat="true" ht="15" customHeight="true" x14ac:dyDescent="0.2">
      <c r="A46" s="1069"/>
      <c r="B46" s="387" t="s">
        <v>48</v>
      </c>
      <c r="C46" s="87" t="s">
        <v>35</v>
      </c>
      <c r="D46" s="82" t="s">
        <v>35</v>
      </c>
      <c r="E46" s="82" t="s">
        <v>35</v>
      </c>
      <c r="F46" s="82" t="s">
        <v>35</v>
      </c>
      <c r="G46" s="77" t="s">
        <v>35</v>
      </c>
      <c r="H46" s="72" t="s">
        <v>35</v>
      </c>
      <c r="I46" s="82" t="s">
        <v>35</v>
      </c>
      <c r="J46" s="82" t="s">
        <v>35</v>
      </c>
      <c r="K46" s="82" t="s">
        <v>35</v>
      </c>
      <c r="L46" s="67" t="s">
        <v>35</v>
      </c>
      <c r="M46" s="87" t="s">
        <v>35</v>
      </c>
      <c r="N46" s="82" t="s">
        <v>35</v>
      </c>
      <c r="O46" s="82" t="s">
        <v>35</v>
      </c>
      <c r="P46" s="82" t="s">
        <v>35</v>
      </c>
      <c r="Q46" s="77" t="s">
        <v>35</v>
      </c>
      <c r="R46" s="72" t="s">
        <v>35</v>
      </c>
      <c r="S46" s="82" t="s">
        <v>35</v>
      </c>
      <c r="T46" s="82" t="s">
        <v>35</v>
      </c>
      <c r="U46" s="82" t="s">
        <v>35</v>
      </c>
      <c r="V46" s="82" t="s">
        <v>35</v>
      </c>
      <c r="W46" s="82" t="s">
        <v>35</v>
      </c>
      <c r="X46" s="82" t="s">
        <v>35</v>
      </c>
      <c r="Y46" s="82" t="s">
        <v>35</v>
      </c>
      <c r="Z46" s="82" t="s">
        <v>35</v>
      </c>
      <c r="AA46" s="82" t="s">
        <v>35</v>
      </c>
      <c r="AB46" s="82" t="s">
        <v>35</v>
      </c>
      <c r="AC46" s="82" t="s">
        <v>35</v>
      </c>
      <c r="AD46" s="82" t="s">
        <v>35</v>
      </c>
      <c r="AE46" s="82" t="s">
        <v>35</v>
      </c>
      <c r="AF46" s="82" t="s">
        <v>35</v>
      </c>
      <c r="AG46" s="82" t="s">
        <v>35</v>
      </c>
      <c r="AH46" s="82" t="s">
        <v>35</v>
      </c>
      <c r="AI46" s="82" t="s">
        <v>35</v>
      </c>
      <c r="AJ46" s="82" t="s">
        <v>35</v>
      </c>
      <c r="AK46" s="82" t="s">
        <v>35</v>
      </c>
      <c r="AL46" s="82" t="s">
        <v>35</v>
      </c>
      <c r="AM46" s="82" t="s">
        <v>35</v>
      </c>
      <c r="AN46" s="82" t="s">
        <v>35</v>
      </c>
      <c r="AO46" s="82" t="s">
        <v>35</v>
      </c>
      <c r="AP46" s="82" t="s">
        <v>35</v>
      </c>
      <c r="AQ46" s="67" t="s">
        <v>35</v>
      </c>
      <c r="AR46" s="908"/>
      <c r="AS46" s="908"/>
      <c r="AT46" s="908"/>
      <c r="AU46" s="908"/>
      <c r="AV46" s="908"/>
      <c r="AW46" s="908"/>
      <c r="AX46" s="908"/>
      <c r="AY46" s="908"/>
      <c r="AZ46" s="361"/>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46" t="s">
        <v>35</v>
      </c>
      <c r="CN46" s="46" t="s">
        <v>35</v>
      </c>
      <c r="CO46" s="46" t="s">
        <v>35</v>
      </c>
      <c r="CP46" s="46" t="s">
        <v>35</v>
      </c>
      <c r="CQ46" s="46" t="s">
        <v>35</v>
      </c>
      <c r="CR46" s="7"/>
      <c r="CS46" s="7"/>
      <c r="CT46" s="7"/>
      <c r="CU46" s="7"/>
      <c r="CV46" s="7"/>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82" t="s">
        <v>35</v>
      </c>
      <c r="AM47" s="82" t="s">
        <v>35</v>
      </c>
      <c r="AN47" s="82" t="s">
        <v>35</v>
      </c>
      <c r="AO47" s="82" t="s">
        <v>35</v>
      </c>
      <c r="AP47" s="82" t="s">
        <v>35</v>
      </c>
      <c r="AQ47" s="67" t="s">
        <v>35</v>
      </c>
      <c r="AR47" s="8"/>
      <c r="AS47" s="8"/>
      <c r="AT47" s="8"/>
      <c r="AU47" s="8"/>
      <c r="AV47" s="8"/>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46" t="s">
        <v>35</v>
      </c>
      <c r="CN47" s="46" t="s">
        <v>35</v>
      </c>
      <c r="CO47" s="46" t="s">
        <v>35</v>
      </c>
      <c r="CP47" s="46" t="s">
        <v>35</v>
      </c>
      <c r="CQ47" s="46" t="s">
        <v>35</v>
      </c>
      <c r="CR47" s="7"/>
      <c r="CS47" s="7"/>
      <c r="CT47" s="7"/>
      <c r="CU47" s="7"/>
      <c r="CV47" s="7"/>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82" t="s">
        <v>35</v>
      </c>
      <c r="AM48" s="82" t="s">
        <v>35</v>
      </c>
      <c r="AN48" s="82" t="s">
        <v>35</v>
      </c>
      <c r="AO48" s="82" t="s">
        <v>35</v>
      </c>
      <c r="AP48" s="82" t="s">
        <v>35</v>
      </c>
      <c r="AQ48" s="67" t="s">
        <v>35</v>
      </c>
      <c r="AR48" s="8"/>
      <c r="AS48" s="8"/>
      <c r="AT48" s="8"/>
      <c r="AU48" s="8"/>
      <c r="AV48" s="8"/>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46" t="s">
        <v>35</v>
      </c>
      <c r="CN48" s="46" t="s">
        <v>35</v>
      </c>
      <c r="CO48" s="46" t="s">
        <v>35</v>
      </c>
      <c r="CP48" s="46" t="s">
        <v>35</v>
      </c>
      <c r="CQ48" s="46" t="s">
        <v>35</v>
      </c>
      <c r="CR48" s="7"/>
      <c r="CS48" s="7"/>
      <c r="CT48" s="7"/>
      <c r="CU48" s="7"/>
      <c r="CV48" s="7"/>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82" t="s">
        <v>35</v>
      </c>
      <c r="AM49" s="82" t="s">
        <v>35</v>
      </c>
      <c r="AN49" s="82" t="s">
        <v>35</v>
      </c>
      <c r="AO49" s="82" t="s">
        <v>35</v>
      </c>
      <c r="AP49" s="82" t="s">
        <v>35</v>
      </c>
      <c r="AQ49" s="67" t="s">
        <v>35</v>
      </c>
      <c r="AR49" s="8"/>
      <c r="AS49" s="8"/>
      <c r="AT49" s="8"/>
      <c r="AU49" s="8"/>
      <c r="AV49" s="8"/>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46" t="s">
        <v>35</v>
      </c>
      <c r="CN49" s="46" t="s">
        <v>35</v>
      </c>
      <c r="CO49" s="46" t="s">
        <v>35</v>
      </c>
      <c r="CP49" s="46" t="s">
        <v>35</v>
      </c>
      <c r="CQ49" s="46" t="s">
        <v>35</v>
      </c>
      <c r="CR49" s="7"/>
      <c r="CS49" s="7"/>
      <c r="CT49" s="7"/>
      <c r="CU49" s="7"/>
      <c r="CV49" s="7"/>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82" t="s">
        <v>35</v>
      </c>
      <c r="AM50" s="82" t="s">
        <v>35</v>
      </c>
      <c r="AN50" s="82" t="s">
        <v>35</v>
      </c>
      <c r="AO50" s="82" t="s">
        <v>35</v>
      </c>
      <c r="AP50" s="82" t="s">
        <v>35</v>
      </c>
      <c r="AQ50" s="67" t="s">
        <v>35</v>
      </c>
      <c r="AR50" s="8"/>
      <c r="AS50" s="8"/>
      <c r="AT50" s="8"/>
      <c r="AU50" s="8"/>
      <c r="AV50" s="8"/>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46" t="s">
        <v>35</v>
      </c>
      <c r="CN50" s="46" t="s">
        <v>35</v>
      </c>
      <c r="CO50" s="46" t="s">
        <v>35</v>
      </c>
      <c r="CP50" s="46" t="s">
        <v>35</v>
      </c>
      <c r="CQ50" s="46" t="s">
        <v>35</v>
      </c>
      <c r="CR50" s="7"/>
      <c r="CS50" s="7"/>
      <c r="CT50" s="7"/>
      <c r="CU50" s="7"/>
      <c r="CV50" s="7"/>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82" t="s">
        <v>35</v>
      </c>
      <c r="AM51" s="82" t="s">
        <v>35</v>
      </c>
      <c r="AN51" s="82" t="s">
        <v>35</v>
      </c>
      <c r="AO51" s="82" t="s">
        <v>35</v>
      </c>
      <c r="AP51" s="82" t="s">
        <v>35</v>
      </c>
      <c r="AQ51" s="67" t="s">
        <v>35</v>
      </c>
      <c r="AR51" s="8"/>
      <c r="AS51" s="8"/>
      <c r="AT51" s="8"/>
      <c r="AU51" s="8"/>
      <c r="AV51" s="8"/>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46" t="s">
        <v>35</v>
      </c>
      <c r="CN51" s="46" t="s">
        <v>35</v>
      </c>
      <c r="CO51" s="46" t="s">
        <v>35</v>
      </c>
      <c r="CP51" s="46" t="s">
        <v>35</v>
      </c>
      <c r="CQ51" s="46" t="s">
        <v>35</v>
      </c>
      <c r="CR51" s="7"/>
      <c r="CS51" s="7"/>
      <c r="CT51" s="7"/>
      <c r="CU51" s="7"/>
      <c r="CV51" s="7"/>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82" t="s">
        <v>35</v>
      </c>
      <c r="AM52" s="82" t="s">
        <v>35</v>
      </c>
      <c r="AN52" s="82" t="s">
        <v>35</v>
      </c>
      <c r="AO52" s="82" t="s">
        <v>35</v>
      </c>
      <c r="AP52" s="82" t="s">
        <v>35</v>
      </c>
      <c r="AQ52" s="67" t="s">
        <v>35</v>
      </c>
      <c r="AR52" s="8"/>
      <c r="AS52" s="8"/>
      <c r="AT52" s="8"/>
      <c r="AU52" s="8"/>
      <c r="AV52" s="8"/>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46" t="s">
        <v>35</v>
      </c>
      <c r="CN52" s="46" t="s">
        <v>35</v>
      </c>
      <c r="CO52" s="46" t="s">
        <v>35</v>
      </c>
      <c r="CP52" s="46" t="s">
        <v>35</v>
      </c>
      <c r="CQ52" s="46" t="s">
        <v>35</v>
      </c>
      <c r="CR52" s="7"/>
      <c r="CS52" s="7"/>
      <c r="CT52" s="7"/>
      <c r="CU52" s="7"/>
      <c r="CV52" s="7"/>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82" t="s">
        <v>35</v>
      </c>
      <c r="AM53" s="82" t="s">
        <v>35</v>
      </c>
      <c r="AN53" s="82" t="s">
        <v>35</v>
      </c>
      <c r="AO53" s="82" t="s">
        <v>35</v>
      </c>
      <c r="AP53" s="82" t="s">
        <v>35</v>
      </c>
      <c r="AQ53" s="67" t="s">
        <v>35</v>
      </c>
      <c r="AR53" s="8"/>
      <c r="AS53" s="8"/>
      <c r="AT53" s="8"/>
      <c r="AU53" s="8"/>
      <c r="AV53" s="8"/>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46" t="s">
        <v>35</v>
      </c>
      <c r="CN53" s="46" t="s">
        <v>35</v>
      </c>
      <c r="CO53" s="46" t="s">
        <v>35</v>
      </c>
      <c r="CP53" s="46" t="s">
        <v>35</v>
      </c>
      <c r="CQ53" s="46" t="s">
        <v>35</v>
      </c>
      <c r="CR53" s="7"/>
      <c r="CS53" s="7"/>
      <c r="CT53" s="7"/>
      <c r="CU53" s="7"/>
      <c r="CV53" s="7"/>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82" t="s">
        <v>35</v>
      </c>
      <c r="AM54" s="82" t="s">
        <v>35</v>
      </c>
      <c r="AN54" s="82" t="s">
        <v>35</v>
      </c>
      <c r="AO54" s="82" t="s">
        <v>35</v>
      </c>
      <c r="AP54" s="82" t="s">
        <v>35</v>
      </c>
      <c r="AQ54" s="67" t="s">
        <v>35</v>
      </c>
      <c r="AR54" s="8"/>
      <c r="AS54" s="8"/>
      <c r="AT54" s="8"/>
      <c r="AU54" s="8"/>
      <c r="AV54" s="8"/>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46" t="s">
        <v>35</v>
      </c>
      <c r="CN54" s="46" t="s">
        <v>35</v>
      </c>
      <c r="CO54" s="46" t="s">
        <v>35</v>
      </c>
      <c r="CP54" s="46" t="s">
        <v>35</v>
      </c>
      <c r="CQ54" s="46" t="s">
        <v>35</v>
      </c>
      <c r="CR54" s="7"/>
      <c r="CS54" s="7"/>
      <c r="CT54" s="7"/>
      <c r="CU54" s="7"/>
      <c r="CV54" s="7"/>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12" t="s">
        <v>35</v>
      </c>
      <c r="AM55" s="12" t="s">
        <v>35</v>
      </c>
      <c r="AN55" s="12" t="s">
        <v>35</v>
      </c>
      <c r="AO55" s="12" t="s">
        <v>35</v>
      </c>
      <c r="AP55" s="12" t="s">
        <v>35</v>
      </c>
      <c r="AQ55" s="9" t="s">
        <v>35</v>
      </c>
      <c r="AR55" s="8"/>
      <c r="AS55" s="8"/>
      <c r="AT55" s="8"/>
      <c r="AU55" s="8"/>
      <c r="AV55" s="8"/>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48" t="s">
        <v>35</v>
      </c>
      <c r="CN55" s="48" t="s">
        <v>35</v>
      </c>
      <c r="CO55" s="48" t="s">
        <v>35</v>
      </c>
      <c r="CP55" s="48" t="s">
        <v>35</v>
      </c>
      <c r="CQ55" s="48" t="s">
        <v>35</v>
      </c>
      <c r="CR55" s="7"/>
      <c r="CS55" s="7"/>
      <c r="CT55" s="7"/>
      <c r="CU55" s="7"/>
      <c r="CV55" s="7"/>
      <c r="CW55" s="7"/>
      <c r="CX55" s="7"/>
      <c r="CY55" s="7"/>
      <c r="CZ55" s="7"/>
    </row>
    <row r="56" s="454"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415"/>
      <c r="AN56" s="415"/>
      <c r="AO56" s="415"/>
      <c r="AP56" s="415"/>
      <c r="AQ56" s="415"/>
      <c r="AR56" s="908"/>
      <c r="AS56" s="908"/>
      <c r="AT56" s="908"/>
      <c r="AU56" s="908"/>
      <c r="AV56" s="908"/>
      <c r="AW56" s="908"/>
      <c r="AX56" s="908"/>
      <c r="AY56" s="908"/>
      <c r="AZ56" s="361"/>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454" customFormat="true" ht="12.75"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276</v>
      </c>
      <c r="T57" s="581" t="s">
        <v>149</v>
      </c>
      <c r="U57" s="581" t="s">
        <v>150</v>
      </c>
      <c r="V57" s="581" t="s">
        <v>151</v>
      </c>
      <c r="W57" s="581" t="s">
        <v>152</v>
      </c>
      <c r="X57" s="581" t="s">
        <v>153</v>
      </c>
      <c r="Y57" s="581" t="s">
        <v>154</v>
      </c>
      <c r="Z57" s="581" t="s">
        <v>155</v>
      </c>
      <c r="AA57" s="581" t="s">
        <v>156</v>
      </c>
      <c r="AB57" s="581" t="s">
        <v>157</v>
      </c>
      <c r="AC57" s="581" t="s">
        <v>158</v>
      </c>
      <c r="AD57" s="581" t="s">
        <v>159</v>
      </c>
      <c r="AE57" s="581" t="s">
        <v>160</v>
      </c>
      <c r="AF57" s="581" t="s">
        <v>277</v>
      </c>
      <c r="AG57" s="581" t="s">
        <v>278</v>
      </c>
      <c r="AH57" s="581" t="s">
        <v>161</v>
      </c>
      <c r="AI57" s="581" t="s">
        <v>162</v>
      </c>
      <c r="AJ57" s="581" t="s">
        <v>163</v>
      </c>
      <c r="AK57" s="581" t="s">
        <v>164</v>
      </c>
      <c r="AL57" s="581" t="s">
        <v>165</v>
      </c>
      <c r="AM57" s="581" t="s">
        <v>166</v>
      </c>
      <c r="AN57" s="581" t="s">
        <v>167</v>
      </c>
      <c r="AO57" s="581" t="s">
        <v>279</v>
      </c>
      <c r="AP57" s="581" t="s">
        <v>280</v>
      </c>
      <c r="AQ57" s="582" t="s">
        <v>281</v>
      </c>
      <c r="AR57" s="908"/>
      <c r="AS57" s="908"/>
      <c r="AT57" s="908"/>
      <c r="AU57" s="908"/>
      <c r="AV57" s="908"/>
      <c r="AW57" s="908"/>
      <c r="AX57" s="908"/>
      <c r="AY57" s="908"/>
      <c r="AZ57" s="361"/>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276</v>
      </c>
      <c r="BT57" s="554" t="s">
        <v>149</v>
      </c>
      <c r="BU57" s="554" t="s">
        <v>150</v>
      </c>
      <c r="BV57" s="554" t="s">
        <v>151</v>
      </c>
      <c r="BW57" s="554" t="s">
        <v>152</v>
      </c>
      <c r="BX57" s="554" t="s">
        <v>153</v>
      </c>
      <c r="BY57" s="555" t="s">
        <v>154</v>
      </c>
      <c r="BZ57" s="555" t="s">
        <v>155</v>
      </c>
      <c r="CA57" s="555" t="s">
        <v>156</v>
      </c>
      <c r="CB57" s="555" t="s">
        <v>157</v>
      </c>
      <c r="CC57" s="555" t="s">
        <v>158</v>
      </c>
      <c r="CD57" s="555" t="s">
        <v>159</v>
      </c>
      <c r="CE57" s="555" t="s">
        <v>160</v>
      </c>
      <c r="CF57" s="555" t="s">
        <v>277</v>
      </c>
      <c r="CG57" s="555" t="s">
        <v>278</v>
      </c>
      <c r="CH57" s="555" t="s">
        <v>161</v>
      </c>
      <c r="CI57" s="555" t="s">
        <v>162</v>
      </c>
      <c r="CJ57" s="555" t="s">
        <v>163</v>
      </c>
      <c r="CK57" s="555" t="s">
        <v>164</v>
      </c>
      <c r="CL57" s="555" t="s">
        <v>165</v>
      </c>
      <c r="CM57" s="555" t="s">
        <v>166</v>
      </c>
      <c r="CN57" s="555" t="s">
        <v>167</v>
      </c>
      <c r="CO57" s="555" t="s">
        <v>279</v>
      </c>
      <c r="CP57" s="555" t="s">
        <v>280</v>
      </c>
      <c r="CQ57" s="555" t="s">
        <v>281</v>
      </c>
      <c r="CR57" s="201"/>
      <c r="CS57" s="201"/>
      <c r="CT57" s="201"/>
      <c r="CU57" s="201"/>
      <c r="CV57" s="201"/>
      <c r="CW57" s="201"/>
      <c r="CX57" s="201"/>
      <c r="CY57" s="201"/>
      <c r="CZ57" s="201"/>
    </row>
    <row r="58" s="454" customFormat="true" ht="15" customHeight="true" x14ac:dyDescent="0.2">
      <c r="A58" s="1068" t="s">
        <v>169</v>
      </c>
      <c r="B58" s="386" t="s">
        <v>170</v>
      </c>
      <c r="C58" s="145">
        <v>2.5850453614248127E-2</v>
      </c>
      <c r="D58" s="144">
        <v>4.2465763273690685E-2</v>
      </c>
      <c r="E58" s="144">
        <v>0.28618578472817396</v>
      </c>
      <c r="F58" s="144">
        <v>1.6735231266164587</v>
      </c>
      <c r="G58" s="143">
        <v>18.117970219620521</v>
      </c>
      <c r="H58" s="142">
        <v>0.21303057997845634</v>
      </c>
      <c r="I58" s="144">
        <v>5.5781220791293089</v>
      </c>
      <c r="J58" s="144">
        <v>8.7877002531191426</v>
      </c>
      <c r="K58" s="144">
        <v>18.993856771970606</v>
      </c>
      <c r="L58" s="141">
        <v>34.524518278833092</v>
      </c>
      <c r="M58" s="145">
        <v>1.4327515749900302E-2</v>
      </c>
      <c r="N58" s="144">
        <v>1.5199403412944576E-2</v>
      </c>
      <c r="O58" s="144">
        <v>0.15575853042866664</v>
      </c>
      <c r="P58" s="144">
        <v>0.38681976146496017</v>
      </c>
      <c r="Q58" s="143">
        <v>4.487528060436512</v>
      </c>
      <c r="R58" s="142">
        <v>1.0286981583560031</v>
      </c>
      <c r="S58" s="144">
        <v>12.869802045206335</v>
      </c>
      <c r="T58" s="144">
        <v>2.251425382501671</v>
      </c>
      <c r="U58" s="144">
        <v>3.0216515074319226</v>
      </c>
      <c r="V58" s="144">
        <v>0</v>
      </c>
      <c r="W58" s="144">
        <v>2.8719485848671193</v>
      </c>
      <c r="X58" s="144">
        <v>8.7336236299969912</v>
      </c>
      <c r="Y58" s="144">
        <v>3.375835940187033</v>
      </c>
      <c r="Z58" s="144">
        <v>0.38962256552280472</v>
      </c>
      <c r="AA58" s="144">
        <v>1.7215793182745158</v>
      </c>
      <c r="AB58" s="144">
        <v>3.3458761985271845</v>
      </c>
      <c r="AC58" s="144">
        <v>5.0086054375311369</v>
      </c>
      <c r="AD58" s="144">
        <v>0.74532294481628314</v>
      </c>
      <c r="AE58" s="144">
        <v>2.7399363354746824</v>
      </c>
      <c r="AF58" s="144">
        <v>16.760728354968627</v>
      </c>
      <c r="AG58" s="144">
        <v>20.113822077877643</v>
      </c>
      <c r="AH58" s="144">
        <v>1.0578309756711364</v>
      </c>
      <c r="AI58" s="144">
        <v>1.1385529204668365</v>
      </c>
      <c r="AJ58" s="144">
        <v>0.23335035443162758</v>
      </c>
      <c r="AK58" s="144">
        <v>0</v>
      </c>
      <c r="AL58" s="144">
        <v>1.4473644846098741</v>
      </c>
      <c r="AM58" s="144">
        <v>2.3734206246777205</v>
      </c>
      <c r="AN58" s="144">
        <v>6.542666875568445</v>
      </c>
      <c r="AO58" s="144">
        <v>50.402951608643029</v>
      </c>
      <c r="AP58" s="144">
        <v>22.994589189326469</v>
      </c>
      <c r="AQ58" s="141">
        <v>14.092838541178427</v>
      </c>
      <c r="AR58" s="908"/>
      <c r="AS58" s="908"/>
      <c r="AT58" s="908"/>
      <c r="AU58" s="908"/>
      <c r="AV58" s="908"/>
      <c r="AW58" s="908"/>
      <c r="AX58" s="908"/>
      <c r="AY58" s="908"/>
      <c r="AZ58" s="361"/>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419"/>
      <c r="CN58" s="419"/>
      <c r="CO58" s="419"/>
      <c r="CP58" s="419"/>
      <c r="CQ58" s="419"/>
      <c r="CR58" s="6"/>
      <c r="CS58" s="6"/>
      <c r="CT58" s="6"/>
      <c r="CU58" s="6"/>
      <c r="CV58" s="6"/>
      <c r="CW58" s="6"/>
      <c r="CX58" s="6"/>
      <c r="CY58" s="6"/>
      <c r="CZ58" s="6"/>
    </row>
    <row r="59" s="454" customFormat="true" ht="15" customHeight="true" x14ac:dyDescent="0.2">
      <c r="A59" s="1069"/>
      <c r="B59" s="387" t="s">
        <v>171</v>
      </c>
      <c r="C59" s="140">
        <v>0.31173935199404812</v>
      </c>
      <c r="D59" s="139">
        <v>0.27119191437945162</v>
      </c>
      <c r="E59" s="139">
        <v>1.210181785413861</v>
      </c>
      <c r="F59" s="139">
        <v>3.5400514010023962</v>
      </c>
      <c r="G59" s="138">
        <v>12.043031367661397</v>
      </c>
      <c r="H59" s="137">
        <v>2.8332117740424656</v>
      </c>
      <c r="I59" s="139">
        <v>4.6707412811711748</v>
      </c>
      <c r="J59" s="139">
        <v>8.4459245416982025</v>
      </c>
      <c r="K59" s="139">
        <v>14.057476831094821</v>
      </c>
      <c r="L59" s="136">
        <v>12.254250237437422</v>
      </c>
      <c r="M59" s="140">
        <v>0.19903622461451498</v>
      </c>
      <c r="N59" s="139">
        <v>0.42503540977717236</v>
      </c>
      <c r="O59" s="139">
        <v>0.46282595178936037</v>
      </c>
      <c r="P59" s="139">
        <v>1.3591155080855299</v>
      </c>
      <c r="Q59" s="138">
        <v>7.0918088666070886</v>
      </c>
      <c r="R59" s="137">
        <v>9.0187311131906629</v>
      </c>
      <c r="S59" s="139">
        <v>1.8708078557008716</v>
      </c>
      <c r="T59" s="139">
        <v>1.1864284316335194</v>
      </c>
      <c r="U59" s="139">
        <v>1.7103080142737332</v>
      </c>
      <c r="V59" s="139">
        <v>0</v>
      </c>
      <c r="W59" s="139">
        <v>3.9653235851108906</v>
      </c>
      <c r="X59" s="139">
        <v>17.116301595381248</v>
      </c>
      <c r="Y59" s="139">
        <v>1.7904260390161999</v>
      </c>
      <c r="Z59" s="139">
        <v>2.6098885190511134</v>
      </c>
      <c r="AA59" s="139">
        <v>4.4635098433529032</v>
      </c>
      <c r="AB59" s="139">
        <v>1.7831440003552321</v>
      </c>
      <c r="AC59" s="139">
        <v>8.0649907966457448</v>
      </c>
      <c r="AD59" s="139">
        <v>2.4493094929902921</v>
      </c>
      <c r="AE59" s="139">
        <v>4.7162921676578309</v>
      </c>
      <c r="AF59" s="139">
        <v>6.4666801288961153</v>
      </c>
      <c r="AG59" s="139">
        <v>11.539265941120723</v>
      </c>
      <c r="AH59" s="139">
        <v>1.2567590238661976</v>
      </c>
      <c r="AI59" s="139">
        <v>0</v>
      </c>
      <c r="AJ59" s="139">
        <v>0.23335035443162758</v>
      </c>
      <c r="AK59" s="139">
        <v>1.9995952947720681</v>
      </c>
      <c r="AL59" s="139">
        <v>0.32743665660995547</v>
      </c>
      <c r="AM59" s="139">
        <v>1.6989429232190627</v>
      </c>
      <c r="AN59" s="139">
        <v>4.8861918718304214</v>
      </c>
      <c r="AO59" s="139">
        <v>4.3692179393940167</v>
      </c>
      <c r="AP59" s="139">
        <v>13.483411436436791</v>
      </c>
      <c r="AQ59" s="136">
        <v>8.5478606903721825</v>
      </c>
      <c r="AR59" s="908"/>
      <c r="AS59" s="908"/>
      <c r="AT59" s="908"/>
      <c r="AU59" s="908"/>
      <c r="AV59" s="908"/>
      <c r="AW59" s="908"/>
      <c r="AX59" s="908"/>
      <c r="AY59" s="908"/>
      <c r="AZ59" s="361"/>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423"/>
      <c r="CN59" s="423"/>
      <c r="CO59" s="423"/>
      <c r="CP59" s="423"/>
      <c r="CQ59" s="423"/>
      <c r="CR59" s="6"/>
      <c r="CS59" s="6"/>
      <c r="CT59" s="6"/>
      <c r="CU59" s="6"/>
      <c r="CV59" s="6"/>
      <c r="CW59" s="6"/>
      <c r="CX59" s="6"/>
      <c r="CY59" s="6"/>
      <c r="CZ59" s="6"/>
    </row>
    <row r="60" s="454" customFormat="true" ht="15" customHeight="true" x14ac:dyDescent="0.2">
      <c r="A60" s="1069"/>
      <c r="B60" s="387" t="s">
        <v>172</v>
      </c>
      <c r="C60" s="140">
        <v>14.748906062754171</v>
      </c>
      <c r="D60" s="139">
        <v>13.652727905704282</v>
      </c>
      <c r="E60" s="139">
        <v>15.427106669480892</v>
      </c>
      <c r="F60" s="139">
        <v>21.413142995421996</v>
      </c>
      <c r="G60" s="138">
        <v>11.643111562669272</v>
      </c>
      <c r="H60" s="137">
        <v>23.818681600761334</v>
      </c>
      <c r="I60" s="139">
        <v>22.953511358786166</v>
      </c>
      <c r="J60" s="139">
        <v>12.196971365041716</v>
      </c>
      <c r="K60" s="139">
        <v>7.6469637954443312</v>
      </c>
      <c r="L60" s="136">
        <v>6.4092995769823773</v>
      </c>
      <c r="M60" s="140">
        <v>15.309150924048579</v>
      </c>
      <c r="N60" s="139">
        <v>13.538096706419434</v>
      </c>
      <c r="O60" s="139">
        <v>12.52263996404181</v>
      </c>
      <c r="P60" s="139">
        <v>16.642987729340891</v>
      </c>
      <c r="Q60" s="138">
        <v>20.083050369262736</v>
      </c>
      <c r="R60" s="137">
        <v>34.630842003191006</v>
      </c>
      <c r="S60" s="139">
        <v>5.9351584750451023</v>
      </c>
      <c r="T60" s="139">
        <v>51.951477893882569</v>
      </c>
      <c r="U60" s="139">
        <v>26.624382450469618</v>
      </c>
      <c r="V60" s="139">
        <v>11.133188670371116</v>
      </c>
      <c r="W60" s="139">
        <v>9.2924386675540127</v>
      </c>
      <c r="X60" s="139">
        <v>19.586034106124497</v>
      </c>
      <c r="Y60" s="139">
        <v>16.408116196542004</v>
      </c>
      <c r="Z60" s="139">
        <v>19.895758790345184</v>
      </c>
      <c r="AA60" s="139">
        <v>0.66300195150263763</v>
      </c>
      <c r="AB60" s="139">
        <v>19.17821755874111</v>
      </c>
      <c r="AC60" s="139">
        <v>12.515947303472025</v>
      </c>
      <c r="AD60" s="139">
        <v>20.186808206694131</v>
      </c>
      <c r="AE60" s="139">
        <v>9.8801008107974404</v>
      </c>
      <c r="AF60" s="139">
        <v>29.61493038003406</v>
      </c>
      <c r="AG60" s="139">
        <v>42.414032690258566</v>
      </c>
      <c r="AH60" s="139">
        <v>18.257955317602267</v>
      </c>
      <c r="AI60" s="139">
        <v>6.4390976633895498</v>
      </c>
      <c r="AJ60" s="139">
        <v>14.005988807155214</v>
      </c>
      <c r="AK60" s="139">
        <v>5.4110503627281936</v>
      </c>
      <c r="AL60" s="139">
        <v>10.518098063745692</v>
      </c>
      <c r="AM60" s="139">
        <v>0.54830217464343756</v>
      </c>
      <c r="AN60" s="139">
        <v>23.71594305074203</v>
      </c>
      <c r="AO60" s="139">
        <v>21.114977002765947</v>
      </c>
      <c r="AP60" s="139">
        <v>42.164737011315978</v>
      </c>
      <c r="AQ60" s="136">
        <v>49.952527554568526</v>
      </c>
      <c r="AR60" s="908"/>
      <c r="AS60" s="908"/>
      <c r="AT60" s="908"/>
      <c r="AU60" s="908"/>
      <c r="AV60" s="908"/>
      <c r="AW60" s="908"/>
      <c r="AX60" s="908"/>
      <c r="AY60" s="908"/>
      <c r="AZ60" s="361"/>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423"/>
      <c r="CN60" s="423"/>
      <c r="CO60" s="423"/>
      <c r="CP60" s="423"/>
      <c r="CQ60" s="423"/>
      <c r="CR60" s="6"/>
      <c r="CS60" s="6"/>
      <c r="CT60" s="6"/>
      <c r="CU60" s="6"/>
      <c r="CV60" s="6"/>
      <c r="CW60" s="6"/>
      <c r="CX60" s="6"/>
      <c r="CY60" s="6"/>
      <c r="CZ60" s="6"/>
    </row>
    <row r="61" s="454" customFormat="true" ht="15" customHeight="true" x14ac:dyDescent="0.2">
      <c r="A61" s="1069"/>
      <c r="B61" s="387" t="s">
        <v>282</v>
      </c>
      <c r="C61" s="140">
        <v>2.7371527620567373</v>
      </c>
      <c r="D61" s="139">
        <v>3.1874415766559063</v>
      </c>
      <c r="E61" s="139">
        <v>3.8227115568411922</v>
      </c>
      <c r="F61" s="139">
        <v>11.273607742482497</v>
      </c>
      <c r="G61" s="138">
        <v>28.539006852750866</v>
      </c>
      <c r="H61" s="137">
        <v>16.876758928235308</v>
      </c>
      <c r="I61" s="139">
        <v>33.538816037295902</v>
      </c>
      <c r="J61" s="139">
        <v>39.899463513139175</v>
      </c>
      <c r="K61" s="139">
        <v>37.266830346703834</v>
      </c>
      <c r="L61" s="136">
        <v>26.373314688303584</v>
      </c>
      <c r="M61" s="140">
        <v>2.2841666949620594</v>
      </c>
      <c r="N61" s="139">
        <v>1.8586913812356931</v>
      </c>
      <c r="O61" s="139">
        <v>2.7657258584457316</v>
      </c>
      <c r="P61" s="139">
        <v>3.6730048126213424</v>
      </c>
      <c r="Q61" s="138">
        <v>6.0754936811804567</v>
      </c>
      <c r="R61" s="137">
        <v>18.035906984537377</v>
      </c>
      <c r="S61" s="139">
        <v>48.341541172576655</v>
      </c>
      <c r="T61" s="139">
        <v>8.9703454209832412</v>
      </c>
      <c r="U61" s="139">
        <v>6.7278820645010935</v>
      </c>
      <c r="V61" s="139">
        <v>0.22003112318054563</v>
      </c>
      <c r="W61" s="139">
        <v>8.3036587982536236</v>
      </c>
      <c r="X61" s="139">
        <v>25.8455908319706</v>
      </c>
      <c r="Y61" s="139">
        <v>4.404207725633789</v>
      </c>
      <c r="Z61" s="139">
        <v>3.3567715375256659</v>
      </c>
      <c r="AA61" s="139">
        <v>11.353030541253126</v>
      </c>
      <c r="AB61" s="139">
        <v>4.2158444290660224</v>
      </c>
      <c r="AC61" s="139">
        <v>4.9437342869698258</v>
      </c>
      <c r="AD61" s="139">
        <v>6.1390015109374998</v>
      </c>
      <c r="AE61" s="139">
        <v>6.0580065897738784</v>
      </c>
      <c r="AF61" s="139">
        <v>8.9495712647915084</v>
      </c>
      <c r="AG61" s="139">
        <v>7.8964434304049131</v>
      </c>
      <c r="AH61" s="139">
        <v>17.506627121480903</v>
      </c>
      <c r="AI61" s="139">
        <v>0.5178700537521328</v>
      </c>
      <c r="AJ61" s="139">
        <v>2.8836215710766053</v>
      </c>
      <c r="AK61" s="139">
        <v>2.124556930105677</v>
      </c>
      <c r="AL61" s="139">
        <v>2.7637754887527373</v>
      </c>
      <c r="AM61" s="139">
        <v>4.6170356497205374</v>
      </c>
      <c r="AN61" s="139">
        <v>7.9813751057269204</v>
      </c>
      <c r="AO61" s="139">
        <v>11.660645319622645</v>
      </c>
      <c r="AP61" s="139">
        <v>7.9823887744462922</v>
      </c>
      <c r="AQ61" s="136">
        <v>6.4405793665852693</v>
      </c>
      <c r="AR61" s="908"/>
      <c r="AS61" s="908"/>
      <c r="AT61" s="908"/>
      <c r="AU61" s="908"/>
      <c r="AV61" s="908"/>
      <c r="AW61" s="908"/>
      <c r="AX61" s="908"/>
      <c r="AY61" s="908"/>
      <c r="AZ61" s="361"/>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423"/>
      <c r="CN61" s="423"/>
      <c r="CO61" s="423"/>
      <c r="CP61" s="423"/>
      <c r="CQ61" s="423"/>
      <c r="CR61" s="6"/>
      <c r="CS61" s="6"/>
      <c r="CT61" s="6"/>
      <c r="CU61" s="6"/>
      <c r="CV61" s="6"/>
      <c r="CW61" s="6"/>
      <c r="CX61" s="6"/>
      <c r="CY61" s="6"/>
      <c r="CZ61" s="6"/>
    </row>
    <row r="62" s="454" customFormat="true" ht="15" customHeight="true" x14ac:dyDescent="0.2">
      <c r="A62" s="1069"/>
      <c r="B62" s="387" t="s">
        <v>283</v>
      </c>
      <c r="C62" s="140">
        <v>0</v>
      </c>
      <c r="D62" s="139">
        <v>7.2337561864443484E-2</v>
      </c>
      <c r="E62" s="139">
        <v>0</v>
      </c>
      <c r="F62" s="139">
        <v>0.12688135018648303</v>
      </c>
      <c r="G62" s="138">
        <v>0.46074740613191201</v>
      </c>
      <c r="H62" s="137">
        <v>0.10082283391340098</v>
      </c>
      <c r="I62" s="139">
        <v>0.42796400340220908</v>
      </c>
      <c r="J62" s="139">
        <v>0.50200753734252201</v>
      </c>
      <c r="K62" s="139">
        <v>0.11943142739911188</v>
      </c>
      <c r="L62" s="136">
        <v>1.2700694226095945</v>
      </c>
      <c r="M62" s="140">
        <v>0</v>
      </c>
      <c r="N62" s="139">
        <v>9.5882546061486038E-2</v>
      </c>
      <c r="O62" s="139">
        <v>0</v>
      </c>
      <c r="P62" s="139">
        <v>0</v>
      </c>
      <c r="Q62" s="138">
        <v>1.1039425024500787E-2</v>
      </c>
      <c r="R62" s="137">
        <v>6.0469610467006649E-2</v>
      </c>
      <c r="S62" s="139">
        <v>0.54507559536107641</v>
      </c>
      <c r="T62" s="139">
        <v>0</v>
      </c>
      <c r="U62" s="139">
        <v>0</v>
      </c>
      <c r="V62" s="139">
        <v>0</v>
      </c>
      <c r="W62" s="139">
        <v>0</v>
      </c>
      <c r="X62" s="139">
        <v>0</v>
      </c>
      <c r="Y62" s="139">
        <v>0</v>
      </c>
      <c r="Z62" s="139">
        <v>0</v>
      </c>
      <c r="AA62" s="139">
        <v>0.15197940295541332</v>
      </c>
      <c r="AB62" s="139">
        <v>0.27740259036764342</v>
      </c>
      <c r="AC62" s="139">
        <v>0</v>
      </c>
      <c r="AD62" s="139">
        <v>0.43581834762925797</v>
      </c>
      <c r="AE62" s="139">
        <v>0</v>
      </c>
      <c r="AF62" s="139">
        <v>0.33914248320491996</v>
      </c>
      <c r="AG62" s="139">
        <v>0.14001040774221643</v>
      </c>
      <c r="AH62" s="139">
        <v>0</v>
      </c>
      <c r="AI62" s="139">
        <v>0.15283986711406447</v>
      </c>
      <c r="AJ62" s="139">
        <v>0</v>
      </c>
      <c r="AK62" s="139">
        <v>0.21721176436784581</v>
      </c>
      <c r="AL62" s="139">
        <v>0</v>
      </c>
      <c r="AM62" s="139">
        <v>0.46335108057896057</v>
      </c>
      <c r="AN62" s="139">
        <v>0</v>
      </c>
      <c r="AO62" s="139">
        <v>0</v>
      </c>
      <c r="AP62" s="139">
        <v>0</v>
      </c>
      <c r="AQ62" s="136">
        <v>0.21174747557179807</v>
      </c>
      <c r="AR62" s="908"/>
      <c r="AS62" s="908"/>
      <c r="AT62" s="908"/>
      <c r="AU62" s="908"/>
      <c r="AV62" s="908"/>
      <c r="AW62" s="908"/>
      <c r="AX62" s="908"/>
      <c r="AY62" s="908"/>
      <c r="AZ62" s="361"/>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423"/>
      <c r="CN62" s="423"/>
      <c r="CO62" s="423"/>
      <c r="CP62" s="423"/>
      <c r="CQ62" s="423"/>
      <c r="CR62" s="6"/>
      <c r="CS62" s="6"/>
      <c r="CT62" s="6"/>
      <c r="CU62" s="6"/>
      <c r="CV62" s="6"/>
      <c r="CW62" s="6"/>
      <c r="CX62" s="6"/>
      <c r="CY62" s="6"/>
      <c r="CZ62" s="6"/>
    </row>
    <row r="63" s="454" customFormat="true" ht="15" customHeight="true" x14ac:dyDescent="0.2">
      <c r="A63" s="1069"/>
      <c r="B63" s="387" t="s">
        <v>284</v>
      </c>
      <c r="C63" s="140">
        <v>1.1079169011632826</v>
      </c>
      <c r="D63" s="139">
        <v>0.81029367739657476</v>
      </c>
      <c r="E63" s="139">
        <v>0.43262211365481007</v>
      </c>
      <c r="F63" s="139">
        <v>1.200471078820833</v>
      </c>
      <c r="G63" s="138">
        <v>0.43988092993274164</v>
      </c>
      <c r="H63" s="137">
        <v>2.6824359916123818E-2</v>
      </c>
      <c r="I63" s="139">
        <v>0.2397644089988655</v>
      </c>
      <c r="J63" s="139">
        <v>0.49862073767083853</v>
      </c>
      <c r="K63" s="139">
        <v>0.69798872164154147</v>
      </c>
      <c r="L63" s="136">
        <v>0.37482812941234006</v>
      </c>
      <c r="M63" s="140">
        <v>1.3330222128465146</v>
      </c>
      <c r="N63" s="139">
        <v>0.4646620908233462</v>
      </c>
      <c r="O63" s="139">
        <v>0.85336564405356763</v>
      </c>
      <c r="P63" s="139">
        <v>1.1208660861889093</v>
      </c>
      <c r="Q63" s="138">
        <v>0.89487628685368248</v>
      </c>
      <c r="R63" s="137">
        <v>0.36281766280203986</v>
      </c>
      <c r="S63" s="139">
        <v>6.5067421420534066E-2</v>
      </c>
      <c r="T63" s="139">
        <v>0</v>
      </c>
      <c r="U63" s="139">
        <v>0</v>
      </c>
      <c r="V63" s="139">
        <v>0</v>
      </c>
      <c r="W63" s="139">
        <v>0.65296961382390917</v>
      </c>
      <c r="X63" s="139">
        <v>0</v>
      </c>
      <c r="Y63" s="139">
        <v>1.1283972915621283</v>
      </c>
      <c r="Z63" s="139">
        <v>0.1412958278811573</v>
      </c>
      <c r="AA63" s="139">
        <v>0.18756957786070558</v>
      </c>
      <c r="AB63" s="139">
        <v>1.1631183310491133</v>
      </c>
      <c r="AC63" s="139">
        <v>0.94093461495108588</v>
      </c>
      <c r="AD63" s="139">
        <v>1.8116107341834866</v>
      </c>
      <c r="AE63" s="139">
        <v>0.47610956885211636</v>
      </c>
      <c r="AF63" s="139">
        <v>0.74298124706147717</v>
      </c>
      <c r="AG63" s="139">
        <v>1.3929513861981777</v>
      </c>
      <c r="AH63" s="139">
        <v>0.81306795812140664</v>
      </c>
      <c r="AI63" s="139">
        <v>0.15937906785721809</v>
      </c>
      <c r="AJ63" s="139">
        <v>0.41169169843289422</v>
      </c>
      <c r="AK63" s="139">
        <v>2.5541614174182401</v>
      </c>
      <c r="AL63" s="139">
        <v>0</v>
      </c>
      <c r="AM63" s="139">
        <v>3.7676412701116253</v>
      </c>
      <c r="AN63" s="139">
        <v>0.4276108670865304</v>
      </c>
      <c r="AO63" s="139">
        <v>6.2810437255201995E-2</v>
      </c>
      <c r="AP63" s="139">
        <v>1.1217990751271223</v>
      </c>
      <c r="AQ63" s="136">
        <v>0.62091207216683575</v>
      </c>
      <c r="AR63" s="908"/>
      <c r="AS63" s="908"/>
      <c r="AT63" s="908"/>
      <c r="AU63" s="908"/>
      <c r="AV63" s="908"/>
      <c r="AW63" s="908"/>
      <c r="AX63" s="908"/>
      <c r="AY63" s="908"/>
      <c r="AZ63" s="361"/>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423"/>
      <c r="CN63" s="423"/>
      <c r="CO63" s="423"/>
      <c r="CP63" s="423"/>
      <c r="CQ63" s="423"/>
      <c r="CR63" s="6"/>
      <c r="CS63" s="6"/>
      <c r="CT63" s="6"/>
      <c r="CU63" s="6"/>
      <c r="CV63" s="6"/>
      <c r="CW63" s="6"/>
      <c r="CX63" s="6"/>
      <c r="CY63" s="6"/>
      <c r="CZ63" s="6"/>
    </row>
    <row r="64" s="454" customFormat="true" ht="15" customHeight="true" x14ac:dyDescent="0.2">
      <c r="A64" s="1069"/>
      <c r="B64" s="387" t="s">
        <v>285</v>
      </c>
      <c r="C64" s="140">
        <v>36.849960676600602</v>
      </c>
      <c r="D64" s="139">
        <v>34.762957584049097</v>
      </c>
      <c r="E64" s="139">
        <v>26.600929331083371</v>
      </c>
      <c r="F64" s="139">
        <v>20.631216653970551</v>
      </c>
      <c r="G64" s="138">
        <v>4.5430006253701727</v>
      </c>
      <c r="H64" s="137">
        <v>15.817624106419245</v>
      </c>
      <c r="I64" s="139">
        <v>5.0549101443296971</v>
      </c>
      <c r="J64" s="139">
        <v>2.8419714869567296</v>
      </c>
      <c r="K64" s="139">
        <v>1.3963690957952273</v>
      </c>
      <c r="L64" s="136">
        <v>0.35969730746447071</v>
      </c>
      <c r="M64" s="140">
        <v>37.265547045497733</v>
      </c>
      <c r="N64" s="139">
        <v>36.160661096157973</v>
      </c>
      <c r="O64" s="139">
        <v>31.167883329017833</v>
      </c>
      <c r="P64" s="139">
        <v>30.354251237662076</v>
      </c>
      <c r="Q64" s="138">
        <v>19.329582567352183</v>
      </c>
      <c r="R64" s="137">
        <v>10.6798292437139</v>
      </c>
      <c r="S64" s="139">
        <v>4.253473001665375</v>
      </c>
      <c r="T64" s="139">
        <v>6.7620541343236988</v>
      </c>
      <c r="U64" s="139">
        <v>23.996984590332612</v>
      </c>
      <c r="V64" s="139">
        <v>10.1339834747799</v>
      </c>
      <c r="W64" s="139">
        <v>10.345635372287006</v>
      </c>
      <c r="X64" s="139">
        <v>3.6874358927725144</v>
      </c>
      <c r="Y64" s="139">
        <v>48.692986232423671</v>
      </c>
      <c r="Z64" s="139">
        <v>40.640535385854562</v>
      </c>
      <c r="AA64" s="139">
        <v>32.337004030334505</v>
      </c>
      <c r="AB64" s="139">
        <v>43.540803388968911</v>
      </c>
      <c r="AC64" s="139">
        <v>18.137394296828226</v>
      </c>
      <c r="AD64" s="139">
        <v>40.095518612892057</v>
      </c>
      <c r="AE64" s="139">
        <v>28.221327847583876</v>
      </c>
      <c r="AF64" s="139">
        <v>33.465472884858713</v>
      </c>
      <c r="AG64" s="139">
        <v>14.502611823349051</v>
      </c>
      <c r="AH64" s="139">
        <v>48.064036814121323</v>
      </c>
      <c r="AI64" s="139">
        <v>19.713578676811661</v>
      </c>
      <c r="AJ64" s="139">
        <v>24.036645260578123</v>
      </c>
      <c r="AK64" s="139">
        <v>27.70467226324519</v>
      </c>
      <c r="AL64" s="139">
        <v>22.800517510086738</v>
      </c>
      <c r="AM64" s="139">
        <v>64.188667709007845</v>
      </c>
      <c r="AN64" s="139">
        <v>20.335886643987056</v>
      </c>
      <c r="AO64" s="139">
        <v>6.9309872450134762</v>
      </c>
      <c r="AP64" s="139">
        <v>9.4311694956659373</v>
      </c>
      <c r="AQ64" s="136">
        <v>19.320698110341343</v>
      </c>
      <c r="AR64" s="908"/>
      <c r="AS64" s="908"/>
      <c r="AT64" s="908"/>
      <c r="AU64" s="908"/>
      <c r="AV64" s="908"/>
      <c r="AW64" s="908"/>
      <c r="AX64" s="908"/>
      <c r="AY64" s="908"/>
      <c r="AZ64" s="361"/>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423"/>
      <c r="CN64" s="423"/>
      <c r="CO64" s="423"/>
      <c r="CP64" s="423"/>
      <c r="CQ64" s="423"/>
      <c r="CR64" s="6"/>
      <c r="CS64" s="6"/>
      <c r="CT64" s="6"/>
      <c r="CU64" s="6"/>
      <c r="CV64" s="6"/>
      <c r="CW64" s="6"/>
      <c r="CX64" s="6"/>
      <c r="CY64" s="6"/>
      <c r="CZ64" s="6"/>
    </row>
    <row r="65" s="454" customFormat="true" ht="15" customHeight="true" x14ac:dyDescent="0.2">
      <c r="A65" s="1069"/>
      <c r="B65" s="387" t="s">
        <v>286</v>
      </c>
      <c r="C65" s="140">
        <v>1.7092892060974394</v>
      </c>
      <c r="D65" s="139">
        <v>2.3024166200771896</v>
      </c>
      <c r="E65" s="139">
        <v>0.94620630380578052</v>
      </c>
      <c r="F65" s="139">
        <v>0.86436120003850025</v>
      </c>
      <c r="G65" s="138">
        <v>1.1625953882664546</v>
      </c>
      <c r="H65" s="137">
        <v>2.9244976880974409</v>
      </c>
      <c r="I65" s="139">
        <v>2.4391088880440006</v>
      </c>
      <c r="J65" s="139">
        <v>1.7499382215339063</v>
      </c>
      <c r="K65" s="139">
        <v>0.74103648738957806</v>
      </c>
      <c r="L65" s="136">
        <v>1.4110529844428392</v>
      </c>
      <c r="M65" s="140">
        <v>1.3968259557738181</v>
      </c>
      <c r="N65" s="139">
        <v>2.7608735053880911</v>
      </c>
      <c r="O65" s="139">
        <v>1.1970762905383463</v>
      </c>
      <c r="P65" s="139">
        <v>0.53658457423458794</v>
      </c>
      <c r="Q65" s="138">
        <v>0.38904672048151723</v>
      </c>
      <c r="R65" s="137">
        <v>0.47088289018360791</v>
      </c>
      <c r="S65" s="139">
        <v>1.9928313444534769</v>
      </c>
      <c r="T65" s="139">
        <v>6.8810410645076203E-2</v>
      </c>
      <c r="U65" s="139">
        <v>0.65050815676249574</v>
      </c>
      <c r="V65" s="139">
        <v>0.24191664436280752</v>
      </c>
      <c r="W65" s="139">
        <v>4.8972721036793185</v>
      </c>
      <c r="X65" s="139">
        <v>0.55200222681898037</v>
      </c>
      <c r="Y65" s="139">
        <v>0.91279942301646499</v>
      </c>
      <c r="Z65" s="139">
        <v>2.5133980012472863</v>
      </c>
      <c r="AA65" s="139">
        <v>0.25329900492568885</v>
      </c>
      <c r="AB65" s="139">
        <v>0.45513325997573989</v>
      </c>
      <c r="AC65" s="139">
        <v>0.40609784824401335</v>
      </c>
      <c r="AD65" s="139">
        <v>1.7805972659529847</v>
      </c>
      <c r="AE65" s="139">
        <v>0.44142769407773569</v>
      </c>
      <c r="AF65" s="139">
        <v>0.25008345263589937</v>
      </c>
      <c r="AG65" s="139">
        <v>0.30979309202988586</v>
      </c>
      <c r="AH65" s="139">
        <v>0.72406898266596642</v>
      </c>
      <c r="AI65" s="139">
        <v>0</v>
      </c>
      <c r="AJ65" s="139">
        <v>5.8646148780548801E-2</v>
      </c>
      <c r="AK65" s="139">
        <v>3.3285196619705344</v>
      </c>
      <c r="AL65" s="139">
        <v>0.76155092303994476</v>
      </c>
      <c r="AM65" s="139">
        <v>5.9289142024982571</v>
      </c>
      <c r="AN65" s="139">
        <v>0.46867460376679032</v>
      </c>
      <c r="AO65" s="139">
        <v>0.6304071899128405</v>
      </c>
      <c r="AP65" s="139">
        <v>1.7457886272698071</v>
      </c>
      <c r="AQ65" s="136">
        <v>0</v>
      </c>
      <c r="AR65" s="908"/>
      <c r="AS65" s="908"/>
      <c r="AT65" s="908"/>
      <c r="AU65" s="908"/>
      <c r="AV65" s="908"/>
      <c r="AW65" s="908"/>
      <c r="AX65" s="908"/>
      <c r="AY65" s="908"/>
      <c r="AZ65" s="361"/>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423"/>
      <c r="CN65" s="423"/>
      <c r="CO65" s="423"/>
      <c r="CP65" s="423"/>
      <c r="CQ65" s="423"/>
      <c r="CR65" s="6"/>
      <c r="CS65" s="6"/>
      <c r="CT65" s="6"/>
      <c r="CU65" s="6"/>
      <c r="CV65" s="6"/>
      <c r="CW65" s="6"/>
      <c r="CX65" s="6"/>
      <c r="CY65" s="6"/>
      <c r="CZ65" s="6"/>
    </row>
    <row r="66" s="454" customFormat="true" ht="15" customHeight="true" x14ac:dyDescent="0.2">
      <c r="A66" s="1069"/>
      <c r="B66" s="387" t="s">
        <v>287</v>
      </c>
      <c r="C66" s="140">
        <v>0</v>
      </c>
      <c r="D66" s="139">
        <v>0</v>
      </c>
      <c r="E66" s="139">
        <v>0</v>
      </c>
      <c r="F66" s="139">
        <v>1.369119400923313E-2</v>
      </c>
      <c r="G66" s="138">
        <v>0.6416375939797474</v>
      </c>
      <c r="H66" s="137">
        <v>0</v>
      </c>
      <c r="I66" s="139">
        <v>0.46872543002898936</v>
      </c>
      <c r="J66" s="139">
        <v>0</v>
      </c>
      <c r="K66" s="139">
        <v>1.6064175097056672</v>
      </c>
      <c r="L66" s="136">
        <v>0.35661201179339763</v>
      </c>
      <c r="M66" s="140">
        <v>0</v>
      </c>
      <c r="N66" s="139">
        <v>0</v>
      </c>
      <c r="O66" s="139">
        <v>0</v>
      </c>
      <c r="P66" s="139">
        <v>0</v>
      </c>
      <c r="Q66" s="138">
        <v>9.5339645083560257E-2</v>
      </c>
      <c r="R66" s="137">
        <v>0</v>
      </c>
      <c r="S66" s="139">
        <v>0.18302457999845331</v>
      </c>
      <c r="T66" s="139">
        <v>0</v>
      </c>
      <c r="U66" s="139">
        <v>0</v>
      </c>
      <c r="V66" s="139">
        <v>0</v>
      </c>
      <c r="W66" s="139">
        <v>0</v>
      </c>
      <c r="X66" s="139">
        <v>0</v>
      </c>
      <c r="Y66" s="139">
        <v>0</v>
      </c>
      <c r="Z66" s="139">
        <v>0</v>
      </c>
      <c r="AA66" s="139">
        <v>0</v>
      </c>
      <c r="AB66" s="139">
        <v>0.33288310844117208</v>
      </c>
      <c r="AC66" s="139">
        <v>0</v>
      </c>
      <c r="AD66" s="139">
        <v>0.13079405624916257</v>
      </c>
      <c r="AE66" s="139">
        <v>0</v>
      </c>
      <c r="AF66" s="139">
        <v>0</v>
      </c>
      <c r="AG66" s="139">
        <v>0</v>
      </c>
      <c r="AH66" s="139">
        <v>0</v>
      </c>
      <c r="AI66" s="139">
        <v>0</v>
      </c>
      <c r="AJ66" s="139">
        <v>0.2836066903140686</v>
      </c>
      <c r="AK66" s="139">
        <v>0.76024117528746038</v>
      </c>
      <c r="AL66" s="139">
        <v>0</v>
      </c>
      <c r="AM66" s="139">
        <v>0</v>
      </c>
      <c r="AN66" s="139">
        <v>0</v>
      </c>
      <c r="AO66" s="139">
        <v>1.241628875256241</v>
      </c>
      <c r="AP66" s="139">
        <v>0</v>
      </c>
      <c r="AQ66" s="136">
        <v>0</v>
      </c>
      <c r="AR66" s="908"/>
      <c r="AS66" s="908"/>
      <c r="AT66" s="908"/>
      <c r="AU66" s="908"/>
      <c r="AV66" s="908"/>
      <c r="AW66" s="908"/>
      <c r="AX66" s="908"/>
      <c r="AY66" s="908"/>
      <c r="AZ66" s="361"/>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423"/>
      <c r="CN66" s="423"/>
      <c r="CO66" s="423"/>
      <c r="CP66" s="423"/>
      <c r="CQ66" s="423"/>
      <c r="CR66" s="6"/>
      <c r="CS66" s="6"/>
      <c r="CT66" s="6"/>
      <c r="CU66" s="6"/>
      <c r="CV66" s="6"/>
      <c r="CW66" s="6"/>
      <c r="CX66" s="6"/>
      <c r="CY66" s="6"/>
      <c r="CZ66" s="6"/>
    </row>
    <row r="67" s="454" customFormat="true" ht="15" customHeight="true" x14ac:dyDescent="0.2">
      <c r="A67" s="1069"/>
      <c r="B67" s="387" t="s">
        <v>288</v>
      </c>
      <c r="C67" s="140">
        <v>0</v>
      </c>
      <c r="D67" s="139">
        <v>0.18331253558028732</v>
      </c>
      <c r="E67" s="139">
        <v>0</v>
      </c>
      <c r="F67" s="139">
        <v>0.32149640712116334</v>
      </c>
      <c r="G67" s="138">
        <v>0.23269158614744684</v>
      </c>
      <c r="H67" s="137">
        <v>0.60661646911349554</v>
      </c>
      <c r="I67" s="139">
        <v>0</v>
      </c>
      <c r="J67" s="139">
        <v>0.52156638506845399</v>
      </c>
      <c r="K67" s="139">
        <v>0</v>
      </c>
      <c r="L67" s="136">
        <v>7.3197979087685938E-2</v>
      </c>
      <c r="M67" s="140">
        <v>0</v>
      </c>
      <c r="N67" s="139">
        <v>5.1315027930983942E-2</v>
      </c>
      <c r="O67" s="139">
        <v>0</v>
      </c>
      <c r="P67" s="139">
        <v>0</v>
      </c>
      <c r="Q67" s="138">
        <v>0.54107849388238682</v>
      </c>
      <c r="R67" s="137">
        <v>0</v>
      </c>
      <c r="S67" s="139">
        <v>0.2003659494555049</v>
      </c>
      <c r="T67" s="139">
        <v>0.14872274584089956</v>
      </c>
      <c r="U67" s="139">
        <v>0</v>
      </c>
      <c r="V67" s="139">
        <v>0.39241302512641074</v>
      </c>
      <c r="W67" s="139">
        <v>0</v>
      </c>
      <c r="X67" s="139">
        <v>0</v>
      </c>
      <c r="Y67" s="139">
        <v>0</v>
      </c>
      <c r="Z67" s="139">
        <v>0.1928253721493757</v>
      </c>
      <c r="AA67" s="139">
        <v>0</v>
      </c>
      <c r="AB67" s="139">
        <v>0</v>
      </c>
      <c r="AC67" s="139">
        <v>1.383124394513789</v>
      </c>
      <c r="AD67" s="139">
        <v>0</v>
      </c>
      <c r="AE67" s="139">
        <v>0</v>
      </c>
      <c r="AF67" s="139">
        <v>0</v>
      </c>
      <c r="AG67" s="139">
        <v>0.21172136833536725</v>
      </c>
      <c r="AH67" s="139">
        <v>0</v>
      </c>
      <c r="AI67" s="139">
        <v>0</v>
      </c>
      <c r="AJ67" s="139">
        <v>0.18297408819239744</v>
      </c>
      <c r="AK67" s="139">
        <v>0.21721176436784581</v>
      </c>
      <c r="AL67" s="139">
        <v>0</v>
      </c>
      <c r="AM67" s="139">
        <v>0</v>
      </c>
      <c r="AN67" s="139">
        <v>0</v>
      </c>
      <c r="AO67" s="139">
        <v>0.63259201605597981</v>
      </c>
      <c r="AP67" s="139">
        <v>0</v>
      </c>
      <c r="AQ67" s="136">
        <v>0</v>
      </c>
      <c r="AR67" s="908"/>
      <c r="AS67" s="908"/>
      <c r="AT67" s="908"/>
      <c r="AU67" s="908"/>
      <c r="AV67" s="908"/>
      <c r="AW67" s="908"/>
      <c r="AX67" s="908"/>
      <c r="AY67" s="908"/>
      <c r="AZ67" s="361"/>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423"/>
      <c r="CN67" s="423"/>
      <c r="CO67" s="423"/>
      <c r="CP67" s="423"/>
      <c r="CQ67" s="423"/>
      <c r="CR67" s="6"/>
      <c r="CS67" s="6"/>
      <c r="CT67" s="6"/>
      <c r="CU67" s="6"/>
      <c r="CV67" s="6"/>
      <c r="CW67" s="6"/>
      <c r="CX67" s="6"/>
      <c r="CY67" s="6"/>
      <c r="CZ67" s="6"/>
    </row>
    <row r="68" s="454" customFormat="true" ht="15" customHeight="true" x14ac:dyDescent="0.2">
      <c r="A68" s="1069"/>
      <c r="B68" s="387" t="s">
        <v>289</v>
      </c>
      <c r="C68" s="140">
        <v>11.942250056091432</v>
      </c>
      <c r="D68" s="139">
        <v>15.842435904103006</v>
      </c>
      <c r="E68" s="139">
        <v>15.925739451290577</v>
      </c>
      <c r="F68" s="139">
        <v>13.134089295029225</v>
      </c>
      <c r="G68" s="138">
        <v>5.8310993029761597</v>
      </c>
      <c r="H68" s="137">
        <v>16.125058364992348</v>
      </c>
      <c r="I68" s="139">
        <v>5.9213700095558375</v>
      </c>
      <c r="J68" s="139">
        <v>7.3404191982534233</v>
      </c>
      <c r="K68" s="139">
        <v>2.0869197740586354</v>
      </c>
      <c r="L68" s="136">
        <v>2.2400733805562938</v>
      </c>
      <c r="M68" s="140">
        <v>12.271944324864808</v>
      </c>
      <c r="N68" s="139">
        <v>12.448204726337785</v>
      </c>
      <c r="O68" s="139">
        <v>18.01158512002457</v>
      </c>
      <c r="P68" s="139">
        <v>13.373343383604622</v>
      </c>
      <c r="Q68" s="138">
        <v>15.663174467955793</v>
      </c>
      <c r="R68" s="137">
        <v>0.88468197506741819</v>
      </c>
      <c r="S68" s="139">
        <v>3.9985802564785131</v>
      </c>
      <c r="T68" s="139">
        <v>0.84358387583195016</v>
      </c>
      <c r="U68" s="139">
        <v>9.4443221857545403</v>
      </c>
      <c r="V68" s="139">
        <v>22.317551097000422</v>
      </c>
      <c r="W68" s="139">
        <v>17.055410518891598</v>
      </c>
      <c r="X68" s="139">
        <v>0.43134293730542017</v>
      </c>
      <c r="Y68" s="139">
        <v>8.8652259929104158</v>
      </c>
      <c r="Z68" s="139">
        <v>17.398766996689087</v>
      </c>
      <c r="AA68" s="139">
        <v>4.1144741583725528</v>
      </c>
      <c r="AB68" s="139">
        <v>4.2473603935153648</v>
      </c>
      <c r="AC68" s="139">
        <v>23.264028294488288</v>
      </c>
      <c r="AD68" s="139">
        <v>4.8603388954277857</v>
      </c>
      <c r="AE68" s="139">
        <v>10.394426128145627</v>
      </c>
      <c r="AF68" s="139">
        <v>2.1310890518234764</v>
      </c>
      <c r="AG68" s="139">
        <v>1.0405615625279871</v>
      </c>
      <c r="AH68" s="139">
        <v>5.3638113734198667</v>
      </c>
      <c r="AI68" s="139">
        <v>35.657970530299075</v>
      </c>
      <c r="AJ68" s="139">
        <v>27.341986301538324</v>
      </c>
      <c r="AK68" s="139">
        <v>37.004031420524662</v>
      </c>
      <c r="AL68" s="139">
        <v>16.838609435793892</v>
      </c>
      <c r="AM68" s="139">
        <v>5.2691484777167039</v>
      </c>
      <c r="AN68" s="139">
        <v>2.495268209737266</v>
      </c>
      <c r="AO68" s="139">
        <v>0.47852896080020529</v>
      </c>
      <c r="AP68" s="139">
        <v>0.99441645803543</v>
      </c>
      <c r="AQ68" s="136">
        <v>0.77048669410114312</v>
      </c>
      <c r="AR68" s="908"/>
      <c r="AS68" s="908"/>
      <c r="AT68" s="908"/>
      <c r="AU68" s="908"/>
      <c r="AV68" s="908"/>
      <c r="AW68" s="908"/>
      <c r="AX68" s="908"/>
      <c r="AY68" s="908"/>
      <c r="AZ68" s="361"/>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423"/>
      <c r="CN68" s="423"/>
      <c r="CO68" s="423"/>
      <c r="CP68" s="423"/>
      <c r="CQ68" s="423"/>
      <c r="CR68" s="6"/>
      <c r="CS68" s="6"/>
      <c r="CT68" s="6"/>
      <c r="CU68" s="6"/>
      <c r="CV68" s="6"/>
      <c r="CW68" s="6"/>
      <c r="CX68" s="6"/>
      <c r="CY68" s="6"/>
      <c r="CZ68" s="6"/>
    </row>
    <row r="69" s="454" customFormat="true" ht="15" customHeight="true" x14ac:dyDescent="0.2">
      <c r="A69" s="1069"/>
      <c r="B69" s="387" t="s">
        <v>290</v>
      </c>
      <c r="C69" s="140">
        <v>0.31181423145566856</v>
      </c>
      <c r="D69" s="139">
        <v>0.57802960741824105</v>
      </c>
      <c r="E69" s="139">
        <v>0.28431329452076132</v>
      </c>
      <c r="F69" s="139">
        <v>0.36439222437960411</v>
      </c>
      <c r="G69" s="138">
        <v>3.5448490843883365</v>
      </c>
      <c r="H69" s="137">
        <v>2.7320122184225721</v>
      </c>
      <c r="I69" s="139">
        <v>1.6370853733102633</v>
      </c>
      <c r="J69" s="139">
        <v>6.5684156343779092</v>
      </c>
      <c r="K69" s="139">
        <v>4.6124889180734856</v>
      </c>
      <c r="L69" s="136">
        <v>1.760215997841436</v>
      </c>
      <c r="M69" s="140">
        <v>0.12037392944861307</v>
      </c>
      <c r="N69" s="139">
        <v>0.30619591832674725</v>
      </c>
      <c r="O69" s="139">
        <v>0.19590099812049167</v>
      </c>
      <c r="P69" s="139">
        <v>0.46212316542841314</v>
      </c>
      <c r="Q69" s="138">
        <v>0.14867881438792863</v>
      </c>
      <c r="R69" s="137">
        <v>1.0549007686130145</v>
      </c>
      <c r="S69" s="139">
        <v>5.2872863094239744</v>
      </c>
      <c r="T69" s="139">
        <v>0</v>
      </c>
      <c r="U69" s="139">
        <v>0.38680604167742882</v>
      </c>
      <c r="V69" s="139">
        <v>0.64949249814735244</v>
      </c>
      <c r="W69" s="139">
        <v>0.39178176829434547</v>
      </c>
      <c r="X69" s="139">
        <v>0</v>
      </c>
      <c r="Y69" s="139">
        <v>1.2103162636818103</v>
      </c>
      <c r="Z69" s="139">
        <v>9.6412686074687851E-2</v>
      </c>
      <c r="AA69" s="139">
        <v>1.6211136315244088</v>
      </c>
      <c r="AB69" s="139">
        <v>0</v>
      </c>
      <c r="AC69" s="139">
        <v>0.1017068398210092</v>
      </c>
      <c r="AD69" s="139">
        <v>0</v>
      </c>
      <c r="AE69" s="139">
        <v>0.76252833489052751</v>
      </c>
      <c r="AF69" s="139">
        <v>0</v>
      </c>
      <c r="AG69" s="139">
        <v>0</v>
      </c>
      <c r="AH69" s="139">
        <v>0</v>
      </c>
      <c r="AI69" s="139">
        <v>1.1394300005938507</v>
      </c>
      <c r="AJ69" s="139">
        <v>1.9781390686851288</v>
      </c>
      <c r="AK69" s="139">
        <v>2.4071551256077495</v>
      </c>
      <c r="AL69" s="139">
        <v>0</v>
      </c>
      <c r="AM69" s="139">
        <v>0.63710773579607061</v>
      </c>
      <c r="AN69" s="139">
        <v>0</v>
      </c>
      <c r="AO69" s="139">
        <v>1.2180737184005226</v>
      </c>
      <c r="AP69" s="139">
        <v>0</v>
      </c>
      <c r="AQ69" s="136">
        <v>0</v>
      </c>
      <c r="AR69" s="908"/>
      <c r="AS69" s="908"/>
      <c r="AT69" s="908"/>
      <c r="AU69" s="908"/>
      <c r="AV69" s="908"/>
      <c r="AW69" s="908"/>
      <c r="AX69" s="908"/>
      <c r="AY69" s="908"/>
      <c r="AZ69" s="361"/>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423"/>
      <c r="CN69" s="423"/>
      <c r="CO69" s="423"/>
      <c r="CP69" s="423"/>
      <c r="CQ69" s="423"/>
      <c r="CR69" s="6"/>
      <c r="CS69" s="6"/>
      <c r="CT69" s="6"/>
      <c r="CU69" s="6"/>
      <c r="CV69" s="6"/>
      <c r="CW69" s="6"/>
      <c r="CX69" s="6"/>
      <c r="CY69" s="6"/>
      <c r="CZ69" s="6"/>
    </row>
    <row r="70" s="454" customFormat="true" ht="15" customHeight="true" x14ac:dyDescent="0.2">
      <c r="A70" s="1069"/>
      <c r="B70" s="387" t="s">
        <v>291</v>
      </c>
      <c r="C70" s="140">
        <v>7.4379220577366043</v>
      </c>
      <c r="D70" s="139">
        <v>6.0886196146551512</v>
      </c>
      <c r="E70" s="139">
        <v>7.6848933935871981</v>
      </c>
      <c r="F70" s="139">
        <v>6.3558474833727301</v>
      </c>
      <c r="G70" s="138">
        <v>1.8118741364232964</v>
      </c>
      <c r="H70" s="137">
        <v>3.1526513924509483</v>
      </c>
      <c r="I70" s="139">
        <v>2.0368468811735574</v>
      </c>
      <c r="J70" s="139">
        <v>1.6186168531044018</v>
      </c>
      <c r="K70" s="139">
        <v>0.68617087034057611</v>
      </c>
      <c r="L70" s="136">
        <v>0</v>
      </c>
      <c r="M70" s="140">
        <v>7.1403301489556164</v>
      </c>
      <c r="N70" s="139">
        <v>7.4084288140012555</v>
      </c>
      <c r="O70" s="139">
        <v>7.6685960866957057</v>
      </c>
      <c r="P70" s="139">
        <v>6.6800381715689232</v>
      </c>
      <c r="Q70" s="138">
        <v>7.3668752711734893</v>
      </c>
      <c r="R70" s="137">
        <v>5.7003931742366776</v>
      </c>
      <c r="S70" s="139">
        <v>0</v>
      </c>
      <c r="T70" s="139">
        <v>12.502589051061758</v>
      </c>
      <c r="U70" s="139">
        <v>9.9827412192320519</v>
      </c>
      <c r="V70" s="139">
        <v>13.165531871226177</v>
      </c>
      <c r="W70" s="139">
        <v>10.664940047821801</v>
      </c>
      <c r="X70" s="139">
        <v>9.2438902631992477</v>
      </c>
      <c r="Y70" s="139">
        <v>8.1494847017096728</v>
      </c>
      <c r="Z70" s="139">
        <v>1.7246553299640046</v>
      </c>
      <c r="AA70" s="139">
        <v>0</v>
      </c>
      <c r="AB70" s="139">
        <v>5.2332283242268014</v>
      </c>
      <c r="AC70" s="139">
        <v>5.7703091148538208</v>
      </c>
      <c r="AD70" s="139">
        <v>0.4023704206432322</v>
      </c>
      <c r="AE70" s="139">
        <v>6.480860802250124</v>
      </c>
      <c r="AF70" s="139">
        <v>0.21331417830883539</v>
      </c>
      <c r="AG70" s="139">
        <v>0.43878622015545443</v>
      </c>
      <c r="AH70" s="139">
        <v>0.16355694133662055</v>
      </c>
      <c r="AI70" s="139">
        <v>2.1741295589679548</v>
      </c>
      <c r="AJ70" s="139">
        <v>13.97831520081799</v>
      </c>
      <c r="AK70" s="139">
        <v>0</v>
      </c>
      <c r="AL70" s="139">
        <v>17.851455398327992</v>
      </c>
      <c r="AM70" s="139">
        <v>1.2704989772066826</v>
      </c>
      <c r="AN70" s="139">
        <v>10.726029557316989</v>
      </c>
      <c r="AO70" s="139">
        <v>0</v>
      </c>
      <c r="AP70" s="139">
        <v>0</v>
      </c>
      <c r="AQ70" s="136">
        <v>0</v>
      </c>
      <c r="AR70" s="908"/>
      <c r="AS70" s="908"/>
      <c r="AT70" s="908"/>
      <c r="AU70" s="908"/>
      <c r="AV70" s="908"/>
      <c r="AW70" s="908"/>
      <c r="AX70" s="908"/>
      <c r="AY70" s="908"/>
      <c r="AZ70" s="361"/>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423"/>
      <c r="CN70" s="423"/>
      <c r="CO70" s="423"/>
      <c r="CP70" s="423"/>
      <c r="CQ70" s="423"/>
      <c r="CR70" s="6"/>
      <c r="CS70" s="6"/>
      <c r="CT70" s="6"/>
      <c r="CU70" s="6"/>
      <c r="CV70" s="6"/>
      <c r="CW70" s="6"/>
      <c r="CX70" s="6"/>
      <c r="CY70" s="6"/>
      <c r="CZ70" s="6"/>
    </row>
    <row r="71" s="454" customFormat="true" ht="15" customHeight="true" x14ac:dyDescent="0.2">
      <c r="A71" s="1069"/>
      <c r="B71" s="387" t="s">
        <v>292</v>
      </c>
      <c r="C71" s="140">
        <v>17.267836403916899</v>
      </c>
      <c r="D71" s="139">
        <v>15.316342235234337</v>
      </c>
      <c r="E71" s="139">
        <v>18.891777390280808</v>
      </c>
      <c r="F71" s="139">
        <v>11.766233526191344</v>
      </c>
      <c r="G71" s="138">
        <v>1.4112381151294602</v>
      </c>
      <c r="H71" s="137">
        <v>4.3419105921801391</v>
      </c>
      <c r="I71" s="139">
        <v>3.0476182720224005</v>
      </c>
      <c r="J71" s="139">
        <v>0.30223561616550504</v>
      </c>
      <c r="K71" s="139">
        <v>0.81034250749719883</v>
      </c>
      <c r="L71" s="136">
        <v>0</v>
      </c>
      <c r="M71" s="140">
        <v>17.594112279336418</v>
      </c>
      <c r="N71" s="139">
        <v>17.295772510262001</v>
      </c>
      <c r="O71" s="139">
        <v>17.620090769260443</v>
      </c>
      <c r="P71" s="139">
        <v>17.847003788025159</v>
      </c>
      <c r="Q71" s="138">
        <v>11.967118978618721</v>
      </c>
      <c r="R71" s="137">
        <v>16.65635754836271</v>
      </c>
      <c r="S71" s="139">
        <v>0</v>
      </c>
      <c r="T71" s="139">
        <v>9.572784522486435</v>
      </c>
      <c r="U71" s="139">
        <v>15.180126774971622</v>
      </c>
      <c r="V71" s="139">
        <v>33.282693731672389</v>
      </c>
      <c r="W71" s="139">
        <v>25.540203629278714</v>
      </c>
      <c r="X71" s="139">
        <v>14.334568887676827</v>
      </c>
      <c r="Y71" s="139">
        <v>4.5370033671589631</v>
      </c>
      <c r="Z71" s="139">
        <v>5.5364313562911329</v>
      </c>
      <c r="AA71" s="139">
        <v>20.452192814815344</v>
      </c>
      <c r="AB71" s="139">
        <v>15.607392720600565</v>
      </c>
      <c r="AC71" s="139">
        <v>18.496339608211411</v>
      </c>
      <c r="AD71" s="139">
        <v>15.132847756393334</v>
      </c>
      <c r="AE71" s="139">
        <v>7.0856350985297665</v>
      </c>
      <c r="AF71" s="139">
        <v>0</v>
      </c>
      <c r="AG71" s="139">
        <v>0</v>
      </c>
      <c r="AH71" s="139">
        <v>0.39064496215530897</v>
      </c>
      <c r="AI71" s="139">
        <v>31.387470035571496</v>
      </c>
      <c r="AJ71" s="139">
        <v>14.0796799842377</v>
      </c>
      <c r="AK71" s="139">
        <v>10.593659098941087</v>
      </c>
      <c r="AL71" s="139">
        <v>9.5858924321836003</v>
      </c>
      <c r="AM71" s="139">
        <v>5.630140860659381</v>
      </c>
      <c r="AN71" s="139">
        <v>13.267852897691412</v>
      </c>
      <c r="AO71" s="139">
        <v>0</v>
      </c>
      <c r="AP71" s="139">
        <v>0</v>
      </c>
      <c r="AQ71" s="136">
        <v>0</v>
      </c>
      <c r="AR71" s="908"/>
      <c r="AS71" s="908"/>
      <c r="AT71" s="908"/>
      <c r="AU71" s="908"/>
      <c r="AV71" s="908"/>
      <c r="AW71" s="908"/>
      <c r="AX71" s="908"/>
      <c r="AY71" s="908"/>
      <c r="AZ71" s="361"/>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423"/>
      <c r="CN71" s="423"/>
      <c r="CO71" s="423"/>
      <c r="CP71" s="423"/>
      <c r="CQ71" s="423"/>
      <c r="CR71" s="6"/>
      <c r="CS71" s="6"/>
      <c r="CT71" s="6"/>
      <c r="CU71" s="6"/>
      <c r="CV71" s="6"/>
      <c r="CW71" s="6"/>
      <c r="CX71" s="6"/>
      <c r="CY71" s="6"/>
      <c r="CZ71" s="6"/>
    </row>
    <row r="72" s="454" customFormat="true" ht="15" customHeight="true" x14ac:dyDescent="0.2">
      <c r="A72" s="1069"/>
      <c r="B72" s="387" t="s">
        <v>293</v>
      </c>
      <c r="C72" s="140">
        <v>3.7992245091446679</v>
      </c>
      <c r="D72" s="139">
        <v>4.5551039077650568</v>
      </c>
      <c r="E72" s="139">
        <v>5.6460991569002719</v>
      </c>
      <c r="F72" s="139">
        <v>4.7669070790382397</v>
      </c>
      <c r="G72" s="138">
        <v>2.0489162280459579</v>
      </c>
      <c r="H72" s="137">
        <v>8.5261876336916167</v>
      </c>
      <c r="I72" s="139">
        <v>6.811475647092859</v>
      </c>
      <c r="J72" s="139">
        <v>0.9650964553645931</v>
      </c>
      <c r="K72" s="139">
        <v>2.4590188731855469</v>
      </c>
      <c r="L72" s="136">
        <v>0.83036790048971776</v>
      </c>
      <c r="M72" s="140">
        <v>3.11102516949328</v>
      </c>
      <c r="N72" s="139">
        <v>5.5863029397867754</v>
      </c>
      <c r="O72" s="139">
        <v>4.3776011806443904</v>
      </c>
      <c r="P72" s="139">
        <v>4.7923725790852796</v>
      </c>
      <c r="Q72" s="138">
        <v>3.3402810912011462</v>
      </c>
      <c r="R72" s="137">
        <v>1.4154888672786297</v>
      </c>
      <c r="S72" s="139">
        <v>0</v>
      </c>
      <c r="T72" s="139">
        <v>1.8206394890870983</v>
      </c>
      <c r="U72" s="139">
        <v>0.34628994106293565</v>
      </c>
      <c r="V72" s="139">
        <v>6.1167687470150849</v>
      </c>
      <c r="W72" s="139">
        <v>5.2511903680045888</v>
      </c>
      <c r="X72" s="139">
        <v>0.46920962875368993</v>
      </c>
      <c r="Y72" s="139">
        <v>0</v>
      </c>
      <c r="Z72" s="139">
        <v>0.31236522920447635</v>
      </c>
      <c r="AA72" s="139">
        <v>22.322416112073086</v>
      </c>
      <c r="AB72" s="139">
        <v>0.25296060020889749</v>
      </c>
      <c r="AC72" s="139">
        <v>0</v>
      </c>
      <c r="AD72" s="139">
        <v>2.6469244864217627</v>
      </c>
      <c r="AE72" s="139">
        <v>16.739202485540559</v>
      </c>
      <c r="AF72" s="139">
        <v>1.0660065734163768</v>
      </c>
      <c r="AG72" s="139">
        <v>0</v>
      </c>
      <c r="AH72" s="139">
        <v>0.49067082400986162</v>
      </c>
      <c r="AI72" s="139">
        <v>1.3493840616369859</v>
      </c>
      <c r="AJ72" s="139">
        <v>0.29200447132787444</v>
      </c>
      <c r="AK72" s="139">
        <v>1.1053292528900229</v>
      </c>
      <c r="AL72" s="139">
        <v>13.047500892771859</v>
      </c>
      <c r="AM72" s="139">
        <v>2.0706632853623406</v>
      </c>
      <c r="AN72" s="139">
        <v>4.3896252276181338</v>
      </c>
      <c r="AO72" s="139">
        <v>0</v>
      </c>
      <c r="AP72" s="139">
        <v>0</v>
      </c>
      <c r="AQ72" s="136">
        <v>0</v>
      </c>
      <c r="AR72" s="908"/>
      <c r="AS72" s="908"/>
      <c r="AT72" s="908"/>
      <c r="AU72" s="908"/>
      <c r="AV72" s="908"/>
      <c r="AW72" s="908"/>
      <c r="AX72" s="908"/>
      <c r="AY72" s="908"/>
      <c r="AZ72" s="361"/>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423"/>
      <c r="CN72" s="423"/>
      <c r="CO72" s="423"/>
      <c r="CP72" s="423"/>
      <c r="CQ72" s="423"/>
      <c r="CR72" s="6"/>
      <c r="CS72" s="6"/>
      <c r="CT72" s="6"/>
      <c r="CU72" s="6"/>
      <c r="CV72" s="6"/>
      <c r="CW72" s="6"/>
      <c r="CX72" s="6"/>
      <c r="CY72" s="6"/>
      <c r="CZ72" s="6"/>
    </row>
    <row r="73" s="454" customFormat="true" ht="15" customHeight="true" x14ac:dyDescent="0.2">
      <c r="A73" s="1069"/>
      <c r="B73" s="387" t="s">
        <v>180</v>
      </c>
      <c r="C73" s="140">
        <v>1.2550935320241208</v>
      </c>
      <c r="D73" s="139">
        <v>1.7350898257689822</v>
      </c>
      <c r="E73" s="139">
        <v>2.3561824596201442</v>
      </c>
      <c r="F73" s="139">
        <v>1.0270915636825768</v>
      </c>
      <c r="G73" s="138">
        <v>0.1244338519284976</v>
      </c>
      <c r="H73" s="137">
        <v>0</v>
      </c>
      <c r="I73" s="139">
        <v>0.12965185796907969</v>
      </c>
      <c r="J73" s="139">
        <v>0.12974939739011682</v>
      </c>
      <c r="K73" s="139">
        <v>0.25946894009242244</v>
      </c>
      <c r="L73" s="136">
        <v>0</v>
      </c>
      <c r="M73" s="140">
        <v>1.5542693381581674</v>
      </c>
      <c r="N73" s="139">
        <v>1.128213123181349</v>
      </c>
      <c r="O73" s="139">
        <v>2.359843218649905</v>
      </c>
      <c r="P73" s="139">
        <v>2.2988440786527216</v>
      </c>
      <c r="Q73" s="138">
        <v>1.0304347924869697</v>
      </c>
      <c r="R73" s="137">
        <v>0</v>
      </c>
      <c r="S73" s="139">
        <v>0.16517929269618342</v>
      </c>
      <c r="T73" s="139">
        <v>0</v>
      </c>
      <c r="U73" s="139">
        <v>1.9279970535299502</v>
      </c>
      <c r="V73" s="139">
        <v>2.3464291171177276</v>
      </c>
      <c r="W73" s="139">
        <v>0</v>
      </c>
      <c r="X73" s="139">
        <v>0</v>
      </c>
      <c r="Y73" s="139">
        <v>0.20700446659399346</v>
      </c>
      <c r="Z73" s="139">
        <v>0</v>
      </c>
      <c r="AA73" s="139">
        <v>0.20685020979976737</v>
      </c>
      <c r="AB73" s="139">
        <v>0</v>
      </c>
      <c r="AC73" s="139">
        <v>0</v>
      </c>
      <c r="AD73" s="139">
        <v>2.8148104394619393</v>
      </c>
      <c r="AE73" s="139">
        <v>4.9077112593025909</v>
      </c>
      <c r="AF73" s="139">
        <v>0</v>
      </c>
      <c r="AG73" s="139">
        <v>0</v>
      </c>
      <c r="AH73" s="139">
        <v>0.75471408902498127</v>
      </c>
      <c r="AI73" s="139">
        <v>0.17029756353913625</v>
      </c>
      <c r="AJ73" s="139">
        <v>0</v>
      </c>
      <c r="AK73" s="139">
        <v>1.9697251415798807</v>
      </c>
      <c r="AL73" s="139">
        <v>3.3212493830578058</v>
      </c>
      <c r="AM73" s="139">
        <v>0.39395998755079192</v>
      </c>
      <c r="AN73" s="139">
        <v>4.7628750889280234</v>
      </c>
      <c r="AO73" s="139">
        <v>0</v>
      </c>
      <c r="AP73" s="139">
        <v>0</v>
      </c>
      <c r="AQ73" s="136">
        <v>0</v>
      </c>
      <c r="AR73" s="908"/>
      <c r="AS73" s="908"/>
      <c r="AT73" s="908"/>
      <c r="AU73" s="908"/>
      <c r="AV73" s="908"/>
      <c r="AW73" s="908"/>
      <c r="AX73" s="908"/>
      <c r="AY73" s="908"/>
      <c r="AZ73" s="361"/>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423"/>
      <c r="CN73" s="423"/>
      <c r="CO73" s="423"/>
      <c r="CP73" s="423"/>
      <c r="CQ73" s="423"/>
      <c r="CR73" s="6"/>
      <c r="CS73" s="6"/>
      <c r="CT73" s="6"/>
      <c r="CU73" s="6"/>
      <c r="CV73" s="6"/>
      <c r="CW73" s="6"/>
      <c r="CX73" s="6"/>
      <c r="CY73" s="6"/>
      <c r="CZ73" s="6"/>
    </row>
    <row r="74" s="454" customFormat="true" ht="15" customHeight="true" x14ac:dyDescent="0.2">
      <c r="A74" s="1069"/>
      <c r="B74" s="387" t="s">
        <v>181</v>
      </c>
      <c r="C74" s="140">
        <v>0</v>
      </c>
      <c r="D74" s="139">
        <v>0</v>
      </c>
      <c r="E74" s="139">
        <v>0.10520716305778188</v>
      </c>
      <c r="F74" s="139">
        <v>0.2089000464237028</v>
      </c>
      <c r="G74" s="138">
        <v>0.11121688878373849</v>
      </c>
      <c r="H74" s="137">
        <v>0</v>
      </c>
      <c r="I74" s="139">
        <v>0</v>
      </c>
      <c r="J74" s="139">
        <v>0</v>
      </c>
      <c r="K74" s="139">
        <v>0</v>
      </c>
      <c r="L74" s="136">
        <v>0.46563343649788158</v>
      </c>
      <c r="M74" s="140">
        <v>0</v>
      </c>
      <c r="N74" s="139">
        <v>0</v>
      </c>
      <c r="O74" s="139">
        <v>0</v>
      </c>
      <c r="P74" s="139">
        <v>0.18987771178453999</v>
      </c>
      <c r="Q74" s="138">
        <v>0.22276706104516564</v>
      </c>
      <c r="R74" s="137">
        <v>0</v>
      </c>
      <c r="S74" s="139">
        <v>0</v>
      </c>
      <c r="T74" s="139">
        <v>0</v>
      </c>
      <c r="U74" s="139">
        <v>0</v>
      </c>
      <c r="V74" s="139">
        <v>0</v>
      </c>
      <c r="W74" s="139">
        <v>0.41998580441254219</v>
      </c>
      <c r="X74" s="139">
        <v>0</v>
      </c>
      <c r="Y74" s="139">
        <v>0</v>
      </c>
      <c r="Z74" s="139">
        <v>0</v>
      </c>
      <c r="AA74" s="139">
        <v>0.15197940295541332</v>
      </c>
      <c r="AB74" s="139">
        <v>0.24442339730405357</v>
      </c>
      <c r="AC74" s="139">
        <v>0</v>
      </c>
      <c r="AD74" s="139">
        <v>0</v>
      </c>
      <c r="AE74" s="139">
        <v>0.36607761561848262</v>
      </c>
      <c r="AF74" s="139">
        <v>0</v>
      </c>
      <c r="AG74" s="139">
        <v>0</v>
      </c>
      <c r="AH74" s="139">
        <v>0</v>
      </c>
      <c r="AI74" s="139">
        <v>0</v>
      </c>
      <c r="AJ74" s="139">
        <v>0</v>
      </c>
      <c r="AK74" s="139">
        <v>0</v>
      </c>
      <c r="AL74" s="139">
        <v>0</v>
      </c>
      <c r="AM74" s="139">
        <v>0.15758399502031678</v>
      </c>
      <c r="AN74" s="139">
        <v>0</v>
      </c>
      <c r="AO74" s="139">
        <v>0</v>
      </c>
      <c r="AP74" s="139">
        <v>0</v>
      </c>
      <c r="AQ74" s="136">
        <v>0</v>
      </c>
      <c r="AR74" s="908"/>
      <c r="AS74" s="908"/>
      <c r="AT74" s="908"/>
      <c r="AU74" s="908"/>
      <c r="AV74" s="908"/>
      <c r="AW74" s="908"/>
      <c r="AX74" s="908"/>
      <c r="AY74" s="908"/>
      <c r="AZ74" s="361"/>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423"/>
      <c r="CN74" s="423"/>
      <c r="CO74" s="423"/>
      <c r="CP74" s="423"/>
      <c r="CQ74" s="423"/>
      <c r="CR74" s="6"/>
      <c r="CS74" s="6"/>
      <c r="CT74" s="6"/>
      <c r="CU74" s="6"/>
      <c r="CV74" s="6"/>
      <c r="CW74" s="6"/>
      <c r="CX74" s="6"/>
      <c r="CY74" s="6"/>
      <c r="CZ74" s="6"/>
    </row>
    <row r="75" s="454" customFormat="true" ht="15" customHeight="true" x14ac:dyDescent="0.2">
      <c r="A75" s="1069"/>
      <c r="B75" s="387" t="s">
        <v>182</v>
      </c>
      <c r="C75" s="140">
        <v>0.3551968778826784</v>
      </c>
      <c r="D75" s="139">
        <v>0.51729330334283641</v>
      </c>
      <c r="E75" s="139">
        <v>3.9198770661663329E-2</v>
      </c>
      <c r="F75" s="139">
        <v>0.67482476489436849</v>
      </c>
      <c r="G75" s="138">
        <v>3.2318087725337619</v>
      </c>
      <c r="H75" s="137">
        <v>1.0867534025400436</v>
      </c>
      <c r="I75" s="139">
        <v>2.2406196434787233</v>
      </c>
      <c r="J75" s="139">
        <v>3.2642823262636576</v>
      </c>
      <c r="K75" s="139">
        <v>2.3189542709104125</v>
      </c>
      <c r="L75" s="136">
        <v>5.3246106861239362</v>
      </c>
      <c r="M75" s="140">
        <v>0.22203984437209173</v>
      </c>
      <c r="N75" s="139">
        <v>0.34785372817589971</v>
      </c>
      <c r="O75" s="139">
        <v>0.38749368109394772</v>
      </c>
      <c r="P75" s="139">
        <v>3.0875469001712199E-2</v>
      </c>
      <c r="Q75" s="138">
        <v>0.86724100714789665</v>
      </c>
      <c r="R75" s="137">
        <v>0</v>
      </c>
      <c r="S75" s="139">
        <v>5.3983887703950257</v>
      </c>
      <c r="T75" s="139">
        <v>1.797626021017916</v>
      </c>
      <c r="U75" s="139">
        <v>0</v>
      </c>
      <c r="V75" s="139">
        <v>0</v>
      </c>
      <c r="W75" s="139">
        <v>0</v>
      </c>
      <c r="X75" s="139">
        <v>0</v>
      </c>
      <c r="Y75" s="139">
        <v>0</v>
      </c>
      <c r="Z75" s="139">
        <v>5.1912724021994618</v>
      </c>
      <c r="AA75" s="139">
        <v>0</v>
      </c>
      <c r="AB75" s="139">
        <v>0</v>
      </c>
      <c r="AC75" s="139">
        <v>5.2797010898048884E-2</v>
      </c>
      <c r="AD75" s="139">
        <v>0</v>
      </c>
      <c r="AE75" s="139">
        <v>0.38764660564741565</v>
      </c>
      <c r="AF75" s="139">
        <v>0</v>
      </c>
      <c r="AG75" s="139">
        <v>0</v>
      </c>
      <c r="AH75" s="139">
        <v>4.5042912547131708</v>
      </c>
      <c r="AI75" s="139">
        <v>0</v>
      </c>
      <c r="AJ75" s="139">
        <v>0</v>
      </c>
      <c r="AK75" s="139">
        <v>1.4206092640464356</v>
      </c>
      <c r="AL75" s="139">
        <v>0.22992422192997441</v>
      </c>
      <c r="AM75" s="139">
        <v>0.34751331043422035</v>
      </c>
      <c r="AN75" s="139">
        <v>0</v>
      </c>
      <c r="AO75" s="139">
        <v>1.078345104631049</v>
      </c>
      <c r="AP75" s="139">
        <v>0</v>
      </c>
      <c r="AQ75" s="136">
        <v>4.234949511435962E-2</v>
      </c>
      <c r="AR75" s="908"/>
      <c r="AS75" s="908"/>
      <c r="AT75" s="908"/>
      <c r="AU75" s="908"/>
      <c r="AV75" s="908"/>
      <c r="AW75" s="908"/>
      <c r="AX75" s="908"/>
      <c r="AY75" s="908"/>
      <c r="AZ75" s="361"/>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423"/>
      <c r="CN75" s="423"/>
      <c r="CO75" s="423"/>
      <c r="CP75" s="423"/>
      <c r="CQ75" s="423"/>
      <c r="CR75" s="6"/>
      <c r="CS75" s="6"/>
      <c r="CT75" s="6"/>
      <c r="CU75" s="6"/>
      <c r="CV75" s="6"/>
      <c r="CW75" s="6"/>
      <c r="CX75" s="6"/>
      <c r="CY75" s="6"/>
      <c r="CZ75" s="6"/>
    </row>
    <row r="76" s="454" customFormat="true" ht="15" customHeight="true" x14ac:dyDescent="0.2">
      <c r="A76" s="1069"/>
      <c r="B76" s="387" t="s">
        <v>294</v>
      </c>
      <c r="C76" s="140">
        <v>0.13984691746752415</v>
      </c>
      <c r="D76" s="139">
        <v>8.0826295755446018E-2</v>
      </c>
      <c r="E76" s="139">
        <v>0.26642516750362449</v>
      </c>
      <c r="F76" s="139">
        <v>0.44732434158220713</v>
      </c>
      <c r="G76" s="138">
        <v>3.4660785065735196</v>
      </c>
      <c r="H76" s="137">
        <v>0.81735805524489236</v>
      </c>
      <c r="I76" s="139">
        <v>2.6827914017863512</v>
      </c>
      <c r="J76" s="139">
        <v>3.901827416503151</v>
      </c>
      <c r="K76" s="139">
        <v>4.0825524978273053</v>
      </c>
      <c r="L76" s="136">
        <v>4.1072411656233854</v>
      </c>
      <c r="M76" s="140">
        <v>0.18382839187790415</v>
      </c>
      <c r="N76" s="139">
        <v>0.10713425813650718</v>
      </c>
      <c r="O76" s="139">
        <v>0.25361337719518562</v>
      </c>
      <c r="P76" s="139">
        <v>0.15445760711276715</v>
      </c>
      <c r="Q76" s="138">
        <v>0.17524290170380391</v>
      </c>
      <c r="R76" s="137">
        <v>0</v>
      </c>
      <c r="S76" s="139">
        <v>6.7997211499334966</v>
      </c>
      <c r="T76" s="139">
        <v>1.8207625824742877</v>
      </c>
      <c r="U76" s="139">
        <v>0</v>
      </c>
      <c r="V76" s="139">
        <v>0</v>
      </c>
      <c r="W76" s="139">
        <v>0.34724113772046616</v>
      </c>
      <c r="X76" s="139">
        <v>0</v>
      </c>
      <c r="Y76" s="139">
        <v>0.31819635956392561</v>
      </c>
      <c r="Z76" s="139">
        <v>0</v>
      </c>
      <c r="AA76" s="139">
        <v>0</v>
      </c>
      <c r="AB76" s="139">
        <v>0.12221169865202679</v>
      </c>
      <c r="AC76" s="139">
        <v>0.84475217436878214</v>
      </c>
      <c r="AD76" s="139">
        <v>0.36792682930683968</v>
      </c>
      <c r="AE76" s="139">
        <v>0.34271065585740246</v>
      </c>
      <c r="AF76" s="139">
        <v>0</v>
      </c>
      <c r="AG76" s="139">
        <v>0</v>
      </c>
      <c r="AH76" s="139">
        <v>0.65196436181105066</v>
      </c>
      <c r="AI76" s="139">
        <v>0</v>
      </c>
      <c r="AJ76" s="139">
        <v>0</v>
      </c>
      <c r="AK76" s="139">
        <v>1.1822700621470728</v>
      </c>
      <c r="AL76" s="139">
        <v>0.5066251090899424</v>
      </c>
      <c r="AM76" s="139">
        <v>0.63710773579607061</v>
      </c>
      <c r="AN76" s="139">
        <v>0</v>
      </c>
      <c r="AO76" s="139">
        <v>0.17883458224882914</v>
      </c>
      <c r="AP76" s="139">
        <v>0</v>
      </c>
      <c r="AQ76" s="136">
        <v>0</v>
      </c>
      <c r="AR76" s="908"/>
      <c r="AS76" s="908"/>
      <c r="AT76" s="908"/>
      <c r="AU76" s="908"/>
      <c r="AV76" s="908"/>
      <c r="AW76" s="908"/>
      <c r="AX76" s="908"/>
      <c r="AY76" s="908"/>
      <c r="AZ76" s="361"/>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423"/>
      <c r="CN76" s="423"/>
      <c r="CO76" s="423"/>
      <c r="CP76" s="423"/>
      <c r="CQ76" s="423"/>
      <c r="CR76" s="6"/>
      <c r="CS76" s="6"/>
      <c r="CT76" s="6"/>
      <c r="CU76" s="6"/>
      <c r="CV76" s="6"/>
      <c r="CW76" s="6"/>
      <c r="CX76" s="6"/>
      <c r="CY76" s="6"/>
      <c r="CZ76" s="6"/>
    </row>
    <row r="77" s="454" customFormat="true" ht="15" customHeight="true" x14ac:dyDescent="0.2">
      <c r="A77" s="1069"/>
      <c r="B77" s="387" t="s">
        <v>183</v>
      </c>
      <c r="C77" s="140">
        <v>0</v>
      </c>
      <c r="D77" s="139">
        <v>0</v>
      </c>
      <c r="E77" s="139">
        <v>0</v>
      </c>
      <c r="F77" s="139">
        <v>2.9032952330571574E-2</v>
      </c>
      <c r="G77" s="138">
        <v>0.59481158068678486</v>
      </c>
      <c r="H77" s="137">
        <v>0</v>
      </c>
      <c r="I77" s="139">
        <v>0.12087728242447919</v>
      </c>
      <c r="J77" s="139">
        <v>0.46519306100661023</v>
      </c>
      <c r="K77" s="139">
        <v>0.15771236086956877</v>
      </c>
      <c r="L77" s="136">
        <v>1.8650168165003878</v>
      </c>
      <c r="M77" s="140">
        <v>0</v>
      </c>
      <c r="N77" s="139">
        <v>0</v>
      </c>
      <c r="O77" s="139">
        <v>0</v>
      </c>
      <c r="P77" s="139">
        <v>0</v>
      </c>
      <c r="Q77" s="138">
        <v>0</v>
      </c>
      <c r="R77" s="137">
        <v>0</v>
      </c>
      <c r="S77" s="139">
        <v>1.642873393914682</v>
      </c>
      <c r="T77" s="139">
        <v>0</v>
      </c>
      <c r="U77" s="139">
        <v>0</v>
      </c>
      <c r="V77" s="139">
        <v>0</v>
      </c>
      <c r="W77" s="139">
        <v>0</v>
      </c>
      <c r="X77" s="139">
        <v>0</v>
      </c>
      <c r="Y77" s="139">
        <v>0</v>
      </c>
      <c r="Z77" s="139">
        <v>0</v>
      </c>
      <c r="AA77" s="139">
        <v>0</v>
      </c>
      <c r="AB77" s="139">
        <v>0</v>
      </c>
      <c r="AC77" s="139">
        <v>6.9237978202884617E-2</v>
      </c>
      <c r="AD77" s="139">
        <v>0</v>
      </c>
      <c r="AE77" s="139">
        <v>0</v>
      </c>
      <c r="AF77" s="139">
        <v>0</v>
      </c>
      <c r="AG77" s="139">
        <v>0</v>
      </c>
      <c r="AH77" s="139">
        <v>0</v>
      </c>
      <c r="AI77" s="139">
        <v>0</v>
      </c>
      <c r="AJ77" s="139">
        <v>0</v>
      </c>
      <c r="AK77" s="139">
        <v>0</v>
      </c>
      <c r="AL77" s="139">
        <v>0</v>
      </c>
      <c r="AM77" s="139">
        <v>0</v>
      </c>
      <c r="AN77" s="139">
        <v>0</v>
      </c>
      <c r="AO77" s="139">
        <v>0</v>
      </c>
      <c r="AP77" s="139">
        <v>0</v>
      </c>
      <c r="AQ77" s="136">
        <v>0</v>
      </c>
      <c r="AR77" s="908"/>
      <c r="AS77" s="908"/>
      <c r="AT77" s="908"/>
      <c r="AU77" s="908"/>
      <c r="AV77" s="908"/>
      <c r="AW77" s="908"/>
      <c r="AX77" s="908"/>
      <c r="AY77" s="908"/>
      <c r="AZ77" s="361"/>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423"/>
      <c r="CN77" s="423"/>
      <c r="CO77" s="423"/>
      <c r="CP77" s="423"/>
      <c r="CQ77" s="423"/>
      <c r="CR77" s="6"/>
      <c r="CS77" s="6"/>
      <c r="CT77" s="6"/>
      <c r="CU77" s="6"/>
      <c r="CV77" s="6"/>
      <c r="CW77" s="6"/>
      <c r="CX77" s="6"/>
      <c r="CY77" s="6"/>
      <c r="CZ77" s="6"/>
    </row>
    <row r="78" s="454" customFormat="true" ht="15" customHeight="true" x14ac:dyDescent="0.2">
      <c r="A78" s="1069"/>
      <c r="B78" s="387" t="s">
        <v>46</v>
      </c>
      <c r="C78" s="140">
        <v>0</v>
      </c>
      <c r="D78" s="139">
        <v>1.1141669757799969E-3</v>
      </c>
      <c r="E78" s="139">
        <v>7.4220207569097016E-2</v>
      </c>
      <c r="F78" s="139">
        <v>0.16691357340495935</v>
      </c>
      <c r="G78" s="138">
        <v>0</v>
      </c>
      <c r="H78" s="137">
        <v>0</v>
      </c>
      <c r="I78" s="139">
        <v>0</v>
      </c>
      <c r="J78" s="139">
        <v>0</v>
      </c>
      <c r="K78" s="139">
        <v>0</v>
      </c>
      <c r="L78" s="136">
        <v>0</v>
      </c>
      <c r="M78" s="140">
        <v>0</v>
      </c>
      <c r="N78" s="139">
        <v>1.4768145845944324E-3</v>
      </c>
      <c r="O78" s="139">
        <v>0</v>
      </c>
      <c r="P78" s="139">
        <v>9.7434336137718264E-2</v>
      </c>
      <c r="Q78" s="138">
        <v>0.2193414981144729</v>
      </c>
      <c r="R78" s="137">
        <v>0</v>
      </c>
      <c r="S78" s="139">
        <v>0.45082338627488605</v>
      </c>
      <c r="T78" s="139">
        <v>0.30275003822992563</v>
      </c>
      <c r="U78" s="139">
        <v>0</v>
      </c>
      <c r="V78" s="139">
        <v>0</v>
      </c>
      <c r="W78" s="139">
        <v>0</v>
      </c>
      <c r="X78" s="139">
        <v>0</v>
      </c>
      <c r="Y78" s="139">
        <v>0</v>
      </c>
      <c r="Z78" s="139">
        <v>0</v>
      </c>
      <c r="AA78" s="139">
        <v>0</v>
      </c>
      <c r="AB78" s="139">
        <v>0</v>
      </c>
      <c r="AC78" s="139">
        <v>0</v>
      </c>
      <c r="AD78" s="139">
        <v>0</v>
      </c>
      <c r="AE78" s="139">
        <v>0</v>
      </c>
      <c r="AF78" s="139">
        <v>0</v>
      </c>
      <c r="AG78" s="139">
        <v>0</v>
      </c>
      <c r="AH78" s="139">
        <v>0</v>
      </c>
      <c r="AI78" s="139">
        <v>0</v>
      </c>
      <c r="AJ78" s="139">
        <v>0</v>
      </c>
      <c r="AK78" s="139">
        <v>0</v>
      </c>
      <c r="AL78" s="139">
        <v>0</v>
      </c>
      <c r="AM78" s="139">
        <v>0</v>
      </c>
      <c r="AN78" s="139">
        <v>0</v>
      </c>
      <c r="AO78" s="139">
        <v>0</v>
      </c>
      <c r="AP78" s="139">
        <v>8.1699932376236392E-2</v>
      </c>
      <c r="AQ78" s="136">
        <v>0</v>
      </c>
      <c r="AR78" s="908"/>
      <c r="AS78" s="908"/>
      <c r="AT78" s="908"/>
      <c r="AU78" s="908"/>
      <c r="AV78" s="908"/>
      <c r="AW78" s="908"/>
      <c r="AX78" s="908"/>
      <c r="AY78" s="908"/>
      <c r="AZ78" s="361"/>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423"/>
      <c r="CN78" s="423"/>
      <c r="CO78" s="423"/>
      <c r="CP78" s="423"/>
      <c r="CQ78" s="423"/>
      <c r="CR78" s="6"/>
      <c r="CS78" s="6"/>
      <c r="CT78" s="6"/>
      <c r="CU78" s="6"/>
      <c r="CV78" s="6"/>
      <c r="CW78" s="6"/>
      <c r="CX78" s="6"/>
      <c r="CY78" s="6"/>
      <c r="CZ78" s="6"/>
    </row>
    <row r="79" s="454"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6"/>
      <c r="AR79" s="908"/>
      <c r="AS79" s="908"/>
      <c r="AT79" s="908"/>
      <c r="AU79" s="908"/>
      <c r="AV79" s="908"/>
      <c r="AW79" s="908"/>
      <c r="AX79" s="908"/>
      <c r="AY79" s="908"/>
      <c r="AZ79" s="361"/>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423"/>
      <c r="CN79" s="423"/>
      <c r="CO79" s="423"/>
      <c r="CP79" s="423"/>
      <c r="CQ79" s="423"/>
      <c r="CR79" s="6"/>
      <c r="CS79" s="6"/>
      <c r="CT79" s="6"/>
      <c r="CU79" s="6"/>
      <c r="CV79" s="6"/>
      <c r="CW79" s="6"/>
      <c r="CX79" s="6"/>
      <c r="CY79" s="6"/>
      <c r="CZ79" s="6"/>
    </row>
    <row r="80" s="454"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6"/>
      <c r="AR80" s="908"/>
      <c r="AS80" s="908"/>
      <c r="AT80" s="908"/>
      <c r="AU80" s="908"/>
      <c r="AV80" s="908"/>
      <c r="AW80" s="908"/>
      <c r="AX80" s="908"/>
      <c r="AY80" s="908"/>
      <c r="AZ80" s="361"/>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423"/>
      <c r="CN80" s="423"/>
      <c r="CO80" s="423"/>
      <c r="CP80" s="423"/>
      <c r="CQ80" s="423"/>
      <c r="CR80" s="6"/>
      <c r="CS80" s="6"/>
      <c r="CT80" s="6"/>
      <c r="CU80" s="6"/>
      <c r="CV80" s="6"/>
      <c r="CW80" s="6"/>
      <c r="CX80" s="6"/>
      <c r="CY80" s="6"/>
      <c r="CZ80" s="6"/>
    </row>
    <row r="81" s="454" customFormat="true" ht="15" customHeight="true" x14ac:dyDescent="0.2">
      <c r="A81" s="165"/>
      <c r="B81" s="158"/>
      <c r="C81" s="140"/>
      <c r="D81" s="139"/>
      <c r="E81" s="139"/>
      <c r="F81" s="139"/>
      <c r="G81" s="138"/>
      <c r="H81" s="137"/>
      <c r="I81" s="139"/>
      <c r="J81" s="139"/>
      <c r="K81" s="139"/>
      <c r="L81" s="136"/>
      <c r="M81" s="140"/>
      <c r="N81" s="139"/>
      <c r="O81" s="139"/>
      <c r="P81" s="139"/>
      <c r="Q81" s="138"/>
      <c r="R81" s="137"/>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6"/>
      <c r="AR81" s="908"/>
      <c r="AS81" s="908"/>
      <c r="AT81" s="908"/>
      <c r="AU81" s="908"/>
      <c r="AV81" s="908"/>
      <c r="AW81" s="908"/>
      <c r="AX81" s="908"/>
      <c r="AY81" s="908"/>
      <c r="AZ81" s="361"/>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423"/>
      <c r="CN81" s="423"/>
      <c r="CO81" s="423"/>
      <c r="CP81" s="423"/>
      <c r="CQ81" s="423"/>
      <c r="CR81" s="6"/>
      <c r="CS81" s="6"/>
      <c r="CT81" s="6"/>
      <c r="CU81" s="6"/>
      <c r="CV81" s="6"/>
      <c r="CW81" s="6"/>
      <c r="CX81" s="6"/>
      <c r="CY81" s="6"/>
      <c r="CZ81" s="6"/>
    </row>
    <row r="82" s="454" customFormat="true" ht="15" customHeight="true" x14ac:dyDescent="0.2">
      <c r="A82" s="165"/>
      <c r="B82" s="158"/>
      <c r="C82" s="140"/>
      <c r="D82" s="139"/>
      <c r="E82" s="139"/>
      <c r="F82" s="139"/>
      <c r="G82" s="138"/>
      <c r="H82" s="137"/>
      <c r="I82" s="139"/>
      <c r="J82" s="139"/>
      <c r="K82" s="139"/>
      <c r="L82" s="136"/>
      <c r="M82" s="140"/>
      <c r="N82" s="139"/>
      <c r="O82" s="139"/>
      <c r="P82" s="139"/>
      <c r="Q82" s="138"/>
      <c r="R82" s="137"/>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6"/>
      <c r="AR82" s="908"/>
      <c r="AS82" s="908"/>
      <c r="AT82" s="908"/>
      <c r="AU82" s="908"/>
      <c r="AV82" s="908"/>
      <c r="AW82" s="908"/>
      <c r="AX82" s="908"/>
      <c r="AY82" s="908"/>
      <c r="AZ82" s="361"/>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423"/>
      <c r="CN82" s="423"/>
      <c r="CO82" s="423"/>
      <c r="CP82" s="423"/>
      <c r="CQ82" s="423"/>
      <c r="CR82" s="6"/>
      <c r="CS82" s="6"/>
      <c r="CT82" s="6"/>
      <c r="CU82" s="6"/>
      <c r="CV82" s="6"/>
      <c r="CW82" s="6"/>
      <c r="CX82" s="6"/>
      <c r="CY82" s="6"/>
      <c r="CZ82" s="6"/>
    </row>
    <row r="83" s="454" customFormat="true" ht="15" customHeight="true" x14ac:dyDescent="0.2">
      <c r="A83" s="165"/>
      <c r="B83" s="158"/>
      <c r="C83" s="140"/>
      <c r="D83" s="139"/>
      <c r="E83" s="139"/>
      <c r="F83" s="139"/>
      <c r="G83" s="138"/>
      <c r="H83" s="137"/>
      <c r="I83" s="139"/>
      <c r="J83" s="139"/>
      <c r="K83" s="139"/>
      <c r="L83" s="136"/>
      <c r="M83" s="140"/>
      <c r="N83" s="139"/>
      <c r="O83" s="139"/>
      <c r="P83" s="139"/>
      <c r="Q83" s="138"/>
      <c r="R83" s="137"/>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6"/>
      <c r="AR83" s="908"/>
      <c r="AS83" s="908"/>
      <c r="AT83" s="908"/>
      <c r="AU83" s="908"/>
      <c r="AV83" s="908"/>
      <c r="AW83" s="908"/>
      <c r="AX83" s="908"/>
      <c r="AY83" s="908"/>
      <c r="AZ83" s="361"/>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423"/>
      <c r="CN83" s="423"/>
      <c r="CO83" s="423"/>
      <c r="CP83" s="423"/>
      <c r="CQ83" s="423"/>
      <c r="CR83" s="6"/>
      <c r="CS83" s="6"/>
      <c r="CT83" s="6"/>
      <c r="CU83" s="6"/>
      <c r="CV83" s="6"/>
      <c r="CW83" s="6"/>
      <c r="CX83" s="6"/>
      <c r="CY83" s="6"/>
      <c r="CZ83" s="6"/>
    </row>
    <row r="84" s="454" customFormat="true" ht="15" customHeight="true" x14ac:dyDescent="0.2">
      <c r="A84" s="165"/>
      <c r="B84" s="158"/>
      <c r="C84" s="140"/>
      <c r="D84" s="139"/>
      <c r="E84" s="139"/>
      <c r="F84" s="139"/>
      <c r="G84" s="138"/>
      <c r="H84" s="137"/>
      <c r="I84" s="139"/>
      <c r="J84" s="139"/>
      <c r="K84" s="139"/>
      <c r="L84" s="136"/>
      <c r="M84" s="140"/>
      <c r="N84" s="139"/>
      <c r="O84" s="139"/>
      <c r="P84" s="139"/>
      <c r="Q84" s="138"/>
      <c r="R84" s="137"/>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6"/>
      <c r="AR84" s="908"/>
      <c r="AS84" s="908"/>
      <c r="AT84" s="908"/>
      <c r="AU84" s="908"/>
      <c r="AV84" s="908"/>
      <c r="AW84" s="908"/>
      <c r="AX84" s="908"/>
      <c r="AY84" s="908"/>
      <c r="AZ84" s="361"/>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423"/>
      <c r="CN84" s="423"/>
      <c r="CO84" s="423"/>
      <c r="CP84" s="423"/>
      <c r="CQ84" s="423"/>
      <c r="CR84" s="6"/>
      <c r="CS84" s="6"/>
      <c r="CT84" s="6"/>
      <c r="CU84" s="6"/>
      <c r="CV84" s="6"/>
      <c r="CW84" s="6"/>
      <c r="CX84" s="6"/>
      <c r="CY84" s="6"/>
      <c r="CZ84" s="6"/>
    </row>
    <row r="85" s="454" customFormat="true" ht="15" customHeight="true" x14ac:dyDescent="0.2">
      <c r="A85" s="165"/>
      <c r="B85" s="158"/>
      <c r="C85" s="140"/>
      <c r="D85" s="139"/>
      <c r="E85" s="139"/>
      <c r="F85" s="139"/>
      <c r="G85" s="138"/>
      <c r="H85" s="137"/>
      <c r="I85" s="139"/>
      <c r="J85" s="139"/>
      <c r="K85" s="139"/>
      <c r="L85" s="136"/>
      <c r="M85" s="140"/>
      <c r="N85" s="139"/>
      <c r="O85" s="139"/>
      <c r="P85" s="139"/>
      <c r="Q85" s="138"/>
      <c r="R85" s="137"/>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6"/>
      <c r="AR85" s="908"/>
      <c r="AS85" s="908"/>
      <c r="AT85" s="908"/>
      <c r="AU85" s="908"/>
      <c r="AV85" s="908"/>
      <c r="AW85" s="908"/>
      <c r="AX85" s="908"/>
      <c r="AY85" s="908"/>
      <c r="AZ85" s="361"/>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423"/>
      <c r="CN85" s="423"/>
      <c r="CO85" s="423"/>
      <c r="CP85" s="423"/>
      <c r="CQ85" s="423"/>
      <c r="CR85" s="6"/>
      <c r="CS85" s="6"/>
      <c r="CT85" s="6"/>
      <c r="CU85" s="6"/>
      <c r="CV85" s="6"/>
      <c r="CW85" s="6"/>
      <c r="CX85" s="6"/>
      <c r="CY85" s="6"/>
      <c r="CZ85" s="6"/>
    </row>
    <row r="86" s="454" customFormat="true" ht="15" customHeight="true" x14ac:dyDescent="0.2">
      <c r="A86" s="165"/>
      <c r="B86" s="158"/>
      <c r="C86" s="140"/>
      <c r="D86" s="139"/>
      <c r="E86" s="139"/>
      <c r="F86" s="139"/>
      <c r="G86" s="138"/>
      <c r="H86" s="137"/>
      <c r="I86" s="139"/>
      <c r="J86" s="139"/>
      <c r="K86" s="139"/>
      <c r="L86" s="136"/>
      <c r="M86" s="140"/>
      <c r="N86" s="139"/>
      <c r="O86" s="139"/>
      <c r="P86" s="139"/>
      <c r="Q86" s="138"/>
      <c r="R86" s="137"/>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6"/>
      <c r="AR86" s="908"/>
      <c r="AS86" s="908"/>
      <c r="AT86" s="908"/>
      <c r="AU86" s="908"/>
      <c r="AV86" s="908"/>
      <c r="AW86" s="908"/>
      <c r="AX86" s="908"/>
      <c r="AY86" s="908"/>
      <c r="AZ86" s="361"/>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423"/>
      <c r="CN86" s="423"/>
      <c r="CO86" s="423"/>
      <c r="CP86" s="423"/>
      <c r="CQ86" s="423"/>
      <c r="CR86" s="6"/>
      <c r="CS86" s="6"/>
      <c r="CT86" s="6"/>
      <c r="CU86" s="6"/>
      <c r="CV86" s="6"/>
      <c r="CW86" s="6"/>
      <c r="CX86" s="6"/>
      <c r="CY86" s="6"/>
      <c r="CZ86" s="6"/>
    </row>
    <row r="87" s="454" customFormat="true" ht="15" customHeight="true" x14ac:dyDescent="0.2">
      <c r="A87" s="165"/>
      <c r="B87" s="158"/>
      <c r="C87" s="140"/>
      <c r="D87" s="139"/>
      <c r="E87" s="139"/>
      <c r="F87" s="139"/>
      <c r="G87" s="138"/>
      <c r="H87" s="137"/>
      <c r="I87" s="139"/>
      <c r="J87" s="139"/>
      <c r="K87" s="139"/>
      <c r="L87" s="136"/>
      <c r="M87" s="140"/>
      <c r="N87" s="139"/>
      <c r="O87" s="139"/>
      <c r="P87" s="139"/>
      <c r="Q87" s="138"/>
      <c r="R87" s="137"/>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6"/>
      <c r="AR87" s="908"/>
      <c r="AS87" s="908"/>
      <c r="AT87" s="908"/>
      <c r="AU87" s="908"/>
      <c r="AV87" s="908"/>
      <c r="AW87" s="908"/>
      <c r="AX87" s="908"/>
      <c r="AY87" s="908"/>
      <c r="AZ87" s="361"/>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423"/>
      <c r="CN87" s="423"/>
      <c r="CO87" s="423"/>
      <c r="CP87" s="423"/>
      <c r="CQ87" s="423"/>
      <c r="CR87" s="6"/>
      <c r="CS87" s="6"/>
      <c r="CT87" s="6"/>
      <c r="CU87" s="6"/>
      <c r="CV87" s="6"/>
      <c r="CW87" s="6"/>
      <c r="CX87" s="6"/>
      <c r="CY87" s="6"/>
      <c r="CZ87" s="6"/>
    </row>
    <row r="88" s="454" customFormat="true" ht="15" customHeight="true" x14ac:dyDescent="0.2">
      <c r="A88" s="165"/>
      <c r="B88" s="158"/>
      <c r="C88" s="140"/>
      <c r="D88" s="139"/>
      <c r="E88" s="139"/>
      <c r="F88" s="139"/>
      <c r="G88" s="138"/>
      <c r="H88" s="137"/>
      <c r="I88" s="139"/>
      <c r="J88" s="139"/>
      <c r="K88" s="139"/>
      <c r="L88" s="136"/>
      <c r="M88" s="140"/>
      <c r="N88" s="139"/>
      <c r="O88" s="139"/>
      <c r="P88" s="139"/>
      <c r="Q88" s="138"/>
      <c r="R88" s="137"/>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6"/>
      <c r="AR88" s="908"/>
      <c r="AS88" s="908"/>
      <c r="AT88" s="908"/>
      <c r="AU88" s="908"/>
      <c r="AV88" s="908"/>
      <c r="AW88" s="908"/>
      <c r="AX88" s="908"/>
      <c r="AY88" s="908"/>
      <c r="AZ88" s="361"/>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423"/>
      <c r="CN88" s="423"/>
      <c r="CO88" s="423"/>
      <c r="CP88" s="423"/>
      <c r="CQ88" s="423"/>
      <c r="CR88" s="6"/>
      <c r="CS88" s="6"/>
      <c r="CT88" s="6"/>
      <c r="CU88" s="6"/>
      <c r="CV88" s="6"/>
      <c r="CW88" s="6"/>
      <c r="CX88" s="6"/>
      <c r="CY88" s="6"/>
      <c r="CZ88" s="6"/>
    </row>
    <row r="89" s="454" customFormat="true" ht="15" customHeight="true" x14ac:dyDescent="0.2">
      <c r="A89" s="165"/>
      <c r="B89" s="158"/>
      <c r="C89" s="140"/>
      <c r="D89" s="139"/>
      <c r="E89" s="139"/>
      <c r="F89" s="139"/>
      <c r="G89" s="138"/>
      <c r="H89" s="137"/>
      <c r="I89" s="139"/>
      <c r="J89" s="139"/>
      <c r="K89" s="139"/>
      <c r="L89" s="136"/>
      <c r="M89" s="140"/>
      <c r="N89" s="139"/>
      <c r="O89" s="139"/>
      <c r="P89" s="139"/>
      <c r="Q89" s="138"/>
      <c r="R89" s="137"/>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6"/>
      <c r="AR89" s="908"/>
      <c r="AS89" s="908"/>
      <c r="AT89" s="908"/>
      <c r="AU89" s="908"/>
      <c r="AV89" s="908"/>
      <c r="AW89" s="908"/>
      <c r="AX89" s="908"/>
      <c r="AY89" s="908"/>
      <c r="AZ89" s="361"/>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423"/>
      <c r="CN89" s="423"/>
      <c r="CO89" s="423"/>
      <c r="CP89" s="423"/>
      <c r="CQ89" s="423"/>
      <c r="CR89" s="6"/>
      <c r="CS89" s="6"/>
      <c r="CT89" s="6"/>
      <c r="CU89" s="6"/>
      <c r="CV89" s="6"/>
      <c r="CW89" s="6"/>
      <c r="CX89" s="6"/>
      <c r="CY89" s="6"/>
      <c r="CZ89" s="6"/>
    </row>
    <row r="90" s="454" customFormat="true" ht="15" customHeight="true" x14ac:dyDescent="0.2">
      <c r="A90" s="165"/>
      <c r="B90" s="158"/>
      <c r="C90" s="126"/>
      <c r="D90" s="125"/>
      <c r="E90" s="125"/>
      <c r="F90" s="125"/>
      <c r="G90" s="124"/>
      <c r="H90" s="123"/>
      <c r="I90" s="125"/>
      <c r="J90" s="125"/>
      <c r="K90" s="125"/>
      <c r="L90" s="122"/>
      <c r="M90" s="126"/>
      <c r="N90" s="125"/>
      <c r="O90" s="125"/>
      <c r="P90" s="125"/>
      <c r="Q90" s="124"/>
      <c r="R90" s="123"/>
      <c r="S90" s="125"/>
      <c r="T90" s="125"/>
      <c r="U90" s="125"/>
      <c r="V90" s="125"/>
      <c r="W90" s="125"/>
      <c r="X90" s="125"/>
      <c r="Y90" s="125"/>
      <c r="Z90" s="125"/>
      <c r="AA90" s="125"/>
      <c r="AB90" s="125"/>
      <c r="AC90" s="128"/>
      <c r="AD90" s="128"/>
      <c r="AE90" s="128"/>
      <c r="AF90" s="128"/>
      <c r="AG90" s="128"/>
      <c r="AH90" s="128"/>
      <c r="AI90" s="128"/>
      <c r="AJ90" s="128"/>
      <c r="AK90" s="128"/>
      <c r="AL90" s="128"/>
      <c r="AM90" s="128"/>
      <c r="AN90" s="128"/>
      <c r="AO90" s="128"/>
      <c r="AP90" s="128"/>
      <c r="AQ90" s="119"/>
      <c r="AR90" s="908"/>
      <c r="AS90" s="908"/>
      <c r="AT90" s="908"/>
      <c r="AU90" s="908"/>
      <c r="AV90" s="908"/>
      <c r="AW90" s="908"/>
      <c r="AX90" s="908"/>
      <c r="AY90" s="908"/>
      <c r="AZ90" s="361"/>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423"/>
      <c r="CN90" s="423"/>
      <c r="CO90" s="423"/>
      <c r="CP90" s="423"/>
      <c r="CQ90" s="423"/>
      <c r="CR90" s="6"/>
      <c r="CS90" s="6"/>
      <c r="CT90" s="6"/>
      <c r="CU90" s="6"/>
      <c r="CV90" s="6"/>
      <c r="CW90" s="6"/>
      <c r="CX90" s="6"/>
      <c r="CY90" s="6"/>
      <c r="CZ90" s="6"/>
    </row>
    <row r="91" s="454" customFormat="true" ht="15" customHeight="true" x14ac:dyDescent="0.2">
      <c r="A91" s="188"/>
      <c r="B91" s="157"/>
      <c r="C91" s="121"/>
      <c r="D91" s="128"/>
      <c r="E91" s="128"/>
      <c r="F91" s="128"/>
      <c r="G91" s="127"/>
      <c r="H91" s="120"/>
      <c r="I91" s="128"/>
      <c r="J91" s="128"/>
      <c r="K91" s="128"/>
      <c r="L91" s="119"/>
      <c r="M91" s="121"/>
      <c r="N91" s="128"/>
      <c r="O91" s="128"/>
      <c r="P91" s="128"/>
      <c r="Q91" s="127"/>
      <c r="R91" s="120"/>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19"/>
      <c r="AR91" s="908"/>
      <c r="AS91" s="908"/>
      <c r="AT91" s="908"/>
      <c r="AU91" s="908"/>
      <c r="AV91" s="908"/>
      <c r="AW91" s="908"/>
      <c r="AX91" s="908"/>
      <c r="AY91" s="908"/>
      <c r="AZ91" s="361"/>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423"/>
      <c r="CN91" s="423"/>
      <c r="CO91" s="423"/>
      <c r="CP91" s="423"/>
      <c r="CQ91" s="423"/>
      <c r="CR91" s="6"/>
      <c r="CS91" s="6"/>
      <c r="CT91" s="6"/>
      <c r="CU91" s="6"/>
      <c r="CV91" s="6"/>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19"/>
      <c r="AR92" s="908"/>
      <c r="AS92" s="908"/>
      <c r="AT92" s="908"/>
      <c r="AU92" s="908"/>
      <c r="AV92" s="908"/>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423"/>
      <c r="CN92" s="423"/>
      <c r="CO92" s="423"/>
      <c r="CP92" s="423"/>
      <c r="CQ92" s="423"/>
      <c r="CR92" s="6"/>
      <c r="CS92" s="6"/>
      <c r="CT92" s="6"/>
      <c r="CU92" s="6"/>
      <c r="CV92" s="6"/>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28"/>
      <c r="AM93" s="128"/>
      <c r="AN93" s="128"/>
      <c r="AO93" s="128"/>
      <c r="AP93" s="128"/>
      <c r="AQ93" s="119"/>
      <c r="AR93" s="908"/>
      <c r="AS93" s="908"/>
      <c r="AT93" s="908"/>
      <c r="AU93" s="908"/>
      <c r="AV93" s="908"/>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423"/>
      <c r="CN93" s="423"/>
      <c r="CO93" s="423"/>
      <c r="CP93" s="423"/>
      <c r="CQ93" s="423"/>
      <c r="CR93" s="6"/>
      <c r="CS93" s="6"/>
      <c r="CT93" s="6"/>
      <c r="CU93" s="6"/>
      <c r="CV93" s="6"/>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28"/>
      <c r="AM94" s="128"/>
      <c r="AN94" s="128"/>
      <c r="AO94" s="128"/>
      <c r="AP94" s="128"/>
      <c r="AQ94" s="119"/>
      <c r="AR94" s="908"/>
      <c r="AS94" s="908"/>
      <c r="AT94" s="908"/>
      <c r="AU94" s="908"/>
      <c r="AV94" s="908"/>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423"/>
      <c r="CN94" s="423"/>
      <c r="CO94" s="423"/>
      <c r="CP94" s="423"/>
      <c r="CQ94" s="423"/>
      <c r="CR94" s="6"/>
      <c r="CS94" s="6"/>
      <c r="CT94" s="6"/>
      <c r="CU94" s="6"/>
      <c r="CV94" s="6"/>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28"/>
      <c r="AM95" s="128"/>
      <c r="AN95" s="128"/>
      <c r="AO95" s="128"/>
      <c r="AP95" s="128"/>
      <c r="AQ95" s="119"/>
      <c r="AR95" s="908"/>
      <c r="AS95" s="908"/>
      <c r="AT95" s="908"/>
      <c r="AU95" s="908"/>
      <c r="AV95" s="908"/>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423"/>
      <c r="CN95" s="423"/>
      <c r="CO95" s="423"/>
      <c r="CP95" s="423"/>
      <c r="CQ95" s="423"/>
      <c r="CR95" s="6"/>
      <c r="CS95" s="6"/>
      <c r="CT95" s="6"/>
      <c r="CU95" s="6"/>
      <c r="CV95" s="6"/>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28"/>
      <c r="AM96" s="128"/>
      <c r="AN96" s="128"/>
      <c r="AO96" s="128"/>
      <c r="AP96" s="128"/>
      <c r="AQ96" s="119"/>
      <c r="AR96" s="908"/>
      <c r="AS96" s="908"/>
      <c r="AT96" s="908"/>
      <c r="AU96" s="908"/>
      <c r="AV96" s="908"/>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423"/>
      <c r="CN96" s="423"/>
      <c r="CO96" s="423"/>
      <c r="CP96" s="423"/>
      <c r="CQ96" s="423"/>
      <c r="CR96" s="6"/>
      <c r="CS96" s="6"/>
      <c r="CT96" s="6"/>
      <c r="CU96" s="6"/>
      <c r="CV96" s="6"/>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28"/>
      <c r="AM97" s="128"/>
      <c r="AN97" s="128"/>
      <c r="AO97" s="128"/>
      <c r="AP97" s="128"/>
      <c r="AQ97" s="119"/>
      <c r="AR97" s="908"/>
      <c r="AS97" s="908"/>
      <c r="AT97" s="908"/>
      <c r="AU97" s="908"/>
      <c r="AV97" s="908"/>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423"/>
      <c r="CN97" s="423"/>
      <c r="CO97" s="423"/>
      <c r="CP97" s="423"/>
      <c r="CQ97" s="423"/>
      <c r="CR97" s="6"/>
      <c r="CS97" s="6"/>
      <c r="CT97" s="6"/>
      <c r="CU97" s="6"/>
      <c r="CV97" s="6"/>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28"/>
      <c r="AM98" s="128"/>
      <c r="AN98" s="128"/>
      <c r="AO98" s="128"/>
      <c r="AP98" s="128"/>
      <c r="AQ98" s="119"/>
      <c r="AR98" s="908"/>
      <c r="AS98" s="908"/>
      <c r="AT98" s="908"/>
      <c r="AU98" s="908"/>
      <c r="AV98" s="908"/>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423"/>
      <c r="CN98" s="423"/>
      <c r="CO98" s="423"/>
      <c r="CP98" s="423"/>
      <c r="CQ98" s="423"/>
      <c r="CR98" s="6"/>
      <c r="CS98" s="6"/>
      <c r="CT98" s="6"/>
      <c r="CU98" s="6"/>
      <c r="CV98" s="6"/>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28"/>
      <c r="AM99" s="128"/>
      <c r="AN99" s="128"/>
      <c r="AO99" s="128"/>
      <c r="AP99" s="128"/>
      <c r="AQ99" s="119"/>
      <c r="AR99" s="908"/>
      <c r="AS99" s="908"/>
      <c r="AT99" s="908"/>
      <c r="AU99" s="908"/>
      <c r="AV99" s="908"/>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423"/>
      <c r="CN99" s="423"/>
      <c r="CO99" s="423"/>
      <c r="CP99" s="423"/>
      <c r="CQ99" s="423"/>
      <c r="CR99" s="6"/>
      <c r="CS99" s="6"/>
      <c r="CT99" s="6"/>
      <c r="CU99" s="6"/>
      <c r="CV99" s="6"/>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28"/>
      <c r="AM100" s="128"/>
      <c r="AN100" s="128"/>
      <c r="AO100" s="128"/>
      <c r="AP100" s="128"/>
      <c r="AQ100" s="119"/>
      <c r="AR100" s="908"/>
      <c r="AS100" s="908"/>
      <c r="AT100" s="908"/>
      <c r="AU100" s="908"/>
      <c r="AV100" s="908"/>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423"/>
      <c r="CN100" s="423"/>
      <c r="CO100" s="423"/>
      <c r="CP100" s="423"/>
      <c r="CQ100" s="423"/>
      <c r="CR100" s="6"/>
      <c r="CS100" s="6"/>
      <c r="CT100" s="6"/>
      <c r="CU100" s="6"/>
      <c r="CV100" s="6"/>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28"/>
      <c r="AM101" s="128"/>
      <c r="AN101" s="128"/>
      <c r="AO101" s="128"/>
      <c r="AP101" s="128"/>
      <c r="AQ101" s="119"/>
      <c r="AR101" s="908"/>
      <c r="AS101" s="908"/>
      <c r="AT101" s="908"/>
      <c r="AU101" s="908"/>
      <c r="AV101" s="908"/>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423"/>
      <c r="CN101" s="423"/>
      <c r="CO101" s="423"/>
      <c r="CP101" s="423"/>
      <c r="CQ101" s="423"/>
      <c r="CR101" s="6"/>
      <c r="CS101" s="6"/>
      <c r="CT101" s="6"/>
      <c r="CU101" s="6"/>
      <c r="CV101" s="6"/>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28"/>
      <c r="AM102" s="128"/>
      <c r="AN102" s="128"/>
      <c r="AO102" s="128"/>
      <c r="AP102" s="128"/>
      <c r="AQ102" s="119"/>
      <c r="AR102" s="908"/>
      <c r="AS102" s="908"/>
      <c r="AT102" s="908"/>
      <c r="AU102" s="908"/>
      <c r="AV102" s="908"/>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423"/>
      <c r="CN102" s="423"/>
      <c r="CO102" s="423"/>
      <c r="CP102" s="423"/>
      <c r="CQ102" s="423"/>
      <c r="CR102" s="6"/>
      <c r="CS102" s="6"/>
      <c r="CT102" s="6"/>
      <c r="CU102" s="6"/>
      <c r="CV102" s="6"/>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28"/>
      <c r="AM103" s="128"/>
      <c r="AN103" s="128"/>
      <c r="AO103" s="128"/>
      <c r="AP103" s="128"/>
      <c r="AQ103" s="119"/>
      <c r="AR103" s="908"/>
      <c r="AS103" s="908"/>
      <c r="AT103" s="908"/>
      <c r="AU103" s="908"/>
      <c r="AV103" s="908"/>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423"/>
      <c r="CN103" s="423"/>
      <c r="CO103" s="423"/>
      <c r="CP103" s="423"/>
      <c r="CQ103" s="423"/>
      <c r="CR103" s="6"/>
      <c r="CS103" s="6"/>
      <c r="CT103" s="6"/>
      <c r="CU103" s="6"/>
      <c r="CV103" s="6"/>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28"/>
      <c r="AM104" s="128"/>
      <c r="AN104" s="128"/>
      <c r="AO104" s="128"/>
      <c r="AP104" s="128"/>
      <c r="AQ104" s="119"/>
      <c r="AR104" s="908"/>
      <c r="AS104" s="908"/>
      <c r="AT104" s="908"/>
      <c r="AU104" s="908"/>
      <c r="AV104" s="908"/>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423"/>
      <c r="CN104" s="423"/>
      <c r="CO104" s="423"/>
      <c r="CP104" s="423"/>
      <c r="CQ104" s="423"/>
      <c r="CR104" s="6"/>
      <c r="CS104" s="6"/>
      <c r="CT104" s="6"/>
      <c r="CU104" s="6"/>
      <c r="CV104" s="6"/>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108"/>
      <c r="AM105" s="108"/>
      <c r="AN105" s="108"/>
      <c r="AO105" s="108"/>
      <c r="AP105" s="108"/>
      <c r="AQ105" s="89"/>
      <c r="AR105" s="908"/>
      <c r="AS105" s="908"/>
      <c r="AT105" s="908"/>
      <c r="AU105" s="908"/>
      <c r="AV105" s="908"/>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435"/>
      <c r="CN105" s="435"/>
      <c r="CO105" s="435"/>
      <c r="CP105" s="435"/>
      <c r="CQ105" s="435"/>
      <c r="CR105" s="6"/>
      <c r="CS105" s="6"/>
      <c r="CT105" s="6"/>
      <c r="CU105" s="6"/>
      <c r="CV105" s="6"/>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R106" s="361"/>
      <c r="AS106" s="361"/>
      <c r="AT106" s="361"/>
      <c r="AU106" s="361"/>
      <c r="AV106" s="361"/>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416"/>
      <c r="CN106" s="416"/>
      <c r="CO106" s="416"/>
      <c r="CP106" s="416"/>
      <c r="CQ106" s="416"/>
      <c r="CR106" s="360"/>
      <c r="CS106" s="360"/>
      <c r="CT106" s="360"/>
      <c r="CU106" s="360"/>
      <c r="CV106" s="360"/>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R107" s="356"/>
      <c r="AS107" s="356"/>
      <c r="AT107" s="356"/>
      <c r="AU107" s="356"/>
      <c r="AV107" s="35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R108" s="356"/>
      <c r="AS108" s="356"/>
      <c r="AT108" s="356"/>
      <c r="AU108" s="356"/>
      <c r="AV108" s="356"/>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2005</v>
      </c>
      <c r="B109" s="341"/>
      <c r="C109" s="315"/>
      <c r="D109" s="315"/>
      <c r="E109" s="315"/>
      <c r="F109" s="315"/>
      <c r="G109" s="315"/>
      <c r="H109" s="315"/>
      <c r="I109" s="315"/>
      <c r="J109" s="315"/>
      <c r="K109" s="315"/>
      <c r="L109" s="315"/>
      <c r="M109" s="315"/>
      <c r="N109" s="315"/>
      <c r="O109" s="315"/>
      <c r="P109" s="315"/>
      <c r="Q109" s="315"/>
      <c r="R109" s="315"/>
      <c r="S109" s="315"/>
      <c r="T109" s="315"/>
      <c r="U109" s="315"/>
      <c r="AR109" s="356"/>
      <c r="AS109" s="356"/>
      <c r="AT109" s="356"/>
      <c r="AU109" s="356"/>
      <c r="AV109" s="356"/>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R110" s="356"/>
      <c r="AS110" s="356"/>
      <c r="AT110" s="356"/>
      <c r="AU110" s="356"/>
      <c r="AV110" s="356"/>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R111" s="356"/>
      <c r="AS111" s="356"/>
      <c r="AT111" s="356"/>
      <c r="AU111" s="356"/>
      <c r="AV111" s="356"/>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R112" s="356"/>
      <c r="AS112" s="356"/>
      <c r="AT112" s="356"/>
      <c r="AU112" s="356"/>
      <c r="AV112" s="356"/>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R113" s="356"/>
      <c r="AS113" s="356"/>
      <c r="AT113" s="356"/>
      <c r="AU113" s="356"/>
      <c r="AV113" s="356"/>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R114" s="356"/>
      <c r="AS114" s="356"/>
      <c r="AT114" s="356"/>
      <c r="AU114" s="356"/>
      <c r="AV114" s="356"/>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DHS05</v>
      </c>
      <c r="C115" s="315"/>
      <c r="D115" s="315"/>
      <c r="E115" s="315"/>
      <c r="F115" s="315"/>
      <c r="G115" s="315"/>
      <c r="H115" s="315"/>
      <c r="I115" s="315"/>
      <c r="J115" s="315"/>
      <c r="K115" s="315"/>
      <c r="L115" s="315"/>
      <c r="M115" s="315"/>
      <c r="N115" s="315"/>
      <c r="O115" s="315"/>
      <c r="P115" s="315"/>
      <c r="Q115" s="315"/>
      <c r="R115" s="315"/>
      <c r="S115" s="315"/>
      <c r="T115" s="315"/>
      <c r="U115" s="315"/>
      <c r="AR115" s="356"/>
      <c r="AS115" s="356"/>
      <c r="AT115" s="356"/>
      <c r="AU115" s="356"/>
      <c r="AV115" s="356"/>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Ratio of Improved latrines based on:</v>
      </c>
      <c r="B116" s="196" t="s">
        <v>184</v>
      </c>
      <c r="C116" s="315"/>
      <c r="D116" s="315"/>
      <c r="E116" s="315"/>
      <c r="F116" s="315"/>
      <c r="G116" s="315"/>
      <c r="H116" s="315"/>
      <c r="I116" s="315"/>
      <c r="J116" s="315"/>
      <c r="K116" s="315"/>
      <c r="L116" s="315"/>
      <c r="M116" s="315"/>
      <c r="N116" s="315"/>
      <c r="O116" s="315"/>
      <c r="P116" s="315"/>
      <c r="Q116" s="315"/>
      <c r="R116" s="315"/>
      <c r="S116" s="315"/>
      <c r="T116" s="315"/>
      <c r="U116" s="315"/>
      <c r="AR116" s="356"/>
      <c r="AS116" s="356"/>
      <c r="AT116" s="356"/>
      <c r="AU116" s="356"/>
      <c r="AV116" s="356"/>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Ratio of Shared improved based on:</v>
      </c>
      <c r="B117" s="195" t="s">
        <v>184</v>
      </c>
      <c r="C117" s="315"/>
      <c r="D117" s="315"/>
      <c r="E117" s="315"/>
      <c r="F117" s="315"/>
      <c r="G117" s="315"/>
      <c r="H117" s="315"/>
      <c r="I117" s="315"/>
      <c r="J117" s="315"/>
      <c r="K117" s="315"/>
      <c r="L117" s="315"/>
      <c r="M117" s="315"/>
      <c r="N117" s="315"/>
      <c r="O117" s="315"/>
      <c r="P117" s="315"/>
      <c r="Q117" s="315"/>
      <c r="R117" s="315"/>
      <c r="S117" s="315"/>
      <c r="T117" s="315"/>
      <c r="U117" s="315"/>
      <c r="AR117" s="356"/>
      <c r="AS117" s="356"/>
      <c r="AT117" s="356"/>
      <c r="AU117" s="356"/>
      <c r="AV117" s="356"/>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R118" s="356"/>
      <c r="AS118" s="356"/>
      <c r="AT118" s="356"/>
      <c r="AU118" s="356"/>
      <c r="AV118" s="356"/>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R119" s="356"/>
      <c r="AS119" s="356"/>
      <c r="AT119" s="356"/>
      <c r="AU119" s="356"/>
      <c r="AV119" s="356"/>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454"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415"/>
      <c r="AN120" s="415"/>
      <c r="AO120" s="415"/>
      <c r="AP120" s="415"/>
      <c r="AQ120" s="415"/>
      <c r="AR120" s="908"/>
      <c r="AS120" s="908"/>
      <c r="AT120" s="908"/>
      <c r="AU120" s="908"/>
      <c r="AV120" s="908"/>
      <c r="AW120" s="908"/>
      <c r="AX120" s="908"/>
      <c r="AY120" s="908"/>
      <c r="AZ120" s="361"/>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426"/>
      <c r="CN120" s="426"/>
      <c r="CO120" s="426"/>
      <c r="CP120" s="426"/>
      <c r="CQ120" s="426"/>
      <c r="CR120" s="360"/>
      <c r="CS120" s="360"/>
      <c r="CT120" s="360"/>
      <c r="CU120" s="360"/>
      <c r="CV120" s="360"/>
      <c r="CW120" s="360"/>
      <c r="CX120" s="360"/>
      <c r="CY120" s="360"/>
      <c r="CZ120" s="360"/>
    </row>
    <row r="121" s="454" customFormat="true" ht="12.75"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276</v>
      </c>
      <c r="T121" s="581" t="s">
        <v>149</v>
      </c>
      <c r="U121" s="581" t="s">
        <v>150</v>
      </c>
      <c r="V121" s="581" t="s">
        <v>151</v>
      </c>
      <c r="W121" s="581" t="s">
        <v>152</v>
      </c>
      <c r="X121" s="581" t="s">
        <v>153</v>
      </c>
      <c r="Y121" s="581" t="s">
        <v>154</v>
      </c>
      <c r="Z121" s="581" t="s">
        <v>155</v>
      </c>
      <c r="AA121" s="581" t="s">
        <v>156</v>
      </c>
      <c r="AB121" s="581" t="s">
        <v>157</v>
      </c>
      <c r="AC121" s="581" t="s">
        <v>158</v>
      </c>
      <c r="AD121" s="581" t="s">
        <v>159</v>
      </c>
      <c r="AE121" s="581" t="s">
        <v>160</v>
      </c>
      <c r="AF121" s="581" t="s">
        <v>277</v>
      </c>
      <c r="AG121" s="581" t="s">
        <v>278</v>
      </c>
      <c r="AH121" s="581" t="s">
        <v>161</v>
      </c>
      <c r="AI121" s="581" t="s">
        <v>162</v>
      </c>
      <c r="AJ121" s="581" t="s">
        <v>163</v>
      </c>
      <c r="AK121" s="581" t="s">
        <v>164</v>
      </c>
      <c r="AL121" s="581" t="s">
        <v>165</v>
      </c>
      <c r="AM121" s="581" t="s">
        <v>166</v>
      </c>
      <c r="AN121" s="581" t="s">
        <v>167</v>
      </c>
      <c r="AO121" s="581" t="s">
        <v>279</v>
      </c>
      <c r="AP121" s="581" t="s">
        <v>280</v>
      </c>
      <c r="AQ121" s="582" t="s">
        <v>281</v>
      </c>
      <c r="AR121" s="908"/>
      <c r="AS121" s="908"/>
      <c r="AT121" s="908"/>
      <c r="AU121" s="908"/>
      <c r="AV121" s="908"/>
      <c r="AW121" s="908"/>
      <c r="AX121" s="908"/>
      <c r="AY121" s="908"/>
      <c r="AZ121" s="361"/>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276</v>
      </c>
      <c r="BT121" s="554" t="s">
        <v>149</v>
      </c>
      <c r="BU121" s="554" t="s">
        <v>150</v>
      </c>
      <c r="BV121" s="554" t="s">
        <v>151</v>
      </c>
      <c r="BW121" s="554" t="s">
        <v>152</v>
      </c>
      <c r="BX121" s="554" t="s">
        <v>153</v>
      </c>
      <c r="BY121" s="555" t="s">
        <v>154</v>
      </c>
      <c r="BZ121" s="555" t="s">
        <v>155</v>
      </c>
      <c r="CA121" s="555" t="s">
        <v>156</v>
      </c>
      <c r="CB121" s="555" t="s">
        <v>157</v>
      </c>
      <c r="CC121" s="555" t="s">
        <v>158</v>
      </c>
      <c r="CD121" s="555" t="s">
        <v>159</v>
      </c>
      <c r="CE121" s="555" t="s">
        <v>160</v>
      </c>
      <c r="CF121" s="555" t="s">
        <v>277</v>
      </c>
      <c r="CG121" s="555" t="s">
        <v>278</v>
      </c>
      <c r="CH121" s="555" t="s">
        <v>161</v>
      </c>
      <c r="CI121" s="555" t="s">
        <v>162</v>
      </c>
      <c r="CJ121" s="555" t="s">
        <v>163</v>
      </c>
      <c r="CK121" s="555" t="s">
        <v>164</v>
      </c>
      <c r="CL121" s="555" t="s">
        <v>165</v>
      </c>
      <c r="CM121" s="555" t="s">
        <v>166</v>
      </c>
      <c r="CN121" s="555" t="s">
        <v>167</v>
      </c>
      <c r="CO121" s="555" t="s">
        <v>279</v>
      </c>
      <c r="CP121" s="555" t="s">
        <v>280</v>
      </c>
      <c r="CQ121" s="555" t="s">
        <v>281</v>
      </c>
      <c r="CR121" s="201"/>
      <c r="CS121" s="201"/>
      <c r="CT121" s="201"/>
      <c r="CU121" s="201"/>
      <c r="CV121" s="201"/>
      <c r="CW121" s="201"/>
      <c r="CX121" s="201"/>
      <c r="CY121" s="201"/>
      <c r="CZ121" s="201"/>
    </row>
    <row r="122" s="454" customFormat="true" ht="15" customHeight="true" x14ac:dyDescent="0.2">
      <c r="A122" s="1068" t="s">
        <v>18</v>
      </c>
      <c r="B122" s="386" t="s">
        <v>14</v>
      </c>
      <c r="C122" s="145">
        <f>C153+C155+C154*'DHS10'!C130/100</f>
        <v>4.6395190295481772</v>
      </c>
      <c r="D122" s="144">
        <f>D153+D155+D154*'DHS10'!D130/100</f>
        <v>4.8077825361045239</v>
      </c>
      <c r="E122" s="144">
        <f>E153+E155+E154*'DHS10'!E130/100</f>
        <v>9.3957252446781236</v>
      </c>
      <c r="F122" s="144">
        <f>F153+F155+F154*'DHS10'!F130/100</f>
        <v>15.047295369518976</v>
      </c>
      <c r="G122" s="143">
        <f>G153+G155+G154*'DHS10'!G130/100</f>
        <v>44.336300363925808</v>
      </c>
      <c r="H122" s="142">
        <f>H153+H155+H154*'DHS10'!H130/100</f>
        <v>10.420940241862425</v>
      </c>
      <c r="I122" s="144">
        <f>I153+I155+I154*'DHS10'!I130/100</f>
        <v>26.733329456435538</v>
      </c>
      <c r="J122" s="144">
        <f>J153+J155+J154*'DHS10'!J130/100</f>
        <v>31.620264039153188</v>
      </c>
      <c r="K122" s="144">
        <f>K153+K155+K154*'DHS10'!K130/100</f>
        <v>46.395170826952615</v>
      </c>
      <c r="L122" s="141">
        <f>L153+L155+L154*'DHS10'!L130/100</f>
        <v>68.785798460695176</v>
      </c>
      <c r="M122" s="145">
        <f>M153+M155+M154*'DHS10'!M130/100</f>
        <v>4.3464780032651458</v>
      </c>
      <c r="N122" s="144">
        <f>N153+N155+N154*'DHS10'!N130/100</f>
        <v>4.5308369184353623</v>
      </c>
      <c r="O122" s="144">
        <f>O153+O155+O154*'DHS10'!O130/100</f>
        <v>6.8253981930350509</v>
      </c>
      <c r="P122" s="144">
        <f>P153+P155+P154*'DHS10'!P130/100</f>
        <v>10.206024694364123</v>
      </c>
      <c r="Q122" s="143">
        <f>Q153+Q155+Q154*'DHS10'!Q130/100</f>
        <v>20.011252717941581</v>
      </c>
      <c r="R122" s="142">
        <f>R153+R155+R154*'DHS10'!R130/100</f>
        <v>18.250490532306149</v>
      </c>
      <c r="S122" s="144">
        <f>S153+S155+S154*'DHS10'!S130/100</f>
        <v>31.073300037845954</v>
      </c>
      <c r="T122" s="144">
        <f>T153+T155+T154*'DHS10'!T130/100</f>
        <v>7.357386331383756</v>
      </c>
      <c r="U122" s="144">
        <f>U153+U155+U154*'DHS10'!U130/100</f>
        <v>28.905223342502683</v>
      </c>
      <c r="V122" s="144">
        <f>V153+V155+V154*'DHS10'!V130/100</f>
        <v>4.7699557940855959</v>
      </c>
      <c r="W122" s="144">
        <f>W153+W155+W154*'DHS10'!W130/100</f>
        <v>12.469771577861085</v>
      </c>
      <c r="X122" s="144">
        <f>X153+X155+X154*'DHS10'!X130/100</f>
        <v>21.042950466328808</v>
      </c>
      <c r="Y122" s="144">
        <f>Y153+Y155+Y154*'DHS10'!Y130/100</f>
        <v>37.25332213761444</v>
      </c>
      <c r="Z122" s="144">
        <f>Z153+Z155+Z154*'DHS10'!Z130/100</f>
        <v>4.5977642213607846</v>
      </c>
      <c r="AA122" s="144">
        <f>AA153+AA155+AA154*'DHS10'!AA130/100</f>
        <v>4.1060177285324251</v>
      </c>
      <c r="AB122" s="144">
        <f>AB153+AB155+AB154*'DHS10'!AB130/100</f>
        <v>13.415672429202905</v>
      </c>
      <c r="AC122" s="144">
        <f>AC153+AC155+AC154*'DHS10'!AC130/100</f>
        <v>15.50006178904027</v>
      </c>
      <c r="AD122" s="144">
        <f>AD153+AD155+AD154*'DHS10'!AD130/100</f>
        <v>28.89013977262994</v>
      </c>
      <c r="AE122" s="144">
        <f>AE153+AE155+AE154*'DHS10'!AE130/100</f>
        <v>13.254177350168186</v>
      </c>
      <c r="AF122" s="144">
        <f>AF153+AF155+AF154*'DHS10'!AF130/100</f>
        <v>16.785872719931223</v>
      </c>
      <c r="AG122" s="144">
        <f>AG153+AG155+AG154*'DHS10'!AG130/100</f>
        <v>31.064451106153115</v>
      </c>
      <c r="AH122" s="144">
        <f>AH153+AH155+AH154*'DHS10'!AH130/100</f>
        <v>2.1736696985781396</v>
      </c>
      <c r="AI122" s="144">
        <f>AI153+AI155+AI154*'DHS10'!AI130/100</f>
        <v>8.038755729504194</v>
      </c>
      <c r="AJ122" s="144">
        <f>AJ153+AJ155+AJ154*'DHS10'!AJ130/100</f>
        <v>19.733985816599152</v>
      </c>
      <c r="AK122" s="144">
        <f>AK153+AK155+AK154*'DHS10'!AK130/100</f>
        <v>5.2859258320562645</v>
      </c>
      <c r="AL122" s="144">
        <f>AL153+AL155+AL154*'DHS10'!AL130/100</f>
        <v>7.6557087204992973</v>
      </c>
      <c r="AM122" s="144">
        <f>AM153+AM155+AM154*'DHS10'!AM130/100</f>
        <v>6.7491709862054119</v>
      </c>
      <c r="AN122" s="144">
        <f>AN153+AN155+AN154*'DHS10'!AN130/100</f>
        <v>14.857634235998905</v>
      </c>
      <c r="AO122" s="144">
        <f>AO153+AO155+AO154*'DHS10'!AO130/100</f>
        <v>81.491429463717736</v>
      </c>
      <c r="AP122" s="144">
        <f>AP153+AP155+AP154*'DHS10'!AP130/100</f>
        <v>64.753218048098574</v>
      </c>
      <c r="AQ122" s="141">
        <f>AQ153+AQ155+AQ154*'DHS10'!AQ130/100</f>
        <v>47.613911560436399</v>
      </c>
      <c r="AR122" s="908"/>
      <c r="AS122" s="908"/>
      <c r="AT122" s="908"/>
      <c r="AU122" s="908"/>
      <c r="AV122" s="908"/>
      <c r="AW122" s="908"/>
      <c r="AX122" s="908"/>
      <c r="AY122" s="908"/>
      <c r="AZ122" s="361"/>
      <c r="BA122" s="1088" t="s">
        <v>18</v>
      </c>
      <c r="BB122" s="587" t="s">
        <v>14</v>
      </c>
      <c r="BC122" s="62" t="s">
        <v>35</v>
      </c>
      <c r="BD122" s="58" t="s">
        <v>35</v>
      </c>
      <c r="BE122" s="58" t="s">
        <v>35</v>
      </c>
      <c r="BF122" s="58" t="s">
        <v>35</v>
      </c>
      <c r="BG122" s="53" t="s">
        <v>35</v>
      </c>
      <c r="BH122" s="62" t="s">
        <v>35</v>
      </c>
      <c r="BI122" s="58" t="s">
        <v>35</v>
      </c>
      <c r="BJ122" s="58" t="s">
        <v>35</v>
      </c>
      <c r="BK122" s="58" t="s">
        <v>35</v>
      </c>
      <c r="BL122" s="53" t="s">
        <v>35</v>
      </c>
      <c r="BM122" s="62" t="s">
        <v>35</v>
      </c>
      <c r="BN122" s="58" t="s">
        <v>35</v>
      </c>
      <c r="BO122" s="58" t="s">
        <v>35</v>
      </c>
      <c r="BP122" s="58" t="s">
        <v>35</v>
      </c>
      <c r="BQ122" s="53" t="s">
        <v>35</v>
      </c>
      <c r="BR122" s="62" t="s">
        <v>35</v>
      </c>
      <c r="BS122" s="58" t="s">
        <v>35</v>
      </c>
      <c r="BT122" s="58" t="s">
        <v>35</v>
      </c>
      <c r="BU122" s="58" t="s">
        <v>35</v>
      </c>
      <c r="BV122" s="58" t="s">
        <v>35</v>
      </c>
      <c r="BW122" s="58" t="s">
        <v>35</v>
      </c>
      <c r="BX122" s="58" t="s">
        <v>35</v>
      </c>
      <c r="BY122" s="47" t="s">
        <v>35</v>
      </c>
      <c r="BZ122" s="47" t="s">
        <v>35</v>
      </c>
      <c r="CA122" s="47" t="s">
        <v>35</v>
      </c>
      <c r="CB122" s="47" t="s">
        <v>35</v>
      </c>
      <c r="CC122" s="47" t="s">
        <v>35</v>
      </c>
      <c r="CD122" s="47" t="s">
        <v>35</v>
      </c>
      <c r="CE122" s="47" t="s">
        <v>35</v>
      </c>
      <c r="CF122" s="47" t="s">
        <v>35</v>
      </c>
      <c r="CG122" s="47" t="s">
        <v>35</v>
      </c>
      <c r="CH122" s="47" t="s">
        <v>35</v>
      </c>
      <c r="CI122" s="47" t="s">
        <v>35</v>
      </c>
      <c r="CJ122" s="47" t="s">
        <v>35</v>
      </c>
      <c r="CK122" s="47" t="s">
        <v>35</v>
      </c>
      <c r="CL122" s="47" t="s">
        <v>35</v>
      </c>
      <c r="CM122" s="47" t="s">
        <v>35</v>
      </c>
      <c r="CN122" s="47" t="s">
        <v>35</v>
      </c>
      <c r="CO122" s="47" t="s">
        <v>35</v>
      </c>
      <c r="CP122" s="47" t="s">
        <v>35</v>
      </c>
      <c r="CQ122" s="47" t="s">
        <v>35</v>
      </c>
      <c r="CR122" s="7"/>
      <c r="CS122" s="7"/>
      <c r="CT122" s="7"/>
      <c r="CU122" s="7"/>
      <c r="CV122" s="7"/>
      <c r="CW122" s="7"/>
      <c r="CX122" s="7"/>
      <c r="CY122" s="7"/>
      <c r="CZ122" s="7"/>
    </row>
    <row r="123" s="454" customFormat="true" ht="15" customHeight="true" x14ac:dyDescent="0.2">
      <c r="A123" s="1069"/>
      <c r="B123" s="387" t="s">
        <v>51</v>
      </c>
      <c r="C123" s="140">
        <f>100-C122</f>
        <v>95.360480970451817</v>
      </c>
      <c r="D123" s="139">
        <f t="shared" ref="D123:AQ123" si="6">100-D122</f>
        <v>95.192217463895474</v>
      </c>
      <c r="E123" s="139">
        <f t="shared" si="6"/>
        <v>90.604274755321882</v>
      </c>
      <c r="F123" s="139">
        <f t="shared" si="6"/>
        <v>84.952704630481023</v>
      </c>
      <c r="G123" s="138">
        <f t="shared" si="6"/>
        <v>55.663699636074192</v>
      </c>
      <c r="H123" s="137">
        <f t="shared" si="6"/>
        <v>89.579059758137575</v>
      </c>
      <c r="I123" s="139">
        <f t="shared" si="6"/>
        <v>73.266670543564459</v>
      </c>
      <c r="J123" s="139">
        <f t="shared" si="6"/>
        <v>68.379735960846816</v>
      </c>
      <c r="K123" s="139">
        <f t="shared" si="6"/>
        <v>53.604829173047385</v>
      </c>
      <c r="L123" s="136">
        <f t="shared" si="6"/>
        <v>31.214201539304824</v>
      </c>
      <c r="M123" s="140">
        <f t="shared" si="6"/>
        <v>95.653521996734852</v>
      </c>
      <c r="N123" s="139">
        <f t="shared" si="6"/>
        <v>95.469163081564631</v>
      </c>
      <c r="O123" s="139">
        <f t="shared" si="6"/>
        <v>93.174601806964944</v>
      </c>
      <c r="P123" s="139">
        <f t="shared" si="6"/>
        <v>89.793975305635882</v>
      </c>
      <c r="Q123" s="138">
        <f t="shared" si="6"/>
        <v>79.988747282058426</v>
      </c>
      <c r="R123" s="137">
        <f t="shared" si="6"/>
        <v>81.749509467693855</v>
      </c>
      <c r="S123" s="139">
        <f t="shared" si="6"/>
        <v>68.926699962154046</v>
      </c>
      <c r="T123" s="139">
        <f t="shared" si="6"/>
        <v>92.642613668616249</v>
      </c>
      <c r="U123" s="139">
        <f t="shared" si="6"/>
        <v>71.09477665749732</v>
      </c>
      <c r="V123" s="139">
        <f t="shared" si="6"/>
        <v>95.23004420591441</v>
      </c>
      <c r="W123" s="139">
        <f t="shared" si="6"/>
        <v>87.530228422138919</v>
      </c>
      <c r="X123" s="139">
        <f t="shared" si="6"/>
        <v>78.957049533671196</v>
      </c>
      <c r="Y123" s="139">
        <f t="shared" si="6"/>
        <v>62.74667786238556</v>
      </c>
      <c r="Z123" s="139">
        <f t="shared" si="6"/>
        <v>95.402235778639209</v>
      </c>
      <c r="AA123" s="139">
        <f t="shared" si="6"/>
        <v>95.893982271467578</v>
      </c>
      <c r="AB123" s="139">
        <f t="shared" si="6"/>
        <v>86.5843275707971</v>
      </c>
      <c r="AC123" s="139">
        <f t="shared" si="6"/>
        <v>84.499938210959726</v>
      </c>
      <c r="AD123" s="139">
        <f t="shared" si="6"/>
        <v>71.109860227370064</v>
      </c>
      <c r="AE123" s="139">
        <f t="shared" si="6"/>
        <v>86.745822649831808</v>
      </c>
      <c r="AF123" s="139">
        <f t="shared" si="6"/>
        <v>83.21412728006878</v>
      </c>
      <c r="AG123" s="139">
        <f t="shared" si="6"/>
        <v>68.935548893846885</v>
      </c>
      <c r="AH123" s="139">
        <f t="shared" si="6"/>
        <v>97.826330301421862</v>
      </c>
      <c r="AI123" s="139">
        <f t="shared" si="6"/>
        <v>91.961244270495811</v>
      </c>
      <c r="AJ123" s="139">
        <f t="shared" si="6"/>
        <v>80.266014183400841</v>
      </c>
      <c r="AK123" s="139">
        <f t="shared" si="6"/>
        <v>94.714074167943735</v>
      </c>
      <c r="AL123" s="139">
        <f t="shared" si="6"/>
        <v>92.344291279500709</v>
      </c>
      <c r="AM123" s="139">
        <f t="shared" si="6"/>
        <v>93.250829013794586</v>
      </c>
      <c r="AN123" s="139">
        <f t="shared" si="6"/>
        <v>85.142365764001099</v>
      </c>
      <c r="AO123" s="139">
        <f t="shared" si="6"/>
        <v>18.508570536282264</v>
      </c>
      <c r="AP123" s="139">
        <f t="shared" si="6"/>
        <v>35.246781951901426</v>
      </c>
      <c r="AQ123" s="136">
        <f t="shared" si="6"/>
        <v>52.386088439563601</v>
      </c>
      <c r="AR123" s="908"/>
      <c r="AS123" s="908"/>
      <c r="AT123" s="908"/>
      <c r="AU123" s="908"/>
      <c r="AV123" s="908"/>
      <c r="AW123" s="908"/>
      <c r="AX123" s="908"/>
      <c r="AY123" s="908"/>
      <c r="AZ123" s="361"/>
      <c r="BA123" s="1089"/>
      <c r="BB123" s="585" t="s">
        <v>51</v>
      </c>
      <c r="BC123" s="61" t="s">
        <v>35</v>
      </c>
      <c r="BD123" s="57" t="s">
        <v>35</v>
      </c>
      <c r="BE123" s="57" t="s">
        <v>35</v>
      </c>
      <c r="BF123" s="57" t="s">
        <v>35</v>
      </c>
      <c r="BG123" s="52" t="s">
        <v>35</v>
      </c>
      <c r="BH123" s="61" t="s">
        <v>35</v>
      </c>
      <c r="BI123" s="57" t="s">
        <v>35</v>
      </c>
      <c r="BJ123" s="57" t="s">
        <v>35</v>
      </c>
      <c r="BK123" s="57" t="s">
        <v>35</v>
      </c>
      <c r="BL123" s="52" t="s">
        <v>35</v>
      </c>
      <c r="BM123" s="61" t="s">
        <v>35</v>
      </c>
      <c r="BN123" s="57" t="s">
        <v>35</v>
      </c>
      <c r="BO123" s="57" t="s">
        <v>35</v>
      </c>
      <c r="BP123" s="57" t="s">
        <v>35</v>
      </c>
      <c r="BQ123" s="52" t="s">
        <v>35</v>
      </c>
      <c r="BR123" s="61" t="s">
        <v>35</v>
      </c>
      <c r="BS123" s="57" t="s">
        <v>35</v>
      </c>
      <c r="BT123" s="57" t="s">
        <v>35</v>
      </c>
      <c r="BU123" s="57" t="s">
        <v>35</v>
      </c>
      <c r="BV123" s="57" t="s">
        <v>35</v>
      </c>
      <c r="BW123" s="57" t="s">
        <v>35</v>
      </c>
      <c r="BX123" s="57" t="s">
        <v>35</v>
      </c>
      <c r="BY123" s="46" t="s">
        <v>35</v>
      </c>
      <c r="BZ123" s="46" t="s">
        <v>35</v>
      </c>
      <c r="CA123" s="46" t="s">
        <v>35</v>
      </c>
      <c r="CB123" s="46" t="s">
        <v>35</v>
      </c>
      <c r="CC123" s="46" t="s">
        <v>35</v>
      </c>
      <c r="CD123" s="46" t="s">
        <v>35</v>
      </c>
      <c r="CE123" s="46" t="s">
        <v>35</v>
      </c>
      <c r="CF123" s="46" t="s">
        <v>35</v>
      </c>
      <c r="CG123" s="46" t="s">
        <v>35</v>
      </c>
      <c r="CH123" s="46" t="s">
        <v>35</v>
      </c>
      <c r="CI123" s="46" t="s">
        <v>35</v>
      </c>
      <c r="CJ123" s="46" t="s">
        <v>35</v>
      </c>
      <c r="CK123" s="46" t="s">
        <v>35</v>
      </c>
      <c r="CL123" s="46" t="s">
        <v>35</v>
      </c>
      <c r="CM123" s="46" t="s">
        <v>35</v>
      </c>
      <c r="CN123" s="46" t="s">
        <v>35</v>
      </c>
      <c r="CO123" s="46" t="s">
        <v>35</v>
      </c>
      <c r="CP123" s="46" t="s">
        <v>35</v>
      </c>
      <c r="CQ123" s="46" t="s">
        <v>35</v>
      </c>
      <c r="CR123" s="7"/>
      <c r="CS123" s="7"/>
      <c r="CT123" s="7"/>
      <c r="CU123" s="7"/>
      <c r="CV123" s="7"/>
      <c r="CW123" s="7"/>
      <c r="CX123" s="7"/>
      <c r="CY123" s="7"/>
      <c r="CZ123" s="7"/>
    </row>
    <row r="124" s="454" customFormat="true" ht="15" customHeight="true" x14ac:dyDescent="0.2">
      <c r="A124" s="1069" t="s">
        <v>50</v>
      </c>
      <c r="B124" s="387" t="s">
        <v>15</v>
      </c>
      <c r="C124" s="140">
        <f>C122*'DHS10'!C129/100</f>
        <v>4.0338165858784603</v>
      </c>
      <c r="D124" s="139">
        <f>D122*'DHS10'!D129/100</f>
        <v>4.156977448725419</v>
      </c>
      <c r="E124" s="139">
        <f>E122*'DHS10'!E129/100</f>
        <v>7.5856327303233124</v>
      </c>
      <c r="F124" s="139">
        <f>F122*'DHS10'!F129/100</f>
        <v>9.892716834971969</v>
      </c>
      <c r="G124" s="138">
        <f>G122*'DHS10'!G129/100</f>
        <v>30.542683744912242</v>
      </c>
      <c r="H124" s="137">
        <f>H122*'DHS10'!H129/100</f>
        <v>4.8533223777707555</v>
      </c>
      <c r="I124" s="139">
        <f>I122*'DHS10'!I129/100</f>
        <v>11.290016929740313</v>
      </c>
      <c r="J124" s="139">
        <f>J122*'DHS10'!J129/100</f>
        <v>15.611479099498396</v>
      </c>
      <c r="K124" s="139">
        <f>K122*'DHS10'!K129/100</f>
        <v>23.892340625597264</v>
      </c>
      <c r="L124" s="136">
        <f>L122*'DHS10'!L129/100</f>
        <v>57.642706884173073</v>
      </c>
      <c r="M124" s="140">
        <f>M122*'DHS10'!M129/100</f>
        <v>3.736487222531534</v>
      </c>
      <c r="N124" s="139">
        <f>N122*'DHS10'!N129/100</f>
        <v>4.1200530078517046</v>
      </c>
      <c r="O124" s="139">
        <f>O122*'DHS10'!O129/100</f>
        <v>5.7674171541520787</v>
      </c>
      <c r="P124" s="139">
        <f>P122*'DHS10'!P129/100</f>
        <v>8.6131374563050471</v>
      </c>
      <c r="Q124" s="138">
        <f>Q122*'DHS10'!Q129/100</f>
        <v>17.35563032036864</v>
      </c>
      <c r="R124" s="137">
        <f>R122*'DHS10'!R129/100</f>
        <v>8.8941881827510834</v>
      </c>
      <c r="S124" s="139">
        <f>S122*'DHS10'!S129/100</f>
        <v>18.150366723578472</v>
      </c>
      <c r="T124" s="139">
        <f>T122*'DHS10'!T129/100</f>
        <v>5.4905115236564983</v>
      </c>
      <c r="U124" s="139">
        <f>U122*'DHS10'!U129/100</f>
        <v>24.798638238660629</v>
      </c>
      <c r="V124" s="139">
        <f>V122*'DHS10'!V129/100</f>
        <v>3.9784117637827832</v>
      </c>
      <c r="W124" s="139">
        <f>W122*'DHS10'!W129/100</f>
        <v>7.9504770374196623</v>
      </c>
      <c r="X124" s="139">
        <f>X122*'DHS10'!X129/100</f>
        <v>14.344930532703069</v>
      </c>
      <c r="Y124" s="139">
        <f>Y122*'DHS10'!Y129/100</f>
        <v>30.333955353951151</v>
      </c>
      <c r="Z124" s="139">
        <f>Z122*'DHS10'!Z129/100</f>
        <v>4.116437458505624</v>
      </c>
      <c r="AA124" s="139">
        <f>AA122*'DHS10'!AA129/100</f>
        <v>2.6946997721794919</v>
      </c>
      <c r="AB124" s="139">
        <f>AB122*'DHS10'!AB129/100</f>
        <v>9.4834302428783221</v>
      </c>
      <c r="AC124" s="139">
        <f>AC122*'DHS10'!AC129/100</f>
        <v>10.961604821071058</v>
      </c>
      <c r="AD124" s="139">
        <f>AD122*'DHS10'!AD129/100</f>
        <v>22.868959109790485</v>
      </c>
      <c r="AE124" s="139">
        <f>AE122*'DHS10'!AE129/100</f>
        <v>7.7992537347955002</v>
      </c>
      <c r="AF124" s="139">
        <f>AF122*'DHS10'!AF129/100</f>
        <v>16.392241832121414</v>
      </c>
      <c r="AG124" s="139">
        <f>AG122*'DHS10'!AG129/100</f>
        <v>29.824000586331685</v>
      </c>
      <c r="AH124" s="139">
        <f>AH122*'DHS10'!AH129/100</f>
        <v>1.9885848072802086</v>
      </c>
      <c r="AI124" s="139">
        <f>AI122*'DHS10'!AI129/100</f>
        <v>3.6667777876930505</v>
      </c>
      <c r="AJ124" s="139">
        <f>AJ122*'DHS10'!AJ129/100</f>
        <v>15.328584269646868</v>
      </c>
      <c r="AK124" s="139">
        <f>AK122*'DHS10'!AK129/100</f>
        <v>4.1200309188842468</v>
      </c>
      <c r="AL124" s="139">
        <f>AL122*'DHS10'!AL129/100</f>
        <v>5.168167116035554</v>
      </c>
      <c r="AM124" s="139">
        <f>AM122*'DHS10'!AM129/100</f>
        <v>6.2061841123890504</v>
      </c>
      <c r="AN124" s="139">
        <f>AN122*'DHS10'!AN129/100</f>
        <v>7.5924926854633314</v>
      </c>
      <c r="AO124" s="139">
        <f>AO122*'DHS10'!AO129/100</f>
        <v>73.248575998209333</v>
      </c>
      <c r="AP124" s="139">
        <f>AP122*'DHS10'!AP129/100</f>
        <v>55.685015224778006</v>
      </c>
      <c r="AQ124" s="136">
        <f>AQ122*'DHS10'!AQ129/100</f>
        <v>44.173750292787126</v>
      </c>
      <c r="AR124" s="908"/>
      <c r="AS124" s="908"/>
      <c r="AT124" s="908"/>
      <c r="AU124" s="908"/>
      <c r="AV124" s="908"/>
      <c r="AW124" s="908"/>
      <c r="AX124" s="908"/>
      <c r="AY124" s="908"/>
      <c r="AZ124" s="361"/>
      <c r="BA124" s="1089" t="s">
        <v>50</v>
      </c>
      <c r="BB124" s="585" t="s">
        <v>15</v>
      </c>
      <c r="BC124" s="61" t="s">
        <v>35</v>
      </c>
      <c r="BD124" s="57" t="s">
        <v>35</v>
      </c>
      <c r="BE124" s="57" t="s">
        <v>35</v>
      </c>
      <c r="BF124" s="57" t="s">
        <v>35</v>
      </c>
      <c r="BG124" s="52" t="s">
        <v>35</v>
      </c>
      <c r="BH124" s="61" t="s">
        <v>35</v>
      </c>
      <c r="BI124" s="57" t="s">
        <v>35</v>
      </c>
      <c r="BJ124" s="57" t="s">
        <v>35</v>
      </c>
      <c r="BK124" s="57" t="s">
        <v>35</v>
      </c>
      <c r="BL124" s="52" t="s">
        <v>35</v>
      </c>
      <c r="BM124" s="61" t="s">
        <v>35</v>
      </c>
      <c r="BN124" s="57" t="s">
        <v>35</v>
      </c>
      <c r="BO124" s="57" t="s">
        <v>35</v>
      </c>
      <c r="BP124" s="57" t="s">
        <v>35</v>
      </c>
      <c r="BQ124" s="52" t="s">
        <v>35</v>
      </c>
      <c r="BR124" s="61" t="s">
        <v>35</v>
      </c>
      <c r="BS124" s="57" t="s">
        <v>35</v>
      </c>
      <c r="BT124" s="57" t="s">
        <v>35</v>
      </c>
      <c r="BU124" s="57" t="s">
        <v>35</v>
      </c>
      <c r="BV124" s="57" t="s">
        <v>35</v>
      </c>
      <c r="BW124" s="57" t="s">
        <v>35</v>
      </c>
      <c r="BX124" s="57" t="s">
        <v>35</v>
      </c>
      <c r="BY124" s="46" t="s">
        <v>35</v>
      </c>
      <c r="BZ124" s="46" t="s">
        <v>35</v>
      </c>
      <c r="CA124" s="46" t="s">
        <v>35</v>
      </c>
      <c r="CB124" s="46" t="s">
        <v>35</v>
      </c>
      <c r="CC124" s="46" t="s">
        <v>35</v>
      </c>
      <c r="CD124" s="46" t="s">
        <v>35</v>
      </c>
      <c r="CE124" s="46" t="s">
        <v>35</v>
      </c>
      <c r="CF124" s="46" t="s">
        <v>35</v>
      </c>
      <c r="CG124" s="46" t="s">
        <v>35</v>
      </c>
      <c r="CH124" s="46" t="s">
        <v>35</v>
      </c>
      <c r="CI124" s="46" t="s">
        <v>35</v>
      </c>
      <c r="CJ124" s="46" t="s">
        <v>35</v>
      </c>
      <c r="CK124" s="46" t="s">
        <v>35</v>
      </c>
      <c r="CL124" s="46" t="s">
        <v>35</v>
      </c>
      <c r="CM124" s="46" t="s">
        <v>35</v>
      </c>
      <c r="CN124" s="46" t="s">
        <v>35</v>
      </c>
      <c r="CO124" s="46" t="s">
        <v>35</v>
      </c>
      <c r="CP124" s="46" t="s">
        <v>35</v>
      </c>
      <c r="CQ124" s="46" t="s">
        <v>35</v>
      </c>
      <c r="CR124" s="7"/>
      <c r="CS124" s="7"/>
      <c r="CT124" s="7"/>
      <c r="CU124" s="7"/>
      <c r="CV124" s="7"/>
      <c r="CW124" s="7"/>
      <c r="CX124" s="7"/>
      <c r="CY124" s="7"/>
      <c r="CZ124" s="7"/>
    </row>
    <row r="125" s="454" customFormat="true" ht="15" customHeight="true" x14ac:dyDescent="0.2">
      <c r="A125" s="1069"/>
      <c r="B125" s="387" t="s">
        <v>16</v>
      </c>
      <c r="C125" s="140">
        <f>C122*'DHS10'!C128/100</f>
        <v>0.60570244366971804</v>
      </c>
      <c r="D125" s="139">
        <f>D122*'DHS10'!D128/100</f>
        <v>0.65080508737910292</v>
      </c>
      <c r="E125" s="139">
        <f>E122*'DHS10'!E128/100</f>
        <v>1.8100925143548081</v>
      </c>
      <c r="F125" s="139">
        <f>F122*'DHS10'!F128/100</f>
        <v>5.1545785345470065</v>
      </c>
      <c r="G125" s="138">
        <f>G122*'DHS10'!G128/100</f>
        <v>13.793616619013504</v>
      </c>
      <c r="H125" s="137">
        <f>H122*'DHS10'!H128/100</f>
        <v>5.5676178640916705</v>
      </c>
      <c r="I125" s="139">
        <f>I122*'DHS10'!I128/100</f>
        <v>15.443312526695202</v>
      </c>
      <c r="J125" s="139">
        <f>J122*'DHS10'!J128/100</f>
        <v>16.008784939654774</v>
      </c>
      <c r="K125" s="139">
        <f>K122*'DHS10'!K128/100</f>
        <v>22.502830201355426</v>
      </c>
      <c r="L125" s="136">
        <f>L122*'DHS10'!L128/100</f>
        <v>11.143091576522123</v>
      </c>
      <c r="M125" s="140">
        <f>M122*'DHS10'!M128/100</f>
        <v>0.60999078073361124</v>
      </c>
      <c r="N125" s="139">
        <f>N122*'DHS10'!N128/100</f>
        <v>0.4107839105836581</v>
      </c>
      <c r="O125" s="139">
        <f>O122*'DHS10'!O128/100</f>
        <v>1.0579810388829696</v>
      </c>
      <c r="P125" s="139">
        <f>P122*'DHS10'!P128/100</f>
        <v>1.5928872380590757</v>
      </c>
      <c r="Q125" s="138">
        <f>Q122*'DHS10'!Q128/100</f>
        <v>2.6556223975729409</v>
      </c>
      <c r="R125" s="137">
        <f>R122*'DHS10'!R128/100</f>
        <v>9.3563023495550635</v>
      </c>
      <c r="S125" s="139">
        <f>S122*'DHS10'!S128/100</f>
        <v>12.922933314267496</v>
      </c>
      <c r="T125" s="139">
        <f>T122*'DHS10'!T128/100</f>
        <v>1.866874807727257</v>
      </c>
      <c r="U125" s="139">
        <f>U122*'DHS10'!U128/100</f>
        <v>4.1065851038420336</v>
      </c>
      <c r="V125" s="139">
        <f>V122*'DHS10'!V128/100</f>
        <v>0.7915440303028124</v>
      </c>
      <c r="W125" s="139">
        <f>W122*'DHS10'!W128/100</f>
        <v>4.5192945404414182</v>
      </c>
      <c r="X125" s="139">
        <f>X122*'DHS10'!X128/100</f>
        <v>6.6980199336257451</v>
      </c>
      <c r="Y125" s="139">
        <f>Y122*'DHS10'!Y128/100</f>
        <v>6.9193667836632997</v>
      </c>
      <c r="Z125" s="139">
        <f>Z122*'DHS10'!Z128/100</f>
        <v>0.4813267628551603</v>
      </c>
      <c r="AA125" s="139">
        <f>AA122*'DHS10'!AA128/100</f>
        <v>1.4113179563529332</v>
      </c>
      <c r="AB125" s="139">
        <f>AB122*'DHS10'!AB128/100</f>
        <v>3.9322421863245838</v>
      </c>
      <c r="AC125" s="139">
        <f>AC122*'DHS10'!AC128/100</f>
        <v>4.5384569679692186</v>
      </c>
      <c r="AD125" s="139">
        <f>AD122*'DHS10'!AD128/100</f>
        <v>6.0211806628394609</v>
      </c>
      <c r="AE125" s="139">
        <f>AE122*'DHS10'!AE128/100</f>
        <v>5.4549236153726914</v>
      </c>
      <c r="AF125" s="139">
        <f>AF122*'DHS10'!AF128/100</f>
        <v>0.39363088780980915</v>
      </c>
      <c r="AG125" s="139">
        <f>AG122*'DHS10'!AG128/100</f>
        <v>1.2404505198214231</v>
      </c>
      <c r="AH125" s="139">
        <f>AH122*'DHS10'!AH128/100</f>
        <v>0.18508489129793074</v>
      </c>
      <c r="AI125" s="139">
        <f>AI122*'DHS10'!AI128/100</f>
        <v>4.3719779418111457</v>
      </c>
      <c r="AJ125" s="139">
        <f>AJ122*'DHS10'!AJ128/100</f>
        <v>4.4054015469522811</v>
      </c>
      <c r="AK125" s="139">
        <f>AK122*'DHS10'!AK128/100</f>
        <v>1.1658949131720191</v>
      </c>
      <c r="AL125" s="139">
        <f>AL122*'DHS10'!AL128/100</f>
        <v>2.487541604463742</v>
      </c>
      <c r="AM125" s="139">
        <f>AM122*'DHS10'!AM128/100</f>
        <v>0.54298687381636046</v>
      </c>
      <c r="AN125" s="139">
        <f>AN122*'DHS10'!AN128/100</f>
        <v>7.2651415505355725</v>
      </c>
      <c r="AO125" s="139">
        <f>AO122*'DHS10'!AO128/100</f>
        <v>8.242853465508416</v>
      </c>
      <c r="AP125" s="139">
        <f>AP122*'DHS10'!AP128/100</f>
        <v>9.0682028233205791</v>
      </c>
      <c r="AQ125" s="136">
        <f>AQ122*'DHS10'!AQ128/100</f>
        <v>3.4401612676492643</v>
      </c>
      <c r="AR125" s="908"/>
      <c r="AS125" s="908"/>
      <c r="AT125" s="908"/>
      <c r="AU125" s="908"/>
      <c r="AV125" s="908"/>
      <c r="AW125" s="908"/>
      <c r="AX125" s="908"/>
      <c r="AY125" s="908"/>
      <c r="AZ125" s="361"/>
      <c r="BA125" s="1089"/>
      <c r="BB125" s="585" t="s">
        <v>16</v>
      </c>
      <c r="BC125" s="61" t="s">
        <v>35</v>
      </c>
      <c r="BD125" s="57" t="s">
        <v>35</v>
      </c>
      <c r="BE125" s="57" t="s">
        <v>35</v>
      </c>
      <c r="BF125" s="57" t="s">
        <v>35</v>
      </c>
      <c r="BG125" s="52" t="s">
        <v>35</v>
      </c>
      <c r="BH125" s="61" t="s">
        <v>35</v>
      </c>
      <c r="BI125" s="57" t="s">
        <v>35</v>
      </c>
      <c r="BJ125" s="57" t="s">
        <v>35</v>
      </c>
      <c r="BK125" s="57" t="s">
        <v>35</v>
      </c>
      <c r="BL125" s="52" t="s">
        <v>35</v>
      </c>
      <c r="BM125" s="61" t="s">
        <v>35</v>
      </c>
      <c r="BN125" s="57" t="s">
        <v>35</v>
      </c>
      <c r="BO125" s="57" t="s">
        <v>35</v>
      </c>
      <c r="BP125" s="57" t="s">
        <v>35</v>
      </c>
      <c r="BQ125" s="52" t="s">
        <v>35</v>
      </c>
      <c r="BR125" s="61" t="s">
        <v>35</v>
      </c>
      <c r="BS125" s="57" t="s">
        <v>35</v>
      </c>
      <c r="BT125" s="57" t="s">
        <v>35</v>
      </c>
      <c r="BU125" s="57" t="s">
        <v>35</v>
      </c>
      <c r="BV125" s="57" t="s">
        <v>35</v>
      </c>
      <c r="BW125" s="57" t="s">
        <v>35</v>
      </c>
      <c r="BX125" s="57" t="s">
        <v>35</v>
      </c>
      <c r="BY125" s="46" t="s">
        <v>35</v>
      </c>
      <c r="BZ125" s="46" t="s">
        <v>35</v>
      </c>
      <c r="CA125" s="46" t="s">
        <v>35</v>
      </c>
      <c r="CB125" s="46" t="s">
        <v>35</v>
      </c>
      <c r="CC125" s="46" t="s">
        <v>35</v>
      </c>
      <c r="CD125" s="46" t="s">
        <v>35</v>
      </c>
      <c r="CE125" s="46" t="s">
        <v>35</v>
      </c>
      <c r="CF125" s="46" t="s">
        <v>35</v>
      </c>
      <c r="CG125" s="46" t="s">
        <v>35</v>
      </c>
      <c r="CH125" s="46" t="s">
        <v>35</v>
      </c>
      <c r="CI125" s="46" t="s">
        <v>35</v>
      </c>
      <c r="CJ125" s="46" t="s">
        <v>35</v>
      </c>
      <c r="CK125" s="46" t="s">
        <v>35</v>
      </c>
      <c r="CL125" s="46" t="s">
        <v>35</v>
      </c>
      <c r="CM125" s="46" t="s">
        <v>35</v>
      </c>
      <c r="CN125" s="46" t="s">
        <v>35</v>
      </c>
      <c r="CO125" s="46" t="s">
        <v>35</v>
      </c>
      <c r="CP125" s="46" t="s">
        <v>35</v>
      </c>
      <c r="CQ125" s="46" t="s">
        <v>35</v>
      </c>
      <c r="CR125" s="7"/>
      <c r="CS125" s="7"/>
      <c r="CT125" s="7"/>
      <c r="CU125" s="7"/>
      <c r="CV125" s="7"/>
      <c r="CW125" s="7"/>
      <c r="CX125" s="7"/>
      <c r="CY125" s="7"/>
      <c r="CZ125" s="7"/>
    </row>
    <row r="126" s="454" customFormat="true" ht="15" customHeight="true" x14ac:dyDescent="0.2">
      <c r="A126" s="1069"/>
      <c r="B126" s="387" t="s">
        <v>22</v>
      </c>
      <c r="C126" s="140">
        <f>100-(C124+C125+C127)</f>
        <v>67.788466810330931</v>
      </c>
      <c r="D126" s="139">
        <f t="shared" ref="D126:AQ126" si="7">100-(D124+D125+D127)</f>
        <v>72.152031272101212</v>
      </c>
      <c r="E126" s="139">
        <f t="shared" si="7"/>
        <v>77.641609276472025</v>
      </c>
      <c r="F126" s="139">
        <f t="shared" si="7"/>
        <v>77.904519438537875</v>
      </c>
      <c r="G126" s="138">
        <f t="shared" si="7"/>
        <v>55.088987476630898</v>
      </c>
      <c r="H126" s="137">
        <f t="shared" si="7"/>
        <v>82.054699095053735</v>
      </c>
      <c r="I126" s="139">
        <f t="shared" si="7"/>
        <v>69.434728715212771</v>
      </c>
      <c r="J126" s="139">
        <f t="shared" si="7"/>
        <v>67.586693175525511</v>
      </c>
      <c r="K126" s="139">
        <f t="shared" si="7"/>
        <v>53.462751916747003</v>
      </c>
      <c r="L126" s="136">
        <f t="shared" si="7"/>
        <v>31.21420153930481</v>
      </c>
      <c r="M126" s="140">
        <f t="shared" si="7"/>
        <v>68.574682958434892</v>
      </c>
      <c r="N126" s="139">
        <f t="shared" si="7"/>
        <v>69.364085429206</v>
      </c>
      <c r="O126" s="139">
        <f t="shared" si="7"/>
        <v>75.35564973926131</v>
      </c>
      <c r="P126" s="139">
        <f t="shared" si="7"/>
        <v>76.517513801418659</v>
      </c>
      <c r="Q126" s="138">
        <f t="shared" si="7"/>
        <v>74.444618568370998</v>
      </c>
      <c r="R126" s="137">
        <f t="shared" si="7"/>
        <v>53.971919139826838</v>
      </c>
      <c r="S126" s="139">
        <f t="shared" si="7"/>
        <v>68.77047918140093</v>
      </c>
      <c r="T126" s="139">
        <f t="shared" si="7"/>
        <v>81.662286972236842</v>
      </c>
      <c r="U126" s="139">
        <f t="shared" si="7"/>
        <v>66.310936581226684</v>
      </c>
      <c r="V126" s="139">
        <f t="shared" si="7"/>
        <v>84.093580042862598</v>
      </c>
      <c r="W126" s="139">
        <f t="shared" si="7"/>
        <v>79.688433600469466</v>
      </c>
      <c r="X126" s="139">
        <f t="shared" si="7"/>
        <v>78.014377807983081</v>
      </c>
      <c r="Y126" s="139">
        <f t="shared" si="7"/>
        <v>55.904016685638439</v>
      </c>
      <c r="Z126" s="139">
        <f t="shared" si="7"/>
        <v>77.544334538930485</v>
      </c>
      <c r="AA126" s="139">
        <f t="shared" si="7"/>
        <v>54.577226425907654</v>
      </c>
      <c r="AB126" s="139">
        <f t="shared" si="7"/>
        <v>71.604796258655995</v>
      </c>
      <c r="AC126" s="139">
        <f t="shared" si="7"/>
        <v>80.341635096022259</v>
      </c>
      <c r="AD126" s="139">
        <f t="shared" si="7"/>
        <v>64.937164354250172</v>
      </c>
      <c r="AE126" s="139">
        <f t="shared" si="7"/>
        <v>69.880774564134711</v>
      </c>
      <c r="AF126" s="139">
        <f t="shared" si="7"/>
        <v>19.63073641480247</v>
      </c>
      <c r="AG126" s="139">
        <f t="shared" si="7"/>
        <v>15.641171123943195</v>
      </c>
      <c r="AH126" s="139">
        <f t="shared" si="7"/>
        <v>90.833924368614731</v>
      </c>
      <c r="AI126" s="139">
        <f t="shared" si="7"/>
        <v>82.966237972779041</v>
      </c>
      <c r="AJ126" s="139">
        <f t="shared" si="7"/>
        <v>77.319610194253755</v>
      </c>
      <c r="AK126" s="139">
        <f t="shared" si="7"/>
        <v>69.214672506471004</v>
      </c>
      <c r="AL126" s="139">
        <f t="shared" si="7"/>
        <v>82.370242622063984</v>
      </c>
      <c r="AM126" s="139">
        <f t="shared" si="7"/>
        <v>53.802185291498155</v>
      </c>
      <c r="AN126" s="139">
        <f t="shared" si="7"/>
        <v>77.392220288127348</v>
      </c>
      <c r="AO126" s="139">
        <f t="shared" si="7"/>
        <v>14.338572316325596</v>
      </c>
      <c r="AP126" s="139">
        <f t="shared" si="7"/>
        <v>20.452837454085653</v>
      </c>
      <c r="AQ126" s="136">
        <f t="shared" si="7"/>
        <v>11.551880937113268</v>
      </c>
      <c r="AR126" s="908"/>
      <c r="AS126" s="908"/>
      <c r="AT126" s="908"/>
      <c r="AU126" s="908"/>
      <c r="AV126" s="908"/>
      <c r="AW126" s="908"/>
      <c r="AX126" s="908"/>
      <c r="AY126" s="908"/>
      <c r="AZ126" s="361"/>
      <c r="BA126" s="1089"/>
      <c r="BB126" s="585" t="s">
        <v>22</v>
      </c>
      <c r="BC126" s="61" t="s">
        <v>35</v>
      </c>
      <c r="BD126" s="57" t="s">
        <v>35</v>
      </c>
      <c r="BE126" s="57" t="s">
        <v>35</v>
      </c>
      <c r="BF126" s="57" t="s">
        <v>35</v>
      </c>
      <c r="BG126" s="52" t="s">
        <v>35</v>
      </c>
      <c r="BH126" s="61" t="s">
        <v>35</v>
      </c>
      <c r="BI126" s="57" t="s">
        <v>35</v>
      </c>
      <c r="BJ126" s="57" t="s">
        <v>35</v>
      </c>
      <c r="BK126" s="57" t="s">
        <v>35</v>
      </c>
      <c r="BL126" s="52" t="s">
        <v>35</v>
      </c>
      <c r="BM126" s="61" t="s">
        <v>35</v>
      </c>
      <c r="BN126" s="57" t="s">
        <v>35</v>
      </c>
      <c r="BO126" s="57" t="s">
        <v>35</v>
      </c>
      <c r="BP126" s="57" t="s">
        <v>35</v>
      </c>
      <c r="BQ126" s="52" t="s">
        <v>35</v>
      </c>
      <c r="BR126" s="61" t="s">
        <v>35</v>
      </c>
      <c r="BS126" s="57" t="s">
        <v>35</v>
      </c>
      <c r="BT126" s="57" t="s">
        <v>35</v>
      </c>
      <c r="BU126" s="57" t="s">
        <v>35</v>
      </c>
      <c r="BV126" s="57" t="s">
        <v>35</v>
      </c>
      <c r="BW126" s="57" t="s">
        <v>35</v>
      </c>
      <c r="BX126" s="57" t="s">
        <v>35</v>
      </c>
      <c r="BY126" s="46" t="s">
        <v>35</v>
      </c>
      <c r="BZ126" s="46" t="s">
        <v>35</v>
      </c>
      <c r="CA126" s="46" t="s">
        <v>35</v>
      </c>
      <c r="CB126" s="46" t="s">
        <v>35</v>
      </c>
      <c r="CC126" s="46" t="s">
        <v>35</v>
      </c>
      <c r="CD126" s="46" t="s">
        <v>35</v>
      </c>
      <c r="CE126" s="46" t="s">
        <v>35</v>
      </c>
      <c r="CF126" s="46" t="s">
        <v>35</v>
      </c>
      <c r="CG126" s="46" t="s">
        <v>35</v>
      </c>
      <c r="CH126" s="46" t="s">
        <v>35</v>
      </c>
      <c r="CI126" s="46" t="s">
        <v>35</v>
      </c>
      <c r="CJ126" s="46" t="s">
        <v>35</v>
      </c>
      <c r="CK126" s="46" t="s">
        <v>35</v>
      </c>
      <c r="CL126" s="46" t="s">
        <v>35</v>
      </c>
      <c r="CM126" s="46" t="s">
        <v>35</v>
      </c>
      <c r="CN126" s="46" t="s">
        <v>35</v>
      </c>
      <c r="CO126" s="46" t="s">
        <v>35</v>
      </c>
      <c r="CP126" s="46" t="s">
        <v>35</v>
      </c>
      <c r="CQ126" s="46" t="s">
        <v>35</v>
      </c>
      <c r="CR126" s="7"/>
      <c r="CS126" s="7"/>
      <c r="CT126" s="7"/>
      <c r="CU126" s="7"/>
      <c r="CV126" s="7"/>
      <c r="CW126" s="7"/>
      <c r="CX126" s="7"/>
      <c r="CY126" s="7"/>
      <c r="CZ126" s="7"/>
    </row>
    <row r="127" s="454" customFormat="true" ht="15" customHeight="true" x14ac:dyDescent="0.2">
      <c r="A127" s="1069"/>
      <c r="B127" s="387" t="s">
        <v>19</v>
      </c>
      <c r="C127" s="140">
        <f>C156</f>
        <v>27.572014160120883</v>
      </c>
      <c r="D127" s="139">
        <f t="shared" ref="D127:AQ127" si="8">D156</f>
        <v>23.040186191794266</v>
      </c>
      <c r="E127" s="139">
        <f t="shared" si="8"/>
        <v>12.962665478849861</v>
      </c>
      <c r="F127" s="139">
        <f t="shared" si="8"/>
        <v>7.0481851919431433</v>
      </c>
      <c r="G127" s="138">
        <f t="shared" si="8"/>
        <v>0.57471215944336118</v>
      </c>
      <c r="H127" s="137">
        <f t="shared" si="8"/>
        <v>7.5243606630838356</v>
      </c>
      <c r="I127" s="139">
        <f t="shared" si="8"/>
        <v>3.8319418283517148</v>
      </c>
      <c r="J127" s="139">
        <f t="shared" si="8"/>
        <v>0.79304278532131356</v>
      </c>
      <c r="K127" s="139">
        <f t="shared" si="8"/>
        <v>0.14207725630030335</v>
      </c>
      <c r="L127" s="136">
        <f t="shared" si="8"/>
        <v>0</v>
      </c>
      <c r="M127" s="140">
        <f t="shared" si="8"/>
        <v>27.078839038299961</v>
      </c>
      <c r="N127" s="139">
        <f t="shared" si="8"/>
        <v>26.105077652358645</v>
      </c>
      <c r="O127" s="139">
        <f t="shared" si="8"/>
        <v>17.818952067703645</v>
      </c>
      <c r="P127" s="139">
        <f t="shared" si="8"/>
        <v>13.27646150421721</v>
      </c>
      <c r="Q127" s="138">
        <f t="shared" si="8"/>
        <v>5.5441287136874235</v>
      </c>
      <c r="R127" s="137">
        <f t="shared" si="8"/>
        <v>27.777590327867017</v>
      </c>
      <c r="S127" s="139">
        <f t="shared" si="8"/>
        <v>0.15622078075310489</v>
      </c>
      <c r="T127" s="139">
        <f t="shared" si="8"/>
        <v>10.980326696379402</v>
      </c>
      <c r="U127" s="139">
        <f t="shared" si="8"/>
        <v>4.7838400762706552</v>
      </c>
      <c r="V127" s="139">
        <f t="shared" si="8"/>
        <v>11.13646416305181</v>
      </c>
      <c r="W127" s="139">
        <f t="shared" si="8"/>
        <v>7.8417948216694606</v>
      </c>
      <c r="X127" s="139">
        <f t="shared" si="8"/>
        <v>0.94267172568810786</v>
      </c>
      <c r="Y127" s="139">
        <f t="shared" si="8"/>
        <v>6.8426611767471144</v>
      </c>
      <c r="Z127" s="139">
        <f t="shared" si="8"/>
        <v>17.857901239708728</v>
      </c>
      <c r="AA127" s="139">
        <f t="shared" si="8"/>
        <v>41.316755845559925</v>
      </c>
      <c r="AB127" s="139">
        <f t="shared" si="8"/>
        <v>14.979531312141091</v>
      </c>
      <c r="AC127" s="139">
        <f t="shared" si="8"/>
        <v>4.1583031149374676</v>
      </c>
      <c r="AD127" s="139">
        <f t="shared" si="8"/>
        <v>6.1726958731198787</v>
      </c>
      <c r="AE127" s="139">
        <f t="shared" si="8"/>
        <v>16.865048085697097</v>
      </c>
      <c r="AF127" s="139">
        <f t="shared" si="8"/>
        <v>63.58339086526631</v>
      </c>
      <c r="AG127" s="139">
        <f t="shared" si="8"/>
        <v>53.294377769903697</v>
      </c>
      <c r="AH127" s="139">
        <f t="shared" si="8"/>
        <v>6.9924059328071317</v>
      </c>
      <c r="AI127" s="139">
        <f t="shared" si="8"/>
        <v>8.9950062977167669</v>
      </c>
      <c r="AJ127" s="139">
        <f t="shared" si="8"/>
        <v>2.9464039891470959</v>
      </c>
      <c r="AK127" s="139">
        <f t="shared" si="8"/>
        <v>25.499401661472724</v>
      </c>
      <c r="AL127" s="139">
        <f t="shared" si="8"/>
        <v>9.9740486574367146</v>
      </c>
      <c r="AM127" s="139">
        <f t="shared" si="8"/>
        <v>39.448643722296431</v>
      </c>
      <c r="AN127" s="139">
        <f t="shared" si="8"/>
        <v>7.7501454758737518</v>
      </c>
      <c r="AO127" s="139">
        <f t="shared" si="8"/>
        <v>4.1699982199566499</v>
      </c>
      <c r="AP127" s="139">
        <f t="shared" si="8"/>
        <v>14.793944497815762</v>
      </c>
      <c r="AQ127" s="136">
        <f t="shared" si="8"/>
        <v>40.83420750245034</v>
      </c>
      <c r="AR127" s="908"/>
      <c r="AS127" s="908"/>
      <c r="AT127" s="908"/>
      <c r="AU127" s="908"/>
      <c r="AV127" s="908"/>
      <c r="AW127" s="908"/>
      <c r="AX127" s="908"/>
      <c r="AY127" s="908"/>
      <c r="AZ127" s="361"/>
      <c r="BA127" s="1089"/>
      <c r="BB127" s="585" t="s">
        <v>19</v>
      </c>
      <c r="BC127" s="61" t="s">
        <v>35</v>
      </c>
      <c r="BD127" s="57" t="s">
        <v>35</v>
      </c>
      <c r="BE127" s="57" t="s">
        <v>35</v>
      </c>
      <c r="BF127" s="57" t="s">
        <v>35</v>
      </c>
      <c r="BG127" s="52" t="s">
        <v>35</v>
      </c>
      <c r="BH127" s="61" t="s">
        <v>35</v>
      </c>
      <c r="BI127" s="57" t="s">
        <v>35</v>
      </c>
      <c r="BJ127" s="57" t="s">
        <v>35</v>
      </c>
      <c r="BK127" s="57" t="s">
        <v>35</v>
      </c>
      <c r="BL127" s="52" t="s">
        <v>35</v>
      </c>
      <c r="BM127" s="61" t="s">
        <v>35</v>
      </c>
      <c r="BN127" s="57" t="s">
        <v>35</v>
      </c>
      <c r="BO127" s="57" t="s">
        <v>35</v>
      </c>
      <c r="BP127" s="57" t="s">
        <v>35</v>
      </c>
      <c r="BQ127" s="52" t="s">
        <v>35</v>
      </c>
      <c r="BR127" s="61" t="s">
        <v>35</v>
      </c>
      <c r="BS127" s="57" t="s">
        <v>35</v>
      </c>
      <c r="BT127" s="57" t="s">
        <v>35</v>
      </c>
      <c r="BU127" s="57" t="s">
        <v>35</v>
      </c>
      <c r="BV127" s="57" t="s">
        <v>35</v>
      </c>
      <c r="BW127" s="57" t="s">
        <v>35</v>
      </c>
      <c r="BX127" s="57" t="s">
        <v>35</v>
      </c>
      <c r="BY127" s="46" t="s">
        <v>35</v>
      </c>
      <c r="BZ127" s="46" t="s">
        <v>35</v>
      </c>
      <c r="CA127" s="46" t="s">
        <v>35</v>
      </c>
      <c r="CB127" s="46" t="s">
        <v>35</v>
      </c>
      <c r="CC127" s="46" t="s">
        <v>35</v>
      </c>
      <c r="CD127" s="46" t="s">
        <v>35</v>
      </c>
      <c r="CE127" s="46" t="s">
        <v>35</v>
      </c>
      <c r="CF127" s="46" t="s">
        <v>35</v>
      </c>
      <c r="CG127" s="46" t="s">
        <v>35</v>
      </c>
      <c r="CH127" s="46" t="s">
        <v>35</v>
      </c>
      <c r="CI127" s="46" t="s">
        <v>35</v>
      </c>
      <c r="CJ127" s="46" t="s">
        <v>35</v>
      </c>
      <c r="CK127" s="46" t="s">
        <v>35</v>
      </c>
      <c r="CL127" s="46" t="s">
        <v>35</v>
      </c>
      <c r="CM127" s="46" t="s">
        <v>35</v>
      </c>
      <c r="CN127" s="46" t="s">
        <v>35</v>
      </c>
      <c r="CO127" s="46" t="s">
        <v>35</v>
      </c>
      <c r="CP127" s="46" t="s">
        <v>35</v>
      </c>
      <c r="CQ127" s="46" t="s">
        <v>35</v>
      </c>
      <c r="CR127" s="7"/>
      <c r="CS127" s="7"/>
      <c r="CT127" s="7"/>
      <c r="CU127" s="7"/>
      <c r="CV127" s="7"/>
      <c r="CW127" s="7"/>
      <c r="CX127" s="7"/>
      <c r="CY127" s="7"/>
      <c r="CZ127" s="7"/>
    </row>
    <row r="128" s="454" customFormat="true" ht="15" customHeight="true" x14ac:dyDescent="0.2">
      <c r="A128" s="1069" t="s">
        <v>185</v>
      </c>
      <c r="B128" s="387" t="s">
        <v>49</v>
      </c>
      <c r="C128" s="87" t="s">
        <v>35</v>
      </c>
      <c r="D128" s="82" t="s">
        <v>35</v>
      </c>
      <c r="E128" s="82" t="s">
        <v>35</v>
      </c>
      <c r="F128" s="82" t="s">
        <v>35</v>
      </c>
      <c r="G128" s="77" t="s">
        <v>35</v>
      </c>
      <c r="H128" s="72" t="s">
        <v>35</v>
      </c>
      <c r="I128" s="82" t="s">
        <v>35</v>
      </c>
      <c r="J128" s="82" t="s">
        <v>35</v>
      </c>
      <c r="K128" s="82" t="s">
        <v>35</v>
      </c>
      <c r="L128" s="67" t="s">
        <v>35</v>
      </c>
      <c r="M128" s="87" t="s">
        <v>35</v>
      </c>
      <c r="N128" s="82" t="s">
        <v>35</v>
      </c>
      <c r="O128" s="82" t="s">
        <v>35</v>
      </c>
      <c r="P128" s="82" t="s">
        <v>35</v>
      </c>
      <c r="Q128" s="77" t="s">
        <v>35</v>
      </c>
      <c r="R128" s="72" t="s">
        <v>35</v>
      </c>
      <c r="S128" s="82" t="s">
        <v>35</v>
      </c>
      <c r="T128" s="82" t="s">
        <v>35</v>
      </c>
      <c r="U128" s="82" t="s">
        <v>35</v>
      </c>
      <c r="V128" s="82" t="s">
        <v>35</v>
      </c>
      <c r="W128" s="82" t="s">
        <v>35</v>
      </c>
      <c r="X128" s="82" t="s">
        <v>35</v>
      </c>
      <c r="Y128" s="82" t="s">
        <v>35</v>
      </c>
      <c r="Z128" s="82" t="s">
        <v>35</v>
      </c>
      <c r="AA128" s="82" t="s">
        <v>35</v>
      </c>
      <c r="AB128" s="82" t="s">
        <v>35</v>
      </c>
      <c r="AC128" s="82" t="s">
        <v>35</v>
      </c>
      <c r="AD128" s="82" t="s">
        <v>35</v>
      </c>
      <c r="AE128" s="82" t="s">
        <v>35</v>
      </c>
      <c r="AF128" s="82" t="s">
        <v>35</v>
      </c>
      <c r="AG128" s="82" t="s">
        <v>35</v>
      </c>
      <c r="AH128" s="82" t="s">
        <v>35</v>
      </c>
      <c r="AI128" s="82" t="s">
        <v>35</v>
      </c>
      <c r="AJ128" s="82" t="s">
        <v>35</v>
      </c>
      <c r="AK128" s="82" t="s">
        <v>35</v>
      </c>
      <c r="AL128" s="82" t="s">
        <v>35</v>
      </c>
      <c r="AM128" s="82" t="s">
        <v>35</v>
      </c>
      <c r="AN128" s="82" t="s">
        <v>35</v>
      </c>
      <c r="AO128" s="82" t="s">
        <v>35</v>
      </c>
      <c r="AP128" s="82" t="s">
        <v>35</v>
      </c>
      <c r="AQ128" s="67" t="s">
        <v>35</v>
      </c>
      <c r="AR128" s="908"/>
      <c r="AS128" s="908"/>
      <c r="AT128" s="908"/>
      <c r="AU128" s="908"/>
      <c r="AV128" s="908"/>
      <c r="AW128" s="908"/>
      <c r="AX128" s="908"/>
      <c r="AY128" s="908"/>
      <c r="AZ128" s="361"/>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46" t="s">
        <v>35</v>
      </c>
      <c r="CN128" s="46" t="s">
        <v>35</v>
      </c>
      <c r="CO128" s="46" t="s">
        <v>35</v>
      </c>
      <c r="CP128" s="46" t="s">
        <v>35</v>
      </c>
      <c r="CQ128" s="46" t="s">
        <v>35</v>
      </c>
      <c r="CR128" s="7"/>
      <c r="CS128" s="7"/>
      <c r="CT128" s="7"/>
      <c r="CU128" s="7"/>
      <c r="CV128" s="7"/>
      <c r="CW128" s="7"/>
      <c r="CX128" s="7"/>
      <c r="CY128" s="7"/>
      <c r="CZ128" s="7"/>
    </row>
    <row r="129" s="454" customFormat="true" ht="15" customHeight="true" x14ac:dyDescent="0.2">
      <c r="A129" s="1070"/>
      <c r="B129" s="388" t="s">
        <v>48</v>
      </c>
      <c r="C129" s="86" t="s">
        <v>35</v>
      </c>
      <c r="D129" s="81" t="s">
        <v>35</v>
      </c>
      <c r="E129" s="81" t="s">
        <v>35</v>
      </c>
      <c r="F129" s="81" t="s">
        <v>35</v>
      </c>
      <c r="G129" s="76" t="s">
        <v>35</v>
      </c>
      <c r="H129" s="71" t="s">
        <v>35</v>
      </c>
      <c r="I129" s="81" t="s">
        <v>35</v>
      </c>
      <c r="J129" s="81" t="s">
        <v>35</v>
      </c>
      <c r="K129" s="81" t="s">
        <v>35</v>
      </c>
      <c r="L129" s="66" t="s">
        <v>35</v>
      </c>
      <c r="M129" s="86" t="s">
        <v>35</v>
      </c>
      <c r="N129" s="81" t="s">
        <v>35</v>
      </c>
      <c r="O129" s="81" t="s">
        <v>35</v>
      </c>
      <c r="P129" s="81" t="s">
        <v>35</v>
      </c>
      <c r="Q129" s="76" t="s">
        <v>35</v>
      </c>
      <c r="R129" s="71" t="s">
        <v>35</v>
      </c>
      <c r="S129" s="81" t="s">
        <v>35</v>
      </c>
      <c r="T129" s="81" t="s">
        <v>35</v>
      </c>
      <c r="U129" s="81" t="s">
        <v>35</v>
      </c>
      <c r="V129" s="81" t="s">
        <v>35</v>
      </c>
      <c r="W129" s="81" t="s">
        <v>35</v>
      </c>
      <c r="X129" s="81" t="s">
        <v>35</v>
      </c>
      <c r="Y129" s="81" t="s">
        <v>35</v>
      </c>
      <c r="Z129" s="81" t="s">
        <v>35</v>
      </c>
      <c r="AA129" s="81" t="s">
        <v>35</v>
      </c>
      <c r="AB129" s="81" t="s">
        <v>35</v>
      </c>
      <c r="AC129" s="81" t="s">
        <v>35</v>
      </c>
      <c r="AD129" s="81" t="s">
        <v>35</v>
      </c>
      <c r="AE129" s="81" t="s">
        <v>35</v>
      </c>
      <c r="AF129" s="81" t="s">
        <v>35</v>
      </c>
      <c r="AG129" s="81" t="s">
        <v>35</v>
      </c>
      <c r="AH129" s="81" t="s">
        <v>35</v>
      </c>
      <c r="AI129" s="81" t="s">
        <v>35</v>
      </c>
      <c r="AJ129" s="81" t="s">
        <v>35</v>
      </c>
      <c r="AK129" s="81" t="s">
        <v>35</v>
      </c>
      <c r="AL129" s="81" t="s">
        <v>35</v>
      </c>
      <c r="AM129" s="81" t="s">
        <v>35</v>
      </c>
      <c r="AN129" s="81" t="s">
        <v>35</v>
      </c>
      <c r="AO129" s="81" t="s">
        <v>35</v>
      </c>
      <c r="AP129" s="81" t="s">
        <v>35</v>
      </c>
      <c r="AQ129" s="66" t="s">
        <v>35</v>
      </c>
      <c r="AR129" s="908"/>
      <c r="AS129" s="908"/>
      <c r="AT129" s="908"/>
      <c r="AU129" s="908"/>
      <c r="AV129" s="908"/>
      <c r="AW129" s="908"/>
      <c r="AX129" s="908"/>
      <c r="AY129" s="908"/>
      <c r="AZ129" s="361"/>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45" t="s">
        <v>35</v>
      </c>
      <c r="CN129" s="45" t="s">
        <v>35</v>
      </c>
      <c r="CO129" s="45" t="s">
        <v>35</v>
      </c>
      <c r="CP129" s="45" t="s">
        <v>35</v>
      </c>
      <c r="CQ129" s="45" t="s">
        <v>35</v>
      </c>
      <c r="CR129" s="7"/>
      <c r="CS129" s="7"/>
      <c r="CT129" s="7"/>
      <c r="CU129" s="7"/>
      <c r="CV129" s="7"/>
      <c r="CW129" s="7"/>
      <c r="CX129" s="7"/>
      <c r="CY129" s="7"/>
      <c r="CZ129" s="7"/>
    </row>
    <row r="130" s="333" customFormat="true" ht="15" hidden="true" customHeight="true" x14ac:dyDescent="0.2">
      <c r="A130" s="1082" t="s">
        <v>47</v>
      </c>
      <c r="B130" s="385" t="s">
        <v>42</v>
      </c>
      <c r="C130" s="391"/>
      <c r="D130" s="392"/>
      <c r="E130" s="392"/>
      <c r="F130" s="392"/>
      <c r="G130" s="393"/>
      <c r="H130" s="394"/>
      <c r="I130" s="392"/>
      <c r="J130" s="392"/>
      <c r="K130" s="392"/>
      <c r="L130" s="395"/>
      <c r="M130" s="391"/>
      <c r="N130" s="392"/>
      <c r="O130" s="392"/>
      <c r="P130" s="392"/>
      <c r="Q130" s="393"/>
      <c r="R130" s="394"/>
      <c r="S130" s="392"/>
      <c r="T130" s="392"/>
      <c r="U130" s="392"/>
      <c r="V130" s="392"/>
      <c r="W130" s="392"/>
      <c r="X130" s="392"/>
      <c r="Y130" s="392"/>
      <c r="Z130" s="392"/>
      <c r="AA130" s="392"/>
      <c r="AB130" s="395"/>
      <c r="AC130" s="395"/>
      <c r="AD130" s="395"/>
      <c r="AE130" s="395"/>
      <c r="AF130" s="395"/>
      <c r="AG130" s="395"/>
      <c r="AH130" s="395"/>
      <c r="AI130" s="395"/>
      <c r="AJ130" s="395"/>
      <c r="AK130" s="395"/>
      <c r="AL130" s="395"/>
      <c r="AM130" s="395"/>
      <c r="AN130" s="395"/>
      <c r="AO130" s="395"/>
      <c r="AP130" s="395"/>
      <c r="AQ130" s="395"/>
      <c r="AR130" s="908"/>
      <c r="AS130" s="908"/>
      <c r="AT130" s="908"/>
      <c r="AU130" s="908"/>
      <c r="AV130" s="908"/>
      <c r="AW130" s="908"/>
      <c r="AX130" s="908"/>
      <c r="AY130" s="908"/>
      <c r="AZ130" s="36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hidden="true"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400"/>
      <c r="AN131" s="400"/>
      <c r="AO131" s="400"/>
      <c r="AP131" s="400"/>
      <c r="AQ131" s="400"/>
      <c r="AR131" s="908"/>
      <c r="AS131" s="908"/>
      <c r="AT131" s="908"/>
      <c r="AU131" s="908"/>
      <c r="AV131" s="908"/>
      <c r="AW131" s="908"/>
      <c r="AX131" s="908"/>
      <c r="AY131" s="908"/>
      <c r="AZ131" s="36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hidden="true"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14"/>
      <c r="AN132" s="14"/>
      <c r="AO132" s="14"/>
      <c r="AP132" s="14"/>
      <c r="AQ132" s="14"/>
      <c r="AR132" s="908"/>
      <c r="AS132" s="908"/>
      <c r="AT132" s="908"/>
      <c r="AU132" s="908"/>
      <c r="AV132" s="908"/>
      <c r="AW132" s="908"/>
      <c r="AX132" s="908"/>
      <c r="AY132" s="908"/>
      <c r="AZ132" s="36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454"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415"/>
      <c r="AN133" s="415"/>
      <c r="AO133" s="415"/>
      <c r="AP133" s="415"/>
      <c r="AQ133" s="415"/>
      <c r="AR133" s="908"/>
      <c r="AS133" s="908"/>
      <c r="AT133" s="908"/>
      <c r="AU133" s="908"/>
      <c r="AV133" s="908"/>
      <c r="AW133" s="908"/>
      <c r="AX133" s="908"/>
      <c r="AY133" s="908"/>
      <c r="AZ133" s="361"/>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426"/>
      <c r="CN133" s="426"/>
      <c r="CO133" s="426"/>
      <c r="CP133" s="426"/>
      <c r="CQ133" s="426"/>
      <c r="CR133" s="360"/>
      <c r="CS133" s="360"/>
      <c r="CT133" s="360"/>
      <c r="CU133" s="360"/>
      <c r="CV133" s="360"/>
      <c r="CW133" s="360"/>
      <c r="CX133" s="360"/>
      <c r="CY133" s="360"/>
      <c r="CZ133" s="360"/>
    </row>
    <row r="134" s="454" customFormat="true" ht="12.75"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276</v>
      </c>
      <c r="T134" s="581" t="s">
        <v>149</v>
      </c>
      <c r="U134" s="581" t="s">
        <v>150</v>
      </c>
      <c r="V134" s="581" t="s">
        <v>151</v>
      </c>
      <c r="W134" s="581" t="s">
        <v>152</v>
      </c>
      <c r="X134" s="581" t="s">
        <v>153</v>
      </c>
      <c r="Y134" s="581" t="s">
        <v>154</v>
      </c>
      <c r="Z134" s="581" t="s">
        <v>155</v>
      </c>
      <c r="AA134" s="581" t="s">
        <v>156</v>
      </c>
      <c r="AB134" s="581" t="s">
        <v>157</v>
      </c>
      <c r="AC134" s="581" t="s">
        <v>158</v>
      </c>
      <c r="AD134" s="581" t="s">
        <v>159</v>
      </c>
      <c r="AE134" s="581" t="s">
        <v>160</v>
      </c>
      <c r="AF134" s="581" t="s">
        <v>277</v>
      </c>
      <c r="AG134" s="581" t="s">
        <v>278</v>
      </c>
      <c r="AH134" s="581" t="s">
        <v>161</v>
      </c>
      <c r="AI134" s="581" t="s">
        <v>162</v>
      </c>
      <c r="AJ134" s="581" t="s">
        <v>163</v>
      </c>
      <c r="AK134" s="581" t="s">
        <v>164</v>
      </c>
      <c r="AL134" s="581" t="s">
        <v>165</v>
      </c>
      <c r="AM134" s="581" t="s">
        <v>166</v>
      </c>
      <c r="AN134" s="581" t="s">
        <v>167</v>
      </c>
      <c r="AO134" s="581" t="s">
        <v>279</v>
      </c>
      <c r="AP134" s="581" t="s">
        <v>280</v>
      </c>
      <c r="AQ134" s="582" t="s">
        <v>281</v>
      </c>
      <c r="AR134" s="908"/>
      <c r="AS134" s="908"/>
      <c r="AT134" s="908"/>
      <c r="AU134" s="908"/>
      <c r="AV134" s="908"/>
      <c r="AW134" s="908"/>
      <c r="AX134" s="908"/>
      <c r="AY134" s="908"/>
      <c r="AZ134" s="361"/>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276</v>
      </c>
      <c r="BT134" s="554" t="s">
        <v>149</v>
      </c>
      <c r="BU134" s="554" t="s">
        <v>150</v>
      </c>
      <c r="BV134" s="554" t="s">
        <v>151</v>
      </c>
      <c r="BW134" s="554" t="s">
        <v>152</v>
      </c>
      <c r="BX134" s="554" t="s">
        <v>153</v>
      </c>
      <c r="BY134" s="555" t="s">
        <v>154</v>
      </c>
      <c r="BZ134" s="555" t="s">
        <v>155</v>
      </c>
      <c r="CA134" s="555" t="s">
        <v>156</v>
      </c>
      <c r="CB134" s="555" t="s">
        <v>157</v>
      </c>
      <c r="CC134" s="555" t="s">
        <v>158</v>
      </c>
      <c r="CD134" s="555" t="s">
        <v>159</v>
      </c>
      <c r="CE134" s="555" t="s">
        <v>160</v>
      </c>
      <c r="CF134" s="555" t="s">
        <v>277</v>
      </c>
      <c r="CG134" s="555" t="s">
        <v>278</v>
      </c>
      <c r="CH134" s="555" t="s">
        <v>161</v>
      </c>
      <c r="CI134" s="555" t="s">
        <v>162</v>
      </c>
      <c r="CJ134" s="555" t="s">
        <v>163</v>
      </c>
      <c r="CK134" s="555" t="s">
        <v>164</v>
      </c>
      <c r="CL134" s="555" t="s">
        <v>165</v>
      </c>
      <c r="CM134" s="555" t="s">
        <v>166</v>
      </c>
      <c r="CN134" s="555" t="s">
        <v>167</v>
      </c>
      <c r="CO134" s="555" t="s">
        <v>279</v>
      </c>
      <c r="CP134" s="555" t="s">
        <v>280</v>
      </c>
      <c r="CQ134" s="555" t="s">
        <v>281</v>
      </c>
      <c r="CR134" s="201"/>
      <c r="CS134" s="201"/>
      <c r="CT134" s="201"/>
      <c r="CU134" s="201"/>
      <c r="CV134" s="201"/>
      <c r="CW134" s="201"/>
      <c r="CX134" s="201"/>
      <c r="CY134" s="201"/>
      <c r="CZ134" s="201"/>
    </row>
    <row r="135" s="454" customFormat="true" ht="15" customHeight="true" x14ac:dyDescent="0.2">
      <c r="A135" s="1068" t="s">
        <v>45</v>
      </c>
      <c r="B135" s="386" t="s">
        <v>44</v>
      </c>
      <c r="C135" s="85" t="s">
        <v>35</v>
      </c>
      <c r="D135" s="80" t="s">
        <v>35</v>
      </c>
      <c r="E135" s="80" t="s">
        <v>35</v>
      </c>
      <c r="F135" s="80" t="s">
        <v>35</v>
      </c>
      <c r="G135" s="75" t="s">
        <v>35</v>
      </c>
      <c r="H135" s="70" t="s">
        <v>35</v>
      </c>
      <c r="I135" s="80" t="s">
        <v>35</v>
      </c>
      <c r="J135" s="80" t="s">
        <v>35</v>
      </c>
      <c r="K135" s="80" t="s">
        <v>35</v>
      </c>
      <c r="L135" s="65" t="s">
        <v>35</v>
      </c>
      <c r="M135" s="85" t="s">
        <v>35</v>
      </c>
      <c r="N135" s="80" t="s">
        <v>35</v>
      </c>
      <c r="O135" s="80" t="s">
        <v>35</v>
      </c>
      <c r="P135" s="80" t="s">
        <v>35</v>
      </c>
      <c r="Q135" s="75" t="s">
        <v>35</v>
      </c>
      <c r="R135" s="70" t="s">
        <v>35</v>
      </c>
      <c r="S135" s="80" t="s">
        <v>35</v>
      </c>
      <c r="T135" s="80" t="s">
        <v>35</v>
      </c>
      <c r="U135" s="80" t="s">
        <v>35</v>
      </c>
      <c r="V135" s="80" t="s">
        <v>35</v>
      </c>
      <c r="W135" s="80" t="s">
        <v>35</v>
      </c>
      <c r="X135" s="80" t="s">
        <v>35</v>
      </c>
      <c r="Y135" s="80" t="s">
        <v>35</v>
      </c>
      <c r="Z135" s="80" t="s">
        <v>35</v>
      </c>
      <c r="AA135" s="80" t="s">
        <v>35</v>
      </c>
      <c r="AB135" s="80" t="s">
        <v>35</v>
      </c>
      <c r="AC135" s="80" t="s">
        <v>35</v>
      </c>
      <c r="AD135" s="80" t="s">
        <v>35</v>
      </c>
      <c r="AE135" s="80" t="s">
        <v>35</v>
      </c>
      <c r="AF135" s="80" t="s">
        <v>35</v>
      </c>
      <c r="AG135" s="80" t="s">
        <v>35</v>
      </c>
      <c r="AH135" s="80" t="s">
        <v>35</v>
      </c>
      <c r="AI135" s="80" t="s">
        <v>35</v>
      </c>
      <c r="AJ135" s="80" t="s">
        <v>35</v>
      </c>
      <c r="AK135" s="80" t="s">
        <v>35</v>
      </c>
      <c r="AL135" s="80" t="s">
        <v>35</v>
      </c>
      <c r="AM135" s="80" t="s">
        <v>35</v>
      </c>
      <c r="AN135" s="80" t="s">
        <v>35</v>
      </c>
      <c r="AO135" s="80" t="s">
        <v>35</v>
      </c>
      <c r="AP135" s="80" t="s">
        <v>35</v>
      </c>
      <c r="AQ135" s="65" t="s">
        <v>35</v>
      </c>
      <c r="AR135" s="908"/>
      <c r="AS135" s="908"/>
      <c r="AT135" s="908"/>
      <c r="AU135" s="908"/>
      <c r="AV135" s="908"/>
      <c r="AW135" s="908"/>
      <c r="AX135" s="908"/>
      <c r="AY135" s="908"/>
      <c r="AZ135" s="361"/>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47" t="s">
        <v>35</v>
      </c>
      <c r="CN135" s="47" t="s">
        <v>35</v>
      </c>
      <c r="CO135" s="47" t="s">
        <v>35</v>
      </c>
      <c r="CP135" s="47" t="s">
        <v>35</v>
      </c>
      <c r="CQ135" s="47" t="s">
        <v>35</v>
      </c>
      <c r="CR135" s="7"/>
      <c r="CS135" s="7"/>
      <c r="CT135" s="7"/>
      <c r="CU135" s="7"/>
      <c r="CV135" s="7"/>
      <c r="CW135" s="7"/>
      <c r="CX135" s="7"/>
      <c r="CY135" s="7"/>
      <c r="CZ135" s="7"/>
    </row>
    <row r="136" s="454" customFormat="true" ht="15" customHeight="true" x14ac:dyDescent="0.2">
      <c r="A136" s="1069"/>
      <c r="B136" s="387" t="s">
        <v>43</v>
      </c>
      <c r="C136" s="87" t="s">
        <v>35</v>
      </c>
      <c r="D136" s="82" t="s">
        <v>35</v>
      </c>
      <c r="E136" s="82" t="s">
        <v>35</v>
      </c>
      <c r="F136" s="82" t="s">
        <v>35</v>
      </c>
      <c r="G136" s="77" t="s">
        <v>35</v>
      </c>
      <c r="H136" s="72" t="s">
        <v>35</v>
      </c>
      <c r="I136" s="82" t="s">
        <v>35</v>
      </c>
      <c r="J136" s="82" t="s">
        <v>35</v>
      </c>
      <c r="K136" s="82" t="s">
        <v>35</v>
      </c>
      <c r="L136" s="67" t="s">
        <v>35</v>
      </c>
      <c r="M136" s="87" t="s">
        <v>35</v>
      </c>
      <c r="N136" s="82" t="s">
        <v>35</v>
      </c>
      <c r="O136" s="82" t="s">
        <v>35</v>
      </c>
      <c r="P136" s="82" t="s">
        <v>35</v>
      </c>
      <c r="Q136" s="77" t="s">
        <v>35</v>
      </c>
      <c r="R136" s="72" t="s">
        <v>35</v>
      </c>
      <c r="S136" s="82" t="s">
        <v>35</v>
      </c>
      <c r="T136" s="82" t="s">
        <v>35</v>
      </c>
      <c r="U136" s="82" t="s">
        <v>35</v>
      </c>
      <c r="V136" s="82" t="s">
        <v>35</v>
      </c>
      <c r="W136" s="82" t="s">
        <v>35</v>
      </c>
      <c r="X136" s="82" t="s">
        <v>35</v>
      </c>
      <c r="Y136" s="82" t="s">
        <v>35</v>
      </c>
      <c r="Z136" s="82" t="s">
        <v>35</v>
      </c>
      <c r="AA136" s="82" t="s">
        <v>35</v>
      </c>
      <c r="AB136" s="82" t="s">
        <v>35</v>
      </c>
      <c r="AC136" s="82" t="s">
        <v>35</v>
      </c>
      <c r="AD136" s="82" t="s">
        <v>35</v>
      </c>
      <c r="AE136" s="82" t="s">
        <v>35</v>
      </c>
      <c r="AF136" s="82" t="s">
        <v>35</v>
      </c>
      <c r="AG136" s="82" t="s">
        <v>35</v>
      </c>
      <c r="AH136" s="82" t="s">
        <v>35</v>
      </c>
      <c r="AI136" s="82" t="s">
        <v>35</v>
      </c>
      <c r="AJ136" s="82" t="s">
        <v>35</v>
      </c>
      <c r="AK136" s="82" t="s">
        <v>35</v>
      </c>
      <c r="AL136" s="82" t="s">
        <v>35</v>
      </c>
      <c r="AM136" s="82" t="s">
        <v>35</v>
      </c>
      <c r="AN136" s="82" t="s">
        <v>35</v>
      </c>
      <c r="AO136" s="82" t="s">
        <v>35</v>
      </c>
      <c r="AP136" s="82" t="s">
        <v>35</v>
      </c>
      <c r="AQ136" s="67" t="s">
        <v>35</v>
      </c>
      <c r="AR136" s="908"/>
      <c r="AS136" s="908"/>
      <c r="AT136" s="908"/>
      <c r="AU136" s="908"/>
      <c r="AV136" s="908"/>
      <c r="AW136" s="908"/>
      <c r="AX136" s="908"/>
      <c r="AY136" s="908"/>
      <c r="AZ136" s="361"/>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46" t="s">
        <v>35</v>
      </c>
      <c r="CN136" s="46" t="s">
        <v>35</v>
      </c>
      <c r="CO136" s="46" t="s">
        <v>35</v>
      </c>
      <c r="CP136" s="46" t="s">
        <v>35</v>
      </c>
      <c r="CQ136" s="46" t="s">
        <v>35</v>
      </c>
      <c r="CR136" s="7"/>
      <c r="CS136" s="7"/>
      <c r="CT136" s="7"/>
      <c r="CU136" s="7"/>
      <c r="CV136" s="7"/>
      <c r="CW136" s="7"/>
      <c r="CX136" s="7"/>
      <c r="CY136" s="7"/>
      <c r="CZ136" s="7"/>
    </row>
    <row r="137" s="454" customFormat="true" ht="15" customHeight="true" x14ac:dyDescent="0.2">
      <c r="A137" s="1069"/>
      <c r="B137" s="387" t="s">
        <v>42</v>
      </c>
      <c r="C137" s="87" t="s">
        <v>35</v>
      </c>
      <c r="D137" s="82" t="s">
        <v>35</v>
      </c>
      <c r="E137" s="82" t="s">
        <v>35</v>
      </c>
      <c r="F137" s="82" t="s">
        <v>35</v>
      </c>
      <c r="G137" s="77" t="s">
        <v>35</v>
      </c>
      <c r="H137" s="72" t="s">
        <v>35</v>
      </c>
      <c r="I137" s="82" t="s">
        <v>35</v>
      </c>
      <c r="J137" s="82" t="s">
        <v>35</v>
      </c>
      <c r="K137" s="82" t="s">
        <v>35</v>
      </c>
      <c r="L137" s="67" t="s">
        <v>35</v>
      </c>
      <c r="M137" s="87" t="s">
        <v>35</v>
      </c>
      <c r="N137" s="82" t="s">
        <v>35</v>
      </c>
      <c r="O137" s="82" t="s">
        <v>35</v>
      </c>
      <c r="P137" s="82" t="s">
        <v>35</v>
      </c>
      <c r="Q137" s="77" t="s">
        <v>35</v>
      </c>
      <c r="R137" s="72" t="s">
        <v>35</v>
      </c>
      <c r="S137" s="82" t="s">
        <v>35</v>
      </c>
      <c r="T137" s="82" t="s">
        <v>35</v>
      </c>
      <c r="U137" s="82" t="s">
        <v>35</v>
      </c>
      <c r="V137" s="82" t="s">
        <v>35</v>
      </c>
      <c r="W137" s="82" t="s">
        <v>35</v>
      </c>
      <c r="X137" s="82" t="s">
        <v>35</v>
      </c>
      <c r="Y137" s="82" t="s">
        <v>35</v>
      </c>
      <c r="Z137" s="82" t="s">
        <v>35</v>
      </c>
      <c r="AA137" s="82" t="s">
        <v>35</v>
      </c>
      <c r="AB137" s="82" t="s">
        <v>35</v>
      </c>
      <c r="AC137" s="82" t="s">
        <v>35</v>
      </c>
      <c r="AD137" s="82" t="s">
        <v>35</v>
      </c>
      <c r="AE137" s="82" t="s">
        <v>35</v>
      </c>
      <c r="AF137" s="82" t="s">
        <v>35</v>
      </c>
      <c r="AG137" s="82" t="s">
        <v>35</v>
      </c>
      <c r="AH137" s="82" t="s">
        <v>35</v>
      </c>
      <c r="AI137" s="82" t="s">
        <v>35</v>
      </c>
      <c r="AJ137" s="82" t="s">
        <v>35</v>
      </c>
      <c r="AK137" s="82" t="s">
        <v>35</v>
      </c>
      <c r="AL137" s="82" t="s">
        <v>35</v>
      </c>
      <c r="AM137" s="82" t="s">
        <v>35</v>
      </c>
      <c r="AN137" s="82" t="s">
        <v>35</v>
      </c>
      <c r="AO137" s="82" t="s">
        <v>35</v>
      </c>
      <c r="AP137" s="82" t="s">
        <v>35</v>
      </c>
      <c r="AQ137" s="67" t="s">
        <v>35</v>
      </c>
      <c r="AR137" s="908"/>
      <c r="AS137" s="908"/>
      <c r="AT137" s="908"/>
      <c r="AU137" s="908"/>
      <c r="AV137" s="908"/>
      <c r="AW137" s="908"/>
      <c r="AX137" s="908"/>
      <c r="AY137" s="908"/>
      <c r="AZ137" s="361"/>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46" t="s">
        <v>35</v>
      </c>
      <c r="CN137" s="46" t="s">
        <v>35</v>
      </c>
      <c r="CO137" s="46" t="s">
        <v>35</v>
      </c>
      <c r="CP137" s="46" t="s">
        <v>35</v>
      </c>
      <c r="CQ137" s="46" t="s">
        <v>35</v>
      </c>
      <c r="CR137" s="7"/>
      <c r="CS137" s="7"/>
      <c r="CT137" s="7"/>
      <c r="CU137" s="7"/>
      <c r="CV137" s="7"/>
      <c r="CW137" s="7"/>
      <c r="CX137" s="7"/>
      <c r="CY137" s="7"/>
      <c r="CZ137" s="7"/>
    </row>
    <row r="138" s="454" customFormat="true" ht="15" customHeight="true" x14ac:dyDescent="0.2">
      <c r="A138" s="1069"/>
      <c r="B138" s="387" t="s">
        <v>41</v>
      </c>
      <c r="C138" s="87" t="s">
        <v>35</v>
      </c>
      <c r="D138" s="82" t="s">
        <v>35</v>
      </c>
      <c r="E138" s="82" t="s">
        <v>35</v>
      </c>
      <c r="F138" s="82" t="s">
        <v>35</v>
      </c>
      <c r="G138" s="77" t="s">
        <v>35</v>
      </c>
      <c r="H138" s="72" t="s">
        <v>35</v>
      </c>
      <c r="I138" s="82" t="s">
        <v>35</v>
      </c>
      <c r="J138" s="82" t="s">
        <v>35</v>
      </c>
      <c r="K138" s="82" t="s">
        <v>35</v>
      </c>
      <c r="L138" s="67" t="s">
        <v>35</v>
      </c>
      <c r="M138" s="87" t="s">
        <v>35</v>
      </c>
      <c r="N138" s="82" t="s">
        <v>35</v>
      </c>
      <c r="O138" s="82" t="s">
        <v>35</v>
      </c>
      <c r="P138" s="82" t="s">
        <v>35</v>
      </c>
      <c r="Q138" s="77" t="s">
        <v>35</v>
      </c>
      <c r="R138" s="72" t="s">
        <v>35</v>
      </c>
      <c r="S138" s="82" t="s">
        <v>35</v>
      </c>
      <c r="T138" s="82" t="s">
        <v>35</v>
      </c>
      <c r="U138" s="82" t="s">
        <v>35</v>
      </c>
      <c r="V138" s="82" t="s">
        <v>35</v>
      </c>
      <c r="W138" s="82" t="s">
        <v>35</v>
      </c>
      <c r="X138" s="82" t="s">
        <v>35</v>
      </c>
      <c r="Y138" s="82" t="s">
        <v>35</v>
      </c>
      <c r="Z138" s="82" t="s">
        <v>35</v>
      </c>
      <c r="AA138" s="82" t="s">
        <v>35</v>
      </c>
      <c r="AB138" s="82" t="s">
        <v>35</v>
      </c>
      <c r="AC138" s="82" t="s">
        <v>35</v>
      </c>
      <c r="AD138" s="82" t="s">
        <v>35</v>
      </c>
      <c r="AE138" s="82" t="s">
        <v>35</v>
      </c>
      <c r="AF138" s="82" t="s">
        <v>35</v>
      </c>
      <c r="AG138" s="82" t="s">
        <v>35</v>
      </c>
      <c r="AH138" s="82" t="s">
        <v>35</v>
      </c>
      <c r="AI138" s="82" t="s">
        <v>35</v>
      </c>
      <c r="AJ138" s="82" t="s">
        <v>35</v>
      </c>
      <c r="AK138" s="82" t="s">
        <v>35</v>
      </c>
      <c r="AL138" s="82" t="s">
        <v>35</v>
      </c>
      <c r="AM138" s="82" t="s">
        <v>35</v>
      </c>
      <c r="AN138" s="82" t="s">
        <v>35</v>
      </c>
      <c r="AO138" s="82" t="s">
        <v>35</v>
      </c>
      <c r="AP138" s="82" t="s">
        <v>35</v>
      </c>
      <c r="AQ138" s="67" t="s">
        <v>35</v>
      </c>
      <c r="AR138" s="908"/>
      <c r="AS138" s="908"/>
      <c r="AT138" s="908"/>
      <c r="AU138" s="908"/>
      <c r="AV138" s="908"/>
      <c r="AW138" s="908"/>
      <c r="AX138" s="908"/>
      <c r="AY138" s="908"/>
      <c r="AZ138" s="361"/>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46" t="s">
        <v>35</v>
      </c>
      <c r="CN138" s="46" t="s">
        <v>35</v>
      </c>
      <c r="CO138" s="46" t="s">
        <v>35</v>
      </c>
      <c r="CP138" s="46" t="s">
        <v>35</v>
      </c>
      <c r="CQ138" s="46" t="s">
        <v>35</v>
      </c>
      <c r="CR138" s="7"/>
      <c r="CS138" s="7"/>
      <c r="CT138" s="7"/>
      <c r="CU138" s="7"/>
      <c r="CV138" s="7"/>
      <c r="CW138" s="7"/>
      <c r="CX138" s="7"/>
      <c r="CY138" s="7"/>
      <c r="CZ138" s="7"/>
    </row>
    <row r="139" s="454" customFormat="true" ht="15" customHeight="true" x14ac:dyDescent="0.2">
      <c r="A139" s="1069"/>
      <c r="B139" s="387" t="s">
        <v>19</v>
      </c>
      <c r="C139" s="140">
        <v>27.515242555294805</v>
      </c>
      <c r="D139" s="139">
        <v>23.040186191794266</v>
      </c>
      <c r="E139" s="139">
        <v>12.962665478849861</v>
      </c>
      <c r="F139" s="139">
        <v>7.0481851919431433</v>
      </c>
      <c r="G139" s="138">
        <v>0.57453032771314416</v>
      </c>
      <c r="H139" s="137">
        <v>7.5243606630838356</v>
      </c>
      <c r="I139" s="139">
        <v>3.8319418283517148</v>
      </c>
      <c r="J139" s="139">
        <v>0.79199627696719743</v>
      </c>
      <c r="K139" s="139">
        <v>0.14207725630030335</v>
      </c>
      <c r="L139" s="136">
        <v>0</v>
      </c>
      <c r="M139" s="140">
        <v>27.005543711142849</v>
      </c>
      <c r="N139" s="139">
        <v>26.105077652358645</v>
      </c>
      <c r="O139" s="139">
        <v>17.818952067703645</v>
      </c>
      <c r="P139" s="139">
        <v>13.27646150421721</v>
      </c>
      <c r="Q139" s="138">
        <v>5.5441287136874235</v>
      </c>
      <c r="R139" s="137">
        <v>27.777590327867017</v>
      </c>
      <c r="S139" s="139">
        <v>0.15622078075310489</v>
      </c>
      <c r="T139" s="139">
        <v>10.967394842936573</v>
      </c>
      <c r="U139" s="139">
        <v>4.7838400762706552</v>
      </c>
      <c r="V139" s="139">
        <v>11.13646416305181</v>
      </c>
      <c r="W139" s="139">
        <v>7.8417948216694606</v>
      </c>
      <c r="X139" s="139">
        <v>0.94267172568810786</v>
      </c>
      <c r="Y139" s="139">
        <v>6.8326420188364896</v>
      </c>
      <c r="Z139" s="139">
        <v>17.857901239708728</v>
      </c>
      <c r="AA139" s="139">
        <v>41.316755845559925</v>
      </c>
      <c r="AB139" s="139">
        <v>14.979531312141091</v>
      </c>
      <c r="AC139" s="139">
        <v>4.1583031149374676</v>
      </c>
      <c r="AD139" s="139">
        <v>6.1726958731198787</v>
      </c>
      <c r="AE139" s="139">
        <v>16.865048085697097</v>
      </c>
      <c r="AF139" s="139">
        <v>63.58339086526631</v>
      </c>
      <c r="AG139" s="139">
        <v>53.294377769903697</v>
      </c>
      <c r="AH139" s="139">
        <v>6.9924059328071317</v>
      </c>
      <c r="AI139" s="139">
        <v>8.9389335775222385</v>
      </c>
      <c r="AJ139" s="139">
        <v>2.9464039891470959</v>
      </c>
      <c r="AK139" s="139">
        <v>25.499401661472724</v>
      </c>
      <c r="AL139" s="139">
        <v>9.9553865480352517</v>
      </c>
      <c r="AM139" s="139">
        <v>39.448643722296431</v>
      </c>
      <c r="AN139" s="139">
        <v>7.7268872900044911</v>
      </c>
      <c r="AO139" s="139">
        <v>4.1699982199566499</v>
      </c>
      <c r="AP139" s="139">
        <v>14.793944497815762</v>
      </c>
      <c r="AQ139" s="136">
        <v>40.83420750245034</v>
      </c>
      <c r="AR139" s="908"/>
      <c r="AS139" s="908"/>
      <c r="AT139" s="908"/>
      <c r="AU139" s="908"/>
      <c r="AV139" s="908"/>
      <c r="AW139" s="908"/>
      <c r="AX139" s="908"/>
      <c r="AY139" s="908"/>
      <c r="AZ139" s="361"/>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46" t="s">
        <v>35</v>
      </c>
      <c r="CN139" s="46" t="s">
        <v>35</v>
      </c>
      <c r="CO139" s="46" t="s">
        <v>35</v>
      </c>
      <c r="CP139" s="46" t="s">
        <v>35</v>
      </c>
      <c r="CQ139" s="46" t="s">
        <v>35</v>
      </c>
      <c r="CR139" s="7"/>
      <c r="CS139" s="7"/>
      <c r="CT139" s="7"/>
      <c r="CU139" s="7"/>
      <c r="CV139" s="7"/>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82" t="s">
        <v>35</v>
      </c>
      <c r="AM140" s="82" t="s">
        <v>35</v>
      </c>
      <c r="AN140" s="82" t="s">
        <v>35</v>
      </c>
      <c r="AO140" s="82" t="s">
        <v>35</v>
      </c>
      <c r="AP140" s="82" t="s">
        <v>35</v>
      </c>
      <c r="AQ140" s="67" t="s">
        <v>35</v>
      </c>
      <c r="AR140" s="8"/>
      <c r="AS140" s="8"/>
      <c r="AT140" s="8"/>
      <c r="AU140" s="8"/>
      <c r="AV140" s="8"/>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46" t="s">
        <v>35</v>
      </c>
      <c r="CN140" s="46" t="s">
        <v>35</v>
      </c>
      <c r="CO140" s="46" t="s">
        <v>35</v>
      </c>
      <c r="CP140" s="46" t="s">
        <v>35</v>
      </c>
      <c r="CQ140" s="46" t="s">
        <v>35</v>
      </c>
      <c r="CR140" s="7"/>
      <c r="CS140" s="7"/>
      <c r="CT140" s="7"/>
      <c r="CU140" s="7"/>
      <c r="CV140" s="7"/>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82" t="s">
        <v>35</v>
      </c>
      <c r="AM141" s="82" t="s">
        <v>35</v>
      </c>
      <c r="AN141" s="82" t="s">
        <v>35</v>
      </c>
      <c r="AO141" s="82" t="s">
        <v>35</v>
      </c>
      <c r="AP141" s="82" t="s">
        <v>35</v>
      </c>
      <c r="AQ141" s="67" t="s">
        <v>35</v>
      </c>
      <c r="AR141" s="8"/>
      <c r="AS141" s="8"/>
      <c r="AT141" s="8"/>
      <c r="AU141" s="8"/>
      <c r="AV141" s="8"/>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46" t="s">
        <v>35</v>
      </c>
      <c r="CN141" s="46" t="s">
        <v>35</v>
      </c>
      <c r="CO141" s="46" t="s">
        <v>35</v>
      </c>
      <c r="CP141" s="46" t="s">
        <v>35</v>
      </c>
      <c r="CQ141" s="46" t="s">
        <v>35</v>
      </c>
      <c r="CR141" s="7"/>
      <c r="CS141" s="7"/>
      <c r="CT141" s="7"/>
      <c r="CU141" s="7"/>
      <c r="CV141" s="7"/>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82" t="s">
        <v>35</v>
      </c>
      <c r="AM142" s="82" t="s">
        <v>35</v>
      </c>
      <c r="AN142" s="82" t="s">
        <v>35</v>
      </c>
      <c r="AO142" s="82" t="s">
        <v>35</v>
      </c>
      <c r="AP142" s="82" t="s">
        <v>35</v>
      </c>
      <c r="AQ142" s="67" t="s">
        <v>35</v>
      </c>
      <c r="AR142" s="8"/>
      <c r="AS142" s="8"/>
      <c r="AT142" s="8"/>
      <c r="AU142" s="8"/>
      <c r="AV142" s="8"/>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46" t="s">
        <v>35</v>
      </c>
      <c r="CN142" s="46" t="s">
        <v>35</v>
      </c>
      <c r="CO142" s="46" t="s">
        <v>35</v>
      </c>
      <c r="CP142" s="46" t="s">
        <v>35</v>
      </c>
      <c r="CQ142" s="46" t="s">
        <v>35</v>
      </c>
      <c r="CR142" s="7"/>
      <c r="CS142" s="7"/>
      <c r="CT142" s="7"/>
      <c r="CU142" s="7"/>
      <c r="CV142" s="7"/>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82" t="s">
        <v>35</v>
      </c>
      <c r="AM143" s="82" t="s">
        <v>35</v>
      </c>
      <c r="AN143" s="82" t="s">
        <v>35</v>
      </c>
      <c r="AO143" s="82" t="s">
        <v>35</v>
      </c>
      <c r="AP143" s="82" t="s">
        <v>35</v>
      </c>
      <c r="AQ143" s="67" t="s">
        <v>35</v>
      </c>
      <c r="AR143" s="8"/>
      <c r="AS143" s="8"/>
      <c r="AT143" s="8"/>
      <c r="AU143" s="8"/>
      <c r="AV143" s="8"/>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46" t="s">
        <v>35</v>
      </c>
      <c r="CN143" s="46" t="s">
        <v>35</v>
      </c>
      <c r="CO143" s="46" t="s">
        <v>35</v>
      </c>
      <c r="CP143" s="46" t="s">
        <v>35</v>
      </c>
      <c r="CQ143" s="46" t="s">
        <v>35</v>
      </c>
      <c r="CR143" s="7"/>
      <c r="CS143" s="7"/>
      <c r="CT143" s="7"/>
      <c r="CU143" s="7"/>
      <c r="CV143" s="7"/>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82" t="s">
        <v>35</v>
      </c>
      <c r="AM144" s="82" t="s">
        <v>35</v>
      </c>
      <c r="AN144" s="82" t="s">
        <v>35</v>
      </c>
      <c r="AO144" s="82" t="s">
        <v>35</v>
      </c>
      <c r="AP144" s="82" t="s">
        <v>35</v>
      </c>
      <c r="AQ144" s="67" t="s">
        <v>35</v>
      </c>
      <c r="AR144" s="8"/>
      <c r="AS144" s="8"/>
      <c r="AT144" s="8"/>
      <c r="AU144" s="8"/>
      <c r="AV144" s="8"/>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46" t="s">
        <v>35</v>
      </c>
      <c r="CN144" s="46" t="s">
        <v>35</v>
      </c>
      <c r="CO144" s="46" t="s">
        <v>35</v>
      </c>
      <c r="CP144" s="46" t="s">
        <v>35</v>
      </c>
      <c r="CQ144" s="46" t="s">
        <v>35</v>
      </c>
      <c r="CR144" s="7"/>
      <c r="CS144" s="7"/>
      <c r="CT144" s="7"/>
      <c r="CU144" s="7"/>
      <c r="CV144" s="7"/>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82" t="s">
        <v>35</v>
      </c>
      <c r="AM145" s="82" t="s">
        <v>35</v>
      </c>
      <c r="AN145" s="82" t="s">
        <v>35</v>
      </c>
      <c r="AO145" s="82" t="s">
        <v>35</v>
      </c>
      <c r="AP145" s="82" t="s">
        <v>35</v>
      </c>
      <c r="AQ145" s="67" t="s">
        <v>35</v>
      </c>
      <c r="AR145" s="8"/>
      <c r="AS145" s="8"/>
      <c r="AT145" s="8"/>
      <c r="AU145" s="8"/>
      <c r="AV145" s="8"/>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46" t="s">
        <v>35</v>
      </c>
      <c r="CN145" s="46" t="s">
        <v>35</v>
      </c>
      <c r="CO145" s="46" t="s">
        <v>35</v>
      </c>
      <c r="CP145" s="46" t="s">
        <v>35</v>
      </c>
      <c r="CQ145" s="46" t="s">
        <v>35</v>
      </c>
      <c r="CR145" s="7"/>
      <c r="CS145" s="7"/>
      <c r="CT145" s="7"/>
      <c r="CU145" s="7"/>
      <c r="CV145" s="7"/>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82" t="s">
        <v>35</v>
      </c>
      <c r="AM146" s="82" t="s">
        <v>35</v>
      </c>
      <c r="AN146" s="82" t="s">
        <v>35</v>
      </c>
      <c r="AO146" s="82" t="s">
        <v>35</v>
      </c>
      <c r="AP146" s="82" t="s">
        <v>35</v>
      </c>
      <c r="AQ146" s="67" t="s">
        <v>35</v>
      </c>
      <c r="AR146" s="8"/>
      <c r="AS146" s="8"/>
      <c r="AT146" s="8"/>
      <c r="AU146" s="8"/>
      <c r="AV146" s="8"/>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46" t="s">
        <v>35</v>
      </c>
      <c r="CN146" s="46" t="s">
        <v>35</v>
      </c>
      <c r="CO146" s="46" t="s">
        <v>35</v>
      </c>
      <c r="CP146" s="46" t="s">
        <v>35</v>
      </c>
      <c r="CQ146" s="46" t="s">
        <v>35</v>
      </c>
      <c r="CR146" s="7"/>
      <c r="CS146" s="7"/>
      <c r="CT146" s="7"/>
      <c r="CU146" s="7"/>
      <c r="CV146" s="7"/>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82" t="s">
        <v>35</v>
      </c>
      <c r="AM147" s="82" t="s">
        <v>35</v>
      </c>
      <c r="AN147" s="82" t="s">
        <v>35</v>
      </c>
      <c r="AO147" s="82" t="s">
        <v>35</v>
      </c>
      <c r="AP147" s="82" t="s">
        <v>35</v>
      </c>
      <c r="AQ147" s="67" t="s">
        <v>35</v>
      </c>
      <c r="AR147" s="8"/>
      <c r="AS147" s="8"/>
      <c r="AT147" s="8"/>
      <c r="AU147" s="8"/>
      <c r="AV147" s="8"/>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46" t="s">
        <v>35</v>
      </c>
      <c r="CN147" s="46" t="s">
        <v>35</v>
      </c>
      <c r="CO147" s="46" t="s">
        <v>35</v>
      </c>
      <c r="CP147" s="46" t="s">
        <v>35</v>
      </c>
      <c r="CQ147" s="46" t="s">
        <v>35</v>
      </c>
      <c r="CR147" s="7"/>
      <c r="CS147" s="7"/>
      <c r="CT147" s="7"/>
      <c r="CU147" s="7"/>
      <c r="CV147" s="7"/>
      <c r="CW147" s="7"/>
      <c r="CX147" s="7"/>
      <c r="CY147" s="7"/>
      <c r="CZ147" s="7"/>
    </row>
    <row r="148" s="332" customFormat="true" ht="15" customHeight="true" x14ac:dyDescent="0.2">
      <c r="A148" s="1069" t="s">
        <v>108</v>
      </c>
      <c r="B148" s="387" t="s">
        <v>49</v>
      </c>
      <c r="C148" s="87" t="s">
        <v>35</v>
      </c>
      <c r="D148" s="82" t="s">
        <v>35</v>
      </c>
      <c r="E148" s="82" t="s">
        <v>35</v>
      </c>
      <c r="F148" s="82" t="s">
        <v>35</v>
      </c>
      <c r="G148" s="77" t="s">
        <v>35</v>
      </c>
      <c r="H148" s="72" t="s">
        <v>35</v>
      </c>
      <c r="I148" s="82" t="s">
        <v>35</v>
      </c>
      <c r="J148" s="82" t="s">
        <v>35</v>
      </c>
      <c r="K148" s="82" t="s">
        <v>35</v>
      </c>
      <c r="L148" s="67" t="s">
        <v>35</v>
      </c>
      <c r="M148" s="87" t="s">
        <v>35</v>
      </c>
      <c r="N148" s="82" t="s">
        <v>35</v>
      </c>
      <c r="O148" s="82" t="s">
        <v>35</v>
      </c>
      <c r="P148" s="82" t="s">
        <v>35</v>
      </c>
      <c r="Q148" s="77" t="s">
        <v>35</v>
      </c>
      <c r="R148" s="72" t="s">
        <v>35</v>
      </c>
      <c r="S148" s="82" t="s">
        <v>35</v>
      </c>
      <c r="T148" s="82" t="s">
        <v>35</v>
      </c>
      <c r="U148" s="82" t="s">
        <v>35</v>
      </c>
      <c r="V148" s="82" t="s">
        <v>35</v>
      </c>
      <c r="W148" s="82" t="s">
        <v>35</v>
      </c>
      <c r="X148" s="82" t="s">
        <v>35</v>
      </c>
      <c r="Y148" s="82" t="s">
        <v>35</v>
      </c>
      <c r="Z148" s="82" t="s">
        <v>35</v>
      </c>
      <c r="AA148" s="82" t="s">
        <v>35</v>
      </c>
      <c r="AB148" s="82" t="s">
        <v>35</v>
      </c>
      <c r="AC148" s="82" t="s">
        <v>35</v>
      </c>
      <c r="AD148" s="82" t="s">
        <v>35</v>
      </c>
      <c r="AE148" s="82" t="s">
        <v>35</v>
      </c>
      <c r="AF148" s="82" t="s">
        <v>35</v>
      </c>
      <c r="AG148" s="82" t="s">
        <v>35</v>
      </c>
      <c r="AH148" s="82" t="s">
        <v>35</v>
      </c>
      <c r="AI148" s="82" t="s">
        <v>35</v>
      </c>
      <c r="AJ148" s="82" t="s">
        <v>35</v>
      </c>
      <c r="AK148" s="82" t="s">
        <v>35</v>
      </c>
      <c r="AL148" s="82" t="s">
        <v>35</v>
      </c>
      <c r="AM148" s="82" t="s">
        <v>35</v>
      </c>
      <c r="AN148" s="82" t="s">
        <v>35</v>
      </c>
      <c r="AO148" s="82" t="s">
        <v>35</v>
      </c>
      <c r="AP148" s="82" t="s">
        <v>35</v>
      </c>
      <c r="AQ148" s="67" t="s">
        <v>35</v>
      </c>
      <c r="AR148" s="8"/>
      <c r="AS148" s="8"/>
      <c r="AT148" s="8"/>
      <c r="AU148" s="8"/>
      <c r="AV148" s="8"/>
      <c r="AW148" s="8"/>
      <c r="AX148" s="8"/>
      <c r="AY148" s="8"/>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46" t="s">
        <v>35</v>
      </c>
      <c r="CN148" s="46" t="s">
        <v>35</v>
      </c>
      <c r="CO148" s="46" t="s">
        <v>35</v>
      </c>
      <c r="CP148" s="46" t="s">
        <v>35</v>
      </c>
      <c r="CQ148" s="46" t="s">
        <v>35</v>
      </c>
      <c r="CR148" s="7"/>
      <c r="CS148" s="7"/>
      <c r="CT148" s="7"/>
      <c r="CU148" s="7"/>
      <c r="CV148" s="7"/>
      <c r="CW148" s="7"/>
      <c r="CX148" s="7"/>
      <c r="CY148" s="7"/>
      <c r="CZ148" s="7"/>
    </row>
    <row r="149" s="332" customFormat="true" ht="15" customHeight="true" x14ac:dyDescent="0.2">
      <c r="A149" s="1069"/>
      <c r="B149" s="387" t="s">
        <v>48</v>
      </c>
      <c r="C149" s="87" t="s">
        <v>35</v>
      </c>
      <c r="D149" s="82" t="s">
        <v>35</v>
      </c>
      <c r="E149" s="82" t="s">
        <v>35</v>
      </c>
      <c r="F149" s="82" t="s">
        <v>35</v>
      </c>
      <c r="G149" s="77" t="s">
        <v>35</v>
      </c>
      <c r="H149" s="72" t="s">
        <v>35</v>
      </c>
      <c r="I149" s="82" t="s">
        <v>35</v>
      </c>
      <c r="J149" s="82" t="s">
        <v>35</v>
      </c>
      <c r="K149" s="82" t="s">
        <v>35</v>
      </c>
      <c r="L149" s="67" t="s">
        <v>35</v>
      </c>
      <c r="M149" s="87" t="s">
        <v>35</v>
      </c>
      <c r="N149" s="82" t="s">
        <v>35</v>
      </c>
      <c r="O149" s="82" t="s">
        <v>35</v>
      </c>
      <c r="P149" s="82" t="s">
        <v>35</v>
      </c>
      <c r="Q149" s="77" t="s">
        <v>35</v>
      </c>
      <c r="R149" s="72" t="s">
        <v>35</v>
      </c>
      <c r="S149" s="82" t="s">
        <v>35</v>
      </c>
      <c r="T149" s="82" t="s">
        <v>35</v>
      </c>
      <c r="U149" s="82" t="s">
        <v>35</v>
      </c>
      <c r="V149" s="82" t="s">
        <v>35</v>
      </c>
      <c r="W149" s="82" t="s">
        <v>35</v>
      </c>
      <c r="X149" s="82" t="s">
        <v>35</v>
      </c>
      <c r="Y149" s="82" t="s">
        <v>35</v>
      </c>
      <c r="Z149" s="82" t="s">
        <v>35</v>
      </c>
      <c r="AA149" s="82" t="s">
        <v>35</v>
      </c>
      <c r="AB149" s="82" t="s">
        <v>35</v>
      </c>
      <c r="AC149" s="82" t="s">
        <v>35</v>
      </c>
      <c r="AD149" s="82" t="s">
        <v>35</v>
      </c>
      <c r="AE149" s="82" t="s">
        <v>35</v>
      </c>
      <c r="AF149" s="82" t="s">
        <v>35</v>
      </c>
      <c r="AG149" s="82" t="s">
        <v>35</v>
      </c>
      <c r="AH149" s="82" t="s">
        <v>35</v>
      </c>
      <c r="AI149" s="82" t="s">
        <v>35</v>
      </c>
      <c r="AJ149" s="82" t="s">
        <v>35</v>
      </c>
      <c r="AK149" s="82" t="s">
        <v>35</v>
      </c>
      <c r="AL149" s="82" t="s">
        <v>35</v>
      </c>
      <c r="AM149" s="82" t="s">
        <v>35</v>
      </c>
      <c r="AN149" s="82" t="s">
        <v>35</v>
      </c>
      <c r="AO149" s="82" t="s">
        <v>35</v>
      </c>
      <c r="AP149" s="82" t="s">
        <v>35</v>
      </c>
      <c r="AQ149" s="67" t="s">
        <v>35</v>
      </c>
      <c r="AR149" s="8"/>
      <c r="AS149" s="8"/>
      <c r="AT149" s="8"/>
      <c r="AU149" s="8"/>
      <c r="AV149" s="8"/>
      <c r="AW149" s="8"/>
      <c r="AX149" s="8"/>
      <c r="AY149" s="8"/>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46" t="s">
        <v>35</v>
      </c>
      <c r="CN149" s="46" t="s">
        <v>35</v>
      </c>
      <c r="CO149" s="46" t="s">
        <v>35</v>
      </c>
      <c r="CP149" s="46" t="s">
        <v>35</v>
      </c>
      <c r="CQ149" s="46" t="s">
        <v>35</v>
      </c>
      <c r="CR149" s="7"/>
      <c r="CS149" s="7"/>
      <c r="CT149" s="7"/>
      <c r="CU149" s="7"/>
      <c r="CV149" s="7"/>
      <c r="CW149" s="7"/>
      <c r="CX149" s="7"/>
      <c r="CY149" s="7"/>
      <c r="CZ149" s="7"/>
    </row>
    <row r="150" s="332" customFormat="true" ht="15" customHeight="true" x14ac:dyDescent="0.2">
      <c r="A150" s="1069"/>
      <c r="B150" s="387" t="s">
        <v>110</v>
      </c>
      <c r="C150" s="87" t="s">
        <v>35</v>
      </c>
      <c r="D150" s="82" t="s">
        <v>35</v>
      </c>
      <c r="E150" s="82" t="s">
        <v>35</v>
      </c>
      <c r="F150" s="82" t="s">
        <v>35</v>
      </c>
      <c r="G150" s="77" t="s">
        <v>35</v>
      </c>
      <c r="H150" s="72" t="s">
        <v>35</v>
      </c>
      <c r="I150" s="82" t="s">
        <v>35</v>
      </c>
      <c r="J150" s="82" t="s">
        <v>35</v>
      </c>
      <c r="K150" s="82" t="s">
        <v>35</v>
      </c>
      <c r="L150" s="67" t="s">
        <v>35</v>
      </c>
      <c r="M150" s="87" t="s">
        <v>35</v>
      </c>
      <c r="N150" s="82" t="s">
        <v>35</v>
      </c>
      <c r="O150" s="82" t="s">
        <v>35</v>
      </c>
      <c r="P150" s="82" t="s">
        <v>35</v>
      </c>
      <c r="Q150" s="77" t="s">
        <v>35</v>
      </c>
      <c r="R150" s="72" t="s">
        <v>35</v>
      </c>
      <c r="S150" s="82" t="s">
        <v>35</v>
      </c>
      <c r="T150" s="82" t="s">
        <v>35</v>
      </c>
      <c r="U150" s="82" t="s">
        <v>35</v>
      </c>
      <c r="V150" s="82" t="s">
        <v>35</v>
      </c>
      <c r="W150" s="82" t="s">
        <v>35</v>
      </c>
      <c r="X150" s="82" t="s">
        <v>35</v>
      </c>
      <c r="Y150" s="82" t="s">
        <v>35</v>
      </c>
      <c r="Z150" s="82" t="s">
        <v>35</v>
      </c>
      <c r="AA150" s="82" t="s">
        <v>35</v>
      </c>
      <c r="AB150" s="82" t="s">
        <v>35</v>
      </c>
      <c r="AC150" s="82" t="s">
        <v>35</v>
      </c>
      <c r="AD150" s="82" t="s">
        <v>35</v>
      </c>
      <c r="AE150" s="82" t="s">
        <v>35</v>
      </c>
      <c r="AF150" s="82" t="s">
        <v>35</v>
      </c>
      <c r="AG150" s="82" t="s">
        <v>35</v>
      </c>
      <c r="AH150" s="82" t="s">
        <v>35</v>
      </c>
      <c r="AI150" s="82" t="s">
        <v>35</v>
      </c>
      <c r="AJ150" s="82" t="s">
        <v>35</v>
      </c>
      <c r="AK150" s="82" t="s">
        <v>35</v>
      </c>
      <c r="AL150" s="82" t="s">
        <v>35</v>
      </c>
      <c r="AM150" s="82" t="s">
        <v>35</v>
      </c>
      <c r="AN150" s="82" t="s">
        <v>35</v>
      </c>
      <c r="AO150" s="82" t="s">
        <v>35</v>
      </c>
      <c r="AP150" s="82" t="s">
        <v>35</v>
      </c>
      <c r="AQ150" s="67" t="s">
        <v>35</v>
      </c>
      <c r="AR150" s="8"/>
      <c r="AS150" s="8"/>
      <c r="AT150" s="8"/>
      <c r="AU150" s="8"/>
      <c r="AV150" s="8"/>
      <c r="AW150" s="8"/>
      <c r="AX150" s="8"/>
      <c r="AY150" s="8"/>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46" t="s">
        <v>35</v>
      </c>
      <c r="CN150" s="46" t="s">
        <v>35</v>
      </c>
      <c r="CO150" s="46" t="s">
        <v>35</v>
      </c>
      <c r="CP150" s="46" t="s">
        <v>35</v>
      </c>
      <c r="CQ150" s="46" t="s">
        <v>35</v>
      </c>
      <c r="CR150" s="7"/>
      <c r="CS150" s="7"/>
      <c r="CT150" s="7"/>
      <c r="CU150" s="7"/>
      <c r="CV150" s="7"/>
      <c r="CW150" s="7"/>
      <c r="CX150" s="7"/>
      <c r="CY150" s="7"/>
      <c r="CZ150" s="7"/>
    </row>
    <row r="151" s="332" customFormat="true" ht="15" customHeight="true" x14ac:dyDescent="0.2">
      <c r="A151" s="1069" t="s">
        <v>109</v>
      </c>
      <c r="B151" s="387" t="s">
        <v>49</v>
      </c>
      <c r="C151" s="183">
        <v>22.816707454514461</v>
      </c>
      <c r="D151" s="182">
        <v>21.220192877831362</v>
      </c>
      <c r="E151" s="182">
        <v>17.509312614007069</v>
      </c>
      <c r="F151" s="182">
        <v>22.5528733078459</v>
      </c>
      <c r="G151" s="181">
        <v>43.550126384928959</v>
      </c>
      <c r="H151" s="171">
        <v>25.885644003420872</v>
      </c>
      <c r="I151" s="182">
        <v>45.835882365128668</v>
      </c>
      <c r="J151" s="182">
        <v>58.060319600483403</v>
      </c>
      <c r="K151" s="182">
        <v>54.358775381887689</v>
      </c>
      <c r="L151" s="175">
        <v>31.278949298270952</v>
      </c>
      <c r="M151" s="183">
        <v>22.876504360682162</v>
      </c>
      <c r="N151" s="182">
        <v>20.740825709139472</v>
      </c>
      <c r="O151" s="182">
        <v>19.670361996063733</v>
      </c>
      <c r="P151" s="182">
        <v>18.250571240513448</v>
      </c>
      <c r="Q151" s="181">
        <v>18.216504867199816</v>
      </c>
      <c r="R151" s="171">
        <v>48.944196280804526</v>
      </c>
      <c r="S151" s="182">
        <v>56.251300381740712</v>
      </c>
      <c r="T151" s="182">
        <v>40.869978878657541</v>
      </c>
      <c r="U151" s="182">
        <v>14.600439344751234</v>
      </c>
      <c r="V151" s="182">
        <v>13.73014411484618</v>
      </c>
      <c r="W151" s="182">
        <v>34.658969147456915</v>
      </c>
      <c r="X151" s="182">
        <v>14.127646073319964</v>
      </c>
      <c r="Y151" s="182">
        <v>13.764878858948935</v>
      </c>
      <c r="Z151" s="182">
        <v>28.752711643530642</v>
      </c>
      <c r="AA151" s="182">
        <v>33.149597326345159</v>
      </c>
      <c r="AB151" s="182">
        <v>15.241150302335294</v>
      </c>
      <c r="AC151" s="182">
        <v>26.465429752901791</v>
      </c>
      <c r="AD151" s="182">
        <v>8.7748330687716063</v>
      </c>
      <c r="AE151" s="182">
        <v>26.810249682233067</v>
      </c>
      <c r="AF151" s="182">
        <v>13.398421174215844</v>
      </c>
      <c r="AG151" s="182">
        <v>12.240904270381142</v>
      </c>
      <c r="AH151" s="182">
        <v>23.005505863129603</v>
      </c>
      <c r="AI151" s="182">
        <v>25.100843035995918</v>
      </c>
      <c r="AJ151" s="182">
        <v>10.578803204308327</v>
      </c>
      <c r="AK151" s="182">
        <v>16.871671990173816</v>
      </c>
      <c r="AL151" s="182">
        <v>33.82375870045918</v>
      </c>
      <c r="AM151" s="182">
        <v>20.951954246199495</v>
      </c>
      <c r="AN151" s="182">
        <v>33.222299758968219</v>
      </c>
      <c r="AO151" s="182">
        <v>11.397368064072266</v>
      </c>
      <c r="AP151" s="182">
        <v>12.534802567399414</v>
      </c>
      <c r="AQ151" s="175">
        <v>12.939131951729122</v>
      </c>
      <c r="AR151" s="3"/>
      <c r="AS151" s="3"/>
      <c r="AT151" s="3"/>
      <c r="AU151" s="3"/>
      <c r="AV151" s="3"/>
      <c r="AW151" s="3"/>
      <c r="AX151" s="3"/>
      <c r="AY151" s="3"/>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46" t="s">
        <v>35</v>
      </c>
      <c r="CN151" s="46" t="s">
        <v>35</v>
      </c>
      <c r="CO151" s="46" t="s">
        <v>35</v>
      </c>
      <c r="CP151" s="46" t="s">
        <v>35</v>
      </c>
      <c r="CQ151" s="46" t="s">
        <v>35</v>
      </c>
      <c r="CR151" s="7"/>
      <c r="CS151" s="7"/>
      <c r="CT151" s="7"/>
      <c r="CU151" s="7"/>
      <c r="CV151" s="7"/>
      <c r="CW151" s="7"/>
      <c r="CX151" s="7"/>
      <c r="CY151" s="7"/>
      <c r="CZ151" s="7"/>
    </row>
    <row r="152" s="332" customFormat="true" ht="15" customHeight="true" x14ac:dyDescent="0.2">
      <c r="A152" s="1069"/>
      <c r="B152" s="387" t="s">
        <v>48</v>
      </c>
      <c r="C152" s="183">
        <v>77.034124505744984</v>
      </c>
      <c r="D152" s="182">
        <v>77.961039691075541</v>
      </c>
      <c r="E152" s="182">
        <v>81.329069457430947</v>
      </c>
      <c r="F152" s="182">
        <v>77.162283109945619</v>
      </c>
      <c r="G152" s="181">
        <v>55.660740475671609</v>
      </c>
      <c r="H152" s="171">
        <v>73.404127618298574</v>
      </c>
      <c r="I152" s="182">
        <v>53.889274559448538</v>
      </c>
      <c r="J152" s="182">
        <v>40.236078033263681</v>
      </c>
      <c r="K152" s="182">
        <v>45.010674729986576</v>
      </c>
      <c r="L152" s="175">
        <v>67.915296367668702</v>
      </c>
      <c r="M152" s="183">
        <v>76.928773127422488</v>
      </c>
      <c r="N152" s="182">
        <v>79.055619936999463</v>
      </c>
      <c r="O152" s="182">
        <v>79.27416746824818</v>
      </c>
      <c r="P152" s="182">
        <v>80.557511714637059</v>
      </c>
      <c r="Q152" s="181">
        <v>81.564038224280495</v>
      </c>
      <c r="R152" s="171">
        <v>51.05580371919558</v>
      </c>
      <c r="S152" s="182">
        <v>43.346147212236659</v>
      </c>
      <c r="T152" s="182">
        <v>58.852426376181121</v>
      </c>
      <c r="U152" s="182">
        <v>85.399560655248791</v>
      </c>
      <c r="V152" s="182">
        <v>85.815547632471421</v>
      </c>
      <c r="W152" s="182">
        <v>65.341030852543071</v>
      </c>
      <c r="X152" s="182">
        <v>85.427159608706006</v>
      </c>
      <c r="Y152" s="182">
        <v>85.945021981065779</v>
      </c>
      <c r="Z152" s="182">
        <v>70.867014131779797</v>
      </c>
      <c r="AA152" s="182">
        <v>66.85040267365487</v>
      </c>
      <c r="AB152" s="182">
        <v>84.758849697664573</v>
      </c>
      <c r="AC152" s="182">
        <v>73.534570247098287</v>
      </c>
      <c r="AD152" s="182">
        <v>91.225166931228415</v>
      </c>
      <c r="AE152" s="182">
        <v>71.74719595709999</v>
      </c>
      <c r="AF152" s="182">
        <v>76.565796469709426</v>
      </c>
      <c r="AG152" s="182">
        <v>83.198988762431043</v>
      </c>
      <c r="AH152" s="182">
        <v>76.994494136870472</v>
      </c>
      <c r="AI152" s="182">
        <v>74.246817762893158</v>
      </c>
      <c r="AJ152" s="182">
        <v>89.23055741883546</v>
      </c>
      <c r="AK152" s="182">
        <v>79.497332384570043</v>
      </c>
      <c r="AL152" s="182">
        <v>65.480907145151647</v>
      </c>
      <c r="AM152" s="182">
        <v>79.048045753800494</v>
      </c>
      <c r="AN152" s="182">
        <v>66.213357188911331</v>
      </c>
      <c r="AO152" s="182">
        <v>87.397923816840063</v>
      </c>
      <c r="AP152" s="182">
        <v>87.239935378210674</v>
      </c>
      <c r="AQ152" s="175">
        <v>86.262462474409546</v>
      </c>
      <c r="AR152" s="3"/>
      <c r="AS152" s="3"/>
      <c r="AT152" s="3"/>
      <c r="AU152" s="3"/>
      <c r="AV152" s="3"/>
      <c r="AW152" s="3"/>
      <c r="AX152" s="3"/>
      <c r="AY152" s="3"/>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46" t="s">
        <v>35</v>
      </c>
      <c r="CN152" s="46" t="s">
        <v>35</v>
      </c>
      <c r="CO152" s="46" t="s">
        <v>35</v>
      </c>
      <c r="CP152" s="46" t="s">
        <v>35</v>
      </c>
      <c r="CQ152" s="46" t="s">
        <v>35</v>
      </c>
      <c r="CR152" s="7"/>
      <c r="CS152" s="7"/>
      <c r="CT152" s="7"/>
      <c r="CU152" s="7"/>
      <c r="CV152" s="7"/>
      <c r="CW152" s="7"/>
      <c r="CX152" s="7"/>
      <c r="CY152" s="7"/>
      <c r="CZ152" s="7"/>
    </row>
    <row r="153" s="454" customFormat="true" ht="15" customHeight="true" x14ac:dyDescent="0.2">
      <c r="A153" s="1069" t="s">
        <v>62</v>
      </c>
      <c r="B153" s="387" t="s">
        <v>186</v>
      </c>
      <c r="C153" s="140">
        <v>4.2741103787722064E-2</v>
      </c>
      <c r="D153" s="139">
        <v>0</v>
      </c>
      <c r="E153" s="139">
        <v>0.36783300747716863</v>
      </c>
      <c r="F153" s="139">
        <v>0.60977767664519322</v>
      </c>
      <c r="G153" s="138">
        <v>12.855874910558946</v>
      </c>
      <c r="H153" s="137">
        <v>6.6198432296504642E-2</v>
      </c>
      <c r="I153" s="139">
        <v>3.1686959236484764</v>
      </c>
      <c r="J153" s="139">
        <v>2.7524576893604293</v>
      </c>
      <c r="K153" s="139">
        <v>10.187253070049239</v>
      </c>
      <c r="L153" s="136">
        <v>34.315278155643206</v>
      </c>
      <c r="M153" s="140">
        <v>3.5388285768952615E-2</v>
      </c>
      <c r="N153" s="139">
        <v>0</v>
      </c>
      <c r="O153" s="139">
        <v>0</v>
      </c>
      <c r="P153" s="139">
        <v>0.48288149638644723</v>
      </c>
      <c r="Q153" s="138">
        <v>1.8449680132262971</v>
      </c>
      <c r="R153" s="137">
        <v>4.7136341987986086</v>
      </c>
      <c r="S153" s="139">
        <v>11.007070638763393</v>
      </c>
      <c r="T153" s="139">
        <v>2.0396832147156605</v>
      </c>
      <c r="U153" s="139">
        <v>1.0148244730572704</v>
      </c>
      <c r="V153" s="139">
        <v>0</v>
      </c>
      <c r="W153" s="139">
        <v>0.24306879640432627</v>
      </c>
      <c r="X153" s="139">
        <v>5.0475524052809808</v>
      </c>
      <c r="Y153" s="139">
        <v>4.4185910976700136</v>
      </c>
      <c r="Z153" s="139">
        <v>0.90647143873717539</v>
      </c>
      <c r="AA153" s="139">
        <v>1.5827629827771521</v>
      </c>
      <c r="AB153" s="139">
        <v>1.4598143538768438</v>
      </c>
      <c r="AC153" s="139">
        <v>7.884278486294467</v>
      </c>
      <c r="AD153" s="139">
        <v>0.305186131248046</v>
      </c>
      <c r="AE153" s="139">
        <v>2.7985765773042788</v>
      </c>
      <c r="AF153" s="139">
        <v>1.2368352737997006</v>
      </c>
      <c r="AG153" s="139">
        <v>2.3249022149177363</v>
      </c>
      <c r="AH153" s="139">
        <v>1.0785013070113596</v>
      </c>
      <c r="AI153" s="139">
        <v>1.1061881878084534</v>
      </c>
      <c r="AJ153" s="139">
        <v>0.25615952829049315</v>
      </c>
      <c r="AK153" s="139">
        <v>0</v>
      </c>
      <c r="AL153" s="139">
        <v>0.65610092174685664</v>
      </c>
      <c r="AM153" s="139">
        <v>1.4551990333848603</v>
      </c>
      <c r="AN153" s="139">
        <v>2.6329630406433182</v>
      </c>
      <c r="AO153" s="139">
        <v>18.654880497417562</v>
      </c>
      <c r="AP153" s="139">
        <v>3.203210386399332</v>
      </c>
      <c r="AQ153" s="136">
        <v>1.052657406930235</v>
      </c>
      <c r="AR153" s="908"/>
      <c r="AS153" s="908"/>
      <c r="AT153" s="908"/>
      <c r="AU153" s="908"/>
      <c r="AV153" s="908"/>
      <c r="AW153" s="908"/>
      <c r="AX153" s="908"/>
      <c r="AY153" s="908"/>
      <c r="AZ153" s="361"/>
      <c r="BA153" s="1088" t="s">
        <v>62</v>
      </c>
      <c r="BB153" s="587" t="s">
        <v>186</v>
      </c>
      <c r="BC153" s="429">
        <v>4.1881019999999998</v>
      </c>
      <c r="BD153" s="420">
        <v>0</v>
      </c>
      <c r="BE153" s="420">
        <v>36.043698000000006</v>
      </c>
      <c r="BF153" s="420">
        <v>59.834708000000006</v>
      </c>
      <c r="BG153" s="431">
        <v>1262.2908000000004</v>
      </c>
      <c r="BH153" s="429">
        <v>1.5519799999999999</v>
      </c>
      <c r="BI153" s="420">
        <v>74.675059999999974</v>
      </c>
      <c r="BJ153" s="420">
        <v>64.731486999999987</v>
      </c>
      <c r="BK153" s="420">
        <v>239.92498300000003</v>
      </c>
      <c r="BL153" s="431">
        <v>805.02489800000023</v>
      </c>
      <c r="BM153" s="429">
        <v>2.6361219999999999</v>
      </c>
      <c r="BN153" s="420">
        <v>0</v>
      </c>
      <c r="BO153" s="420">
        <v>0</v>
      </c>
      <c r="BP153" s="420">
        <v>36.043698000000006</v>
      </c>
      <c r="BQ153" s="431">
        <v>137.76907999999997</v>
      </c>
      <c r="BR153" s="429">
        <v>77.709830999999994</v>
      </c>
      <c r="BS153" s="420">
        <v>399.857709</v>
      </c>
      <c r="BT153" s="420">
        <v>48.940403000000003</v>
      </c>
      <c r="BU153" s="420">
        <v>19.466367000000002</v>
      </c>
      <c r="BV153" s="420">
        <v>0</v>
      </c>
      <c r="BW153" s="420">
        <v>5.9664849999999996</v>
      </c>
      <c r="BX153" s="420">
        <v>98.393883000000002</v>
      </c>
      <c r="BY153" s="421">
        <v>46.086618000000001</v>
      </c>
      <c r="BZ153" s="421">
        <v>13.579882</v>
      </c>
      <c r="CA153" s="421">
        <v>29.293289999999999</v>
      </c>
      <c r="CB153" s="421">
        <v>48.441703000000004</v>
      </c>
      <c r="CC153" s="421">
        <v>180.96279799999996</v>
      </c>
      <c r="CD153" s="421">
        <v>4.9820960000000003</v>
      </c>
      <c r="CE153" s="421">
        <v>127.155265</v>
      </c>
      <c r="CF153" s="421">
        <v>3.2268319999999999</v>
      </c>
      <c r="CG153" s="421">
        <v>5.4443999999999999</v>
      </c>
      <c r="CH153" s="421">
        <v>13.638726999999999</v>
      </c>
      <c r="CI153" s="421">
        <v>17.464244000000001</v>
      </c>
      <c r="CJ153" s="421">
        <v>3.7613240000000001</v>
      </c>
      <c r="CK153" s="421">
        <v>0</v>
      </c>
      <c r="CL153" s="421">
        <v>10.876334</v>
      </c>
      <c r="CM153" s="421">
        <v>35.680524000000005</v>
      </c>
      <c r="CN153" s="421">
        <v>52.094483000000004</v>
      </c>
      <c r="CO153" s="421">
        <v>112.57002999999999</v>
      </c>
      <c r="CP153" s="421">
        <v>4.2963829999999996</v>
      </c>
      <c r="CQ153" s="421">
        <v>2.4676969999999998</v>
      </c>
      <c r="CR153" s="6"/>
      <c r="CS153" s="6"/>
      <c r="CT153" s="6"/>
      <c r="CU153" s="6"/>
      <c r="CV153" s="6"/>
      <c r="CW153" s="6"/>
      <c r="CX153" s="6"/>
      <c r="CY153" s="6"/>
      <c r="CZ153" s="6"/>
    </row>
    <row r="154" s="454" customFormat="true" ht="15" customHeight="true" x14ac:dyDescent="0.2">
      <c r="A154" s="1069"/>
      <c r="B154" s="387" t="s">
        <v>187</v>
      </c>
      <c r="C154" s="140">
        <v>72.204846972667667</v>
      </c>
      <c r="D154" s="139">
        <v>76.832865430617474</v>
      </c>
      <c r="E154" s="139">
        <v>86.462566475690849</v>
      </c>
      <c r="F154" s="139">
        <v>90.286758076859428</v>
      </c>
      <c r="G154" s="138">
        <v>69.552816237196126</v>
      </c>
      <c r="H154" s="137">
        <v>92.061622352097203</v>
      </c>
      <c r="I154" s="139">
        <v>86.016246362591403</v>
      </c>
      <c r="J154" s="139">
        <v>82.570356584523196</v>
      </c>
      <c r="K154" s="139">
        <v>67.88218412902296</v>
      </c>
      <c r="L154" s="136">
        <v>45.292700902685986</v>
      </c>
      <c r="M154" s="140">
        <v>72.749464918777491</v>
      </c>
      <c r="N154" s="139">
        <v>73.68207806030766</v>
      </c>
      <c r="O154" s="139">
        <v>82.114949567142688</v>
      </c>
      <c r="P154" s="139">
        <v>85.856837387425003</v>
      </c>
      <c r="Q154" s="138">
        <v>87.621261884837168</v>
      </c>
      <c r="R154" s="137">
        <v>61.879695536103064</v>
      </c>
      <c r="S154" s="139">
        <v>77.683980744565346</v>
      </c>
      <c r="T154" s="139">
        <v>84.185217364674642</v>
      </c>
      <c r="U154" s="139">
        <v>91.892736816720117</v>
      </c>
      <c r="V154" s="139">
        <v>88.471122811821772</v>
      </c>
      <c r="W154" s="139">
        <v>91.394274675345457</v>
      </c>
      <c r="X154" s="139">
        <v>87.015464614687929</v>
      </c>
      <c r="Y154" s="139">
        <v>86.574675063055878</v>
      </c>
      <c r="Z154" s="139">
        <v>80.638109932901116</v>
      </c>
      <c r="AA154" s="139">
        <v>54.577226425907725</v>
      </c>
      <c r="AB154" s="139">
        <v>82.197905814007981</v>
      </c>
      <c r="AC154" s="139">
        <v>85.400161060039224</v>
      </c>
      <c r="AD154" s="139">
        <v>91.925840780105133</v>
      </c>
      <c r="AE154" s="139">
        <v>70.384092793856169</v>
      </c>
      <c r="AF154" s="139">
        <v>26.810932173853551</v>
      </c>
      <c r="AG154" s="139">
        <v>29.984343378098892</v>
      </c>
      <c r="AH154" s="139">
        <v>91.480736345529053</v>
      </c>
      <c r="AI154" s="139">
        <v>86.653311564904556</v>
      </c>
      <c r="AJ154" s="139">
        <v>92.90771533458279</v>
      </c>
      <c r="AK154" s="139">
        <v>71.833088998941236</v>
      </c>
      <c r="AL154" s="139">
        <v>88.581089496117698</v>
      </c>
      <c r="AM154" s="139">
        <v>57.273615168390869</v>
      </c>
      <c r="AN154" s="139">
        <v>85.567100670163825</v>
      </c>
      <c r="AO154" s="139">
        <v>67.233251213765882</v>
      </c>
      <c r="AP154" s="139">
        <v>80.223589055319607</v>
      </c>
      <c r="AQ154" s="136">
        <v>54.537165188407812</v>
      </c>
      <c r="AR154" s="908"/>
      <c r="AS154" s="908"/>
      <c r="AT154" s="908"/>
      <c r="AU154" s="908"/>
      <c r="AV154" s="908"/>
      <c r="AW154" s="908"/>
      <c r="AX154" s="908"/>
      <c r="AY154" s="908"/>
      <c r="AZ154" s="361"/>
      <c r="BA154" s="1089"/>
      <c r="BB154" s="585" t="s">
        <v>187</v>
      </c>
      <c r="BC154" s="430">
        <v>7075.1861139999874</v>
      </c>
      <c r="BD154" s="422">
        <v>7556.7659450000028</v>
      </c>
      <c r="BE154" s="422">
        <v>8472.4061489999985</v>
      </c>
      <c r="BF154" s="422">
        <v>8859.4286289999945</v>
      </c>
      <c r="BG154" s="434">
        <v>6829.2419349999836</v>
      </c>
      <c r="BH154" s="430">
        <v>2158.3259860000026</v>
      </c>
      <c r="BI154" s="422">
        <v>2027.1015310000025</v>
      </c>
      <c r="BJ154" s="422">
        <v>1941.8652589999983</v>
      </c>
      <c r="BK154" s="422">
        <v>1598.7265420000003</v>
      </c>
      <c r="BL154" s="434">
        <v>1062.5515480000008</v>
      </c>
      <c r="BM154" s="430">
        <v>5419.2075369999911</v>
      </c>
      <c r="BN154" s="422">
        <v>5467.7256099999895</v>
      </c>
      <c r="BO154" s="422">
        <v>6165.9851770000014</v>
      </c>
      <c r="BP154" s="422">
        <v>6408.6073729999944</v>
      </c>
      <c r="BQ154" s="434">
        <v>6542.9322090000014</v>
      </c>
      <c r="BR154" s="430">
        <v>1020.159919000001</v>
      </c>
      <c r="BS154" s="422">
        <v>2822.0531679999995</v>
      </c>
      <c r="BT154" s="422">
        <v>2019.9501739999992</v>
      </c>
      <c r="BU154" s="422">
        <v>1762.6868359999985</v>
      </c>
      <c r="BV154" s="422">
        <v>2378.3673110000013</v>
      </c>
      <c r="BW154" s="422">
        <v>2243.4083560000008</v>
      </c>
      <c r="BX154" s="422">
        <v>1696.2259639999988</v>
      </c>
      <c r="BY154" s="423">
        <v>902.98782800000015</v>
      </c>
      <c r="BZ154" s="423">
        <v>1208.0424939999994</v>
      </c>
      <c r="CA154" s="423">
        <v>1010.0985039999996</v>
      </c>
      <c r="CB154" s="423">
        <v>2727.6115830000053</v>
      </c>
      <c r="CC154" s="423">
        <v>1960.1352389999972</v>
      </c>
      <c r="CD154" s="423">
        <v>1500.6689909999996</v>
      </c>
      <c r="CE154" s="423">
        <v>3197.950002</v>
      </c>
      <c r="CF154" s="423">
        <v>69.948177999999999</v>
      </c>
      <c r="CG154" s="423">
        <v>70.216613000000038</v>
      </c>
      <c r="CH154" s="423">
        <v>1156.8653469999986</v>
      </c>
      <c r="CI154" s="423">
        <v>1368.0624990000008</v>
      </c>
      <c r="CJ154" s="423">
        <v>1364.2124569999985</v>
      </c>
      <c r="CK154" s="423">
        <v>3106.4898110000022</v>
      </c>
      <c r="CL154" s="423">
        <v>1468.4288400000003</v>
      </c>
      <c r="CM154" s="423">
        <v>1404.3114060000003</v>
      </c>
      <c r="CN154" s="423">
        <v>1692.9876349999995</v>
      </c>
      <c r="CO154" s="423">
        <v>405.70879600000006</v>
      </c>
      <c r="CP154" s="423">
        <v>107.60181900000006</v>
      </c>
      <c r="CQ154" s="423">
        <v>127.84900199999996</v>
      </c>
      <c r="CR154" s="6"/>
      <c r="CS154" s="6"/>
      <c r="CT154" s="6"/>
      <c r="CU154" s="6"/>
      <c r="CV154" s="6"/>
      <c r="CW154" s="6"/>
      <c r="CX154" s="6"/>
      <c r="CY154" s="6"/>
      <c r="CZ154" s="6"/>
    </row>
    <row r="155" s="454" customFormat="true" ht="15" customHeight="true" x14ac:dyDescent="0.2">
      <c r="A155" s="1069"/>
      <c r="B155" s="387" t="s">
        <v>295</v>
      </c>
      <c r="C155" s="140">
        <v>0.18039776342377861</v>
      </c>
      <c r="D155" s="139">
        <v>0.12694837758809002</v>
      </c>
      <c r="E155" s="139">
        <v>0.2069350379820816</v>
      </c>
      <c r="F155" s="139">
        <v>2.0466259883690165</v>
      </c>
      <c r="G155" s="138">
        <v>17.016596692801457</v>
      </c>
      <c r="H155" s="137">
        <v>0.34781855252239124</v>
      </c>
      <c r="I155" s="139">
        <v>6.9831158854083695</v>
      </c>
      <c r="J155" s="139">
        <v>13.884142940795035</v>
      </c>
      <c r="K155" s="139">
        <v>21.788485544627374</v>
      </c>
      <c r="L155" s="136">
        <v>20.39202094167068</v>
      </c>
      <c r="M155" s="140">
        <v>0.13630775715352861</v>
      </c>
      <c r="N155" s="139">
        <v>0.2128442873336257</v>
      </c>
      <c r="O155" s="139">
        <v>6.6098365153651265E-2</v>
      </c>
      <c r="P155" s="139">
        <v>0.3838196119713988</v>
      </c>
      <c r="Q155" s="138">
        <v>4.9782706473653455</v>
      </c>
      <c r="R155" s="137">
        <v>5.6290799372313609</v>
      </c>
      <c r="S155" s="139">
        <v>11.152727835918281</v>
      </c>
      <c r="T155" s="139">
        <v>2.7947727242303166</v>
      </c>
      <c r="U155" s="139">
        <v>2.3085986339518998</v>
      </c>
      <c r="V155" s="139">
        <v>0.39241302512641074</v>
      </c>
      <c r="W155" s="139">
        <v>0.52086170658069919</v>
      </c>
      <c r="X155" s="139">
        <v>6.9943112543429233</v>
      </c>
      <c r="Y155" s="139">
        <v>2.1640726625270732</v>
      </c>
      <c r="Z155" s="139">
        <v>0.59751738865294357</v>
      </c>
      <c r="AA155" s="139">
        <v>2.5232547457552732</v>
      </c>
      <c r="AB155" s="139">
        <v>1.3627485199740887</v>
      </c>
      <c r="AC155" s="139">
        <v>2.5572573387287925</v>
      </c>
      <c r="AD155" s="139">
        <v>1.5962772155269651</v>
      </c>
      <c r="AE155" s="139">
        <v>9.9522825431424931</v>
      </c>
      <c r="AF155" s="139">
        <v>8.3688416870804012</v>
      </c>
      <c r="AG155" s="139">
        <v>14.396376637079673</v>
      </c>
      <c r="AH155" s="139">
        <v>0.44835641465243142</v>
      </c>
      <c r="AI155" s="139">
        <v>3.2454939495702191</v>
      </c>
      <c r="AJ155" s="139">
        <v>3.8897211479796745</v>
      </c>
      <c r="AK155" s="139">
        <v>2.6675093395860725</v>
      </c>
      <c r="AL155" s="139">
        <v>0.7887609246987497</v>
      </c>
      <c r="AM155" s="139">
        <v>1.8225420759278392</v>
      </c>
      <c r="AN155" s="139">
        <v>4.0497908133190847</v>
      </c>
      <c r="AO155" s="139">
        <v>9.9418700688599078</v>
      </c>
      <c r="AP155" s="139">
        <v>1.779256060465376</v>
      </c>
      <c r="AQ155" s="136">
        <v>3.2137711934475282</v>
      </c>
      <c r="AR155" s="908"/>
      <c r="AS155" s="908"/>
      <c r="AT155" s="908"/>
      <c r="AU155" s="908"/>
      <c r="AV155" s="908"/>
      <c r="AW155" s="908"/>
      <c r="AX155" s="908"/>
      <c r="AY155" s="908"/>
      <c r="AZ155" s="361"/>
      <c r="BA155" s="1089"/>
      <c r="BB155" s="585" t="s">
        <v>295</v>
      </c>
      <c r="BC155" s="430">
        <v>17.676760000000002</v>
      </c>
      <c r="BD155" s="422">
        <v>12.485792000000002</v>
      </c>
      <c r="BE155" s="422">
        <v>20.277418999999998</v>
      </c>
      <c r="BF155" s="422">
        <v>200.82609300000004</v>
      </c>
      <c r="BG155" s="434">
        <v>1670.8231530000019</v>
      </c>
      <c r="BH155" s="430">
        <v>8.1543840000000003</v>
      </c>
      <c r="BI155" s="422">
        <v>164.56757299999998</v>
      </c>
      <c r="BJ155" s="422">
        <v>326.52317299999993</v>
      </c>
      <c r="BK155" s="422">
        <v>513.15128700000014</v>
      </c>
      <c r="BL155" s="434">
        <v>478.38996100000003</v>
      </c>
      <c r="BM155" s="430">
        <v>10.153752000000001</v>
      </c>
      <c r="BN155" s="422">
        <v>15.794535000000002</v>
      </c>
      <c r="BO155" s="422">
        <v>4.9633050000000001</v>
      </c>
      <c r="BP155" s="422">
        <v>28.649427000000003</v>
      </c>
      <c r="BQ155" s="434">
        <v>371.74182000000013</v>
      </c>
      <c r="BR155" s="430">
        <v>92.802036000000001</v>
      </c>
      <c r="BS155" s="422">
        <v>405.1490490000001</v>
      </c>
      <c r="BT155" s="422">
        <v>67.058110999999997</v>
      </c>
      <c r="BU155" s="422">
        <v>44.283548000000003</v>
      </c>
      <c r="BV155" s="422">
        <v>10.549231000000001</v>
      </c>
      <c r="BW155" s="422">
        <v>12.785324999999998</v>
      </c>
      <c r="BX155" s="422">
        <v>136.34280299999998</v>
      </c>
      <c r="BY155" s="423">
        <v>22.571627000000003</v>
      </c>
      <c r="BZ155" s="423">
        <v>8.9514299999999984</v>
      </c>
      <c r="CA155" s="423">
        <v>46.699621999999991</v>
      </c>
      <c r="CB155" s="423">
        <v>45.220722000000002</v>
      </c>
      <c r="CC155" s="423">
        <v>58.695090999999998</v>
      </c>
      <c r="CD155" s="423">
        <v>26.058872000000001</v>
      </c>
      <c r="CE155" s="423">
        <v>452.18884999999995</v>
      </c>
      <c r="CF155" s="423">
        <v>21.833826000000002</v>
      </c>
      <c r="CG155" s="423">
        <v>33.713087999999999</v>
      </c>
      <c r="CH155" s="423">
        <v>5.6699149999999996</v>
      </c>
      <c r="CI155" s="423">
        <v>51.239109999999997</v>
      </c>
      <c r="CJ155" s="423">
        <v>57.114805000000004</v>
      </c>
      <c r="CK155" s="423">
        <v>115.35896200000001</v>
      </c>
      <c r="CL155" s="423">
        <v>13.075469</v>
      </c>
      <c r="CM155" s="423">
        <v>44.687534000000007</v>
      </c>
      <c r="CN155" s="423">
        <v>80.127125000000007</v>
      </c>
      <c r="CO155" s="423">
        <v>59.992698000000011</v>
      </c>
      <c r="CP155" s="423">
        <v>2.3864699999999996</v>
      </c>
      <c r="CQ155" s="423">
        <v>7.5338980000000006</v>
      </c>
      <c r="CR155" s="6"/>
      <c r="CS155" s="6"/>
      <c r="CT155" s="6"/>
      <c r="CU155" s="6"/>
      <c r="CV155" s="6"/>
      <c r="CW155" s="6"/>
      <c r="CX155" s="6"/>
      <c r="CY155" s="6"/>
      <c r="CZ155" s="6"/>
    </row>
    <row r="156" s="454" customFormat="true" ht="15" customHeight="true" x14ac:dyDescent="0.2">
      <c r="A156" s="1069"/>
      <c r="B156" s="387" t="s">
        <v>189</v>
      </c>
      <c r="C156" s="140">
        <v>27.572014160120883</v>
      </c>
      <c r="D156" s="139">
        <v>23.040186191794266</v>
      </c>
      <c r="E156" s="139">
        <v>12.962665478849861</v>
      </c>
      <c r="F156" s="139">
        <v>7.0481851919431433</v>
      </c>
      <c r="G156" s="138">
        <v>0.57471215944336118</v>
      </c>
      <c r="H156" s="137">
        <v>7.5243606630838356</v>
      </c>
      <c r="I156" s="139">
        <v>3.8319418283517148</v>
      </c>
      <c r="J156" s="139">
        <v>0.79304278532131356</v>
      </c>
      <c r="K156" s="139">
        <v>0.14207725630030335</v>
      </c>
      <c r="L156" s="136">
        <v>0</v>
      </c>
      <c r="M156" s="140">
        <v>27.078839038299961</v>
      </c>
      <c r="N156" s="139">
        <v>26.105077652358645</v>
      </c>
      <c r="O156" s="139">
        <v>17.818952067703645</v>
      </c>
      <c r="P156" s="139">
        <v>13.27646150421721</v>
      </c>
      <c r="Q156" s="138">
        <v>5.5441287136874235</v>
      </c>
      <c r="R156" s="137">
        <v>27.777590327867017</v>
      </c>
      <c r="S156" s="139">
        <v>0.15622078075310489</v>
      </c>
      <c r="T156" s="139">
        <v>10.980326696379402</v>
      </c>
      <c r="U156" s="139">
        <v>4.7838400762706552</v>
      </c>
      <c r="V156" s="139">
        <v>11.13646416305181</v>
      </c>
      <c r="W156" s="139">
        <v>7.8417948216694606</v>
      </c>
      <c r="X156" s="139">
        <v>0.94267172568810786</v>
      </c>
      <c r="Y156" s="139">
        <v>6.8426611767471144</v>
      </c>
      <c r="Z156" s="139">
        <v>17.857901239708728</v>
      </c>
      <c r="AA156" s="139">
        <v>41.316755845559925</v>
      </c>
      <c r="AB156" s="139">
        <v>14.979531312141091</v>
      </c>
      <c r="AC156" s="139">
        <v>4.1583031149374676</v>
      </c>
      <c r="AD156" s="139">
        <v>6.1726958731198787</v>
      </c>
      <c r="AE156" s="139">
        <v>16.865048085697097</v>
      </c>
      <c r="AF156" s="139">
        <v>63.58339086526631</v>
      </c>
      <c r="AG156" s="139">
        <v>53.294377769903697</v>
      </c>
      <c r="AH156" s="139">
        <v>6.9924059328071317</v>
      </c>
      <c r="AI156" s="139">
        <v>8.9950062977167669</v>
      </c>
      <c r="AJ156" s="139">
        <v>2.9464039891470959</v>
      </c>
      <c r="AK156" s="139">
        <v>25.499401661472724</v>
      </c>
      <c r="AL156" s="139">
        <v>9.9740486574367146</v>
      </c>
      <c r="AM156" s="139">
        <v>39.448643722296431</v>
      </c>
      <c r="AN156" s="139">
        <v>7.7501454758737518</v>
      </c>
      <c r="AO156" s="139">
        <v>4.1699982199566499</v>
      </c>
      <c r="AP156" s="139">
        <v>14.793944497815762</v>
      </c>
      <c r="AQ156" s="136">
        <v>40.83420750245034</v>
      </c>
      <c r="AR156" s="908"/>
      <c r="AS156" s="908"/>
      <c r="AT156" s="908"/>
      <c r="AU156" s="908"/>
      <c r="AV156" s="908"/>
      <c r="AW156" s="908"/>
      <c r="AX156" s="908"/>
      <c r="AY156" s="908"/>
      <c r="AZ156" s="361"/>
      <c r="BA156" s="1089"/>
      <c r="BB156" s="585" t="s">
        <v>189</v>
      </c>
      <c r="BC156" s="430">
        <v>2701.7179580000015</v>
      </c>
      <c r="BD156" s="422">
        <v>2266.0783690000012</v>
      </c>
      <c r="BE156" s="422">
        <v>1270.202483999999</v>
      </c>
      <c r="BF156" s="422">
        <v>691.60633300000018</v>
      </c>
      <c r="BG156" s="434">
        <v>56.429755</v>
      </c>
      <c r="BH156" s="430">
        <v>176.4038340000001</v>
      </c>
      <c r="BI156" s="422">
        <v>90.305441999999999</v>
      </c>
      <c r="BJ156" s="422">
        <v>18.650545999999999</v>
      </c>
      <c r="BK156" s="422">
        <v>3.3461310000000002</v>
      </c>
      <c r="BL156" s="434">
        <v>0</v>
      </c>
      <c r="BM156" s="430">
        <v>2017.1399030000005</v>
      </c>
      <c r="BN156" s="422">
        <v>1937.1793710000011</v>
      </c>
      <c r="BO156" s="422">
        <v>1338.0193849999991</v>
      </c>
      <c r="BP156" s="422">
        <v>990.99421399999949</v>
      </c>
      <c r="BQ156" s="434">
        <v>413.99607300000031</v>
      </c>
      <c r="BR156" s="430">
        <v>457.94640799999996</v>
      </c>
      <c r="BS156" s="422">
        <v>5.6750869999999995</v>
      </c>
      <c r="BT156" s="422">
        <v>263.46327200000007</v>
      </c>
      <c r="BU156" s="422">
        <v>91.763638999999984</v>
      </c>
      <c r="BV156" s="422">
        <v>299.38132899999994</v>
      </c>
      <c r="BW156" s="422">
        <v>192.48851299999998</v>
      </c>
      <c r="BX156" s="422">
        <v>18.375862999999999</v>
      </c>
      <c r="BY156" s="423">
        <v>71.370060000000009</v>
      </c>
      <c r="BZ156" s="423">
        <v>267.52987600000006</v>
      </c>
      <c r="CA156" s="423">
        <v>764.6777970000004</v>
      </c>
      <c r="CB156" s="423">
        <v>497.07279899999992</v>
      </c>
      <c r="CC156" s="423">
        <v>95.442869999999999</v>
      </c>
      <c r="CD156" s="423">
        <v>100.767893</v>
      </c>
      <c r="CE156" s="423">
        <v>766.27513999999996</v>
      </c>
      <c r="CF156" s="423">
        <v>165.88540499999982</v>
      </c>
      <c r="CG156" s="423">
        <v>124.80349000000007</v>
      </c>
      <c r="CH156" s="423">
        <v>88.425961999999998</v>
      </c>
      <c r="CI156" s="423">
        <v>142.01108500000001</v>
      </c>
      <c r="CJ156" s="423">
        <v>43.263587000000001</v>
      </c>
      <c r="CK156" s="423">
        <v>1102.7457200000003</v>
      </c>
      <c r="CL156" s="423">
        <v>165.34207000000001</v>
      </c>
      <c r="CM156" s="423">
        <v>967.25482000000022</v>
      </c>
      <c r="CN156" s="423">
        <v>153.34048200000004</v>
      </c>
      <c r="CO156" s="423">
        <v>25.163218000000004</v>
      </c>
      <c r="CP156" s="423">
        <v>19.842734</v>
      </c>
      <c r="CQ156" s="423">
        <v>95.725780000000029</v>
      </c>
      <c r="CR156" s="6"/>
      <c r="CS156" s="6"/>
      <c r="CT156" s="6"/>
      <c r="CU156" s="6"/>
      <c r="CV156" s="6"/>
      <c r="CW156" s="6"/>
      <c r="CX156" s="6"/>
      <c r="CY156" s="6"/>
      <c r="CZ156" s="6"/>
    </row>
    <row r="157" s="454" customFormat="true" ht="15" customHeight="true" x14ac:dyDescent="0.2">
      <c r="A157" s="1069"/>
      <c r="B157" s="387" t="s">
        <v>190</v>
      </c>
      <c r="C157" s="140">
        <v>0</v>
      </c>
      <c r="D157" s="139">
        <v>0</v>
      </c>
      <c r="E157" s="139">
        <v>0</v>
      </c>
      <c r="F157" s="139">
        <v>8.653066182790773E-3</v>
      </c>
      <c r="G157" s="138">
        <v>0</v>
      </c>
      <c r="H157" s="137">
        <v>0</v>
      </c>
      <c r="I157" s="139">
        <v>0</v>
      </c>
      <c r="J157" s="139">
        <v>0</v>
      </c>
      <c r="K157" s="139">
        <v>0</v>
      </c>
      <c r="L157" s="136">
        <v>0</v>
      </c>
      <c r="M157" s="140">
        <v>0</v>
      </c>
      <c r="N157" s="139">
        <v>0</v>
      </c>
      <c r="O157" s="139">
        <v>0</v>
      </c>
      <c r="P157" s="139">
        <v>0</v>
      </c>
      <c r="Q157" s="138">
        <v>1.1370740883790934E-2</v>
      </c>
      <c r="R157" s="137">
        <v>0</v>
      </c>
      <c r="S157" s="139">
        <v>0</v>
      </c>
      <c r="T157" s="139">
        <v>0</v>
      </c>
      <c r="U157" s="139">
        <v>0</v>
      </c>
      <c r="V157" s="139">
        <v>0</v>
      </c>
      <c r="W157" s="139">
        <v>0</v>
      </c>
      <c r="X157" s="139">
        <v>0</v>
      </c>
      <c r="Y157" s="139">
        <v>0</v>
      </c>
      <c r="Z157" s="139">
        <v>0</v>
      </c>
      <c r="AA157" s="139">
        <v>0</v>
      </c>
      <c r="AB157" s="139">
        <v>0</v>
      </c>
      <c r="AC157" s="139">
        <v>0</v>
      </c>
      <c r="AD157" s="139">
        <v>0</v>
      </c>
      <c r="AE157" s="139">
        <v>0</v>
      </c>
      <c r="AF157" s="139">
        <v>0</v>
      </c>
      <c r="AG157" s="139">
        <v>0</v>
      </c>
      <c r="AH157" s="139">
        <v>0</v>
      </c>
      <c r="AI157" s="139">
        <v>0</v>
      </c>
      <c r="AJ157" s="139">
        <v>0</v>
      </c>
      <c r="AK157" s="139">
        <v>0</v>
      </c>
      <c r="AL157" s="139">
        <v>0</v>
      </c>
      <c r="AM157" s="139">
        <v>0</v>
      </c>
      <c r="AN157" s="139">
        <v>0</v>
      </c>
      <c r="AO157" s="139">
        <v>0</v>
      </c>
      <c r="AP157" s="139">
        <v>0</v>
      </c>
      <c r="AQ157" s="136">
        <v>0.36219870876398752</v>
      </c>
      <c r="AR157" s="908"/>
      <c r="AS157" s="908"/>
      <c r="AT157" s="908"/>
      <c r="AU157" s="908"/>
      <c r="AV157" s="908"/>
      <c r="AW157" s="908"/>
      <c r="AX157" s="908"/>
      <c r="AY157" s="908"/>
      <c r="AZ157" s="361"/>
      <c r="BA157" s="1089"/>
      <c r="BB157" s="585" t="s">
        <v>190</v>
      </c>
      <c r="BC157" s="430">
        <v>0</v>
      </c>
      <c r="BD157" s="422">
        <v>0</v>
      </c>
      <c r="BE157" s="422">
        <v>0</v>
      </c>
      <c r="BF157" s="422">
        <v>0.84908600000000001</v>
      </c>
      <c r="BG157" s="434">
        <v>0</v>
      </c>
      <c r="BH157" s="430">
        <v>0</v>
      </c>
      <c r="BI157" s="422">
        <v>0</v>
      </c>
      <c r="BJ157" s="422">
        <v>0</v>
      </c>
      <c r="BK157" s="422">
        <v>0</v>
      </c>
      <c r="BL157" s="434">
        <v>0</v>
      </c>
      <c r="BM157" s="430">
        <v>0</v>
      </c>
      <c r="BN157" s="422">
        <v>0</v>
      </c>
      <c r="BO157" s="422">
        <v>0</v>
      </c>
      <c r="BP157" s="422">
        <v>0</v>
      </c>
      <c r="BQ157" s="434">
        <v>0.84908600000000001</v>
      </c>
      <c r="BR157" s="430">
        <v>0</v>
      </c>
      <c r="BS157" s="422">
        <v>0</v>
      </c>
      <c r="BT157" s="422">
        <v>0</v>
      </c>
      <c r="BU157" s="422">
        <v>0</v>
      </c>
      <c r="BV157" s="422">
        <v>0</v>
      </c>
      <c r="BW157" s="422">
        <v>0</v>
      </c>
      <c r="BX157" s="422">
        <v>0</v>
      </c>
      <c r="BY157" s="423">
        <v>0</v>
      </c>
      <c r="BZ157" s="423">
        <v>0</v>
      </c>
      <c r="CA157" s="423">
        <v>0</v>
      </c>
      <c r="CB157" s="423">
        <v>0</v>
      </c>
      <c r="CC157" s="423">
        <v>0</v>
      </c>
      <c r="CD157" s="423">
        <v>0</v>
      </c>
      <c r="CE157" s="423">
        <v>0</v>
      </c>
      <c r="CF157" s="423">
        <v>0</v>
      </c>
      <c r="CG157" s="423">
        <v>0</v>
      </c>
      <c r="CH157" s="423">
        <v>0</v>
      </c>
      <c r="CI157" s="423">
        <v>0</v>
      </c>
      <c r="CJ157" s="423">
        <v>0</v>
      </c>
      <c r="CK157" s="423">
        <v>0</v>
      </c>
      <c r="CL157" s="423">
        <v>0</v>
      </c>
      <c r="CM157" s="423">
        <v>0</v>
      </c>
      <c r="CN157" s="423">
        <v>0</v>
      </c>
      <c r="CO157" s="423">
        <v>0</v>
      </c>
      <c r="CP157" s="423">
        <v>0</v>
      </c>
      <c r="CQ157" s="423">
        <v>0.84908600000000001</v>
      </c>
      <c r="CR157" s="6"/>
      <c r="CS157" s="6"/>
      <c r="CT157" s="6"/>
      <c r="CU157" s="6"/>
      <c r="CV157" s="6"/>
      <c r="CW157" s="6"/>
      <c r="CX157" s="6"/>
      <c r="CY157" s="6"/>
      <c r="CZ157" s="6"/>
    </row>
    <row r="158" s="381" customFormat="true" ht="15" customHeight="true" x14ac:dyDescent="0.2">
      <c r="A158" s="42"/>
      <c r="B158" s="38"/>
      <c r="C158" s="121"/>
      <c r="D158" s="128"/>
      <c r="E158" s="128"/>
      <c r="F158" s="128"/>
      <c r="G158" s="127"/>
      <c r="H158" s="120"/>
      <c r="I158" s="128"/>
      <c r="J158" s="128"/>
      <c r="K158" s="128"/>
      <c r="L158" s="119"/>
      <c r="M158" s="121"/>
      <c r="N158" s="128"/>
      <c r="O158" s="128"/>
      <c r="P158" s="128"/>
      <c r="Q158" s="127"/>
      <c r="R158" s="120"/>
      <c r="S158" s="128"/>
      <c r="T158" s="128"/>
      <c r="U158" s="128"/>
      <c r="V158" s="128"/>
      <c r="W158" s="128"/>
      <c r="X158" s="128"/>
      <c r="Y158" s="128"/>
      <c r="Z158" s="128"/>
      <c r="AA158" s="128"/>
      <c r="AB158" s="128"/>
      <c r="AC158" s="128"/>
      <c r="AD158" s="128"/>
      <c r="AE158" s="128"/>
      <c r="AF158" s="128"/>
      <c r="AG158" s="128"/>
      <c r="AH158" s="128"/>
      <c r="AI158" s="128"/>
      <c r="AJ158" s="128"/>
      <c r="AK158" s="128"/>
      <c r="AL158" s="128"/>
      <c r="AM158" s="128"/>
      <c r="AN158" s="128"/>
      <c r="AO158" s="128"/>
      <c r="AP158" s="128"/>
      <c r="AQ158" s="119"/>
      <c r="AR158" s="908"/>
      <c r="AS158" s="908"/>
      <c r="AT158" s="908"/>
      <c r="AU158" s="908"/>
      <c r="AV158" s="908"/>
      <c r="AW158" s="908"/>
      <c r="AX158" s="908"/>
      <c r="AY158" s="908"/>
      <c r="AZ158" s="361"/>
      <c r="BA158" s="1091"/>
      <c r="BB158" s="588" t="s">
        <v>191</v>
      </c>
      <c r="BC158" s="430">
        <v>9798.7689339999833</v>
      </c>
      <c r="BD158" s="422">
        <v>9835.3301060000213</v>
      </c>
      <c r="BE158" s="422">
        <v>9798.9297500000011</v>
      </c>
      <c r="BF158" s="422">
        <v>9812.5448490000363</v>
      </c>
      <c r="BG158" s="434">
        <v>9818.7856429999974</v>
      </c>
      <c r="BH158" s="430">
        <v>2344.4361840000042</v>
      </c>
      <c r="BI158" s="422">
        <v>2356.6496060000031</v>
      </c>
      <c r="BJ158" s="422">
        <v>2351.7704649999987</v>
      </c>
      <c r="BK158" s="422">
        <v>2355.1489430000033</v>
      </c>
      <c r="BL158" s="434">
        <v>2345.966407000004</v>
      </c>
      <c r="BM158" s="430">
        <v>7449.1373139999969</v>
      </c>
      <c r="BN158" s="422">
        <v>7420.699515999996</v>
      </c>
      <c r="BO158" s="422">
        <v>7508.9678670000021</v>
      </c>
      <c r="BP158" s="422">
        <v>7464.2947119999899</v>
      </c>
      <c r="BQ158" s="434">
        <v>7467.2882680000002</v>
      </c>
      <c r="BR158" s="430">
        <v>1648.6181940000001</v>
      </c>
      <c r="BS158" s="422">
        <v>3632.7350129999954</v>
      </c>
      <c r="BT158" s="422">
        <v>2399.4119599999985</v>
      </c>
      <c r="BU158" s="422">
        <v>1918.2003899999995</v>
      </c>
      <c r="BV158" s="422">
        <v>2688.2978710000016</v>
      </c>
      <c r="BW158" s="422">
        <v>2454.6486790000022</v>
      </c>
      <c r="BX158" s="422">
        <v>1949.3385129999999</v>
      </c>
      <c r="BY158" s="423">
        <v>1043.0161329999994</v>
      </c>
      <c r="BZ158" s="423">
        <v>1498.1036819999999</v>
      </c>
      <c r="CA158" s="423">
        <v>1850.7692129999987</v>
      </c>
      <c r="CB158" s="423">
        <v>3318.3468070000054</v>
      </c>
      <c r="CC158" s="423">
        <v>2295.2359979999983</v>
      </c>
      <c r="CD158" s="423">
        <v>1632.4778519999993</v>
      </c>
      <c r="CE158" s="423">
        <v>4543.5692569999983</v>
      </c>
      <c r="CF158" s="423">
        <v>260.89424099999991</v>
      </c>
      <c r="CG158" s="423">
        <v>234.17759100000009</v>
      </c>
      <c r="CH158" s="423">
        <v>1264.5999509999988</v>
      </c>
      <c r="CI158" s="423">
        <v>1578.7769380000009</v>
      </c>
      <c r="CJ158" s="423">
        <v>1468.3521729999977</v>
      </c>
      <c r="CK158" s="423">
        <v>4324.5944930000014</v>
      </c>
      <c r="CL158" s="423">
        <v>1657.7227130000001</v>
      </c>
      <c r="CM158" s="423">
        <v>2451.9342840000004</v>
      </c>
      <c r="CN158" s="423">
        <v>1978.5497249999999</v>
      </c>
      <c r="CO158" s="423">
        <v>603.43474200000003</v>
      </c>
      <c r="CP158" s="423">
        <v>134.12740599999995</v>
      </c>
      <c r="CQ158" s="423">
        <v>234.42546300000021</v>
      </c>
      <c r="CR158" s="6"/>
      <c r="CS158" s="6"/>
      <c r="CT158" s="6"/>
      <c r="CU158" s="6"/>
      <c r="CV158" s="6"/>
      <c r="CW158" s="6"/>
      <c r="CX158" s="6"/>
      <c r="CY158" s="6"/>
      <c r="CZ158" s="6"/>
    </row>
    <row r="159" s="381" customFormat="true" ht="15" customHeight="true" x14ac:dyDescent="0.2">
      <c r="A159" s="361"/>
      <c r="B159" s="199"/>
      <c r="C159" s="121"/>
      <c r="D159" s="128"/>
      <c r="E159" s="128"/>
      <c r="F159" s="128"/>
      <c r="G159" s="127"/>
      <c r="H159" s="120"/>
      <c r="I159" s="128"/>
      <c r="J159" s="128"/>
      <c r="K159" s="128"/>
      <c r="L159" s="119"/>
      <c r="M159" s="121"/>
      <c r="N159" s="128"/>
      <c r="O159" s="128"/>
      <c r="P159" s="128"/>
      <c r="Q159" s="127"/>
      <c r="R159" s="120"/>
      <c r="S159" s="128"/>
      <c r="T159" s="128"/>
      <c r="U159" s="128"/>
      <c r="V159" s="128"/>
      <c r="W159" s="128"/>
      <c r="X159" s="128"/>
      <c r="Y159" s="128"/>
      <c r="Z159" s="128"/>
      <c r="AA159" s="128"/>
      <c r="AB159" s="128"/>
      <c r="AC159" s="128"/>
      <c r="AD159" s="128"/>
      <c r="AE159" s="128"/>
      <c r="AF159" s="128"/>
      <c r="AG159" s="128"/>
      <c r="AH159" s="128"/>
      <c r="AI159" s="128"/>
      <c r="AJ159" s="128"/>
      <c r="AK159" s="128"/>
      <c r="AL159" s="128"/>
      <c r="AM159" s="128"/>
      <c r="AN159" s="128"/>
      <c r="AO159" s="128"/>
      <c r="AP159" s="128"/>
      <c r="AQ159" s="119"/>
      <c r="AR159" s="908"/>
      <c r="AS159" s="908"/>
      <c r="AT159" s="908"/>
      <c r="AU159" s="908"/>
      <c r="AV159" s="908"/>
      <c r="AW159" s="908"/>
      <c r="AX159" s="908"/>
      <c r="AY159" s="908"/>
      <c r="AZ159" s="361"/>
      <c r="BA159" s="586"/>
      <c r="BB159" s="585"/>
      <c r="BC159" s="430"/>
      <c r="BD159" s="422"/>
      <c r="BE159" s="422"/>
      <c r="BF159" s="422"/>
      <c r="BG159" s="434"/>
      <c r="BH159" s="430"/>
      <c r="BI159" s="422"/>
      <c r="BJ159" s="422"/>
      <c r="BK159" s="422"/>
      <c r="BL159" s="434"/>
      <c r="BM159" s="430"/>
      <c r="BN159" s="422"/>
      <c r="BO159" s="422"/>
      <c r="BP159" s="422"/>
      <c r="BQ159" s="434"/>
      <c r="BR159" s="430"/>
      <c r="BS159" s="422"/>
      <c r="BT159" s="422"/>
      <c r="BU159" s="422"/>
      <c r="BV159" s="422"/>
      <c r="BW159" s="422"/>
      <c r="BX159" s="422"/>
      <c r="BY159" s="423"/>
      <c r="BZ159" s="423"/>
      <c r="CA159" s="423"/>
      <c r="CB159" s="423"/>
      <c r="CC159" s="423"/>
      <c r="CD159" s="423"/>
      <c r="CE159" s="423"/>
      <c r="CF159" s="423"/>
      <c r="CG159" s="423"/>
      <c r="CH159" s="423"/>
      <c r="CI159" s="423"/>
      <c r="CJ159" s="423"/>
      <c r="CK159" s="423"/>
      <c r="CL159" s="423"/>
      <c r="CM159" s="423"/>
      <c r="CN159" s="423"/>
      <c r="CO159" s="423"/>
      <c r="CP159" s="423"/>
      <c r="CQ159" s="423"/>
      <c r="CR159" s="6"/>
      <c r="CS159" s="6"/>
      <c r="CT159" s="6"/>
      <c r="CU159" s="6"/>
      <c r="CV159" s="6"/>
      <c r="CW159" s="6"/>
      <c r="CX159" s="6"/>
      <c r="CY159" s="6"/>
      <c r="CZ159" s="6"/>
    </row>
    <row r="160" s="381" customFormat="true" ht="15" customHeight="true" x14ac:dyDescent="0.2">
      <c r="A160" s="361"/>
      <c r="B160" s="199"/>
      <c r="C160" s="121"/>
      <c r="D160" s="128"/>
      <c r="E160" s="128"/>
      <c r="F160" s="128"/>
      <c r="G160" s="127"/>
      <c r="H160" s="120"/>
      <c r="I160" s="128"/>
      <c r="J160" s="128"/>
      <c r="K160" s="128"/>
      <c r="L160" s="119"/>
      <c r="M160" s="121"/>
      <c r="N160" s="128"/>
      <c r="O160" s="128"/>
      <c r="P160" s="128"/>
      <c r="Q160" s="127"/>
      <c r="R160" s="120"/>
      <c r="S160" s="128"/>
      <c r="T160" s="128"/>
      <c r="U160" s="128"/>
      <c r="V160" s="128"/>
      <c r="W160" s="128"/>
      <c r="X160" s="128"/>
      <c r="Y160" s="128"/>
      <c r="Z160" s="128"/>
      <c r="AA160" s="128"/>
      <c r="AB160" s="128"/>
      <c r="AC160" s="128"/>
      <c r="AD160" s="128"/>
      <c r="AE160" s="128"/>
      <c r="AF160" s="128"/>
      <c r="AG160" s="128"/>
      <c r="AH160" s="128"/>
      <c r="AI160" s="128"/>
      <c r="AJ160" s="128"/>
      <c r="AK160" s="128"/>
      <c r="AL160" s="128"/>
      <c r="AM160" s="128"/>
      <c r="AN160" s="128"/>
      <c r="AO160" s="128"/>
      <c r="AP160" s="128"/>
      <c r="AQ160" s="119"/>
      <c r="AR160" s="908"/>
      <c r="AS160" s="908"/>
      <c r="AT160" s="908"/>
      <c r="AU160" s="908"/>
      <c r="AV160" s="908"/>
      <c r="AW160" s="908"/>
      <c r="AX160" s="908"/>
      <c r="AY160" s="908"/>
      <c r="AZ160" s="361"/>
      <c r="BA160" s="586"/>
      <c r="BB160" s="585"/>
      <c r="BC160" s="430"/>
      <c r="BD160" s="422"/>
      <c r="BE160" s="422"/>
      <c r="BF160" s="422"/>
      <c r="BG160" s="434"/>
      <c r="BH160" s="430"/>
      <c r="BI160" s="422"/>
      <c r="BJ160" s="422"/>
      <c r="BK160" s="422"/>
      <c r="BL160" s="434"/>
      <c r="BM160" s="430"/>
      <c r="BN160" s="422"/>
      <c r="BO160" s="422"/>
      <c r="BP160" s="422"/>
      <c r="BQ160" s="434"/>
      <c r="BR160" s="430"/>
      <c r="BS160" s="422"/>
      <c r="BT160" s="422"/>
      <c r="BU160" s="422"/>
      <c r="BV160" s="422"/>
      <c r="BW160" s="422"/>
      <c r="BX160" s="422"/>
      <c r="BY160" s="423"/>
      <c r="BZ160" s="423"/>
      <c r="CA160" s="423"/>
      <c r="CB160" s="423"/>
      <c r="CC160" s="423"/>
      <c r="CD160" s="423"/>
      <c r="CE160" s="423"/>
      <c r="CF160" s="423"/>
      <c r="CG160" s="423"/>
      <c r="CH160" s="423"/>
      <c r="CI160" s="423"/>
      <c r="CJ160" s="423"/>
      <c r="CK160" s="423"/>
      <c r="CL160" s="423"/>
      <c r="CM160" s="423"/>
      <c r="CN160" s="423"/>
      <c r="CO160" s="423"/>
      <c r="CP160" s="423"/>
      <c r="CQ160" s="423"/>
      <c r="CR160" s="6"/>
      <c r="CS160" s="6"/>
      <c r="CT160" s="6"/>
      <c r="CU160" s="6"/>
      <c r="CV160" s="6"/>
      <c r="CW160" s="6"/>
      <c r="CX160" s="6"/>
      <c r="CY160" s="6"/>
      <c r="CZ160" s="6"/>
    </row>
    <row r="161" s="454" customFormat="true" ht="15" customHeight="true" x14ac:dyDescent="0.2">
      <c r="A161" s="202"/>
      <c r="B161" s="200"/>
      <c r="C161" s="106"/>
      <c r="D161" s="105"/>
      <c r="E161" s="105"/>
      <c r="F161" s="105"/>
      <c r="G161" s="104"/>
      <c r="H161" s="103"/>
      <c r="I161" s="105"/>
      <c r="J161" s="105"/>
      <c r="K161" s="105"/>
      <c r="L161" s="102"/>
      <c r="M161" s="106"/>
      <c r="N161" s="105"/>
      <c r="O161" s="105"/>
      <c r="P161" s="105"/>
      <c r="Q161" s="104"/>
      <c r="R161" s="103"/>
      <c r="S161" s="105"/>
      <c r="T161" s="105"/>
      <c r="U161" s="105"/>
      <c r="V161" s="105"/>
      <c r="W161" s="105"/>
      <c r="X161" s="105"/>
      <c r="Y161" s="105"/>
      <c r="Z161" s="105"/>
      <c r="AA161" s="105"/>
      <c r="AB161" s="105"/>
      <c r="AC161" s="128"/>
      <c r="AD161" s="128"/>
      <c r="AE161" s="128"/>
      <c r="AF161" s="128"/>
      <c r="AG161" s="128"/>
      <c r="AH161" s="128"/>
      <c r="AI161" s="128"/>
      <c r="AJ161" s="128"/>
      <c r="AK161" s="128"/>
      <c r="AL161" s="128"/>
      <c r="AM161" s="128"/>
      <c r="AN161" s="128"/>
      <c r="AO161" s="128"/>
      <c r="AP161" s="128"/>
      <c r="AQ161" s="119"/>
      <c r="AR161" s="908"/>
      <c r="AS161" s="908"/>
      <c r="AT161" s="908"/>
      <c r="AU161" s="908"/>
      <c r="AV161" s="908"/>
      <c r="AW161" s="908"/>
      <c r="AX161" s="908"/>
      <c r="AY161" s="908"/>
      <c r="AZ161" s="361"/>
      <c r="BA161" s="586"/>
      <c r="BB161" s="585"/>
      <c r="BC161" s="430"/>
      <c r="BD161" s="422"/>
      <c r="BE161" s="422"/>
      <c r="BF161" s="422"/>
      <c r="BG161" s="434"/>
      <c r="BH161" s="430"/>
      <c r="BI161" s="422"/>
      <c r="BJ161" s="422"/>
      <c r="BK161" s="422"/>
      <c r="BL161" s="434"/>
      <c r="BM161" s="430"/>
      <c r="BN161" s="422"/>
      <c r="BO161" s="422"/>
      <c r="BP161" s="422"/>
      <c r="BQ161" s="434"/>
      <c r="BR161" s="430"/>
      <c r="BS161" s="422"/>
      <c r="BT161" s="422"/>
      <c r="BU161" s="422"/>
      <c r="BV161" s="422"/>
      <c r="BW161" s="422"/>
      <c r="BX161" s="422"/>
      <c r="BY161" s="423"/>
      <c r="BZ161" s="423"/>
      <c r="CA161" s="423"/>
      <c r="CB161" s="423"/>
      <c r="CC161" s="423"/>
      <c r="CD161" s="423"/>
      <c r="CE161" s="423"/>
      <c r="CF161" s="423"/>
      <c r="CG161" s="423"/>
      <c r="CH161" s="423"/>
      <c r="CI161" s="423"/>
      <c r="CJ161" s="423"/>
      <c r="CK161" s="423"/>
      <c r="CL161" s="423"/>
      <c r="CM161" s="423"/>
      <c r="CN161" s="423"/>
      <c r="CO161" s="423"/>
      <c r="CP161" s="423"/>
      <c r="CQ161" s="423"/>
      <c r="CR161" s="6"/>
      <c r="CS161" s="6"/>
      <c r="CT161" s="6"/>
      <c r="CU161" s="6"/>
      <c r="CV161" s="6"/>
      <c r="CW161" s="6"/>
      <c r="CX161" s="6"/>
      <c r="CY161" s="6"/>
      <c r="CZ161" s="6"/>
    </row>
    <row r="162" s="454" customFormat="true" ht="15" customHeight="true" x14ac:dyDescent="0.2">
      <c r="A162" s="161"/>
      <c r="B162" s="147"/>
      <c r="C162" s="177"/>
      <c r="D162" s="176"/>
      <c r="E162" s="176"/>
      <c r="F162" s="176"/>
      <c r="G162" s="166"/>
      <c r="H162" s="169"/>
      <c r="I162" s="176"/>
      <c r="J162" s="176"/>
      <c r="K162" s="176"/>
      <c r="L162" s="172"/>
      <c r="M162" s="177"/>
      <c r="N162" s="176"/>
      <c r="O162" s="176"/>
      <c r="P162" s="176"/>
      <c r="Q162" s="166"/>
      <c r="R162" s="169"/>
      <c r="S162" s="176"/>
      <c r="T162" s="176"/>
      <c r="U162" s="176"/>
      <c r="V162" s="176"/>
      <c r="W162" s="176"/>
      <c r="X162" s="176"/>
      <c r="Y162" s="176"/>
      <c r="Z162" s="176"/>
      <c r="AA162" s="176"/>
      <c r="AB162" s="176"/>
      <c r="AC162" s="176"/>
      <c r="AD162" s="176"/>
      <c r="AE162" s="176"/>
      <c r="AF162" s="176"/>
      <c r="AG162" s="176"/>
      <c r="AH162" s="176"/>
      <c r="AI162" s="176"/>
      <c r="AJ162" s="176"/>
      <c r="AK162" s="176"/>
      <c r="AL162" s="176"/>
      <c r="AM162" s="176"/>
      <c r="AN162" s="176"/>
      <c r="AO162" s="176"/>
      <c r="AP162" s="176"/>
      <c r="AQ162" s="172"/>
      <c r="AR162" s="908"/>
      <c r="AS162" s="908"/>
      <c r="AT162" s="908"/>
      <c r="AU162" s="908"/>
      <c r="AV162" s="908"/>
      <c r="AW162" s="908"/>
      <c r="AX162" s="908"/>
      <c r="AY162" s="908"/>
      <c r="AZ162" s="361"/>
      <c r="BA162" s="586"/>
      <c r="BB162" s="585"/>
      <c r="BC162" s="430"/>
      <c r="BD162" s="422"/>
      <c r="BE162" s="422"/>
      <c r="BF162" s="422"/>
      <c r="BG162" s="434"/>
      <c r="BH162" s="430"/>
      <c r="BI162" s="422"/>
      <c r="BJ162" s="422"/>
      <c r="BK162" s="422"/>
      <c r="BL162" s="434"/>
      <c r="BM162" s="430"/>
      <c r="BN162" s="422"/>
      <c r="BO162" s="422"/>
      <c r="BP162" s="422"/>
      <c r="BQ162" s="434"/>
      <c r="BR162" s="430"/>
      <c r="BS162" s="422"/>
      <c r="BT162" s="422"/>
      <c r="BU162" s="422"/>
      <c r="BV162" s="422"/>
      <c r="BW162" s="422"/>
      <c r="BX162" s="422"/>
      <c r="BY162" s="423"/>
      <c r="BZ162" s="423"/>
      <c r="CA162" s="423"/>
      <c r="CB162" s="423"/>
      <c r="CC162" s="423"/>
      <c r="CD162" s="423"/>
      <c r="CE162" s="423"/>
      <c r="CF162" s="423"/>
      <c r="CG162" s="423"/>
      <c r="CH162" s="423"/>
      <c r="CI162" s="423"/>
      <c r="CJ162" s="423"/>
      <c r="CK162" s="423"/>
      <c r="CL162" s="423"/>
      <c r="CM162" s="423"/>
      <c r="CN162" s="423"/>
      <c r="CO162" s="423"/>
      <c r="CP162" s="423"/>
      <c r="CQ162" s="423"/>
      <c r="CR162" s="6"/>
      <c r="CS162" s="6"/>
      <c r="CT162" s="6"/>
      <c r="CU162" s="6"/>
      <c r="CV162" s="6"/>
      <c r="CW162" s="6"/>
      <c r="CX162" s="6"/>
      <c r="CY162" s="6"/>
      <c r="CZ162" s="6"/>
    </row>
    <row r="163" s="454" customFormat="true" ht="15" customHeight="true" x14ac:dyDescent="0.2">
      <c r="A163" s="165"/>
      <c r="B163" s="158"/>
      <c r="C163" s="177"/>
      <c r="D163" s="176"/>
      <c r="E163" s="176"/>
      <c r="F163" s="176"/>
      <c r="G163" s="166"/>
      <c r="H163" s="169"/>
      <c r="I163" s="176"/>
      <c r="J163" s="176"/>
      <c r="K163" s="176"/>
      <c r="L163" s="172"/>
      <c r="M163" s="177"/>
      <c r="N163" s="176"/>
      <c r="O163" s="176"/>
      <c r="P163" s="176"/>
      <c r="Q163" s="166"/>
      <c r="R163" s="169"/>
      <c r="S163" s="176"/>
      <c r="T163" s="176"/>
      <c r="U163" s="176"/>
      <c r="V163" s="176"/>
      <c r="W163" s="176"/>
      <c r="X163" s="176"/>
      <c r="Y163" s="176"/>
      <c r="Z163" s="176"/>
      <c r="AA163" s="176"/>
      <c r="AB163" s="176"/>
      <c r="AC163" s="176"/>
      <c r="AD163" s="176"/>
      <c r="AE163" s="176"/>
      <c r="AF163" s="176"/>
      <c r="AG163" s="176"/>
      <c r="AH163" s="176"/>
      <c r="AI163" s="176"/>
      <c r="AJ163" s="176"/>
      <c r="AK163" s="176"/>
      <c r="AL163" s="176"/>
      <c r="AM163" s="176"/>
      <c r="AN163" s="176"/>
      <c r="AO163" s="176"/>
      <c r="AP163" s="176"/>
      <c r="AQ163" s="172"/>
      <c r="AR163" s="908"/>
      <c r="AS163" s="908"/>
      <c r="AT163" s="908"/>
      <c r="AU163" s="908"/>
      <c r="AV163" s="908"/>
      <c r="AW163" s="908"/>
      <c r="AX163" s="908"/>
      <c r="AY163" s="908"/>
      <c r="AZ163" s="361"/>
      <c r="BA163" s="586"/>
      <c r="BB163" s="585"/>
      <c r="BC163" s="430"/>
      <c r="BD163" s="422"/>
      <c r="BE163" s="422"/>
      <c r="BF163" s="422"/>
      <c r="BG163" s="434"/>
      <c r="BH163" s="430"/>
      <c r="BI163" s="422"/>
      <c r="BJ163" s="422"/>
      <c r="BK163" s="422"/>
      <c r="BL163" s="434"/>
      <c r="BM163" s="430"/>
      <c r="BN163" s="422"/>
      <c r="BO163" s="422"/>
      <c r="BP163" s="422"/>
      <c r="BQ163" s="434"/>
      <c r="BR163" s="430"/>
      <c r="BS163" s="422"/>
      <c r="BT163" s="422"/>
      <c r="BU163" s="422"/>
      <c r="BV163" s="422"/>
      <c r="BW163" s="422"/>
      <c r="BX163" s="422"/>
      <c r="BY163" s="423"/>
      <c r="BZ163" s="423"/>
      <c r="CA163" s="423"/>
      <c r="CB163" s="423"/>
      <c r="CC163" s="423"/>
      <c r="CD163" s="423"/>
      <c r="CE163" s="423"/>
      <c r="CF163" s="423"/>
      <c r="CG163" s="423"/>
      <c r="CH163" s="423"/>
      <c r="CI163" s="423"/>
      <c r="CJ163" s="423"/>
      <c r="CK163" s="423"/>
      <c r="CL163" s="423"/>
      <c r="CM163" s="423"/>
      <c r="CN163" s="423"/>
      <c r="CO163" s="423"/>
      <c r="CP163" s="423"/>
      <c r="CQ163" s="423"/>
      <c r="CR163" s="6"/>
      <c r="CS163" s="6"/>
      <c r="CT163" s="6"/>
      <c r="CU163" s="6"/>
      <c r="CV163" s="6"/>
      <c r="CW163" s="6"/>
      <c r="CX163" s="6"/>
      <c r="CY163" s="6"/>
      <c r="CZ163" s="6"/>
    </row>
    <row r="164" s="454" customFormat="true" ht="15" customHeight="true" x14ac:dyDescent="0.2">
      <c r="A164" s="165"/>
      <c r="B164" s="158"/>
      <c r="C164" s="126"/>
      <c r="D164" s="125"/>
      <c r="E164" s="125"/>
      <c r="F164" s="125"/>
      <c r="G164" s="124"/>
      <c r="H164" s="123"/>
      <c r="I164" s="125"/>
      <c r="J164" s="125"/>
      <c r="K164" s="125"/>
      <c r="L164" s="122"/>
      <c r="M164" s="126"/>
      <c r="N164" s="125"/>
      <c r="O164" s="125"/>
      <c r="P164" s="125"/>
      <c r="Q164" s="124"/>
      <c r="R164" s="123"/>
      <c r="S164" s="125"/>
      <c r="T164" s="125"/>
      <c r="U164" s="125"/>
      <c r="V164" s="125"/>
      <c r="W164" s="125"/>
      <c r="X164" s="125"/>
      <c r="Y164" s="125"/>
      <c r="Z164" s="125"/>
      <c r="AA164" s="125"/>
      <c r="AB164" s="125"/>
      <c r="AC164" s="125"/>
      <c r="AD164" s="125"/>
      <c r="AE164" s="125"/>
      <c r="AF164" s="125"/>
      <c r="AG164" s="125"/>
      <c r="AH164" s="125"/>
      <c r="AI164" s="125"/>
      <c r="AJ164" s="125"/>
      <c r="AK164" s="125"/>
      <c r="AL164" s="125"/>
      <c r="AM164" s="125"/>
      <c r="AN164" s="125"/>
      <c r="AO164" s="125"/>
      <c r="AP164" s="125"/>
      <c r="AQ164" s="122"/>
      <c r="AR164" s="908"/>
      <c r="AS164" s="908"/>
      <c r="AT164" s="908"/>
      <c r="AU164" s="908"/>
      <c r="AV164" s="908"/>
      <c r="AW164" s="908"/>
      <c r="AX164" s="908"/>
      <c r="AY164" s="908"/>
      <c r="AZ164" s="361"/>
      <c r="BA164" s="586"/>
      <c r="BB164" s="585"/>
      <c r="BC164" s="430"/>
      <c r="BD164" s="422"/>
      <c r="BE164" s="422"/>
      <c r="BF164" s="422"/>
      <c r="BG164" s="434"/>
      <c r="BH164" s="430"/>
      <c r="BI164" s="422"/>
      <c r="BJ164" s="422"/>
      <c r="BK164" s="422"/>
      <c r="BL164" s="434"/>
      <c r="BM164" s="430"/>
      <c r="BN164" s="422"/>
      <c r="BO164" s="422"/>
      <c r="BP164" s="422"/>
      <c r="BQ164" s="434"/>
      <c r="BR164" s="430"/>
      <c r="BS164" s="422"/>
      <c r="BT164" s="422"/>
      <c r="BU164" s="422"/>
      <c r="BV164" s="422"/>
      <c r="BW164" s="422"/>
      <c r="BX164" s="422"/>
      <c r="BY164" s="423"/>
      <c r="BZ164" s="423"/>
      <c r="CA164" s="423"/>
      <c r="CB164" s="423"/>
      <c r="CC164" s="423"/>
      <c r="CD164" s="423"/>
      <c r="CE164" s="423"/>
      <c r="CF164" s="423"/>
      <c r="CG164" s="423"/>
      <c r="CH164" s="423"/>
      <c r="CI164" s="423"/>
      <c r="CJ164" s="423"/>
      <c r="CK164" s="423"/>
      <c r="CL164" s="423"/>
      <c r="CM164" s="423"/>
      <c r="CN164" s="423"/>
      <c r="CO164" s="423"/>
      <c r="CP164" s="423"/>
      <c r="CQ164" s="423"/>
      <c r="CR164" s="6"/>
      <c r="CS164" s="6"/>
      <c r="CT164" s="6"/>
      <c r="CU164" s="6"/>
      <c r="CV164" s="6"/>
      <c r="CW164" s="6"/>
      <c r="CX164" s="6"/>
      <c r="CY164" s="6"/>
      <c r="CZ164" s="6"/>
    </row>
    <row r="165" s="454" customFormat="true" ht="15" customHeight="true" x14ac:dyDescent="0.2">
      <c r="A165" s="165"/>
      <c r="B165" s="158"/>
      <c r="C165" s="126"/>
      <c r="D165" s="125"/>
      <c r="E165" s="125"/>
      <c r="F165" s="125"/>
      <c r="G165" s="124"/>
      <c r="H165" s="123"/>
      <c r="I165" s="125"/>
      <c r="J165" s="125"/>
      <c r="K165" s="125"/>
      <c r="L165" s="122"/>
      <c r="M165" s="126"/>
      <c r="N165" s="125"/>
      <c r="O165" s="125"/>
      <c r="P165" s="125"/>
      <c r="Q165" s="124"/>
      <c r="R165" s="123"/>
      <c r="S165" s="125"/>
      <c r="T165" s="125"/>
      <c r="U165" s="125"/>
      <c r="V165" s="125"/>
      <c r="W165" s="125"/>
      <c r="X165" s="125"/>
      <c r="Y165" s="125"/>
      <c r="Z165" s="125"/>
      <c r="AA165" s="125"/>
      <c r="AB165" s="125"/>
      <c r="AC165" s="125"/>
      <c r="AD165" s="125"/>
      <c r="AE165" s="125"/>
      <c r="AF165" s="125"/>
      <c r="AG165" s="125"/>
      <c r="AH165" s="125"/>
      <c r="AI165" s="125"/>
      <c r="AJ165" s="125"/>
      <c r="AK165" s="125"/>
      <c r="AL165" s="125"/>
      <c r="AM165" s="125"/>
      <c r="AN165" s="125"/>
      <c r="AO165" s="125"/>
      <c r="AP165" s="125"/>
      <c r="AQ165" s="122"/>
      <c r="AR165" s="908"/>
      <c r="AS165" s="908"/>
      <c r="AT165" s="908"/>
      <c r="AU165" s="908"/>
      <c r="AV165" s="908"/>
      <c r="AW165" s="908"/>
      <c r="AX165" s="908"/>
      <c r="AY165" s="908"/>
      <c r="AZ165" s="361"/>
      <c r="BA165" s="586"/>
      <c r="BB165" s="585"/>
      <c r="BC165" s="430"/>
      <c r="BD165" s="422"/>
      <c r="BE165" s="422"/>
      <c r="BF165" s="422"/>
      <c r="BG165" s="434"/>
      <c r="BH165" s="430"/>
      <c r="BI165" s="422"/>
      <c r="BJ165" s="422"/>
      <c r="BK165" s="422"/>
      <c r="BL165" s="434"/>
      <c r="BM165" s="430"/>
      <c r="BN165" s="422"/>
      <c r="BO165" s="422"/>
      <c r="BP165" s="422"/>
      <c r="BQ165" s="434"/>
      <c r="BR165" s="430"/>
      <c r="BS165" s="422"/>
      <c r="BT165" s="422"/>
      <c r="BU165" s="422"/>
      <c r="BV165" s="422"/>
      <c r="BW165" s="422"/>
      <c r="BX165" s="422"/>
      <c r="BY165" s="423"/>
      <c r="BZ165" s="423"/>
      <c r="CA165" s="423"/>
      <c r="CB165" s="423"/>
      <c r="CC165" s="423"/>
      <c r="CD165" s="423"/>
      <c r="CE165" s="423"/>
      <c r="CF165" s="423"/>
      <c r="CG165" s="423"/>
      <c r="CH165" s="423"/>
      <c r="CI165" s="423"/>
      <c r="CJ165" s="423"/>
      <c r="CK165" s="423"/>
      <c r="CL165" s="423"/>
      <c r="CM165" s="423"/>
      <c r="CN165" s="423"/>
      <c r="CO165" s="423"/>
      <c r="CP165" s="423"/>
      <c r="CQ165" s="423"/>
      <c r="CR165" s="6"/>
      <c r="CS165" s="6"/>
      <c r="CT165" s="6"/>
      <c r="CU165" s="6"/>
      <c r="CV165" s="6"/>
      <c r="CW165" s="6"/>
      <c r="CX165" s="6"/>
      <c r="CY165" s="6"/>
      <c r="CZ165" s="6"/>
    </row>
    <row r="166" s="454" customFormat="true" ht="15" customHeight="true" x14ac:dyDescent="0.2">
      <c r="A166" s="165"/>
      <c r="B166" s="158"/>
      <c r="C166" s="126"/>
      <c r="D166" s="125"/>
      <c r="E166" s="125"/>
      <c r="F166" s="125"/>
      <c r="G166" s="124"/>
      <c r="H166" s="123"/>
      <c r="I166" s="125"/>
      <c r="J166" s="125"/>
      <c r="K166" s="125"/>
      <c r="L166" s="122"/>
      <c r="M166" s="126"/>
      <c r="N166" s="125"/>
      <c r="O166" s="125"/>
      <c r="P166" s="125"/>
      <c r="Q166" s="124"/>
      <c r="R166" s="123"/>
      <c r="S166" s="125"/>
      <c r="T166" s="125"/>
      <c r="U166" s="125"/>
      <c r="V166" s="125"/>
      <c r="W166" s="125"/>
      <c r="X166" s="125"/>
      <c r="Y166" s="125"/>
      <c r="Z166" s="125"/>
      <c r="AA166" s="125"/>
      <c r="AB166" s="125"/>
      <c r="AC166" s="125"/>
      <c r="AD166" s="125"/>
      <c r="AE166" s="125"/>
      <c r="AF166" s="125"/>
      <c r="AG166" s="125"/>
      <c r="AH166" s="125"/>
      <c r="AI166" s="125"/>
      <c r="AJ166" s="125"/>
      <c r="AK166" s="125"/>
      <c r="AL166" s="125"/>
      <c r="AM166" s="125"/>
      <c r="AN166" s="125"/>
      <c r="AO166" s="125"/>
      <c r="AP166" s="125"/>
      <c r="AQ166" s="122"/>
      <c r="AR166" s="908"/>
      <c r="AS166" s="908"/>
      <c r="AT166" s="908"/>
      <c r="AU166" s="908"/>
      <c r="AV166" s="908"/>
      <c r="AW166" s="908"/>
      <c r="AX166" s="908"/>
      <c r="AY166" s="908"/>
      <c r="AZ166" s="361"/>
      <c r="BA166" s="586"/>
      <c r="BB166" s="585"/>
      <c r="BC166" s="430"/>
      <c r="BD166" s="422"/>
      <c r="BE166" s="422"/>
      <c r="BF166" s="422"/>
      <c r="BG166" s="434"/>
      <c r="BH166" s="430"/>
      <c r="BI166" s="422"/>
      <c r="BJ166" s="422"/>
      <c r="BK166" s="422"/>
      <c r="BL166" s="434"/>
      <c r="BM166" s="430"/>
      <c r="BN166" s="422"/>
      <c r="BO166" s="422"/>
      <c r="BP166" s="422"/>
      <c r="BQ166" s="434"/>
      <c r="BR166" s="430"/>
      <c r="BS166" s="422"/>
      <c r="BT166" s="422"/>
      <c r="BU166" s="422"/>
      <c r="BV166" s="422"/>
      <c r="BW166" s="422"/>
      <c r="BX166" s="422"/>
      <c r="BY166" s="423"/>
      <c r="BZ166" s="423"/>
      <c r="CA166" s="423"/>
      <c r="CB166" s="423"/>
      <c r="CC166" s="423"/>
      <c r="CD166" s="423"/>
      <c r="CE166" s="423"/>
      <c r="CF166" s="423"/>
      <c r="CG166" s="423"/>
      <c r="CH166" s="423"/>
      <c r="CI166" s="423"/>
      <c r="CJ166" s="423"/>
      <c r="CK166" s="423"/>
      <c r="CL166" s="423"/>
      <c r="CM166" s="423"/>
      <c r="CN166" s="423"/>
      <c r="CO166" s="423"/>
      <c r="CP166" s="423"/>
      <c r="CQ166" s="423"/>
      <c r="CR166" s="6"/>
      <c r="CS166" s="6"/>
      <c r="CT166" s="6"/>
      <c r="CU166" s="6"/>
      <c r="CV166" s="6"/>
      <c r="CW166" s="6"/>
      <c r="CX166" s="6"/>
      <c r="CY166" s="6"/>
      <c r="CZ166" s="6"/>
    </row>
    <row r="167" s="454" customFormat="true" ht="15" customHeight="true" x14ac:dyDescent="0.2">
      <c r="A167" s="165"/>
      <c r="B167" s="158"/>
      <c r="C167" s="126"/>
      <c r="D167" s="125"/>
      <c r="E167" s="125"/>
      <c r="F167" s="125"/>
      <c r="G167" s="124"/>
      <c r="H167" s="123"/>
      <c r="I167" s="125"/>
      <c r="J167" s="125"/>
      <c r="K167" s="125"/>
      <c r="L167" s="122"/>
      <c r="M167" s="126"/>
      <c r="N167" s="125"/>
      <c r="O167" s="125"/>
      <c r="P167" s="125"/>
      <c r="Q167" s="124"/>
      <c r="R167" s="123"/>
      <c r="S167" s="125"/>
      <c r="T167" s="125"/>
      <c r="U167" s="125"/>
      <c r="V167" s="125"/>
      <c r="W167" s="125"/>
      <c r="X167" s="125"/>
      <c r="Y167" s="125"/>
      <c r="Z167" s="125"/>
      <c r="AA167" s="125"/>
      <c r="AB167" s="125"/>
      <c r="AC167" s="125"/>
      <c r="AD167" s="125"/>
      <c r="AE167" s="125"/>
      <c r="AF167" s="125"/>
      <c r="AG167" s="125"/>
      <c r="AH167" s="125"/>
      <c r="AI167" s="125"/>
      <c r="AJ167" s="125"/>
      <c r="AK167" s="125"/>
      <c r="AL167" s="125"/>
      <c r="AM167" s="125"/>
      <c r="AN167" s="125"/>
      <c r="AO167" s="125"/>
      <c r="AP167" s="125"/>
      <c r="AQ167" s="122"/>
      <c r="AR167" s="908"/>
      <c r="AS167" s="908"/>
      <c r="AT167" s="908"/>
      <c r="AU167" s="908"/>
      <c r="AV167" s="908"/>
      <c r="AW167" s="908"/>
      <c r="AX167" s="908"/>
      <c r="AY167" s="908"/>
      <c r="AZ167" s="361"/>
      <c r="BA167" s="586"/>
      <c r="BB167" s="585"/>
      <c r="BC167" s="430"/>
      <c r="BD167" s="422"/>
      <c r="BE167" s="422"/>
      <c r="BF167" s="422"/>
      <c r="BG167" s="434"/>
      <c r="BH167" s="430"/>
      <c r="BI167" s="422"/>
      <c r="BJ167" s="422"/>
      <c r="BK167" s="422"/>
      <c r="BL167" s="434"/>
      <c r="BM167" s="430"/>
      <c r="BN167" s="422"/>
      <c r="BO167" s="422"/>
      <c r="BP167" s="422"/>
      <c r="BQ167" s="434"/>
      <c r="BR167" s="430"/>
      <c r="BS167" s="422"/>
      <c r="BT167" s="422"/>
      <c r="BU167" s="422"/>
      <c r="BV167" s="422"/>
      <c r="BW167" s="422"/>
      <c r="BX167" s="422"/>
      <c r="BY167" s="423"/>
      <c r="BZ167" s="423"/>
      <c r="CA167" s="423"/>
      <c r="CB167" s="423"/>
      <c r="CC167" s="423"/>
      <c r="CD167" s="423"/>
      <c r="CE167" s="423"/>
      <c r="CF167" s="423"/>
      <c r="CG167" s="423"/>
      <c r="CH167" s="423"/>
      <c r="CI167" s="423"/>
      <c r="CJ167" s="423"/>
      <c r="CK167" s="423"/>
      <c r="CL167" s="423"/>
      <c r="CM167" s="423"/>
      <c r="CN167" s="423"/>
      <c r="CO167" s="423"/>
      <c r="CP167" s="423"/>
      <c r="CQ167" s="423"/>
      <c r="CR167" s="6"/>
      <c r="CS167" s="6"/>
      <c r="CT167" s="6"/>
      <c r="CU167" s="6"/>
      <c r="CV167" s="6"/>
      <c r="CW167" s="6"/>
      <c r="CX167" s="6"/>
      <c r="CY167" s="6"/>
      <c r="CZ167" s="6"/>
    </row>
    <row r="168" s="454" customFormat="true" ht="15" customHeight="true" x14ac:dyDescent="0.2">
      <c r="A168" s="165"/>
      <c r="B168" s="158"/>
      <c r="C168" s="126"/>
      <c r="D168" s="125"/>
      <c r="E168" s="125"/>
      <c r="F168" s="125"/>
      <c r="G168" s="124"/>
      <c r="H168" s="123"/>
      <c r="I168" s="125"/>
      <c r="J168" s="125"/>
      <c r="K168" s="125"/>
      <c r="L168" s="122"/>
      <c r="M168" s="126"/>
      <c r="N168" s="125"/>
      <c r="O168" s="125"/>
      <c r="P168" s="125"/>
      <c r="Q168" s="124"/>
      <c r="R168" s="123"/>
      <c r="S168" s="125"/>
      <c r="T168" s="125"/>
      <c r="U168" s="125"/>
      <c r="V168" s="125"/>
      <c r="W168" s="125"/>
      <c r="X168" s="125"/>
      <c r="Y168" s="125"/>
      <c r="Z168" s="125"/>
      <c r="AA168" s="125"/>
      <c r="AB168" s="125"/>
      <c r="AC168" s="125"/>
      <c r="AD168" s="125"/>
      <c r="AE168" s="125"/>
      <c r="AF168" s="125"/>
      <c r="AG168" s="125"/>
      <c r="AH168" s="125"/>
      <c r="AI168" s="125"/>
      <c r="AJ168" s="125"/>
      <c r="AK168" s="125"/>
      <c r="AL168" s="125"/>
      <c r="AM168" s="125"/>
      <c r="AN168" s="125"/>
      <c r="AO168" s="125"/>
      <c r="AP168" s="125"/>
      <c r="AQ168" s="122"/>
      <c r="AR168" s="908"/>
      <c r="AS168" s="908"/>
      <c r="AT168" s="908"/>
      <c r="AU168" s="908"/>
      <c r="AV168" s="908"/>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423"/>
      <c r="CN168" s="423"/>
      <c r="CO168" s="423"/>
      <c r="CP168" s="423"/>
      <c r="CQ168" s="423"/>
      <c r="CR168" s="6"/>
      <c r="CS168" s="6"/>
      <c r="CT168" s="6"/>
      <c r="CU168" s="6"/>
      <c r="CV168" s="6"/>
      <c r="CW168" s="6"/>
      <c r="CX168" s="6"/>
      <c r="CY168" s="6"/>
      <c r="CZ168" s="6"/>
    </row>
    <row r="169" s="454" customFormat="true" ht="15" customHeight="true" x14ac:dyDescent="0.2">
      <c r="A169" s="165"/>
      <c r="B169" s="158"/>
      <c r="C169" s="126"/>
      <c r="D169" s="125"/>
      <c r="E169" s="125"/>
      <c r="F169" s="125"/>
      <c r="G169" s="124"/>
      <c r="H169" s="123"/>
      <c r="I169" s="125"/>
      <c r="J169" s="125"/>
      <c r="K169" s="125"/>
      <c r="L169" s="122"/>
      <c r="M169" s="126"/>
      <c r="N169" s="125"/>
      <c r="O169" s="125"/>
      <c r="P169" s="125"/>
      <c r="Q169" s="124"/>
      <c r="R169" s="123"/>
      <c r="S169" s="125"/>
      <c r="T169" s="125"/>
      <c r="U169" s="125"/>
      <c r="V169" s="125"/>
      <c r="W169" s="125"/>
      <c r="X169" s="125"/>
      <c r="Y169" s="125"/>
      <c r="Z169" s="125"/>
      <c r="AA169" s="125"/>
      <c r="AB169" s="125"/>
      <c r="AC169" s="125"/>
      <c r="AD169" s="125"/>
      <c r="AE169" s="125"/>
      <c r="AF169" s="125"/>
      <c r="AG169" s="125"/>
      <c r="AH169" s="125"/>
      <c r="AI169" s="125"/>
      <c r="AJ169" s="125"/>
      <c r="AK169" s="125"/>
      <c r="AL169" s="125"/>
      <c r="AM169" s="125"/>
      <c r="AN169" s="125"/>
      <c r="AO169" s="125"/>
      <c r="AP169" s="125"/>
      <c r="AQ169" s="122"/>
      <c r="AR169" s="908"/>
      <c r="AS169" s="908"/>
      <c r="AT169" s="908"/>
      <c r="AU169" s="908"/>
      <c r="AV169" s="908"/>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423"/>
      <c r="CN169" s="423"/>
      <c r="CO169" s="423"/>
      <c r="CP169" s="423"/>
      <c r="CQ169" s="423"/>
      <c r="CR169" s="6"/>
      <c r="CS169" s="6"/>
      <c r="CT169" s="6"/>
      <c r="CU169" s="6"/>
      <c r="CV169" s="6"/>
      <c r="CW169" s="6"/>
      <c r="CX169" s="6"/>
      <c r="CY169" s="6"/>
      <c r="CZ169" s="6"/>
    </row>
    <row r="170" s="454" customFormat="true" ht="15" customHeight="true" x14ac:dyDescent="0.2">
      <c r="A170" s="165"/>
      <c r="B170" s="158"/>
      <c r="C170" s="177"/>
      <c r="D170" s="176"/>
      <c r="E170" s="176"/>
      <c r="F170" s="176"/>
      <c r="G170" s="166"/>
      <c r="H170" s="169"/>
      <c r="I170" s="176"/>
      <c r="J170" s="176"/>
      <c r="K170" s="176"/>
      <c r="L170" s="172"/>
      <c r="M170" s="177"/>
      <c r="N170" s="176"/>
      <c r="O170" s="176"/>
      <c r="P170" s="176"/>
      <c r="Q170" s="166"/>
      <c r="R170" s="169"/>
      <c r="S170" s="176"/>
      <c r="T170" s="176"/>
      <c r="U170" s="176"/>
      <c r="V170" s="176"/>
      <c r="W170" s="176"/>
      <c r="X170" s="176"/>
      <c r="Y170" s="176"/>
      <c r="Z170" s="176"/>
      <c r="AA170" s="176"/>
      <c r="AB170" s="176"/>
      <c r="AC170" s="128"/>
      <c r="AD170" s="128"/>
      <c r="AE170" s="128"/>
      <c r="AF170" s="128"/>
      <c r="AG170" s="128"/>
      <c r="AH170" s="128"/>
      <c r="AI170" s="128"/>
      <c r="AJ170" s="128"/>
      <c r="AK170" s="128"/>
      <c r="AL170" s="128"/>
      <c r="AM170" s="128"/>
      <c r="AN170" s="128"/>
      <c r="AO170" s="128"/>
      <c r="AP170" s="128"/>
      <c r="AQ170" s="119"/>
      <c r="AR170" s="908"/>
      <c r="AS170" s="908"/>
      <c r="AT170" s="908"/>
      <c r="AU170" s="908"/>
      <c r="AV170" s="908"/>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423"/>
      <c r="CN170" s="423"/>
      <c r="CO170" s="423"/>
      <c r="CP170" s="423"/>
      <c r="CQ170" s="423"/>
      <c r="CR170" s="6"/>
      <c r="CS170" s="6"/>
      <c r="CT170" s="6"/>
      <c r="CU170" s="6"/>
      <c r="CV170" s="6"/>
      <c r="CW170" s="6"/>
      <c r="CX170" s="6"/>
      <c r="CY170" s="6"/>
      <c r="CZ170" s="6"/>
    </row>
    <row r="171" s="454" customFormat="true" ht="15" customHeight="true" x14ac:dyDescent="0.2">
      <c r="A171" s="165"/>
      <c r="B171" s="158"/>
      <c r="C171" s="96"/>
      <c r="D171" s="95"/>
      <c r="E171" s="95"/>
      <c r="F171" s="95"/>
      <c r="G171" s="94"/>
      <c r="H171" s="93"/>
      <c r="I171" s="95"/>
      <c r="J171" s="95"/>
      <c r="K171" s="95"/>
      <c r="L171" s="92"/>
      <c r="M171" s="96"/>
      <c r="N171" s="95"/>
      <c r="O171" s="95"/>
      <c r="P171" s="95"/>
      <c r="Q171" s="94"/>
      <c r="R171" s="93"/>
      <c r="S171" s="95"/>
      <c r="T171" s="95"/>
      <c r="U171" s="95"/>
      <c r="V171" s="95"/>
      <c r="W171" s="95"/>
      <c r="X171" s="95"/>
      <c r="Y171" s="95"/>
      <c r="Z171" s="95"/>
      <c r="AA171" s="95"/>
      <c r="AB171" s="95"/>
      <c r="AC171" s="128"/>
      <c r="AD171" s="128"/>
      <c r="AE171" s="128"/>
      <c r="AF171" s="128"/>
      <c r="AG171" s="128"/>
      <c r="AH171" s="128"/>
      <c r="AI171" s="128"/>
      <c r="AJ171" s="128"/>
      <c r="AK171" s="128"/>
      <c r="AL171" s="128"/>
      <c r="AM171" s="128"/>
      <c r="AN171" s="128"/>
      <c r="AO171" s="128"/>
      <c r="AP171" s="128"/>
      <c r="AQ171" s="119"/>
      <c r="AR171" s="908"/>
      <c r="AS171" s="908"/>
      <c r="AT171" s="908"/>
      <c r="AU171" s="908"/>
      <c r="AV171" s="908"/>
      <c r="AW171" s="908"/>
      <c r="AX171" s="908"/>
      <c r="AY171" s="908"/>
      <c r="AZ171" s="361"/>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423"/>
      <c r="CN171" s="423"/>
      <c r="CO171" s="423"/>
      <c r="CP171" s="423"/>
      <c r="CQ171" s="423"/>
      <c r="CR171" s="6"/>
      <c r="CS171" s="6"/>
      <c r="CT171" s="6"/>
      <c r="CU171" s="6"/>
      <c r="CV171" s="6"/>
      <c r="CW171" s="6"/>
      <c r="CX171" s="6"/>
      <c r="CY171" s="6"/>
      <c r="CZ171" s="6"/>
    </row>
    <row r="172" s="454" customFormat="true" ht="15" customHeight="true" x14ac:dyDescent="0.2">
      <c r="A172" s="165"/>
      <c r="B172" s="158"/>
      <c r="C172" s="96"/>
      <c r="D172" s="95"/>
      <c r="E172" s="95"/>
      <c r="F172" s="95"/>
      <c r="G172" s="94"/>
      <c r="H172" s="93"/>
      <c r="I172" s="95"/>
      <c r="J172" s="95"/>
      <c r="K172" s="95"/>
      <c r="L172" s="92"/>
      <c r="M172" s="96"/>
      <c r="N172" s="95"/>
      <c r="O172" s="95"/>
      <c r="P172" s="95"/>
      <c r="Q172" s="94"/>
      <c r="R172" s="93"/>
      <c r="S172" s="95"/>
      <c r="T172" s="95"/>
      <c r="U172" s="95"/>
      <c r="V172" s="95"/>
      <c r="W172" s="95"/>
      <c r="X172" s="95"/>
      <c r="Y172" s="95"/>
      <c r="Z172" s="95"/>
      <c r="AA172" s="95"/>
      <c r="AB172" s="95"/>
      <c r="AC172" s="128"/>
      <c r="AD172" s="128"/>
      <c r="AE172" s="128"/>
      <c r="AF172" s="128"/>
      <c r="AG172" s="128"/>
      <c r="AH172" s="128"/>
      <c r="AI172" s="128"/>
      <c r="AJ172" s="128"/>
      <c r="AK172" s="128"/>
      <c r="AL172" s="128"/>
      <c r="AM172" s="128"/>
      <c r="AN172" s="128"/>
      <c r="AO172" s="128"/>
      <c r="AP172" s="128"/>
      <c r="AQ172" s="119"/>
      <c r="AR172" s="908"/>
      <c r="AS172" s="908"/>
      <c r="AT172" s="908"/>
      <c r="AU172" s="908"/>
      <c r="AV172" s="908"/>
      <c r="AW172" s="908"/>
      <c r="AX172" s="908"/>
      <c r="AY172" s="908"/>
      <c r="AZ172" s="361"/>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423"/>
      <c r="CN172" s="423"/>
      <c r="CO172" s="423"/>
      <c r="CP172" s="423"/>
      <c r="CQ172" s="423"/>
      <c r="CR172" s="6"/>
      <c r="CS172" s="6"/>
      <c r="CT172" s="6"/>
      <c r="CU172" s="6"/>
      <c r="CV172" s="6"/>
      <c r="CW172" s="6"/>
      <c r="CX172" s="6"/>
      <c r="CY172" s="6"/>
      <c r="CZ172" s="6"/>
    </row>
    <row r="173" s="454" customFormat="true" ht="15" customHeight="true" x14ac:dyDescent="0.2">
      <c r="A173" s="163"/>
      <c r="B173" s="152"/>
      <c r="C173" s="96"/>
      <c r="D173" s="95"/>
      <c r="E173" s="95"/>
      <c r="F173" s="95"/>
      <c r="G173" s="94"/>
      <c r="H173" s="93"/>
      <c r="I173" s="95"/>
      <c r="J173" s="95"/>
      <c r="K173" s="95"/>
      <c r="L173" s="92"/>
      <c r="M173" s="96"/>
      <c r="N173" s="95"/>
      <c r="O173" s="95"/>
      <c r="P173" s="95"/>
      <c r="Q173" s="94"/>
      <c r="R173" s="93"/>
      <c r="S173" s="95"/>
      <c r="T173" s="95"/>
      <c r="U173" s="95"/>
      <c r="V173" s="95"/>
      <c r="W173" s="95"/>
      <c r="X173" s="95"/>
      <c r="Y173" s="95"/>
      <c r="Z173" s="95"/>
      <c r="AA173" s="95"/>
      <c r="AB173" s="95"/>
      <c r="AC173" s="128"/>
      <c r="AD173" s="128"/>
      <c r="AE173" s="128"/>
      <c r="AF173" s="128"/>
      <c r="AG173" s="128"/>
      <c r="AH173" s="128"/>
      <c r="AI173" s="128"/>
      <c r="AJ173" s="128"/>
      <c r="AK173" s="128"/>
      <c r="AL173" s="128"/>
      <c r="AM173" s="128"/>
      <c r="AN173" s="128"/>
      <c r="AO173" s="128"/>
      <c r="AP173" s="128"/>
      <c r="AQ173" s="119"/>
      <c r="AR173" s="908"/>
      <c r="AS173" s="908"/>
      <c r="AT173" s="908"/>
      <c r="AU173" s="908"/>
      <c r="AV173" s="908"/>
      <c r="AW173" s="908"/>
      <c r="AX173" s="908"/>
      <c r="AY173" s="908"/>
      <c r="AZ173" s="361"/>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423"/>
      <c r="CN173" s="423"/>
      <c r="CO173" s="423"/>
      <c r="CP173" s="423"/>
      <c r="CQ173" s="423"/>
      <c r="CR173" s="6"/>
      <c r="CS173" s="6"/>
      <c r="CT173" s="6"/>
      <c r="CU173" s="6"/>
      <c r="CV173" s="6"/>
      <c r="CW173" s="6"/>
      <c r="CX173" s="6"/>
      <c r="CY173" s="6"/>
      <c r="CZ173" s="6"/>
    </row>
    <row r="174" s="454" customFormat="true" ht="15" customHeight="true" x14ac:dyDescent="0.2">
      <c r="A174" s="163"/>
      <c r="B174" s="152"/>
      <c r="C174" s="96"/>
      <c r="D174" s="95"/>
      <c r="E174" s="95"/>
      <c r="F174" s="95"/>
      <c r="G174" s="94"/>
      <c r="H174" s="93"/>
      <c r="I174" s="95"/>
      <c r="J174" s="95"/>
      <c r="K174" s="95"/>
      <c r="L174" s="92"/>
      <c r="M174" s="96"/>
      <c r="N174" s="95"/>
      <c r="O174" s="95"/>
      <c r="P174" s="95"/>
      <c r="Q174" s="94"/>
      <c r="R174" s="93"/>
      <c r="S174" s="95"/>
      <c r="T174" s="95"/>
      <c r="U174" s="95"/>
      <c r="V174" s="95"/>
      <c r="W174" s="95"/>
      <c r="X174" s="95"/>
      <c r="Y174" s="95"/>
      <c r="Z174" s="95"/>
      <c r="AA174" s="95"/>
      <c r="AB174" s="95"/>
      <c r="AC174" s="128"/>
      <c r="AD174" s="128"/>
      <c r="AE174" s="128"/>
      <c r="AF174" s="128"/>
      <c r="AG174" s="128"/>
      <c r="AH174" s="128"/>
      <c r="AI174" s="128"/>
      <c r="AJ174" s="128"/>
      <c r="AK174" s="128"/>
      <c r="AL174" s="128"/>
      <c r="AM174" s="128"/>
      <c r="AN174" s="128"/>
      <c r="AO174" s="128"/>
      <c r="AP174" s="128"/>
      <c r="AQ174" s="119"/>
      <c r="AR174" s="908"/>
      <c r="AS174" s="908"/>
      <c r="AT174" s="908"/>
      <c r="AU174" s="908"/>
      <c r="AV174" s="908"/>
      <c r="AW174" s="908"/>
      <c r="AX174" s="908"/>
      <c r="AY174" s="908"/>
      <c r="AZ174" s="361"/>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423"/>
      <c r="CN174" s="423"/>
      <c r="CO174" s="423"/>
      <c r="CP174" s="423"/>
      <c r="CQ174" s="423"/>
      <c r="CR174" s="6"/>
      <c r="CS174" s="6"/>
      <c r="CT174" s="6"/>
      <c r="CU174" s="6"/>
      <c r="CV174" s="6"/>
      <c r="CW174" s="6"/>
      <c r="CX174" s="6"/>
      <c r="CY174" s="6"/>
      <c r="CZ174" s="6"/>
    </row>
    <row r="175" s="454" customFormat="true" ht="15" customHeight="true" x14ac:dyDescent="0.2">
      <c r="A175" s="163"/>
      <c r="B175" s="152"/>
      <c r="C175" s="96"/>
      <c r="D175" s="95"/>
      <c r="E175" s="95"/>
      <c r="F175" s="95"/>
      <c r="G175" s="94"/>
      <c r="H175" s="93"/>
      <c r="I175" s="95"/>
      <c r="J175" s="95"/>
      <c r="K175" s="95"/>
      <c r="L175" s="92"/>
      <c r="M175" s="96"/>
      <c r="N175" s="95"/>
      <c r="O175" s="95"/>
      <c r="P175" s="95"/>
      <c r="Q175" s="94"/>
      <c r="R175" s="93"/>
      <c r="S175" s="95"/>
      <c r="T175" s="95"/>
      <c r="U175" s="95"/>
      <c r="V175" s="95"/>
      <c r="W175" s="95"/>
      <c r="X175" s="95"/>
      <c r="Y175" s="95"/>
      <c r="Z175" s="95"/>
      <c r="AA175" s="95"/>
      <c r="AB175" s="95"/>
      <c r="AC175" s="128"/>
      <c r="AD175" s="128"/>
      <c r="AE175" s="128"/>
      <c r="AF175" s="128"/>
      <c r="AG175" s="128"/>
      <c r="AH175" s="128"/>
      <c r="AI175" s="128"/>
      <c r="AJ175" s="128"/>
      <c r="AK175" s="128"/>
      <c r="AL175" s="128"/>
      <c r="AM175" s="128"/>
      <c r="AN175" s="128"/>
      <c r="AO175" s="128"/>
      <c r="AP175" s="128"/>
      <c r="AQ175" s="119"/>
      <c r="AR175" s="908"/>
      <c r="AS175" s="908"/>
      <c r="AT175" s="908"/>
      <c r="AU175" s="908"/>
      <c r="AV175" s="908"/>
      <c r="AW175" s="908"/>
      <c r="AX175" s="908"/>
      <c r="AY175" s="908"/>
      <c r="AZ175" s="361"/>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423"/>
      <c r="CN175" s="423"/>
      <c r="CO175" s="423"/>
      <c r="CP175" s="423"/>
      <c r="CQ175" s="423"/>
      <c r="CR175" s="6"/>
      <c r="CS175" s="6"/>
      <c r="CT175" s="6"/>
      <c r="CU175" s="6"/>
      <c r="CV175" s="6"/>
      <c r="CW175" s="6"/>
      <c r="CX175" s="6"/>
      <c r="CY175" s="6"/>
      <c r="CZ175" s="6"/>
    </row>
    <row r="176" s="454" customFormat="true" ht="15" customHeight="true" x14ac:dyDescent="0.2">
      <c r="A176" s="163"/>
      <c r="B176" s="152"/>
      <c r="C176" s="96"/>
      <c r="D176" s="95"/>
      <c r="E176" s="95"/>
      <c r="F176" s="95"/>
      <c r="G176" s="94"/>
      <c r="H176" s="93"/>
      <c r="I176" s="95"/>
      <c r="J176" s="95"/>
      <c r="K176" s="95"/>
      <c r="L176" s="92"/>
      <c r="M176" s="96"/>
      <c r="N176" s="95"/>
      <c r="O176" s="95"/>
      <c r="P176" s="95"/>
      <c r="Q176" s="94"/>
      <c r="R176" s="93"/>
      <c r="S176" s="95"/>
      <c r="T176" s="95"/>
      <c r="U176" s="95"/>
      <c r="V176" s="95"/>
      <c r="W176" s="95"/>
      <c r="X176" s="95"/>
      <c r="Y176" s="95"/>
      <c r="Z176" s="95"/>
      <c r="AA176" s="95"/>
      <c r="AB176" s="95"/>
      <c r="AC176" s="128"/>
      <c r="AD176" s="128"/>
      <c r="AE176" s="128"/>
      <c r="AF176" s="128"/>
      <c r="AG176" s="128"/>
      <c r="AH176" s="128"/>
      <c r="AI176" s="128"/>
      <c r="AJ176" s="128"/>
      <c r="AK176" s="128"/>
      <c r="AL176" s="128"/>
      <c r="AM176" s="128"/>
      <c r="AN176" s="128"/>
      <c r="AO176" s="128"/>
      <c r="AP176" s="128"/>
      <c r="AQ176" s="119"/>
      <c r="AR176" s="908"/>
      <c r="AS176" s="908"/>
      <c r="AT176" s="908"/>
      <c r="AU176" s="908"/>
      <c r="AV176" s="908"/>
      <c r="AW176" s="908"/>
      <c r="AX176" s="908"/>
      <c r="AY176" s="908"/>
      <c r="AZ176" s="361"/>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423"/>
      <c r="CN176" s="423"/>
      <c r="CO176" s="423"/>
      <c r="CP176" s="423"/>
      <c r="CQ176" s="423"/>
      <c r="CR176" s="6"/>
      <c r="CS176" s="6"/>
      <c r="CT176" s="6"/>
      <c r="CU176" s="6"/>
      <c r="CV176" s="6"/>
      <c r="CW176" s="6"/>
      <c r="CX176" s="6"/>
      <c r="CY176" s="6"/>
      <c r="CZ176" s="6"/>
    </row>
    <row r="177" s="454" customFormat="true" ht="15" customHeight="true" x14ac:dyDescent="0.2">
      <c r="A177" s="163"/>
      <c r="B177" s="152"/>
      <c r="C177" s="96"/>
      <c r="D177" s="95"/>
      <c r="E177" s="95"/>
      <c r="F177" s="95"/>
      <c r="G177" s="94"/>
      <c r="H177" s="93"/>
      <c r="I177" s="95"/>
      <c r="J177" s="95"/>
      <c r="K177" s="95"/>
      <c r="L177" s="92"/>
      <c r="M177" s="96"/>
      <c r="N177" s="95"/>
      <c r="O177" s="95"/>
      <c r="P177" s="95"/>
      <c r="Q177" s="94"/>
      <c r="R177" s="93"/>
      <c r="S177" s="95"/>
      <c r="T177" s="95"/>
      <c r="U177" s="95"/>
      <c r="V177" s="95"/>
      <c r="W177" s="95"/>
      <c r="X177" s="95"/>
      <c r="Y177" s="95"/>
      <c r="Z177" s="95"/>
      <c r="AA177" s="95"/>
      <c r="AB177" s="95"/>
      <c r="AC177" s="128"/>
      <c r="AD177" s="128"/>
      <c r="AE177" s="128"/>
      <c r="AF177" s="128"/>
      <c r="AG177" s="128"/>
      <c r="AH177" s="128"/>
      <c r="AI177" s="128"/>
      <c r="AJ177" s="128"/>
      <c r="AK177" s="128"/>
      <c r="AL177" s="128"/>
      <c r="AM177" s="128"/>
      <c r="AN177" s="128"/>
      <c r="AO177" s="128"/>
      <c r="AP177" s="128"/>
      <c r="AQ177" s="119"/>
      <c r="AR177" s="908"/>
      <c r="AS177" s="908"/>
      <c r="AT177" s="908"/>
      <c r="AU177" s="908"/>
      <c r="AV177" s="908"/>
      <c r="AW177" s="908"/>
      <c r="AX177" s="908"/>
      <c r="AY177" s="908"/>
      <c r="AZ177" s="361"/>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423"/>
      <c r="CN177" s="423"/>
      <c r="CO177" s="423"/>
      <c r="CP177" s="423"/>
      <c r="CQ177" s="423"/>
      <c r="CR177" s="6"/>
      <c r="CS177" s="6"/>
      <c r="CT177" s="6"/>
      <c r="CU177" s="6"/>
      <c r="CV177" s="6"/>
      <c r="CW177" s="6"/>
      <c r="CX177" s="6"/>
      <c r="CY177" s="6"/>
      <c r="CZ177" s="6"/>
    </row>
    <row r="178" s="454" customFormat="true" ht="15" customHeight="true" x14ac:dyDescent="0.2">
      <c r="A178" s="163"/>
      <c r="B178" s="152"/>
      <c r="C178" s="96"/>
      <c r="D178" s="95"/>
      <c r="E178" s="95"/>
      <c r="F178" s="95"/>
      <c r="G178" s="94"/>
      <c r="H178" s="93"/>
      <c r="I178" s="95"/>
      <c r="J178" s="95"/>
      <c r="K178" s="95"/>
      <c r="L178" s="92"/>
      <c r="M178" s="96"/>
      <c r="N178" s="95"/>
      <c r="O178" s="95"/>
      <c r="P178" s="95"/>
      <c r="Q178" s="94"/>
      <c r="R178" s="93"/>
      <c r="S178" s="95"/>
      <c r="T178" s="95"/>
      <c r="U178" s="95"/>
      <c r="V178" s="95"/>
      <c r="W178" s="95"/>
      <c r="X178" s="95"/>
      <c r="Y178" s="95"/>
      <c r="Z178" s="95"/>
      <c r="AA178" s="95"/>
      <c r="AB178" s="95"/>
      <c r="AC178" s="128"/>
      <c r="AD178" s="128"/>
      <c r="AE178" s="128"/>
      <c r="AF178" s="128"/>
      <c r="AG178" s="128"/>
      <c r="AH178" s="128"/>
      <c r="AI178" s="128"/>
      <c r="AJ178" s="128"/>
      <c r="AK178" s="128"/>
      <c r="AL178" s="128"/>
      <c r="AM178" s="128"/>
      <c r="AN178" s="128"/>
      <c r="AO178" s="128"/>
      <c r="AP178" s="128"/>
      <c r="AQ178" s="119"/>
      <c r="AR178" s="908"/>
      <c r="AS178" s="908"/>
      <c r="AT178" s="908"/>
      <c r="AU178" s="908"/>
      <c r="AV178" s="908"/>
      <c r="AW178" s="908"/>
      <c r="AX178" s="908"/>
      <c r="AY178" s="908"/>
      <c r="AZ178" s="361"/>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423"/>
      <c r="CN178" s="423"/>
      <c r="CO178" s="423"/>
      <c r="CP178" s="423"/>
      <c r="CQ178" s="423"/>
      <c r="CR178" s="6"/>
      <c r="CS178" s="6"/>
      <c r="CT178" s="6"/>
      <c r="CU178" s="6"/>
      <c r="CV178" s="6"/>
      <c r="CW178" s="6"/>
      <c r="CX178" s="6"/>
      <c r="CY178" s="6"/>
      <c r="CZ178" s="6"/>
    </row>
    <row r="179" s="454" customFormat="true" ht="15" customHeight="true" x14ac:dyDescent="0.2">
      <c r="A179" s="163"/>
      <c r="B179" s="152"/>
      <c r="C179" s="96"/>
      <c r="D179" s="95"/>
      <c r="E179" s="95"/>
      <c r="F179" s="95"/>
      <c r="G179" s="94"/>
      <c r="H179" s="93"/>
      <c r="I179" s="95"/>
      <c r="J179" s="95"/>
      <c r="K179" s="95"/>
      <c r="L179" s="92"/>
      <c r="M179" s="96"/>
      <c r="N179" s="95"/>
      <c r="O179" s="95"/>
      <c r="P179" s="95"/>
      <c r="Q179" s="94"/>
      <c r="R179" s="93"/>
      <c r="S179" s="95"/>
      <c r="T179" s="95"/>
      <c r="U179" s="95"/>
      <c r="V179" s="95"/>
      <c r="W179" s="95"/>
      <c r="X179" s="95"/>
      <c r="Y179" s="95"/>
      <c r="Z179" s="95"/>
      <c r="AA179" s="95"/>
      <c r="AB179" s="95"/>
      <c r="AC179" s="128"/>
      <c r="AD179" s="128"/>
      <c r="AE179" s="128"/>
      <c r="AF179" s="128"/>
      <c r="AG179" s="128"/>
      <c r="AH179" s="128"/>
      <c r="AI179" s="128"/>
      <c r="AJ179" s="128"/>
      <c r="AK179" s="128"/>
      <c r="AL179" s="128"/>
      <c r="AM179" s="128"/>
      <c r="AN179" s="128"/>
      <c r="AO179" s="128"/>
      <c r="AP179" s="128"/>
      <c r="AQ179" s="119"/>
      <c r="AR179" s="908"/>
      <c r="AS179" s="908"/>
      <c r="AT179" s="908"/>
      <c r="AU179" s="908"/>
      <c r="AV179" s="908"/>
      <c r="AW179" s="908"/>
      <c r="AX179" s="908"/>
      <c r="AY179" s="908"/>
      <c r="AZ179" s="361"/>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423"/>
      <c r="CN179" s="423"/>
      <c r="CO179" s="423"/>
      <c r="CP179" s="423"/>
      <c r="CQ179" s="423"/>
      <c r="CR179" s="6"/>
      <c r="CS179" s="6"/>
      <c r="CT179" s="6"/>
      <c r="CU179" s="6"/>
      <c r="CV179" s="6"/>
      <c r="CW179" s="6"/>
      <c r="CX179" s="6"/>
      <c r="CY179" s="6"/>
      <c r="CZ179" s="6"/>
    </row>
    <row r="180" s="454" customFormat="true" ht="15" customHeight="true" x14ac:dyDescent="0.2">
      <c r="A180" s="163"/>
      <c r="B180" s="152"/>
      <c r="C180" s="96"/>
      <c r="D180" s="95"/>
      <c r="E180" s="95"/>
      <c r="F180" s="95"/>
      <c r="G180" s="94"/>
      <c r="H180" s="93"/>
      <c r="I180" s="95"/>
      <c r="J180" s="95"/>
      <c r="K180" s="95"/>
      <c r="L180" s="92"/>
      <c r="M180" s="96"/>
      <c r="N180" s="95"/>
      <c r="O180" s="95"/>
      <c r="P180" s="95"/>
      <c r="Q180" s="94"/>
      <c r="R180" s="93"/>
      <c r="S180" s="95"/>
      <c r="T180" s="95"/>
      <c r="U180" s="95"/>
      <c r="V180" s="95"/>
      <c r="W180" s="95"/>
      <c r="X180" s="95"/>
      <c r="Y180" s="95"/>
      <c r="Z180" s="95"/>
      <c r="AA180" s="95"/>
      <c r="AB180" s="95"/>
      <c r="AC180" s="128"/>
      <c r="AD180" s="128"/>
      <c r="AE180" s="128"/>
      <c r="AF180" s="128"/>
      <c r="AG180" s="128"/>
      <c r="AH180" s="128"/>
      <c r="AI180" s="128"/>
      <c r="AJ180" s="128"/>
      <c r="AK180" s="128"/>
      <c r="AL180" s="128"/>
      <c r="AM180" s="128"/>
      <c r="AN180" s="128"/>
      <c r="AO180" s="128"/>
      <c r="AP180" s="128"/>
      <c r="AQ180" s="119"/>
      <c r="AR180" s="908"/>
      <c r="AS180" s="908"/>
      <c r="AT180" s="908"/>
      <c r="AU180" s="908"/>
      <c r="AV180" s="908"/>
      <c r="AW180" s="908"/>
      <c r="AX180" s="908"/>
      <c r="AY180" s="908"/>
      <c r="AZ180" s="361"/>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423"/>
      <c r="CN180" s="423"/>
      <c r="CO180" s="423"/>
      <c r="CP180" s="423"/>
      <c r="CQ180" s="423"/>
      <c r="CR180" s="6"/>
      <c r="CS180" s="6"/>
      <c r="CT180" s="6"/>
      <c r="CU180" s="6"/>
      <c r="CV180" s="6"/>
      <c r="CW180" s="6"/>
      <c r="CX180" s="6"/>
      <c r="CY180" s="6"/>
      <c r="CZ180" s="6"/>
    </row>
    <row r="181" s="454" customFormat="true" ht="15" customHeight="true" x14ac:dyDescent="0.2">
      <c r="A181" s="163"/>
      <c r="B181" s="152"/>
      <c r="C181" s="96"/>
      <c r="D181" s="95"/>
      <c r="E181" s="95"/>
      <c r="F181" s="95"/>
      <c r="G181" s="94"/>
      <c r="H181" s="93"/>
      <c r="I181" s="95"/>
      <c r="J181" s="95"/>
      <c r="K181" s="95"/>
      <c r="L181" s="92"/>
      <c r="M181" s="96"/>
      <c r="N181" s="95"/>
      <c r="O181" s="95"/>
      <c r="P181" s="95"/>
      <c r="Q181" s="94"/>
      <c r="R181" s="93"/>
      <c r="S181" s="95"/>
      <c r="T181" s="95"/>
      <c r="U181" s="95"/>
      <c r="V181" s="95"/>
      <c r="W181" s="95"/>
      <c r="X181" s="95"/>
      <c r="Y181" s="95"/>
      <c r="Z181" s="95"/>
      <c r="AA181" s="95"/>
      <c r="AB181" s="95"/>
      <c r="AC181" s="128"/>
      <c r="AD181" s="128"/>
      <c r="AE181" s="128"/>
      <c r="AF181" s="128"/>
      <c r="AG181" s="128"/>
      <c r="AH181" s="128"/>
      <c r="AI181" s="128"/>
      <c r="AJ181" s="128"/>
      <c r="AK181" s="128"/>
      <c r="AL181" s="128"/>
      <c r="AM181" s="128"/>
      <c r="AN181" s="128"/>
      <c r="AO181" s="128"/>
      <c r="AP181" s="128"/>
      <c r="AQ181" s="119"/>
      <c r="AR181" s="908"/>
      <c r="AS181" s="908"/>
      <c r="AT181" s="908"/>
      <c r="AU181" s="908"/>
      <c r="AV181" s="908"/>
      <c r="AW181" s="908"/>
      <c r="AX181" s="908"/>
      <c r="AY181" s="908"/>
      <c r="AZ181" s="361"/>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423"/>
      <c r="CN181" s="423"/>
      <c r="CO181" s="423"/>
      <c r="CP181" s="423"/>
      <c r="CQ181" s="423"/>
      <c r="CR181" s="6"/>
      <c r="CS181" s="6"/>
      <c r="CT181" s="6"/>
      <c r="CU181" s="6"/>
      <c r="CV181" s="6"/>
      <c r="CW181" s="6"/>
      <c r="CX181" s="6"/>
      <c r="CY181" s="6"/>
      <c r="CZ181" s="6"/>
    </row>
    <row r="182" s="454" customFormat="true" ht="15" customHeight="true" x14ac:dyDescent="0.2">
      <c r="A182" s="163"/>
      <c r="B182" s="152"/>
      <c r="C182" s="96"/>
      <c r="D182" s="95"/>
      <c r="E182" s="95"/>
      <c r="F182" s="95"/>
      <c r="G182" s="94"/>
      <c r="H182" s="93"/>
      <c r="I182" s="95"/>
      <c r="J182" s="95"/>
      <c r="K182" s="95"/>
      <c r="L182" s="92"/>
      <c r="M182" s="96"/>
      <c r="N182" s="95"/>
      <c r="O182" s="95"/>
      <c r="P182" s="95"/>
      <c r="Q182" s="94"/>
      <c r="R182" s="93"/>
      <c r="S182" s="95"/>
      <c r="T182" s="95"/>
      <c r="U182" s="95"/>
      <c r="V182" s="95"/>
      <c r="W182" s="95"/>
      <c r="X182" s="95"/>
      <c r="Y182" s="95"/>
      <c r="Z182" s="95"/>
      <c r="AA182" s="95"/>
      <c r="AB182" s="95"/>
      <c r="AC182" s="128"/>
      <c r="AD182" s="128"/>
      <c r="AE182" s="128"/>
      <c r="AF182" s="128"/>
      <c r="AG182" s="128"/>
      <c r="AH182" s="128"/>
      <c r="AI182" s="128"/>
      <c r="AJ182" s="128"/>
      <c r="AK182" s="128"/>
      <c r="AL182" s="128"/>
      <c r="AM182" s="128"/>
      <c r="AN182" s="128"/>
      <c r="AO182" s="128"/>
      <c r="AP182" s="128"/>
      <c r="AQ182" s="119"/>
      <c r="AR182" s="908"/>
      <c r="AS182" s="908"/>
      <c r="AT182" s="908"/>
      <c r="AU182" s="908"/>
      <c r="AV182" s="908"/>
      <c r="AW182" s="908"/>
      <c r="AX182" s="908"/>
      <c r="AY182" s="908"/>
      <c r="AZ182" s="361"/>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423"/>
      <c r="CN182" s="423"/>
      <c r="CO182" s="423"/>
      <c r="CP182" s="423"/>
      <c r="CQ182" s="423"/>
      <c r="CR182" s="6"/>
      <c r="CS182" s="6"/>
      <c r="CT182" s="6"/>
      <c r="CU182" s="6"/>
      <c r="CV182" s="6"/>
      <c r="CW182" s="6"/>
      <c r="CX182" s="6"/>
      <c r="CY182" s="6"/>
      <c r="CZ182" s="6"/>
    </row>
    <row r="183" s="454" customFormat="true" ht="15" customHeight="true" x14ac:dyDescent="0.2">
      <c r="A183" s="163"/>
      <c r="B183" s="152"/>
      <c r="C183" s="96"/>
      <c r="D183" s="95"/>
      <c r="E183" s="95"/>
      <c r="F183" s="95"/>
      <c r="G183" s="94"/>
      <c r="H183" s="93"/>
      <c r="I183" s="95"/>
      <c r="J183" s="95"/>
      <c r="K183" s="95"/>
      <c r="L183" s="92"/>
      <c r="M183" s="96"/>
      <c r="N183" s="95"/>
      <c r="O183" s="95"/>
      <c r="P183" s="95"/>
      <c r="Q183" s="94"/>
      <c r="R183" s="93"/>
      <c r="S183" s="95"/>
      <c r="T183" s="95"/>
      <c r="U183" s="95"/>
      <c r="V183" s="95"/>
      <c r="W183" s="95"/>
      <c r="X183" s="95"/>
      <c r="Y183" s="95"/>
      <c r="Z183" s="95"/>
      <c r="AA183" s="95"/>
      <c r="AB183" s="95"/>
      <c r="AC183" s="128"/>
      <c r="AD183" s="128"/>
      <c r="AE183" s="128"/>
      <c r="AF183" s="128"/>
      <c r="AG183" s="128"/>
      <c r="AH183" s="128"/>
      <c r="AI183" s="128"/>
      <c r="AJ183" s="128"/>
      <c r="AK183" s="128"/>
      <c r="AL183" s="128"/>
      <c r="AM183" s="128"/>
      <c r="AN183" s="128"/>
      <c r="AO183" s="128"/>
      <c r="AP183" s="128"/>
      <c r="AQ183" s="119"/>
      <c r="AR183" s="908"/>
      <c r="AS183" s="908"/>
      <c r="AT183" s="908"/>
      <c r="AU183" s="908"/>
      <c r="AV183" s="908"/>
      <c r="AW183" s="908"/>
      <c r="AX183" s="908"/>
      <c r="AY183" s="908"/>
      <c r="AZ183" s="361"/>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423"/>
      <c r="CN183" s="423"/>
      <c r="CO183" s="423"/>
      <c r="CP183" s="423"/>
      <c r="CQ183" s="423"/>
      <c r="CR183" s="6"/>
      <c r="CS183" s="6"/>
      <c r="CT183" s="6"/>
      <c r="CU183" s="6"/>
      <c r="CV183" s="6"/>
      <c r="CW183" s="6"/>
      <c r="CX183" s="6"/>
      <c r="CY183" s="6"/>
      <c r="CZ183" s="6"/>
    </row>
    <row r="184" s="454" customFormat="true" ht="15" customHeight="true" x14ac:dyDescent="0.2">
      <c r="A184" s="163"/>
      <c r="B184" s="152"/>
      <c r="C184" s="96"/>
      <c r="D184" s="95"/>
      <c r="E184" s="95"/>
      <c r="F184" s="95"/>
      <c r="G184" s="94"/>
      <c r="H184" s="93"/>
      <c r="I184" s="95"/>
      <c r="J184" s="95"/>
      <c r="K184" s="95"/>
      <c r="L184" s="92"/>
      <c r="M184" s="96"/>
      <c r="N184" s="95"/>
      <c r="O184" s="95"/>
      <c r="P184" s="95"/>
      <c r="Q184" s="94"/>
      <c r="R184" s="93"/>
      <c r="S184" s="95"/>
      <c r="T184" s="95"/>
      <c r="U184" s="95"/>
      <c r="V184" s="95"/>
      <c r="W184" s="95"/>
      <c r="X184" s="95"/>
      <c r="Y184" s="95"/>
      <c r="Z184" s="95"/>
      <c r="AA184" s="95"/>
      <c r="AB184" s="95"/>
      <c r="AC184" s="128"/>
      <c r="AD184" s="128"/>
      <c r="AE184" s="128"/>
      <c r="AF184" s="128"/>
      <c r="AG184" s="128"/>
      <c r="AH184" s="128"/>
      <c r="AI184" s="128"/>
      <c r="AJ184" s="128"/>
      <c r="AK184" s="128"/>
      <c r="AL184" s="128"/>
      <c r="AM184" s="128"/>
      <c r="AN184" s="128"/>
      <c r="AO184" s="128"/>
      <c r="AP184" s="128"/>
      <c r="AQ184" s="119"/>
      <c r="AR184" s="908"/>
      <c r="AS184" s="908"/>
      <c r="AT184" s="908"/>
      <c r="AU184" s="908"/>
      <c r="AV184" s="908"/>
      <c r="AW184" s="908"/>
      <c r="AX184" s="908"/>
      <c r="AY184" s="908"/>
      <c r="AZ184" s="361"/>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423"/>
      <c r="CN184" s="423"/>
      <c r="CO184" s="423"/>
      <c r="CP184" s="423"/>
      <c r="CQ184" s="423"/>
      <c r="CR184" s="6"/>
      <c r="CS184" s="6"/>
      <c r="CT184" s="6"/>
      <c r="CU184" s="6"/>
      <c r="CV184" s="6"/>
      <c r="CW184" s="6"/>
      <c r="CX184" s="6"/>
      <c r="CY184" s="6"/>
      <c r="CZ184" s="6"/>
    </row>
    <row r="185" s="454" customFormat="true" ht="15" customHeight="true" x14ac:dyDescent="0.2">
      <c r="A185" s="163"/>
      <c r="B185" s="152"/>
      <c r="C185" s="96"/>
      <c r="D185" s="95"/>
      <c r="E185" s="95"/>
      <c r="F185" s="95"/>
      <c r="G185" s="94"/>
      <c r="H185" s="93"/>
      <c r="I185" s="95"/>
      <c r="J185" s="95"/>
      <c r="K185" s="95"/>
      <c r="L185" s="92"/>
      <c r="M185" s="96"/>
      <c r="N185" s="95"/>
      <c r="O185" s="95"/>
      <c r="P185" s="95"/>
      <c r="Q185" s="94"/>
      <c r="R185" s="93"/>
      <c r="S185" s="95"/>
      <c r="T185" s="95"/>
      <c r="U185" s="95"/>
      <c r="V185" s="95"/>
      <c r="W185" s="95"/>
      <c r="X185" s="95"/>
      <c r="Y185" s="95"/>
      <c r="Z185" s="95"/>
      <c r="AA185" s="95"/>
      <c r="AB185" s="95"/>
      <c r="AC185" s="128"/>
      <c r="AD185" s="128"/>
      <c r="AE185" s="128"/>
      <c r="AF185" s="128"/>
      <c r="AG185" s="128"/>
      <c r="AH185" s="128"/>
      <c r="AI185" s="128"/>
      <c r="AJ185" s="128"/>
      <c r="AK185" s="128"/>
      <c r="AL185" s="128"/>
      <c r="AM185" s="128"/>
      <c r="AN185" s="128"/>
      <c r="AO185" s="128"/>
      <c r="AP185" s="128"/>
      <c r="AQ185" s="119"/>
      <c r="AR185" s="908"/>
      <c r="AS185" s="908"/>
      <c r="AT185" s="908"/>
      <c r="AU185" s="908"/>
      <c r="AV185" s="908"/>
      <c r="AW185" s="908"/>
      <c r="AX185" s="908"/>
      <c r="AY185" s="908"/>
      <c r="AZ185" s="361"/>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423"/>
      <c r="CN185" s="423"/>
      <c r="CO185" s="423"/>
      <c r="CP185" s="423"/>
      <c r="CQ185" s="423"/>
      <c r="CR185" s="6"/>
      <c r="CS185" s="6"/>
      <c r="CT185" s="6"/>
      <c r="CU185" s="6"/>
      <c r="CV185" s="6"/>
      <c r="CW185" s="6"/>
      <c r="CX185" s="6"/>
      <c r="CY185" s="6"/>
      <c r="CZ185" s="6"/>
    </row>
    <row r="186" s="454" customFormat="true" ht="15" customHeight="true" x14ac:dyDescent="0.2">
      <c r="A186" s="163"/>
      <c r="B186" s="152"/>
      <c r="C186" s="96"/>
      <c r="D186" s="95"/>
      <c r="E186" s="95"/>
      <c r="F186" s="95"/>
      <c r="G186" s="94"/>
      <c r="H186" s="93"/>
      <c r="I186" s="95"/>
      <c r="J186" s="95"/>
      <c r="K186" s="95"/>
      <c r="L186" s="92"/>
      <c r="M186" s="96"/>
      <c r="N186" s="95"/>
      <c r="O186" s="95"/>
      <c r="P186" s="95"/>
      <c r="Q186" s="94"/>
      <c r="R186" s="93"/>
      <c r="S186" s="95"/>
      <c r="T186" s="95"/>
      <c r="U186" s="95"/>
      <c r="V186" s="95"/>
      <c r="W186" s="95"/>
      <c r="X186" s="95"/>
      <c r="Y186" s="95"/>
      <c r="Z186" s="95"/>
      <c r="AA186" s="95"/>
      <c r="AB186" s="95"/>
      <c r="AC186" s="128"/>
      <c r="AD186" s="128"/>
      <c r="AE186" s="128"/>
      <c r="AF186" s="128"/>
      <c r="AG186" s="128"/>
      <c r="AH186" s="128"/>
      <c r="AI186" s="128"/>
      <c r="AJ186" s="128"/>
      <c r="AK186" s="128"/>
      <c r="AL186" s="128"/>
      <c r="AM186" s="128"/>
      <c r="AN186" s="128"/>
      <c r="AO186" s="128"/>
      <c r="AP186" s="128"/>
      <c r="AQ186" s="119"/>
      <c r="AR186" s="908"/>
      <c r="AS186" s="908"/>
      <c r="AT186" s="908"/>
      <c r="AU186" s="908"/>
      <c r="AV186" s="908"/>
      <c r="AW186" s="908"/>
      <c r="AX186" s="908"/>
      <c r="AY186" s="908"/>
      <c r="AZ186" s="361"/>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423"/>
      <c r="CN186" s="423"/>
      <c r="CO186" s="423"/>
      <c r="CP186" s="423"/>
      <c r="CQ186" s="423"/>
      <c r="CR186" s="6"/>
      <c r="CS186" s="6"/>
      <c r="CT186" s="6"/>
      <c r="CU186" s="6"/>
      <c r="CV186" s="6"/>
      <c r="CW186" s="6"/>
      <c r="CX186" s="6"/>
      <c r="CY186" s="6"/>
      <c r="CZ186" s="6"/>
    </row>
    <row r="187" s="454" customFormat="true" ht="15" customHeight="true" x14ac:dyDescent="0.2">
      <c r="A187" s="163"/>
      <c r="B187" s="152"/>
      <c r="C187" s="96"/>
      <c r="D187" s="95"/>
      <c r="E187" s="95"/>
      <c r="F187" s="95"/>
      <c r="G187" s="94"/>
      <c r="H187" s="93"/>
      <c r="I187" s="95"/>
      <c r="J187" s="95"/>
      <c r="K187" s="95"/>
      <c r="L187" s="92"/>
      <c r="M187" s="96"/>
      <c r="N187" s="95"/>
      <c r="O187" s="95"/>
      <c r="P187" s="95"/>
      <c r="Q187" s="94"/>
      <c r="R187" s="93"/>
      <c r="S187" s="95"/>
      <c r="T187" s="95"/>
      <c r="U187" s="95"/>
      <c r="V187" s="95"/>
      <c r="W187" s="95"/>
      <c r="X187" s="95"/>
      <c r="Y187" s="95"/>
      <c r="Z187" s="95"/>
      <c r="AA187" s="95"/>
      <c r="AB187" s="95"/>
      <c r="AC187" s="128"/>
      <c r="AD187" s="128"/>
      <c r="AE187" s="128"/>
      <c r="AF187" s="128"/>
      <c r="AG187" s="128"/>
      <c r="AH187" s="128"/>
      <c r="AI187" s="128"/>
      <c r="AJ187" s="128"/>
      <c r="AK187" s="128"/>
      <c r="AL187" s="128"/>
      <c r="AM187" s="128"/>
      <c r="AN187" s="128"/>
      <c r="AO187" s="128"/>
      <c r="AP187" s="128"/>
      <c r="AQ187" s="119"/>
      <c r="AR187" s="908"/>
      <c r="AS187" s="908"/>
      <c r="AT187" s="908"/>
      <c r="AU187" s="908"/>
      <c r="AV187" s="908"/>
      <c r="AW187" s="908"/>
      <c r="AX187" s="908"/>
      <c r="AY187" s="908"/>
      <c r="AZ187" s="361"/>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423"/>
      <c r="CN187" s="423"/>
      <c r="CO187" s="423"/>
      <c r="CP187" s="423"/>
      <c r="CQ187" s="423"/>
      <c r="CR187" s="6"/>
      <c r="CS187" s="6"/>
      <c r="CT187" s="6"/>
      <c r="CU187" s="6"/>
      <c r="CV187" s="6"/>
      <c r="CW187" s="6"/>
      <c r="CX187" s="6"/>
      <c r="CY187" s="6"/>
      <c r="CZ187" s="6"/>
    </row>
    <row r="188" s="454" customFormat="true" ht="15" customHeight="true" x14ac:dyDescent="0.2">
      <c r="A188" s="163"/>
      <c r="B188" s="152"/>
      <c r="C188" s="96"/>
      <c r="D188" s="95"/>
      <c r="E188" s="95"/>
      <c r="F188" s="95"/>
      <c r="G188" s="94"/>
      <c r="H188" s="93"/>
      <c r="I188" s="95"/>
      <c r="J188" s="95"/>
      <c r="K188" s="95"/>
      <c r="L188" s="92"/>
      <c r="M188" s="96"/>
      <c r="N188" s="95"/>
      <c r="O188" s="95"/>
      <c r="P188" s="95"/>
      <c r="Q188" s="94"/>
      <c r="R188" s="93"/>
      <c r="S188" s="95"/>
      <c r="T188" s="95"/>
      <c r="U188" s="95"/>
      <c r="V188" s="95"/>
      <c r="W188" s="95"/>
      <c r="X188" s="95"/>
      <c r="Y188" s="95"/>
      <c r="Z188" s="95"/>
      <c r="AA188" s="95"/>
      <c r="AB188" s="95"/>
      <c r="AC188" s="128"/>
      <c r="AD188" s="128"/>
      <c r="AE188" s="128"/>
      <c r="AF188" s="128"/>
      <c r="AG188" s="128"/>
      <c r="AH188" s="128"/>
      <c r="AI188" s="128"/>
      <c r="AJ188" s="128"/>
      <c r="AK188" s="128"/>
      <c r="AL188" s="128"/>
      <c r="AM188" s="128"/>
      <c r="AN188" s="128"/>
      <c r="AO188" s="128"/>
      <c r="AP188" s="128"/>
      <c r="AQ188" s="119"/>
      <c r="AR188" s="908"/>
      <c r="AS188" s="908"/>
      <c r="AT188" s="908"/>
      <c r="AU188" s="908"/>
      <c r="AV188" s="908"/>
      <c r="AW188" s="908"/>
      <c r="AX188" s="908"/>
      <c r="AY188" s="908"/>
      <c r="AZ188" s="361"/>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423"/>
      <c r="CN188" s="423"/>
      <c r="CO188" s="423"/>
      <c r="CP188" s="423"/>
      <c r="CQ188" s="423"/>
      <c r="CR188" s="6"/>
      <c r="CS188" s="6"/>
      <c r="CT188" s="6"/>
      <c r="CU188" s="6"/>
      <c r="CV188" s="6"/>
      <c r="CW188" s="6"/>
      <c r="CX188" s="6"/>
      <c r="CY188" s="6"/>
      <c r="CZ188" s="6"/>
    </row>
    <row r="189" s="454" customFormat="true" ht="15" customHeight="true" x14ac:dyDescent="0.2">
      <c r="A189" s="163"/>
      <c r="B189" s="152"/>
      <c r="C189" s="96"/>
      <c r="D189" s="95"/>
      <c r="E189" s="95"/>
      <c r="F189" s="95"/>
      <c r="G189" s="94"/>
      <c r="H189" s="93"/>
      <c r="I189" s="95"/>
      <c r="J189" s="95"/>
      <c r="K189" s="95"/>
      <c r="L189" s="92"/>
      <c r="M189" s="96"/>
      <c r="N189" s="95"/>
      <c r="O189" s="95"/>
      <c r="P189" s="95"/>
      <c r="Q189" s="94"/>
      <c r="R189" s="93"/>
      <c r="S189" s="95"/>
      <c r="T189" s="95"/>
      <c r="U189" s="95"/>
      <c r="V189" s="95"/>
      <c r="W189" s="95"/>
      <c r="X189" s="95"/>
      <c r="Y189" s="95"/>
      <c r="Z189" s="95"/>
      <c r="AA189" s="95"/>
      <c r="AB189" s="95"/>
      <c r="AC189" s="128"/>
      <c r="AD189" s="128"/>
      <c r="AE189" s="128"/>
      <c r="AF189" s="128"/>
      <c r="AG189" s="128"/>
      <c r="AH189" s="128"/>
      <c r="AI189" s="128"/>
      <c r="AJ189" s="128"/>
      <c r="AK189" s="128"/>
      <c r="AL189" s="128"/>
      <c r="AM189" s="128"/>
      <c r="AN189" s="128"/>
      <c r="AO189" s="128"/>
      <c r="AP189" s="128"/>
      <c r="AQ189" s="119"/>
      <c r="AR189" s="908"/>
      <c r="AS189" s="908"/>
      <c r="AT189" s="908"/>
      <c r="AU189" s="908"/>
      <c r="AV189" s="908"/>
      <c r="AW189" s="908"/>
      <c r="AX189" s="908"/>
      <c r="AY189" s="908"/>
      <c r="AZ189" s="361"/>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423"/>
      <c r="CN189" s="423"/>
      <c r="CO189" s="423"/>
      <c r="CP189" s="423"/>
      <c r="CQ189" s="423"/>
      <c r="CR189" s="6"/>
      <c r="CS189" s="6"/>
      <c r="CT189" s="6"/>
      <c r="CU189" s="6"/>
      <c r="CV189" s="6"/>
      <c r="CW189" s="6"/>
      <c r="CX189" s="6"/>
      <c r="CY189" s="6"/>
      <c r="CZ189" s="6"/>
    </row>
    <row r="190" s="454" customFormat="true" ht="15" customHeight="true" x14ac:dyDescent="0.2">
      <c r="A190" s="163"/>
      <c r="B190" s="152"/>
      <c r="C190" s="96"/>
      <c r="D190" s="95"/>
      <c r="E190" s="95"/>
      <c r="F190" s="95"/>
      <c r="G190" s="94"/>
      <c r="H190" s="93"/>
      <c r="I190" s="95"/>
      <c r="J190" s="95"/>
      <c r="K190" s="95"/>
      <c r="L190" s="92"/>
      <c r="M190" s="96"/>
      <c r="N190" s="95"/>
      <c r="O190" s="95"/>
      <c r="P190" s="95"/>
      <c r="Q190" s="94"/>
      <c r="R190" s="93"/>
      <c r="S190" s="95"/>
      <c r="T190" s="95"/>
      <c r="U190" s="95"/>
      <c r="V190" s="95"/>
      <c r="W190" s="95"/>
      <c r="X190" s="95"/>
      <c r="Y190" s="95"/>
      <c r="Z190" s="95"/>
      <c r="AA190" s="95"/>
      <c r="AB190" s="95"/>
      <c r="AC190" s="128"/>
      <c r="AD190" s="128"/>
      <c r="AE190" s="128"/>
      <c r="AF190" s="128"/>
      <c r="AG190" s="128"/>
      <c r="AH190" s="128"/>
      <c r="AI190" s="128"/>
      <c r="AJ190" s="128"/>
      <c r="AK190" s="128"/>
      <c r="AL190" s="128"/>
      <c r="AM190" s="128"/>
      <c r="AN190" s="128"/>
      <c r="AO190" s="128"/>
      <c r="AP190" s="128"/>
      <c r="AQ190" s="119"/>
      <c r="AR190" s="908"/>
      <c r="AS190" s="908"/>
      <c r="AT190" s="908"/>
      <c r="AU190" s="908"/>
      <c r="AV190" s="908"/>
      <c r="AW190" s="908"/>
      <c r="AX190" s="908"/>
      <c r="AY190" s="908"/>
      <c r="AZ190" s="361"/>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423"/>
      <c r="CN190" s="423"/>
      <c r="CO190" s="423"/>
      <c r="CP190" s="423"/>
      <c r="CQ190" s="423"/>
      <c r="CR190" s="6"/>
      <c r="CS190" s="6"/>
      <c r="CT190" s="6"/>
      <c r="CU190" s="6"/>
      <c r="CV190" s="6"/>
      <c r="CW190" s="6"/>
      <c r="CX190" s="6"/>
      <c r="CY190" s="6"/>
      <c r="CZ190" s="6"/>
    </row>
    <row r="191" s="454" customFormat="true" ht="15" customHeight="true" x14ac:dyDescent="0.2">
      <c r="A191" s="163"/>
      <c r="B191" s="152"/>
      <c r="C191" s="96"/>
      <c r="D191" s="95"/>
      <c r="E191" s="95"/>
      <c r="F191" s="95"/>
      <c r="G191" s="94"/>
      <c r="H191" s="93"/>
      <c r="I191" s="95"/>
      <c r="J191" s="95"/>
      <c r="K191" s="95"/>
      <c r="L191" s="92"/>
      <c r="M191" s="96"/>
      <c r="N191" s="95"/>
      <c r="O191" s="95"/>
      <c r="P191" s="95"/>
      <c r="Q191" s="94"/>
      <c r="R191" s="93"/>
      <c r="S191" s="95"/>
      <c r="T191" s="95"/>
      <c r="U191" s="95"/>
      <c r="V191" s="95"/>
      <c r="W191" s="95"/>
      <c r="X191" s="95"/>
      <c r="Y191" s="95"/>
      <c r="Z191" s="95"/>
      <c r="AA191" s="95"/>
      <c r="AB191" s="95"/>
      <c r="AC191" s="128"/>
      <c r="AD191" s="128"/>
      <c r="AE191" s="128"/>
      <c r="AF191" s="128"/>
      <c r="AG191" s="128"/>
      <c r="AH191" s="128"/>
      <c r="AI191" s="128"/>
      <c r="AJ191" s="128"/>
      <c r="AK191" s="128"/>
      <c r="AL191" s="128"/>
      <c r="AM191" s="128"/>
      <c r="AN191" s="128"/>
      <c r="AO191" s="128"/>
      <c r="AP191" s="128"/>
      <c r="AQ191" s="119"/>
      <c r="AR191" s="908"/>
      <c r="AS191" s="908"/>
      <c r="AT191" s="908"/>
      <c r="AU191" s="908"/>
      <c r="AV191" s="908"/>
      <c r="AW191" s="908"/>
      <c r="AX191" s="908"/>
      <c r="AY191" s="908"/>
      <c r="AZ191" s="361"/>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423"/>
      <c r="CN191" s="423"/>
      <c r="CO191" s="423"/>
      <c r="CP191" s="423"/>
      <c r="CQ191" s="423"/>
      <c r="CR191" s="6"/>
      <c r="CS191" s="6"/>
      <c r="CT191" s="6"/>
      <c r="CU191" s="6"/>
      <c r="CV191" s="6"/>
      <c r="CW191" s="6"/>
      <c r="CX191" s="6"/>
      <c r="CY191" s="6"/>
      <c r="CZ191" s="6"/>
    </row>
    <row r="192" s="454" customFormat="true" ht="15" customHeight="true" x14ac:dyDescent="0.2">
      <c r="A192" s="163"/>
      <c r="B192" s="152"/>
      <c r="C192" s="96"/>
      <c r="D192" s="95"/>
      <c r="E192" s="95"/>
      <c r="F192" s="95"/>
      <c r="G192" s="94"/>
      <c r="H192" s="93"/>
      <c r="I192" s="95"/>
      <c r="J192" s="95"/>
      <c r="K192" s="95"/>
      <c r="L192" s="92"/>
      <c r="M192" s="96"/>
      <c r="N192" s="95"/>
      <c r="O192" s="95"/>
      <c r="P192" s="95"/>
      <c r="Q192" s="94"/>
      <c r="R192" s="93"/>
      <c r="S192" s="95"/>
      <c r="T192" s="95"/>
      <c r="U192" s="95"/>
      <c r="V192" s="95"/>
      <c r="W192" s="95"/>
      <c r="X192" s="95"/>
      <c r="Y192" s="95"/>
      <c r="Z192" s="95"/>
      <c r="AA192" s="95"/>
      <c r="AB192" s="95"/>
      <c r="AC192" s="128"/>
      <c r="AD192" s="128"/>
      <c r="AE192" s="128"/>
      <c r="AF192" s="128"/>
      <c r="AG192" s="128"/>
      <c r="AH192" s="128"/>
      <c r="AI192" s="128"/>
      <c r="AJ192" s="128"/>
      <c r="AK192" s="128"/>
      <c r="AL192" s="128"/>
      <c r="AM192" s="128"/>
      <c r="AN192" s="128"/>
      <c r="AO192" s="128"/>
      <c r="AP192" s="128"/>
      <c r="AQ192" s="119"/>
      <c r="AR192" s="908"/>
      <c r="AS192" s="908"/>
      <c r="AT192" s="908"/>
      <c r="AU192" s="908"/>
      <c r="AV192" s="908"/>
      <c r="AW192" s="908"/>
      <c r="AX192" s="908"/>
      <c r="AY192" s="908"/>
      <c r="AZ192" s="361"/>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423"/>
      <c r="CN192" s="423"/>
      <c r="CO192" s="423"/>
      <c r="CP192" s="423"/>
      <c r="CQ192" s="423"/>
      <c r="CR192" s="6"/>
      <c r="CS192" s="6"/>
      <c r="CT192" s="6"/>
      <c r="CU192" s="6"/>
      <c r="CV192" s="6"/>
      <c r="CW192" s="6"/>
      <c r="CX192" s="6"/>
      <c r="CY192" s="6"/>
      <c r="CZ192" s="6"/>
    </row>
    <row r="193" s="454" customFormat="true" ht="15" customHeight="true" x14ac:dyDescent="0.2">
      <c r="A193" s="187"/>
      <c r="B193" s="151"/>
      <c r="C193" s="121"/>
      <c r="D193" s="128"/>
      <c r="E193" s="128"/>
      <c r="F193" s="128"/>
      <c r="G193" s="127"/>
      <c r="H193" s="120"/>
      <c r="I193" s="128"/>
      <c r="J193" s="128"/>
      <c r="K193" s="128"/>
      <c r="L193" s="119"/>
      <c r="M193" s="121"/>
      <c r="N193" s="128"/>
      <c r="O193" s="128"/>
      <c r="P193" s="128"/>
      <c r="Q193" s="127"/>
      <c r="R193" s="120"/>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19"/>
      <c r="AR193" s="908"/>
      <c r="AS193" s="908"/>
      <c r="AT193" s="908"/>
      <c r="AU193" s="908"/>
      <c r="AV193" s="908"/>
      <c r="AW193" s="908"/>
      <c r="AX193" s="908"/>
      <c r="AY193" s="908"/>
      <c r="AZ193" s="361"/>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423"/>
      <c r="CN193" s="423"/>
      <c r="CO193" s="423"/>
      <c r="CP193" s="423"/>
      <c r="CQ193" s="423"/>
      <c r="CR193" s="6"/>
      <c r="CS193" s="6"/>
      <c r="CT193" s="6"/>
      <c r="CU193" s="6"/>
      <c r="CV193" s="6"/>
      <c r="CW193" s="6"/>
      <c r="CX193" s="6"/>
      <c r="CY193" s="6"/>
      <c r="CZ193" s="6"/>
    </row>
    <row r="194" s="333" customFormat="true" ht="15" customHeight="true" x14ac:dyDescent="0.2">
      <c r="A194" s="186"/>
      <c r="B194" s="150"/>
      <c r="C194" s="121"/>
      <c r="D194" s="128"/>
      <c r="E194" s="128"/>
      <c r="F194" s="128"/>
      <c r="G194" s="127"/>
      <c r="H194" s="120"/>
      <c r="I194" s="128"/>
      <c r="J194" s="128"/>
      <c r="K194" s="128"/>
      <c r="L194" s="119"/>
      <c r="M194" s="121"/>
      <c r="N194" s="128"/>
      <c r="O194" s="128"/>
      <c r="P194" s="128"/>
      <c r="Q194" s="127"/>
      <c r="R194" s="120"/>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19"/>
      <c r="AR194" s="908"/>
      <c r="AS194" s="908"/>
      <c r="AT194" s="908"/>
      <c r="AU194" s="908"/>
      <c r="AV194" s="908"/>
      <c r="AW194" s="908"/>
      <c r="AX194" s="908"/>
      <c r="AY194" s="908"/>
      <c r="AZ194" s="361"/>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423"/>
      <c r="CN194" s="423"/>
      <c r="CO194" s="423"/>
      <c r="CP194" s="423"/>
      <c r="CQ194" s="423"/>
      <c r="CR194" s="6"/>
      <c r="CS194" s="6"/>
      <c r="CT194" s="6"/>
      <c r="CU194" s="6"/>
      <c r="CV194" s="6"/>
      <c r="CW194" s="6"/>
      <c r="CX194" s="6"/>
      <c r="CY194" s="6"/>
      <c r="CZ194" s="6"/>
    </row>
    <row r="195" s="333" customFormat="true" ht="15" customHeight="true" x14ac:dyDescent="0.2">
      <c r="A195" s="186"/>
      <c r="B195" s="150"/>
      <c r="C195" s="121"/>
      <c r="D195" s="128"/>
      <c r="E195" s="128"/>
      <c r="F195" s="128"/>
      <c r="G195" s="127"/>
      <c r="H195" s="120"/>
      <c r="I195" s="128"/>
      <c r="J195" s="128"/>
      <c r="K195" s="128"/>
      <c r="L195" s="119"/>
      <c r="M195" s="121"/>
      <c r="N195" s="128"/>
      <c r="O195" s="128"/>
      <c r="P195" s="128"/>
      <c r="Q195" s="127"/>
      <c r="R195" s="120"/>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19"/>
      <c r="AR195" s="908"/>
      <c r="AS195" s="908"/>
      <c r="AT195" s="908"/>
      <c r="AU195" s="908"/>
      <c r="AV195" s="908"/>
      <c r="AW195" s="908"/>
      <c r="AX195" s="908"/>
      <c r="AY195" s="908"/>
      <c r="AZ195" s="361"/>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423"/>
      <c r="CN195" s="423"/>
      <c r="CO195" s="423"/>
      <c r="CP195" s="423"/>
      <c r="CQ195" s="423"/>
      <c r="CR195" s="6"/>
      <c r="CS195" s="6"/>
      <c r="CT195" s="6"/>
      <c r="CU195" s="6"/>
      <c r="CV195" s="6"/>
      <c r="CW195" s="6"/>
      <c r="CX195" s="6"/>
      <c r="CY195" s="6"/>
      <c r="CZ195" s="6"/>
    </row>
    <row r="196" s="333" customFormat="true" ht="15" customHeight="true" x14ac:dyDescent="0.2">
      <c r="A196" s="186"/>
      <c r="B196" s="150"/>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19"/>
      <c r="AR196" s="908"/>
      <c r="AS196" s="908"/>
      <c r="AT196" s="908"/>
      <c r="AU196" s="908"/>
      <c r="AV196" s="908"/>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423"/>
      <c r="CN196" s="423"/>
      <c r="CO196" s="423"/>
      <c r="CP196" s="423"/>
      <c r="CQ196" s="423"/>
      <c r="CR196" s="6"/>
      <c r="CS196" s="6"/>
      <c r="CT196" s="6"/>
      <c r="CU196" s="6"/>
      <c r="CV196" s="6"/>
      <c r="CW196" s="6"/>
      <c r="CX196" s="6"/>
      <c r="CY196" s="6"/>
      <c r="CZ196" s="6"/>
    </row>
    <row r="197" s="333" customFormat="true" ht="15" customHeight="true" x14ac:dyDescent="0.2">
      <c r="A197" s="186"/>
      <c r="B197" s="150"/>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19"/>
      <c r="AR197" s="908"/>
      <c r="AS197" s="908"/>
      <c r="AT197" s="908"/>
      <c r="AU197" s="908"/>
      <c r="AV197" s="908"/>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423"/>
      <c r="CN197" s="423"/>
      <c r="CO197" s="423"/>
      <c r="CP197" s="423"/>
      <c r="CQ197" s="423"/>
      <c r="CR197" s="6"/>
      <c r="CS197" s="6"/>
      <c r="CT197" s="6"/>
      <c r="CU197" s="6"/>
      <c r="CV197" s="6"/>
      <c r="CW197" s="6"/>
      <c r="CX197" s="6"/>
      <c r="CY197" s="6"/>
      <c r="CZ197" s="6"/>
    </row>
    <row r="198" s="333" customFormat="true" ht="15" customHeight="true" x14ac:dyDescent="0.2">
      <c r="A198" s="186"/>
      <c r="B198" s="150"/>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19"/>
      <c r="AR198" s="908"/>
      <c r="AS198" s="908"/>
      <c r="AT198" s="908"/>
      <c r="AU198" s="908"/>
      <c r="AV198" s="908"/>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423"/>
      <c r="CN198" s="423"/>
      <c r="CO198" s="423"/>
      <c r="CP198" s="423"/>
      <c r="CQ198" s="423"/>
      <c r="CR198" s="6"/>
      <c r="CS198" s="6"/>
      <c r="CT198" s="6"/>
      <c r="CU198" s="6"/>
      <c r="CV198" s="6"/>
      <c r="CW198" s="6"/>
      <c r="CX198" s="6"/>
      <c r="CY198" s="6"/>
      <c r="CZ198" s="6"/>
    </row>
    <row r="199" s="333" customFormat="true" ht="15" customHeight="true" x14ac:dyDescent="0.2">
      <c r="A199" s="186"/>
      <c r="B199" s="150"/>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19"/>
      <c r="AR199" s="908"/>
      <c r="AS199" s="908"/>
      <c r="AT199" s="908"/>
      <c r="AU199" s="908"/>
      <c r="AV199" s="908"/>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423"/>
      <c r="CN199" s="423"/>
      <c r="CO199" s="423"/>
      <c r="CP199" s="423"/>
      <c r="CQ199" s="423"/>
      <c r="CR199" s="6"/>
      <c r="CS199" s="6"/>
      <c r="CT199" s="6"/>
      <c r="CU199" s="6"/>
      <c r="CV199" s="6"/>
      <c r="CW199" s="6"/>
      <c r="CX199" s="6"/>
      <c r="CY199" s="6"/>
      <c r="CZ199" s="6"/>
    </row>
    <row r="200" s="333" customFormat="true" ht="15" customHeight="true" x14ac:dyDescent="0.2">
      <c r="A200" s="186"/>
      <c r="B200" s="150"/>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19"/>
      <c r="AR200" s="908"/>
      <c r="AS200" s="908"/>
      <c r="AT200" s="908"/>
      <c r="AU200" s="908"/>
      <c r="AV200" s="908"/>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423"/>
      <c r="CN200" s="423"/>
      <c r="CO200" s="423"/>
      <c r="CP200" s="423"/>
      <c r="CQ200" s="423"/>
      <c r="CR200" s="6"/>
      <c r="CS200" s="6"/>
      <c r="CT200" s="6"/>
      <c r="CU200" s="6"/>
      <c r="CV200" s="6"/>
      <c r="CW200" s="6"/>
      <c r="CX200" s="6"/>
      <c r="CY200" s="6"/>
      <c r="CZ200" s="6"/>
    </row>
    <row r="201" s="333" customFormat="true" ht="15" customHeight="true" x14ac:dyDescent="0.2">
      <c r="A201" s="186"/>
      <c r="B201" s="150"/>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19"/>
      <c r="AR201" s="908"/>
      <c r="AS201" s="908"/>
      <c r="AT201" s="908"/>
      <c r="AU201" s="908"/>
      <c r="AV201" s="908"/>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423"/>
      <c r="CN201" s="423"/>
      <c r="CO201" s="423"/>
      <c r="CP201" s="423"/>
      <c r="CQ201" s="423"/>
      <c r="CR201" s="6"/>
      <c r="CS201" s="6"/>
      <c r="CT201" s="6"/>
      <c r="CU201" s="6"/>
      <c r="CV201" s="6"/>
      <c r="CW201" s="6"/>
      <c r="CX201" s="6"/>
      <c r="CY201" s="6"/>
      <c r="CZ201" s="6"/>
    </row>
    <row r="202" s="454" customFormat="true" ht="15" customHeight="true" x14ac:dyDescent="0.2">
      <c r="A202" s="1095"/>
      <c r="B202" s="152"/>
      <c r="C202" s="140"/>
      <c r="D202" s="139"/>
      <c r="E202" s="139"/>
      <c r="F202" s="139"/>
      <c r="G202" s="138"/>
      <c r="H202" s="137"/>
      <c r="I202" s="139"/>
      <c r="J202" s="139"/>
      <c r="K202" s="139"/>
      <c r="L202" s="136"/>
      <c r="M202" s="140"/>
      <c r="N202" s="139"/>
      <c r="O202" s="139"/>
      <c r="P202" s="139"/>
      <c r="Q202" s="138"/>
      <c r="R202" s="137"/>
      <c r="S202" s="139"/>
      <c r="T202" s="139"/>
      <c r="U202" s="139"/>
      <c r="V202" s="139"/>
      <c r="W202" s="139"/>
      <c r="X202" s="139"/>
      <c r="Y202" s="139"/>
      <c r="Z202" s="139"/>
      <c r="AA202" s="139"/>
      <c r="AB202" s="139"/>
      <c r="AC202" s="139"/>
      <c r="AD202" s="139"/>
      <c r="AE202" s="139"/>
      <c r="AF202" s="139"/>
      <c r="AG202" s="139"/>
      <c r="AH202" s="139"/>
      <c r="AI202" s="139"/>
      <c r="AJ202" s="139"/>
      <c r="AK202" s="139"/>
      <c r="AL202" s="139"/>
      <c r="AM202" s="139"/>
      <c r="AN202" s="139"/>
      <c r="AO202" s="139"/>
      <c r="AP202" s="139"/>
      <c r="AQ202" s="136"/>
      <c r="AR202" s="908"/>
      <c r="AS202" s="908"/>
      <c r="AT202" s="908"/>
      <c r="AU202" s="908"/>
      <c r="AV202" s="908"/>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423"/>
      <c r="CN202" s="423"/>
      <c r="CO202" s="423"/>
      <c r="CP202" s="423"/>
      <c r="CQ202" s="423"/>
      <c r="CR202" s="6"/>
      <c r="CS202" s="6"/>
      <c r="CT202" s="6"/>
      <c r="CU202" s="6"/>
      <c r="CV202" s="6"/>
      <c r="CW202" s="6"/>
      <c r="CX202" s="6"/>
      <c r="CY202" s="6"/>
      <c r="CZ202" s="6"/>
    </row>
    <row r="203" s="454" customFormat="true" ht="15" customHeight="true" x14ac:dyDescent="0.2">
      <c r="A203" s="1095"/>
      <c r="B203" s="152"/>
      <c r="C203" s="140"/>
      <c r="D203" s="139"/>
      <c r="E203" s="139"/>
      <c r="F203" s="139"/>
      <c r="G203" s="138"/>
      <c r="H203" s="137"/>
      <c r="I203" s="139"/>
      <c r="J203" s="139"/>
      <c r="K203" s="139"/>
      <c r="L203" s="136"/>
      <c r="M203" s="140"/>
      <c r="N203" s="139"/>
      <c r="O203" s="139"/>
      <c r="P203" s="139"/>
      <c r="Q203" s="138"/>
      <c r="R203" s="137"/>
      <c r="S203" s="139"/>
      <c r="T203" s="139"/>
      <c r="U203" s="139"/>
      <c r="V203" s="139"/>
      <c r="W203" s="139"/>
      <c r="X203" s="139"/>
      <c r="Y203" s="139"/>
      <c r="Z203" s="139"/>
      <c r="AA203" s="139"/>
      <c r="AB203" s="139"/>
      <c r="AC203" s="139"/>
      <c r="AD203" s="139"/>
      <c r="AE203" s="139"/>
      <c r="AF203" s="139"/>
      <c r="AG203" s="139"/>
      <c r="AH203" s="139"/>
      <c r="AI203" s="139"/>
      <c r="AJ203" s="139"/>
      <c r="AK203" s="139"/>
      <c r="AL203" s="139"/>
      <c r="AM203" s="139"/>
      <c r="AN203" s="139"/>
      <c r="AO203" s="139"/>
      <c r="AP203" s="139"/>
      <c r="AQ203" s="136"/>
      <c r="AR203" s="908"/>
      <c r="AS203" s="908"/>
      <c r="AT203" s="908"/>
      <c r="AU203" s="908"/>
      <c r="AV203" s="908"/>
      <c r="AW203" s="908"/>
      <c r="AX203" s="908"/>
      <c r="AY203" s="908"/>
      <c r="AZ203" s="361"/>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423"/>
      <c r="CN203" s="423"/>
      <c r="CO203" s="423"/>
      <c r="CP203" s="423"/>
      <c r="CQ203" s="423"/>
      <c r="CR203" s="6"/>
      <c r="CS203" s="6"/>
      <c r="CT203" s="6"/>
      <c r="CU203" s="6"/>
      <c r="CV203" s="6"/>
      <c r="CW203" s="6"/>
      <c r="CX203" s="6"/>
      <c r="CY203" s="6"/>
      <c r="CZ203" s="6"/>
    </row>
    <row r="204" s="454" customFormat="true" ht="15" customHeight="true" x14ac:dyDescent="0.2">
      <c r="A204" s="1095"/>
      <c r="B204" s="152"/>
      <c r="C204" s="140"/>
      <c r="D204" s="139"/>
      <c r="E204" s="139"/>
      <c r="F204" s="139"/>
      <c r="G204" s="138"/>
      <c r="H204" s="137"/>
      <c r="I204" s="139"/>
      <c r="J204" s="139"/>
      <c r="K204" s="139"/>
      <c r="L204" s="136"/>
      <c r="M204" s="140"/>
      <c r="N204" s="139"/>
      <c r="O204" s="139"/>
      <c r="P204" s="139"/>
      <c r="Q204" s="138"/>
      <c r="R204" s="137"/>
      <c r="S204" s="139"/>
      <c r="T204" s="139"/>
      <c r="U204" s="139"/>
      <c r="V204" s="139"/>
      <c r="W204" s="139"/>
      <c r="X204" s="139"/>
      <c r="Y204" s="139"/>
      <c r="Z204" s="139"/>
      <c r="AA204" s="139"/>
      <c r="AB204" s="139"/>
      <c r="AC204" s="139"/>
      <c r="AD204" s="139"/>
      <c r="AE204" s="139"/>
      <c r="AF204" s="139"/>
      <c r="AG204" s="139"/>
      <c r="AH204" s="139"/>
      <c r="AI204" s="139"/>
      <c r="AJ204" s="139"/>
      <c r="AK204" s="139"/>
      <c r="AL204" s="139"/>
      <c r="AM204" s="139"/>
      <c r="AN204" s="139"/>
      <c r="AO204" s="139"/>
      <c r="AP204" s="139"/>
      <c r="AQ204" s="136"/>
      <c r="AR204" s="908"/>
      <c r="AS204" s="908"/>
      <c r="AT204" s="908"/>
      <c r="AU204" s="908"/>
      <c r="AV204" s="908"/>
      <c r="AW204" s="908"/>
      <c r="AX204" s="908"/>
      <c r="AY204" s="908"/>
      <c r="AZ204" s="361"/>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423"/>
      <c r="CN204" s="423"/>
      <c r="CO204" s="423"/>
      <c r="CP204" s="423"/>
      <c r="CQ204" s="423"/>
      <c r="CR204" s="6"/>
      <c r="CS204" s="6"/>
      <c r="CT204" s="6"/>
      <c r="CU204" s="6"/>
      <c r="CV204" s="6"/>
      <c r="CW204" s="6"/>
      <c r="CX204" s="6"/>
      <c r="CY204" s="6"/>
      <c r="CZ204" s="6"/>
    </row>
    <row r="205" s="333" customFormat="true" ht="15" customHeight="true" x14ac:dyDescent="0.2">
      <c r="A205" s="185"/>
      <c r="B205" s="148"/>
      <c r="C205" s="91"/>
      <c r="D205" s="108"/>
      <c r="E205" s="108"/>
      <c r="F205" s="108"/>
      <c r="G205" s="107"/>
      <c r="H205" s="90"/>
      <c r="I205" s="108"/>
      <c r="J205" s="108"/>
      <c r="K205" s="108"/>
      <c r="L205" s="89"/>
      <c r="M205" s="91"/>
      <c r="N205" s="108"/>
      <c r="O205" s="108"/>
      <c r="P205" s="108"/>
      <c r="Q205" s="107"/>
      <c r="R205" s="90"/>
      <c r="S205" s="108"/>
      <c r="T205" s="108"/>
      <c r="U205" s="108"/>
      <c r="V205" s="108"/>
      <c r="W205" s="108"/>
      <c r="X205" s="108"/>
      <c r="Y205" s="108"/>
      <c r="Z205" s="108"/>
      <c r="AA205" s="108"/>
      <c r="AB205" s="108"/>
      <c r="AC205" s="108"/>
      <c r="AD205" s="108"/>
      <c r="AE205" s="108"/>
      <c r="AF205" s="108"/>
      <c r="AG205" s="108"/>
      <c r="AH205" s="108"/>
      <c r="AI205" s="108"/>
      <c r="AJ205" s="108"/>
      <c r="AK205" s="108"/>
      <c r="AL205" s="108"/>
      <c r="AM205" s="108"/>
      <c r="AN205" s="108"/>
      <c r="AO205" s="108"/>
      <c r="AP205" s="108"/>
      <c r="AQ205" s="89"/>
      <c r="AR205" s="908"/>
      <c r="AS205" s="908"/>
      <c r="AT205" s="908"/>
      <c r="AU205" s="908"/>
      <c r="AV205" s="908"/>
      <c r="AW205" s="908"/>
      <c r="AX205" s="908"/>
      <c r="AY205" s="908"/>
      <c r="AZ205" s="361"/>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435"/>
      <c r="CN205" s="435"/>
      <c r="CO205" s="435"/>
      <c r="CP205" s="435"/>
      <c r="CQ205" s="435"/>
      <c r="CR205" s="6"/>
      <c r="CS205" s="6"/>
      <c r="CT205" s="6"/>
      <c r="CU205" s="6"/>
      <c r="CV205" s="6"/>
      <c r="CW205" s="6"/>
      <c r="CX205" s="6"/>
      <c r="CY205" s="6"/>
      <c r="CZ205" s="6"/>
    </row>
    <row r="206" s="333" customFormat="true" ht="250.15" customHeight="true" x14ac:dyDescent="0.2">
      <c r="B206" s="335"/>
      <c r="AR206" s="361"/>
      <c r="AS206" s="361"/>
      <c r="AT206" s="361"/>
      <c r="AU206" s="361"/>
      <c r="AV206" s="361"/>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R207" s="356"/>
      <c r="AS207" s="356"/>
      <c r="AT207" s="356"/>
      <c r="AU207" s="356"/>
      <c r="AV207" s="356"/>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R208" s="356"/>
      <c r="AS208" s="356"/>
      <c r="AT208" s="356"/>
      <c r="AU208" s="356"/>
      <c r="AV208" s="356"/>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2005</v>
      </c>
      <c r="B209" s="341"/>
      <c r="AR209" s="356"/>
      <c r="AS209" s="356"/>
      <c r="AT209" s="356"/>
      <c r="AU209" s="356"/>
      <c r="AV209" s="356"/>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R210" s="356"/>
      <c r="AS210" s="356"/>
      <c r="AT210" s="356"/>
      <c r="AU210" s="356"/>
      <c r="AV210" s="356"/>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R211" s="356"/>
      <c r="AS211" s="356"/>
      <c r="AT211" s="356"/>
      <c r="AU211" s="356"/>
      <c r="AV211" s="356"/>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R212" s="356"/>
      <c r="AS212" s="356"/>
      <c r="AT212" s="356"/>
      <c r="AU212" s="356"/>
      <c r="AV212" s="356"/>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R213" s="356"/>
      <c r="AS213" s="356"/>
      <c r="AT213" s="356"/>
      <c r="AU213" s="356"/>
      <c r="AV213" s="356"/>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R214" s="356"/>
      <c r="AS214" s="356"/>
      <c r="AT214" s="356"/>
      <c r="AU214" s="356"/>
      <c r="AV214" s="356"/>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DHS05</v>
      </c>
      <c r="AR215" s="356"/>
      <c r="AS215" s="356"/>
      <c r="AT215" s="356"/>
      <c r="AU215" s="356"/>
      <c r="AV215" s="356"/>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R216" s="356"/>
      <c r="AS216" s="356"/>
      <c r="AT216" s="356"/>
      <c r="AU216" s="356"/>
      <c r="AV216" s="35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R217" s="356"/>
      <c r="AS217" s="356"/>
      <c r="AT217" s="356"/>
      <c r="AU217" s="356"/>
      <c r="AV217" s="356"/>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R218" s="356"/>
      <c r="AS218" s="356"/>
      <c r="AT218" s="356"/>
      <c r="AU218" s="356"/>
      <c r="AV218" s="35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R219" s="356"/>
      <c r="AS219" s="356"/>
      <c r="AT219" s="356"/>
      <c r="AU219" s="356"/>
      <c r="AV219" s="356"/>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454"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415"/>
      <c r="AN220" s="415"/>
      <c r="AO220" s="415"/>
      <c r="AP220" s="415"/>
      <c r="AQ220" s="415"/>
      <c r="AR220" s="908"/>
      <c r="AS220" s="908"/>
      <c r="AT220" s="908"/>
      <c r="AU220" s="908"/>
      <c r="AV220" s="908"/>
      <c r="AW220" s="908"/>
      <c r="AX220" s="908"/>
      <c r="AY220" s="908"/>
      <c r="AZ220" s="361"/>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426"/>
      <c r="CN220" s="426"/>
      <c r="CO220" s="426"/>
      <c r="CP220" s="426"/>
      <c r="CQ220" s="426"/>
      <c r="CR220" s="360"/>
      <c r="CS220" s="360"/>
      <c r="CT220" s="360"/>
      <c r="CU220" s="360"/>
      <c r="CV220" s="360"/>
      <c r="CW220" s="360"/>
      <c r="CX220" s="360"/>
      <c r="CY220" s="360"/>
      <c r="CZ220" s="360"/>
    </row>
    <row r="221" s="454" customFormat="true" ht="12.75"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276</v>
      </c>
      <c r="T221" s="581" t="s">
        <v>149</v>
      </c>
      <c r="U221" s="581" t="s">
        <v>150</v>
      </c>
      <c r="V221" s="581" t="s">
        <v>151</v>
      </c>
      <c r="W221" s="581" t="s">
        <v>152</v>
      </c>
      <c r="X221" s="581" t="s">
        <v>153</v>
      </c>
      <c r="Y221" s="581" t="s">
        <v>154</v>
      </c>
      <c r="Z221" s="581" t="s">
        <v>155</v>
      </c>
      <c r="AA221" s="581" t="s">
        <v>156</v>
      </c>
      <c r="AB221" s="581" t="s">
        <v>157</v>
      </c>
      <c r="AC221" s="581" t="s">
        <v>158</v>
      </c>
      <c r="AD221" s="581" t="s">
        <v>159</v>
      </c>
      <c r="AE221" s="581" t="s">
        <v>160</v>
      </c>
      <c r="AF221" s="581" t="s">
        <v>277</v>
      </c>
      <c r="AG221" s="581" t="s">
        <v>278</v>
      </c>
      <c r="AH221" s="581" t="s">
        <v>161</v>
      </c>
      <c r="AI221" s="581" t="s">
        <v>162</v>
      </c>
      <c r="AJ221" s="581" t="s">
        <v>163</v>
      </c>
      <c r="AK221" s="581" t="s">
        <v>164</v>
      </c>
      <c r="AL221" s="581" t="s">
        <v>165</v>
      </c>
      <c r="AM221" s="581" t="s">
        <v>166</v>
      </c>
      <c r="AN221" s="581" t="s">
        <v>167</v>
      </c>
      <c r="AO221" s="581" t="s">
        <v>279</v>
      </c>
      <c r="AP221" s="581" t="s">
        <v>280</v>
      </c>
      <c r="AQ221" s="582" t="s">
        <v>281</v>
      </c>
      <c r="AR221" s="908"/>
      <c r="AS221" s="908"/>
      <c r="AT221" s="908"/>
      <c r="AU221" s="908"/>
      <c r="AV221" s="908"/>
      <c r="AW221" s="908"/>
      <c r="AX221" s="908"/>
      <c r="AY221" s="908"/>
      <c r="AZ221" s="361"/>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276</v>
      </c>
      <c r="BT221" s="554" t="s">
        <v>149</v>
      </c>
      <c r="BU221" s="554" t="s">
        <v>150</v>
      </c>
      <c r="BV221" s="554" t="s">
        <v>151</v>
      </c>
      <c r="BW221" s="554" t="s">
        <v>152</v>
      </c>
      <c r="BX221" s="554" t="s">
        <v>153</v>
      </c>
      <c r="BY221" s="555" t="s">
        <v>154</v>
      </c>
      <c r="BZ221" s="555" t="s">
        <v>155</v>
      </c>
      <c r="CA221" s="555" t="s">
        <v>156</v>
      </c>
      <c r="CB221" s="555" t="s">
        <v>157</v>
      </c>
      <c r="CC221" s="555" t="s">
        <v>158</v>
      </c>
      <c r="CD221" s="555" t="s">
        <v>159</v>
      </c>
      <c r="CE221" s="555" t="s">
        <v>160</v>
      </c>
      <c r="CF221" s="555" t="s">
        <v>277</v>
      </c>
      <c r="CG221" s="555" t="s">
        <v>278</v>
      </c>
      <c r="CH221" s="555" t="s">
        <v>161</v>
      </c>
      <c r="CI221" s="555" t="s">
        <v>162</v>
      </c>
      <c r="CJ221" s="555" t="s">
        <v>163</v>
      </c>
      <c r="CK221" s="555" t="s">
        <v>164</v>
      </c>
      <c r="CL221" s="555" t="s">
        <v>165</v>
      </c>
      <c r="CM221" s="555" t="s">
        <v>166</v>
      </c>
      <c r="CN221" s="555" t="s">
        <v>167</v>
      </c>
      <c r="CO221" s="555" t="s">
        <v>279</v>
      </c>
      <c r="CP221" s="555" t="s">
        <v>280</v>
      </c>
      <c r="CQ221" s="555" t="s">
        <v>281</v>
      </c>
      <c r="CR221" s="201"/>
      <c r="CS221" s="201"/>
      <c r="CT221" s="201"/>
      <c r="CU221" s="201"/>
      <c r="CV221" s="201"/>
      <c r="CW221" s="201"/>
      <c r="CX221" s="201"/>
      <c r="CY221" s="201"/>
      <c r="CZ221" s="201"/>
    </row>
    <row r="222" s="454" customFormat="true" ht="15" customHeight="true" x14ac:dyDescent="0.2">
      <c r="A222" s="1068" t="s">
        <v>36</v>
      </c>
      <c r="B222" s="386" t="s">
        <v>15</v>
      </c>
      <c r="C222" s="84" t="s">
        <v>35</v>
      </c>
      <c r="D222" s="79" t="s">
        <v>35</v>
      </c>
      <c r="E222" s="79" t="s">
        <v>35</v>
      </c>
      <c r="F222" s="79" t="s">
        <v>35</v>
      </c>
      <c r="G222" s="74" t="s">
        <v>35</v>
      </c>
      <c r="H222" s="69" t="s">
        <v>35</v>
      </c>
      <c r="I222" s="79" t="s">
        <v>35</v>
      </c>
      <c r="J222" s="79" t="s">
        <v>35</v>
      </c>
      <c r="K222" s="79" t="s">
        <v>35</v>
      </c>
      <c r="L222" s="64" t="s">
        <v>35</v>
      </c>
      <c r="M222" s="84" t="s">
        <v>35</v>
      </c>
      <c r="N222" s="79" t="s">
        <v>35</v>
      </c>
      <c r="O222" s="79" t="s">
        <v>35</v>
      </c>
      <c r="P222" s="79" t="s">
        <v>35</v>
      </c>
      <c r="Q222" s="74" t="s">
        <v>35</v>
      </c>
      <c r="R222" s="69" t="s">
        <v>35</v>
      </c>
      <c r="S222" s="79" t="s">
        <v>35</v>
      </c>
      <c r="T222" s="79" t="s">
        <v>35</v>
      </c>
      <c r="U222" s="79" t="s">
        <v>35</v>
      </c>
      <c r="V222" s="79" t="s">
        <v>35</v>
      </c>
      <c r="W222" s="79" t="s">
        <v>35</v>
      </c>
      <c r="X222" s="79" t="s">
        <v>35</v>
      </c>
      <c r="Y222" s="79" t="s">
        <v>35</v>
      </c>
      <c r="Z222" s="79" t="s">
        <v>35</v>
      </c>
      <c r="AA222" s="79" t="s">
        <v>35</v>
      </c>
      <c r="AB222" s="79" t="s">
        <v>35</v>
      </c>
      <c r="AC222" s="79" t="s">
        <v>35</v>
      </c>
      <c r="AD222" s="79" t="s">
        <v>35</v>
      </c>
      <c r="AE222" s="79" t="s">
        <v>35</v>
      </c>
      <c r="AF222" s="79" t="s">
        <v>35</v>
      </c>
      <c r="AG222" s="79" t="s">
        <v>35</v>
      </c>
      <c r="AH222" s="79" t="s">
        <v>35</v>
      </c>
      <c r="AI222" s="79" t="s">
        <v>35</v>
      </c>
      <c r="AJ222" s="79" t="s">
        <v>35</v>
      </c>
      <c r="AK222" s="79" t="s">
        <v>35</v>
      </c>
      <c r="AL222" s="79" t="s">
        <v>35</v>
      </c>
      <c r="AM222" s="79" t="s">
        <v>35</v>
      </c>
      <c r="AN222" s="79" t="s">
        <v>35</v>
      </c>
      <c r="AO222" s="79" t="s">
        <v>35</v>
      </c>
      <c r="AP222" s="79" t="s">
        <v>35</v>
      </c>
      <c r="AQ222" s="64" t="s">
        <v>35</v>
      </c>
      <c r="AR222" s="908"/>
      <c r="AS222" s="908"/>
      <c r="AT222" s="908"/>
      <c r="AU222" s="908"/>
      <c r="AV222" s="908"/>
      <c r="AW222" s="908"/>
      <c r="AX222" s="908"/>
      <c r="AY222" s="908"/>
      <c r="AZ222" s="361"/>
      <c r="BA222" s="1088" t="s">
        <v>36</v>
      </c>
      <c r="BB222" s="587"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58" t="s">
        <v>35</v>
      </c>
      <c r="BW222" s="58" t="s">
        <v>35</v>
      </c>
      <c r="BX222" s="58" t="s">
        <v>35</v>
      </c>
      <c r="BY222" s="47" t="s">
        <v>35</v>
      </c>
      <c r="BZ222" s="47" t="s">
        <v>35</v>
      </c>
      <c r="CA222" s="47" t="s">
        <v>35</v>
      </c>
      <c r="CB222" s="47" t="s">
        <v>35</v>
      </c>
      <c r="CC222" s="47" t="s">
        <v>35</v>
      </c>
      <c r="CD222" s="47" t="s">
        <v>35</v>
      </c>
      <c r="CE222" s="47" t="s">
        <v>35</v>
      </c>
      <c r="CF222" s="47" t="s">
        <v>35</v>
      </c>
      <c r="CG222" s="47" t="s">
        <v>35</v>
      </c>
      <c r="CH222" s="47" t="s">
        <v>35</v>
      </c>
      <c r="CI222" s="47" t="s">
        <v>35</v>
      </c>
      <c r="CJ222" s="47" t="s">
        <v>35</v>
      </c>
      <c r="CK222" s="47" t="s">
        <v>35</v>
      </c>
      <c r="CL222" s="47" t="s">
        <v>35</v>
      </c>
      <c r="CM222" s="47" t="s">
        <v>35</v>
      </c>
      <c r="CN222" s="47" t="s">
        <v>35</v>
      </c>
      <c r="CO222" s="47" t="s">
        <v>35</v>
      </c>
      <c r="CP222" s="47" t="s">
        <v>35</v>
      </c>
      <c r="CQ222" s="47" t="s">
        <v>35</v>
      </c>
      <c r="CR222" s="5"/>
      <c r="CS222" s="5"/>
      <c r="CT222" s="5"/>
      <c r="CU222" s="5"/>
      <c r="CV222" s="5"/>
      <c r="CW222" s="5"/>
      <c r="CX222" s="5"/>
      <c r="CY222" s="5"/>
      <c r="CZ222" s="7"/>
    </row>
    <row r="223" s="454" customFormat="true" ht="15" customHeight="true" x14ac:dyDescent="0.2">
      <c r="A223" s="1069"/>
      <c r="B223" s="387" t="s">
        <v>16</v>
      </c>
      <c r="C223" s="83" t="s">
        <v>35</v>
      </c>
      <c r="D223" s="78" t="s">
        <v>35</v>
      </c>
      <c r="E223" s="78" t="s">
        <v>35</v>
      </c>
      <c r="F223" s="78" t="s">
        <v>35</v>
      </c>
      <c r="G223" s="73" t="s">
        <v>35</v>
      </c>
      <c r="H223" s="68" t="s">
        <v>35</v>
      </c>
      <c r="I223" s="78" t="s">
        <v>35</v>
      </c>
      <c r="J223" s="78" t="s">
        <v>35</v>
      </c>
      <c r="K223" s="78" t="s">
        <v>35</v>
      </c>
      <c r="L223" s="63" t="s">
        <v>35</v>
      </c>
      <c r="M223" s="83" t="s">
        <v>35</v>
      </c>
      <c r="N223" s="78" t="s">
        <v>35</v>
      </c>
      <c r="O223" s="78" t="s">
        <v>35</v>
      </c>
      <c r="P223" s="78" t="s">
        <v>35</v>
      </c>
      <c r="Q223" s="73" t="s">
        <v>35</v>
      </c>
      <c r="R223" s="68" t="s">
        <v>35</v>
      </c>
      <c r="S223" s="78" t="s">
        <v>35</v>
      </c>
      <c r="T223" s="78" t="s">
        <v>35</v>
      </c>
      <c r="U223" s="78" t="s">
        <v>35</v>
      </c>
      <c r="V223" s="78" t="s">
        <v>35</v>
      </c>
      <c r="W223" s="78" t="s">
        <v>35</v>
      </c>
      <c r="X223" s="78" t="s">
        <v>35</v>
      </c>
      <c r="Y223" s="78" t="s">
        <v>35</v>
      </c>
      <c r="Z223" s="78" t="s">
        <v>35</v>
      </c>
      <c r="AA223" s="78" t="s">
        <v>35</v>
      </c>
      <c r="AB223" s="78" t="s">
        <v>35</v>
      </c>
      <c r="AC223" s="78" t="s">
        <v>35</v>
      </c>
      <c r="AD223" s="78" t="s">
        <v>35</v>
      </c>
      <c r="AE223" s="78" t="s">
        <v>35</v>
      </c>
      <c r="AF223" s="78" t="s">
        <v>35</v>
      </c>
      <c r="AG223" s="78" t="s">
        <v>35</v>
      </c>
      <c r="AH223" s="78" t="s">
        <v>35</v>
      </c>
      <c r="AI223" s="78" t="s">
        <v>35</v>
      </c>
      <c r="AJ223" s="78" t="s">
        <v>35</v>
      </c>
      <c r="AK223" s="78" t="s">
        <v>35</v>
      </c>
      <c r="AL223" s="78" t="s">
        <v>35</v>
      </c>
      <c r="AM223" s="78" t="s">
        <v>35</v>
      </c>
      <c r="AN223" s="78" t="s">
        <v>35</v>
      </c>
      <c r="AO223" s="78" t="s">
        <v>35</v>
      </c>
      <c r="AP223" s="78" t="s">
        <v>35</v>
      </c>
      <c r="AQ223" s="63" t="s">
        <v>35</v>
      </c>
      <c r="AR223" s="908"/>
      <c r="AS223" s="908"/>
      <c r="AT223" s="908"/>
      <c r="AU223" s="908"/>
      <c r="AV223" s="908"/>
      <c r="AW223" s="908"/>
      <c r="AX223" s="908"/>
      <c r="AY223" s="908"/>
      <c r="AZ223" s="361"/>
      <c r="BA223" s="1089"/>
      <c r="BB223" s="585"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57" t="s">
        <v>35</v>
      </c>
      <c r="BW223" s="57" t="s">
        <v>35</v>
      </c>
      <c r="BX223" s="57" t="s">
        <v>35</v>
      </c>
      <c r="BY223" s="46" t="s">
        <v>35</v>
      </c>
      <c r="BZ223" s="46" t="s">
        <v>35</v>
      </c>
      <c r="CA223" s="46" t="s">
        <v>35</v>
      </c>
      <c r="CB223" s="46" t="s">
        <v>35</v>
      </c>
      <c r="CC223" s="46" t="s">
        <v>35</v>
      </c>
      <c r="CD223" s="46" t="s">
        <v>35</v>
      </c>
      <c r="CE223" s="46" t="s">
        <v>35</v>
      </c>
      <c r="CF223" s="46" t="s">
        <v>35</v>
      </c>
      <c r="CG223" s="46" t="s">
        <v>35</v>
      </c>
      <c r="CH223" s="46" t="s">
        <v>35</v>
      </c>
      <c r="CI223" s="46" t="s">
        <v>35</v>
      </c>
      <c r="CJ223" s="46" t="s">
        <v>35</v>
      </c>
      <c r="CK223" s="46" t="s">
        <v>35</v>
      </c>
      <c r="CL223" s="46" t="s">
        <v>35</v>
      </c>
      <c r="CM223" s="46" t="s">
        <v>35</v>
      </c>
      <c r="CN223" s="46" t="s">
        <v>35</v>
      </c>
      <c r="CO223" s="46" t="s">
        <v>35</v>
      </c>
      <c r="CP223" s="46" t="s">
        <v>35</v>
      </c>
      <c r="CQ223" s="46" t="s">
        <v>35</v>
      </c>
      <c r="CR223" s="5"/>
      <c r="CS223" s="5"/>
      <c r="CT223" s="5"/>
      <c r="CU223" s="5"/>
      <c r="CV223" s="5"/>
      <c r="CW223" s="5"/>
      <c r="CX223" s="5"/>
      <c r="CY223" s="5"/>
      <c r="CZ223" s="7"/>
    </row>
    <row r="224" s="454" customFormat="true" ht="15" customHeight="true" x14ac:dyDescent="0.2">
      <c r="A224" s="1070"/>
      <c r="B224" s="388" t="s">
        <v>20</v>
      </c>
      <c r="C224" s="83" t="s">
        <v>35</v>
      </c>
      <c r="D224" s="78" t="s">
        <v>35</v>
      </c>
      <c r="E224" s="78" t="s">
        <v>35</v>
      </c>
      <c r="F224" s="78" t="s">
        <v>35</v>
      </c>
      <c r="G224" s="73" t="s">
        <v>35</v>
      </c>
      <c r="H224" s="68" t="s">
        <v>35</v>
      </c>
      <c r="I224" s="78" t="s">
        <v>35</v>
      </c>
      <c r="J224" s="78" t="s">
        <v>35</v>
      </c>
      <c r="K224" s="78" t="s">
        <v>35</v>
      </c>
      <c r="L224" s="63" t="s">
        <v>35</v>
      </c>
      <c r="M224" s="83" t="s">
        <v>35</v>
      </c>
      <c r="N224" s="78" t="s">
        <v>35</v>
      </c>
      <c r="O224" s="78" t="s">
        <v>35</v>
      </c>
      <c r="P224" s="78" t="s">
        <v>35</v>
      </c>
      <c r="Q224" s="73" t="s">
        <v>35</v>
      </c>
      <c r="R224" s="68" t="s">
        <v>35</v>
      </c>
      <c r="S224" s="78" t="s">
        <v>35</v>
      </c>
      <c r="T224" s="78" t="s">
        <v>35</v>
      </c>
      <c r="U224" s="78" t="s">
        <v>35</v>
      </c>
      <c r="V224" s="78" t="s">
        <v>35</v>
      </c>
      <c r="W224" s="78" t="s">
        <v>35</v>
      </c>
      <c r="X224" s="78" t="s">
        <v>35</v>
      </c>
      <c r="Y224" s="78" t="s">
        <v>35</v>
      </c>
      <c r="Z224" s="78" t="s">
        <v>35</v>
      </c>
      <c r="AA224" s="78" t="s">
        <v>35</v>
      </c>
      <c r="AB224" s="78" t="s">
        <v>35</v>
      </c>
      <c r="AC224" s="78" t="s">
        <v>35</v>
      </c>
      <c r="AD224" s="78" t="s">
        <v>35</v>
      </c>
      <c r="AE224" s="78" t="s">
        <v>35</v>
      </c>
      <c r="AF224" s="78" t="s">
        <v>35</v>
      </c>
      <c r="AG224" s="78" t="s">
        <v>35</v>
      </c>
      <c r="AH224" s="78" t="s">
        <v>35</v>
      </c>
      <c r="AI224" s="78" t="s">
        <v>35</v>
      </c>
      <c r="AJ224" s="78" t="s">
        <v>35</v>
      </c>
      <c r="AK224" s="78" t="s">
        <v>35</v>
      </c>
      <c r="AL224" s="78" t="s">
        <v>35</v>
      </c>
      <c r="AM224" s="78" t="s">
        <v>35</v>
      </c>
      <c r="AN224" s="78" t="s">
        <v>35</v>
      </c>
      <c r="AO224" s="78" t="s">
        <v>35</v>
      </c>
      <c r="AP224" s="78" t="s">
        <v>35</v>
      </c>
      <c r="AQ224" s="63" t="s">
        <v>35</v>
      </c>
      <c r="AR224" s="908"/>
      <c r="AS224" s="908"/>
      <c r="AT224" s="908"/>
      <c r="AU224" s="908"/>
      <c r="AV224" s="908"/>
      <c r="AW224" s="908"/>
      <c r="AX224" s="908"/>
      <c r="AY224" s="908"/>
      <c r="AZ224" s="361"/>
      <c r="BA224" s="1089"/>
      <c r="BB224" s="585"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57" t="s">
        <v>35</v>
      </c>
      <c r="BW224" s="57" t="s">
        <v>35</v>
      </c>
      <c r="BX224" s="57" t="s">
        <v>35</v>
      </c>
      <c r="BY224" s="46" t="s">
        <v>35</v>
      </c>
      <c r="BZ224" s="46" t="s">
        <v>35</v>
      </c>
      <c r="CA224" s="46" t="s">
        <v>35</v>
      </c>
      <c r="CB224" s="46" t="s">
        <v>35</v>
      </c>
      <c r="CC224" s="46" t="s">
        <v>35</v>
      </c>
      <c r="CD224" s="46" t="s">
        <v>35</v>
      </c>
      <c r="CE224" s="46" t="s">
        <v>35</v>
      </c>
      <c r="CF224" s="46" t="s">
        <v>35</v>
      </c>
      <c r="CG224" s="46" t="s">
        <v>35</v>
      </c>
      <c r="CH224" s="46" t="s">
        <v>35</v>
      </c>
      <c r="CI224" s="46" t="s">
        <v>35</v>
      </c>
      <c r="CJ224" s="46" t="s">
        <v>35</v>
      </c>
      <c r="CK224" s="46" t="s">
        <v>35</v>
      </c>
      <c r="CL224" s="46" t="s">
        <v>35</v>
      </c>
      <c r="CM224" s="46" t="s">
        <v>35</v>
      </c>
      <c r="CN224" s="46" t="s">
        <v>35</v>
      </c>
      <c r="CO224" s="46" t="s">
        <v>35</v>
      </c>
      <c r="CP224" s="46" t="s">
        <v>35</v>
      </c>
      <c r="CQ224" s="46" t="s">
        <v>35</v>
      </c>
      <c r="CR224" s="5"/>
      <c r="CS224" s="5"/>
      <c r="CT224" s="5"/>
      <c r="CU224" s="5"/>
      <c r="CV224" s="5"/>
      <c r="CW224" s="5"/>
      <c r="CX224" s="5"/>
      <c r="CY224" s="5"/>
      <c r="CZ224" s="7"/>
    </row>
    <row r="225" s="454" customFormat="true" ht="15" customHeight="true" x14ac:dyDescent="0.2">
      <c r="A225" s="161"/>
      <c r="B225" s="147"/>
      <c r="C225" s="106"/>
      <c r="D225" s="105"/>
      <c r="E225" s="105"/>
      <c r="F225" s="105"/>
      <c r="G225" s="104"/>
      <c r="H225" s="103"/>
      <c r="I225" s="105"/>
      <c r="J225" s="105"/>
      <c r="K225" s="105"/>
      <c r="L225" s="102"/>
      <c r="M225" s="106"/>
      <c r="N225" s="105"/>
      <c r="O225" s="105"/>
      <c r="P225" s="105"/>
      <c r="Q225" s="104"/>
      <c r="R225" s="103"/>
      <c r="S225" s="105"/>
      <c r="T225" s="105"/>
      <c r="U225" s="105"/>
      <c r="V225" s="105"/>
      <c r="W225" s="105"/>
      <c r="X225" s="105"/>
      <c r="Y225" s="105"/>
      <c r="Z225" s="105"/>
      <c r="AA225" s="105"/>
      <c r="AB225" s="105"/>
      <c r="AC225" s="128"/>
      <c r="AD225" s="128"/>
      <c r="AE225" s="128"/>
      <c r="AF225" s="128"/>
      <c r="AG225" s="128"/>
      <c r="AH225" s="128"/>
      <c r="AI225" s="128"/>
      <c r="AJ225" s="128"/>
      <c r="AK225" s="128"/>
      <c r="AL225" s="128"/>
      <c r="AM225" s="128"/>
      <c r="AN225" s="128"/>
      <c r="AO225" s="128"/>
      <c r="AP225" s="128"/>
      <c r="AQ225" s="119"/>
      <c r="AR225" s="908"/>
      <c r="AS225" s="908"/>
      <c r="AT225" s="908"/>
      <c r="AU225" s="908"/>
      <c r="AV225" s="908"/>
      <c r="AW225" s="908"/>
      <c r="AX225" s="908"/>
      <c r="AY225" s="908"/>
      <c r="AZ225" s="361"/>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46" t="s">
        <v>35</v>
      </c>
      <c r="CN225" s="46" t="s">
        <v>35</v>
      </c>
      <c r="CO225" s="46" t="s">
        <v>35</v>
      </c>
      <c r="CP225" s="46" t="s">
        <v>35</v>
      </c>
      <c r="CQ225" s="46" t="s">
        <v>35</v>
      </c>
      <c r="CR225" s="7"/>
      <c r="CS225" s="7"/>
      <c r="CT225" s="7"/>
      <c r="CU225" s="7"/>
      <c r="CV225" s="7"/>
      <c r="CW225" s="7"/>
      <c r="CX225" s="7"/>
      <c r="CY225" s="7"/>
      <c r="CZ225" s="7"/>
    </row>
    <row r="226" s="454" customFormat="true" ht="15" customHeight="true" x14ac:dyDescent="0.2">
      <c r="A226" s="165"/>
      <c r="B226" s="158"/>
      <c r="C226" s="177"/>
      <c r="D226" s="176"/>
      <c r="E226" s="176"/>
      <c r="F226" s="176"/>
      <c r="G226" s="166"/>
      <c r="H226" s="169"/>
      <c r="I226" s="176"/>
      <c r="J226" s="176"/>
      <c r="K226" s="176"/>
      <c r="L226" s="172"/>
      <c r="M226" s="177"/>
      <c r="N226" s="176"/>
      <c r="O226" s="176"/>
      <c r="P226" s="176"/>
      <c r="Q226" s="166"/>
      <c r="R226" s="169"/>
      <c r="S226" s="176"/>
      <c r="T226" s="176"/>
      <c r="U226" s="176"/>
      <c r="V226" s="176"/>
      <c r="W226" s="176"/>
      <c r="X226" s="176"/>
      <c r="Y226" s="176"/>
      <c r="Z226" s="176"/>
      <c r="AA226" s="176"/>
      <c r="AB226" s="176"/>
      <c r="AC226" s="176"/>
      <c r="AD226" s="176"/>
      <c r="AE226" s="176"/>
      <c r="AF226" s="176"/>
      <c r="AG226" s="176"/>
      <c r="AH226" s="176"/>
      <c r="AI226" s="176"/>
      <c r="AJ226" s="176"/>
      <c r="AK226" s="176"/>
      <c r="AL226" s="176"/>
      <c r="AM226" s="176"/>
      <c r="AN226" s="176"/>
      <c r="AO226" s="176"/>
      <c r="AP226" s="176"/>
      <c r="AQ226" s="172"/>
      <c r="AR226" s="908"/>
      <c r="AS226" s="908"/>
      <c r="AT226" s="908"/>
      <c r="AU226" s="908"/>
      <c r="AV226" s="908"/>
      <c r="AW226" s="908"/>
      <c r="AX226" s="908"/>
      <c r="AY226" s="908"/>
      <c r="AZ226" s="361"/>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46" t="s">
        <v>35</v>
      </c>
      <c r="CN226" s="46" t="s">
        <v>35</v>
      </c>
      <c r="CO226" s="46" t="s">
        <v>35</v>
      </c>
      <c r="CP226" s="46" t="s">
        <v>35</v>
      </c>
      <c r="CQ226" s="46" t="s">
        <v>35</v>
      </c>
      <c r="CR226" s="7"/>
      <c r="CS226" s="7"/>
      <c r="CT226" s="7"/>
      <c r="CU226" s="7"/>
      <c r="CV226" s="7"/>
      <c r="CW226" s="7"/>
      <c r="CX226" s="7"/>
      <c r="CY226" s="7"/>
      <c r="CZ226" s="7"/>
    </row>
    <row r="227" s="454" customFormat="true" ht="15" customHeight="true" x14ac:dyDescent="0.2">
      <c r="A227" s="165"/>
      <c r="B227" s="158"/>
      <c r="C227" s="177"/>
      <c r="D227" s="176"/>
      <c r="E227" s="176"/>
      <c r="F227" s="176"/>
      <c r="G227" s="166"/>
      <c r="H227" s="169"/>
      <c r="I227" s="176"/>
      <c r="J227" s="176"/>
      <c r="K227" s="176"/>
      <c r="L227" s="172"/>
      <c r="M227" s="177"/>
      <c r="N227" s="176"/>
      <c r="O227" s="176"/>
      <c r="P227" s="176"/>
      <c r="Q227" s="166"/>
      <c r="R227" s="169"/>
      <c r="S227" s="176"/>
      <c r="T227" s="176"/>
      <c r="U227" s="176"/>
      <c r="V227" s="176"/>
      <c r="W227" s="176"/>
      <c r="X227" s="176"/>
      <c r="Y227" s="176"/>
      <c r="Z227" s="176"/>
      <c r="AA227" s="176"/>
      <c r="AB227" s="176"/>
      <c r="AC227" s="176"/>
      <c r="AD227" s="176"/>
      <c r="AE227" s="176"/>
      <c r="AF227" s="176"/>
      <c r="AG227" s="176"/>
      <c r="AH227" s="176"/>
      <c r="AI227" s="176"/>
      <c r="AJ227" s="176"/>
      <c r="AK227" s="176"/>
      <c r="AL227" s="176"/>
      <c r="AM227" s="176"/>
      <c r="AN227" s="176"/>
      <c r="AO227" s="176"/>
      <c r="AP227" s="176"/>
      <c r="AQ227" s="172"/>
      <c r="AR227" s="908"/>
      <c r="AS227" s="908"/>
      <c r="AT227" s="908"/>
      <c r="AU227" s="908"/>
      <c r="AV227" s="908"/>
      <c r="AW227" s="908"/>
      <c r="AX227" s="908"/>
      <c r="AY227" s="908"/>
      <c r="AZ227" s="361"/>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46" t="s">
        <v>35</v>
      </c>
      <c r="CN227" s="46" t="s">
        <v>35</v>
      </c>
      <c r="CO227" s="46" t="s">
        <v>35</v>
      </c>
      <c r="CP227" s="46" t="s">
        <v>35</v>
      </c>
      <c r="CQ227" s="46" t="s">
        <v>35</v>
      </c>
      <c r="CR227" s="7"/>
      <c r="CS227" s="7"/>
      <c r="CT227" s="7"/>
      <c r="CU227" s="7"/>
      <c r="CV227" s="7"/>
      <c r="CW227" s="7"/>
      <c r="CX227" s="7"/>
      <c r="CY227" s="7"/>
      <c r="CZ227" s="7"/>
    </row>
    <row r="228" s="454" customFormat="true" ht="15" customHeight="true" x14ac:dyDescent="0.2">
      <c r="A228" s="165"/>
      <c r="B228" s="158"/>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2"/>
      <c r="AR228" s="908"/>
      <c r="AS228" s="908"/>
      <c r="AT228" s="908"/>
      <c r="AU228" s="908"/>
      <c r="AV228" s="908"/>
      <c r="AW228" s="908"/>
      <c r="AX228" s="908"/>
      <c r="AY228" s="908"/>
      <c r="AZ228" s="361"/>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46" t="s">
        <v>35</v>
      </c>
      <c r="CN228" s="46" t="s">
        <v>35</v>
      </c>
      <c r="CO228" s="46" t="s">
        <v>35</v>
      </c>
      <c r="CP228" s="46" t="s">
        <v>35</v>
      </c>
      <c r="CQ228" s="46" t="s">
        <v>35</v>
      </c>
      <c r="CR228" s="7"/>
      <c r="CS228" s="7"/>
      <c r="CT228" s="7"/>
      <c r="CU228" s="7"/>
      <c r="CV228" s="7"/>
      <c r="CW228" s="7"/>
      <c r="CX228" s="7"/>
      <c r="CY228" s="7"/>
      <c r="CZ228" s="7"/>
    </row>
    <row r="229" s="454" customFormat="true" ht="15" customHeight="true" x14ac:dyDescent="0.2">
      <c r="A229" s="165"/>
      <c r="B229" s="158"/>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2"/>
      <c r="AR229" s="908"/>
      <c r="AS229" s="908"/>
      <c r="AT229" s="908"/>
      <c r="AU229" s="908"/>
      <c r="AV229" s="908"/>
      <c r="AW229" s="908"/>
      <c r="AX229" s="908"/>
      <c r="AY229" s="908"/>
      <c r="AZ229" s="361"/>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46" t="s">
        <v>35</v>
      </c>
      <c r="CN229" s="46" t="s">
        <v>35</v>
      </c>
      <c r="CO229" s="46" t="s">
        <v>35</v>
      </c>
      <c r="CP229" s="46" t="s">
        <v>35</v>
      </c>
      <c r="CQ229" s="46" t="s">
        <v>35</v>
      </c>
      <c r="CR229" s="7"/>
      <c r="CS229" s="7"/>
      <c r="CT229" s="7"/>
      <c r="CU229" s="7"/>
      <c r="CV229" s="7"/>
      <c r="CW229" s="7"/>
      <c r="CX229" s="7"/>
      <c r="CY229" s="7"/>
      <c r="CZ229" s="7"/>
    </row>
    <row r="230" s="454" customFormat="true" ht="15" customHeight="true" x14ac:dyDescent="0.2">
      <c r="A230" s="165"/>
      <c r="B230" s="158"/>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2"/>
      <c r="AR230" s="908"/>
      <c r="AS230" s="908"/>
      <c r="AT230" s="908"/>
      <c r="AU230" s="908"/>
      <c r="AV230" s="908"/>
      <c r="AW230" s="908"/>
      <c r="AX230" s="908"/>
      <c r="AY230" s="908"/>
      <c r="AZ230" s="361"/>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46" t="s">
        <v>35</v>
      </c>
      <c r="CN230" s="46" t="s">
        <v>35</v>
      </c>
      <c r="CO230" s="46" t="s">
        <v>35</v>
      </c>
      <c r="CP230" s="46" t="s">
        <v>35</v>
      </c>
      <c r="CQ230" s="46" t="s">
        <v>35</v>
      </c>
      <c r="CR230" s="7"/>
      <c r="CS230" s="7"/>
      <c r="CT230" s="7"/>
      <c r="CU230" s="7"/>
      <c r="CV230" s="7"/>
      <c r="CW230" s="7"/>
      <c r="CX230" s="7"/>
      <c r="CY230" s="7"/>
      <c r="CZ230" s="7"/>
    </row>
    <row r="231" s="454" customFormat="true" ht="15" customHeight="true" x14ac:dyDescent="0.2">
      <c r="A231" s="165"/>
      <c r="B231" s="158"/>
      <c r="C231" s="177"/>
      <c r="D231" s="176"/>
      <c r="E231" s="176"/>
      <c r="F231" s="176"/>
      <c r="G231" s="166"/>
      <c r="H231" s="169"/>
      <c r="I231" s="176"/>
      <c r="J231" s="176"/>
      <c r="K231" s="176"/>
      <c r="L231" s="172"/>
      <c r="M231" s="177"/>
      <c r="N231" s="176"/>
      <c r="O231" s="176"/>
      <c r="P231" s="176"/>
      <c r="Q231" s="166"/>
      <c r="R231" s="169"/>
      <c r="S231" s="176"/>
      <c r="T231" s="176"/>
      <c r="U231" s="176"/>
      <c r="V231" s="176"/>
      <c r="W231" s="176"/>
      <c r="X231" s="176"/>
      <c r="Y231" s="176"/>
      <c r="Z231" s="176"/>
      <c r="AA231" s="176"/>
      <c r="AB231" s="176"/>
      <c r="AC231" s="128"/>
      <c r="AD231" s="128"/>
      <c r="AE231" s="128"/>
      <c r="AF231" s="128"/>
      <c r="AG231" s="128"/>
      <c r="AH231" s="128"/>
      <c r="AI231" s="128"/>
      <c r="AJ231" s="128"/>
      <c r="AK231" s="128"/>
      <c r="AL231" s="128"/>
      <c r="AM231" s="128"/>
      <c r="AN231" s="128"/>
      <c r="AO231" s="128"/>
      <c r="AP231" s="128"/>
      <c r="AQ231" s="119"/>
      <c r="AR231" s="908"/>
      <c r="AS231" s="908"/>
      <c r="AT231" s="908"/>
      <c r="AU231" s="908"/>
      <c r="AV231" s="908"/>
      <c r="AW231" s="908"/>
      <c r="AX231" s="908"/>
      <c r="AY231" s="908"/>
      <c r="AZ231" s="361"/>
      <c r="BA231" s="457"/>
      <c r="BB231" s="585"/>
      <c r="BC231" s="430"/>
      <c r="BD231" s="422"/>
      <c r="BE231" s="422"/>
      <c r="BF231" s="422"/>
      <c r="BG231" s="434"/>
      <c r="BH231" s="430"/>
      <c r="BI231" s="422"/>
      <c r="BJ231" s="422"/>
      <c r="BK231" s="422"/>
      <c r="BL231" s="434"/>
      <c r="BM231" s="430"/>
      <c r="BN231" s="422"/>
      <c r="BO231" s="422"/>
      <c r="BP231" s="422"/>
      <c r="BQ231" s="434"/>
      <c r="BR231" s="430"/>
      <c r="BS231" s="422"/>
      <c r="BT231" s="422"/>
      <c r="BU231" s="422"/>
      <c r="BV231" s="422"/>
      <c r="BW231" s="422"/>
      <c r="BX231" s="422"/>
      <c r="BY231" s="423"/>
      <c r="BZ231" s="423"/>
      <c r="CA231" s="423"/>
      <c r="CB231" s="423"/>
      <c r="CC231" s="423"/>
      <c r="CD231" s="423"/>
      <c r="CE231" s="423"/>
      <c r="CF231" s="423"/>
      <c r="CG231" s="423"/>
      <c r="CH231" s="423"/>
      <c r="CI231" s="423"/>
      <c r="CJ231" s="423"/>
      <c r="CK231" s="423"/>
      <c r="CL231" s="423"/>
      <c r="CM231" s="423"/>
      <c r="CN231" s="423"/>
      <c r="CO231" s="423"/>
      <c r="CP231" s="423"/>
      <c r="CQ231" s="423"/>
      <c r="CR231" s="6"/>
      <c r="CS231" s="6"/>
      <c r="CT231" s="6"/>
      <c r="CU231" s="6"/>
      <c r="CV231" s="6"/>
      <c r="CW231" s="6"/>
      <c r="CX231" s="6"/>
      <c r="CY231" s="6"/>
      <c r="CZ231" s="6"/>
    </row>
    <row r="232" s="454" customFormat="true" ht="15" customHeight="true" x14ac:dyDescent="0.2">
      <c r="A232" s="165"/>
      <c r="B232" s="158"/>
      <c r="C232" s="177"/>
      <c r="D232" s="176"/>
      <c r="E232" s="176"/>
      <c r="F232" s="176"/>
      <c r="G232" s="166"/>
      <c r="H232" s="169"/>
      <c r="I232" s="176"/>
      <c r="J232" s="176"/>
      <c r="K232" s="176"/>
      <c r="L232" s="172"/>
      <c r="M232" s="177"/>
      <c r="N232" s="176"/>
      <c r="O232" s="176"/>
      <c r="P232" s="176"/>
      <c r="Q232" s="166"/>
      <c r="R232" s="169"/>
      <c r="S232" s="176"/>
      <c r="T232" s="176"/>
      <c r="U232" s="176"/>
      <c r="V232" s="176"/>
      <c r="W232" s="176"/>
      <c r="X232" s="176"/>
      <c r="Y232" s="176"/>
      <c r="Z232" s="176"/>
      <c r="AA232" s="176"/>
      <c r="AB232" s="176"/>
      <c r="AC232" s="128"/>
      <c r="AD232" s="128"/>
      <c r="AE232" s="128"/>
      <c r="AF232" s="128"/>
      <c r="AG232" s="128"/>
      <c r="AH232" s="128"/>
      <c r="AI232" s="128"/>
      <c r="AJ232" s="128"/>
      <c r="AK232" s="128"/>
      <c r="AL232" s="128"/>
      <c r="AM232" s="128"/>
      <c r="AN232" s="128"/>
      <c r="AO232" s="128"/>
      <c r="AP232" s="128"/>
      <c r="AQ232" s="119"/>
      <c r="AR232" s="908"/>
      <c r="AS232" s="908"/>
      <c r="AT232" s="908"/>
      <c r="AU232" s="908"/>
      <c r="AV232" s="908"/>
      <c r="AW232" s="908"/>
      <c r="AX232" s="908"/>
      <c r="AY232" s="908"/>
      <c r="AZ232" s="361"/>
      <c r="BA232" s="586"/>
      <c r="BB232" s="585"/>
      <c r="BC232" s="430"/>
      <c r="BD232" s="422"/>
      <c r="BE232" s="422"/>
      <c r="BF232" s="422"/>
      <c r="BG232" s="434"/>
      <c r="BH232" s="430"/>
      <c r="BI232" s="422"/>
      <c r="BJ232" s="422"/>
      <c r="BK232" s="422"/>
      <c r="BL232" s="434"/>
      <c r="BM232" s="430"/>
      <c r="BN232" s="422"/>
      <c r="BO232" s="422"/>
      <c r="BP232" s="422"/>
      <c r="BQ232" s="434"/>
      <c r="BR232" s="430"/>
      <c r="BS232" s="422"/>
      <c r="BT232" s="422"/>
      <c r="BU232" s="422"/>
      <c r="BV232" s="422"/>
      <c r="BW232" s="422"/>
      <c r="BX232" s="422"/>
      <c r="BY232" s="423"/>
      <c r="BZ232" s="423"/>
      <c r="CA232" s="423"/>
      <c r="CB232" s="423"/>
      <c r="CC232" s="423"/>
      <c r="CD232" s="423"/>
      <c r="CE232" s="423"/>
      <c r="CF232" s="423"/>
      <c r="CG232" s="423"/>
      <c r="CH232" s="423"/>
      <c r="CI232" s="423"/>
      <c r="CJ232" s="423"/>
      <c r="CK232" s="423"/>
      <c r="CL232" s="423"/>
      <c r="CM232" s="423"/>
      <c r="CN232" s="423"/>
      <c r="CO232" s="423"/>
      <c r="CP232" s="423"/>
      <c r="CQ232" s="423"/>
      <c r="CR232" s="6"/>
      <c r="CS232" s="6"/>
      <c r="CT232" s="6"/>
      <c r="CU232" s="6"/>
      <c r="CV232" s="6"/>
      <c r="CW232" s="6"/>
      <c r="CX232" s="6"/>
      <c r="CY232" s="6"/>
      <c r="CZ232" s="6"/>
    </row>
    <row r="233" s="454" customFormat="true" ht="15" customHeight="true" x14ac:dyDescent="0.2">
      <c r="A233" s="165"/>
      <c r="B233" s="158"/>
      <c r="C233" s="96"/>
      <c r="D233" s="95"/>
      <c r="E233" s="95"/>
      <c r="F233" s="95"/>
      <c r="G233" s="94"/>
      <c r="H233" s="93"/>
      <c r="I233" s="95"/>
      <c r="J233" s="95"/>
      <c r="K233" s="95"/>
      <c r="L233" s="92"/>
      <c r="M233" s="96"/>
      <c r="N233" s="95"/>
      <c r="O233" s="95"/>
      <c r="P233" s="95"/>
      <c r="Q233" s="94"/>
      <c r="R233" s="93"/>
      <c r="S233" s="95"/>
      <c r="T233" s="95"/>
      <c r="U233" s="95"/>
      <c r="V233" s="95"/>
      <c r="W233" s="95"/>
      <c r="X233" s="95"/>
      <c r="Y233" s="95"/>
      <c r="Z233" s="95"/>
      <c r="AA233" s="95"/>
      <c r="AB233" s="95"/>
      <c r="AC233" s="128"/>
      <c r="AD233" s="128"/>
      <c r="AE233" s="128"/>
      <c r="AF233" s="128"/>
      <c r="AG233" s="128"/>
      <c r="AH233" s="128"/>
      <c r="AI233" s="128"/>
      <c r="AJ233" s="128"/>
      <c r="AK233" s="128"/>
      <c r="AL233" s="128"/>
      <c r="AM233" s="128"/>
      <c r="AN233" s="128"/>
      <c r="AO233" s="128"/>
      <c r="AP233" s="128"/>
      <c r="AQ233" s="119"/>
      <c r="AR233" s="908"/>
      <c r="AS233" s="908"/>
      <c r="AT233" s="908"/>
      <c r="AU233" s="908"/>
      <c r="AV233" s="908"/>
      <c r="AW233" s="908"/>
      <c r="AX233" s="908"/>
      <c r="AY233" s="908"/>
      <c r="AZ233" s="361"/>
      <c r="BA233" s="586"/>
      <c r="BB233" s="585"/>
      <c r="BC233" s="430"/>
      <c r="BD233" s="422"/>
      <c r="BE233" s="422"/>
      <c r="BF233" s="422"/>
      <c r="BG233" s="434"/>
      <c r="BH233" s="430"/>
      <c r="BI233" s="422"/>
      <c r="BJ233" s="422"/>
      <c r="BK233" s="422"/>
      <c r="BL233" s="434"/>
      <c r="BM233" s="430"/>
      <c r="BN233" s="422"/>
      <c r="BO233" s="422"/>
      <c r="BP233" s="422"/>
      <c r="BQ233" s="434"/>
      <c r="BR233" s="430"/>
      <c r="BS233" s="422"/>
      <c r="BT233" s="422"/>
      <c r="BU233" s="422"/>
      <c r="BV233" s="422"/>
      <c r="BW233" s="422"/>
      <c r="BX233" s="422"/>
      <c r="BY233" s="423"/>
      <c r="BZ233" s="423"/>
      <c r="CA233" s="423"/>
      <c r="CB233" s="423"/>
      <c r="CC233" s="423"/>
      <c r="CD233" s="423"/>
      <c r="CE233" s="423"/>
      <c r="CF233" s="423"/>
      <c r="CG233" s="423"/>
      <c r="CH233" s="423"/>
      <c r="CI233" s="423"/>
      <c r="CJ233" s="423"/>
      <c r="CK233" s="423"/>
      <c r="CL233" s="423"/>
      <c r="CM233" s="423"/>
      <c r="CN233" s="423"/>
      <c r="CO233" s="423"/>
      <c r="CP233" s="423"/>
      <c r="CQ233" s="423"/>
      <c r="CR233" s="6"/>
      <c r="CS233" s="6"/>
      <c r="CT233" s="6"/>
      <c r="CU233" s="6"/>
      <c r="CV233" s="6"/>
      <c r="CW233" s="6"/>
      <c r="CX233" s="6"/>
      <c r="CY233" s="6"/>
      <c r="CZ233" s="6"/>
    </row>
    <row r="234" s="454" customFormat="true" ht="15" customHeight="true" x14ac:dyDescent="0.2">
      <c r="A234" s="165"/>
      <c r="B234" s="158"/>
      <c r="C234" s="96"/>
      <c r="D234" s="95"/>
      <c r="E234" s="95"/>
      <c r="F234" s="95"/>
      <c r="G234" s="94"/>
      <c r="H234" s="93"/>
      <c r="I234" s="95"/>
      <c r="J234" s="95"/>
      <c r="K234" s="95"/>
      <c r="L234" s="92"/>
      <c r="M234" s="96"/>
      <c r="N234" s="95"/>
      <c r="O234" s="95"/>
      <c r="P234" s="95"/>
      <c r="Q234" s="94"/>
      <c r="R234" s="93"/>
      <c r="S234" s="95"/>
      <c r="T234" s="95"/>
      <c r="U234" s="95"/>
      <c r="V234" s="95"/>
      <c r="W234" s="95"/>
      <c r="X234" s="95"/>
      <c r="Y234" s="95"/>
      <c r="Z234" s="95"/>
      <c r="AA234" s="95"/>
      <c r="AB234" s="95"/>
      <c r="AC234" s="128"/>
      <c r="AD234" s="128"/>
      <c r="AE234" s="128"/>
      <c r="AF234" s="128"/>
      <c r="AG234" s="128"/>
      <c r="AH234" s="128"/>
      <c r="AI234" s="128"/>
      <c r="AJ234" s="128"/>
      <c r="AK234" s="128"/>
      <c r="AL234" s="128"/>
      <c r="AM234" s="128"/>
      <c r="AN234" s="128"/>
      <c r="AO234" s="128"/>
      <c r="AP234" s="128"/>
      <c r="AQ234" s="119"/>
      <c r="AR234" s="908"/>
      <c r="AS234" s="908"/>
      <c r="AT234" s="908"/>
      <c r="AU234" s="908"/>
      <c r="AV234" s="908"/>
      <c r="AW234" s="908"/>
      <c r="AX234" s="908"/>
      <c r="AY234" s="908"/>
      <c r="AZ234" s="361"/>
      <c r="BA234" s="586"/>
      <c r="BB234" s="585"/>
      <c r="BC234" s="430"/>
      <c r="BD234" s="422"/>
      <c r="BE234" s="422"/>
      <c r="BF234" s="422"/>
      <c r="BG234" s="434"/>
      <c r="BH234" s="430"/>
      <c r="BI234" s="422"/>
      <c r="BJ234" s="422"/>
      <c r="BK234" s="422"/>
      <c r="BL234" s="434"/>
      <c r="BM234" s="430"/>
      <c r="BN234" s="422"/>
      <c r="BO234" s="422"/>
      <c r="BP234" s="422"/>
      <c r="BQ234" s="434"/>
      <c r="BR234" s="430"/>
      <c r="BS234" s="422"/>
      <c r="BT234" s="422"/>
      <c r="BU234" s="422"/>
      <c r="BV234" s="422"/>
      <c r="BW234" s="422"/>
      <c r="BX234" s="422"/>
      <c r="BY234" s="423"/>
      <c r="BZ234" s="423"/>
      <c r="CA234" s="423"/>
      <c r="CB234" s="423"/>
      <c r="CC234" s="423"/>
      <c r="CD234" s="423"/>
      <c r="CE234" s="423"/>
      <c r="CF234" s="423"/>
      <c r="CG234" s="423"/>
      <c r="CH234" s="423"/>
      <c r="CI234" s="423"/>
      <c r="CJ234" s="423"/>
      <c r="CK234" s="423"/>
      <c r="CL234" s="423"/>
      <c r="CM234" s="423"/>
      <c r="CN234" s="423"/>
      <c r="CO234" s="423"/>
      <c r="CP234" s="423"/>
      <c r="CQ234" s="423"/>
      <c r="CR234" s="6"/>
      <c r="CS234" s="6"/>
      <c r="CT234" s="6"/>
      <c r="CU234" s="6"/>
      <c r="CV234" s="6"/>
      <c r="CW234" s="6"/>
      <c r="CX234" s="6"/>
      <c r="CY234" s="6"/>
      <c r="CZ234" s="6"/>
    </row>
    <row r="235" s="454" customFormat="true" ht="15" customHeight="true" x14ac:dyDescent="0.2">
      <c r="A235" s="165"/>
      <c r="B235" s="158"/>
      <c r="C235" s="96"/>
      <c r="D235" s="95"/>
      <c r="E235" s="95"/>
      <c r="F235" s="95"/>
      <c r="G235" s="94"/>
      <c r="H235" s="93"/>
      <c r="I235" s="95"/>
      <c r="J235" s="95"/>
      <c r="K235" s="95"/>
      <c r="L235" s="92"/>
      <c r="M235" s="96"/>
      <c r="N235" s="95"/>
      <c r="O235" s="95"/>
      <c r="P235" s="95"/>
      <c r="Q235" s="94"/>
      <c r="R235" s="93"/>
      <c r="S235" s="95"/>
      <c r="T235" s="95"/>
      <c r="U235" s="95"/>
      <c r="V235" s="95"/>
      <c r="W235" s="95"/>
      <c r="X235" s="95"/>
      <c r="Y235" s="95"/>
      <c r="Z235" s="95"/>
      <c r="AA235" s="95"/>
      <c r="AB235" s="95"/>
      <c r="AC235" s="128"/>
      <c r="AD235" s="128"/>
      <c r="AE235" s="128"/>
      <c r="AF235" s="128"/>
      <c r="AG235" s="128"/>
      <c r="AH235" s="128"/>
      <c r="AI235" s="128"/>
      <c r="AJ235" s="128"/>
      <c r="AK235" s="128"/>
      <c r="AL235" s="128"/>
      <c r="AM235" s="128"/>
      <c r="AN235" s="128"/>
      <c r="AO235" s="128"/>
      <c r="AP235" s="128"/>
      <c r="AQ235" s="119"/>
      <c r="AR235" s="908"/>
      <c r="AS235" s="908"/>
      <c r="AT235" s="908"/>
      <c r="AU235" s="908"/>
      <c r="AV235" s="908"/>
      <c r="AW235" s="908"/>
      <c r="AX235" s="908"/>
      <c r="AY235" s="908"/>
      <c r="AZ235" s="361"/>
      <c r="BA235" s="586"/>
      <c r="BB235" s="585"/>
      <c r="BC235" s="430"/>
      <c r="BD235" s="422"/>
      <c r="BE235" s="422"/>
      <c r="BF235" s="422"/>
      <c r="BG235" s="434"/>
      <c r="BH235" s="430"/>
      <c r="BI235" s="422"/>
      <c r="BJ235" s="422"/>
      <c r="BK235" s="422"/>
      <c r="BL235" s="434"/>
      <c r="BM235" s="430"/>
      <c r="BN235" s="422"/>
      <c r="BO235" s="422"/>
      <c r="BP235" s="422"/>
      <c r="BQ235" s="434"/>
      <c r="BR235" s="430"/>
      <c r="BS235" s="422"/>
      <c r="BT235" s="422"/>
      <c r="BU235" s="422"/>
      <c r="BV235" s="422"/>
      <c r="BW235" s="422"/>
      <c r="BX235" s="422"/>
      <c r="BY235" s="423"/>
      <c r="BZ235" s="423"/>
      <c r="CA235" s="423"/>
      <c r="CB235" s="423"/>
      <c r="CC235" s="423"/>
      <c r="CD235" s="423"/>
      <c r="CE235" s="423"/>
      <c r="CF235" s="423"/>
      <c r="CG235" s="423"/>
      <c r="CH235" s="423"/>
      <c r="CI235" s="423"/>
      <c r="CJ235" s="423"/>
      <c r="CK235" s="423"/>
      <c r="CL235" s="423"/>
      <c r="CM235" s="423"/>
      <c r="CN235" s="423"/>
      <c r="CO235" s="423"/>
      <c r="CP235" s="423"/>
      <c r="CQ235" s="423"/>
      <c r="CR235" s="6"/>
      <c r="CS235" s="6"/>
      <c r="CT235" s="6"/>
      <c r="CU235" s="6"/>
      <c r="CV235" s="6"/>
      <c r="CW235" s="6"/>
      <c r="CX235" s="6"/>
      <c r="CY235" s="6"/>
      <c r="CZ235" s="6"/>
    </row>
    <row r="236" s="454" customFormat="true" ht="15" customHeight="true" x14ac:dyDescent="0.2">
      <c r="A236" s="165"/>
      <c r="B236" s="158"/>
      <c r="C236" s="96"/>
      <c r="D236" s="95"/>
      <c r="E236" s="95"/>
      <c r="F236" s="95"/>
      <c r="G236" s="94"/>
      <c r="H236" s="93"/>
      <c r="I236" s="95"/>
      <c r="J236" s="95"/>
      <c r="K236" s="95"/>
      <c r="L236" s="92"/>
      <c r="M236" s="96"/>
      <c r="N236" s="95"/>
      <c r="O236" s="95"/>
      <c r="P236" s="95"/>
      <c r="Q236" s="94"/>
      <c r="R236" s="93"/>
      <c r="S236" s="95"/>
      <c r="T236" s="95"/>
      <c r="U236" s="95"/>
      <c r="V236" s="95"/>
      <c r="W236" s="95"/>
      <c r="X236" s="95"/>
      <c r="Y236" s="95"/>
      <c r="Z236" s="95"/>
      <c r="AA236" s="95"/>
      <c r="AB236" s="95"/>
      <c r="AC236" s="128"/>
      <c r="AD236" s="128"/>
      <c r="AE236" s="128"/>
      <c r="AF236" s="128"/>
      <c r="AG236" s="128"/>
      <c r="AH236" s="128"/>
      <c r="AI236" s="128"/>
      <c r="AJ236" s="128"/>
      <c r="AK236" s="128"/>
      <c r="AL236" s="128"/>
      <c r="AM236" s="128"/>
      <c r="AN236" s="128"/>
      <c r="AO236" s="128"/>
      <c r="AP236" s="128"/>
      <c r="AQ236" s="119"/>
      <c r="AR236" s="908"/>
      <c r="AS236" s="908"/>
      <c r="AT236" s="908"/>
      <c r="AU236" s="908"/>
      <c r="AV236" s="908"/>
      <c r="AW236" s="908"/>
      <c r="AX236" s="908"/>
      <c r="AY236" s="908"/>
      <c r="AZ236" s="361"/>
      <c r="BA236" s="586"/>
      <c r="BB236" s="585"/>
      <c r="BC236" s="430"/>
      <c r="BD236" s="422"/>
      <c r="BE236" s="422"/>
      <c r="BF236" s="422"/>
      <c r="BG236" s="434"/>
      <c r="BH236" s="430"/>
      <c r="BI236" s="422"/>
      <c r="BJ236" s="422"/>
      <c r="BK236" s="422"/>
      <c r="BL236" s="434"/>
      <c r="BM236" s="430"/>
      <c r="BN236" s="422"/>
      <c r="BO236" s="422"/>
      <c r="BP236" s="422"/>
      <c r="BQ236" s="434"/>
      <c r="BR236" s="430"/>
      <c r="BS236" s="422"/>
      <c r="BT236" s="422"/>
      <c r="BU236" s="422"/>
      <c r="BV236" s="422"/>
      <c r="BW236" s="422"/>
      <c r="BX236" s="422"/>
      <c r="BY236" s="423"/>
      <c r="BZ236" s="423"/>
      <c r="CA236" s="423"/>
      <c r="CB236" s="423"/>
      <c r="CC236" s="423"/>
      <c r="CD236" s="423"/>
      <c r="CE236" s="423"/>
      <c r="CF236" s="423"/>
      <c r="CG236" s="423"/>
      <c r="CH236" s="423"/>
      <c r="CI236" s="423"/>
      <c r="CJ236" s="423"/>
      <c r="CK236" s="423"/>
      <c r="CL236" s="423"/>
      <c r="CM236" s="423"/>
      <c r="CN236" s="423"/>
      <c r="CO236" s="423"/>
      <c r="CP236" s="423"/>
      <c r="CQ236" s="423"/>
      <c r="CR236" s="6"/>
      <c r="CS236" s="6"/>
      <c r="CT236" s="6"/>
      <c r="CU236" s="6"/>
      <c r="CV236" s="6"/>
      <c r="CW236" s="6"/>
      <c r="CX236" s="6"/>
      <c r="CY236" s="6"/>
      <c r="CZ236" s="6"/>
    </row>
    <row r="237" s="454" customFormat="true" ht="15" customHeight="true" x14ac:dyDescent="0.2">
      <c r="A237" s="165"/>
      <c r="B237" s="158"/>
      <c r="C237" s="96"/>
      <c r="D237" s="95"/>
      <c r="E237" s="95"/>
      <c r="F237" s="95"/>
      <c r="G237" s="94"/>
      <c r="H237" s="93"/>
      <c r="I237" s="95"/>
      <c r="J237" s="95"/>
      <c r="K237" s="95"/>
      <c r="L237" s="92"/>
      <c r="M237" s="96"/>
      <c r="N237" s="95"/>
      <c r="O237" s="95"/>
      <c r="P237" s="95"/>
      <c r="Q237" s="94"/>
      <c r="R237" s="93"/>
      <c r="S237" s="95"/>
      <c r="T237" s="95"/>
      <c r="U237" s="95"/>
      <c r="V237" s="95"/>
      <c r="W237" s="95"/>
      <c r="X237" s="95"/>
      <c r="Y237" s="95"/>
      <c r="Z237" s="95"/>
      <c r="AA237" s="95"/>
      <c r="AB237" s="95"/>
      <c r="AC237" s="128"/>
      <c r="AD237" s="128"/>
      <c r="AE237" s="128"/>
      <c r="AF237" s="128"/>
      <c r="AG237" s="128"/>
      <c r="AH237" s="128"/>
      <c r="AI237" s="128"/>
      <c r="AJ237" s="128"/>
      <c r="AK237" s="128"/>
      <c r="AL237" s="128"/>
      <c r="AM237" s="128"/>
      <c r="AN237" s="128"/>
      <c r="AO237" s="128"/>
      <c r="AP237" s="128"/>
      <c r="AQ237" s="119"/>
      <c r="AR237" s="908"/>
      <c r="AS237" s="908"/>
      <c r="AT237" s="908"/>
      <c r="AU237" s="908"/>
      <c r="AV237" s="908"/>
      <c r="AW237" s="908"/>
      <c r="AX237" s="908"/>
      <c r="AY237" s="908"/>
      <c r="AZ237" s="361"/>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423"/>
      <c r="CN237" s="423"/>
      <c r="CO237" s="423"/>
      <c r="CP237" s="423"/>
      <c r="CQ237" s="423"/>
      <c r="CR237" s="6"/>
      <c r="CS237" s="6"/>
      <c r="CT237" s="6"/>
      <c r="CU237" s="6"/>
      <c r="CV237" s="6"/>
      <c r="CW237" s="6"/>
      <c r="CX237" s="6"/>
      <c r="CY237" s="6"/>
      <c r="CZ237" s="6"/>
    </row>
    <row r="238" s="454" customFormat="true" ht="15" customHeight="true" x14ac:dyDescent="0.2">
      <c r="A238" s="165"/>
      <c r="B238" s="158"/>
      <c r="C238" s="96"/>
      <c r="D238" s="95"/>
      <c r="E238" s="95"/>
      <c r="F238" s="95"/>
      <c r="G238" s="94"/>
      <c r="H238" s="93"/>
      <c r="I238" s="95"/>
      <c r="J238" s="95"/>
      <c r="K238" s="95"/>
      <c r="L238" s="92"/>
      <c r="M238" s="96"/>
      <c r="N238" s="95"/>
      <c r="O238" s="95"/>
      <c r="P238" s="95"/>
      <c r="Q238" s="94"/>
      <c r="R238" s="93"/>
      <c r="S238" s="95"/>
      <c r="T238" s="95"/>
      <c r="U238" s="95"/>
      <c r="V238" s="95"/>
      <c r="W238" s="95"/>
      <c r="X238" s="95"/>
      <c r="Y238" s="95"/>
      <c r="Z238" s="95"/>
      <c r="AA238" s="95"/>
      <c r="AB238" s="95"/>
      <c r="AC238" s="128"/>
      <c r="AD238" s="128"/>
      <c r="AE238" s="128"/>
      <c r="AF238" s="128"/>
      <c r="AG238" s="128"/>
      <c r="AH238" s="128"/>
      <c r="AI238" s="128"/>
      <c r="AJ238" s="128"/>
      <c r="AK238" s="128"/>
      <c r="AL238" s="128"/>
      <c r="AM238" s="128"/>
      <c r="AN238" s="128"/>
      <c r="AO238" s="128"/>
      <c r="AP238" s="128"/>
      <c r="AQ238" s="119"/>
      <c r="AR238" s="908"/>
      <c r="AS238" s="908"/>
      <c r="AT238" s="908"/>
      <c r="AU238" s="908"/>
      <c r="AV238" s="908"/>
      <c r="AW238" s="908"/>
      <c r="AX238" s="908"/>
      <c r="AY238" s="908"/>
      <c r="AZ238" s="361"/>
      <c r="BA238" s="586"/>
      <c r="BB238" s="585"/>
      <c r="BC238" s="430"/>
      <c r="BD238" s="422"/>
      <c r="BE238" s="422"/>
      <c r="BF238" s="422"/>
      <c r="BG238" s="434"/>
      <c r="BH238" s="430"/>
      <c r="BI238" s="422"/>
      <c r="BJ238" s="422"/>
      <c r="BK238" s="422"/>
      <c r="BL238" s="434"/>
      <c r="BM238" s="430"/>
      <c r="BN238" s="422"/>
      <c r="BO238" s="422"/>
      <c r="BP238" s="422"/>
      <c r="BQ238" s="434"/>
      <c r="BR238" s="430"/>
      <c r="BS238" s="422"/>
      <c r="BT238" s="422"/>
      <c r="BU238" s="422"/>
      <c r="BV238" s="422"/>
      <c r="BW238" s="422"/>
      <c r="BX238" s="422"/>
      <c r="BY238" s="423"/>
      <c r="BZ238" s="423"/>
      <c r="CA238" s="423"/>
      <c r="CB238" s="423"/>
      <c r="CC238" s="423"/>
      <c r="CD238" s="423"/>
      <c r="CE238" s="423"/>
      <c r="CF238" s="423"/>
      <c r="CG238" s="423"/>
      <c r="CH238" s="423"/>
      <c r="CI238" s="423"/>
      <c r="CJ238" s="423"/>
      <c r="CK238" s="423"/>
      <c r="CL238" s="423"/>
      <c r="CM238" s="423"/>
      <c r="CN238" s="423"/>
      <c r="CO238" s="423"/>
      <c r="CP238" s="423"/>
      <c r="CQ238" s="423"/>
      <c r="CR238" s="6"/>
      <c r="CS238" s="6"/>
      <c r="CT238" s="6"/>
      <c r="CU238" s="6"/>
      <c r="CV238" s="6"/>
      <c r="CW238" s="6"/>
      <c r="CX238" s="6"/>
      <c r="CY238" s="6"/>
      <c r="CZ238" s="6"/>
    </row>
    <row r="239" s="454" customFormat="true" ht="15" customHeight="true" x14ac:dyDescent="0.2">
      <c r="A239" s="165"/>
      <c r="B239" s="158"/>
      <c r="C239" s="96"/>
      <c r="D239" s="95"/>
      <c r="E239" s="95"/>
      <c r="F239" s="95"/>
      <c r="G239" s="94"/>
      <c r="H239" s="93"/>
      <c r="I239" s="95"/>
      <c r="J239" s="95"/>
      <c r="K239" s="95"/>
      <c r="L239" s="92"/>
      <c r="M239" s="96"/>
      <c r="N239" s="95"/>
      <c r="O239" s="95"/>
      <c r="P239" s="95"/>
      <c r="Q239" s="94"/>
      <c r="R239" s="93"/>
      <c r="S239" s="95"/>
      <c r="T239" s="95"/>
      <c r="U239" s="95"/>
      <c r="V239" s="95"/>
      <c r="W239" s="95"/>
      <c r="X239" s="95"/>
      <c r="Y239" s="95"/>
      <c r="Z239" s="95"/>
      <c r="AA239" s="95"/>
      <c r="AB239" s="95"/>
      <c r="AC239" s="128"/>
      <c r="AD239" s="128"/>
      <c r="AE239" s="128"/>
      <c r="AF239" s="128"/>
      <c r="AG239" s="128"/>
      <c r="AH239" s="128"/>
      <c r="AI239" s="128"/>
      <c r="AJ239" s="128"/>
      <c r="AK239" s="128"/>
      <c r="AL239" s="128"/>
      <c r="AM239" s="128"/>
      <c r="AN239" s="128"/>
      <c r="AO239" s="128"/>
      <c r="AP239" s="128"/>
      <c r="AQ239" s="119"/>
      <c r="AR239" s="908"/>
      <c r="AS239" s="908"/>
      <c r="AT239" s="908"/>
      <c r="AU239" s="908"/>
      <c r="AV239" s="908"/>
      <c r="AW239" s="908"/>
      <c r="AX239" s="908"/>
      <c r="AY239" s="908"/>
      <c r="AZ239" s="361"/>
      <c r="BA239" s="586"/>
      <c r="BB239" s="585"/>
      <c r="BC239" s="430"/>
      <c r="BD239" s="422"/>
      <c r="BE239" s="422"/>
      <c r="BF239" s="422"/>
      <c r="BG239" s="434"/>
      <c r="BH239" s="430"/>
      <c r="BI239" s="422"/>
      <c r="BJ239" s="422"/>
      <c r="BK239" s="422"/>
      <c r="BL239" s="434"/>
      <c r="BM239" s="430"/>
      <c r="BN239" s="422"/>
      <c r="BO239" s="422"/>
      <c r="BP239" s="422"/>
      <c r="BQ239" s="434"/>
      <c r="BR239" s="430"/>
      <c r="BS239" s="422"/>
      <c r="BT239" s="422"/>
      <c r="BU239" s="422"/>
      <c r="BV239" s="422"/>
      <c r="BW239" s="422"/>
      <c r="BX239" s="422"/>
      <c r="BY239" s="423"/>
      <c r="BZ239" s="423"/>
      <c r="CA239" s="423"/>
      <c r="CB239" s="423"/>
      <c r="CC239" s="423"/>
      <c r="CD239" s="423"/>
      <c r="CE239" s="423"/>
      <c r="CF239" s="423"/>
      <c r="CG239" s="423"/>
      <c r="CH239" s="423"/>
      <c r="CI239" s="423"/>
      <c r="CJ239" s="423"/>
      <c r="CK239" s="423"/>
      <c r="CL239" s="423"/>
      <c r="CM239" s="423"/>
      <c r="CN239" s="423"/>
      <c r="CO239" s="423"/>
      <c r="CP239" s="423"/>
      <c r="CQ239" s="423"/>
      <c r="CR239" s="6"/>
      <c r="CS239" s="6"/>
      <c r="CT239" s="6"/>
      <c r="CU239" s="6"/>
      <c r="CV239" s="6"/>
      <c r="CW239" s="6"/>
      <c r="CX239" s="6"/>
      <c r="CY239" s="6"/>
      <c r="CZ239" s="6"/>
    </row>
    <row r="240" s="454" customFormat="true" ht="15" customHeight="true" x14ac:dyDescent="0.2">
      <c r="A240" s="165"/>
      <c r="B240" s="158"/>
      <c r="C240" s="96"/>
      <c r="D240" s="95"/>
      <c r="E240" s="95"/>
      <c r="F240" s="95"/>
      <c r="G240" s="94"/>
      <c r="H240" s="93"/>
      <c r="I240" s="95"/>
      <c r="J240" s="95"/>
      <c r="K240" s="95"/>
      <c r="L240" s="92"/>
      <c r="M240" s="96"/>
      <c r="N240" s="95"/>
      <c r="O240" s="95"/>
      <c r="P240" s="95"/>
      <c r="Q240" s="94"/>
      <c r="R240" s="93"/>
      <c r="S240" s="95"/>
      <c r="T240" s="95"/>
      <c r="U240" s="95"/>
      <c r="V240" s="95"/>
      <c r="W240" s="95"/>
      <c r="X240" s="95"/>
      <c r="Y240" s="95"/>
      <c r="Z240" s="95"/>
      <c r="AA240" s="95"/>
      <c r="AB240" s="95"/>
      <c r="AC240" s="128"/>
      <c r="AD240" s="128"/>
      <c r="AE240" s="128"/>
      <c r="AF240" s="128"/>
      <c r="AG240" s="128"/>
      <c r="AH240" s="128"/>
      <c r="AI240" s="128"/>
      <c r="AJ240" s="128"/>
      <c r="AK240" s="128"/>
      <c r="AL240" s="128"/>
      <c r="AM240" s="128"/>
      <c r="AN240" s="128"/>
      <c r="AO240" s="128"/>
      <c r="AP240" s="128"/>
      <c r="AQ240" s="119"/>
      <c r="AR240" s="908"/>
      <c r="AS240" s="908"/>
      <c r="AT240" s="908"/>
      <c r="AU240" s="908"/>
      <c r="AV240" s="908"/>
      <c r="AW240" s="908"/>
      <c r="AX240" s="908"/>
      <c r="AY240" s="908"/>
      <c r="AZ240" s="361"/>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423"/>
      <c r="CN240" s="423"/>
      <c r="CO240" s="423"/>
      <c r="CP240" s="423"/>
      <c r="CQ240" s="423"/>
      <c r="CR240" s="6"/>
      <c r="CS240" s="6"/>
      <c r="CT240" s="6"/>
      <c r="CU240" s="6"/>
      <c r="CV240" s="6"/>
      <c r="CW240" s="6"/>
      <c r="CX240" s="6"/>
      <c r="CY240" s="6"/>
      <c r="CZ240" s="6"/>
    </row>
    <row r="241" s="454" customFormat="true" ht="15" customHeight="true" x14ac:dyDescent="0.2">
      <c r="A241" s="165"/>
      <c r="B241" s="158"/>
      <c r="C241" s="96"/>
      <c r="D241" s="95"/>
      <c r="E241" s="95"/>
      <c r="F241" s="95"/>
      <c r="G241" s="94"/>
      <c r="H241" s="93"/>
      <c r="I241" s="95"/>
      <c r="J241" s="95"/>
      <c r="K241" s="95"/>
      <c r="L241" s="92"/>
      <c r="M241" s="96"/>
      <c r="N241" s="95"/>
      <c r="O241" s="95"/>
      <c r="P241" s="95"/>
      <c r="Q241" s="94"/>
      <c r="R241" s="93"/>
      <c r="S241" s="95"/>
      <c r="T241" s="95"/>
      <c r="U241" s="95"/>
      <c r="V241" s="95"/>
      <c r="W241" s="95"/>
      <c r="X241" s="95"/>
      <c r="Y241" s="95"/>
      <c r="Z241" s="95"/>
      <c r="AA241" s="95"/>
      <c r="AB241" s="95"/>
      <c r="AC241" s="128"/>
      <c r="AD241" s="128"/>
      <c r="AE241" s="128"/>
      <c r="AF241" s="128"/>
      <c r="AG241" s="128"/>
      <c r="AH241" s="128"/>
      <c r="AI241" s="128"/>
      <c r="AJ241" s="128"/>
      <c r="AK241" s="128"/>
      <c r="AL241" s="128"/>
      <c r="AM241" s="128"/>
      <c r="AN241" s="128"/>
      <c r="AO241" s="128"/>
      <c r="AP241" s="128"/>
      <c r="AQ241" s="119"/>
      <c r="AR241" s="908"/>
      <c r="AS241" s="908"/>
      <c r="AT241" s="908"/>
      <c r="AU241" s="908"/>
      <c r="AV241" s="908"/>
      <c r="AW241" s="908"/>
      <c r="AX241" s="908"/>
      <c r="AY241" s="908"/>
      <c r="AZ241" s="361"/>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423"/>
      <c r="CN241" s="423"/>
      <c r="CO241" s="423"/>
      <c r="CP241" s="423"/>
      <c r="CQ241" s="423"/>
      <c r="CR241" s="6"/>
      <c r="CS241" s="6"/>
      <c r="CT241" s="6"/>
      <c r="CU241" s="6"/>
      <c r="CV241" s="6"/>
      <c r="CW241" s="6"/>
      <c r="CX241" s="6"/>
      <c r="CY241" s="6"/>
      <c r="CZ241" s="6"/>
    </row>
    <row r="242" s="454" customFormat="true" ht="15" customHeight="true" x14ac:dyDescent="0.2">
      <c r="A242" s="188"/>
      <c r="B242" s="157"/>
      <c r="C242" s="121"/>
      <c r="D242" s="128"/>
      <c r="E242" s="128"/>
      <c r="F242" s="128"/>
      <c r="G242" s="127"/>
      <c r="H242" s="120"/>
      <c r="I242" s="128"/>
      <c r="J242" s="128"/>
      <c r="K242" s="128"/>
      <c r="L242" s="119"/>
      <c r="M242" s="121"/>
      <c r="N242" s="128"/>
      <c r="O242" s="128"/>
      <c r="P242" s="128"/>
      <c r="Q242" s="127"/>
      <c r="R242" s="120"/>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19"/>
      <c r="AR242" s="908"/>
      <c r="AS242" s="908"/>
      <c r="AT242" s="908"/>
      <c r="AU242" s="908"/>
      <c r="AV242" s="908"/>
      <c r="AW242" s="908"/>
      <c r="AX242" s="908"/>
      <c r="AY242" s="908"/>
      <c r="AZ242" s="361"/>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423"/>
      <c r="CN242" s="423"/>
      <c r="CO242" s="423"/>
      <c r="CP242" s="423"/>
      <c r="CQ242" s="423"/>
      <c r="CR242" s="6"/>
      <c r="CS242" s="6"/>
      <c r="CT242" s="6"/>
      <c r="CU242" s="6"/>
      <c r="CV242" s="6"/>
      <c r="CW242" s="6"/>
      <c r="CX242" s="6"/>
      <c r="CY242" s="6"/>
      <c r="CZ242" s="6"/>
    </row>
    <row r="243" s="454" customFormat="true" ht="15" customHeight="true" x14ac:dyDescent="0.2">
      <c r="A243" s="188"/>
      <c r="B243" s="157"/>
      <c r="C243" s="121"/>
      <c r="D243" s="128"/>
      <c r="E243" s="128"/>
      <c r="F243" s="128"/>
      <c r="G243" s="127"/>
      <c r="H243" s="120"/>
      <c r="I243" s="128"/>
      <c r="J243" s="128"/>
      <c r="K243" s="128"/>
      <c r="L243" s="119"/>
      <c r="M243" s="121"/>
      <c r="N243" s="128"/>
      <c r="O243" s="128"/>
      <c r="P243" s="128"/>
      <c r="Q243" s="127"/>
      <c r="R243" s="120"/>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19"/>
      <c r="AR243" s="908"/>
      <c r="AS243" s="908"/>
      <c r="AT243" s="908"/>
      <c r="AU243" s="908"/>
      <c r="AV243" s="908"/>
      <c r="AW243" s="908"/>
      <c r="AX243" s="908"/>
      <c r="AY243" s="908"/>
      <c r="AZ243" s="361"/>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423"/>
      <c r="CN243" s="423"/>
      <c r="CO243" s="423"/>
      <c r="CP243" s="423"/>
      <c r="CQ243" s="423"/>
      <c r="CR243" s="6"/>
      <c r="CS243" s="6"/>
      <c r="CT243" s="6"/>
      <c r="CU243" s="6"/>
      <c r="CV243" s="6"/>
      <c r="CW243" s="6"/>
      <c r="CX243" s="6"/>
      <c r="CY243" s="6"/>
      <c r="CZ243" s="6"/>
    </row>
    <row r="244" s="454" customFormat="true" ht="15" customHeight="true" x14ac:dyDescent="0.2">
      <c r="A244" s="188"/>
      <c r="B244" s="157"/>
      <c r="C244" s="121"/>
      <c r="D244" s="128"/>
      <c r="E244" s="128"/>
      <c r="F244" s="128"/>
      <c r="G244" s="127"/>
      <c r="H244" s="120"/>
      <c r="I244" s="128"/>
      <c r="J244" s="128"/>
      <c r="K244" s="128"/>
      <c r="L244" s="119"/>
      <c r="M244" s="121"/>
      <c r="N244" s="128"/>
      <c r="O244" s="128"/>
      <c r="P244" s="128"/>
      <c r="Q244" s="127"/>
      <c r="R244" s="120"/>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19"/>
      <c r="AR244" s="908"/>
      <c r="AS244" s="908"/>
      <c r="AT244" s="908"/>
      <c r="AU244" s="908"/>
      <c r="AV244" s="908"/>
      <c r="AW244" s="908"/>
      <c r="AX244" s="908"/>
      <c r="AY244" s="908"/>
      <c r="AZ244" s="361"/>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423"/>
      <c r="CN244" s="423"/>
      <c r="CO244" s="423"/>
      <c r="CP244" s="423"/>
      <c r="CQ244" s="423"/>
      <c r="CR244" s="6"/>
      <c r="CS244" s="6"/>
      <c r="CT244" s="6"/>
      <c r="CU244" s="6"/>
      <c r="CV244" s="6"/>
      <c r="CW244" s="6"/>
      <c r="CX244" s="6"/>
      <c r="CY244" s="6"/>
      <c r="CZ244" s="6"/>
    </row>
    <row r="245" s="454" customFormat="true" ht="15" customHeight="true" x14ac:dyDescent="0.2">
      <c r="A245" s="188"/>
      <c r="B245" s="157"/>
      <c r="C245" s="121"/>
      <c r="D245" s="128"/>
      <c r="E245" s="128"/>
      <c r="F245" s="128"/>
      <c r="G245" s="127"/>
      <c r="H245" s="120"/>
      <c r="I245" s="128"/>
      <c r="J245" s="128"/>
      <c r="K245" s="128"/>
      <c r="L245" s="119"/>
      <c r="M245" s="121"/>
      <c r="N245" s="128"/>
      <c r="O245" s="128"/>
      <c r="P245" s="128"/>
      <c r="Q245" s="127"/>
      <c r="R245" s="120"/>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19"/>
      <c r="AR245" s="908"/>
      <c r="AS245" s="908"/>
      <c r="AT245" s="908"/>
      <c r="AU245" s="908"/>
      <c r="AV245" s="908"/>
      <c r="AW245" s="908"/>
      <c r="AX245" s="908"/>
      <c r="AY245" s="908"/>
      <c r="AZ245" s="361"/>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423"/>
      <c r="CN245" s="423"/>
      <c r="CO245" s="423"/>
      <c r="CP245" s="423"/>
      <c r="CQ245" s="423"/>
      <c r="CR245" s="6"/>
      <c r="CS245" s="6"/>
      <c r="CT245" s="6"/>
      <c r="CU245" s="6"/>
      <c r="CV245" s="6"/>
      <c r="CW245" s="6"/>
      <c r="CX245" s="6"/>
      <c r="CY245" s="6"/>
      <c r="CZ245" s="6"/>
    </row>
    <row r="246" s="454" customFormat="true" ht="15" customHeight="true" x14ac:dyDescent="0.2">
      <c r="A246" s="188"/>
      <c r="B246" s="157"/>
      <c r="C246" s="121"/>
      <c r="D246" s="128"/>
      <c r="E246" s="128"/>
      <c r="F246" s="128"/>
      <c r="G246" s="127"/>
      <c r="H246" s="120"/>
      <c r="I246" s="128"/>
      <c r="J246" s="128"/>
      <c r="K246" s="128"/>
      <c r="L246" s="119"/>
      <c r="M246" s="121"/>
      <c r="N246" s="128"/>
      <c r="O246" s="128"/>
      <c r="P246" s="128"/>
      <c r="Q246" s="127"/>
      <c r="R246" s="120"/>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19"/>
      <c r="AR246" s="908"/>
      <c r="AS246" s="908"/>
      <c r="AT246" s="908"/>
      <c r="AU246" s="908"/>
      <c r="AV246" s="908"/>
      <c r="AW246" s="908"/>
      <c r="AX246" s="908"/>
      <c r="AY246" s="908"/>
      <c r="AZ246" s="361"/>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423"/>
      <c r="CN246" s="423"/>
      <c r="CO246" s="423"/>
      <c r="CP246" s="423"/>
      <c r="CQ246" s="423"/>
      <c r="CR246" s="6"/>
      <c r="CS246" s="6"/>
      <c r="CT246" s="6"/>
      <c r="CU246" s="6"/>
      <c r="CV246" s="6"/>
      <c r="CW246" s="6"/>
      <c r="CX246" s="6"/>
      <c r="CY246" s="6"/>
      <c r="CZ246" s="6"/>
    </row>
    <row r="247" s="454" customFormat="true" ht="15" customHeight="true" x14ac:dyDescent="0.2">
      <c r="A247" s="188"/>
      <c r="B247" s="157"/>
      <c r="C247" s="121"/>
      <c r="D247" s="128"/>
      <c r="E247" s="128"/>
      <c r="F247" s="128"/>
      <c r="G247" s="127"/>
      <c r="H247" s="120"/>
      <c r="I247" s="128"/>
      <c r="J247" s="128"/>
      <c r="K247" s="128"/>
      <c r="L247" s="119"/>
      <c r="M247" s="121"/>
      <c r="N247" s="128"/>
      <c r="O247" s="128"/>
      <c r="P247" s="128"/>
      <c r="Q247" s="127"/>
      <c r="R247" s="120"/>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19"/>
      <c r="AR247" s="908"/>
      <c r="AS247" s="908"/>
      <c r="AT247" s="908"/>
      <c r="AU247" s="908"/>
      <c r="AV247" s="908"/>
      <c r="AW247" s="908"/>
      <c r="AX247" s="908"/>
      <c r="AY247" s="908"/>
      <c r="AZ247" s="361"/>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423"/>
      <c r="CN247" s="423"/>
      <c r="CO247" s="423"/>
      <c r="CP247" s="423"/>
      <c r="CQ247" s="423"/>
      <c r="CR247" s="6"/>
      <c r="CS247" s="6"/>
      <c r="CT247" s="6"/>
      <c r="CU247" s="6"/>
      <c r="CV247" s="6"/>
      <c r="CW247" s="6"/>
      <c r="CX247" s="6"/>
      <c r="CY247" s="6"/>
      <c r="CZ247" s="6"/>
    </row>
    <row r="248" s="454" customFormat="true" ht="15" customHeight="true" x14ac:dyDescent="0.2">
      <c r="A248" s="184"/>
      <c r="B248" s="146"/>
      <c r="C248" s="91"/>
      <c r="D248" s="108"/>
      <c r="E248" s="108"/>
      <c r="F248" s="108"/>
      <c r="G248" s="107"/>
      <c r="H248" s="90"/>
      <c r="I248" s="108"/>
      <c r="J248" s="108"/>
      <c r="K248" s="108"/>
      <c r="L248" s="89"/>
      <c r="M248" s="91"/>
      <c r="N248" s="108"/>
      <c r="O248" s="108"/>
      <c r="P248" s="108"/>
      <c r="Q248" s="107"/>
      <c r="R248" s="90"/>
      <c r="S248" s="108"/>
      <c r="T248" s="108"/>
      <c r="U248" s="108"/>
      <c r="V248" s="108"/>
      <c r="W248" s="108"/>
      <c r="X248" s="108"/>
      <c r="Y248" s="108"/>
      <c r="Z248" s="108"/>
      <c r="AA248" s="108"/>
      <c r="AB248" s="108"/>
      <c r="AC248" s="108"/>
      <c r="AD248" s="108"/>
      <c r="AE248" s="108"/>
      <c r="AF248" s="108"/>
      <c r="AG248" s="108"/>
      <c r="AH248" s="108"/>
      <c r="AI248" s="108"/>
      <c r="AJ248" s="108"/>
      <c r="AK248" s="108"/>
      <c r="AL248" s="108"/>
      <c r="AM248" s="108"/>
      <c r="AN248" s="108"/>
      <c r="AO248" s="108"/>
      <c r="AP248" s="108"/>
      <c r="AQ248" s="89"/>
      <c r="AR248" s="908"/>
      <c r="AS248" s="908"/>
      <c r="AT248" s="908"/>
      <c r="AU248" s="908"/>
      <c r="AV248" s="908"/>
      <c r="AW248" s="908"/>
      <c r="AX248" s="908"/>
      <c r="AY248" s="908"/>
      <c r="AZ248" s="361"/>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435"/>
      <c r="CN248" s="435"/>
      <c r="CO248" s="435"/>
      <c r="CP248" s="435"/>
      <c r="CQ248" s="435"/>
      <c r="CR248" s="6"/>
      <c r="CS248" s="6"/>
      <c r="CT248" s="6"/>
      <c r="CU248" s="6"/>
      <c r="CV248" s="6"/>
      <c r="CW248" s="6"/>
      <c r="CX248" s="6"/>
      <c r="CY248" s="6"/>
      <c r="CZ248" s="6"/>
    </row>
    <row r="249" s="454" customFormat="true" ht="250.15" customHeight="true" x14ac:dyDescent="0.2">
      <c r="B249" s="453"/>
      <c r="AR249" s="361"/>
      <c r="AS249" s="361"/>
      <c r="AT249" s="361"/>
      <c r="AU249" s="361"/>
      <c r="AV249" s="361"/>
      <c r="AW249" s="361"/>
      <c r="AX249" s="361"/>
      <c r="AY249" s="361"/>
      <c r="AZ249" s="361"/>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363" customFormat="true" ht="19.15" customHeight="true" x14ac:dyDescent="0.2">
      <c r="B250" s="452"/>
      <c r="AR250" s="356"/>
      <c r="AS250" s="356"/>
      <c r="AT250" s="356"/>
      <c r="AU250" s="356"/>
      <c r="AV250" s="356"/>
      <c r="AW250" s="356"/>
      <c r="AX250" s="356"/>
      <c r="AY250" s="356"/>
      <c r="AZ250" s="356"/>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363" customFormat="true" ht="15" customHeight="true" x14ac:dyDescent="0.2">
      <c r="B251" s="452"/>
      <c r="AR251" s="356"/>
      <c r="AS251" s="356"/>
      <c r="AT251" s="356"/>
      <c r="AU251" s="356"/>
      <c r="AV251" s="356"/>
      <c r="AW251" s="356"/>
      <c r="AX251" s="356"/>
      <c r="AY251" s="356"/>
      <c r="AZ251" s="356"/>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363" customFormat="true" ht="15" customHeight="true" x14ac:dyDescent="0.2">
      <c r="B252" s="452"/>
      <c r="AR252" s="356"/>
      <c r="AS252" s="356"/>
      <c r="AT252" s="356"/>
      <c r="AU252" s="356"/>
      <c r="AV252" s="356"/>
      <c r="AW252" s="356"/>
      <c r="AX252" s="356"/>
      <c r="AY252" s="356"/>
      <c r="AZ252" s="356"/>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363" customFormat="true" ht="15" customHeight="true" x14ac:dyDescent="0.2">
      <c r="B253" s="452"/>
      <c r="AR253" s="356"/>
      <c r="AS253" s="356"/>
      <c r="AT253" s="356"/>
      <c r="AU253" s="356"/>
      <c r="AV253" s="356"/>
      <c r="AW253" s="356"/>
      <c r="AX253" s="356"/>
      <c r="AY253" s="356"/>
      <c r="AZ253" s="356"/>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363" customFormat="true" ht="15" customHeight="true" x14ac:dyDescent="0.2">
      <c r="B254" s="452"/>
      <c r="AR254" s="356"/>
      <c r="AS254" s="356"/>
      <c r="AT254" s="356"/>
      <c r="AU254" s="356"/>
      <c r="AV254" s="356"/>
      <c r="AW254" s="356"/>
      <c r="AX254" s="356"/>
      <c r="AY254" s="356"/>
      <c r="AZ254" s="356"/>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363" customFormat="true" ht="15" customHeight="true" x14ac:dyDescent="0.2">
      <c r="B255" s="452"/>
      <c r="AR255" s="356"/>
      <c r="AS255" s="356"/>
      <c r="AT255" s="356"/>
      <c r="AU255" s="356"/>
      <c r="AV255" s="356"/>
      <c r="AW255" s="356"/>
      <c r="AX255" s="356"/>
      <c r="AY255" s="356"/>
      <c r="AZ255" s="356"/>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363" customFormat="true" ht="15" customHeight="true" x14ac:dyDescent="0.2">
      <c r="B256" s="452"/>
      <c r="AR256" s="356"/>
      <c r="AS256" s="356"/>
      <c r="AT256" s="356"/>
      <c r="AU256" s="356"/>
      <c r="AV256" s="356"/>
      <c r="AW256" s="356"/>
      <c r="AX256" s="356"/>
      <c r="AY256" s="356"/>
      <c r="AZ256" s="356"/>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363" customFormat="true" ht="18" customHeight="true" x14ac:dyDescent="0.2">
      <c r="B257" s="452"/>
      <c r="AR257" s="356"/>
      <c r="AS257" s="356"/>
      <c r="AT257" s="356"/>
      <c r="AU257" s="356"/>
      <c r="AV257" s="356"/>
      <c r="AW257" s="356"/>
      <c r="AX257" s="356"/>
      <c r="AY257" s="356"/>
      <c r="AZ257" s="356"/>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363" customFormat="true" ht="18" customHeight="true" x14ac:dyDescent="0.2">
      <c r="B258" s="452"/>
      <c r="AR258" s="356"/>
      <c r="AS258" s="356"/>
      <c r="AT258" s="356"/>
      <c r="AU258" s="356"/>
      <c r="AV258" s="356"/>
      <c r="AW258" s="356"/>
      <c r="AX258" s="356"/>
      <c r="AY258" s="356"/>
      <c r="AZ258" s="356"/>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454" customFormat="true" ht="15" customHeight="true" x14ac:dyDescent="0.2">
      <c r="B259" s="453"/>
      <c r="AR259" s="361"/>
      <c r="AS259" s="361"/>
      <c r="AT259" s="361"/>
      <c r="AU259" s="361"/>
      <c r="AV259" s="361"/>
      <c r="AW259" s="361"/>
      <c r="AX259" s="361"/>
      <c r="AY259" s="361"/>
      <c r="AZ259" s="361"/>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426"/>
      <c r="CN259" s="426"/>
      <c r="CO259" s="426"/>
      <c r="CP259" s="426"/>
      <c r="CQ259" s="426"/>
      <c r="CR259" s="360"/>
      <c r="CS259" s="360"/>
      <c r="CT259" s="360"/>
      <c r="CU259" s="360"/>
      <c r="CV259" s="360"/>
      <c r="CW259" s="360"/>
      <c r="CX259" s="360"/>
      <c r="CY259" s="360"/>
      <c r="CZ259" s="360"/>
    </row>
    <row r="260" s="454" customFormat="true" ht="12.75" x14ac:dyDescent="0.2">
      <c r="B260" s="453"/>
      <c r="AR260" s="361"/>
      <c r="AS260" s="361"/>
      <c r="AT260" s="361"/>
      <c r="AU260" s="361"/>
      <c r="AV260" s="361"/>
      <c r="AW260" s="361"/>
      <c r="AX260" s="361"/>
      <c r="AY260" s="361"/>
      <c r="AZ260" s="361"/>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276</v>
      </c>
      <c r="BT260" s="554" t="s">
        <v>149</v>
      </c>
      <c r="BU260" s="554" t="s">
        <v>150</v>
      </c>
      <c r="BV260" s="554" t="s">
        <v>151</v>
      </c>
      <c r="BW260" s="554" t="s">
        <v>152</v>
      </c>
      <c r="BX260" s="554" t="s">
        <v>153</v>
      </c>
      <c r="BY260" s="555" t="s">
        <v>154</v>
      </c>
      <c r="BZ260" s="555" t="s">
        <v>155</v>
      </c>
      <c r="CA260" s="555" t="s">
        <v>156</v>
      </c>
      <c r="CB260" s="555" t="s">
        <v>157</v>
      </c>
      <c r="CC260" s="555" t="s">
        <v>158</v>
      </c>
      <c r="CD260" s="555" t="s">
        <v>159</v>
      </c>
      <c r="CE260" s="555" t="s">
        <v>160</v>
      </c>
      <c r="CF260" s="555" t="s">
        <v>277</v>
      </c>
      <c r="CG260" s="555" t="s">
        <v>278</v>
      </c>
      <c r="CH260" s="555" t="s">
        <v>161</v>
      </c>
      <c r="CI260" s="555" t="s">
        <v>162</v>
      </c>
      <c r="CJ260" s="555" t="s">
        <v>163</v>
      </c>
      <c r="CK260" s="555" t="s">
        <v>164</v>
      </c>
      <c r="CL260" s="555" t="s">
        <v>165</v>
      </c>
      <c r="CM260" s="555" t="s">
        <v>166</v>
      </c>
      <c r="CN260" s="555" t="s">
        <v>167</v>
      </c>
      <c r="CO260" s="555" t="s">
        <v>279</v>
      </c>
      <c r="CP260" s="555" t="s">
        <v>280</v>
      </c>
      <c r="CQ260" s="555" t="s">
        <v>281</v>
      </c>
      <c r="CR260" s="201"/>
      <c r="CS260" s="201"/>
      <c r="CT260" s="201"/>
      <c r="CU260" s="201"/>
      <c r="CV260" s="201"/>
      <c r="CW260" s="201"/>
      <c r="CX260" s="201"/>
      <c r="CY260" s="201"/>
      <c r="CZ260" s="201"/>
    </row>
    <row r="261" s="454" customFormat="true" ht="15" customHeight="true" x14ac:dyDescent="0.2">
      <c r="B261" s="453"/>
      <c r="AR261" s="361"/>
      <c r="AS261" s="361"/>
      <c r="AT261" s="361"/>
      <c r="AU261" s="361"/>
      <c r="AV261" s="361"/>
      <c r="AW261" s="361"/>
      <c r="AX261" s="361"/>
      <c r="AY261" s="361"/>
      <c r="AZ261" s="361"/>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47" t="s">
        <v>35</v>
      </c>
      <c r="CN261" s="47" t="s">
        <v>35</v>
      </c>
      <c r="CO261" s="47" t="s">
        <v>35</v>
      </c>
      <c r="CP261" s="47" t="s">
        <v>35</v>
      </c>
      <c r="CQ261" s="47" t="s">
        <v>35</v>
      </c>
      <c r="CR261" s="7"/>
      <c r="CS261" s="7"/>
      <c r="CT261" s="7"/>
      <c r="CU261" s="7"/>
      <c r="CV261" s="7"/>
      <c r="CW261" s="7"/>
      <c r="CX261" s="7"/>
      <c r="CY261" s="7"/>
      <c r="CZ261" s="7"/>
    </row>
    <row r="262" s="454" customFormat="true" ht="15" customHeight="true" x14ac:dyDescent="0.2">
      <c r="B262" s="453"/>
      <c r="AR262" s="361"/>
      <c r="AS262" s="361"/>
      <c r="AT262" s="361"/>
      <c r="AU262" s="361"/>
      <c r="AV262" s="361"/>
      <c r="AW262" s="361"/>
      <c r="AX262" s="361"/>
      <c r="AY262" s="361"/>
      <c r="AZ262" s="361"/>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46" t="s">
        <v>35</v>
      </c>
      <c r="CN262" s="46" t="s">
        <v>35</v>
      </c>
      <c r="CO262" s="46" t="s">
        <v>35</v>
      </c>
      <c r="CP262" s="46" t="s">
        <v>35</v>
      </c>
      <c r="CQ262" s="46" t="s">
        <v>35</v>
      </c>
      <c r="CR262" s="7"/>
      <c r="CS262" s="7"/>
      <c r="CT262" s="7"/>
      <c r="CU262" s="7"/>
      <c r="CV262" s="7"/>
      <c r="CW262" s="7"/>
      <c r="CX262" s="7"/>
      <c r="CY262" s="7"/>
      <c r="CZ262" s="7"/>
    </row>
    <row r="263" s="454" customFormat="true" ht="15" customHeight="true" x14ac:dyDescent="0.2">
      <c r="B263" s="453"/>
      <c r="AR263" s="361"/>
      <c r="AS263" s="361"/>
      <c r="AT263" s="361"/>
      <c r="AU263" s="361"/>
      <c r="AV263" s="361"/>
      <c r="AW263" s="361"/>
      <c r="AX263" s="361"/>
      <c r="AY263" s="361"/>
      <c r="AZ263" s="361"/>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46" t="s">
        <v>35</v>
      </c>
      <c r="CN263" s="46" t="s">
        <v>35</v>
      </c>
      <c r="CO263" s="46" t="s">
        <v>35</v>
      </c>
      <c r="CP263" s="46" t="s">
        <v>35</v>
      </c>
      <c r="CQ263" s="46" t="s">
        <v>35</v>
      </c>
      <c r="CR263" s="7"/>
      <c r="CS263" s="7"/>
      <c r="CT263" s="7"/>
      <c r="CU263" s="7"/>
      <c r="CV263" s="7"/>
      <c r="CW263" s="7"/>
      <c r="CX263" s="7"/>
      <c r="CY263" s="7"/>
      <c r="CZ263" s="7"/>
    </row>
    <row r="264" s="454" customFormat="true" ht="15" customHeight="true" x14ac:dyDescent="0.2">
      <c r="B264" s="453"/>
      <c r="AR264" s="361"/>
      <c r="AS264" s="361"/>
      <c r="AT264" s="361"/>
      <c r="AU264" s="361"/>
      <c r="AV264" s="361"/>
      <c r="AW264" s="361"/>
      <c r="AX264" s="361"/>
      <c r="AY264" s="361"/>
      <c r="AZ264" s="361"/>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46" t="s">
        <v>35</v>
      </c>
      <c r="CN264" s="46" t="s">
        <v>35</v>
      </c>
      <c r="CO264" s="46" t="s">
        <v>35</v>
      </c>
      <c r="CP264" s="46" t="s">
        <v>35</v>
      </c>
      <c r="CQ264" s="46" t="s">
        <v>35</v>
      </c>
      <c r="CR264" s="7"/>
      <c r="CS264" s="7"/>
      <c r="CT264" s="7"/>
      <c r="CU264" s="7"/>
      <c r="CV264" s="7"/>
      <c r="CW264" s="7"/>
      <c r="CX264" s="7"/>
      <c r="CY264" s="7"/>
      <c r="CZ264" s="7"/>
    </row>
    <row r="265" s="454" customFormat="true" ht="15" customHeight="true" x14ac:dyDescent="0.2">
      <c r="B265" s="453"/>
      <c r="AR265" s="361"/>
      <c r="AS265" s="361"/>
      <c r="AT265" s="361"/>
      <c r="AU265" s="361"/>
      <c r="AV265" s="361"/>
      <c r="AW265" s="361"/>
      <c r="AX265" s="361"/>
      <c r="AY265" s="361"/>
      <c r="AZ265" s="361"/>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46" t="s">
        <v>35</v>
      </c>
      <c r="CN265" s="46" t="s">
        <v>35</v>
      </c>
      <c r="CO265" s="46" t="s">
        <v>35</v>
      </c>
      <c r="CP265" s="46" t="s">
        <v>35</v>
      </c>
      <c r="CQ265" s="46" t="s">
        <v>35</v>
      </c>
      <c r="CR265" s="7"/>
      <c r="CS265" s="7"/>
      <c r="CT265" s="7"/>
      <c r="CU265" s="7"/>
      <c r="CV265" s="7"/>
      <c r="CW265" s="7"/>
      <c r="CX265" s="7"/>
      <c r="CY265" s="7"/>
      <c r="CZ265" s="7"/>
    </row>
    <row r="266" s="454" customFormat="true" ht="15" customHeight="true" x14ac:dyDescent="0.2">
      <c r="B266" s="453"/>
      <c r="AR266" s="361"/>
      <c r="AS266" s="361"/>
      <c r="AT266" s="361"/>
      <c r="AU266" s="361"/>
      <c r="AV266" s="361"/>
      <c r="AW266" s="361"/>
      <c r="AX266" s="361"/>
      <c r="AY266" s="361"/>
      <c r="AZ266" s="361"/>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46" t="s">
        <v>35</v>
      </c>
      <c r="CN266" s="46" t="s">
        <v>35</v>
      </c>
      <c r="CO266" s="46" t="s">
        <v>35</v>
      </c>
      <c r="CP266" s="46" t="s">
        <v>35</v>
      </c>
      <c r="CQ266" s="46" t="s">
        <v>35</v>
      </c>
      <c r="CR266" s="7"/>
      <c r="CS266" s="7"/>
      <c r="CT266" s="7"/>
      <c r="CU266" s="7"/>
      <c r="CV266" s="7"/>
      <c r="CW266" s="7"/>
      <c r="CX266" s="7"/>
      <c r="CY266" s="7"/>
      <c r="CZ266" s="7"/>
    </row>
    <row r="267" s="454" customFormat="true" ht="15" customHeight="true" x14ac:dyDescent="0.2">
      <c r="B267" s="453"/>
      <c r="AR267" s="361"/>
      <c r="AS267" s="361"/>
      <c r="AT267" s="361"/>
      <c r="AU267" s="361"/>
      <c r="AV267" s="361"/>
      <c r="AW267" s="361"/>
      <c r="AX267" s="361"/>
      <c r="AY267" s="361"/>
      <c r="AZ267" s="361"/>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46" t="s">
        <v>35</v>
      </c>
      <c r="CN267" s="46" t="s">
        <v>35</v>
      </c>
      <c r="CO267" s="46" t="s">
        <v>35</v>
      </c>
      <c r="CP267" s="46" t="s">
        <v>35</v>
      </c>
      <c r="CQ267" s="46" t="s">
        <v>35</v>
      </c>
      <c r="CR267" s="7"/>
      <c r="CS267" s="7"/>
      <c r="CT267" s="7"/>
      <c r="CU267" s="7"/>
      <c r="CV267" s="7"/>
      <c r="CW267" s="7"/>
      <c r="CX267" s="7"/>
      <c r="CY267" s="7"/>
      <c r="CZ267" s="7"/>
    </row>
    <row r="268" s="454" customFormat="true" ht="15" customHeight="true" x14ac:dyDescent="0.2">
      <c r="B268" s="453"/>
      <c r="AR268" s="361"/>
      <c r="AS268" s="361"/>
      <c r="AT268" s="361"/>
      <c r="AU268" s="361"/>
      <c r="AV268" s="361"/>
      <c r="AW268" s="361"/>
      <c r="AX268" s="361"/>
      <c r="AY268" s="361"/>
      <c r="AZ268" s="361"/>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46" t="s">
        <v>35</v>
      </c>
      <c r="CN268" s="46" t="s">
        <v>35</v>
      </c>
      <c r="CO268" s="46" t="s">
        <v>35</v>
      </c>
      <c r="CP268" s="46" t="s">
        <v>35</v>
      </c>
      <c r="CQ268" s="46" t="s">
        <v>35</v>
      </c>
      <c r="CR268" s="7"/>
      <c r="CS268" s="7"/>
      <c r="CT268" s="7"/>
      <c r="CU268" s="7"/>
      <c r="CV268" s="7"/>
      <c r="CW268" s="7"/>
      <c r="CX268" s="7"/>
      <c r="CY268" s="7"/>
      <c r="CZ268" s="7"/>
    </row>
    <row r="269" s="454" customFormat="true" ht="15" customHeight="true" x14ac:dyDescent="0.2">
      <c r="B269" s="453"/>
      <c r="AR269" s="361"/>
      <c r="AS269" s="361"/>
      <c r="AT269" s="361"/>
      <c r="AU269" s="361"/>
      <c r="AV269" s="361"/>
      <c r="AW269" s="361"/>
      <c r="AX269" s="361"/>
      <c r="AY269" s="361"/>
      <c r="AZ269" s="361"/>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46" t="s">
        <v>35</v>
      </c>
      <c r="CN269" s="46" t="s">
        <v>35</v>
      </c>
      <c r="CO269" s="46" t="s">
        <v>35</v>
      </c>
      <c r="CP269" s="46" t="s">
        <v>35</v>
      </c>
      <c r="CQ269" s="46" t="s">
        <v>35</v>
      </c>
      <c r="CR269" s="7"/>
      <c r="CS269" s="7"/>
      <c r="CT269" s="7"/>
      <c r="CU269" s="7"/>
      <c r="CV269" s="7"/>
      <c r="CW269" s="7"/>
      <c r="CX269" s="7"/>
      <c r="CY269" s="7"/>
      <c r="CZ269" s="7"/>
    </row>
    <row r="270" s="454" customFormat="true" ht="15" customHeight="true" x14ac:dyDescent="0.2">
      <c r="B270" s="453"/>
      <c r="AR270" s="361"/>
      <c r="AS270" s="361"/>
      <c r="AT270" s="361"/>
      <c r="AU270" s="361"/>
      <c r="AV270" s="361"/>
      <c r="AW270" s="361"/>
      <c r="AX270" s="361"/>
      <c r="AY270" s="361"/>
      <c r="AZ270" s="361"/>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46" t="s">
        <v>35</v>
      </c>
      <c r="CN270" s="46" t="s">
        <v>35</v>
      </c>
      <c r="CO270" s="46" t="s">
        <v>35</v>
      </c>
      <c r="CP270" s="46" t="s">
        <v>35</v>
      </c>
      <c r="CQ270" s="46" t="s">
        <v>35</v>
      </c>
      <c r="CR270" s="7"/>
      <c r="CS270" s="7"/>
      <c r="CT270" s="7"/>
      <c r="CU270" s="7"/>
      <c r="CV270" s="7"/>
      <c r="CW270" s="7"/>
      <c r="CX270" s="7"/>
      <c r="CY270" s="7"/>
      <c r="CZ270" s="7"/>
    </row>
    <row r="271" s="454" customFormat="true" ht="15" customHeight="true" x14ac:dyDescent="0.2">
      <c r="B271" s="453"/>
      <c r="AR271" s="361"/>
      <c r="AS271" s="361"/>
      <c r="AT271" s="361"/>
      <c r="AU271" s="361"/>
      <c r="AV271" s="361"/>
      <c r="AW271" s="361"/>
      <c r="AX271" s="361"/>
      <c r="AY271" s="361"/>
      <c r="AZ271" s="361"/>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44" t="s">
        <v>35</v>
      </c>
      <c r="CN271" s="44" t="s">
        <v>35</v>
      </c>
      <c r="CO271" s="44" t="s">
        <v>35</v>
      </c>
      <c r="CP271" s="44" t="s">
        <v>35</v>
      </c>
      <c r="CQ271" s="44" t="s">
        <v>35</v>
      </c>
      <c r="CR271" s="7"/>
      <c r="CS271" s="7"/>
      <c r="CT271" s="7"/>
      <c r="CU271" s="7"/>
      <c r="CV271" s="7"/>
      <c r="CW271" s="7"/>
      <c r="CX271" s="7"/>
      <c r="CY271" s="7"/>
      <c r="CZ271" s="7"/>
    </row>
    <row r="272" s="454" customFormat="true" ht="15" customHeight="true" x14ac:dyDescent="0.2">
      <c r="B272" s="453"/>
      <c r="AR272" s="361"/>
      <c r="AS272" s="361"/>
      <c r="AT272" s="361"/>
      <c r="AU272" s="361"/>
      <c r="AV272" s="361"/>
      <c r="AW272" s="361"/>
      <c r="AX272" s="361"/>
      <c r="AY272" s="361"/>
      <c r="AZ272" s="361"/>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44" t="s">
        <v>35</v>
      </c>
      <c r="CN272" s="44" t="s">
        <v>35</v>
      </c>
      <c r="CO272" s="44" t="s">
        <v>35</v>
      </c>
      <c r="CP272" s="44" t="s">
        <v>35</v>
      </c>
      <c r="CQ272" s="44" t="s">
        <v>35</v>
      </c>
      <c r="CR272" s="7"/>
      <c r="CS272" s="7"/>
      <c r="CT272" s="7"/>
      <c r="CU272" s="7"/>
      <c r="CV272" s="7"/>
      <c r="CW272" s="7"/>
      <c r="CX272" s="7"/>
      <c r="CY272" s="7"/>
      <c r="CZ272" s="7"/>
    </row>
    <row r="273" s="454" customFormat="true" ht="15" customHeight="true" x14ac:dyDescent="0.2">
      <c r="B273" s="453"/>
      <c r="AR273" s="361"/>
      <c r="AS273" s="361"/>
      <c r="AT273" s="361"/>
      <c r="AU273" s="361"/>
      <c r="AV273" s="361"/>
      <c r="AW273" s="361"/>
      <c r="AX273" s="361"/>
      <c r="AY273" s="361"/>
      <c r="AZ273" s="361"/>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44" t="s">
        <v>35</v>
      </c>
      <c r="CN273" s="44" t="s">
        <v>35</v>
      </c>
      <c r="CO273" s="44" t="s">
        <v>35</v>
      </c>
      <c r="CP273" s="44" t="s">
        <v>35</v>
      </c>
      <c r="CQ273" s="44" t="s">
        <v>35</v>
      </c>
      <c r="CR273" s="7"/>
      <c r="CS273" s="7"/>
      <c r="CT273" s="7"/>
      <c r="CU273" s="7"/>
      <c r="CV273" s="7"/>
      <c r="CW273" s="7"/>
      <c r="CX273" s="7"/>
      <c r="CY273" s="7"/>
      <c r="CZ273" s="7"/>
    </row>
    <row r="274" s="454" customFormat="true" ht="15" customHeight="true" x14ac:dyDescent="0.2">
      <c r="B274" s="453"/>
      <c r="AR274" s="361"/>
      <c r="AS274" s="361"/>
      <c r="AT274" s="361"/>
      <c r="AU274" s="361"/>
      <c r="AV274" s="361"/>
      <c r="AW274" s="361"/>
      <c r="AX274" s="361"/>
      <c r="AY274" s="361"/>
      <c r="AZ274" s="361"/>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46" t="s">
        <v>35</v>
      </c>
      <c r="CN274" s="46" t="s">
        <v>35</v>
      </c>
      <c r="CO274" s="46" t="s">
        <v>35</v>
      </c>
      <c r="CP274" s="46" t="s">
        <v>35</v>
      </c>
      <c r="CQ274" s="46" t="s">
        <v>35</v>
      </c>
      <c r="CR274" s="7"/>
      <c r="CS274" s="7"/>
      <c r="CT274" s="7"/>
      <c r="CU274" s="7"/>
      <c r="CV274" s="7"/>
      <c r="CW274" s="7"/>
      <c r="CX274" s="7"/>
      <c r="CY274" s="7"/>
      <c r="CZ274" s="7"/>
    </row>
    <row r="275" s="454" customFormat="true" ht="15" customHeight="true" x14ac:dyDescent="0.2">
      <c r="B275" s="453"/>
      <c r="AR275" s="361"/>
      <c r="AS275" s="361"/>
      <c r="AT275" s="361"/>
      <c r="AU275" s="361"/>
      <c r="AV275" s="361"/>
      <c r="AW275" s="361"/>
      <c r="AX275" s="361"/>
      <c r="AY275" s="361"/>
      <c r="AZ275" s="361"/>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46" t="s">
        <v>35</v>
      </c>
      <c r="CN275" s="46" t="s">
        <v>35</v>
      </c>
      <c r="CO275" s="46" t="s">
        <v>35</v>
      </c>
      <c r="CP275" s="46" t="s">
        <v>35</v>
      </c>
      <c r="CQ275" s="46" t="s">
        <v>35</v>
      </c>
      <c r="CR275" s="7"/>
      <c r="CS275" s="7"/>
      <c r="CT275" s="7"/>
      <c r="CU275" s="7"/>
      <c r="CV275" s="7"/>
      <c r="CW275" s="7"/>
      <c r="CX275" s="7"/>
      <c r="CY275" s="7"/>
      <c r="CZ275" s="7"/>
    </row>
    <row r="276" s="454" customFormat="true" ht="15" customHeight="true" x14ac:dyDescent="0.2">
      <c r="B276" s="453"/>
      <c r="AR276" s="361"/>
      <c r="AS276" s="361"/>
      <c r="AT276" s="361"/>
      <c r="AU276" s="361"/>
      <c r="AV276" s="361"/>
      <c r="AW276" s="361"/>
      <c r="AX276" s="361"/>
      <c r="AY276" s="361"/>
      <c r="AZ276" s="361"/>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46" t="s">
        <v>35</v>
      </c>
      <c r="CN276" s="46" t="s">
        <v>35</v>
      </c>
      <c r="CO276" s="46" t="s">
        <v>35</v>
      </c>
      <c r="CP276" s="46" t="s">
        <v>35</v>
      </c>
      <c r="CQ276" s="46" t="s">
        <v>35</v>
      </c>
      <c r="CR276" s="7"/>
      <c r="CS276" s="7"/>
      <c r="CT276" s="7"/>
      <c r="CU276" s="7"/>
      <c r="CV276" s="7"/>
      <c r="CW276" s="7"/>
      <c r="CX276" s="7"/>
      <c r="CY276" s="7"/>
      <c r="CZ276" s="7"/>
    </row>
    <row r="277" s="454" customFormat="true" ht="15" customHeight="true" x14ac:dyDescent="0.2">
      <c r="B277" s="453"/>
      <c r="AR277" s="361"/>
      <c r="AS277" s="361"/>
      <c r="AT277" s="361"/>
      <c r="AU277" s="361"/>
      <c r="AV277" s="361"/>
      <c r="AW277" s="361"/>
      <c r="AX277" s="361"/>
      <c r="AY277" s="361"/>
      <c r="AZ277" s="361"/>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46" t="s">
        <v>35</v>
      </c>
      <c r="CN277" s="46" t="s">
        <v>35</v>
      </c>
      <c r="CO277" s="46" t="s">
        <v>35</v>
      </c>
      <c r="CP277" s="46" t="s">
        <v>35</v>
      </c>
      <c r="CQ277" s="46" t="s">
        <v>35</v>
      </c>
      <c r="CR277" s="7"/>
      <c r="CS277" s="7"/>
      <c r="CT277" s="7"/>
      <c r="CU277" s="7"/>
      <c r="CV277" s="7"/>
      <c r="CW277" s="7"/>
      <c r="CX277" s="7"/>
      <c r="CY277" s="7"/>
      <c r="CZ277" s="7"/>
    </row>
    <row r="278" s="454" customFormat="true" ht="15" customHeight="true" x14ac:dyDescent="0.2">
      <c r="B278" s="453"/>
      <c r="AR278" s="361"/>
      <c r="AS278" s="361"/>
      <c r="AT278" s="361"/>
      <c r="AU278" s="361"/>
      <c r="AV278" s="361"/>
      <c r="AW278" s="361"/>
      <c r="AX278" s="361"/>
      <c r="AY278" s="361"/>
      <c r="AZ278" s="361"/>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46" t="s">
        <v>35</v>
      </c>
      <c r="CN278" s="46" t="s">
        <v>35</v>
      </c>
      <c r="CO278" s="46" t="s">
        <v>35</v>
      </c>
      <c r="CP278" s="46" t="s">
        <v>35</v>
      </c>
      <c r="CQ278" s="46" t="s">
        <v>35</v>
      </c>
      <c r="CR278" s="7"/>
      <c r="CS278" s="7"/>
      <c r="CT278" s="7"/>
      <c r="CU278" s="7"/>
      <c r="CV278" s="7"/>
      <c r="CW278" s="7"/>
      <c r="CX278" s="7"/>
      <c r="CY278" s="7"/>
      <c r="CZ278" s="7"/>
    </row>
    <row r="279" s="454" customFormat="true" ht="15" customHeight="true" x14ac:dyDescent="0.2">
      <c r="B279" s="453"/>
      <c r="AR279" s="361"/>
      <c r="AS279" s="361"/>
      <c r="AT279" s="361"/>
      <c r="AU279" s="361"/>
      <c r="AV279" s="361"/>
      <c r="AW279" s="361"/>
      <c r="AX279" s="361"/>
      <c r="AY279" s="361"/>
      <c r="AZ279" s="361"/>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44" t="s">
        <v>35</v>
      </c>
      <c r="CN279" s="44" t="s">
        <v>35</v>
      </c>
      <c r="CO279" s="44" t="s">
        <v>35</v>
      </c>
      <c r="CP279" s="44" t="s">
        <v>35</v>
      </c>
      <c r="CQ279" s="44" t="s">
        <v>35</v>
      </c>
      <c r="CR279" s="7"/>
      <c r="CS279" s="7"/>
      <c r="CT279" s="7"/>
      <c r="CU279" s="7"/>
      <c r="CV279" s="7"/>
      <c r="CW279" s="7"/>
      <c r="CX279" s="7"/>
      <c r="CY279" s="7"/>
      <c r="CZ279" s="7"/>
    </row>
    <row r="280" s="454" customFormat="true" ht="15" customHeight="true" x14ac:dyDescent="0.2">
      <c r="B280" s="453"/>
      <c r="AR280" s="361"/>
      <c r="AS280" s="361"/>
      <c r="AT280" s="361"/>
      <c r="AU280" s="361"/>
      <c r="AV280" s="361"/>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44" t="s">
        <v>35</v>
      </c>
      <c r="CN280" s="44" t="s">
        <v>35</v>
      </c>
      <c r="CO280" s="44" t="s">
        <v>35</v>
      </c>
      <c r="CP280" s="44" t="s">
        <v>35</v>
      </c>
      <c r="CQ280" s="44" t="s">
        <v>35</v>
      </c>
      <c r="CR280" s="7"/>
      <c r="CS280" s="7"/>
      <c r="CT280" s="7"/>
      <c r="CU280" s="7"/>
      <c r="CV280" s="7"/>
      <c r="CW280" s="7"/>
      <c r="CX280" s="7"/>
      <c r="CY280" s="7"/>
      <c r="CZ280" s="7"/>
    </row>
    <row r="281" s="454" customFormat="true" ht="15" customHeight="true" x14ac:dyDescent="0.2">
      <c r="B281" s="453"/>
      <c r="AR281" s="361"/>
      <c r="AS281" s="361"/>
      <c r="AT281" s="361"/>
      <c r="AU281" s="361"/>
      <c r="AV281" s="361"/>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44" t="s">
        <v>35</v>
      </c>
      <c r="CN281" s="44" t="s">
        <v>35</v>
      </c>
      <c r="CO281" s="44" t="s">
        <v>35</v>
      </c>
      <c r="CP281" s="44" t="s">
        <v>35</v>
      </c>
      <c r="CQ281" s="44" t="s">
        <v>35</v>
      </c>
      <c r="CR281" s="7"/>
      <c r="CS281" s="7"/>
      <c r="CT281" s="7"/>
      <c r="CU281" s="7"/>
      <c r="CV281" s="7"/>
      <c r="CW281" s="7"/>
      <c r="CX281" s="7"/>
      <c r="CY281" s="7"/>
      <c r="CZ281" s="7"/>
    </row>
    <row r="282" s="454" customFormat="true" ht="15" customHeight="true" x14ac:dyDescent="0.2">
      <c r="B282" s="453"/>
      <c r="AR282" s="361"/>
      <c r="AS282" s="361"/>
      <c r="AT282" s="361"/>
      <c r="AU282" s="361"/>
      <c r="AV282" s="361"/>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44" t="s">
        <v>35</v>
      </c>
      <c r="CN282" s="44" t="s">
        <v>35</v>
      </c>
      <c r="CO282" s="44" t="s">
        <v>35</v>
      </c>
      <c r="CP282" s="44" t="s">
        <v>35</v>
      </c>
      <c r="CQ282" s="44" t="s">
        <v>35</v>
      </c>
      <c r="CR282" s="7"/>
      <c r="CS282" s="7"/>
      <c r="CT282" s="7"/>
      <c r="CU282" s="7"/>
      <c r="CV282" s="7"/>
      <c r="CW282" s="7"/>
      <c r="CX282" s="7"/>
      <c r="CY282" s="7"/>
      <c r="CZ282" s="7"/>
    </row>
    <row r="283" s="454" customFormat="true" ht="15" customHeight="true" x14ac:dyDescent="0.2">
      <c r="B283" s="453"/>
      <c r="AR283" s="361"/>
      <c r="AS283" s="361"/>
      <c r="AT283" s="361"/>
      <c r="AU283" s="361"/>
      <c r="AV283" s="361"/>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44" t="s">
        <v>35</v>
      </c>
      <c r="CN283" s="44" t="s">
        <v>35</v>
      </c>
      <c r="CO283" s="44" t="s">
        <v>35</v>
      </c>
      <c r="CP283" s="44" t="s">
        <v>35</v>
      </c>
      <c r="CQ283" s="44" t="s">
        <v>35</v>
      </c>
      <c r="CR283" s="7"/>
      <c r="CS283" s="7"/>
      <c r="CT283" s="7"/>
      <c r="CU283" s="7"/>
      <c r="CV283" s="7"/>
      <c r="CW283" s="7"/>
      <c r="CX283" s="7"/>
      <c r="CY283" s="7"/>
      <c r="CZ283" s="7"/>
    </row>
    <row r="284" s="454" customFormat="true" ht="15" customHeight="true" x14ac:dyDescent="0.2">
      <c r="B284" s="453"/>
      <c r="AR284" s="361"/>
      <c r="AS284" s="361"/>
      <c r="AT284" s="361"/>
      <c r="AU284" s="361"/>
      <c r="AV284" s="361"/>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45" t="s">
        <v>35</v>
      </c>
      <c r="CN284" s="45" t="s">
        <v>35</v>
      </c>
      <c r="CO284" s="45" t="s">
        <v>35</v>
      </c>
      <c r="CP284" s="45" t="s">
        <v>35</v>
      </c>
      <c r="CQ284" s="45" t="s">
        <v>35</v>
      </c>
      <c r="CR284" s="7"/>
      <c r="CS284" s="7"/>
      <c r="CT284" s="7"/>
      <c r="CU284" s="7"/>
      <c r="CV284" s="7"/>
      <c r="CW284" s="7"/>
      <c r="CX284" s="7"/>
      <c r="CY284" s="7"/>
      <c r="CZ284" s="7"/>
    </row>
    <row r="285" s="454" customFormat="true" ht="15" customHeight="true" x14ac:dyDescent="0.2">
      <c r="B285" s="453"/>
      <c r="AR285" s="361"/>
      <c r="AS285" s="361"/>
      <c r="AT285" s="361"/>
      <c r="AU285" s="361"/>
      <c r="AV285" s="361"/>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R286" s="361"/>
      <c r="AS286" s="361"/>
      <c r="AT286" s="361"/>
      <c r="AU286" s="361"/>
      <c r="AV286" s="361"/>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R287" s="361"/>
      <c r="AS287" s="361"/>
      <c r="AT287" s="361"/>
      <c r="AU287" s="361"/>
      <c r="AV287" s="361"/>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R288" s="361"/>
      <c r="AS288" s="361"/>
      <c r="AT288" s="361"/>
      <c r="AU288" s="361"/>
      <c r="AV288" s="361"/>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R289" s="361"/>
      <c r="AS289" s="361"/>
      <c r="AT289" s="361"/>
      <c r="AU289" s="361"/>
      <c r="AV289" s="361"/>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R290" s="361"/>
      <c r="AS290" s="361"/>
      <c r="AT290" s="361"/>
      <c r="AU290" s="361"/>
      <c r="AV290" s="361"/>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R291" s="361"/>
      <c r="AS291" s="361"/>
      <c r="AT291" s="361"/>
      <c r="AU291" s="361"/>
      <c r="AV291" s="361"/>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R292" s="361"/>
      <c r="AS292" s="361"/>
      <c r="AT292" s="361"/>
      <c r="AU292" s="361"/>
      <c r="AV292" s="361"/>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R293" s="361"/>
      <c r="AS293" s="361"/>
      <c r="AT293" s="361"/>
      <c r="AU293" s="361"/>
      <c r="AV293" s="361"/>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R294" s="361"/>
      <c r="AS294" s="361"/>
      <c r="AT294" s="361"/>
      <c r="AU294" s="361"/>
      <c r="AV294" s="361"/>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R295" s="361"/>
      <c r="AS295" s="361"/>
      <c r="AT295" s="361"/>
      <c r="AU295" s="361"/>
      <c r="AV295" s="361"/>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R296" s="361"/>
      <c r="AS296" s="361"/>
      <c r="AT296" s="361"/>
      <c r="AU296" s="361"/>
      <c r="AV296" s="361"/>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R297" s="361"/>
      <c r="AS297" s="361"/>
      <c r="AT297" s="361"/>
      <c r="AU297" s="361"/>
      <c r="AV297" s="361"/>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R298" s="361"/>
      <c r="AS298" s="361"/>
      <c r="AT298" s="361"/>
      <c r="AU298" s="361"/>
      <c r="AV298" s="361"/>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R299" s="361"/>
      <c r="AS299" s="361"/>
      <c r="AT299" s="361"/>
      <c r="AU299" s="361"/>
      <c r="AV299" s="361"/>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R300" s="361"/>
      <c r="AS300" s="361"/>
      <c r="AT300" s="361"/>
      <c r="AU300" s="361"/>
      <c r="AV300" s="361"/>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R301" s="361"/>
      <c r="AS301" s="361"/>
      <c r="AT301" s="361"/>
      <c r="AU301" s="361"/>
      <c r="AV301" s="361"/>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R302" s="361"/>
      <c r="AS302" s="361"/>
      <c r="AT302" s="361"/>
      <c r="AU302" s="361"/>
      <c r="AV302" s="361"/>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R303" s="361"/>
      <c r="AS303" s="361"/>
      <c r="AT303" s="361"/>
      <c r="AU303" s="361"/>
      <c r="AV303" s="361"/>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R304" s="361"/>
      <c r="AS304" s="361"/>
      <c r="AT304" s="361"/>
      <c r="AU304" s="361"/>
      <c r="AV304" s="361"/>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R305" s="361"/>
      <c r="AS305" s="361"/>
      <c r="AT305" s="361"/>
      <c r="AU305" s="361"/>
      <c r="AV305" s="361"/>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R306" s="361"/>
      <c r="AS306" s="361"/>
      <c r="AT306" s="361"/>
      <c r="AU306" s="361"/>
      <c r="AV306" s="361"/>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R307" s="361"/>
      <c r="AS307" s="361"/>
      <c r="AT307" s="361"/>
      <c r="AU307" s="361"/>
      <c r="AV307" s="361"/>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R308" s="361"/>
      <c r="AS308" s="361"/>
      <c r="AT308" s="361"/>
      <c r="AU308" s="361"/>
      <c r="AV308" s="361"/>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R309" s="361"/>
      <c r="AS309" s="361"/>
      <c r="AT309" s="361"/>
      <c r="AU309" s="361"/>
      <c r="AV309" s="361"/>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R310" s="361"/>
      <c r="AS310" s="361"/>
      <c r="AT310" s="361"/>
      <c r="AU310" s="361"/>
      <c r="AV310" s="361"/>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R311" s="361"/>
      <c r="AS311" s="361"/>
      <c r="AT311" s="361"/>
      <c r="AU311" s="361"/>
      <c r="AV311" s="361"/>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R312" s="361"/>
      <c r="AS312" s="361"/>
      <c r="AT312" s="361"/>
      <c r="AU312" s="361"/>
      <c r="AV312" s="361"/>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R313" s="361"/>
      <c r="AS313" s="361"/>
      <c r="AT313" s="361"/>
      <c r="AU313" s="361"/>
      <c r="AV313" s="361"/>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R314" s="361"/>
      <c r="AS314" s="361"/>
      <c r="AT314" s="361"/>
      <c r="AU314" s="361"/>
      <c r="AV314" s="361"/>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R315" s="361"/>
      <c r="AS315" s="361"/>
      <c r="AT315" s="361"/>
      <c r="AU315" s="361"/>
      <c r="AV315" s="361"/>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R316" s="361"/>
      <c r="AS316" s="361"/>
      <c r="AT316" s="361"/>
      <c r="AU316" s="361"/>
      <c r="AV316" s="361"/>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R317" s="361"/>
      <c r="AS317" s="361"/>
      <c r="AT317" s="361"/>
      <c r="AU317" s="361"/>
      <c r="AV317" s="361"/>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R318" s="361"/>
      <c r="AS318" s="361"/>
      <c r="AT318" s="361"/>
      <c r="AU318" s="361"/>
      <c r="AV318" s="361"/>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R319" s="361"/>
      <c r="AS319" s="361"/>
      <c r="AT319" s="361"/>
      <c r="AU319" s="361"/>
      <c r="AV319" s="361"/>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R320" s="361"/>
      <c r="AS320" s="361"/>
      <c r="AT320" s="361"/>
      <c r="AU320" s="361"/>
      <c r="AV320" s="361"/>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R321" s="361"/>
      <c r="AS321" s="361"/>
      <c r="AT321" s="361"/>
      <c r="AU321" s="361"/>
      <c r="AV321" s="361"/>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R322" s="361"/>
      <c r="AS322" s="361"/>
      <c r="AT322" s="361"/>
      <c r="AU322" s="361"/>
      <c r="AV322" s="361"/>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R323" s="361"/>
      <c r="AS323" s="361"/>
      <c r="AT323" s="361"/>
      <c r="AU323" s="361"/>
      <c r="AV323" s="361"/>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R324" s="361"/>
      <c r="AS324" s="361"/>
      <c r="AT324" s="361"/>
      <c r="AU324" s="361"/>
      <c r="AV324" s="361"/>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R325" s="361"/>
      <c r="AS325" s="361"/>
      <c r="AT325" s="361"/>
      <c r="AU325" s="361"/>
      <c r="AV325" s="361"/>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R326" s="361"/>
      <c r="AS326" s="361"/>
      <c r="AT326" s="361"/>
      <c r="AU326" s="361"/>
      <c r="AV326" s="361"/>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R327" s="361"/>
      <c r="AS327" s="361"/>
      <c r="AT327" s="361"/>
      <c r="AU327" s="361"/>
      <c r="AV327" s="361"/>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R328" s="361"/>
      <c r="AS328" s="361"/>
      <c r="AT328" s="361"/>
      <c r="AU328" s="361"/>
      <c r="AV328" s="361"/>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R329" s="361"/>
      <c r="AS329" s="361"/>
      <c r="AT329" s="361"/>
      <c r="AU329" s="361"/>
      <c r="AV329" s="361"/>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R330" s="356"/>
      <c r="AS330" s="356"/>
      <c r="AT330" s="356"/>
      <c r="AU330" s="356"/>
      <c r="AV330" s="356"/>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R331" s="356"/>
      <c r="AS331" s="356"/>
      <c r="AT331" s="356"/>
      <c r="AU331" s="356"/>
      <c r="AV331" s="356"/>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R332" s="356"/>
      <c r="AS332" s="356"/>
      <c r="AT332" s="356"/>
      <c r="AU332" s="356"/>
      <c r="AV332" s="356"/>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R333" s="356"/>
      <c r="AS333" s="356"/>
      <c r="AT333" s="356"/>
      <c r="AU333" s="356"/>
      <c r="AV333" s="356"/>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R334" s="356"/>
      <c r="AS334" s="356"/>
      <c r="AT334" s="356"/>
      <c r="AU334" s="356"/>
      <c r="AV334" s="356"/>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R335" s="356"/>
      <c r="AS335" s="356"/>
      <c r="AT335" s="356"/>
      <c r="AU335" s="356"/>
      <c r="AV335" s="356"/>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R336" s="356"/>
      <c r="AS336" s="356"/>
      <c r="AT336" s="356"/>
      <c r="AU336" s="356"/>
      <c r="AV336" s="356"/>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R337" s="356"/>
      <c r="AS337" s="356"/>
      <c r="AT337" s="356"/>
      <c r="AU337" s="356"/>
      <c r="AV337" s="356"/>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R338" s="356"/>
      <c r="AS338" s="356"/>
      <c r="AT338" s="356"/>
      <c r="AU338" s="356"/>
      <c r="AV338" s="356"/>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R339" s="361"/>
      <c r="AS339" s="361"/>
      <c r="AT339" s="361"/>
      <c r="AU339" s="361"/>
      <c r="AV339" s="361"/>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426"/>
      <c r="CN339" s="426"/>
      <c r="CO339" s="426"/>
      <c r="CP339" s="426"/>
      <c r="CQ339" s="426"/>
      <c r="CR339" s="360"/>
      <c r="CS339" s="360"/>
      <c r="CT339" s="360"/>
      <c r="CU339" s="360"/>
      <c r="CV339" s="360"/>
      <c r="CW339" s="360"/>
      <c r="CX339" s="360"/>
      <c r="CY339" s="360"/>
      <c r="CZ339" s="360"/>
    </row>
    <row r="340" s="454" customFormat="true" ht="12.75" x14ac:dyDescent="0.2">
      <c r="B340" s="453"/>
      <c r="AR340" s="361"/>
      <c r="AS340" s="361"/>
      <c r="AT340" s="361"/>
      <c r="AU340" s="361"/>
      <c r="AV340" s="361"/>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276</v>
      </c>
      <c r="BT340" s="554" t="s">
        <v>149</v>
      </c>
      <c r="BU340" s="554" t="s">
        <v>150</v>
      </c>
      <c r="BV340" s="554" t="s">
        <v>151</v>
      </c>
      <c r="BW340" s="554" t="s">
        <v>152</v>
      </c>
      <c r="BX340" s="554" t="s">
        <v>153</v>
      </c>
      <c r="BY340" s="555" t="s">
        <v>154</v>
      </c>
      <c r="BZ340" s="555" t="s">
        <v>155</v>
      </c>
      <c r="CA340" s="555" t="s">
        <v>156</v>
      </c>
      <c r="CB340" s="555" t="s">
        <v>157</v>
      </c>
      <c r="CC340" s="555" t="s">
        <v>158</v>
      </c>
      <c r="CD340" s="555" t="s">
        <v>159</v>
      </c>
      <c r="CE340" s="555" t="s">
        <v>160</v>
      </c>
      <c r="CF340" s="555" t="s">
        <v>277</v>
      </c>
      <c r="CG340" s="555" t="s">
        <v>278</v>
      </c>
      <c r="CH340" s="555" t="s">
        <v>161</v>
      </c>
      <c r="CI340" s="555" t="s">
        <v>162</v>
      </c>
      <c r="CJ340" s="555" t="s">
        <v>163</v>
      </c>
      <c r="CK340" s="555" t="s">
        <v>164</v>
      </c>
      <c r="CL340" s="555" t="s">
        <v>165</v>
      </c>
      <c r="CM340" s="555" t="s">
        <v>166</v>
      </c>
      <c r="CN340" s="555" t="s">
        <v>167</v>
      </c>
      <c r="CO340" s="555" t="s">
        <v>279</v>
      </c>
      <c r="CP340" s="555" t="s">
        <v>280</v>
      </c>
      <c r="CQ340" s="555" t="s">
        <v>281</v>
      </c>
      <c r="CR340" s="201"/>
      <c r="CS340" s="201"/>
      <c r="CT340" s="201"/>
      <c r="CU340" s="201"/>
      <c r="CV340" s="201"/>
      <c r="CW340" s="201"/>
      <c r="CX340" s="201"/>
      <c r="CY340" s="201"/>
      <c r="CZ340" s="201"/>
    </row>
    <row r="341" s="454" customFormat="true" ht="15" customHeight="true" x14ac:dyDescent="0.2">
      <c r="B341" s="453"/>
      <c r="AR341" s="361"/>
      <c r="AS341" s="361"/>
      <c r="AT341" s="361"/>
      <c r="AU341" s="361"/>
      <c r="AV341" s="361"/>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47" t="s">
        <v>35</v>
      </c>
      <c r="CN341" s="47" t="s">
        <v>35</v>
      </c>
      <c r="CO341" s="47" t="s">
        <v>35</v>
      </c>
      <c r="CP341" s="47" t="s">
        <v>35</v>
      </c>
      <c r="CQ341" s="47" t="s">
        <v>35</v>
      </c>
      <c r="CR341" s="7"/>
      <c r="CS341" s="7"/>
      <c r="CT341" s="7"/>
      <c r="CU341" s="7"/>
      <c r="CV341" s="7"/>
      <c r="CW341" s="7"/>
      <c r="CX341" s="7"/>
      <c r="CY341" s="7"/>
      <c r="CZ341" s="7"/>
    </row>
    <row r="342" s="454" customFormat="true" ht="15" customHeight="true" x14ac:dyDescent="0.2">
      <c r="B342" s="453"/>
      <c r="AR342" s="361"/>
      <c r="AS342" s="361"/>
      <c r="AT342" s="361"/>
      <c r="AU342" s="361"/>
      <c r="AV342" s="361"/>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46" t="s">
        <v>35</v>
      </c>
      <c r="CN342" s="46" t="s">
        <v>35</v>
      </c>
      <c r="CO342" s="46" t="s">
        <v>35</v>
      </c>
      <c r="CP342" s="46" t="s">
        <v>35</v>
      </c>
      <c r="CQ342" s="46" t="s">
        <v>35</v>
      </c>
      <c r="CR342" s="7"/>
      <c r="CS342" s="7"/>
      <c r="CT342" s="7"/>
      <c r="CU342" s="7"/>
      <c r="CV342" s="7"/>
      <c r="CW342" s="7"/>
      <c r="CX342" s="7"/>
      <c r="CY342" s="7"/>
      <c r="CZ342" s="7"/>
    </row>
    <row r="343" s="454" customFormat="true" ht="15" customHeight="true" x14ac:dyDescent="0.2">
      <c r="B343" s="453"/>
      <c r="AR343" s="361"/>
      <c r="AS343" s="361"/>
      <c r="AT343" s="361"/>
      <c r="AU343" s="361"/>
      <c r="AV343" s="361"/>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46" t="s">
        <v>35</v>
      </c>
      <c r="CN343" s="46" t="s">
        <v>35</v>
      </c>
      <c r="CO343" s="46" t="s">
        <v>35</v>
      </c>
      <c r="CP343" s="46" t="s">
        <v>35</v>
      </c>
      <c r="CQ343" s="46" t="s">
        <v>35</v>
      </c>
      <c r="CR343" s="7"/>
      <c r="CS343" s="7"/>
      <c r="CT343" s="7"/>
      <c r="CU343" s="7"/>
      <c r="CV343" s="7"/>
      <c r="CW343" s="7"/>
      <c r="CX343" s="7"/>
      <c r="CY343" s="7"/>
      <c r="CZ343" s="7"/>
    </row>
    <row r="344" s="454" customFormat="true" ht="15" customHeight="true" x14ac:dyDescent="0.2">
      <c r="B344" s="453"/>
      <c r="AR344" s="361"/>
      <c r="AS344" s="361"/>
      <c r="AT344" s="361"/>
      <c r="AU344" s="361"/>
      <c r="AV344" s="361"/>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46" t="s">
        <v>35</v>
      </c>
      <c r="CN344" s="46" t="s">
        <v>35</v>
      </c>
      <c r="CO344" s="46" t="s">
        <v>35</v>
      </c>
      <c r="CP344" s="46" t="s">
        <v>35</v>
      </c>
      <c r="CQ344" s="46" t="s">
        <v>35</v>
      </c>
      <c r="CR344" s="7"/>
      <c r="CS344" s="7"/>
      <c r="CT344" s="7"/>
      <c r="CU344" s="7"/>
      <c r="CV344" s="7"/>
      <c r="CW344" s="7"/>
      <c r="CX344" s="7"/>
      <c r="CY344" s="7"/>
      <c r="CZ344" s="7"/>
    </row>
    <row r="345" s="454" customFormat="true" ht="15" customHeight="true" x14ac:dyDescent="0.2">
      <c r="B345" s="453"/>
      <c r="AR345" s="361"/>
      <c r="AS345" s="361"/>
      <c r="AT345" s="361"/>
      <c r="AU345" s="361"/>
      <c r="AV345" s="361"/>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46" t="s">
        <v>35</v>
      </c>
      <c r="CN345" s="46" t="s">
        <v>35</v>
      </c>
      <c r="CO345" s="46" t="s">
        <v>35</v>
      </c>
      <c r="CP345" s="46" t="s">
        <v>35</v>
      </c>
      <c r="CQ345" s="46" t="s">
        <v>35</v>
      </c>
      <c r="CR345" s="7"/>
      <c r="CS345" s="7"/>
      <c r="CT345" s="7"/>
      <c r="CU345" s="7"/>
      <c r="CV345" s="7"/>
      <c r="CW345" s="7"/>
      <c r="CX345" s="7"/>
      <c r="CY345" s="7"/>
      <c r="CZ345" s="7"/>
    </row>
    <row r="346" s="454" customFormat="true" ht="15" customHeight="true" x14ac:dyDescent="0.2">
      <c r="B346" s="453"/>
      <c r="AR346" s="361"/>
      <c r="AS346" s="361"/>
      <c r="AT346" s="361"/>
      <c r="AU346" s="361"/>
      <c r="AV346" s="361"/>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46" t="s">
        <v>35</v>
      </c>
      <c r="CN346" s="46" t="s">
        <v>35</v>
      </c>
      <c r="CO346" s="46" t="s">
        <v>35</v>
      </c>
      <c r="CP346" s="46" t="s">
        <v>35</v>
      </c>
      <c r="CQ346" s="46" t="s">
        <v>35</v>
      </c>
      <c r="CR346" s="7"/>
      <c r="CS346" s="7"/>
      <c r="CT346" s="7"/>
      <c r="CU346" s="7"/>
      <c r="CV346" s="7"/>
      <c r="CW346" s="7"/>
      <c r="CX346" s="7"/>
      <c r="CY346" s="7"/>
      <c r="CZ346" s="7"/>
    </row>
    <row r="347" s="454" customFormat="true" ht="15" customHeight="true" x14ac:dyDescent="0.2">
      <c r="B347" s="453"/>
      <c r="AR347" s="361"/>
      <c r="AS347" s="361"/>
      <c r="AT347" s="361"/>
      <c r="AU347" s="361"/>
      <c r="AV347" s="361"/>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46" t="s">
        <v>35</v>
      </c>
      <c r="CN347" s="46" t="s">
        <v>35</v>
      </c>
      <c r="CO347" s="46" t="s">
        <v>35</v>
      </c>
      <c r="CP347" s="46" t="s">
        <v>35</v>
      </c>
      <c r="CQ347" s="46" t="s">
        <v>35</v>
      </c>
      <c r="CR347" s="7"/>
      <c r="CS347" s="7"/>
      <c r="CT347" s="7"/>
      <c r="CU347" s="7"/>
      <c r="CV347" s="7"/>
      <c r="CW347" s="7"/>
      <c r="CX347" s="7"/>
      <c r="CY347" s="7"/>
      <c r="CZ347" s="7"/>
    </row>
    <row r="348" s="454" customFormat="true" ht="15" customHeight="true" x14ac:dyDescent="0.2">
      <c r="B348" s="453"/>
      <c r="AR348" s="361"/>
      <c r="AS348" s="361"/>
      <c r="AT348" s="361"/>
      <c r="AU348" s="361"/>
      <c r="AV348" s="361"/>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46" t="s">
        <v>35</v>
      </c>
      <c r="CN348" s="46" t="s">
        <v>35</v>
      </c>
      <c r="CO348" s="46" t="s">
        <v>35</v>
      </c>
      <c r="CP348" s="46" t="s">
        <v>35</v>
      </c>
      <c r="CQ348" s="46" t="s">
        <v>35</v>
      </c>
      <c r="CR348" s="7"/>
      <c r="CS348" s="7"/>
      <c r="CT348" s="7"/>
      <c r="CU348" s="7"/>
      <c r="CV348" s="7"/>
      <c r="CW348" s="7"/>
      <c r="CX348" s="7"/>
      <c r="CY348" s="7"/>
      <c r="CZ348" s="7"/>
    </row>
    <row r="349" s="454" customFormat="true" ht="15" customHeight="true" x14ac:dyDescent="0.2">
      <c r="B349" s="453"/>
      <c r="AR349" s="361"/>
      <c r="AS349" s="361"/>
      <c r="AT349" s="361"/>
      <c r="AU349" s="361"/>
      <c r="AV349" s="361"/>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46" t="s">
        <v>35</v>
      </c>
      <c r="CN349" s="46" t="s">
        <v>35</v>
      </c>
      <c r="CO349" s="46" t="s">
        <v>35</v>
      </c>
      <c r="CP349" s="46" t="s">
        <v>35</v>
      </c>
      <c r="CQ349" s="46" t="s">
        <v>35</v>
      </c>
      <c r="CR349" s="7"/>
      <c r="CS349" s="7"/>
      <c r="CT349" s="7"/>
      <c r="CU349" s="7"/>
      <c r="CV349" s="7"/>
      <c r="CW349" s="7"/>
      <c r="CX349" s="7"/>
      <c r="CY349" s="7"/>
      <c r="CZ349" s="7"/>
    </row>
    <row r="350" s="454" customFormat="true" ht="15" customHeight="true" x14ac:dyDescent="0.2">
      <c r="B350" s="453"/>
      <c r="AR350" s="361"/>
      <c r="AS350" s="361"/>
      <c r="AT350" s="361"/>
      <c r="AU350" s="361"/>
      <c r="AV350" s="361"/>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46" t="s">
        <v>35</v>
      </c>
      <c r="CN350" s="46" t="s">
        <v>35</v>
      </c>
      <c r="CO350" s="46" t="s">
        <v>35</v>
      </c>
      <c r="CP350" s="46" t="s">
        <v>35</v>
      </c>
      <c r="CQ350" s="46" t="s">
        <v>35</v>
      </c>
      <c r="CR350" s="7"/>
      <c r="CS350" s="7"/>
      <c r="CT350" s="7"/>
      <c r="CU350" s="7"/>
      <c r="CV350" s="7"/>
      <c r="CW350" s="7"/>
      <c r="CX350" s="7"/>
      <c r="CY350" s="7"/>
      <c r="CZ350" s="7"/>
    </row>
    <row r="351" s="454" customFormat="true" ht="15" customHeight="true" x14ac:dyDescent="0.2">
      <c r="B351" s="453"/>
      <c r="AR351" s="361"/>
      <c r="AS351" s="361"/>
      <c r="AT351" s="361"/>
      <c r="AU351" s="361"/>
      <c r="AV351" s="361"/>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46" t="s">
        <v>35</v>
      </c>
      <c r="CN351" s="46" t="s">
        <v>35</v>
      </c>
      <c r="CO351" s="46" t="s">
        <v>35</v>
      </c>
      <c r="CP351" s="46" t="s">
        <v>35</v>
      </c>
      <c r="CQ351" s="46" t="s">
        <v>35</v>
      </c>
      <c r="CR351" s="7"/>
      <c r="CS351" s="7"/>
      <c r="CT351" s="7"/>
      <c r="CU351" s="7"/>
      <c r="CV351" s="7"/>
      <c r="CW351" s="7"/>
      <c r="CX351" s="7"/>
      <c r="CY351" s="7"/>
      <c r="CZ351" s="7"/>
    </row>
    <row r="352" s="454" customFormat="true" ht="15" customHeight="true" x14ac:dyDescent="0.2">
      <c r="B352" s="453"/>
      <c r="AR352" s="361"/>
      <c r="AS352" s="361"/>
      <c r="AT352" s="361"/>
      <c r="AU352" s="361"/>
      <c r="AV352" s="361"/>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46" t="s">
        <v>35</v>
      </c>
      <c r="CN352" s="46" t="s">
        <v>35</v>
      </c>
      <c r="CO352" s="46" t="s">
        <v>35</v>
      </c>
      <c r="CP352" s="46" t="s">
        <v>35</v>
      </c>
      <c r="CQ352" s="46" t="s">
        <v>35</v>
      </c>
      <c r="CR352" s="7"/>
      <c r="CS352" s="7"/>
      <c r="CT352" s="7"/>
      <c r="CU352" s="7"/>
      <c r="CV352" s="7"/>
      <c r="CW352" s="7"/>
      <c r="CX352" s="7"/>
      <c r="CY352" s="7"/>
      <c r="CZ352" s="7"/>
    </row>
    <row r="353" s="454" customFormat="true" ht="15" customHeight="true" x14ac:dyDescent="0.2">
      <c r="B353" s="453"/>
      <c r="AR353" s="361"/>
      <c r="AS353" s="361"/>
      <c r="AT353" s="361"/>
      <c r="AU353" s="361"/>
      <c r="AV353" s="361"/>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46" t="s">
        <v>35</v>
      </c>
      <c r="CN353" s="46" t="s">
        <v>35</v>
      </c>
      <c r="CO353" s="46" t="s">
        <v>35</v>
      </c>
      <c r="CP353" s="46" t="s">
        <v>35</v>
      </c>
      <c r="CQ353" s="46" t="s">
        <v>35</v>
      </c>
      <c r="CR353" s="7"/>
      <c r="CS353" s="7"/>
      <c r="CT353" s="7"/>
      <c r="CU353" s="7"/>
      <c r="CV353" s="7"/>
      <c r="CW353" s="7"/>
      <c r="CX353" s="7"/>
      <c r="CY353" s="7"/>
      <c r="CZ353" s="7"/>
    </row>
    <row r="354" s="454" customFormat="true" ht="15" customHeight="true" x14ac:dyDescent="0.2">
      <c r="B354" s="453"/>
      <c r="AR354" s="361"/>
      <c r="AS354" s="361"/>
      <c r="AT354" s="361"/>
      <c r="AU354" s="361"/>
      <c r="AV354" s="361"/>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45" t="s">
        <v>35</v>
      </c>
      <c r="CN354" s="45" t="s">
        <v>35</v>
      </c>
      <c r="CO354" s="45" t="s">
        <v>35</v>
      </c>
      <c r="CP354" s="45" t="s">
        <v>35</v>
      </c>
      <c r="CQ354" s="45" t="s">
        <v>35</v>
      </c>
      <c r="CR354" s="7"/>
      <c r="CS354" s="7"/>
      <c r="CT354" s="7"/>
      <c r="CU354" s="7"/>
      <c r="CV354" s="7"/>
      <c r="CW354" s="7"/>
      <c r="CX354" s="7"/>
      <c r="CY354" s="7"/>
      <c r="CZ354" s="7"/>
    </row>
    <row r="355" s="454" customFormat="true" ht="15" customHeight="true" x14ac:dyDescent="0.2">
      <c r="B355" s="453"/>
      <c r="AR355" s="361"/>
      <c r="AS355" s="361"/>
      <c r="AT355" s="361"/>
      <c r="AU355" s="361"/>
      <c r="AV355" s="361"/>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R356" s="361"/>
      <c r="AS356" s="361"/>
      <c r="AT356" s="361"/>
      <c r="AU356" s="361"/>
      <c r="AV356" s="361"/>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R357" s="361"/>
      <c r="AS357" s="361"/>
      <c r="AT357" s="361"/>
      <c r="AU357" s="361"/>
      <c r="AV357" s="361"/>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R358" s="361"/>
      <c r="AS358" s="361"/>
      <c r="AT358" s="361"/>
      <c r="AU358" s="361"/>
      <c r="AV358" s="361"/>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R359" s="361"/>
      <c r="AS359" s="361"/>
      <c r="AT359" s="361"/>
      <c r="AU359" s="361"/>
      <c r="AV359" s="361"/>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R360" s="361"/>
      <c r="AS360" s="361"/>
      <c r="AT360" s="361"/>
      <c r="AU360" s="361"/>
      <c r="AV360" s="361"/>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R361" s="361"/>
      <c r="AS361" s="361"/>
      <c r="AT361" s="361"/>
      <c r="AU361" s="361"/>
      <c r="AV361" s="361"/>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R362" s="361"/>
      <c r="AS362" s="361"/>
      <c r="AT362" s="361"/>
      <c r="AU362" s="361"/>
      <c r="AV362" s="361"/>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R363" s="361"/>
      <c r="AS363" s="361"/>
      <c r="AT363" s="361"/>
      <c r="AU363" s="361"/>
      <c r="AV363" s="361"/>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R364" s="361"/>
      <c r="AS364" s="361"/>
      <c r="AT364" s="361"/>
      <c r="AU364" s="361"/>
      <c r="AV364" s="361"/>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R365" s="361"/>
      <c r="AS365" s="361"/>
      <c r="AT365" s="361"/>
      <c r="AU365" s="361"/>
      <c r="AV365" s="361"/>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R366" s="361"/>
      <c r="AS366" s="361"/>
      <c r="AT366" s="361"/>
      <c r="AU366" s="361"/>
      <c r="AV366" s="361"/>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R367" s="361"/>
      <c r="AS367" s="361"/>
      <c r="AT367" s="361"/>
      <c r="AU367" s="361"/>
      <c r="AV367" s="361"/>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R368" s="361"/>
      <c r="AS368" s="361"/>
      <c r="AT368" s="361"/>
      <c r="AU368" s="361"/>
      <c r="AV368" s="361"/>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R369" s="361"/>
      <c r="AS369" s="361"/>
      <c r="AT369" s="361"/>
      <c r="AU369" s="361"/>
      <c r="AV369" s="361"/>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R370" s="361"/>
      <c r="AS370" s="361"/>
      <c r="AT370" s="361"/>
      <c r="AU370" s="361"/>
      <c r="AV370" s="361"/>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R371" s="361"/>
      <c r="AS371" s="361"/>
      <c r="AT371" s="361"/>
      <c r="AU371" s="361"/>
      <c r="AV371" s="361"/>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R372" s="361"/>
      <c r="AS372" s="361"/>
      <c r="AT372" s="361"/>
      <c r="AU372" s="361"/>
      <c r="AV372" s="361"/>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R373" s="361"/>
      <c r="AS373" s="361"/>
      <c r="AT373" s="361"/>
      <c r="AU373" s="361"/>
      <c r="AV373" s="361"/>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R374" s="361"/>
      <c r="AS374" s="361"/>
      <c r="AT374" s="361"/>
      <c r="AU374" s="361"/>
      <c r="AV374" s="361"/>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R375" s="361"/>
      <c r="AS375" s="361"/>
      <c r="AT375" s="361"/>
      <c r="AU375" s="361"/>
      <c r="AV375" s="361"/>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R376" s="361"/>
      <c r="AS376" s="361"/>
      <c r="AT376" s="361"/>
      <c r="AU376" s="361"/>
      <c r="AV376" s="361"/>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R377" s="361"/>
      <c r="AS377" s="361"/>
      <c r="AT377" s="361"/>
      <c r="AU377" s="361"/>
      <c r="AV377" s="361"/>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R378" s="361"/>
      <c r="AS378" s="361"/>
      <c r="AT378" s="361"/>
      <c r="AU378" s="361"/>
      <c r="AV378" s="361"/>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R379" s="361"/>
      <c r="AS379" s="361"/>
      <c r="AT379" s="361"/>
      <c r="AU379" s="361"/>
      <c r="AV379" s="361"/>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R380" s="361"/>
      <c r="AS380" s="361"/>
      <c r="AT380" s="361"/>
      <c r="AU380" s="361"/>
      <c r="AV380" s="361"/>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R381" s="361"/>
      <c r="AS381" s="361"/>
      <c r="AT381" s="361"/>
      <c r="AU381" s="361"/>
      <c r="AV381" s="361"/>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R382" s="361"/>
      <c r="AS382" s="361"/>
      <c r="AT382" s="361"/>
      <c r="AU382" s="361"/>
      <c r="AV382" s="361"/>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R383" s="361"/>
      <c r="AS383" s="361"/>
      <c r="AT383" s="361"/>
      <c r="AU383" s="361"/>
      <c r="AV383" s="361"/>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R384" s="361"/>
      <c r="AS384" s="361"/>
      <c r="AT384" s="361"/>
      <c r="AU384" s="361"/>
      <c r="AV384" s="361"/>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R385" s="361"/>
      <c r="AS385" s="361"/>
      <c r="AT385" s="361"/>
      <c r="AU385" s="361"/>
      <c r="AV385" s="361"/>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R386" s="361"/>
      <c r="AS386" s="361"/>
      <c r="AT386" s="361"/>
      <c r="AU386" s="361"/>
      <c r="AV386" s="361"/>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R387" s="361"/>
      <c r="AS387" s="361"/>
      <c r="AT387" s="361"/>
      <c r="AU387" s="361"/>
      <c r="AV387" s="361"/>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R388" s="361"/>
      <c r="AS388" s="361"/>
      <c r="AT388" s="361"/>
      <c r="AU388" s="361"/>
      <c r="AV388" s="361"/>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R389" s="361"/>
      <c r="AS389" s="361"/>
      <c r="AT389" s="361"/>
      <c r="AU389" s="361"/>
      <c r="AV389" s="361"/>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R390" s="361"/>
      <c r="AS390" s="361"/>
      <c r="AT390" s="361"/>
      <c r="AU390" s="361"/>
      <c r="AV390" s="361"/>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R391" s="361"/>
      <c r="AS391" s="361"/>
      <c r="AT391" s="361"/>
      <c r="AU391" s="361"/>
      <c r="AV391" s="361"/>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R392" s="361"/>
      <c r="AS392" s="361"/>
      <c r="AT392" s="361"/>
      <c r="AU392" s="361"/>
      <c r="AV392" s="361"/>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R393" s="361"/>
      <c r="AS393" s="361"/>
      <c r="AT393" s="361"/>
      <c r="AU393" s="361"/>
      <c r="AV393" s="361"/>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R394" s="361"/>
      <c r="AS394" s="361"/>
      <c r="AT394" s="361"/>
      <c r="AU394" s="361"/>
      <c r="AV394" s="361"/>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R395" s="361"/>
      <c r="AS395" s="361"/>
      <c r="AT395" s="361"/>
      <c r="AU395" s="361"/>
      <c r="AV395" s="361"/>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R396" s="361"/>
      <c r="AS396" s="361"/>
      <c r="AT396" s="361"/>
      <c r="AU396" s="361"/>
      <c r="AV396" s="361"/>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R397" s="361"/>
      <c r="AS397" s="361"/>
      <c r="AT397" s="361"/>
      <c r="AU397" s="361"/>
      <c r="AV397" s="361"/>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R398" s="361"/>
      <c r="AS398" s="361"/>
      <c r="AT398" s="361"/>
      <c r="AU398" s="361"/>
      <c r="AV398" s="361"/>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24" customHeight="true" x14ac:dyDescent="0.2">
      <c r="C400" s="1073" t="s">
        <v>208</v>
      </c>
      <c r="D400" s="971"/>
      <c r="E400" s="971"/>
      <c r="H400" s="1073" t="s">
        <v>208</v>
      </c>
      <c r="I400" s="971"/>
      <c r="J400" s="971"/>
      <c r="M400" s="1073" t="s">
        <v>208</v>
      </c>
      <c r="N400" s="971"/>
      <c r="O400" s="971"/>
      <c r="AR400" s="356"/>
      <c r="AS400" s="356"/>
      <c r="AT400" s="356"/>
      <c r="AU400" s="356"/>
      <c r="AV400" s="356"/>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488" t="s">
        <v>209</v>
      </c>
      <c r="H401" s="1074"/>
      <c r="I401" s="971"/>
      <c r="J401" s="489" t="s">
        <v>209</v>
      </c>
      <c r="M401" s="1074"/>
      <c r="N401" s="971"/>
      <c r="O401" s="490" t="s">
        <v>209</v>
      </c>
      <c r="AR401" s="356"/>
      <c r="AS401" s="356"/>
      <c r="AT401" s="356"/>
      <c r="AU401" s="356"/>
      <c r="AV401" s="356"/>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491" t="s">
        <v>210</v>
      </c>
      <c r="H402" s="971"/>
      <c r="I402" s="971"/>
      <c r="J402" s="492" t="s">
        <v>210</v>
      </c>
      <c r="M402" s="971"/>
      <c r="N402" s="971"/>
      <c r="O402" s="493" t="s">
        <v>210</v>
      </c>
      <c r="AR402" s="356"/>
      <c r="AS402" s="356"/>
      <c r="AT402" s="356"/>
      <c r="AU402" s="356"/>
      <c r="AV402" s="356"/>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51" t="s">
        <v>298</v>
      </c>
      <c r="D403" s="1050"/>
      <c r="E403" s="651">
        <v>-0.79990084980711418</v>
      </c>
      <c r="F403" s="589"/>
      <c r="G403" s="589"/>
      <c r="H403" s="1051" t="s">
        <v>299</v>
      </c>
      <c r="I403" s="1050"/>
      <c r="J403" s="652">
        <v>0.76321641287528375</v>
      </c>
      <c r="K403" s="589"/>
      <c r="L403" s="589"/>
      <c r="M403" s="1051" t="s">
        <v>300</v>
      </c>
      <c r="N403" s="1050"/>
      <c r="O403" s="653">
        <v>0.75722304826916731</v>
      </c>
      <c r="P403" s="589"/>
      <c r="Q403" s="589"/>
      <c r="AR403" s="356"/>
      <c r="AS403" s="356"/>
      <c r="AT403" s="356"/>
      <c r="AU403" s="356"/>
      <c r="AV403" s="356"/>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51" t="s">
        <v>300</v>
      </c>
      <c r="D404" s="1050"/>
      <c r="E404" s="654">
        <v>0.79241948623103398</v>
      </c>
      <c r="F404" s="589"/>
      <c r="G404" s="589"/>
      <c r="H404" s="1051" t="s">
        <v>298</v>
      </c>
      <c r="I404" s="1050"/>
      <c r="J404" s="655">
        <v>-0.74356998013306697</v>
      </c>
      <c r="K404" s="589"/>
      <c r="L404" s="589"/>
      <c r="M404" s="1051" t="s">
        <v>298</v>
      </c>
      <c r="N404" s="1050"/>
      <c r="O404" s="656">
        <v>-0.75503747331705395</v>
      </c>
      <c r="P404" s="589"/>
      <c r="Q404" s="589"/>
      <c r="AR404" s="356"/>
      <c r="AS404" s="356"/>
      <c r="AT404" s="356"/>
      <c r="AU404" s="356"/>
      <c r="AV404" s="356"/>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51" t="s">
        <v>299</v>
      </c>
      <c r="D405" s="1050"/>
      <c r="E405" s="654">
        <v>0.75525058604586337</v>
      </c>
      <c r="F405" s="589"/>
      <c r="G405" s="589"/>
      <c r="H405" s="1051" t="s">
        <v>300</v>
      </c>
      <c r="I405" s="1050"/>
      <c r="J405" s="655">
        <v>0.71174166269650418</v>
      </c>
      <c r="K405" s="589"/>
      <c r="L405" s="589"/>
      <c r="M405" s="1051" t="s">
        <v>299</v>
      </c>
      <c r="N405" s="1050"/>
      <c r="O405" s="656">
        <v>0.615054041478453</v>
      </c>
      <c r="P405" s="589"/>
      <c r="Q405" s="589"/>
      <c r="AR405" s="356"/>
      <c r="AS405" s="356"/>
      <c r="AT405" s="356"/>
      <c r="AU405" s="356"/>
      <c r="AV405" s="356"/>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51" t="s">
        <v>301</v>
      </c>
      <c r="D406" s="1050"/>
      <c r="E406" s="654">
        <v>-0.73856660558888976</v>
      </c>
      <c r="F406" s="589"/>
      <c r="G406" s="589"/>
      <c r="H406" s="1051" t="s">
        <v>302</v>
      </c>
      <c r="I406" s="1050"/>
      <c r="J406" s="655">
        <v>0.69513833933815317</v>
      </c>
      <c r="K406" s="589"/>
      <c r="L406" s="589"/>
      <c r="M406" s="1051" t="s">
        <v>302</v>
      </c>
      <c r="N406" s="1050"/>
      <c r="O406" s="656">
        <v>0.56386118706055521</v>
      </c>
      <c r="P406" s="589"/>
      <c r="Q406" s="589"/>
      <c r="AR406" s="356"/>
      <c r="AS406" s="356"/>
      <c r="AT406" s="356"/>
      <c r="AU406" s="356"/>
      <c r="AV406" s="356"/>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51" t="s">
        <v>303</v>
      </c>
      <c r="D407" s="1050"/>
      <c r="E407" s="654">
        <v>0.67985314723347878</v>
      </c>
      <c r="F407" s="589"/>
      <c r="G407" s="589"/>
      <c r="H407" s="1051" t="s">
        <v>304</v>
      </c>
      <c r="I407" s="1050"/>
      <c r="J407" s="655">
        <v>0.68397418040791402</v>
      </c>
      <c r="K407" s="589"/>
      <c r="L407" s="589"/>
      <c r="M407" s="1051" t="s">
        <v>304</v>
      </c>
      <c r="N407" s="1050"/>
      <c r="O407" s="656">
        <v>0.56266427563553678</v>
      </c>
      <c r="P407" s="589"/>
      <c r="Q407" s="589"/>
      <c r="AR407" s="356"/>
      <c r="AS407" s="356"/>
      <c r="AT407" s="356"/>
      <c r="AU407" s="356"/>
      <c r="AV407" s="356"/>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51" t="s">
        <v>305</v>
      </c>
      <c r="D408" s="1050"/>
      <c r="E408" s="654">
        <v>0.67352402850269377</v>
      </c>
      <c r="F408" s="589"/>
      <c r="G408" s="589"/>
      <c r="H408" s="1051" t="s">
        <v>301</v>
      </c>
      <c r="I408" s="1050"/>
      <c r="J408" s="655">
        <v>-0.62928210751071234</v>
      </c>
      <c r="K408" s="589"/>
      <c r="L408" s="589"/>
      <c r="M408" s="1051" t="s">
        <v>303</v>
      </c>
      <c r="N408" s="1050"/>
      <c r="O408" s="656">
        <v>0.54777776129729527</v>
      </c>
      <c r="P408" s="589"/>
      <c r="Q408" s="589"/>
      <c r="AR408" s="356"/>
      <c r="AS408" s="356"/>
      <c r="AT408" s="356"/>
      <c r="AU408" s="356"/>
      <c r="AV408" s="356"/>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51" t="s">
        <v>302</v>
      </c>
      <c r="D409" s="1050"/>
      <c r="E409" s="654">
        <v>0.67258021304260285</v>
      </c>
      <c r="F409" s="589"/>
      <c r="G409" s="589"/>
      <c r="H409" s="1051" t="s">
        <v>303</v>
      </c>
      <c r="I409" s="1050"/>
      <c r="J409" s="655">
        <v>0.6167407546806255</v>
      </c>
      <c r="K409" s="589"/>
      <c r="L409" s="589"/>
      <c r="M409" s="1051" t="s">
        <v>306</v>
      </c>
      <c r="N409" s="1050"/>
      <c r="O409" s="656">
        <v>0.5372036946020553</v>
      </c>
      <c r="P409" s="589"/>
      <c r="Q409" s="589"/>
      <c r="AR409" s="356"/>
      <c r="AS409" s="356"/>
      <c r="AT409" s="356"/>
      <c r="AU409" s="356"/>
      <c r="AV409" s="356"/>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51" t="s">
        <v>304</v>
      </c>
      <c r="D410" s="1050"/>
      <c r="E410" s="654">
        <v>0.67224091410195086</v>
      </c>
      <c r="F410" s="589"/>
      <c r="G410" s="589"/>
      <c r="H410" s="1051" t="s">
        <v>307</v>
      </c>
      <c r="I410" s="1050"/>
      <c r="J410" s="655">
        <v>0.61347238273453153</v>
      </c>
      <c r="K410" s="589"/>
      <c r="L410" s="589"/>
      <c r="M410" s="1051" t="s">
        <v>308</v>
      </c>
      <c r="N410" s="1050"/>
      <c r="O410" s="656">
        <v>-0.52372364396475213</v>
      </c>
      <c r="P410" s="589"/>
      <c r="Q410" s="589"/>
      <c r="AR410" s="356"/>
      <c r="AS410" s="356"/>
      <c r="AT410" s="356"/>
      <c r="AU410" s="356"/>
      <c r="AV410" s="356"/>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51" t="s">
        <v>308</v>
      </c>
      <c r="D411" s="1050"/>
      <c r="E411" s="654">
        <v>-0.61867705581797194</v>
      </c>
      <c r="F411" s="589"/>
      <c r="G411" s="589"/>
      <c r="H411" s="1051" t="s">
        <v>308</v>
      </c>
      <c r="I411" s="1050"/>
      <c r="J411" s="655">
        <v>-0.60495380857175152</v>
      </c>
      <c r="K411" s="589"/>
      <c r="L411" s="589"/>
      <c r="M411" s="1051" t="s">
        <v>309</v>
      </c>
      <c r="N411" s="1050"/>
      <c r="O411" s="656">
        <v>0.5168200667832562</v>
      </c>
      <c r="P411" s="589"/>
      <c r="Q411" s="589"/>
      <c r="AR411" s="356"/>
      <c r="AS411" s="356"/>
      <c r="AT411" s="356"/>
      <c r="AU411" s="356"/>
      <c r="AV411" s="356"/>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51" t="s">
        <v>309</v>
      </c>
      <c r="D412" s="1050"/>
      <c r="E412" s="654">
        <v>0.60472512603052042</v>
      </c>
      <c r="F412" s="589"/>
      <c r="G412" s="589"/>
      <c r="H412" s="1051" t="s">
        <v>309</v>
      </c>
      <c r="I412" s="1050"/>
      <c r="J412" s="655">
        <v>0.60034205437212429</v>
      </c>
      <c r="K412" s="589"/>
      <c r="L412" s="589"/>
      <c r="M412" s="1051" t="s">
        <v>301</v>
      </c>
      <c r="N412" s="1050"/>
      <c r="O412" s="656">
        <v>-0.51577287374092551</v>
      </c>
      <c r="P412" s="589"/>
      <c r="Q412" s="589"/>
      <c r="AR412" s="356"/>
      <c r="AS412" s="356"/>
      <c r="AT412" s="356"/>
      <c r="AU412" s="356"/>
      <c r="AV412" s="356"/>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51" t="s">
        <v>307</v>
      </c>
      <c r="D413" s="1050"/>
      <c r="E413" s="654">
        <v>0.59654843519514822</v>
      </c>
      <c r="F413" s="589"/>
      <c r="G413" s="589"/>
      <c r="H413" s="1051" t="s">
        <v>305</v>
      </c>
      <c r="I413" s="1050"/>
      <c r="J413" s="655">
        <v>0.54473763132430664</v>
      </c>
      <c r="K413" s="589"/>
      <c r="L413" s="589"/>
      <c r="M413" s="1051" t="s">
        <v>307</v>
      </c>
      <c r="N413" s="1050"/>
      <c r="O413" s="656">
        <v>0.50943607106552657</v>
      </c>
      <c r="P413" s="589"/>
      <c r="Q413" s="589"/>
      <c r="AR413" s="356"/>
      <c r="AS413" s="356"/>
      <c r="AT413" s="356"/>
      <c r="AU413" s="356"/>
      <c r="AV413" s="356"/>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51" t="s">
        <v>306</v>
      </c>
      <c r="D414" s="1050"/>
      <c r="E414" s="654">
        <v>0.57637571586625491</v>
      </c>
      <c r="F414" s="589"/>
      <c r="G414" s="589"/>
      <c r="H414" s="1051" t="s">
        <v>310</v>
      </c>
      <c r="I414" s="1050"/>
      <c r="J414" s="655">
        <v>0.51057232788634099</v>
      </c>
      <c r="K414" s="589"/>
      <c r="L414" s="589"/>
      <c r="M414" s="1051" t="s">
        <v>305</v>
      </c>
      <c r="N414" s="1050"/>
      <c r="O414" s="656">
        <v>0.49065425849576716</v>
      </c>
      <c r="P414" s="589"/>
      <c r="Q414" s="589"/>
      <c r="AR414" s="356"/>
      <c r="AS414" s="356"/>
      <c r="AT414" s="356"/>
      <c r="AU414" s="356"/>
      <c r="AV414" s="356"/>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51" t="s">
        <v>310</v>
      </c>
      <c r="D415" s="1050"/>
      <c r="E415" s="654">
        <v>0.5240134675204503</v>
      </c>
      <c r="F415" s="589"/>
      <c r="G415" s="589"/>
      <c r="H415" s="1051" t="s">
        <v>311</v>
      </c>
      <c r="I415" s="1050"/>
      <c r="J415" s="655">
        <v>-0.46573333135980477</v>
      </c>
      <c r="K415" s="589"/>
      <c r="L415" s="589"/>
      <c r="M415" s="1051" t="s">
        <v>310</v>
      </c>
      <c r="N415" s="1050"/>
      <c r="O415" s="656">
        <v>0.48977556719657489</v>
      </c>
      <c r="P415" s="589"/>
      <c r="Q415" s="589"/>
      <c r="AR415" s="356"/>
      <c r="AS415" s="356"/>
      <c r="AT415" s="356"/>
      <c r="AU415" s="356"/>
      <c r="AV415" s="356"/>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51" t="s">
        <v>312</v>
      </c>
      <c r="D416" s="1050"/>
      <c r="E416" s="654">
        <v>0.3958509922056575</v>
      </c>
      <c r="F416" s="589"/>
      <c r="G416" s="589"/>
      <c r="H416" s="1051" t="s">
        <v>306</v>
      </c>
      <c r="I416" s="1050"/>
      <c r="J416" s="655">
        <v>0.41375457331433219</v>
      </c>
      <c r="K416" s="589"/>
      <c r="L416" s="589"/>
      <c r="M416" s="1051" t="s">
        <v>312</v>
      </c>
      <c r="N416" s="1050"/>
      <c r="O416" s="656">
        <v>0.3981096347281402</v>
      </c>
      <c r="P416" s="589"/>
      <c r="Q416" s="589"/>
      <c r="AR416" s="356"/>
      <c r="AS416" s="356"/>
      <c r="AT416" s="356"/>
      <c r="AU416" s="356"/>
      <c r="AV416" s="356"/>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51" t="s">
        <v>311</v>
      </c>
      <c r="D417" s="1050"/>
      <c r="E417" s="654">
        <v>-0.39094502761526029</v>
      </c>
      <c r="F417" s="589"/>
      <c r="G417" s="589"/>
      <c r="H417" s="1051" t="s">
        <v>312</v>
      </c>
      <c r="I417" s="1050"/>
      <c r="J417" s="655">
        <v>0.39235790462389958</v>
      </c>
      <c r="K417" s="589"/>
      <c r="L417" s="589"/>
      <c r="M417" s="1051" t="s">
        <v>313</v>
      </c>
      <c r="N417" s="1050"/>
      <c r="O417" s="656">
        <v>0.38371937971973352</v>
      </c>
      <c r="P417" s="589"/>
      <c r="Q417" s="589"/>
      <c r="AR417" s="356"/>
      <c r="AS417" s="356"/>
      <c r="AT417" s="356"/>
      <c r="AU417" s="356"/>
      <c r="AV417" s="356"/>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51" t="s">
        <v>314</v>
      </c>
      <c r="D418" s="1050"/>
      <c r="E418" s="654">
        <v>0.33097078572325078</v>
      </c>
      <c r="F418" s="589"/>
      <c r="G418" s="589"/>
      <c r="H418" s="1051" t="s">
        <v>314</v>
      </c>
      <c r="I418" s="1050"/>
      <c r="J418" s="655">
        <v>0.34443972153773744</v>
      </c>
      <c r="K418" s="589"/>
      <c r="L418" s="589"/>
      <c r="M418" s="1051" t="s">
        <v>315</v>
      </c>
      <c r="N418" s="1050"/>
      <c r="O418" s="656">
        <v>0.33991970239100378</v>
      </c>
      <c r="P418" s="589"/>
      <c r="Q418" s="589"/>
      <c r="AR418" s="356"/>
      <c r="AS418" s="356"/>
      <c r="AT418" s="356"/>
      <c r="AU418" s="356"/>
      <c r="AV418" s="356"/>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51" t="s">
        <v>315</v>
      </c>
      <c r="D419" s="1050"/>
      <c r="E419" s="654">
        <v>0.28874052191439009</v>
      </c>
      <c r="F419" s="589"/>
      <c r="G419" s="589"/>
      <c r="H419" s="1051" t="s">
        <v>316</v>
      </c>
      <c r="I419" s="1050"/>
      <c r="J419" s="655">
        <v>-0.29312039687469615</v>
      </c>
      <c r="K419" s="589"/>
      <c r="L419" s="589"/>
      <c r="M419" s="1051" t="s">
        <v>311</v>
      </c>
      <c r="N419" s="1050"/>
      <c r="O419" s="656">
        <v>-0.31669572953574843</v>
      </c>
      <c r="P419" s="589"/>
      <c r="Q419" s="589"/>
      <c r="AR419" s="356"/>
      <c r="AS419" s="356"/>
      <c r="AT419" s="356"/>
      <c r="AU419" s="356"/>
      <c r="AV419" s="356"/>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51" t="s">
        <v>313</v>
      </c>
      <c r="D420" s="1050"/>
      <c r="E420" s="654">
        <v>0.21465100490885131</v>
      </c>
      <c r="F420" s="589"/>
      <c r="G420" s="589"/>
      <c r="H420" s="1051" t="s">
        <v>315</v>
      </c>
      <c r="I420" s="1050"/>
      <c r="J420" s="655">
        <v>0.26955971940202045</v>
      </c>
      <c r="K420" s="589"/>
      <c r="L420" s="589"/>
      <c r="M420" s="1051" t="s">
        <v>314</v>
      </c>
      <c r="N420" s="1050"/>
      <c r="O420" s="656">
        <v>0.29503624246694338</v>
      </c>
      <c r="P420" s="589"/>
      <c r="Q420" s="589"/>
      <c r="AR420" s="356"/>
      <c r="AS420" s="356"/>
      <c r="AT420" s="356"/>
      <c r="AU420" s="356"/>
      <c r="AV420" s="356"/>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51" t="s">
        <v>316</v>
      </c>
      <c r="D421" s="1050"/>
      <c r="E421" s="654">
        <v>-0.18887742394171819</v>
      </c>
      <c r="F421" s="589"/>
      <c r="G421" s="589"/>
      <c r="H421" s="1051" t="s">
        <v>313</v>
      </c>
      <c r="I421" s="1050"/>
      <c r="J421" s="655">
        <v>-0.19023089978856664</v>
      </c>
      <c r="K421" s="589"/>
      <c r="L421" s="589"/>
      <c r="M421" s="1051" t="s">
        <v>317</v>
      </c>
      <c r="N421" s="1050"/>
      <c r="O421" s="656">
        <v>0.20651755733870072</v>
      </c>
      <c r="P421" s="589"/>
      <c r="Q421" s="589"/>
      <c r="AR421" s="356"/>
      <c r="AS421" s="356"/>
      <c r="AT421" s="356"/>
      <c r="AU421" s="356"/>
      <c r="AV421" s="356"/>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51" t="s">
        <v>318</v>
      </c>
      <c r="D422" s="1050"/>
      <c r="E422" s="654">
        <v>0.18762678645899528</v>
      </c>
      <c r="F422" s="589"/>
      <c r="G422" s="589"/>
      <c r="H422" s="1051" t="s">
        <v>318</v>
      </c>
      <c r="I422" s="1050"/>
      <c r="J422" s="655">
        <v>0.18742675650141932</v>
      </c>
      <c r="K422" s="589"/>
      <c r="L422" s="589"/>
      <c r="M422" s="1051" t="s">
        <v>319</v>
      </c>
      <c r="N422" s="1050"/>
      <c r="O422" s="656">
        <v>0.19158337722232877</v>
      </c>
      <c r="P422" s="589"/>
      <c r="Q422" s="589"/>
      <c r="AR422" s="356"/>
      <c r="AS422" s="356"/>
      <c r="AT422" s="356"/>
      <c r="AU422" s="356"/>
      <c r="AV422" s="356"/>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51" t="s">
        <v>320</v>
      </c>
      <c r="D423" s="1050"/>
      <c r="E423" s="654">
        <v>0.1848747701536809</v>
      </c>
      <c r="F423" s="589"/>
      <c r="G423" s="589"/>
      <c r="H423" s="1051" t="s">
        <v>321</v>
      </c>
      <c r="I423" s="1050"/>
      <c r="J423" s="655">
        <v>0.14573913846376146</v>
      </c>
      <c r="K423" s="589"/>
      <c r="L423" s="589"/>
      <c r="M423" s="1051" t="s">
        <v>322</v>
      </c>
      <c r="N423" s="1050"/>
      <c r="O423" s="656">
        <v>0.16472397294117369</v>
      </c>
      <c r="P423" s="589"/>
      <c r="Q423" s="589"/>
      <c r="AR423" s="356"/>
      <c r="AS423" s="356"/>
      <c r="AT423" s="356"/>
      <c r="AU423" s="356"/>
      <c r="AV423" s="356"/>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51" t="s">
        <v>321</v>
      </c>
      <c r="D424" s="1050"/>
      <c r="E424" s="654">
        <v>0.16473633564394244</v>
      </c>
      <c r="F424" s="589"/>
      <c r="G424" s="589"/>
      <c r="H424" s="1051" t="s">
        <v>323</v>
      </c>
      <c r="I424" s="1050"/>
      <c r="J424" s="655">
        <v>0.11525323060293556</v>
      </c>
      <c r="K424" s="589"/>
      <c r="L424" s="589"/>
      <c r="M424" s="1051" t="s">
        <v>321</v>
      </c>
      <c r="N424" s="1050"/>
      <c r="O424" s="656">
        <v>0.15654157219914672</v>
      </c>
      <c r="P424" s="589"/>
      <c r="Q424" s="589"/>
      <c r="AR424" s="356"/>
      <c r="AS424" s="356"/>
      <c r="AT424" s="356"/>
      <c r="AU424" s="356"/>
      <c r="AV424" s="356"/>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51" t="s">
        <v>322</v>
      </c>
      <c r="D425" s="1050"/>
      <c r="E425" s="654">
        <v>0.14145485298225866</v>
      </c>
      <c r="F425" s="589"/>
      <c r="G425" s="589"/>
      <c r="H425" s="1051" t="s">
        <v>322</v>
      </c>
      <c r="I425" s="1050"/>
      <c r="J425" s="655">
        <v>0.11083041324435088</v>
      </c>
      <c r="K425" s="589"/>
      <c r="L425" s="589"/>
      <c r="M425" s="1051" t="s">
        <v>243</v>
      </c>
      <c r="N425" s="1050"/>
      <c r="O425" s="656">
        <v>-0.15333838840685712</v>
      </c>
      <c r="P425" s="589"/>
      <c r="Q425" s="589"/>
      <c r="AR425" s="356"/>
      <c r="AS425" s="356"/>
      <c r="AT425" s="356"/>
      <c r="AU425" s="356"/>
      <c r="AV425" s="356"/>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51" t="s">
        <v>243</v>
      </c>
      <c r="D426" s="1050"/>
      <c r="E426" s="654">
        <v>-0.1217841743670221</v>
      </c>
      <c r="F426" s="589"/>
      <c r="G426" s="589"/>
      <c r="H426" s="1051" t="s">
        <v>317</v>
      </c>
      <c r="I426" s="1050"/>
      <c r="J426" s="655">
        <v>0.10705832821109809</v>
      </c>
      <c r="K426" s="589"/>
      <c r="L426" s="589"/>
      <c r="M426" s="1051" t="s">
        <v>318</v>
      </c>
      <c r="N426" s="1050"/>
      <c r="O426" s="656">
        <v>0.13940042457170032</v>
      </c>
      <c r="P426" s="589"/>
      <c r="Q426" s="589"/>
      <c r="AR426" s="356"/>
      <c r="AS426" s="356"/>
      <c r="AT426" s="356"/>
      <c r="AU426" s="356"/>
      <c r="AV426" s="356"/>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51" t="s">
        <v>323</v>
      </c>
      <c r="D427" s="1050"/>
      <c r="E427" s="654">
        <v>0.12044011119903433</v>
      </c>
      <c r="F427" s="589"/>
      <c r="G427" s="589"/>
      <c r="H427" s="1051" t="s">
        <v>319</v>
      </c>
      <c r="I427" s="1050"/>
      <c r="J427" s="655">
        <v>7.1750467478971777E-2</v>
      </c>
      <c r="K427" s="589"/>
      <c r="L427" s="589"/>
      <c r="M427" s="1051" t="s">
        <v>316</v>
      </c>
      <c r="N427" s="1050"/>
      <c r="O427" s="656">
        <v>-0.134364958994137</v>
      </c>
      <c r="P427" s="589"/>
      <c r="Q427" s="589"/>
      <c r="AR427" s="356"/>
      <c r="AS427" s="356"/>
      <c r="AT427" s="356"/>
      <c r="AU427" s="356"/>
      <c r="AV427" s="356"/>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51" t="s">
        <v>324</v>
      </c>
      <c r="D428" s="1050"/>
      <c r="E428" s="654">
        <v>-0.10903790500917596</v>
      </c>
      <c r="F428" s="589"/>
      <c r="G428" s="589"/>
      <c r="H428" s="1051" t="s">
        <v>324</v>
      </c>
      <c r="I428" s="1050"/>
      <c r="J428" s="655">
        <v>-6.7558192348505228E-2</v>
      </c>
      <c r="K428" s="589"/>
      <c r="L428" s="589"/>
      <c r="M428" s="1051" t="s">
        <v>325</v>
      </c>
      <c r="N428" s="1050"/>
      <c r="O428" s="656">
        <v>0.13326015015087136</v>
      </c>
      <c r="P428" s="589"/>
      <c r="Q428" s="589"/>
      <c r="AR428" s="356"/>
      <c r="AS428" s="356"/>
      <c r="AT428" s="356"/>
      <c r="AU428" s="356"/>
      <c r="AV428" s="356"/>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51" t="s">
        <v>319</v>
      </c>
      <c r="D429" s="1050"/>
      <c r="E429" s="654">
        <v>9.9485961960927738E-2</v>
      </c>
      <c r="F429" s="589"/>
      <c r="G429" s="589"/>
      <c r="H429" s="1051" t="s">
        <v>326</v>
      </c>
      <c r="I429" s="1050"/>
      <c r="J429" s="655">
        <v>-6.5675469889799346E-2</v>
      </c>
      <c r="K429" s="589"/>
      <c r="L429" s="589"/>
      <c r="M429" s="1051" t="s">
        <v>320</v>
      </c>
      <c r="N429" s="1050"/>
      <c r="O429" s="656">
        <v>0.10812693512541639</v>
      </c>
      <c r="P429" s="589"/>
      <c r="Q429" s="589"/>
      <c r="AR429" s="356"/>
      <c r="AS429" s="356"/>
      <c r="AT429" s="356"/>
      <c r="AU429" s="356"/>
      <c r="AV429" s="356"/>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51" t="s">
        <v>327</v>
      </c>
      <c r="D430" s="1050"/>
      <c r="E430" s="654">
        <v>7.3086987601429343E-2</v>
      </c>
      <c r="F430" s="589"/>
      <c r="G430" s="589"/>
      <c r="H430" s="1051" t="s">
        <v>256</v>
      </c>
      <c r="I430" s="1050"/>
      <c r="J430" s="655">
        <v>5.8598331830715708E-2</v>
      </c>
      <c r="K430" s="589"/>
      <c r="L430" s="589"/>
      <c r="M430" s="1051" t="s">
        <v>324</v>
      </c>
      <c r="N430" s="1050"/>
      <c r="O430" s="656">
        <v>-9.6756780877537904E-2</v>
      </c>
      <c r="P430" s="589"/>
      <c r="Q430" s="589"/>
      <c r="AR430" s="356"/>
      <c r="AS430" s="356"/>
      <c r="AT430" s="356"/>
      <c r="AU430" s="356"/>
      <c r="AV430" s="356"/>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51" t="s">
        <v>317</v>
      </c>
      <c r="D431" s="1050"/>
      <c r="E431" s="654">
        <v>7.1802029412695187E-2</v>
      </c>
      <c r="F431" s="589"/>
      <c r="G431" s="589"/>
      <c r="H431" s="1051" t="s">
        <v>328</v>
      </c>
      <c r="I431" s="1050"/>
      <c r="J431" s="655">
        <v>-5.3126276811944734E-2</v>
      </c>
      <c r="K431" s="589"/>
      <c r="L431" s="589"/>
      <c r="M431" s="1051" t="s">
        <v>329</v>
      </c>
      <c r="N431" s="1050"/>
      <c r="O431" s="656">
        <v>4.029865497558343E-2</v>
      </c>
      <c r="P431" s="589"/>
      <c r="Q431" s="589"/>
      <c r="AR431" s="356"/>
      <c r="AS431" s="356"/>
      <c r="AT431" s="356"/>
      <c r="AU431" s="356"/>
      <c r="AV431" s="356"/>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51" t="s">
        <v>329</v>
      </c>
      <c r="D432" s="1050"/>
      <c r="E432" s="654">
        <v>6.1463761850992393E-2</v>
      </c>
      <c r="F432" s="589"/>
      <c r="G432" s="589"/>
      <c r="H432" s="1051" t="s">
        <v>243</v>
      </c>
      <c r="I432" s="1050"/>
      <c r="J432" s="655">
        <v>-5.2476905160050755E-2</v>
      </c>
      <c r="K432" s="589"/>
      <c r="L432" s="589"/>
      <c r="M432" s="1051" t="s">
        <v>323</v>
      </c>
      <c r="N432" s="1050"/>
      <c r="O432" s="656">
        <v>3.9711688740960455E-2</v>
      </c>
      <c r="P432" s="589"/>
      <c r="Q432" s="589"/>
      <c r="AR432" s="356"/>
      <c r="AS432" s="356"/>
      <c r="AT432" s="356"/>
      <c r="AU432" s="356"/>
      <c r="AV432" s="356"/>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51" t="s">
        <v>325</v>
      </c>
      <c r="D433" s="1050"/>
      <c r="E433" s="654">
        <v>5.4971086051321436E-2</v>
      </c>
      <c r="F433" s="589"/>
      <c r="G433" s="589"/>
      <c r="H433" s="1051" t="s">
        <v>330</v>
      </c>
      <c r="I433" s="1050"/>
      <c r="J433" s="655">
        <v>-4.1173842782060321E-2</v>
      </c>
      <c r="K433" s="589"/>
      <c r="L433" s="589"/>
      <c r="M433" s="1051" t="s">
        <v>331</v>
      </c>
      <c r="N433" s="1050"/>
      <c r="O433" s="656">
        <v>-3.0219110688279437E-2</v>
      </c>
      <c r="P433" s="589"/>
      <c r="Q433" s="589"/>
      <c r="AR433" s="356"/>
      <c r="AS433" s="356"/>
      <c r="AT433" s="356"/>
      <c r="AU433" s="356"/>
      <c r="AV433" s="356"/>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51" t="s">
        <v>328</v>
      </c>
      <c r="D434" s="1050"/>
      <c r="E434" s="654">
        <v>-3.4542756006714977E-2</v>
      </c>
      <c r="F434" s="589"/>
      <c r="G434" s="589"/>
      <c r="H434" s="1051" t="s">
        <v>325</v>
      </c>
      <c r="I434" s="1050"/>
      <c r="J434" s="655">
        <v>-4.0828955855557875E-2</v>
      </c>
      <c r="K434" s="589"/>
      <c r="L434" s="589"/>
      <c r="M434" s="1051" t="s">
        <v>259</v>
      </c>
      <c r="N434" s="1050"/>
      <c r="O434" s="656">
        <v>2.2299745894671645E-2</v>
      </c>
      <c r="P434" s="589"/>
      <c r="Q434" s="589"/>
      <c r="AR434" s="356"/>
      <c r="AS434" s="356"/>
      <c r="AT434" s="356"/>
      <c r="AU434" s="356"/>
      <c r="AV434" s="356"/>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51" t="s">
        <v>331</v>
      </c>
      <c r="D435" s="1050"/>
      <c r="E435" s="654">
        <v>-3.314636988088706E-2</v>
      </c>
      <c r="F435" s="589"/>
      <c r="G435" s="589"/>
      <c r="H435" s="1051" t="s">
        <v>320</v>
      </c>
      <c r="I435" s="1050"/>
      <c r="J435" s="655">
        <v>2.4265205719419213E-2</v>
      </c>
      <c r="K435" s="589"/>
      <c r="L435" s="589"/>
      <c r="M435" s="1051" t="s">
        <v>327</v>
      </c>
      <c r="N435" s="1050"/>
      <c r="O435" s="656">
        <v>1.1320451865418796E-2</v>
      </c>
      <c r="P435" s="589"/>
      <c r="Q435" s="589"/>
      <c r="AR435" s="356"/>
      <c r="AS435" s="356"/>
      <c r="AT435" s="356"/>
      <c r="AU435" s="356"/>
      <c r="AV435" s="356"/>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51" t="s">
        <v>326</v>
      </c>
      <c r="D436" s="1050"/>
      <c r="E436" s="654">
        <v>-2.1030360142500662E-2</v>
      </c>
      <c r="F436" s="589"/>
      <c r="G436" s="589"/>
      <c r="H436" s="1051" t="s">
        <v>327</v>
      </c>
      <c r="I436" s="1050"/>
      <c r="J436" s="655">
        <v>1.9276832232870713E-2</v>
      </c>
      <c r="K436" s="589"/>
      <c r="L436" s="589"/>
      <c r="M436" s="1051" t="s">
        <v>328</v>
      </c>
      <c r="N436" s="1050"/>
      <c r="O436" s="656">
        <v>-6.7797832632258935E-3</v>
      </c>
      <c r="P436" s="589"/>
      <c r="Q436" s="589"/>
      <c r="AR436" s="356"/>
      <c r="AS436" s="356"/>
      <c r="AT436" s="356"/>
      <c r="AU436" s="356"/>
      <c r="AV436" s="356"/>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51" t="s">
        <v>330</v>
      </c>
      <c r="D437" s="1050"/>
      <c r="E437" s="657">
        <v>-1.4952776768343114E-2</v>
      </c>
      <c r="F437" s="589"/>
      <c r="G437" s="589"/>
      <c r="H437" s="1051" t="s">
        <v>329</v>
      </c>
      <c r="I437" s="1050"/>
      <c r="J437" s="655">
        <v>-1.3560868792808066E-2</v>
      </c>
      <c r="K437" s="589"/>
      <c r="L437" s="589"/>
      <c r="M437" s="1051" t="s">
        <v>256</v>
      </c>
      <c r="N437" s="1050"/>
      <c r="O437" s="656">
        <v>6.400683690712305E-3</v>
      </c>
      <c r="P437" s="589"/>
      <c r="Q437" s="589"/>
      <c r="AR437" s="356"/>
      <c r="AS437" s="356"/>
      <c r="AT437" s="356"/>
      <c r="AU437" s="356"/>
      <c r="AV437" s="356"/>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49"/>
      <c r="D438" s="1050"/>
      <c r="E438" s="605"/>
      <c r="F438" s="589"/>
      <c r="G438" s="589"/>
      <c r="H438" s="1051" t="s">
        <v>259</v>
      </c>
      <c r="I438" s="1050"/>
      <c r="J438" s="658">
        <v>-9.0914066687410484E-3</v>
      </c>
      <c r="K438" s="589"/>
      <c r="L438" s="589"/>
      <c r="M438" s="1051" t="s">
        <v>330</v>
      </c>
      <c r="N438" s="1050"/>
      <c r="O438" s="656">
        <v>6.3139173932212226E-3</v>
      </c>
      <c r="P438" s="589"/>
      <c r="Q438" s="589"/>
      <c r="AR438" s="356"/>
      <c r="AS438" s="356"/>
      <c r="AT438" s="356"/>
      <c r="AU438" s="356"/>
      <c r="AV438" s="356"/>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49"/>
      <c r="D439" s="1050"/>
      <c r="E439" s="605"/>
      <c r="F439" s="589"/>
      <c r="G439" s="589"/>
      <c r="H439" s="1049"/>
      <c r="I439" s="1050"/>
      <c r="J439" s="605"/>
      <c r="K439" s="589"/>
      <c r="L439" s="589"/>
      <c r="M439" s="1051" t="s">
        <v>326</v>
      </c>
      <c r="N439" s="1050"/>
      <c r="O439" s="659">
        <v>6.0236153296427926E-3</v>
      </c>
      <c r="P439" s="589"/>
      <c r="Q439" s="589"/>
      <c r="AR439" s="356"/>
      <c r="AS439" s="356"/>
      <c r="AT439" s="356"/>
      <c r="AU439" s="356"/>
      <c r="AV439" s="356"/>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49"/>
      <c r="D440" s="1050"/>
      <c r="E440" s="589"/>
      <c r="F440" s="589"/>
      <c r="G440" s="589"/>
      <c r="H440" s="1049"/>
      <c r="I440" s="1050"/>
      <c r="J440" s="605"/>
      <c r="K440" s="589"/>
      <c r="L440" s="589"/>
      <c r="M440" s="1049"/>
      <c r="N440" s="1050"/>
      <c r="O440" s="605"/>
      <c r="P440" s="589"/>
      <c r="Q440" s="589"/>
      <c r="AR440" s="356"/>
      <c r="AS440" s="356"/>
      <c r="AT440" s="356"/>
      <c r="AU440" s="356"/>
      <c r="AV440" s="356"/>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52" t="s">
        <v>266</v>
      </c>
      <c r="D441" s="1050"/>
      <c r="E441" s="1050"/>
      <c r="F441" s="589"/>
      <c r="G441" s="589"/>
      <c r="H441" s="1049"/>
      <c r="I441" s="1050"/>
      <c r="J441" s="589"/>
      <c r="K441" s="589"/>
      <c r="L441" s="589"/>
      <c r="M441" s="1049"/>
      <c r="N441" s="1050"/>
      <c r="O441" s="605"/>
      <c r="P441" s="589"/>
      <c r="Q441" s="589"/>
      <c r="AR441" s="356"/>
      <c r="AS441" s="356"/>
      <c r="AT441" s="356"/>
      <c r="AU441" s="356"/>
      <c r="AV441" s="356"/>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49"/>
      <c r="D442" s="1050"/>
      <c r="E442" s="636" t="s">
        <v>267</v>
      </c>
      <c r="F442" s="589"/>
      <c r="G442" s="589"/>
      <c r="H442" s="1052" t="s">
        <v>266</v>
      </c>
      <c r="I442" s="1050"/>
      <c r="J442" s="1050"/>
      <c r="K442" s="589"/>
      <c r="L442" s="589"/>
      <c r="M442" s="1049"/>
      <c r="N442" s="1050"/>
      <c r="O442" s="589"/>
      <c r="P442" s="589"/>
      <c r="Q442" s="589"/>
      <c r="AR442" s="356"/>
      <c r="AS442" s="356"/>
      <c r="AT442" s="356"/>
      <c r="AU442" s="356"/>
      <c r="AV442" s="356"/>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51" t="s">
        <v>312</v>
      </c>
      <c r="D443" s="1050"/>
      <c r="E443" s="651">
        <v>0.15669800803020351</v>
      </c>
      <c r="F443" s="589"/>
      <c r="G443" s="589"/>
      <c r="H443" s="1049"/>
      <c r="I443" s="1050"/>
      <c r="J443" s="637" t="s">
        <v>267</v>
      </c>
      <c r="K443" s="589"/>
      <c r="L443" s="589"/>
      <c r="M443" s="1052" t="s">
        <v>266</v>
      </c>
      <c r="N443" s="1050"/>
      <c r="O443" s="1050"/>
      <c r="P443" s="589"/>
      <c r="Q443" s="589"/>
      <c r="AR443" s="356"/>
      <c r="AS443" s="356"/>
      <c r="AT443" s="356"/>
      <c r="AU443" s="356"/>
      <c r="AV443" s="356"/>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51" t="s">
        <v>302</v>
      </c>
      <c r="D444" s="1050"/>
      <c r="E444" s="654">
        <v>0.45236414297643301</v>
      </c>
      <c r="F444" s="589"/>
      <c r="G444" s="589"/>
      <c r="H444" s="1051" t="s">
        <v>312</v>
      </c>
      <c r="I444" s="1050"/>
      <c r="J444" s="652">
        <v>0.15394472532085707</v>
      </c>
      <c r="K444" s="589"/>
      <c r="L444" s="589"/>
      <c r="M444" s="1049"/>
      <c r="N444" s="1050"/>
      <c r="O444" s="638" t="s">
        <v>267</v>
      </c>
      <c r="P444" s="589"/>
      <c r="Q444" s="589"/>
      <c r="AR444" s="356"/>
      <c r="AS444" s="356"/>
      <c r="AT444" s="356"/>
      <c r="AU444" s="356"/>
      <c r="AV444" s="356"/>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51" t="s">
        <v>307</v>
      </c>
      <c r="D445" s="1050"/>
      <c r="E445" s="654">
        <v>0.35587003553377994</v>
      </c>
      <c r="F445" s="589"/>
      <c r="G445" s="589"/>
      <c r="H445" s="1051" t="s">
        <v>302</v>
      </c>
      <c r="I445" s="1050"/>
      <c r="J445" s="655">
        <v>0.48321731081780539</v>
      </c>
      <c r="K445" s="589"/>
      <c r="L445" s="589"/>
      <c r="M445" s="1051" t="s">
        <v>312</v>
      </c>
      <c r="N445" s="1050"/>
      <c r="O445" s="653">
        <v>0.15849128126337322</v>
      </c>
      <c r="P445" s="589"/>
      <c r="Q445" s="589"/>
      <c r="AR445" s="356"/>
      <c r="AS445" s="356"/>
      <c r="AT445" s="356"/>
      <c r="AU445" s="356"/>
      <c r="AV445" s="356"/>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51" t="s">
        <v>317</v>
      </c>
      <c r="D446" s="1050"/>
      <c r="E446" s="654">
        <v>5.1555314277815451E-3</v>
      </c>
      <c r="F446" s="589"/>
      <c r="G446" s="589"/>
      <c r="H446" s="1051" t="s">
        <v>307</v>
      </c>
      <c r="I446" s="1050"/>
      <c r="J446" s="655">
        <v>0.37634836437798352</v>
      </c>
      <c r="K446" s="589"/>
      <c r="L446" s="589"/>
      <c r="M446" s="1051" t="s">
        <v>302</v>
      </c>
      <c r="N446" s="1050"/>
      <c r="O446" s="656">
        <v>0.31793943827333843</v>
      </c>
      <c r="P446" s="589"/>
      <c r="Q446" s="589"/>
      <c r="AR446" s="356"/>
      <c r="AS446" s="356"/>
      <c r="AT446" s="356"/>
      <c r="AU446" s="356"/>
      <c r="AV446" s="356"/>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51" t="s">
        <v>315</v>
      </c>
      <c r="D447" s="1050"/>
      <c r="E447" s="654">
        <v>8.3371088995394388E-2</v>
      </c>
      <c r="F447" s="589"/>
      <c r="G447" s="589"/>
      <c r="H447" s="1051" t="s">
        <v>317</v>
      </c>
      <c r="I447" s="1050"/>
      <c r="J447" s="655">
        <v>1.1461485639355201E-2</v>
      </c>
      <c r="K447" s="589"/>
      <c r="L447" s="589"/>
      <c r="M447" s="1051" t="s">
        <v>307</v>
      </c>
      <c r="N447" s="1050"/>
      <c r="O447" s="656">
        <v>0.25952511050268023</v>
      </c>
      <c r="P447" s="589"/>
      <c r="Q447" s="589"/>
      <c r="AR447" s="356"/>
      <c r="AS447" s="356"/>
      <c r="AT447" s="356"/>
      <c r="AU447" s="356"/>
      <c r="AV447" s="356"/>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51" t="s">
        <v>314</v>
      </c>
      <c r="D448" s="1050"/>
      <c r="E448" s="654">
        <v>0.10954166100226598</v>
      </c>
      <c r="F448" s="589"/>
      <c r="G448" s="589"/>
      <c r="H448" s="1051" t="s">
        <v>315</v>
      </c>
      <c r="I448" s="1050"/>
      <c r="J448" s="655">
        <v>7.2662442324095994E-2</v>
      </c>
      <c r="K448" s="589"/>
      <c r="L448" s="589"/>
      <c r="M448" s="1051" t="s">
        <v>317</v>
      </c>
      <c r="N448" s="1050"/>
      <c r="O448" s="656">
        <v>4.2649501489143544E-2</v>
      </c>
      <c r="P448" s="589"/>
      <c r="Q448" s="589"/>
      <c r="AR448" s="356"/>
      <c r="AS448" s="356"/>
      <c r="AT448" s="356"/>
      <c r="AU448" s="356"/>
      <c r="AV448" s="356"/>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51" t="s">
        <v>304</v>
      </c>
      <c r="D449" s="1050"/>
      <c r="E449" s="654">
        <v>0.45190784659262645</v>
      </c>
      <c r="F449" s="589"/>
      <c r="G449" s="589"/>
      <c r="H449" s="1051" t="s">
        <v>314</v>
      </c>
      <c r="I449" s="1050"/>
      <c r="J449" s="655">
        <v>0.11863872177299412</v>
      </c>
      <c r="K449" s="589"/>
      <c r="L449" s="589"/>
      <c r="M449" s="1051" t="s">
        <v>315</v>
      </c>
      <c r="N449" s="1050"/>
      <c r="O449" s="656">
        <v>0.11554540407358858</v>
      </c>
      <c r="P449" s="589"/>
      <c r="Q449" s="589"/>
      <c r="AR449" s="356"/>
      <c r="AS449" s="356"/>
      <c r="AT449" s="356"/>
      <c r="AU449" s="356"/>
      <c r="AV449" s="356"/>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51" t="s">
        <v>309</v>
      </c>
      <c r="D450" s="1050"/>
      <c r="E450" s="654">
        <v>0.36569247805262883</v>
      </c>
      <c r="F450" s="589"/>
      <c r="G450" s="589"/>
      <c r="H450" s="1051" t="s">
        <v>304</v>
      </c>
      <c r="I450" s="1050"/>
      <c r="J450" s="655">
        <v>0.4678206794646777</v>
      </c>
      <c r="K450" s="589"/>
      <c r="L450" s="589"/>
      <c r="M450" s="1051" t="s">
        <v>314</v>
      </c>
      <c r="N450" s="1050"/>
      <c r="O450" s="656">
        <v>8.7046384369013005E-2</v>
      </c>
      <c r="P450" s="589"/>
      <c r="Q450" s="589"/>
      <c r="AR450" s="356"/>
      <c r="AS450" s="356"/>
      <c r="AT450" s="356"/>
      <c r="AU450" s="356"/>
      <c r="AV450" s="356"/>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51" t="s">
        <v>310</v>
      </c>
      <c r="D451" s="1050"/>
      <c r="E451" s="654">
        <v>0.27459011414280604</v>
      </c>
      <c r="F451" s="589"/>
      <c r="G451" s="589"/>
      <c r="H451" s="1051" t="s">
        <v>309</v>
      </c>
      <c r="I451" s="1050"/>
      <c r="J451" s="655">
        <v>0.36041058224774264</v>
      </c>
      <c r="K451" s="589"/>
      <c r="L451" s="589"/>
      <c r="M451" s="1051" t="s">
        <v>304</v>
      </c>
      <c r="N451" s="1050"/>
      <c r="O451" s="656">
        <v>0.31659108707646333</v>
      </c>
      <c r="P451" s="589"/>
      <c r="Q451" s="589"/>
      <c r="AR451" s="356"/>
      <c r="AS451" s="356"/>
      <c r="AT451" s="356"/>
      <c r="AU451" s="356"/>
      <c r="AV451" s="356"/>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51" t="s">
        <v>298</v>
      </c>
      <c r="D452" s="1050"/>
      <c r="E452" s="654">
        <v>0.63984136952214343</v>
      </c>
      <c r="F452" s="589"/>
      <c r="G452" s="589"/>
      <c r="H452" s="1051" t="s">
        <v>310</v>
      </c>
      <c r="I452" s="1050"/>
      <c r="J452" s="655">
        <v>0.2606841020032773</v>
      </c>
      <c r="K452" s="589"/>
      <c r="L452" s="589"/>
      <c r="M452" s="1051" t="s">
        <v>309</v>
      </c>
      <c r="N452" s="1050"/>
      <c r="O452" s="656">
        <v>0.2671029814298494</v>
      </c>
      <c r="P452" s="589"/>
      <c r="Q452" s="589"/>
      <c r="AR452" s="356"/>
      <c r="AS452" s="356"/>
      <c r="AT452" s="356"/>
      <c r="AU452" s="356"/>
      <c r="AV452" s="356"/>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51" t="s">
        <v>330</v>
      </c>
      <c r="D453" s="1050"/>
      <c r="E453" s="654">
        <v>2.2358553308390153E-4</v>
      </c>
      <c r="F453" s="589"/>
      <c r="G453" s="589"/>
      <c r="H453" s="1051" t="s">
        <v>298</v>
      </c>
      <c r="I453" s="1050"/>
      <c r="J453" s="655">
        <v>0.55289631535508965</v>
      </c>
      <c r="K453" s="589"/>
      <c r="L453" s="589"/>
      <c r="M453" s="1051" t="s">
        <v>310</v>
      </c>
      <c r="N453" s="1050"/>
      <c r="O453" s="656">
        <v>0.23988010622272665</v>
      </c>
      <c r="P453" s="589"/>
      <c r="Q453" s="589"/>
      <c r="AR453" s="356"/>
      <c r="AS453" s="356"/>
      <c r="AT453" s="356"/>
      <c r="AU453" s="356"/>
      <c r="AV453" s="356"/>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51" t="s">
        <v>321</v>
      </c>
      <c r="D454" s="1050"/>
      <c r="E454" s="654">
        <v>2.713806028139366E-2</v>
      </c>
      <c r="F454" s="589"/>
      <c r="G454" s="589"/>
      <c r="H454" s="1051" t="s">
        <v>330</v>
      </c>
      <c r="I454" s="1050"/>
      <c r="J454" s="655">
        <v>1.6952853294418208E-3</v>
      </c>
      <c r="K454" s="589"/>
      <c r="L454" s="589"/>
      <c r="M454" s="1051" t="s">
        <v>298</v>
      </c>
      <c r="N454" s="1050"/>
      <c r="O454" s="656">
        <v>0.57008158611300097</v>
      </c>
      <c r="P454" s="589"/>
      <c r="Q454" s="589"/>
      <c r="AR454" s="356"/>
      <c r="AS454" s="356"/>
      <c r="AT454" s="356"/>
      <c r="AU454" s="356"/>
      <c r="AV454" s="356"/>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51" t="s">
        <v>300</v>
      </c>
      <c r="D455" s="1050"/>
      <c r="E455" s="654">
        <v>0.62792864215865585</v>
      </c>
      <c r="F455" s="589"/>
      <c r="G455" s="589"/>
      <c r="H455" s="1051" t="s">
        <v>321</v>
      </c>
      <c r="I455" s="1050"/>
      <c r="J455" s="655">
        <v>2.1239896480159438E-2</v>
      </c>
      <c r="K455" s="589"/>
      <c r="L455" s="589"/>
      <c r="M455" s="1051" t="s">
        <v>330</v>
      </c>
      <c r="N455" s="1050"/>
      <c r="O455" s="660">
        <v>3.986555284842148E-5</v>
      </c>
      <c r="P455" s="589"/>
      <c r="Q455" s="589"/>
      <c r="AR455" s="356"/>
      <c r="AS455" s="356"/>
      <c r="AT455" s="356"/>
      <c r="AU455" s="356"/>
      <c r="AV455" s="356"/>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51" t="s">
        <v>306</v>
      </c>
      <c r="D456" s="1050"/>
      <c r="E456" s="654">
        <v>0.33220896584033782</v>
      </c>
      <c r="F456" s="589"/>
      <c r="G456" s="589"/>
      <c r="H456" s="1051" t="s">
        <v>300</v>
      </c>
      <c r="I456" s="1050"/>
      <c r="J456" s="655">
        <v>0.50657619441798429</v>
      </c>
      <c r="K456" s="589"/>
      <c r="L456" s="589"/>
      <c r="M456" s="1051" t="s">
        <v>321</v>
      </c>
      <c r="N456" s="1050"/>
      <c r="O456" s="656">
        <v>2.4505263826580664E-2</v>
      </c>
      <c r="P456" s="589"/>
      <c r="Q456" s="589"/>
      <c r="AR456" s="356"/>
      <c r="AS456" s="356"/>
      <c r="AT456" s="356"/>
      <c r="AU456" s="356"/>
      <c r="AV456" s="356"/>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51" t="s">
        <v>322</v>
      </c>
      <c r="D457" s="1050"/>
      <c r="E457" s="654">
        <v>2.0009475432232412E-2</v>
      </c>
      <c r="F457" s="589"/>
      <c r="G457" s="589"/>
      <c r="H457" s="1051" t="s">
        <v>306</v>
      </c>
      <c r="I457" s="1050"/>
      <c r="J457" s="655">
        <v>0.1711928469385251</v>
      </c>
      <c r="K457" s="589"/>
      <c r="L457" s="589"/>
      <c r="M457" s="1051" t="s">
        <v>300</v>
      </c>
      <c r="N457" s="1050"/>
      <c r="O457" s="656">
        <v>0.5733867448300497</v>
      </c>
      <c r="P457" s="589"/>
      <c r="Q457" s="589"/>
      <c r="AR457" s="356"/>
      <c r="AS457" s="356"/>
      <c r="AT457" s="356"/>
      <c r="AU457" s="356"/>
      <c r="AV457" s="356"/>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51" t="s">
        <v>323</v>
      </c>
      <c r="D458" s="1050"/>
      <c r="E458" s="654">
        <v>1.4505820385635755E-2</v>
      </c>
      <c r="F458" s="589"/>
      <c r="G458" s="589"/>
      <c r="H458" s="1051" t="s">
        <v>322</v>
      </c>
      <c r="I458" s="1050"/>
      <c r="J458" s="655">
        <v>1.2283380499913586E-2</v>
      </c>
      <c r="K458" s="589"/>
      <c r="L458" s="589"/>
      <c r="M458" s="1051" t="s">
        <v>306</v>
      </c>
      <c r="N458" s="1050"/>
      <c r="O458" s="656">
        <v>0.28858780949409829</v>
      </c>
      <c r="P458" s="589"/>
      <c r="Q458" s="589"/>
      <c r="AR458" s="356"/>
      <c r="AS458" s="356"/>
      <c r="AT458" s="356"/>
      <c r="AU458" s="356"/>
      <c r="AV458" s="356"/>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51" t="s">
        <v>311</v>
      </c>
      <c r="D459" s="1050"/>
      <c r="E459" s="654">
        <v>0.15283801461709662</v>
      </c>
      <c r="F459" s="589"/>
      <c r="G459" s="589"/>
      <c r="H459" s="1051" t="s">
        <v>323</v>
      </c>
      <c r="I459" s="1050"/>
      <c r="J459" s="655">
        <v>1.3283307164413442E-2</v>
      </c>
      <c r="K459" s="589"/>
      <c r="L459" s="589"/>
      <c r="M459" s="1051" t="s">
        <v>322</v>
      </c>
      <c r="N459" s="1050"/>
      <c r="O459" s="656">
        <v>2.7133987261524523E-2</v>
      </c>
      <c r="P459" s="589"/>
      <c r="Q459" s="589"/>
      <c r="AR459" s="356"/>
      <c r="AS459" s="356"/>
      <c r="AT459" s="356"/>
      <c r="AU459" s="356"/>
      <c r="AV459" s="356"/>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51" t="s">
        <v>316</v>
      </c>
      <c r="D460" s="1050"/>
      <c r="E460" s="654">
        <v>3.5674681274859538E-2</v>
      </c>
      <c r="F460" s="589"/>
      <c r="G460" s="589"/>
      <c r="H460" s="1051" t="s">
        <v>311</v>
      </c>
      <c r="I460" s="1050"/>
      <c r="J460" s="655">
        <v>0.21690753593950171</v>
      </c>
      <c r="K460" s="589"/>
      <c r="L460" s="589"/>
      <c r="M460" s="1051" t="s">
        <v>323</v>
      </c>
      <c r="N460" s="1050"/>
      <c r="O460" s="656">
        <v>1.5770182226589253E-3</v>
      </c>
      <c r="P460" s="589"/>
      <c r="Q460" s="589"/>
      <c r="AR460" s="356"/>
      <c r="AS460" s="356"/>
      <c r="AT460" s="356"/>
      <c r="AU460" s="356"/>
      <c r="AV460" s="356"/>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51" t="s">
        <v>325</v>
      </c>
      <c r="D461" s="1050"/>
      <c r="E461" s="654">
        <v>3.021820301661786E-3</v>
      </c>
      <c r="F461" s="589"/>
      <c r="G461" s="589"/>
      <c r="H461" s="1051" t="s">
        <v>316</v>
      </c>
      <c r="I461" s="1050"/>
      <c r="J461" s="655">
        <v>8.591956706397938E-2</v>
      </c>
      <c r="K461" s="589"/>
      <c r="L461" s="589"/>
      <c r="M461" s="1051" t="s">
        <v>311</v>
      </c>
      <c r="N461" s="1050"/>
      <c r="O461" s="656">
        <v>0.10029618510617992</v>
      </c>
      <c r="P461" s="589"/>
      <c r="Q461" s="589"/>
      <c r="AR461" s="356"/>
      <c r="AS461" s="356"/>
      <c r="AT461" s="356"/>
      <c r="AU461" s="356"/>
      <c r="AV461" s="356"/>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51" t="s">
        <v>326</v>
      </c>
      <c r="D462" s="1050"/>
      <c r="E462" s="654">
        <v>4.4227604772328048E-4</v>
      </c>
      <c r="F462" s="589"/>
      <c r="G462" s="589"/>
      <c r="H462" s="1051" t="s">
        <v>325</v>
      </c>
      <c r="I462" s="1050"/>
      <c r="J462" s="655">
        <v>1.6670036362550938E-3</v>
      </c>
      <c r="K462" s="589"/>
      <c r="L462" s="589"/>
      <c r="M462" s="1051" t="s">
        <v>316</v>
      </c>
      <c r="N462" s="1050"/>
      <c r="O462" s="656">
        <v>1.8053942205496117E-2</v>
      </c>
      <c r="P462" s="589"/>
      <c r="Q462" s="589"/>
      <c r="AR462" s="356"/>
      <c r="AS462" s="356"/>
      <c r="AT462" s="356"/>
      <c r="AU462" s="356"/>
      <c r="AV462" s="356"/>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51" t="s">
        <v>303</v>
      </c>
      <c r="D463" s="1050"/>
      <c r="E463" s="654">
        <v>0.46220030180326616</v>
      </c>
      <c r="F463" s="589"/>
      <c r="G463" s="589"/>
      <c r="H463" s="1051" t="s">
        <v>326</v>
      </c>
      <c r="I463" s="1050"/>
      <c r="J463" s="655">
        <v>4.3132673452459403E-3</v>
      </c>
      <c r="K463" s="589"/>
      <c r="L463" s="589"/>
      <c r="M463" s="1051" t="s">
        <v>325</v>
      </c>
      <c r="N463" s="1050"/>
      <c r="O463" s="656">
        <v>1.7758267618232782E-2</v>
      </c>
      <c r="P463" s="589"/>
      <c r="Q463" s="589"/>
      <c r="AR463" s="356"/>
      <c r="AS463" s="356"/>
      <c r="AT463" s="356"/>
      <c r="AU463" s="356"/>
      <c r="AV463" s="356"/>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51" t="s">
        <v>319</v>
      </c>
      <c r="D464" s="1050"/>
      <c r="E464" s="654">
        <v>9.8974566272911606E-3</v>
      </c>
      <c r="F464" s="589"/>
      <c r="G464" s="589"/>
      <c r="H464" s="1051" t="s">
        <v>303</v>
      </c>
      <c r="I464" s="1050"/>
      <c r="J464" s="655">
        <v>0.38036915848402747</v>
      </c>
      <c r="K464" s="589"/>
      <c r="L464" s="589"/>
      <c r="M464" s="1051" t="s">
        <v>326</v>
      </c>
      <c r="N464" s="1050"/>
      <c r="O464" s="660">
        <v>3.6283941639507651E-5</v>
      </c>
      <c r="P464" s="589"/>
      <c r="Q464" s="589"/>
      <c r="AR464" s="356"/>
      <c r="AS464" s="356"/>
      <c r="AT464" s="356"/>
      <c r="AU464" s="356"/>
      <c r="AV464" s="356"/>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51" t="s">
        <v>331</v>
      </c>
      <c r="D465" s="1050"/>
      <c r="E465" s="654">
        <v>1.0986818362805769E-3</v>
      </c>
      <c r="F465" s="589"/>
      <c r="G465" s="589"/>
      <c r="H465" s="1051" t="s">
        <v>319</v>
      </c>
      <c r="I465" s="1050"/>
      <c r="J465" s="655">
        <v>5.1481295834509867E-3</v>
      </c>
      <c r="K465" s="589"/>
      <c r="L465" s="589"/>
      <c r="M465" s="1051" t="s">
        <v>303</v>
      </c>
      <c r="N465" s="1050"/>
      <c r="O465" s="656">
        <v>0.30006047577187661</v>
      </c>
      <c r="P465" s="589"/>
      <c r="Q465" s="589"/>
      <c r="AR465" s="356"/>
      <c r="AS465" s="356"/>
      <c r="AT465" s="356"/>
      <c r="AU465" s="356"/>
      <c r="AV465" s="356"/>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51" t="s">
        <v>318</v>
      </c>
      <c r="D466" s="1050"/>
      <c r="E466" s="654">
        <v>3.5203810996929416E-2</v>
      </c>
      <c r="F466" s="589"/>
      <c r="G466" s="589"/>
      <c r="H466" s="1051" t="s">
        <v>318</v>
      </c>
      <c r="I466" s="1050"/>
      <c r="J466" s="655">
        <v>3.5128789052642329E-2</v>
      </c>
      <c r="K466" s="589"/>
      <c r="L466" s="589"/>
      <c r="M466" s="1051" t="s">
        <v>319</v>
      </c>
      <c r="N466" s="1050"/>
      <c r="O466" s="656">
        <v>3.6704190427913119E-2</v>
      </c>
      <c r="P466" s="589"/>
      <c r="Q466" s="589"/>
      <c r="AR466" s="356"/>
      <c r="AS466" s="356"/>
      <c r="AT466" s="356"/>
      <c r="AU466" s="356"/>
      <c r="AV466" s="356"/>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51" t="s">
        <v>320</v>
      </c>
      <c r="D467" s="1050"/>
      <c r="E467" s="654">
        <v>3.417868063937634E-2</v>
      </c>
      <c r="F467" s="589"/>
      <c r="G467" s="589"/>
      <c r="H467" s="1051" t="s">
        <v>320</v>
      </c>
      <c r="I467" s="1050"/>
      <c r="J467" s="655">
        <v>5.888002086057349E-4</v>
      </c>
      <c r="K467" s="589"/>
      <c r="L467" s="589"/>
      <c r="M467" s="1051" t="s">
        <v>331</v>
      </c>
      <c r="N467" s="1050"/>
      <c r="O467" s="656">
        <v>9.1319465079048453E-4</v>
      </c>
      <c r="P467" s="589"/>
      <c r="Q467" s="589"/>
      <c r="AR467" s="356"/>
      <c r="AS467" s="356"/>
      <c r="AT467" s="356"/>
      <c r="AU467" s="356"/>
      <c r="AV467" s="356"/>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51" t="s">
        <v>305</v>
      </c>
      <c r="D468" s="1050"/>
      <c r="E468" s="654">
        <v>0.45363461697049745</v>
      </c>
      <c r="F468" s="589"/>
      <c r="G468" s="589"/>
      <c r="H468" s="1051" t="s">
        <v>305</v>
      </c>
      <c r="I468" s="1050"/>
      <c r="J468" s="655">
        <v>0.29673908698081625</v>
      </c>
      <c r="K468" s="589"/>
      <c r="L468" s="589"/>
      <c r="M468" s="1051" t="s">
        <v>318</v>
      </c>
      <c r="N468" s="1050"/>
      <c r="O468" s="656">
        <v>1.943247837077031E-2</v>
      </c>
      <c r="P468" s="589"/>
      <c r="Q468" s="589"/>
      <c r="AR468" s="356"/>
      <c r="AS468" s="356"/>
      <c r="AT468" s="356"/>
      <c r="AU468" s="356"/>
      <c r="AV468" s="356"/>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51" t="s">
        <v>301</v>
      </c>
      <c r="D469" s="1050"/>
      <c r="E469" s="654">
        <v>0.54548063089109466</v>
      </c>
      <c r="F469" s="589"/>
      <c r="G469" s="589"/>
      <c r="H469" s="1051" t="s">
        <v>301</v>
      </c>
      <c r="I469" s="1050"/>
      <c r="J469" s="655">
        <v>0.39599597083312371</v>
      </c>
      <c r="K469" s="589"/>
      <c r="L469" s="589"/>
      <c r="M469" s="1051" t="s">
        <v>320</v>
      </c>
      <c r="N469" s="1050"/>
      <c r="O469" s="656">
        <v>1.1691434099616005E-2</v>
      </c>
      <c r="P469" s="589"/>
      <c r="Q469" s="589"/>
      <c r="AR469" s="356"/>
      <c r="AS469" s="356"/>
      <c r="AT469" s="356"/>
      <c r="AU469" s="356"/>
      <c r="AV469" s="356"/>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51" t="s">
        <v>327</v>
      </c>
      <c r="D470" s="1050"/>
      <c r="E470" s="654">
        <v>5.3417077566514865E-3</v>
      </c>
      <c r="F470" s="589"/>
      <c r="G470" s="589"/>
      <c r="H470" s="1051" t="s">
        <v>327</v>
      </c>
      <c r="I470" s="1050"/>
      <c r="J470" s="655">
        <v>3.7159626093424326E-4</v>
      </c>
      <c r="K470" s="589"/>
      <c r="L470" s="589"/>
      <c r="M470" s="1051" t="s">
        <v>305</v>
      </c>
      <c r="N470" s="1050"/>
      <c r="O470" s="656">
        <v>0.24074160138003109</v>
      </c>
      <c r="P470" s="589"/>
      <c r="Q470" s="589"/>
      <c r="AR470" s="356"/>
      <c r="AS470" s="356"/>
      <c r="AT470" s="356"/>
      <c r="AU470" s="356"/>
      <c r="AV470" s="356"/>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51" t="s">
        <v>299</v>
      </c>
      <c r="D471" s="1050"/>
      <c r="E471" s="654">
        <v>0.57040344772262008</v>
      </c>
      <c r="F471" s="589"/>
      <c r="G471" s="589"/>
      <c r="H471" s="1051" t="s">
        <v>299</v>
      </c>
      <c r="I471" s="1050"/>
      <c r="J471" s="655">
        <v>0.58249929288221558</v>
      </c>
      <c r="K471" s="589"/>
      <c r="L471" s="589"/>
      <c r="M471" s="1051" t="s">
        <v>301</v>
      </c>
      <c r="N471" s="1050"/>
      <c r="O471" s="656">
        <v>0.26602165728697269</v>
      </c>
      <c r="P471" s="589"/>
      <c r="Q471" s="589"/>
      <c r="AR471" s="356"/>
      <c r="AS471" s="356"/>
      <c r="AT471" s="356"/>
      <c r="AU471" s="356"/>
      <c r="AV471" s="356"/>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51" t="s">
        <v>313</v>
      </c>
      <c r="D472" s="1050"/>
      <c r="E472" s="654">
        <v>4.6075053908379709E-2</v>
      </c>
      <c r="F472" s="589"/>
      <c r="G472" s="589"/>
      <c r="H472" s="1051" t="s">
        <v>313</v>
      </c>
      <c r="I472" s="1050"/>
      <c r="J472" s="655">
        <v>3.618779523436768E-2</v>
      </c>
      <c r="K472" s="589"/>
      <c r="L472" s="589"/>
      <c r="M472" s="1051" t="s">
        <v>327</v>
      </c>
      <c r="N472" s="1050"/>
      <c r="O472" s="656">
        <v>1.2815263043726389E-4</v>
      </c>
      <c r="P472" s="589"/>
      <c r="Q472" s="589"/>
      <c r="AR472" s="356"/>
      <c r="AS472" s="356"/>
      <c r="AT472" s="356"/>
      <c r="AU472" s="356"/>
      <c r="AV472" s="356"/>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51" t="s">
        <v>328</v>
      </c>
      <c r="D473" s="1050"/>
      <c r="E473" s="654">
        <v>1.1932019925394435E-3</v>
      </c>
      <c r="F473" s="589"/>
      <c r="G473" s="589"/>
      <c r="H473" s="1051" t="s">
        <v>328</v>
      </c>
      <c r="I473" s="1050"/>
      <c r="J473" s="655">
        <v>2.8224012878993766E-3</v>
      </c>
      <c r="K473" s="589"/>
      <c r="L473" s="589"/>
      <c r="M473" s="1051" t="s">
        <v>299</v>
      </c>
      <c r="N473" s="1050"/>
      <c r="O473" s="656">
        <v>0.37829147393897855</v>
      </c>
      <c r="P473" s="589"/>
      <c r="Q473" s="589"/>
      <c r="AR473" s="356"/>
      <c r="AS473" s="356"/>
      <c r="AT473" s="356"/>
      <c r="AU473" s="356"/>
      <c r="AV473" s="356"/>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51" t="s">
        <v>308</v>
      </c>
      <c r="D474" s="1050"/>
      <c r="E474" s="654">
        <v>0.38276129939559395</v>
      </c>
      <c r="F474" s="589"/>
      <c r="G474" s="589"/>
      <c r="H474" s="1051" t="s">
        <v>308</v>
      </c>
      <c r="I474" s="1050"/>
      <c r="J474" s="655">
        <v>0.36596911050546738</v>
      </c>
      <c r="K474" s="589"/>
      <c r="L474" s="589"/>
      <c r="M474" s="1051" t="s">
        <v>313</v>
      </c>
      <c r="N474" s="1050"/>
      <c r="O474" s="656">
        <v>0.14724056237249705</v>
      </c>
      <c r="P474" s="589"/>
      <c r="Q474" s="589"/>
      <c r="AR474" s="356"/>
      <c r="AS474" s="356"/>
      <c r="AT474" s="356"/>
      <c r="AU474" s="356"/>
      <c r="AV474" s="356"/>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51" t="s">
        <v>324</v>
      </c>
      <c r="D475" s="1050"/>
      <c r="E475" s="654">
        <v>1.1889264728790079E-2</v>
      </c>
      <c r="F475" s="589"/>
      <c r="G475" s="589"/>
      <c r="H475" s="1051" t="s">
        <v>324</v>
      </c>
      <c r="I475" s="1050"/>
      <c r="J475" s="655">
        <v>4.56410935339763E-3</v>
      </c>
      <c r="K475" s="589"/>
      <c r="L475" s="589"/>
      <c r="M475" s="1051" t="s">
        <v>328</v>
      </c>
      <c r="N475" s="1050"/>
      <c r="O475" s="660">
        <v>4.5965461096317945E-5</v>
      </c>
      <c r="P475" s="589"/>
      <c r="Q475" s="589"/>
      <c r="AR475" s="356"/>
      <c r="AS475" s="356"/>
      <c r="AT475" s="356"/>
      <c r="AU475" s="356"/>
      <c r="AV475" s="356"/>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51" t="s">
        <v>329</v>
      </c>
      <c r="D476" s="1050"/>
      <c r="E476" s="654">
        <v>3.777794020875508E-3</v>
      </c>
      <c r="F476" s="589"/>
      <c r="G476" s="589"/>
      <c r="H476" s="1051" t="s">
        <v>329</v>
      </c>
      <c r="I476" s="1050"/>
      <c r="J476" s="655">
        <v>1.8389716241575568E-4</v>
      </c>
      <c r="K476" s="589"/>
      <c r="L476" s="589"/>
      <c r="M476" s="1051" t="s">
        <v>308</v>
      </c>
      <c r="N476" s="1050"/>
      <c r="O476" s="656">
        <v>0.27428645524771844</v>
      </c>
      <c r="P476" s="589"/>
      <c r="Q476" s="589"/>
      <c r="AR476" s="356"/>
      <c r="AS476" s="356"/>
      <c r="AT476" s="356"/>
      <c r="AU476" s="356"/>
      <c r="AV476" s="356"/>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51" t="s">
        <v>243</v>
      </c>
      <c r="D477" s="1050"/>
      <c r="E477" s="657">
        <v>1.4831385126257243E-2</v>
      </c>
      <c r="F477" s="589"/>
      <c r="G477" s="589"/>
      <c r="H477" s="1051" t="s">
        <v>256</v>
      </c>
      <c r="I477" s="1050"/>
      <c r="J477" s="655">
        <v>3.4337644933426698E-3</v>
      </c>
      <c r="K477" s="589"/>
      <c r="L477" s="589"/>
      <c r="M477" s="1051" t="s">
        <v>324</v>
      </c>
      <c r="N477" s="1050"/>
      <c r="O477" s="656">
        <v>9.3618746457838839E-3</v>
      </c>
      <c r="P477" s="589"/>
      <c r="Q477" s="589"/>
      <c r="AR477" s="356"/>
      <c r="AS477" s="356"/>
      <c r="AT477" s="356"/>
      <c r="AU477" s="356"/>
      <c r="AV477" s="356"/>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49"/>
      <c r="D478" s="1050"/>
      <c r="E478" s="605"/>
      <c r="F478" s="589"/>
      <c r="G478" s="589"/>
      <c r="H478" s="1051" t="s">
        <v>259</v>
      </c>
      <c r="I478" s="1050"/>
      <c r="J478" s="661">
        <v>8.2653675216429206E-5</v>
      </c>
      <c r="K478" s="589"/>
      <c r="L478" s="589"/>
      <c r="M478" s="1051" t="s">
        <v>329</v>
      </c>
      <c r="N478" s="1050"/>
      <c r="O478" s="656">
        <v>1.6239815928411152E-3</v>
      </c>
      <c r="P478" s="589"/>
      <c r="Q478" s="589"/>
      <c r="AR478" s="356"/>
      <c r="AS478" s="356"/>
      <c r="AT478" s="356"/>
      <c r="AU478" s="356"/>
      <c r="AV478" s="356"/>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49"/>
      <c r="D479" s="1050"/>
      <c r="E479" s="589"/>
      <c r="F479" s="589"/>
      <c r="G479" s="589"/>
      <c r="H479" s="1051" t="s">
        <v>243</v>
      </c>
      <c r="I479" s="1050"/>
      <c r="J479" s="658">
        <v>2.7538255751769617E-3</v>
      </c>
      <c r="K479" s="589"/>
      <c r="L479" s="589"/>
      <c r="M479" s="1051" t="s">
        <v>256</v>
      </c>
      <c r="N479" s="1050"/>
      <c r="O479" s="660">
        <v>4.0968751708550493E-5</v>
      </c>
      <c r="P479" s="589"/>
      <c r="Q479" s="589"/>
      <c r="AR479" s="356"/>
      <c r="AS479" s="356"/>
      <c r="AT479" s="356"/>
      <c r="AU479" s="356"/>
      <c r="AV479" s="356"/>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52" t="s">
        <v>268</v>
      </c>
      <c r="D480" s="1050"/>
      <c r="E480" s="1050"/>
      <c r="F480" s="1050"/>
      <c r="G480" s="1050"/>
      <c r="H480" s="1049"/>
      <c r="I480" s="1050"/>
      <c r="J480" s="605"/>
      <c r="K480" s="589"/>
      <c r="L480" s="589"/>
      <c r="M480" s="1051" t="s">
        <v>259</v>
      </c>
      <c r="N480" s="1050"/>
      <c r="O480" s="656">
        <v>4.9727866696692492E-4</v>
      </c>
      <c r="P480" s="589"/>
      <c r="Q480" s="589"/>
      <c r="AR480" s="356"/>
      <c r="AS480" s="356"/>
      <c r="AT480" s="356"/>
      <c r="AU480" s="356"/>
      <c r="AV480" s="356"/>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53" t="s">
        <v>209</v>
      </c>
      <c r="D481" s="1050"/>
      <c r="E481" s="1053" t="s">
        <v>269</v>
      </c>
      <c r="F481" s="1054"/>
      <c r="G481" s="1055"/>
      <c r="H481" s="1049"/>
      <c r="I481" s="1050"/>
      <c r="J481" s="589"/>
      <c r="K481" s="589"/>
      <c r="L481" s="589"/>
      <c r="M481" s="1051" t="s">
        <v>243</v>
      </c>
      <c r="N481" s="1050"/>
      <c r="O481" s="659">
        <v>2.3512661359212175E-2</v>
      </c>
      <c r="P481" s="589"/>
      <c r="Q481" s="589"/>
      <c r="AR481" s="356"/>
      <c r="AS481" s="356"/>
      <c r="AT481" s="356"/>
      <c r="AU481" s="356"/>
      <c r="AV481" s="356"/>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50"/>
      <c r="D482" s="1050"/>
      <c r="E482" s="639" t="s">
        <v>191</v>
      </c>
      <c r="F482" s="640" t="s">
        <v>270</v>
      </c>
      <c r="G482" s="641" t="s">
        <v>271</v>
      </c>
      <c r="H482" s="1052" t="s">
        <v>268</v>
      </c>
      <c r="I482" s="1050"/>
      <c r="J482" s="1050"/>
      <c r="K482" s="1050"/>
      <c r="L482" s="1050"/>
      <c r="M482" s="1049"/>
      <c r="N482" s="1050"/>
      <c r="O482" s="605"/>
      <c r="P482" s="589"/>
      <c r="Q482" s="589"/>
      <c r="AR482" s="356"/>
      <c r="AS482" s="356"/>
      <c r="AT482" s="356"/>
      <c r="AU482" s="356"/>
      <c r="AV482" s="356"/>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51" t="s">
        <v>210</v>
      </c>
      <c r="D483" s="1050"/>
      <c r="E483" s="662">
        <v>6.6869909525651856</v>
      </c>
      <c r="F483" s="663">
        <v>19.105688435900532</v>
      </c>
      <c r="G483" s="664">
        <v>19.105688435900532</v>
      </c>
      <c r="H483" s="1053" t="s">
        <v>209</v>
      </c>
      <c r="I483" s="1050"/>
      <c r="J483" s="1053" t="s">
        <v>269</v>
      </c>
      <c r="K483" s="1054"/>
      <c r="L483" s="1055"/>
      <c r="M483" s="1049"/>
      <c r="N483" s="1050"/>
      <c r="O483" s="589"/>
      <c r="P483" s="589"/>
      <c r="Q483" s="589"/>
      <c r="AR483" s="356"/>
      <c r="AS483" s="356"/>
      <c r="AT483" s="356"/>
      <c r="AU483" s="356"/>
      <c r="AV483" s="356"/>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49"/>
      <c r="D484" s="1050"/>
      <c r="E484" s="605"/>
      <c r="F484" s="605"/>
      <c r="G484" s="605"/>
      <c r="H484" s="1050"/>
      <c r="I484" s="1050"/>
      <c r="J484" s="642" t="s">
        <v>191</v>
      </c>
      <c r="K484" s="643" t="s">
        <v>270</v>
      </c>
      <c r="L484" s="644" t="s">
        <v>271</v>
      </c>
      <c r="M484" s="1052" t="s">
        <v>268</v>
      </c>
      <c r="N484" s="1050"/>
      <c r="O484" s="1050"/>
      <c r="P484" s="1050"/>
      <c r="Q484" s="1050"/>
      <c r="AR484" s="356"/>
      <c r="AS484" s="356"/>
      <c r="AT484" s="356"/>
      <c r="AU484" s="356"/>
      <c r="AV484" s="356"/>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49"/>
      <c r="D485" s="1050"/>
      <c r="E485" s="589"/>
      <c r="F485" s="589"/>
      <c r="G485" s="589"/>
      <c r="H485" s="1051" t="s">
        <v>210</v>
      </c>
      <c r="I485" s="1050"/>
      <c r="J485" s="665">
        <v>6.0060013957123992</v>
      </c>
      <c r="K485" s="666">
        <v>16.683337210312221</v>
      </c>
      <c r="L485" s="667">
        <v>16.683337210312221</v>
      </c>
      <c r="M485" s="1053" t="s">
        <v>209</v>
      </c>
      <c r="N485" s="1050"/>
      <c r="O485" s="1053" t="s">
        <v>269</v>
      </c>
      <c r="P485" s="1054"/>
      <c r="Q485" s="1055"/>
      <c r="AR485" s="356"/>
      <c r="AS485" s="356"/>
      <c r="AT485" s="356"/>
      <c r="AU485" s="356"/>
      <c r="AV485" s="356"/>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52" t="s">
        <v>272</v>
      </c>
      <c r="D486" s="1050"/>
      <c r="E486" s="1050"/>
      <c r="F486" s="589"/>
      <c r="G486" s="589"/>
      <c r="H486" s="1049"/>
      <c r="I486" s="1050"/>
      <c r="J486" s="605"/>
      <c r="K486" s="605"/>
      <c r="L486" s="605"/>
      <c r="M486" s="1050"/>
      <c r="N486" s="1050"/>
      <c r="O486" s="645" t="s">
        <v>191</v>
      </c>
      <c r="P486" s="646" t="s">
        <v>270</v>
      </c>
      <c r="Q486" s="647" t="s">
        <v>271</v>
      </c>
      <c r="AR486" s="356"/>
      <c r="AS486" s="356"/>
      <c r="AT486" s="356"/>
      <c r="AU486" s="356"/>
      <c r="AV486" s="356"/>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49"/>
      <c r="D487" s="1050"/>
      <c r="E487" s="648" t="s">
        <v>209</v>
      </c>
      <c r="F487" s="589"/>
      <c r="G487" s="589"/>
      <c r="H487" s="1049"/>
      <c r="I487" s="1050"/>
      <c r="J487" s="589"/>
      <c r="K487" s="589"/>
      <c r="L487" s="589"/>
      <c r="M487" s="1051" t="s">
        <v>210</v>
      </c>
      <c r="N487" s="1050"/>
      <c r="O487" s="668">
        <v>5.1368226555276966</v>
      </c>
      <c r="P487" s="669">
        <v>13.88330447439918</v>
      </c>
      <c r="Q487" s="670">
        <v>13.88330447439918</v>
      </c>
      <c r="AR487" s="356"/>
      <c r="AS487" s="356"/>
      <c r="AT487" s="356"/>
      <c r="AU487" s="356"/>
      <c r="AV487" s="356"/>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50"/>
      <c r="D488" s="1050"/>
      <c r="E488" s="671" t="s">
        <v>210</v>
      </c>
      <c r="F488" s="589"/>
      <c r="G488" s="589"/>
      <c r="H488" s="1052" t="s">
        <v>272</v>
      </c>
      <c r="I488" s="1050"/>
      <c r="J488" s="1050"/>
      <c r="K488" s="589"/>
      <c r="L488" s="589"/>
      <c r="M488" s="1049"/>
      <c r="N488" s="1050"/>
      <c r="O488" s="605"/>
      <c r="P488" s="605"/>
      <c r="Q488" s="605"/>
      <c r="AR488" s="356"/>
      <c r="AS488" s="356"/>
      <c r="AT488" s="356"/>
      <c r="AU488" s="356"/>
      <c r="AV488" s="356"/>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51" t="s">
        <v>312</v>
      </c>
      <c r="D489" s="1050"/>
      <c r="E489" s="651">
        <v>5.9197177776022826E-2</v>
      </c>
      <c r="F489" s="589"/>
      <c r="G489" s="589"/>
      <c r="H489" s="1049"/>
      <c r="I489" s="1050"/>
      <c r="J489" s="649" t="s">
        <v>209</v>
      </c>
      <c r="K489" s="589"/>
      <c r="L489" s="589"/>
      <c r="M489" s="1049"/>
      <c r="N489" s="1050"/>
      <c r="O489" s="589"/>
      <c r="P489" s="589"/>
      <c r="Q489" s="589"/>
      <c r="AR489" s="356"/>
      <c r="AS489" s="356"/>
      <c r="AT489" s="356"/>
      <c r="AU489" s="356"/>
      <c r="AV489" s="356"/>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51" t="s">
        <v>302</v>
      </c>
      <c r="D490" s="1050"/>
      <c r="E490" s="654">
        <v>0.10058039824094506</v>
      </c>
      <c r="F490" s="589"/>
      <c r="G490" s="589"/>
      <c r="H490" s="1050"/>
      <c r="I490" s="1050"/>
      <c r="J490" s="672" t="s">
        <v>210</v>
      </c>
      <c r="K490" s="589"/>
      <c r="L490" s="589"/>
      <c r="M490" s="1052" t="s">
        <v>272</v>
      </c>
      <c r="N490" s="1050"/>
      <c r="O490" s="1050"/>
      <c r="P490" s="589"/>
      <c r="Q490" s="589"/>
      <c r="AR490" s="356"/>
      <c r="AS490" s="356"/>
      <c r="AT490" s="356"/>
      <c r="AU490" s="356"/>
      <c r="AV490" s="356"/>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51" t="s">
        <v>307</v>
      </c>
      <c r="D491" s="1050"/>
      <c r="E491" s="654">
        <v>8.9210294948329077E-2</v>
      </c>
      <c r="F491" s="589"/>
      <c r="G491" s="589"/>
      <c r="H491" s="1051" t="s">
        <v>312</v>
      </c>
      <c r="I491" s="1050"/>
      <c r="J491" s="652">
        <v>6.532764126628382E-2</v>
      </c>
      <c r="K491" s="589"/>
      <c r="L491" s="589"/>
      <c r="M491" s="1049"/>
      <c r="N491" s="1050"/>
      <c r="O491" s="650" t="s">
        <v>209</v>
      </c>
      <c r="P491" s="589"/>
      <c r="Q491" s="589"/>
      <c r="AR491" s="356"/>
      <c r="AS491" s="356"/>
      <c r="AT491" s="356"/>
      <c r="AU491" s="356"/>
      <c r="AV491" s="356"/>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51" t="s">
        <v>317</v>
      </c>
      <c r="D492" s="1050"/>
      <c r="E492" s="654">
        <v>1.0737569397361205E-2</v>
      </c>
      <c r="F492" s="589"/>
      <c r="G492" s="589"/>
      <c r="H492" s="1051" t="s">
        <v>302</v>
      </c>
      <c r="I492" s="1050"/>
      <c r="J492" s="655">
        <v>0.11574062234391133</v>
      </c>
      <c r="K492" s="589"/>
      <c r="L492" s="589"/>
      <c r="M492" s="1050"/>
      <c r="N492" s="1050"/>
      <c r="O492" s="673" t="s">
        <v>210</v>
      </c>
      <c r="P492" s="589"/>
      <c r="Q492" s="589"/>
      <c r="AR492" s="356"/>
      <c r="AS492" s="356"/>
      <c r="AT492" s="356"/>
      <c r="AU492" s="356"/>
      <c r="AV492" s="356"/>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51" t="s">
        <v>315</v>
      </c>
      <c r="D493" s="1050"/>
      <c r="E493" s="654">
        <v>4.3179439595865884E-2</v>
      </c>
      <c r="F493" s="589"/>
      <c r="G493" s="589"/>
      <c r="H493" s="1051" t="s">
        <v>307</v>
      </c>
      <c r="I493" s="1050"/>
      <c r="J493" s="655">
        <v>0.10214323013186126</v>
      </c>
      <c r="K493" s="589"/>
      <c r="L493" s="589"/>
      <c r="M493" s="1051" t="s">
        <v>312</v>
      </c>
      <c r="N493" s="1050"/>
      <c r="O493" s="653">
        <v>7.7501144467142041E-2</v>
      </c>
      <c r="P493" s="589"/>
      <c r="Q493" s="589"/>
      <c r="AR493" s="356"/>
      <c r="AS493" s="356"/>
      <c r="AT493" s="356"/>
      <c r="AU493" s="356"/>
      <c r="AV493" s="356"/>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51" t="s">
        <v>314</v>
      </c>
      <c r="D494" s="1050"/>
      <c r="E494" s="654">
        <v>4.9494726113886493E-2</v>
      </c>
      <c r="F494" s="589"/>
      <c r="G494" s="589"/>
      <c r="H494" s="1051" t="s">
        <v>317</v>
      </c>
      <c r="I494" s="1050"/>
      <c r="J494" s="655">
        <v>1.7825225330038306E-2</v>
      </c>
      <c r="K494" s="589"/>
      <c r="L494" s="589"/>
      <c r="M494" s="1051" t="s">
        <v>302</v>
      </c>
      <c r="N494" s="1050"/>
      <c r="O494" s="656">
        <v>0.10976847457519065</v>
      </c>
      <c r="P494" s="589"/>
      <c r="Q494" s="589"/>
      <c r="AR494" s="356"/>
      <c r="AS494" s="356"/>
      <c r="AT494" s="356"/>
      <c r="AU494" s="356"/>
      <c r="AV494" s="356"/>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51" t="s">
        <v>304</v>
      </c>
      <c r="D495" s="1050"/>
      <c r="E495" s="654">
        <v>0.10052965808845213</v>
      </c>
      <c r="F495" s="589"/>
      <c r="G495" s="589"/>
      <c r="H495" s="1051" t="s">
        <v>315</v>
      </c>
      <c r="I495" s="1050"/>
      <c r="J495" s="655">
        <v>4.4881727732273814E-2</v>
      </c>
      <c r="K495" s="589"/>
      <c r="L495" s="589"/>
      <c r="M495" s="1051" t="s">
        <v>307</v>
      </c>
      <c r="N495" s="1050"/>
      <c r="O495" s="656">
        <v>9.9173381140056735E-2</v>
      </c>
      <c r="P495" s="589"/>
      <c r="Q495" s="589"/>
      <c r="AR495" s="356"/>
      <c r="AS495" s="356"/>
      <c r="AT495" s="356"/>
      <c r="AU495" s="356"/>
      <c r="AV495" s="356"/>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51" t="s">
        <v>309</v>
      </c>
      <c r="D496" s="1050"/>
      <c r="E496" s="654">
        <v>9.0433070766836141E-2</v>
      </c>
      <c r="F496" s="589"/>
      <c r="G496" s="589"/>
      <c r="H496" s="1051" t="s">
        <v>314</v>
      </c>
      <c r="I496" s="1050"/>
      <c r="J496" s="655">
        <v>5.7349257658119782E-2</v>
      </c>
      <c r="K496" s="589"/>
      <c r="L496" s="589"/>
      <c r="M496" s="1051" t="s">
        <v>317</v>
      </c>
      <c r="N496" s="1050"/>
      <c r="O496" s="656">
        <v>4.0203365229373594E-2</v>
      </c>
      <c r="P496" s="589"/>
      <c r="Q496" s="589"/>
      <c r="AR496" s="356"/>
      <c r="AS496" s="356"/>
      <c r="AT496" s="356"/>
      <c r="AU496" s="356"/>
      <c r="AV496" s="356"/>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51" t="s">
        <v>310</v>
      </c>
      <c r="D497" s="1050"/>
      <c r="E497" s="654">
        <v>7.8363118963011957E-2</v>
      </c>
      <c r="F497" s="589"/>
      <c r="G497" s="589"/>
      <c r="H497" s="1051" t="s">
        <v>304</v>
      </c>
      <c r="I497" s="1050"/>
      <c r="J497" s="655">
        <v>0.11388178845515981</v>
      </c>
      <c r="K497" s="589"/>
      <c r="L497" s="589"/>
      <c r="M497" s="1051" t="s">
        <v>315</v>
      </c>
      <c r="N497" s="1050"/>
      <c r="O497" s="656">
        <v>6.6173143436287163E-2</v>
      </c>
      <c r="P497" s="589"/>
      <c r="Q497" s="589"/>
      <c r="AR497" s="356"/>
      <c r="AS497" s="356"/>
      <c r="AT497" s="356"/>
      <c r="AU497" s="356"/>
      <c r="AV497" s="356"/>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51" t="s">
        <v>298</v>
      </c>
      <c r="D498" s="1050"/>
      <c r="E498" s="654">
        <v>-0.11962044744508972</v>
      </c>
      <c r="F498" s="589"/>
      <c r="G498" s="589"/>
      <c r="H498" s="1051" t="s">
        <v>309</v>
      </c>
      <c r="I498" s="1050"/>
      <c r="J498" s="655">
        <v>9.9957028781361937E-2</v>
      </c>
      <c r="K498" s="589"/>
      <c r="L498" s="589"/>
      <c r="M498" s="1051" t="s">
        <v>314</v>
      </c>
      <c r="N498" s="1050"/>
      <c r="O498" s="656">
        <v>5.7435551556263502E-2</v>
      </c>
      <c r="P498" s="589"/>
      <c r="Q498" s="589"/>
      <c r="AR498" s="356"/>
      <c r="AS498" s="356"/>
      <c r="AT498" s="356"/>
      <c r="AU498" s="356"/>
      <c r="AV498" s="356"/>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51" t="s">
        <v>330</v>
      </c>
      <c r="D499" s="1050"/>
      <c r="E499" s="654">
        <v>-2.2360994465839834E-3</v>
      </c>
      <c r="F499" s="589"/>
      <c r="G499" s="589"/>
      <c r="H499" s="1051" t="s">
        <v>310</v>
      </c>
      <c r="I499" s="1050"/>
      <c r="J499" s="655">
        <v>8.5010357848206874E-2</v>
      </c>
      <c r="K499" s="589"/>
      <c r="L499" s="589"/>
      <c r="M499" s="1051" t="s">
        <v>304</v>
      </c>
      <c r="N499" s="1050"/>
      <c r="O499" s="656">
        <v>0.10953546839505117</v>
      </c>
      <c r="P499" s="589"/>
      <c r="Q499" s="589"/>
      <c r="AR499" s="356"/>
      <c r="AS499" s="356"/>
      <c r="AT499" s="356"/>
      <c r="AU499" s="356"/>
      <c r="AV499" s="356"/>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51" t="s">
        <v>321</v>
      </c>
      <c r="D500" s="1050"/>
      <c r="E500" s="654">
        <v>2.4635345974372554E-2</v>
      </c>
      <c r="F500" s="589"/>
      <c r="G500" s="589"/>
      <c r="H500" s="1051" t="s">
        <v>298</v>
      </c>
      <c r="I500" s="1050"/>
      <c r="J500" s="655">
        <v>-0.12380449672620641</v>
      </c>
      <c r="K500" s="589"/>
      <c r="L500" s="589"/>
      <c r="M500" s="1051" t="s">
        <v>309</v>
      </c>
      <c r="N500" s="1050"/>
      <c r="O500" s="656">
        <v>0.10061084476551084</v>
      </c>
      <c r="P500" s="589"/>
      <c r="Q500" s="589"/>
      <c r="AR500" s="356"/>
      <c r="AS500" s="356"/>
      <c r="AT500" s="356"/>
      <c r="AU500" s="356"/>
      <c r="AV500" s="356"/>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51" t="s">
        <v>300</v>
      </c>
      <c r="D501" s="1050"/>
      <c r="E501" s="654">
        <v>0.11850165371123395</v>
      </c>
      <c r="F501" s="589"/>
      <c r="G501" s="589"/>
      <c r="H501" s="1051" t="s">
        <v>330</v>
      </c>
      <c r="I501" s="1050"/>
      <c r="J501" s="655">
        <v>-6.8554500855517201E-3</v>
      </c>
      <c r="K501" s="589"/>
      <c r="L501" s="589"/>
      <c r="M501" s="1051" t="s">
        <v>310</v>
      </c>
      <c r="N501" s="1050"/>
      <c r="O501" s="656">
        <v>9.5346014460812867E-2</v>
      </c>
      <c r="P501" s="589"/>
      <c r="Q501" s="589"/>
      <c r="AR501" s="356"/>
      <c r="AS501" s="356"/>
      <c r="AT501" s="356"/>
      <c r="AU501" s="356"/>
      <c r="AV501" s="356"/>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51" t="s">
        <v>306</v>
      </c>
      <c r="D502" s="1050"/>
      <c r="E502" s="654">
        <v>8.6193583923596065E-2</v>
      </c>
      <c r="F502" s="589"/>
      <c r="G502" s="589"/>
      <c r="H502" s="1051" t="s">
        <v>321</v>
      </c>
      <c r="I502" s="1050"/>
      <c r="J502" s="655">
        <v>2.4265585180816406E-2</v>
      </c>
      <c r="K502" s="589"/>
      <c r="L502" s="589"/>
      <c r="M502" s="1051" t="s">
        <v>298</v>
      </c>
      <c r="N502" s="1050"/>
      <c r="O502" s="656">
        <v>-0.14698531056052008</v>
      </c>
      <c r="P502" s="589"/>
      <c r="Q502" s="589"/>
      <c r="AR502" s="356"/>
      <c r="AS502" s="356"/>
      <c r="AT502" s="356"/>
      <c r="AU502" s="356"/>
      <c r="AV502" s="356"/>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51" t="s">
        <v>322</v>
      </c>
      <c r="D503" s="1050"/>
      <c r="E503" s="654">
        <v>2.1153737755244817E-2</v>
      </c>
      <c r="F503" s="589"/>
      <c r="G503" s="589"/>
      <c r="H503" s="1051" t="s">
        <v>300</v>
      </c>
      <c r="I503" s="1050"/>
      <c r="J503" s="655">
        <v>0.11850507780511117</v>
      </c>
      <c r="K503" s="589"/>
      <c r="L503" s="589"/>
      <c r="M503" s="1051" t="s">
        <v>330</v>
      </c>
      <c r="N503" s="1050"/>
      <c r="O503" s="656">
        <v>1.2291484087788905E-3</v>
      </c>
      <c r="P503" s="589"/>
      <c r="Q503" s="589"/>
      <c r="AR503" s="356"/>
      <c r="AS503" s="356"/>
      <c r="AT503" s="356"/>
      <c r="AU503" s="356"/>
      <c r="AV503" s="356"/>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51" t="s">
        <v>323</v>
      </c>
      <c r="D504" s="1050"/>
      <c r="E504" s="654">
        <v>1.801110724590296E-2</v>
      </c>
      <c r="F504" s="589"/>
      <c r="G504" s="589"/>
      <c r="H504" s="1051" t="s">
        <v>306</v>
      </c>
      <c r="I504" s="1050"/>
      <c r="J504" s="655">
        <v>6.8890189337902225E-2</v>
      </c>
      <c r="K504" s="589"/>
      <c r="L504" s="589"/>
      <c r="M504" s="1051" t="s">
        <v>321</v>
      </c>
      <c r="N504" s="1050"/>
      <c r="O504" s="656">
        <v>3.0474396859057128E-2</v>
      </c>
      <c r="P504" s="589"/>
      <c r="Q504" s="589"/>
      <c r="AR504" s="356"/>
      <c r="AS504" s="356"/>
      <c r="AT504" s="356"/>
      <c r="AU504" s="356"/>
      <c r="AV504" s="356"/>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51" t="s">
        <v>311</v>
      </c>
      <c r="D505" s="1050"/>
      <c r="E505" s="654">
        <v>-5.8463519748787836E-2</v>
      </c>
      <c r="F505" s="589"/>
      <c r="G505" s="589"/>
      <c r="H505" s="1051" t="s">
        <v>322</v>
      </c>
      <c r="I505" s="1050"/>
      <c r="J505" s="655">
        <v>1.8453277970176825E-2</v>
      </c>
      <c r="K505" s="589"/>
      <c r="L505" s="589"/>
      <c r="M505" s="1051" t="s">
        <v>300</v>
      </c>
      <c r="N505" s="1050"/>
      <c r="O505" s="656">
        <v>0.147410782705205</v>
      </c>
      <c r="P505" s="589"/>
      <c r="Q505" s="589"/>
      <c r="AR505" s="356"/>
      <c r="AS505" s="356"/>
      <c r="AT505" s="356"/>
      <c r="AU505" s="356"/>
      <c r="AV505" s="356"/>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51" t="s">
        <v>316</v>
      </c>
      <c r="D506" s="1050"/>
      <c r="E506" s="654">
        <v>-2.8245503139085786E-2</v>
      </c>
      <c r="F506" s="589"/>
      <c r="G506" s="589"/>
      <c r="H506" s="1051" t="s">
        <v>323</v>
      </c>
      <c r="I506" s="1050"/>
      <c r="J506" s="655">
        <v>1.9189677625651776E-2</v>
      </c>
      <c r="K506" s="589"/>
      <c r="L506" s="589"/>
      <c r="M506" s="1051" t="s">
        <v>306</v>
      </c>
      <c r="N506" s="1050"/>
      <c r="O506" s="656">
        <v>0.10457898405816569</v>
      </c>
      <c r="P506" s="589"/>
      <c r="Q506" s="589"/>
      <c r="AR506" s="356"/>
      <c r="AS506" s="356"/>
      <c r="AT506" s="356"/>
      <c r="AU506" s="356"/>
      <c r="AV506" s="356"/>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51" t="s">
        <v>325</v>
      </c>
      <c r="D507" s="1050"/>
      <c r="E507" s="654">
        <v>8.2206012302490205E-3</v>
      </c>
      <c r="F507" s="589"/>
      <c r="G507" s="589"/>
      <c r="H507" s="1051" t="s">
        <v>311</v>
      </c>
      <c r="I507" s="1050"/>
      <c r="J507" s="655">
        <v>-7.7544659195764643E-2</v>
      </c>
      <c r="K507" s="589"/>
      <c r="L507" s="589"/>
      <c r="M507" s="1051" t="s">
        <v>322</v>
      </c>
      <c r="N507" s="1050"/>
      <c r="O507" s="656">
        <v>3.2067288280609701E-2</v>
      </c>
      <c r="P507" s="589"/>
      <c r="Q507" s="589"/>
      <c r="AR507" s="356"/>
      <c r="AS507" s="356"/>
      <c r="AT507" s="356"/>
      <c r="AU507" s="356"/>
      <c r="AV507" s="356"/>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51" t="s">
        <v>326</v>
      </c>
      <c r="D508" s="1050"/>
      <c r="E508" s="654">
        <v>-3.1449661427212249E-3</v>
      </c>
      <c r="F508" s="589"/>
      <c r="G508" s="589"/>
      <c r="H508" s="1051" t="s">
        <v>316</v>
      </c>
      <c r="I508" s="1050"/>
      <c r="J508" s="655">
        <v>-4.8804583542712915E-2</v>
      </c>
      <c r="K508" s="589"/>
      <c r="L508" s="589"/>
      <c r="M508" s="1051" t="s">
        <v>323</v>
      </c>
      <c r="N508" s="1050"/>
      <c r="O508" s="656">
        <v>7.7307883499203546E-3</v>
      </c>
      <c r="P508" s="589"/>
      <c r="Q508" s="589"/>
      <c r="AR508" s="356"/>
      <c r="AS508" s="356"/>
      <c r="AT508" s="356"/>
      <c r="AU508" s="356"/>
      <c r="AV508" s="356"/>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51" t="s">
        <v>303</v>
      </c>
      <c r="D509" s="1050"/>
      <c r="E509" s="654">
        <v>0.10166802259133931</v>
      </c>
      <c r="F509" s="589"/>
      <c r="G509" s="589"/>
      <c r="H509" s="1051" t="s">
        <v>325</v>
      </c>
      <c r="I509" s="1050"/>
      <c r="J509" s="655">
        <v>-6.7980263682098198E-3</v>
      </c>
      <c r="K509" s="589"/>
      <c r="L509" s="589"/>
      <c r="M509" s="1051" t="s">
        <v>311</v>
      </c>
      <c r="N509" s="1050"/>
      <c r="O509" s="656">
        <v>-6.1652066028589587E-2</v>
      </c>
      <c r="P509" s="589"/>
      <c r="Q509" s="589"/>
      <c r="AR509" s="356"/>
      <c r="AS509" s="356"/>
      <c r="AT509" s="356"/>
      <c r="AU509" s="356"/>
      <c r="AV509" s="356"/>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51" t="s">
        <v>319</v>
      </c>
      <c r="D510" s="1050"/>
      <c r="E510" s="654">
        <v>1.4877537993791377E-2</v>
      </c>
      <c r="F510" s="589"/>
      <c r="G510" s="589"/>
      <c r="H510" s="1051" t="s">
        <v>326</v>
      </c>
      <c r="I510" s="1050"/>
      <c r="J510" s="655">
        <v>-1.0934974130489571E-2</v>
      </c>
      <c r="K510" s="589"/>
      <c r="L510" s="589"/>
      <c r="M510" s="1051" t="s">
        <v>316</v>
      </c>
      <c r="N510" s="1050"/>
      <c r="O510" s="656">
        <v>-2.6157211958553382E-2</v>
      </c>
      <c r="P510" s="589"/>
      <c r="Q510" s="589"/>
      <c r="AR510" s="356"/>
      <c r="AS510" s="356"/>
      <c r="AT510" s="356"/>
      <c r="AU510" s="356"/>
      <c r="AV510" s="356"/>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51" t="s">
        <v>331</v>
      </c>
      <c r="D511" s="1050"/>
      <c r="E511" s="654">
        <v>-4.9568438354431806E-3</v>
      </c>
      <c r="F511" s="589"/>
      <c r="G511" s="589"/>
      <c r="H511" s="1051" t="s">
        <v>303</v>
      </c>
      <c r="I511" s="1050"/>
      <c r="J511" s="655">
        <v>0.10268741447860937</v>
      </c>
      <c r="K511" s="589"/>
      <c r="L511" s="589"/>
      <c r="M511" s="1051" t="s">
        <v>325</v>
      </c>
      <c r="N511" s="1050"/>
      <c r="O511" s="656">
        <v>2.5942135652176179E-2</v>
      </c>
      <c r="P511" s="589"/>
      <c r="Q511" s="589"/>
      <c r="AR511" s="356"/>
      <c r="AS511" s="356"/>
      <c r="AT511" s="356"/>
      <c r="AU511" s="356"/>
      <c r="AV511" s="356"/>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51" t="s">
        <v>318</v>
      </c>
      <c r="D512" s="1050"/>
      <c r="E512" s="654">
        <v>2.8058477690480511E-2</v>
      </c>
      <c r="F512" s="589"/>
      <c r="G512" s="589"/>
      <c r="H512" s="1051" t="s">
        <v>319</v>
      </c>
      <c r="I512" s="1050"/>
      <c r="J512" s="655">
        <v>1.1946462005518918E-2</v>
      </c>
      <c r="K512" s="589"/>
      <c r="L512" s="589"/>
      <c r="M512" s="1051" t="s">
        <v>326</v>
      </c>
      <c r="N512" s="1050"/>
      <c r="O512" s="656">
        <v>1.1726344734056227E-3</v>
      </c>
      <c r="P512" s="589"/>
      <c r="Q512" s="589"/>
      <c r="AR512" s="356"/>
      <c r="AS512" s="356"/>
      <c r="AT512" s="356"/>
      <c r="AU512" s="356"/>
      <c r="AV512" s="356"/>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51" t="s">
        <v>320</v>
      </c>
      <c r="D513" s="1050"/>
      <c r="E513" s="654">
        <v>2.7646929906905496E-2</v>
      </c>
      <c r="F513" s="589"/>
      <c r="G513" s="589"/>
      <c r="H513" s="1051" t="s">
        <v>318</v>
      </c>
      <c r="I513" s="1050"/>
      <c r="J513" s="655">
        <v>3.1206578912089607E-2</v>
      </c>
      <c r="K513" s="589"/>
      <c r="L513" s="589"/>
      <c r="M513" s="1051" t="s">
        <v>303</v>
      </c>
      <c r="N513" s="1050"/>
      <c r="O513" s="656">
        <v>0.10663746795070601</v>
      </c>
      <c r="P513" s="589"/>
      <c r="Q513" s="589"/>
      <c r="AR513" s="356"/>
      <c r="AS513" s="356"/>
      <c r="AT513" s="356"/>
      <c r="AU513" s="356"/>
      <c r="AV513" s="356"/>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51" t="s">
        <v>305</v>
      </c>
      <c r="D514" s="1050"/>
      <c r="E514" s="654">
        <v>0.10072154026832118</v>
      </c>
      <c r="F514" s="589"/>
      <c r="G514" s="589"/>
      <c r="H514" s="1051" t="s">
        <v>320</v>
      </c>
      <c r="I514" s="1050"/>
      <c r="J514" s="655">
        <v>4.0401598535661021E-3</v>
      </c>
      <c r="K514" s="589"/>
      <c r="L514" s="589"/>
      <c r="M514" s="1051" t="s">
        <v>319</v>
      </c>
      <c r="N514" s="1050"/>
      <c r="O514" s="656">
        <v>3.7296085551282825E-2</v>
      </c>
      <c r="P514" s="589"/>
      <c r="Q514" s="589"/>
      <c r="AR514" s="356"/>
      <c r="AS514" s="356"/>
      <c r="AT514" s="356"/>
      <c r="AU514" s="356"/>
      <c r="AV514" s="356"/>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51" t="s">
        <v>301</v>
      </c>
      <c r="D515" s="1050"/>
      <c r="E515" s="654">
        <v>-0.11044827349520631</v>
      </c>
      <c r="F515" s="589"/>
      <c r="G515" s="589"/>
      <c r="H515" s="1051" t="s">
        <v>305</v>
      </c>
      <c r="I515" s="1050"/>
      <c r="J515" s="655">
        <v>9.0698885237220764E-2</v>
      </c>
      <c r="K515" s="589"/>
      <c r="L515" s="589"/>
      <c r="M515" s="1051" t="s">
        <v>331</v>
      </c>
      <c r="N515" s="1050"/>
      <c r="O515" s="656">
        <v>-5.8828409533976962E-3</v>
      </c>
      <c r="P515" s="589"/>
      <c r="Q515" s="589"/>
      <c r="AR515" s="356"/>
      <c r="AS515" s="356"/>
      <c r="AT515" s="356"/>
      <c r="AU515" s="356"/>
      <c r="AV515" s="356"/>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51" t="s">
        <v>327</v>
      </c>
      <c r="D516" s="1050"/>
      <c r="E516" s="654">
        <v>1.0929727304833957E-2</v>
      </c>
      <c r="F516" s="589"/>
      <c r="G516" s="589"/>
      <c r="H516" s="1051" t="s">
        <v>301</v>
      </c>
      <c r="I516" s="1050"/>
      <c r="J516" s="655">
        <v>-0.10477555132770167</v>
      </c>
      <c r="K516" s="589"/>
      <c r="L516" s="589"/>
      <c r="M516" s="1051" t="s">
        <v>318</v>
      </c>
      <c r="N516" s="1050"/>
      <c r="O516" s="656">
        <v>2.7137480485469469E-2</v>
      </c>
      <c r="P516" s="589"/>
      <c r="Q516" s="589"/>
      <c r="AR516" s="356"/>
      <c r="AS516" s="356"/>
      <c r="AT516" s="356"/>
      <c r="AU516" s="356"/>
      <c r="AV516" s="356"/>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51" t="s">
        <v>299</v>
      </c>
      <c r="D517" s="1050"/>
      <c r="E517" s="654">
        <v>0.11294326422800721</v>
      </c>
      <c r="F517" s="589"/>
      <c r="G517" s="589"/>
      <c r="H517" s="1051" t="s">
        <v>327</v>
      </c>
      <c r="I517" s="1050"/>
      <c r="J517" s="655">
        <v>3.2095950305026859E-3</v>
      </c>
      <c r="K517" s="589"/>
      <c r="L517" s="589"/>
      <c r="M517" s="1051" t="s">
        <v>320</v>
      </c>
      <c r="N517" s="1050"/>
      <c r="O517" s="656">
        <v>2.1049380595038025E-2</v>
      </c>
      <c r="P517" s="589"/>
      <c r="Q517" s="589"/>
      <c r="AR517" s="356"/>
      <c r="AS517" s="356"/>
      <c r="AT517" s="356"/>
      <c r="AU517" s="356"/>
      <c r="AV517" s="356"/>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51" t="s">
        <v>313</v>
      </c>
      <c r="D518" s="1050"/>
      <c r="E518" s="654">
        <v>3.2099789940123878E-2</v>
      </c>
      <c r="F518" s="589"/>
      <c r="G518" s="589"/>
      <c r="H518" s="1051" t="s">
        <v>299</v>
      </c>
      <c r="I518" s="1050"/>
      <c r="J518" s="655">
        <v>0.12707563028875307</v>
      </c>
      <c r="K518" s="589"/>
      <c r="L518" s="589"/>
      <c r="M518" s="1051" t="s">
        <v>305</v>
      </c>
      <c r="N518" s="1050"/>
      <c r="O518" s="656">
        <v>9.5517071816325558E-2</v>
      </c>
      <c r="P518" s="589"/>
      <c r="Q518" s="589"/>
      <c r="AR518" s="356"/>
      <c r="AS518" s="356"/>
      <c r="AT518" s="356"/>
      <c r="AU518" s="356"/>
      <c r="AV518" s="356"/>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51" t="s">
        <v>328</v>
      </c>
      <c r="D519" s="1050"/>
      <c r="E519" s="654">
        <v>-5.1656651327551279E-3</v>
      </c>
      <c r="F519" s="589"/>
      <c r="G519" s="589"/>
      <c r="H519" s="1051" t="s">
        <v>313</v>
      </c>
      <c r="I519" s="1050"/>
      <c r="J519" s="655">
        <v>-3.1673469127791051E-2</v>
      </c>
      <c r="K519" s="589"/>
      <c r="L519" s="589"/>
      <c r="M519" s="1051" t="s">
        <v>301</v>
      </c>
      <c r="N519" s="1050"/>
      <c r="O519" s="656">
        <v>-0.10040698469235768</v>
      </c>
      <c r="P519" s="589"/>
      <c r="Q519" s="589"/>
      <c r="AR519" s="356"/>
      <c r="AS519" s="356"/>
      <c r="AT519" s="356"/>
      <c r="AU519" s="356"/>
      <c r="AV519" s="356"/>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51" t="s">
        <v>308</v>
      </c>
      <c r="D520" s="1050"/>
      <c r="E520" s="654">
        <v>-9.2519499458967008E-2</v>
      </c>
      <c r="F520" s="589"/>
      <c r="G520" s="589"/>
      <c r="H520" s="1051" t="s">
        <v>328</v>
      </c>
      <c r="I520" s="1050"/>
      <c r="J520" s="655">
        <v>-8.8455318791418932E-3</v>
      </c>
      <c r="K520" s="589"/>
      <c r="L520" s="589"/>
      <c r="M520" s="1051" t="s">
        <v>327</v>
      </c>
      <c r="N520" s="1050"/>
      <c r="O520" s="656">
        <v>2.2037848344320281E-3</v>
      </c>
      <c r="P520" s="589"/>
      <c r="Q520" s="589"/>
      <c r="AR520" s="356"/>
      <c r="AS520" s="356"/>
      <c r="AT520" s="356"/>
      <c r="AU520" s="356"/>
      <c r="AV520" s="356"/>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51" t="s">
        <v>324</v>
      </c>
      <c r="D521" s="1050"/>
      <c r="E521" s="654">
        <v>-1.6305974657756656E-2</v>
      </c>
      <c r="F521" s="589"/>
      <c r="G521" s="589"/>
      <c r="H521" s="1051" t="s">
        <v>308</v>
      </c>
      <c r="I521" s="1050"/>
      <c r="J521" s="655">
        <v>-0.10072488644501808</v>
      </c>
      <c r="K521" s="589"/>
      <c r="L521" s="589"/>
      <c r="M521" s="1051" t="s">
        <v>299</v>
      </c>
      <c r="N521" s="1050"/>
      <c r="O521" s="656">
        <v>0.11973433437819737</v>
      </c>
      <c r="P521" s="589"/>
      <c r="Q521" s="589"/>
      <c r="AR521" s="356"/>
      <c r="AS521" s="356"/>
      <c r="AT521" s="356"/>
      <c r="AU521" s="356"/>
      <c r="AV521" s="356"/>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51" t="s">
        <v>329</v>
      </c>
      <c r="D522" s="1050"/>
      <c r="E522" s="654">
        <v>9.1915425468632322E-3</v>
      </c>
      <c r="F522" s="589"/>
      <c r="G522" s="589"/>
      <c r="H522" s="1051" t="s">
        <v>324</v>
      </c>
      <c r="I522" s="1050"/>
      <c r="J522" s="655">
        <v>-1.1248447660490735E-2</v>
      </c>
      <c r="K522" s="589"/>
      <c r="L522" s="589"/>
      <c r="M522" s="1051" t="s">
        <v>313</v>
      </c>
      <c r="N522" s="1050"/>
      <c r="O522" s="656">
        <v>7.469975224992749E-2</v>
      </c>
      <c r="P522" s="589"/>
      <c r="Q522" s="589"/>
      <c r="AR522" s="356"/>
      <c r="AS522" s="356"/>
      <c r="AT522" s="356"/>
      <c r="AU522" s="356"/>
      <c r="AV522" s="356"/>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51" t="s">
        <v>243</v>
      </c>
      <c r="D523" s="1050"/>
      <c r="E523" s="657">
        <v>-1.8212103953917372E-2</v>
      </c>
      <c r="F523" s="589"/>
      <c r="G523" s="589"/>
      <c r="H523" s="1051" t="s">
        <v>329</v>
      </c>
      <c r="I523" s="1050"/>
      <c r="J523" s="655">
        <v>-2.2578863871874858E-3</v>
      </c>
      <c r="K523" s="589"/>
      <c r="L523" s="589"/>
      <c r="M523" s="1051" t="s">
        <v>328</v>
      </c>
      <c r="N523" s="1050"/>
      <c r="O523" s="656">
        <v>-1.3198398539085673E-3</v>
      </c>
      <c r="P523" s="589"/>
      <c r="Q523" s="589"/>
      <c r="AR523" s="356"/>
      <c r="AS523" s="356"/>
      <c r="AT523" s="356"/>
      <c r="AU523" s="356"/>
      <c r="AV523" s="356"/>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49"/>
      <c r="D524" s="1050"/>
      <c r="E524" s="605"/>
      <c r="F524" s="589"/>
      <c r="G524" s="589"/>
      <c r="H524" s="1051" t="s">
        <v>256</v>
      </c>
      <c r="I524" s="1050"/>
      <c r="J524" s="655">
        <v>9.7566297391386281E-3</v>
      </c>
      <c r="K524" s="589"/>
      <c r="L524" s="589"/>
      <c r="M524" s="1051" t="s">
        <v>308</v>
      </c>
      <c r="N524" s="1050"/>
      <c r="O524" s="656">
        <v>-0.10195478393655989</v>
      </c>
      <c r="P524" s="589"/>
      <c r="Q524" s="589"/>
      <c r="AR524" s="356"/>
      <c r="AS524" s="356"/>
      <c r="AT524" s="356"/>
      <c r="AU524" s="356"/>
      <c r="AV524" s="356"/>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49"/>
      <c r="D525" s="1050"/>
      <c r="E525" s="589"/>
      <c r="F525" s="589"/>
      <c r="G525" s="589"/>
      <c r="H525" s="1051" t="s">
        <v>259</v>
      </c>
      <c r="I525" s="1050"/>
      <c r="J525" s="655">
        <v>-1.5137203722981611E-3</v>
      </c>
      <c r="K525" s="589"/>
      <c r="L525" s="589"/>
      <c r="M525" s="1051" t="s">
        <v>324</v>
      </c>
      <c r="N525" s="1050"/>
      <c r="O525" s="656">
        <v>-1.883592005525413E-2</v>
      </c>
      <c r="P525" s="589"/>
      <c r="Q525" s="589"/>
      <c r="AR525" s="356"/>
      <c r="AS525" s="356"/>
      <c r="AT525" s="356"/>
      <c r="AU525" s="356"/>
      <c r="AV525" s="356"/>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52" t="s">
        <v>273</v>
      </c>
      <c r="D526" s="1050"/>
      <c r="E526" s="1050"/>
      <c r="F526" s="589"/>
      <c r="G526" s="589"/>
      <c r="H526" s="1051" t="s">
        <v>243</v>
      </c>
      <c r="I526" s="1050"/>
      <c r="J526" s="658">
        <v>-8.7374114161067763E-3</v>
      </c>
      <c r="K526" s="589"/>
      <c r="L526" s="589"/>
      <c r="M526" s="1051" t="s">
        <v>329</v>
      </c>
      <c r="N526" s="1050"/>
      <c r="O526" s="656">
        <v>7.8450547503753805E-3</v>
      </c>
      <c r="P526" s="589"/>
      <c r="Q526" s="589"/>
      <c r="AR526" s="356"/>
      <c r="AS526" s="356"/>
      <c r="AT526" s="356"/>
      <c r="AU526" s="356"/>
      <c r="AV526" s="356"/>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53" t="s">
        <v>209</v>
      </c>
      <c r="D527" s="1050"/>
      <c r="E527" s="674" t="s">
        <v>210</v>
      </c>
      <c r="F527" s="589"/>
      <c r="G527" s="589"/>
      <c r="H527" s="1049"/>
      <c r="I527" s="1050"/>
      <c r="J527" s="605"/>
      <c r="K527" s="589"/>
      <c r="L527" s="589"/>
      <c r="M527" s="1051" t="s">
        <v>256</v>
      </c>
      <c r="N527" s="1050"/>
      <c r="O527" s="656">
        <v>1.2460394527781832E-3</v>
      </c>
      <c r="P527" s="589"/>
      <c r="Q527" s="589"/>
      <c r="AR527" s="356"/>
      <c r="AS527" s="356"/>
      <c r="AT527" s="356"/>
      <c r="AU527" s="356"/>
      <c r="AV527" s="356"/>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51" t="s">
        <v>210</v>
      </c>
      <c r="D528" s="1050"/>
      <c r="E528" s="675">
        <v>1.0000000000000002</v>
      </c>
      <c r="F528" s="589"/>
      <c r="G528" s="589"/>
      <c r="H528" s="1049"/>
      <c r="I528" s="1050"/>
      <c r="J528" s="589"/>
      <c r="K528" s="589"/>
      <c r="L528" s="589"/>
      <c r="M528" s="1051" t="s">
        <v>259</v>
      </c>
      <c r="N528" s="1050"/>
      <c r="O528" s="656">
        <v>4.3411554943745346E-3</v>
      </c>
      <c r="P528" s="589"/>
      <c r="Q528" s="589"/>
      <c r="AR528" s="356"/>
      <c r="AS528" s="356"/>
      <c r="AT528" s="356"/>
      <c r="AU528" s="356"/>
      <c r="AV528" s="356"/>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49"/>
      <c r="D529" s="1050"/>
      <c r="E529" s="605"/>
      <c r="F529" s="589"/>
      <c r="G529" s="589"/>
      <c r="H529" s="1052" t="s">
        <v>273</v>
      </c>
      <c r="I529" s="1050"/>
      <c r="J529" s="1050"/>
      <c r="K529" s="589"/>
      <c r="L529" s="589"/>
      <c r="M529" s="1051" t="s">
        <v>243</v>
      </c>
      <c r="N529" s="1050"/>
      <c r="O529" s="659">
        <v>-2.9850823882707111E-2</v>
      </c>
      <c r="P529" s="589"/>
      <c r="Q529" s="589"/>
      <c r="AR529" s="356"/>
      <c r="AS529" s="356"/>
      <c r="AT529" s="356"/>
      <c r="AU529" s="356"/>
      <c r="AV529" s="356"/>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49"/>
      <c r="D530" s="1050"/>
      <c r="E530" s="589"/>
      <c r="F530" s="589"/>
      <c r="G530" s="589"/>
      <c r="H530" s="1053" t="s">
        <v>209</v>
      </c>
      <c r="I530" s="1050"/>
      <c r="J530" s="676" t="s">
        <v>210</v>
      </c>
      <c r="K530" s="589"/>
      <c r="L530" s="589"/>
      <c r="M530" s="1049"/>
      <c r="N530" s="1050"/>
      <c r="O530" s="605"/>
      <c r="P530" s="589"/>
      <c r="Q530" s="589"/>
      <c r="AR530" s="356"/>
      <c r="AS530" s="356"/>
      <c r="AT530" s="356"/>
      <c r="AU530" s="356"/>
      <c r="AV530" s="356"/>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49"/>
      <c r="D531" s="1050"/>
      <c r="E531" s="589"/>
      <c r="F531" s="589"/>
      <c r="G531" s="589"/>
      <c r="H531" s="1051" t="s">
        <v>210</v>
      </c>
      <c r="I531" s="1050"/>
      <c r="J531" s="677">
        <v>1</v>
      </c>
      <c r="K531" s="589"/>
      <c r="L531" s="589"/>
      <c r="M531" s="1049"/>
      <c r="N531" s="1050"/>
      <c r="O531" s="589"/>
      <c r="P531" s="589"/>
      <c r="Q531" s="589"/>
      <c r="AR531" s="356"/>
      <c r="AS531" s="356"/>
      <c r="AT531" s="356"/>
      <c r="AU531" s="356"/>
      <c r="AV531" s="356"/>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49"/>
      <c r="D532" s="1050"/>
      <c r="E532" s="589"/>
      <c r="F532" s="589"/>
      <c r="G532" s="589"/>
      <c r="H532" s="1049"/>
      <c r="I532" s="1050"/>
      <c r="J532" s="605"/>
      <c r="K532" s="589"/>
      <c r="L532" s="589"/>
      <c r="M532" s="1052" t="s">
        <v>273</v>
      </c>
      <c r="N532" s="1050"/>
      <c r="O532" s="1050"/>
      <c r="P532" s="589"/>
      <c r="Q532" s="589"/>
      <c r="AR532" s="356"/>
      <c r="AS532" s="356"/>
      <c r="AT532" s="356"/>
      <c r="AU532" s="356"/>
      <c r="AV532" s="356"/>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49"/>
      <c r="D533" s="1050"/>
      <c r="E533" s="589"/>
      <c r="F533" s="589"/>
      <c r="G533" s="589"/>
      <c r="H533" s="1049"/>
      <c r="I533" s="1050"/>
      <c r="J533" s="589"/>
      <c r="K533" s="589"/>
      <c r="L533" s="589"/>
      <c r="M533" s="1053" t="s">
        <v>209</v>
      </c>
      <c r="N533" s="1050"/>
      <c r="O533" s="678" t="s">
        <v>210</v>
      </c>
      <c r="P533" s="589"/>
      <c r="Q533" s="589"/>
      <c r="AR533" s="356"/>
      <c r="AS533" s="356"/>
      <c r="AT533" s="356"/>
      <c r="AU533" s="356"/>
      <c r="AV533" s="356"/>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49"/>
      <c r="D534" s="1050"/>
      <c r="E534" s="589"/>
      <c r="F534" s="589"/>
      <c r="G534" s="589"/>
      <c r="H534" s="1049"/>
      <c r="I534" s="1050"/>
      <c r="J534" s="589"/>
      <c r="K534" s="589"/>
      <c r="L534" s="589"/>
      <c r="M534" s="1051" t="s">
        <v>210</v>
      </c>
      <c r="N534" s="1050"/>
      <c r="O534" s="679">
        <v>1</v>
      </c>
      <c r="P534" s="589"/>
      <c r="Q534" s="589"/>
      <c r="AR534" s="356"/>
      <c r="AS534" s="356"/>
      <c r="AT534" s="356"/>
      <c r="AU534" s="356"/>
      <c r="AV534" s="356"/>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49"/>
      <c r="D535" s="1050"/>
      <c r="E535" s="589"/>
      <c r="F535" s="589"/>
      <c r="G535" s="589"/>
      <c r="H535" s="1049"/>
      <c r="I535" s="1050"/>
      <c r="J535" s="589"/>
      <c r="K535" s="589"/>
      <c r="L535" s="589"/>
      <c r="M535" s="1049"/>
      <c r="N535" s="1050"/>
      <c r="O535" s="605"/>
      <c r="P535" s="589"/>
      <c r="Q535" s="589"/>
      <c r="AR535" s="356"/>
      <c r="AS535" s="356"/>
      <c r="AT535" s="356"/>
      <c r="AU535" s="356"/>
      <c r="AV535" s="356"/>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49"/>
      <c r="D536" s="1050"/>
      <c r="E536" s="589"/>
      <c r="F536" s="589"/>
      <c r="G536" s="589"/>
      <c r="H536" s="1049"/>
      <c r="I536" s="1050"/>
      <c r="J536" s="589"/>
      <c r="K536" s="589"/>
      <c r="L536" s="589"/>
      <c r="M536" s="1049"/>
      <c r="N536" s="1050"/>
      <c r="O536" s="589"/>
      <c r="P536" s="589"/>
      <c r="Q536" s="589"/>
      <c r="AR536" s="356"/>
      <c r="AS536" s="356"/>
      <c r="AT536" s="356"/>
      <c r="AU536" s="356"/>
      <c r="AV536" s="356"/>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49"/>
      <c r="D537" s="1050"/>
      <c r="E537" s="589"/>
      <c r="F537" s="589"/>
      <c r="G537" s="589"/>
      <c r="H537" s="1049"/>
      <c r="I537" s="1050"/>
      <c r="J537" s="589"/>
      <c r="K537" s="589"/>
      <c r="L537" s="589"/>
      <c r="M537" s="1049"/>
      <c r="N537" s="1050"/>
      <c r="O537" s="589"/>
      <c r="P537" s="589"/>
      <c r="Q537" s="589"/>
      <c r="AR537" s="356"/>
      <c r="AS537" s="356"/>
      <c r="AT537" s="356"/>
      <c r="AU537" s="356"/>
      <c r="AV537" s="356"/>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49"/>
      <c r="D538" s="1050"/>
      <c r="E538" s="589"/>
      <c r="F538" s="589"/>
      <c r="G538" s="589"/>
      <c r="H538" s="1049"/>
      <c r="I538" s="1050"/>
      <c r="J538" s="589"/>
      <c r="K538" s="589"/>
      <c r="L538" s="589"/>
      <c r="M538" s="1049"/>
      <c r="N538" s="1050"/>
      <c r="O538" s="589"/>
      <c r="P538" s="589"/>
      <c r="Q538" s="589"/>
      <c r="AR538" s="356"/>
      <c r="AS538" s="356"/>
      <c r="AT538" s="356"/>
      <c r="AU538" s="356"/>
      <c r="AV538" s="356"/>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49"/>
      <c r="D539" s="1050"/>
      <c r="E539" s="589"/>
      <c r="F539" s="589"/>
      <c r="G539" s="589"/>
      <c r="H539" s="1049"/>
      <c r="I539" s="1050"/>
      <c r="J539" s="589"/>
      <c r="K539" s="589"/>
      <c r="L539" s="589"/>
      <c r="M539" s="1049"/>
      <c r="N539" s="1050"/>
      <c r="O539" s="589"/>
      <c r="P539" s="589"/>
      <c r="Q539" s="589"/>
      <c r="AR539" s="356"/>
      <c r="AS539" s="356"/>
      <c r="AT539" s="356"/>
      <c r="AU539" s="356"/>
      <c r="AV539" s="356"/>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49"/>
      <c r="D540" s="1050"/>
      <c r="E540" s="589"/>
      <c r="F540" s="589"/>
      <c r="G540" s="589"/>
      <c r="H540" s="1049"/>
      <c r="I540" s="1050"/>
      <c r="J540" s="589"/>
      <c r="K540" s="589"/>
      <c r="L540" s="589"/>
      <c r="M540" s="1049"/>
      <c r="N540" s="1050"/>
      <c r="O540" s="589"/>
      <c r="P540" s="589"/>
      <c r="Q540" s="589"/>
      <c r="AR540" s="356"/>
      <c r="AS540" s="356"/>
      <c r="AT540" s="356"/>
      <c r="AU540" s="356"/>
      <c r="AV540" s="356"/>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49"/>
      <c r="D541" s="1050"/>
      <c r="E541" s="589"/>
      <c r="F541" s="589"/>
      <c r="G541" s="589"/>
      <c r="H541" s="1049"/>
      <c r="I541" s="1050"/>
      <c r="J541" s="589"/>
      <c r="K541" s="589"/>
      <c r="L541" s="589"/>
      <c r="M541" s="1049"/>
      <c r="N541" s="1050"/>
      <c r="O541" s="589"/>
      <c r="P541" s="589"/>
      <c r="Q541" s="589"/>
      <c r="AR541" s="356"/>
      <c r="AS541" s="356"/>
      <c r="AT541" s="356"/>
      <c r="AU541" s="356"/>
      <c r="AV541" s="356"/>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49"/>
      <c r="D542" s="1050"/>
      <c r="E542" s="589"/>
      <c r="F542" s="589"/>
      <c r="G542" s="589"/>
      <c r="H542" s="1049"/>
      <c r="I542" s="1050"/>
      <c r="J542" s="589"/>
      <c r="K542" s="589"/>
      <c r="L542" s="589"/>
      <c r="M542" s="1049"/>
      <c r="N542" s="1050"/>
      <c r="O542" s="589"/>
      <c r="P542" s="589"/>
      <c r="Q542" s="589"/>
      <c r="AR542" s="356"/>
      <c r="AS542" s="356"/>
      <c r="AT542" s="356"/>
      <c r="AU542" s="356"/>
      <c r="AV542" s="356"/>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49"/>
      <c r="D543" s="1050"/>
      <c r="E543" s="589"/>
      <c r="F543" s="589"/>
      <c r="G543" s="589"/>
      <c r="H543" s="1049"/>
      <c r="I543" s="1050"/>
      <c r="J543" s="589"/>
      <c r="K543" s="589"/>
      <c r="L543" s="589"/>
      <c r="M543" s="1049"/>
      <c r="N543" s="1050"/>
      <c r="O543" s="589"/>
      <c r="P543" s="589"/>
      <c r="Q543" s="589"/>
      <c r="AR543" s="356"/>
      <c r="AS543" s="356"/>
      <c r="AT543" s="356"/>
      <c r="AU543" s="356"/>
      <c r="AV543" s="356"/>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49"/>
      <c r="D544" s="1050"/>
      <c r="E544" s="589"/>
      <c r="F544" s="589"/>
      <c r="G544" s="589"/>
      <c r="H544" s="1049"/>
      <c r="I544" s="1050"/>
      <c r="J544" s="589"/>
      <c r="K544" s="589"/>
      <c r="L544" s="589"/>
      <c r="M544" s="1049"/>
      <c r="N544" s="1050"/>
      <c r="O544" s="589"/>
      <c r="P544" s="589"/>
      <c r="Q544" s="589"/>
      <c r="AR544" s="356"/>
      <c r="AS544" s="356"/>
      <c r="AT544" s="356"/>
      <c r="AU544" s="356"/>
      <c r="AV544" s="356"/>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49"/>
      <c r="D545" s="1050"/>
      <c r="E545" s="589"/>
      <c r="F545" s="589"/>
      <c r="G545" s="589"/>
      <c r="H545" s="1049"/>
      <c r="I545" s="1050"/>
      <c r="J545" s="589"/>
      <c r="K545" s="589"/>
      <c r="L545" s="589"/>
      <c r="M545" s="1049"/>
      <c r="N545" s="1050"/>
      <c r="O545" s="589"/>
      <c r="P545" s="589"/>
      <c r="Q545" s="589"/>
      <c r="AR545" s="356"/>
      <c r="AS545" s="356"/>
      <c r="AT545" s="356"/>
      <c r="AU545" s="356"/>
      <c r="AV545" s="356"/>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49"/>
      <c r="D546" s="1050"/>
      <c r="E546" s="589"/>
      <c r="F546" s="589"/>
      <c r="G546" s="589"/>
      <c r="H546" s="1049"/>
      <c r="I546" s="1050"/>
      <c r="J546" s="589"/>
      <c r="K546" s="589"/>
      <c r="L546" s="589"/>
      <c r="M546" s="1049"/>
      <c r="N546" s="1050"/>
      <c r="O546" s="589"/>
      <c r="P546" s="589"/>
      <c r="Q546" s="589"/>
      <c r="AR546" s="356"/>
      <c r="AS546" s="356"/>
      <c r="AT546" s="356"/>
      <c r="AU546" s="356"/>
      <c r="AV546" s="356"/>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49"/>
      <c r="D547" s="1050"/>
      <c r="E547" s="589"/>
      <c r="F547" s="589"/>
      <c r="G547" s="589"/>
      <c r="H547" s="1049"/>
      <c r="I547" s="1050"/>
      <c r="J547" s="589"/>
      <c r="K547" s="589"/>
      <c r="L547" s="589"/>
      <c r="M547" s="1049"/>
      <c r="N547" s="1050"/>
      <c r="O547" s="589"/>
      <c r="P547" s="589"/>
      <c r="Q547" s="589"/>
      <c r="AR547" s="356"/>
      <c r="AS547" s="356"/>
      <c r="AT547" s="356"/>
      <c r="AU547" s="356"/>
      <c r="AV547" s="356"/>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49"/>
      <c r="D548" s="1050"/>
      <c r="E548" s="589"/>
      <c r="F548" s="589"/>
      <c r="G548" s="589"/>
      <c r="H548" s="1049"/>
      <c r="I548" s="1050"/>
      <c r="J548" s="589"/>
      <c r="K548" s="589"/>
      <c r="L548" s="589"/>
      <c r="M548" s="1049"/>
      <c r="N548" s="1050"/>
      <c r="O548" s="589"/>
      <c r="P548" s="589"/>
      <c r="Q548" s="589"/>
      <c r="AR548" s="356"/>
      <c r="AS548" s="356"/>
      <c r="AT548" s="356"/>
      <c r="AU548" s="356"/>
      <c r="AV548" s="356"/>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49"/>
      <c r="D549" s="1050"/>
      <c r="E549" s="589"/>
      <c r="F549" s="589"/>
      <c r="G549" s="589"/>
      <c r="H549" s="1049"/>
      <c r="I549" s="1050"/>
      <c r="J549" s="589"/>
      <c r="K549" s="589"/>
      <c r="L549" s="589"/>
      <c r="M549" s="1049"/>
      <c r="N549" s="1050"/>
      <c r="O549" s="589"/>
      <c r="P549" s="589"/>
      <c r="Q549" s="589"/>
      <c r="AR549" s="356"/>
      <c r="AS549" s="356"/>
      <c r="AT549" s="356"/>
      <c r="AU549" s="356"/>
      <c r="AV549" s="356"/>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49"/>
      <c r="D550" s="1050"/>
      <c r="E550" s="589"/>
      <c r="F550" s="589"/>
      <c r="G550" s="589"/>
      <c r="H550" s="1049"/>
      <c r="I550" s="1050"/>
      <c r="J550" s="589"/>
      <c r="K550" s="589"/>
      <c r="L550" s="589"/>
      <c r="M550" s="1049"/>
      <c r="N550" s="1050"/>
      <c r="O550" s="589"/>
      <c r="P550" s="589"/>
      <c r="Q550" s="589"/>
      <c r="AR550" s="356"/>
      <c r="AS550" s="356"/>
      <c r="AT550" s="356"/>
      <c r="AU550" s="356"/>
      <c r="AV550" s="356"/>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49"/>
      <c r="D551" s="1050"/>
      <c r="E551" s="589"/>
      <c r="F551" s="589"/>
      <c r="G551" s="589"/>
      <c r="H551" s="1049"/>
      <c r="I551" s="1050"/>
      <c r="J551" s="589"/>
      <c r="K551" s="589"/>
      <c r="L551" s="589"/>
      <c r="M551" s="1049"/>
      <c r="N551" s="1050"/>
      <c r="O551" s="589"/>
      <c r="P551" s="589"/>
      <c r="Q551" s="589"/>
      <c r="AR551" s="356"/>
      <c r="AS551" s="356"/>
      <c r="AT551" s="356"/>
      <c r="AU551" s="356"/>
      <c r="AV551" s="356"/>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49"/>
      <c r="D552" s="1050"/>
      <c r="E552" s="589"/>
      <c r="F552" s="589"/>
      <c r="G552" s="589"/>
      <c r="H552" s="1049"/>
      <c r="I552" s="1050"/>
      <c r="J552" s="589"/>
      <c r="K552" s="589"/>
      <c r="L552" s="589"/>
      <c r="M552" s="1049"/>
      <c r="N552" s="1050"/>
      <c r="O552" s="589"/>
      <c r="P552" s="589"/>
      <c r="Q552" s="589"/>
      <c r="AR552" s="356"/>
      <c r="AS552" s="356"/>
      <c r="AT552" s="356"/>
      <c r="AU552" s="356"/>
      <c r="AV552" s="356"/>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49"/>
      <c r="D553" s="1050"/>
      <c r="E553" s="589"/>
      <c r="F553" s="589"/>
      <c r="G553" s="589"/>
      <c r="H553" s="1049"/>
      <c r="I553" s="1050"/>
      <c r="J553" s="589"/>
      <c r="K553" s="589"/>
      <c r="L553" s="589"/>
      <c r="M553" s="1049"/>
      <c r="N553" s="1050"/>
      <c r="O553" s="589"/>
      <c r="P553" s="589"/>
      <c r="Q553" s="589"/>
      <c r="AR553" s="356"/>
      <c r="AS553" s="356"/>
      <c r="AT553" s="356"/>
      <c r="AU553" s="356"/>
      <c r="AV553" s="356"/>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49"/>
      <c r="D554" s="1050"/>
      <c r="E554" s="589"/>
      <c r="F554" s="589"/>
      <c r="G554" s="589"/>
      <c r="H554" s="1049"/>
      <c r="I554" s="1050"/>
      <c r="J554" s="589"/>
      <c r="K554" s="589"/>
      <c r="L554" s="589"/>
      <c r="M554" s="1049"/>
      <c r="N554" s="1050"/>
      <c r="O554" s="589"/>
      <c r="P554" s="589"/>
      <c r="Q554" s="589"/>
      <c r="AR554" s="356"/>
      <c r="AS554" s="356"/>
      <c r="AT554" s="356"/>
      <c r="AU554" s="356"/>
      <c r="AV554" s="356"/>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49"/>
      <c r="D555" s="1050"/>
      <c r="E555" s="589"/>
      <c r="F555" s="589"/>
      <c r="G555" s="589"/>
      <c r="H555" s="1049"/>
      <c r="I555" s="1050"/>
      <c r="J555" s="589"/>
      <c r="K555" s="589"/>
      <c r="L555" s="589"/>
      <c r="M555" s="1049"/>
      <c r="N555" s="1050"/>
      <c r="O555" s="589"/>
      <c r="P555" s="589"/>
      <c r="Q555" s="589"/>
      <c r="AR555" s="356"/>
      <c r="AS555" s="356"/>
      <c r="AT555" s="356"/>
      <c r="AU555" s="356"/>
      <c r="AV555" s="356"/>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49"/>
      <c r="D556" s="1050"/>
      <c r="E556" s="589"/>
      <c r="F556" s="589"/>
      <c r="G556" s="589"/>
      <c r="H556" s="1049"/>
      <c r="I556" s="1050"/>
      <c r="J556" s="589"/>
      <c r="K556" s="589"/>
      <c r="L556" s="589"/>
      <c r="M556" s="1049"/>
      <c r="N556" s="1050"/>
      <c r="O556" s="589"/>
      <c r="P556" s="589"/>
      <c r="Q556" s="589"/>
      <c r="AR556" s="356"/>
      <c r="AS556" s="356"/>
      <c r="AT556" s="356"/>
      <c r="AU556" s="356"/>
      <c r="AV556" s="356"/>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49"/>
      <c r="D557" s="1050"/>
      <c r="E557" s="589"/>
      <c r="F557" s="589"/>
      <c r="G557" s="589"/>
      <c r="H557" s="1049"/>
      <c r="I557" s="1050"/>
      <c r="J557" s="589"/>
      <c r="K557" s="589"/>
      <c r="L557" s="589"/>
      <c r="M557" s="1049"/>
      <c r="N557" s="1050"/>
      <c r="O557" s="589"/>
      <c r="P557" s="589"/>
      <c r="Q557" s="589"/>
      <c r="AR557" s="356"/>
      <c r="AS557" s="356"/>
      <c r="AT557" s="356"/>
      <c r="AU557" s="356"/>
      <c r="AV557" s="356"/>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49"/>
      <c r="D558" s="1050"/>
      <c r="E558" s="589"/>
      <c r="F558" s="589"/>
      <c r="G558" s="589"/>
      <c r="H558" s="1049"/>
      <c r="I558" s="1050"/>
      <c r="J558" s="589"/>
      <c r="K558" s="589"/>
      <c r="L558" s="589"/>
      <c r="M558" s="1049"/>
      <c r="N558" s="1050"/>
      <c r="O558" s="589"/>
      <c r="P558" s="589"/>
      <c r="Q558" s="589"/>
      <c r="AR558" s="356"/>
      <c r="AS558" s="356"/>
      <c r="AT558" s="356"/>
      <c r="AU558" s="356"/>
      <c r="AV558" s="356"/>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49"/>
      <c r="D559" s="1050"/>
      <c r="E559" s="589"/>
      <c r="F559" s="589"/>
      <c r="G559" s="589"/>
      <c r="H559" s="1049"/>
      <c r="I559" s="1050"/>
      <c r="J559" s="589"/>
      <c r="K559" s="589"/>
      <c r="L559" s="589"/>
      <c r="M559" s="1049"/>
      <c r="N559" s="1050"/>
      <c r="O559" s="589"/>
      <c r="P559" s="589"/>
      <c r="Q559" s="589"/>
      <c r="AR559" s="356"/>
      <c r="AS559" s="356"/>
      <c r="AT559" s="356"/>
      <c r="AU559" s="356"/>
      <c r="AV559" s="356"/>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49"/>
      <c r="D560" s="1050"/>
      <c r="E560" s="589"/>
      <c r="F560" s="589"/>
      <c r="G560" s="589"/>
      <c r="H560" s="1049"/>
      <c r="I560" s="1050"/>
      <c r="J560" s="589"/>
      <c r="K560" s="589"/>
      <c r="L560" s="589"/>
      <c r="M560" s="1049"/>
      <c r="N560" s="1050"/>
      <c r="O560" s="589"/>
      <c r="P560" s="589"/>
      <c r="Q560" s="589"/>
      <c r="AR560" s="356"/>
      <c r="AS560" s="356"/>
      <c r="AT560" s="356"/>
      <c r="AU560" s="356"/>
      <c r="AV560" s="356"/>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49"/>
      <c r="D561" s="1050"/>
      <c r="E561" s="589"/>
      <c r="F561" s="589"/>
      <c r="G561" s="589"/>
      <c r="H561" s="1049"/>
      <c r="I561" s="1050"/>
      <c r="J561" s="589"/>
      <c r="K561" s="589"/>
      <c r="L561" s="589"/>
      <c r="M561" s="1049"/>
      <c r="N561" s="1050"/>
      <c r="O561" s="589"/>
      <c r="P561" s="589"/>
      <c r="Q561" s="589"/>
      <c r="AR561" s="356"/>
      <c r="AS561" s="356"/>
      <c r="AT561" s="356"/>
      <c r="AU561" s="356"/>
      <c r="AV561" s="356"/>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49"/>
      <c r="D562" s="1050"/>
      <c r="E562" s="589"/>
      <c r="F562" s="589"/>
      <c r="G562" s="589"/>
      <c r="H562" s="1049"/>
      <c r="I562" s="1050"/>
      <c r="J562" s="589"/>
      <c r="K562" s="589"/>
      <c r="L562" s="589"/>
      <c r="M562" s="1049"/>
      <c r="N562" s="1050"/>
      <c r="O562" s="589"/>
      <c r="P562" s="589"/>
      <c r="Q562" s="589"/>
      <c r="AR562" s="356"/>
      <c r="AS562" s="356"/>
      <c r="AT562" s="356"/>
      <c r="AU562" s="356"/>
      <c r="AV562" s="356"/>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49"/>
      <c r="D563" s="1050"/>
      <c r="E563" s="589"/>
      <c r="F563" s="589"/>
      <c r="G563" s="589"/>
      <c r="H563" s="1049"/>
      <c r="I563" s="1050"/>
      <c r="J563" s="589"/>
      <c r="K563" s="589"/>
      <c r="L563" s="589"/>
      <c r="M563" s="1049"/>
      <c r="N563" s="1050"/>
      <c r="O563" s="589"/>
      <c r="P563" s="589"/>
      <c r="Q563" s="589"/>
      <c r="AR563" s="356"/>
      <c r="AS563" s="356"/>
      <c r="AT563" s="356"/>
      <c r="AU563" s="356"/>
      <c r="AV563" s="356"/>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49"/>
      <c r="D564" s="1050"/>
      <c r="E564" s="589"/>
      <c r="F564" s="589"/>
      <c r="G564" s="589"/>
      <c r="H564" s="1049"/>
      <c r="I564" s="1050"/>
      <c r="J564" s="589"/>
      <c r="K564" s="589"/>
      <c r="L564" s="589"/>
      <c r="M564" s="1049"/>
      <c r="N564" s="1050"/>
      <c r="O564" s="589"/>
      <c r="P564" s="589"/>
      <c r="Q564" s="589"/>
      <c r="AR564" s="356"/>
      <c r="AS564" s="356"/>
      <c r="AT564" s="356"/>
      <c r="AU564" s="356"/>
      <c r="AV564" s="356"/>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49"/>
      <c r="D565" s="1050"/>
      <c r="E565" s="589"/>
      <c r="F565" s="589"/>
      <c r="G565" s="589"/>
      <c r="H565" s="1049"/>
      <c r="I565" s="1050"/>
      <c r="J565" s="589"/>
      <c r="K565" s="589"/>
      <c r="L565" s="589"/>
      <c r="M565" s="1049"/>
      <c r="N565" s="1050"/>
      <c r="O565" s="589"/>
      <c r="P565" s="589"/>
      <c r="Q565" s="589"/>
      <c r="AR565" s="356"/>
      <c r="AS565" s="356"/>
      <c r="AT565" s="356"/>
      <c r="AU565" s="356"/>
      <c r="AV565" s="356"/>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49"/>
      <c r="D566" s="1050"/>
      <c r="E566" s="589"/>
      <c r="F566" s="589"/>
      <c r="G566" s="589"/>
      <c r="H566" s="1049"/>
      <c r="I566" s="1050"/>
      <c r="J566" s="589"/>
      <c r="K566" s="589"/>
      <c r="L566" s="589"/>
      <c r="M566" s="1049"/>
      <c r="N566" s="1050"/>
      <c r="O566" s="589"/>
      <c r="P566" s="589"/>
      <c r="Q566" s="589"/>
      <c r="AR566" s="356"/>
      <c r="AS566" s="356"/>
      <c r="AT566" s="356"/>
      <c r="AU566" s="356"/>
      <c r="AV566" s="356"/>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49"/>
      <c r="D567" s="1050"/>
      <c r="E567" s="589"/>
      <c r="F567" s="589"/>
      <c r="G567" s="589"/>
      <c r="H567" s="1049"/>
      <c r="I567" s="1050"/>
      <c r="J567" s="589"/>
      <c r="K567" s="589"/>
      <c r="L567" s="589"/>
      <c r="M567" s="1049"/>
      <c r="N567" s="1050"/>
      <c r="O567" s="589"/>
      <c r="P567" s="589"/>
      <c r="Q567" s="589"/>
      <c r="AR567" s="356"/>
      <c r="AS567" s="356"/>
      <c r="AT567" s="356"/>
      <c r="AU567" s="356"/>
      <c r="AV567" s="356"/>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49"/>
      <c r="D568" s="1050"/>
      <c r="E568" s="589"/>
      <c r="F568" s="589"/>
      <c r="G568" s="589"/>
      <c r="H568" s="1049"/>
      <c r="I568" s="1050"/>
      <c r="J568" s="589"/>
      <c r="K568" s="589"/>
      <c r="L568" s="589"/>
      <c r="M568" s="1049"/>
      <c r="N568" s="1050"/>
      <c r="O568" s="589"/>
      <c r="P568" s="589"/>
      <c r="Q568" s="589"/>
      <c r="AR568" s="356"/>
      <c r="AS568" s="356"/>
      <c r="AT568" s="356"/>
      <c r="AU568" s="356"/>
      <c r="AV568" s="356"/>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49"/>
      <c r="D569" s="1050"/>
      <c r="E569" s="589"/>
      <c r="F569" s="589"/>
      <c r="G569" s="589"/>
      <c r="H569" s="1049"/>
      <c r="I569" s="1050"/>
      <c r="J569" s="589"/>
      <c r="K569" s="589"/>
      <c r="L569" s="589"/>
      <c r="M569" s="1049"/>
      <c r="N569" s="1050"/>
      <c r="O569" s="589"/>
      <c r="P569" s="589"/>
      <c r="Q569" s="589"/>
      <c r="AR569" s="356"/>
      <c r="AS569" s="356"/>
      <c r="AT569" s="356"/>
      <c r="AU569" s="356"/>
      <c r="AV569" s="356"/>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49"/>
      <c r="D570" s="1050"/>
      <c r="E570" s="589"/>
      <c r="F570" s="589"/>
      <c r="G570" s="589"/>
      <c r="H570" s="1049"/>
      <c r="I570" s="1050"/>
      <c r="J570" s="589"/>
      <c r="K570" s="589"/>
      <c r="L570" s="589"/>
      <c r="M570" s="1049"/>
      <c r="N570" s="1050"/>
      <c r="O570" s="589"/>
      <c r="P570" s="589"/>
      <c r="Q570" s="589"/>
      <c r="AR570" s="356"/>
      <c r="AS570" s="356"/>
      <c r="AT570" s="356"/>
      <c r="AU570" s="356"/>
      <c r="AV570" s="356"/>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49"/>
      <c r="D571" s="1050"/>
      <c r="E571" s="589"/>
      <c r="F571" s="589"/>
      <c r="G571" s="589"/>
      <c r="H571" s="1049"/>
      <c r="I571" s="1050"/>
      <c r="J571" s="589"/>
      <c r="K571" s="589"/>
      <c r="L571" s="589"/>
      <c r="M571" s="1049"/>
      <c r="N571" s="1050"/>
      <c r="O571" s="589"/>
      <c r="P571" s="589"/>
      <c r="Q571" s="589"/>
      <c r="AR571" s="356"/>
      <c r="AS571" s="356"/>
      <c r="AT571" s="356"/>
      <c r="AU571" s="356"/>
      <c r="AV571" s="356"/>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49"/>
      <c r="D572" s="1050"/>
      <c r="E572" s="589"/>
      <c r="F572" s="589"/>
      <c r="G572" s="589"/>
      <c r="H572" s="1049"/>
      <c r="I572" s="1050"/>
      <c r="J572" s="589"/>
      <c r="K572" s="589"/>
      <c r="L572" s="589"/>
      <c r="M572" s="1049"/>
      <c r="N572" s="1050"/>
      <c r="O572" s="589"/>
      <c r="P572" s="589"/>
      <c r="Q572" s="589"/>
      <c r="AR572" s="356"/>
      <c r="AS572" s="356"/>
      <c r="AT572" s="356"/>
      <c r="AU572" s="356"/>
      <c r="AV572" s="356"/>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49"/>
      <c r="D573" s="1050"/>
      <c r="E573" s="589"/>
      <c r="F573" s="589"/>
      <c r="G573" s="589"/>
      <c r="H573" s="1049"/>
      <c r="I573" s="1050"/>
      <c r="J573" s="589"/>
      <c r="K573" s="589"/>
      <c r="L573" s="589"/>
      <c r="M573" s="1049"/>
      <c r="N573" s="1050"/>
      <c r="O573" s="589"/>
      <c r="P573" s="589"/>
      <c r="Q573" s="589"/>
      <c r="AR573" s="356"/>
      <c r="AS573" s="356"/>
      <c r="AT573" s="356"/>
      <c r="AU573" s="356"/>
      <c r="AV573" s="356"/>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49"/>
      <c r="D574" s="1050"/>
      <c r="E574" s="589"/>
      <c r="F574" s="589"/>
      <c r="G574" s="589"/>
      <c r="H574" s="1049"/>
      <c r="I574" s="1050"/>
      <c r="J574" s="589"/>
      <c r="K574" s="589"/>
      <c r="L574" s="589"/>
      <c r="M574" s="1049"/>
      <c r="N574" s="1050"/>
      <c r="O574" s="589"/>
      <c r="P574" s="589"/>
      <c r="Q574" s="589"/>
      <c r="AR574" s="356"/>
      <c r="AS574" s="356"/>
      <c r="AT574" s="356"/>
      <c r="AU574" s="356"/>
      <c r="AV574" s="356"/>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49"/>
      <c r="D575" s="1050"/>
      <c r="E575" s="589"/>
      <c r="F575" s="589"/>
      <c r="G575" s="589"/>
      <c r="H575" s="1049"/>
      <c r="I575" s="1050"/>
      <c r="J575" s="589"/>
      <c r="K575" s="589"/>
      <c r="L575" s="589"/>
      <c r="M575" s="1049"/>
      <c r="N575" s="1050"/>
      <c r="O575" s="589"/>
      <c r="P575" s="589"/>
      <c r="Q575" s="589"/>
      <c r="AR575" s="356"/>
      <c r="AS575" s="356"/>
      <c r="AT575" s="356"/>
      <c r="AU575" s="356"/>
      <c r="AV575" s="356"/>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49"/>
      <c r="D576" s="1050"/>
      <c r="E576" s="589"/>
      <c r="F576" s="589"/>
      <c r="G576" s="589"/>
      <c r="H576" s="1049"/>
      <c r="I576" s="1050"/>
      <c r="J576" s="589"/>
      <c r="K576" s="589"/>
      <c r="L576" s="589"/>
      <c r="M576" s="1049"/>
      <c r="N576" s="1050"/>
      <c r="O576" s="589"/>
      <c r="P576" s="589"/>
      <c r="Q576" s="589"/>
      <c r="AR576" s="356"/>
      <c r="AS576" s="356"/>
      <c r="AT576" s="356"/>
      <c r="AU576" s="356"/>
      <c r="AV576" s="356"/>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49"/>
      <c r="D577" s="1050"/>
      <c r="E577" s="589"/>
      <c r="F577" s="589"/>
      <c r="G577" s="589"/>
      <c r="H577" s="1049"/>
      <c r="I577" s="1050"/>
      <c r="J577" s="589"/>
      <c r="K577" s="589"/>
      <c r="L577" s="589"/>
      <c r="M577" s="1049"/>
      <c r="N577" s="1050"/>
      <c r="O577" s="589"/>
      <c r="P577" s="589"/>
      <c r="Q577" s="589"/>
      <c r="AR577" s="356"/>
      <c r="AS577" s="356"/>
      <c r="AT577" s="356"/>
      <c r="AU577" s="356"/>
      <c r="AV577" s="356"/>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49"/>
      <c r="D578" s="1050"/>
      <c r="E578" s="589"/>
      <c r="F578" s="589"/>
      <c r="G578" s="589"/>
      <c r="H578" s="1049"/>
      <c r="I578" s="1050"/>
      <c r="J578" s="589"/>
      <c r="K578" s="589"/>
      <c r="L578" s="589"/>
      <c r="M578" s="1049"/>
      <c r="N578" s="1050"/>
      <c r="O578" s="589"/>
      <c r="P578" s="589"/>
      <c r="Q578" s="589"/>
      <c r="AR578" s="356"/>
      <c r="AS578" s="356"/>
      <c r="AT578" s="356"/>
      <c r="AU578" s="356"/>
      <c r="AV578" s="356"/>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49"/>
      <c r="D579" s="1050"/>
      <c r="E579" s="589"/>
      <c r="F579" s="589"/>
      <c r="G579" s="589"/>
      <c r="H579" s="1049"/>
      <c r="I579" s="1050"/>
      <c r="J579" s="589"/>
      <c r="K579" s="589"/>
      <c r="L579" s="589"/>
      <c r="M579" s="1049"/>
      <c r="N579" s="1050"/>
      <c r="O579" s="589"/>
      <c r="P579" s="589"/>
      <c r="Q579" s="589"/>
      <c r="AR579" s="356"/>
      <c r="AS579" s="356"/>
      <c r="AT579" s="356"/>
      <c r="AU579" s="356"/>
      <c r="AV579" s="356"/>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49"/>
      <c r="D580" s="1050"/>
      <c r="E580" s="589"/>
      <c r="F580" s="589"/>
      <c r="G580" s="589"/>
      <c r="H580" s="1049"/>
      <c r="I580" s="1050"/>
      <c r="J580" s="589"/>
      <c r="K580" s="589"/>
      <c r="L580" s="589"/>
      <c r="M580" s="1049"/>
      <c r="N580" s="1050"/>
      <c r="O580" s="589"/>
      <c r="P580" s="589"/>
      <c r="Q580" s="589"/>
      <c r="AR580" s="356"/>
      <c r="AS580" s="356"/>
      <c r="AT580" s="356"/>
      <c r="AU580" s="356"/>
      <c r="AV580" s="356"/>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49"/>
      <c r="D581" s="1050"/>
      <c r="E581" s="589"/>
      <c r="F581" s="589"/>
      <c r="G581" s="589"/>
      <c r="H581" s="1049"/>
      <c r="I581" s="1050"/>
      <c r="J581" s="589"/>
      <c r="K581" s="589"/>
      <c r="L581" s="589"/>
      <c r="M581" s="1049"/>
      <c r="N581" s="1050"/>
      <c r="O581" s="589"/>
      <c r="P581" s="589"/>
      <c r="Q581" s="589"/>
      <c r="AR581" s="356"/>
      <c r="AS581" s="356"/>
      <c r="AT581" s="356"/>
      <c r="AU581" s="356"/>
      <c r="AV581" s="356"/>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49"/>
      <c r="D582" s="1050"/>
      <c r="E582" s="589"/>
      <c r="F582" s="589"/>
      <c r="G582" s="589"/>
      <c r="H582" s="1049"/>
      <c r="I582" s="1050"/>
      <c r="J582" s="589"/>
      <c r="K582" s="589"/>
      <c r="L582" s="589"/>
      <c r="M582" s="1049"/>
      <c r="N582" s="1050"/>
      <c r="O582" s="589"/>
      <c r="P582" s="589"/>
      <c r="Q582" s="589"/>
      <c r="AR582" s="356"/>
      <c r="AS582" s="356"/>
      <c r="AT582" s="356"/>
      <c r="AU582" s="356"/>
      <c r="AV582" s="356"/>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49"/>
      <c r="D583" s="1050"/>
      <c r="E583" s="589"/>
      <c r="F583" s="589"/>
      <c r="G583" s="589"/>
      <c r="H583" s="1049"/>
      <c r="I583" s="1050"/>
      <c r="J583" s="589"/>
      <c r="K583" s="589"/>
      <c r="L583" s="589"/>
      <c r="M583" s="1049"/>
      <c r="N583" s="1050"/>
      <c r="O583" s="589"/>
      <c r="P583" s="589"/>
      <c r="Q583" s="589"/>
      <c r="AR583" s="356"/>
      <c r="AS583" s="356"/>
      <c r="AT583" s="356"/>
      <c r="AU583" s="356"/>
      <c r="AV583" s="356"/>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49"/>
      <c r="D584" s="1050"/>
      <c r="E584" s="589"/>
      <c r="F584" s="589"/>
      <c r="G584" s="589"/>
      <c r="H584" s="1049"/>
      <c r="I584" s="1050"/>
      <c r="J584" s="589"/>
      <c r="K584" s="589"/>
      <c r="L584" s="589"/>
      <c r="M584" s="1049"/>
      <c r="N584" s="1050"/>
      <c r="O584" s="589"/>
      <c r="P584" s="589"/>
      <c r="Q584" s="589"/>
      <c r="AR584" s="356"/>
      <c r="AS584" s="356"/>
      <c r="AT584" s="356"/>
      <c r="AU584" s="356"/>
      <c r="AV584" s="356"/>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49"/>
      <c r="D585" s="1050"/>
      <c r="E585" s="589"/>
      <c r="F585" s="589"/>
      <c r="G585" s="589"/>
      <c r="H585" s="1049"/>
      <c r="I585" s="1050"/>
      <c r="J585" s="589"/>
      <c r="K585" s="589"/>
      <c r="L585" s="589"/>
      <c r="M585" s="1049"/>
      <c r="N585" s="1050"/>
      <c r="O585" s="589"/>
      <c r="P585" s="589"/>
      <c r="Q585" s="589"/>
      <c r="AR585" s="356"/>
      <c r="AS585" s="356"/>
      <c r="AT585" s="356"/>
      <c r="AU585" s="356"/>
      <c r="AV585" s="356"/>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49"/>
      <c r="D586" s="1050"/>
      <c r="E586" s="589"/>
      <c r="F586" s="589"/>
      <c r="G586" s="589"/>
      <c r="H586" s="1049"/>
      <c r="I586" s="1050"/>
      <c r="J586" s="589"/>
      <c r="K586" s="589"/>
      <c r="L586" s="589"/>
      <c r="M586" s="1049"/>
      <c r="N586" s="1050"/>
      <c r="O586" s="589"/>
      <c r="P586" s="589"/>
      <c r="Q586" s="589"/>
      <c r="AR586" s="356"/>
      <c r="AS586" s="356"/>
      <c r="AT586" s="356"/>
      <c r="AU586" s="356"/>
      <c r="AV586" s="356"/>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49"/>
      <c r="D587" s="1050"/>
      <c r="E587" s="589"/>
      <c r="F587" s="589"/>
      <c r="G587" s="589"/>
      <c r="H587" s="1049"/>
      <c r="I587" s="1050"/>
      <c r="J587" s="589"/>
      <c r="K587" s="589"/>
      <c r="L587" s="589"/>
      <c r="M587" s="1049"/>
      <c r="N587" s="1050"/>
      <c r="O587" s="589"/>
      <c r="P587" s="589"/>
      <c r="Q587" s="589"/>
      <c r="AR587" s="356"/>
      <c r="AS587" s="356"/>
      <c r="AT587" s="356"/>
      <c r="AU587" s="356"/>
      <c r="AV587" s="356"/>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49"/>
      <c r="D588" s="1050"/>
      <c r="E588" s="589"/>
      <c r="F588" s="589"/>
      <c r="G588" s="589"/>
      <c r="H588" s="1049"/>
      <c r="I588" s="1050"/>
      <c r="J588" s="589"/>
      <c r="K588" s="589"/>
      <c r="L588" s="589"/>
      <c r="M588" s="1049"/>
      <c r="N588" s="1050"/>
      <c r="O588" s="589"/>
      <c r="P588" s="589"/>
      <c r="Q588" s="589"/>
      <c r="AR588" s="356"/>
      <c r="AS588" s="356"/>
      <c r="AT588" s="356"/>
      <c r="AU588" s="356"/>
      <c r="AV588" s="356"/>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49"/>
      <c r="D589" s="1050"/>
      <c r="E589" s="589"/>
      <c r="F589" s="589"/>
      <c r="G589" s="589"/>
      <c r="H589" s="1049"/>
      <c r="I589" s="1050"/>
      <c r="J589" s="589"/>
      <c r="K589" s="589"/>
      <c r="L589" s="589"/>
      <c r="M589" s="1049"/>
      <c r="N589" s="1050"/>
      <c r="O589" s="589"/>
      <c r="P589" s="589"/>
      <c r="Q589" s="589"/>
      <c r="AR589" s="356"/>
      <c r="AS589" s="356"/>
      <c r="AT589" s="356"/>
      <c r="AU589" s="356"/>
      <c r="AV589" s="356"/>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c r="D590" s="1050"/>
      <c r="E590" s="589"/>
      <c r="F590" s="589"/>
      <c r="G590" s="589"/>
      <c r="H590" s="1049"/>
      <c r="I590" s="1050"/>
      <c r="J590" s="589"/>
      <c r="K590" s="589"/>
      <c r="L590" s="589"/>
      <c r="M590" s="1049"/>
      <c r="N590" s="1050"/>
      <c r="O590" s="589"/>
      <c r="P590" s="589"/>
      <c r="Q590" s="589"/>
      <c r="AR590" s="356"/>
      <c r="AS590" s="356"/>
      <c r="AT590" s="356"/>
      <c r="AU590" s="356"/>
      <c r="AV590" s="356"/>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c r="D591" s="1050"/>
      <c r="E591" s="589"/>
      <c r="F591" s="589"/>
      <c r="G591" s="589"/>
      <c r="H591" s="1049"/>
      <c r="I591" s="1050"/>
      <c r="J591" s="589"/>
      <c r="K591" s="589"/>
      <c r="L591" s="589"/>
      <c r="M591" s="1049"/>
      <c r="N591" s="1050"/>
      <c r="O591" s="589"/>
      <c r="P591" s="589"/>
      <c r="Q591" s="589"/>
      <c r="AR591" s="356"/>
      <c r="AS591" s="356"/>
      <c r="AT591" s="356"/>
      <c r="AU591" s="356"/>
      <c r="AV591" s="356"/>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49"/>
      <c r="D592" s="1050"/>
      <c r="E592" s="589"/>
      <c r="F592" s="589"/>
      <c r="G592" s="589"/>
      <c r="H592" s="1049"/>
      <c r="I592" s="1050"/>
      <c r="J592" s="589"/>
      <c r="K592" s="589"/>
      <c r="L592" s="589"/>
      <c r="M592" s="1049"/>
      <c r="N592" s="1050"/>
      <c r="O592" s="589"/>
      <c r="P592" s="589"/>
      <c r="Q592" s="589"/>
      <c r="AR592" s="356"/>
      <c r="AS592" s="356"/>
      <c r="AT592" s="356"/>
      <c r="AU592" s="356"/>
      <c r="AV592" s="356"/>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49"/>
      <c r="D593" s="1050"/>
      <c r="E593" s="589"/>
      <c r="F593" s="589"/>
      <c r="G593" s="589"/>
      <c r="H593" s="1049"/>
      <c r="I593" s="1050"/>
      <c r="J593" s="589"/>
      <c r="K593" s="589"/>
      <c r="L593" s="589"/>
      <c r="M593" s="1049"/>
      <c r="N593" s="1050"/>
      <c r="O593" s="589"/>
      <c r="P593" s="589"/>
      <c r="Q593" s="589"/>
      <c r="AR593" s="356"/>
      <c r="AS593" s="356"/>
      <c r="AT593" s="356"/>
      <c r="AU593" s="356"/>
      <c r="AV593" s="356"/>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49"/>
      <c r="D594" s="1050"/>
      <c r="E594" s="589"/>
      <c r="F594" s="589"/>
      <c r="G594" s="589"/>
      <c r="H594" s="1049"/>
      <c r="I594" s="1050"/>
      <c r="J594" s="589"/>
      <c r="K594" s="589"/>
      <c r="L594" s="589"/>
      <c r="M594" s="1049"/>
      <c r="N594" s="1050"/>
      <c r="O594" s="589"/>
      <c r="P594" s="589"/>
      <c r="Q594" s="589"/>
      <c r="AR594" s="356"/>
      <c r="AS594" s="356"/>
      <c r="AT594" s="356"/>
      <c r="AU594" s="356"/>
      <c r="AV594" s="356"/>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c r="D595" s="1050"/>
      <c r="E595" s="589"/>
      <c r="F595" s="589"/>
      <c r="G595" s="589"/>
      <c r="H595" s="1049"/>
      <c r="I595" s="1050"/>
      <c r="J595" s="589"/>
      <c r="K595" s="589"/>
      <c r="L595" s="589"/>
      <c r="M595" s="1049"/>
      <c r="N595" s="1050"/>
      <c r="O595" s="589"/>
      <c r="P595" s="589"/>
      <c r="Q595" s="589"/>
      <c r="AR595" s="356"/>
      <c r="AS595" s="356"/>
      <c r="AT595" s="356"/>
      <c r="AU595" s="356"/>
      <c r="AV595" s="356"/>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c r="D596" s="1050"/>
      <c r="E596" s="589"/>
      <c r="F596" s="589"/>
      <c r="G596" s="589"/>
      <c r="H596" s="1049"/>
      <c r="I596" s="1050"/>
      <c r="J596" s="589"/>
      <c r="K596" s="589"/>
      <c r="L596" s="589"/>
      <c r="M596" s="1049"/>
      <c r="N596" s="1050"/>
      <c r="O596" s="589"/>
      <c r="P596" s="589"/>
      <c r="Q596" s="589"/>
      <c r="AR596" s="356"/>
      <c r="AS596" s="356"/>
      <c r="AT596" s="356"/>
      <c r="AU596" s="356"/>
      <c r="AV596" s="356"/>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c r="D597" s="1050"/>
      <c r="E597" s="589"/>
      <c r="F597" s="589"/>
      <c r="G597" s="589"/>
      <c r="H597" s="1049"/>
      <c r="I597" s="1050"/>
      <c r="J597" s="589"/>
      <c r="K597" s="589"/>
      <c r="L597" s="589"/>
      <c r="M597" s="1049"/>
      <c r="N597" s="1050"/>
      <c r="O597" s="589"/>
      <c r="P597" s="589"/>
      <c r="Q597" s="589"/>
      <c r="AR597" s="356"/>
      <c r="AS597" s="356"/>
      <c r="AT597" s="356"/>
      <c r="AU597" s="356"/>
      <c r="AV597" s="356"/>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c r="D598" s="1050"/>
      <c r="E598" s="589"/>
      <c r="F598" s="589"/>
      <c r="G598" s="589"/>
      <c r="H598" s="1049"/>
      <c r="I598" s="1050"/>
      <c r="J598" s="589"/>
      <c r="K598" s="589"/>
      <c r="L598" s="589"/>
      <c r="M598" s="1049"/>
      <c r="N598" s="1050"/>
      <c r="O598" s="589"/>
      <c r="P598" s="589"/>
      <c r="Q598" s="589"/>
      <c r="AR598" s="356"/>
      <c r="AS598" s="356"/>
      <c r="AT598" s="356"/>
      <c r="AU598" s="356"/>
      <c r="AV598" s="356"/>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c r="D599" s="1050"/>
      <c r="E599" s="589"/>
      <c r="F599" s="589"/>
      <c r="G599" s="589"/>
      <c r="H599" s="1049"/>
      <c r="I599" s="1050"/>
      <c r="J599" s="589"/>
      <c r="K599" s="589"/>
      <c r="L599" s="589"/>
      <c r="M599" s="1049"/>
      <c r="N599" s="1050"/>
      <c r="O599" s="589"/>
      <c r="P599" s="589"/>
      <c r="Q599" s="589"/>
      <c r="AR599" s="356"/>
      <c r="AS599" s="356"/>
      <c r="AT599" s="356"/>
      <c r="AU599" s="356"/>
      <c r="AV599" s="356"/>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c r="D600" s="1050"/>
      <c r="E600" s="589"/>
      <c r="F600" s="589"/>
      <c r="G600" s="589"/>
      <c r="H600" s="1049"/>
      <c r="I600" s="1050"/>
      <c r="J600" s="589"/>
      <c r="K600" s="589"/>
      <c r="L600" s="589"/>
      <c r="M600" s="1049"/>
      <c r="N600" s="1050"/>
      <c r="O600" s="589"/>
      <c r="P600" s="589"/>
      <c r="Q600" s="589"/>
      <c r="AR600" s="356"/>
      <c r="AS600" s="356"/>
      <c r="AT600" s="356"/>
      <c r="AU600" s="356"/>
      <c r="AV600" s="356"/>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c r="D601" s="1050"/>
      <c r="E601" s="589"/>
      <c r="F601" s="589"/>
      <c r="G601" s="589"/>
      <c r="H601" s="1049"/>
      <c r="I601" s="1050"/>
      <c r="J601" s="589"/>
      <c r="K601" s="589"/>
      <c r="L601" s="589"/>
      <c r="M601" s="1049"/>
      <c r="N601" s="1050"/>
      <c r="O601" s="589"/>
      <c r="P601" s="589"/>
      <c r="Q601" s="589"/>
      <c r="AR601" s="356"/>
      <c r="AS601" s="356"/>
      <c r="AT601" s="356"/>
      <c r="AU601" s="356"/>
      <c r="AV601" s="356"/>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c r="D602" s="1050"/>
      <c r="E602" s="589"/>
      <c r="F602" s="589"/>
      <c r="G602" s="589"/>
      <c r="H602" s="1049"/>
      <c r="I602" s="1050"/>
      <c r="J602" s="589"/>
      <c r="K602" s="589"/>
      <c r="L602" s="589"/>
      <c r="M602" s="1049"/>
      <c r="N602" s="1050"/>
      <c r="O602" s="589"/>
      <c r="P602" s="589"/>
      <c r="Q602" s="589"/>
      <c r="AR602" s="356"/>
      <c r="AS602" s="356"/>
      <c r="AT602" s="356"/>
      <c r="AU602" s="356"/>
      <c r="AV602" s="356"/>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c r="D603" s="1050"/>
      <c r="E603" s="589"/>
      <c r="F603" s="589"/>
      <c r="G603" s="589"/>
      <c r="H603" s="1049"/>
      <c r="I603" s="1050"/>
      <c r="J603" s="589"/>
      <c r="K603" s="589"/>
      <c r="L603" s="589"/>
      <c r="M603" s="1049"/>
      <c r="N603" s="1050"/>
      <c r="O603" s="589"/>
      <c r="P603" s="589"/>
      <c r="Q603" s="589"/>
      <c r="AR603" s="356"/>
      <c r="AS603" s="356"/>
      <c r="AT603" s="356"/>
      <c r="AU603" s="356"/>
      <c r="AV603" s="356"/>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c r="D604" s="1050"/>
      <c r="E604" s="589"/>
      <c r="F604" s="589"/>
      <c r="G604" s="589"/>
      <c r="H604" s="1049"/>
      <c r="I604" s="1050"/>
      <c r="J604" s="589"/>
      <c r="K604" s="589"/>
      <c r="L604" s="589"/>
      <c r="M604" s="1049"/>
      <c r="N604" s="1050"/>
      <c r="O604" s="589"/>
      <c r="P604" s="589"/>
      <c r="Q604" s="589"/>
      <c r="AR604" s="356"/>
      <c r="AS604" s="356"/>
      <c r="AT604" s="356"/>
      <c r="AU604" s="356"/>
      <c r="AV604" s="356"/>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c r="D605" s="1050"/>
      <c r="E605" s="589"/>
      <c r="F605" s="589"/>
      <c r="G605" s="589"/>
      <c r="H605" s="1049"/>
      <c r="I605" s="1050"/>
      <c r="J605" s="589"/>
      <c r="K605" s="589"/>
      <c r="L605" s="589"/>
      <c r="M605" s="1049"/>
      <c r="N605" s="1050"/>
      <c r="O605" s="589"/>
      <c r="P605" s="589"/>
      <c r="Q605" s="589"/>
      <c r="AR605" s="356"/>
      <c r="AS605" s="356"/>
      <c r="AT605" s="356"/>
      <c r="AU605" s="356"/>
      <c r="AV605" s="356"/>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c r="D606" s="1050"/>
      <c r="E606" s="589"/>
      <c r="F606" s="589"/>
      <c r="G606" s="589"/>
      <c r="H606" s="1049"/>
      <c r="I606" s="1050"/>
      <c r="J606" s="589"/>
      <c r="K606" s="589"/>
      <c r="L606" s="589"/>
      <c r="M606" s="1049"/>
      <c r="N606" s="1050"/>
      <c r="O606" s="589"/>
      <c r="P606" s="589"/>
      <c r="Q606" s="589"/>
      <c r="AR606" s="356"/>
      <c r="AS606" s="356"/>
      <c r="AT606" s="356"/>
      <c r="AU606" s="356"/>
      <c r="AV606" s="356"/>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c r="D607" s="1050"/>
      <c r="E607" s="589"/>
      <c r="F607" s="589"/>
      <c r="G607" s="589"/>
      <c r="H607" s="1049"/>
      <c r="I607" s="1050"/>
      <c r="J607" s="589"/>
      <c r="K607" s="589"/>
      <c r="L607" s="589"/>
      <c r="M607" s="1049"/>
      <c r="N607" s="1050"/>
      <c r="O607" s="589"/>
      <c r="P607" s="589"/>
      <c r="Q607" s="589"/>
      <c r="AR607" s="356"/>
      <c r="AS607" s="356"/>
      <c r="AT607" s="356"/>
      <c r="AU607" s="356"/>
      <c r="AV607" s="356"/>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c r="D608" s="1050"/>
      <c r="E608" s="589"/>
      <c r="F608" s="589"/>
      <c r="G608" s="589"/>
      <c r="H608" s="1049"/>
      <c r="I608" s="1050"/>
      <c r="J608" s="589"/>
      <c r="K608" s="589"/>
      <c r="L608" s="589"/>
      <c r="M608" s="1049"/>
      <c r="N608" s="1050"/>
      <c r="O608" s="589"/>
      <c r="P608" s="589"/>
      <c r="Q608" s="589"/>
      <c r="AR608" s="356"/>
      <c r="AS608" s="356"/>
      <c r="AT608" s="356"/>
      <c r="AU608" s="356"/>
      <c r="AV608" s="356"/>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c r="D609" s="1050"/>
      <c r="E609" s="589"/>
      <c r="F609" s="589"/>
      <c r="G609" s="589"/>
      <c r="H609" s="1049"/>
      <c r="I609" s="1050"/>
      <c r="J609" s="589"/>
      <c r="K609" s="589"/>
      <c r="L609" s="589"/>
      <c r="M609" s="1049"/>
      <c r="N609" s="1050"/>
      <c r="O609" s="589"/>
      <c r="P609" s="589"/>
      <c r="Q609" s="589"/>
      <c r="AR609" s="356"/>
      <c r="AS609" s="356"/>
      <c r="AT609" s="356"/>
      <c r="AU609" s="356"/>
      <c r="AV609" s="356"/>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c r="D610" s="1050"/>
      <c r="E610" s="589"/>
      <c r="F610" s="589"/>
      <c r="G610" s="589"/>
      <c r="H610" s="1049"/>
      <c r="I610" s="1050"/>
      <c r="J610" s="589"/>
      <c r="K610" s="589"/>
      <c r="L610" s="589"/>
      <c r="M610" s="1049"/>
      <c r="N610" s="1050"/>
      <c r="O610" s="589"/>
      <c r="P610" s="589"/>
      <c r="Q610" s="589"/>
      <c r="AR610" s="356"/>
      <c r="AS610" s="356"/>
      <c r="AT610" s="356"/>
      <c r="AU610" s="356"/>
      <c r="AV610" s="356"/>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c r="D611" s="1050"/>
      <c r="E611" s="589"/>
      <c r="F611" s="589"/>
      <c r="G611" s="589"/>
      <c r="H611" s="1049"/>
      <c r="I611" s="1050"/>
      <c r="J611" s="589"/>
      <c r="K611" s="589"/>
      <c r="L611" s="589"/>
      <c r="M611" s="1049"/>
      <c r="N611" s="1050"/>
      <c r="O611" s="589"/>
      <c r="P611" s="589"/>
      <c r="Q611" s="589"/>
      <c r="AR611" s="356"/>
      <c r="AS611" s="356"/>
      <c r="AT611" s="356"/>
      <c r="AU611" s="356"/>
      <c r="AV611" s="356"/>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c r="D612" s="1050"/>
      <c r="E612" s="589"/>
      <c r="F612" s="589"/>
      <c r="G612" s="589"/>
      <c r="H612" s="1049"/>
      <c r="I612" s="1050"/>
      <c r="J612" s="589"/>
      <c r="K612" s="589"/>
      <c r="L612" s="589"/>
      <c r="M612" s="1049"/>
      <c r="N612" s="1050"/>
      <c r="O612" s="589"/>
      <c r="P612" s="589"/>
      <c r="Q612" s="589"/>
      <c r="AR612" s="356"/>
      <c r="AS612" s="356"/>
      <c r="AT612" s="356"/>
      <c r="AU612" s="356"/>
      <c r="AV612" s="356"/>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c r="D613" s="1050"/>
      <c r="E613" s="589"/>
      <c r="F613" s="589"/>
      <c r="G613" s="589"/>
      <c r="H613" s="1049"/>
      <c r="I613" s="1050"/>
      <c r="J613" s="589"/>
      <c r="K613" s="589"/>
      <c r="L613" s="589"/>
      <c r="M613" s="1049"/>
      <c r="N613" s="1050"/>
      <c r="O613" s="589"/>
      <c r="P613" s="589"/>
      <c r="Q613" s="589"/>
      <c r="AR613" s="356"/>
      <c r="AS613" s="356"/>
      <c r="AT613" s="356"/>
      <c r="AU613" s="356"/>
      <c r="AV613" s="356"/>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c r="D614" s="1050"/>
      <c r="E614" s="589"/>
      <c r="F614" s="589"/>
      <c r="G614" s="589"/>
      <c r="H614" s="1049"/>
      <c r="I614" s="1050"/>
      <c r="J614" s="589"/>
      <c r="K614" s="589"/>
      <c r="L614" s="589"/>
      <c r="M614" s="1049"/>
      <c r="N614" s="1050"/>
      <c r="O614" s="589"/>
      <c r="P614" s="589"/>
      <c r="Q614" s="589"/>
      <c r="AR614" s="356"/>
      <c r="AS614" s="356"/>
      <c r="AT614" s="356"/>
      <c r="AU614" s="356"/>
      <c r="AV614" s="356"/>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c r="D615" s="1050"/>
      <c r="E615" s="589"/>
      <c r="F615" s="589"/>
      <c r="G615" s="589"/>
      <c r="H615" s="1049"/>
      <c r="I615" s="1050"/>
      <c r="J615" s="589"/>
      <c r="K615" s="589"/>
      <c r="L615" s="589"/>
      <c r="M615" s="1049"/>
      <c r="N615" s="1050"/>
      <c r="O615" s="589"/>
      <c r="P615" s="589"/>
      <c r="Q615" s="589"/>
      <c r="AR615" s="356"/>
      <c r="AS615" s="356"/>
      <c r="AT615" s="356"/>
      <c r="AU615" s="356"/>
      <c r="AV615" s="356"/>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c r="D616" s="1050"/>
      <c r="E616" s="589"/>
      <c r="F616" s="589"/>
      <c r="G616" s="589"/>
      <c r="H616" s="1049"/>
      <c r="I616" s="1050"/>
      <c r="J616" s="589"/>
      <c r="K616" s="589"/>
      <c r="L616" s="589"/>
      <c r="M616" s="1049"/>
      <c r="N616" s="1050"/>
      <c r="O616" s="589"/>
      <c r="P616" s="589"/>
      <c r="Q616" s="589"/>
      <c r="AR616" s="356"/>
      <c r="AS616" s="356"/>
      <c r="AT616" s="356"/>
      <c r="AU616" s="356"/>
      <c r="AV616" s="356"/>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c r="D617" s="1050"/>
      <c r="E617" s="589"/>
      <c r="F617" s="589"/>
      <c r="G617" s="589"/>
      <c r="H617" s="1049"/>
      <c r="I617" s="1050"/>
      <c r="J617" s="589"/>
      <c r="K617" s="589"/>
      <c r="L617" s="589"/>
      <c r="M617" s="1049"/>
      <c r="N617" s="1050"/>
      <c r="O617" s="589"/>
      <c r="P617" s="589"/>
      <c r="Q617" s="589"/>
      <c r="AR617" s="356"/>
      <c r="AS617" s="356"/>
      <c r="AT617" s="356"/>
      <c r="AU617" s="356"/>
      <c r="AV617" s="356"/>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c r="D618" s="1050"/>
      <c r="E618" s="589"/>
      <c r="F618" s="589"/>
      <c r="G618" s="589"/>
      <c r="H618" s="1049"/>
      <c r="I618" s="1050"/>
      <c r="J618" s="589"/>
      <c r="K618" s="589"/>
      <c r="L618" s="589"/>
      <c r="M618" s="1049"/>
      <c r="N618" s="1050"/>
      <c r="O618" s="589"/>
      <c r="P618" s="589"/>
      <c r="Q618" s="589"/>
      <c r="AR618" s="356"/>
      <c r="AS618" s="356"/>
      <c r="AT618" s="356"/>
      <c r="AU618" s="356"/>
      <c r="AV618" s="356"/>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c r="D619" s="1050"/>
      <c r="E619" s="589"/>
      <c r="F619" s="589"/>
      <c r="G619" s="589"/>
      <c r="H619" s="1049"/>
      <c r="I619" s="1050"/>
      <c r="J619" s="589"/>
      <c r="K619" s="589"/>
      <c r="L619" s="589"/>
      <c r="M619" s="1049"/>
      <c r="N619" s="1050"/>
      <c r="O619" s="589"/>
      <c r="P619" s="589"/>
      <c r="Q619" s="589"/>
      <c r="AR619" s="356"/>
      <c r="AS619" s="356"/>
      <c r="AT619" s="356"/>
      <c r="AU619" s="356"/>
      <c r="AV619" s="356"/>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589"/>
      <c r="F620" s="589"/>
      <c r="G620" s="589"/>
      <c r="H620" s="1049"/>
      <c r="I620" s="1050"/>
      <c r="J620" s="589"/>
      <c r="K620" s="589"/>
      <c r="L620" s="589"/>
      <c r="M620" s="1049"/>
      <c r="N620" s="1050"/>
      <c r="O620" s="589"/>
      <c r="P620" s="589"/>
      <c r="Q620" s="589"/>
      <c r="AR620" s="356"/>
      <c r="AS620" s="356"/>
      <c r="AT620" s="356"/>
      <c r="AU620" s="356"/>
      <c r="AV620" s="356"/>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589"/>
      <c r="F621" s="589"/>
      <c r="G621" s="589"/>
      <c r="H621" s="1049"/>
      <c r="I621" s="1050"/>
      <c r="J621" s="589"/>
      <c r="K621" s="589"/>
      <c r="L621" s="589"/>
      <c r="M621" s="1049"/>
      <c r="N621" s="1050"/>
      <c r="O621" s="589"/>
      <c r="P621" s="589"/>
      <c r="Q621" s="589"/>
      <c r="AR621" s="356"/>
      <c r="AS621" s="356"/>
      <c r="AT621" s="356"/>
      <c r="AU621" s="356"/>
      <c r="AV621" s="356"/>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c r="D622" s="1050"/>
      <c r="E622" s="589"/>
      <c r="F622" s="589"/>
      <c r="G622" s="589"/>
      <c r="H622" s="1049"/>
      <c r="I622" s="1050"/>
      <c r="J622" s="589"/>
      <c r="K622" s="589"/>
      <c r="L622" s="589"/>
      <c r="M622" s="1049"/>
      <c r="N622" s="1050"/>
      <c r="O622" s="589"/>
      <c r="P622" s="589"/>
      <c r="Q622" s="589"/>
      <c r="AR622" s="356"/>
      <c r="AS622" s="356"/>
      <c r="AT622" s="356"/>
      <c r="AU622" s="356"/>
      <c r="AV622" s="356"/>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c r="D623" s="1050"/>
      <c r="E623" s="589"/>
      <c r="F623" s="589"/>
      <c r="G623" s="589"/>
      <c r="H623" s="1049"/>
      <c r="I623" s="1050"/>
      <c r="J623" s="589"/>
      <c r="K623" s="589"/>
      <c r="L623" s="589"/>
      <c r="M623" s="1049"/>
      <c r="N623" s="1050"/>
      <c r="O623" s="589"/>
      <c r="P623" s="589"/>
      <c r="Q623" s="589"/>
      <c r="AR623" s="356"/>
      <c r="AS623" s="356"/>
      <c r="AT623" s="356"/>
      <c r="AU623" s="356"/>
      <c r="AV623" s="356"/>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c r="D624" s="1050"/>
      <c r="E624" s="589"/>
      <c r="F624" s="589"/>
      <c r="G624" s="589"/>
      <c r="H624" s="1049"/>
      <c r="I624" s="1050"/>
      <c r="J624" s="589"/>
      <c r="K624" s="589"/>
      <c r="L624" s="589"/>
      <c r="M624" s="1049"/>
      <c r="N624" s="1050"/>
      <c r="O624" s="589"/>
      <c r="P624" s="589"/>
      <c r="Q624" s="589"/>
      <c r="AR624" s="356"/>
      <c r="AS624" s="356"/>
      <c r="AT624" s="356"/>
      <c r="AU624" s="356"/>
      <c r="AV624" s="356"/>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589"/>
      <c r="F625" s="589"/>
      <c r="G625" s="589"/>
      <c r="H625" s="1049"/>
      <c r="I625" s="1050"/>
      <c r="J625" s="589"/>
      <c r="K625" s="589"/>
      <c r="L625" s="589"/>
      <c r="M625" s="1049"/>
      <c r="N625" s="1050"/>
      <c r="O625" s="589"/>
      <c r="P625" s="589"/>
      <c r="Q625" s="589"/>
      <c r="AR625" s="356"/>
      <c r="AS625" s="356"/>
      <c r="AT625" s="356"/>
      <c r="AU625" s="356"/>
      <c r="AV625" s="356"/>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589"/>
      <c r="F626" s="589"/>
      <c r="G626" s="589"/>
      <c r="H626" s="1049"/>
      <c r="I626" s="1050"/>
      <c r="J626" s="589"/>
      <c r="K626" s="589"/>
      <c r="L626" s="589"/>
      <c r="M626" s="1049"/>
      <c r="N626" s="1050"/>
      <c r="O626" s="589"/>
      <c r="P626" s="589"/>
      <c r="Q626" s="589"/>
      <c r="AR626" s="356"/>
      <c r="AS626" s="356"/>
      <c r="AT626" s="356"/>
      <c r="AU626" s="356"/>
      <c r="AV626" s="356"/>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589"/>
      <c r="F627" s="589"/>
      <c r="G627" s="589"/>
      <c r="H627" s="1049"/>
      <c r="I627" s="1050"/>
      <c r="J627" s="589"/>
      <c r="K627" s="589"/>
      <c r="L627" s="589"/>
      <c r="M627" s="1049"/>
      <c r="N627" s="1050"/>
      <c r="O627" s="589"/>
      <c r="P627" s="589"/>
      <c r="Q627" s="589"/>
      <c r="AR627" s="356"/>
      <c r="AS627" s="356"/>
      <c r="AT627" s="356"/>
      <c r="AU627" s="356"/>
      <c r="AV627" s="356"/>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589"/>
      <c r="F628" s="589"/>
      <c r="G628" s="589"/>
      <c r="H628" s="1049"/>
      <c r="I628" s="1050"/>
      <c r="J628" s="589"/>
      <c r="K628" s="589"/>
      <c r="L628" s="589"/>
      <c r="M628" s="1049"/>
      <c r="N628" s="1050"/>
      <c r="O628" s="589"/>
      <c r="P628" s="589"/>
      <c r="Q628" s="589"/>
      <c r="AR628" s="356"/>
      <c r="AS628" s="356"/>
      <c r="AT628" s="356"/>
      <c r="AU628" s="356"/>
      <c r="AV628" s="356"/>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589"/>
      <c r="F629" s="589"/>
      <c r="G629" s="589"/>
      <c r="H629" s="1049"/>
      <c r="I629" s="1050"/>
      <c r="J629" s="589"/>
      <c r="K629" s="589"/>
      <c r="L629" s="589"/>
      <c r="M629" s="1049"/>
      <c r="N629" s="1050"/>
      <c r="O629" s="589"/>
      <c r="P629" s="589"/>
      <c r="Q629" s="589"/>
      <c r="AR629" s="356"/>
      <c r="AS629" s="356"/>
      <c r="AT629" s="356"/>
      <c r="AU629" s="356"/>
      <c r="AV629" s="356"/>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589"/>
      <c r="F630" s="589"/>
      <c r="G630" s="589"/>
      <c r="H630" s="1049"/>
      <c r="I630" s="1050"/>
      <c r="J630" s="589"/>
      <c r="K630" s="589"/>
      <c r="L630" s="589"/>
      <c r="M630" s="1049"/>
      <c r="N630" s="1050"/>
      <c r="O630" s="589"/>
      <c r="P630" s="589"/>
      <c r="Q630" s="589"/>
      <c r="AR630" s="356"/>
      <c r="AS630" s="356"/>
      <c r="AT630" s="356"/>
      <c r="AU630" s="356"/>
      <c r="AV630" s="356"/>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589"/>
      <c r="F631" s="589"/>
      <c r="G631" s="589"/>
      <c r="H631" s="1049"/>
      <c r="I631" s="1050"/>
      <c r="J631" s="589"/>
      <c r="K631" s="589"/>
      <c r="L631" s="589"/>
      <c r="M631" s="1049"/>
      <c r="N631" s="1050"/>
      <c r="O631" s="589"/>
      <c r="P631" s="589"/>
      <c r="Q631" s="589"/>
      <c r="AR631" s="356"/>
      <c r="AS631" s="356"/>
      <c r="AT631" s="356"/>
      <c r="AU631" s="356"/>
      <c r="AV631" s="356"/>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589"/>
      <c r="F632" s="589"/>
      <c r="G632" s="589"/>
      <c r="H632" s="1049"/>
      <c r="I632" s="1050"/>
      <c r="J632" s="589"/>
      <c r="K632" s="589"/>
      <c r="L632" s="589"/>
      <c r="M632" s="1049"/>
      <c r="N632" s="1050"/>
      <c r="O632" s="589"/>
      <c r="P632" s="589"/>
      <c r="Q632" s="589"/>
      <c r="AR632" s="356"/>
      <c r="AS632" s="356"/>
      <c r="AT632" s="356"/>
      <c r="AU632" s="356"/>
      <c r="AV632" s="356"/>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589"/>
      <c r="F633" s="589"/>
      <c r="G633" s="589"/>
      <c r="H633" s="1049"/>
      <c r="I633" s="1050"/>
      <c r="J633" s="589"/>
      <c r="K633" s="589"/>
      <c r="L633" s="589"/>
      <c r="M633" s="1049"/>
      <c r="N633" s="1050"/>
      <c r="O633" s="589"/>
      <c r="P633" s="589"/>
      <c r="Q633" s="589"/>
      <c r="AR633" s="356"/>
      <c r="AS633" s="356"/>
      <c r="AT633" s="356"/>
      <c r="AU633" s="356"/>
      <c r="AV633" s="356"/>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589"/>
      <c r="F634" s="589"/>
      <c r="G634" s="589"/>
      <c r="H634" s="1049"/>
      <c r="I634" s="1050"/>
      <c r="J634" s="589"/>
      <c r="K634" s="589"/>
      <c r="L634" s="589"/>
      <c r="M634" s="1049"/>
      <c r="N634" s="1050"/>
      <c r="O634" s="589"/>
      <c r="P634" s="589"/>
      <c r="Q634" s="589"/>
      <c r="AR634" s="356"/>
      <c r="AS634" s="356"/>
      <c r="AT634" s="356"/>
      <c r="AU634" s="356"/>
      <c r="AV634" s="356"/>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589"/>
      <c r="F635" s="589"/>
      <c r="G635" s="589"/>
      <c r="H635" s="1049"/>
      <c r="I635" s="1050"/>
      <c r="J635" s="589"/>
      <c r="K635" s="589"/>
      <c r="L635" s="589"/>
      <c r="M635" s="1049"/>
      <c r="N635" s="1050"/>
      <c r="O635" s="589"/>
      <c r="P635" s="589"/>
      <c r="Q635" s="589"/>
      <c r="AR635" s="356"/>
      <c r="AS635" s="356"/>
      <c r="AT635" s="356"/>
      <c r="AU635" s="356"/>
      <c r="AV635" s="356"/>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589"/>
      <c r="F636" s="589"/>
      <c r="G636" s="589"/>
      <c r="H636" s="1049"/>
      <c r="I636" s="1050"/>
      <c r="J636" s="589"/>
      <c r="K636" s="589"/>
      <c r="L636" s="589"/>
      <c r="M636" s="1049"/>
      <c r="N636" s="1050"/>
      <c r="O636" s="589"/>
      <c r="P636" s="589"/>
      <c r="Q636" s="589"/>
      <c r="AR636" s="356"/>
      <c r="AS636" s="356"/>
      <c r="AT636" s="356"/>
      <c r="AU636" s="356"/>
      <c r="AV636" s="356"/>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589"/>
      <c r="F637" s="589"/>
      <c r="G637" s="589"/>
      <c r="H637" s="1049"/>
      <c r="I637" s="1050"/>
      <c r="J637" s="589"/>
      <c r="K637" s="589"/>
      <c r="L637" s="589"/>
      <c r="M637" s="1049"/>
      <c r="N637" s="1050"/>
      <c r="O637" s="589"/>
      <c r="P637" s="589"/>
      <c r="Q637" s="589"/>
      <c r="AR637" s="356"/>
      <c r="AS637" s="356"/>
      <c r="AT637" s="356"/>
      <c r="AU637" s="356"/>
      <c r="AV637" s="356"/>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589"/>
      <c r="F638" s="589"/>
      <c r="G638" s="589"/>
      <c r="H638" s="1049"/>
      <c r="I638" s="1050"/>
      <c r="J638" s="589"/>
      <c r="K638" s="589"/>
      <c r="L638" s="589"/>
      <c r="M638" s="1049"/>
      <c r="N638" s="1050"/>
      <c r="O638" s="589"/>
      <c r="P638" s="589"/>
      <c r="Q638" s="589"/>
      <c r="AR638" s="356"/>
      <c r="AS638" s="356"/>
      <c r="AT638" s="356"/>
      <c r="AU638" s="356"/>
      <c r="AV638" s="356"/>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589"/>
      <c r="F639" s="589"/>
      <c r="G639" s="589"/>
      <c r="H639" s="1049"/>
      <c r="I639" s="1050"/>
      <c r="J639" s="589"/>
      <c r="K639" s="589"/>
      <c r="L639" s="589"/>
      <c r="M639" s="1049"/>
      <c r="N639" s="1050"/>
      <c r="O639" s="589"/>
      <c r="P639" s="589"/>
      <c r="Q639" s="589"/>
      <c r="AR639" s="356"/>
      <c r="AS639" s="356"/>
      <c r="AT639" s="356"/>
      <c r="AU639" s="356"/>
      <c r="AV639" s="356"/>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589"/>
      <c r="F640" s="589"/>
      <c r="G640" s="589"/>
      <c r="H640" s="1049"/>
      <c r="I640" s="1050"/>
      <c r="J640" s="589"/>
      <c r="K640" s="589"/>
      <c r="L640" s="589"/>
      <c r="M640" s="1049"/>
      <c r="N640" s="1050"/>
      <c r="O640" s="589"/>
      <c r="P640" s="589"/>
      <c r="Q640" s="589"/>
      <c r="AR640" s="356"/>
      <c r="AS640" s="356"/>
      <c r="AT640" s="356"/>
      <c r="AU640" s="356"/>
      <c r="AV640" s="356"/>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589"/>
      <c r="F641" s="589"/>
      <c r="G641" s="589"/>
      <c r="H641" s="1049"/>
      <c r="I641" s="1050"/>
      <c r="J641" s="589"/>
      <c r="K641" s="589"/>
      <c r="L641" s="589"/>
      <c r="M641" s="1049"/>
      <c r="N641" s="1050"/>
      <c r="O641" s="589"/>
      <c r="P641" s="589"/>
      <c r="Q641" s="589"/>
      <c r="AR641" s="356"/>
      <c r="AS641" s="356"/>
      <c r="AT641" s="356"/>
      <c r="AU641" s="356"/>
      <c r="AV641" s="356"/>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589"/>
      <c r="D642" s="589"/>
      <c r="E642" s="589"/>
      <c r="F642" s="589"/>
      <c r="G642" s="589"/>
      <c r="H642" s="589"/>
      <c r="I642" s="589"/>
      <c r="J642" s="589"/>
      <c r="K642" s="589"/>
      <c r="L642" s="589"/>
      <c r="M642" s="589"/>
      <c r="N642" s="589"/>
      <c r="O642" s="589"/>
      <c r="P642" s="589"/>
      <c r="Q642" s="589"/>
      <c r="AR642" s="356"/>
      <c r="AS642" s="356"/>
      <c r="AT642" s="356"/>
      <c r="AU642" s="356"/>
      <c r="AV642" s="356"/>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589"/>
      <c r="D643" s="589"/>
      <c r="E643" s="589"/>
      <c r="F643" s="589"/>
      <c r="G643" s="589"/>
      <c r="H643" s="589"/>
      <c r="I643" s="589"/>
      <c r="J643" s="589"/>
      <c r="K643" s="589"/>
      <c r="L643" s="589"/>
      <c r="M643" s="589"/>
      <c r="N643" s="589"/>
      <c r="O643" s="589"/>
      <c r="P643" s="589"/>
      <c r="Q643" s="589"/>
      <c r="AR643" s="356"/>
      <c r="AS643" s="356"/>
      <c r="AT643" s="356"/>
      <c r="AU643" s="356"/>
      <c r="AV643" s="356"/>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589"/>
      <c r="D644" s="589"/>
      <c r="E644" s="589"/>
      <c r="F644" s="589"/>
      <c r="G644" s="589"/>
      <c r="H644" s="589"/>
      <c r="I644" s="589"/>
      <c r="J644" s="589"/>
      <c r="K644" s="589"/>
      <c r="L644" s="589"/>
      <c r="M644" s="589"/>
      <c r="N644" s="589"/>
      <c r="O644" s="589"/>
      <c r="P644" s="589"/>
      <c r="Q644" s="589"/>
      <c r="AR644" s="356"/>
      <c r="AS644" s="356"/>
      <c r="AT644" s="356"/>
      <c r="AU644" s="356"/>
      <c r="AV644" s="356"/>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589"/>
      <c r="D645" s="589"/>
      <c r="E645" s="589"/>
      <c r="F645" s="589"/>
      <c r="G645" s="589"/>
      <c r="H645" s="589"/>
      <c r="I645" s="589"/>
      <c r="J645" s="589"/>
      <c r="K645" s="589"/>
      <c r="L645" s="589"/>
      <c r="M645" s="589"/>
      <c r="N645" s="589"/>
      <c r="O645" s="589"/>
      <c r="P645" s="589"/>
      <c r="Q645" s="589"/>
      <c r="AR645" s="356"/>
      <c r="AS645" s="356"/>
      <c r="AT645" s="356"/>
      <c r="AU645" s="356"/>
      <c r="AV645" s="356"/>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589"/>
      <c r="D646" s="589"/>
      <c r="E646" s="589"/>
      <c r="F646" s="589"/>
      <c r="G646" s="589"/>
      <c r="H646" s="589"/>
      <c r="I646" s="589"/>
      <c r="J646" s="589"/>
      <c r="K646" s="589"/>
      <c r="L646" s="589"/>
      <c r="M646" s="589"/>
      <c r="N646" s="589"/>
      <c r="O646" s="589"/>
      <c r="P646" s="589"/>
      <c r="Q646" s="589"/>
      <c r="AR646" s="356"/>
      <c r="AS646" s="356"/>
      <c r="AT646" s="356"/>
      <c r="AU646" s="356"/>
      <c r="AV646" s="356"/>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589"/>
      <c r="D647" s="589"/>
      <c r="E647" s="589"/>
      <c r="F647" s="589"/>
      <c r="G647" s="589"/>
      <c r="H647" s="589"/>
      <c r="I647" s="589"/>
      <c r="J647" s="589"/>
      <c r="K647" s="589"/>
      <c r="L647" s="589"/>
      <c r="M647" s="589"/>
      <c r="N647" s="589"/>
      <c r="O647" s="589"/>
      <c r="P647" s="589"/>
      <c r="Q647" s="589"/>
      <c r="AR647" s="356"/>
      <c r="AS647" s="356"/>
      <c r="AT647" s="356"/>
      <c r="AU647" s="356"/>
      <c r="AV647" s="356"/>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589"/>
      <c r="D648" s="589"/>
      <c r="E648" s="589"/>
      <c r="F648" s="589"/>
      <c r="G648" s="589"/>
      <c r="H648" s="589"/>
      <c r="I648" s="589"/>
      <c r="J648" s="589"/>
      <c r="K648" s="589"/>
      <c r="L648" s="589"/>
      <c r="M648" s="589"/>
      <c r="N648" s="589"/>
      <c r="O648" s="589"/>
      <c r="P648" s="589"/>
      <c r="Q648" s="589"/>
      <c r="AR648" s="356"/>
      <c r="AS648" s="356"/>
      <c r="AT648" s="356"/>
      <c r="AU648" s="356"/>
      <c r="AV648" s="356"/>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589"/>
      <c r="D649" s="589"/>
      <c r="E649" s="589"/>
      <c r="F649" s="589"/>
      <c r="G649" s="589"/>
      <c r="H649" s="589"/>
      <c r="I649" s="589"/>
      <c r="J649" s="589"/>
      <c r="K649" s="589"/>
      <c r="L649" s="589"/>
      <c r="M649" s="589"/>
      <c r="N649" s="589"/>
      <c r="O649" s="589"/>
      <c r="P649" s="589"/>
      <c r="Q649" s="589"/>
      <c r="AR649" s="356"/>
      <c r="AS649" s="356"/>
      <c r="AT649" s="356"/>
      <c r="AU649" s="356"/>
      <c r="AV649" s="356"/>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589"/>
      <c r="D650" s="589"/>
      <c r="E650" s="589"/>
      <c r="F650" s="589"/>
      <c r="G650" s="589"/>
      <c r="H650" s="589"/>
      <c r="I650" s="589"/>
      <c r="J650" s="589"/>
      <c r="K650" s="589"/>
      <c r="L650" s="589"/>
      <c r="M650" s="589"/>
      <c r="N650" s="589"/>
      <c r="O650" s="589"/>
      <c r="P650" s="589"/>
      <c r="Q650" s="589"/>
      <c r="AR650" s="356"/>
      <c r="AS650" s="356"/>
      <c r="AT650" s="356"/>
      <c r="AU650" s="356"/>
      <c r="AV650" s="356"/>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589"/>
      <c r="D651" s="589"/>
      <c r="E651" s="589"/>
      <c r="F651" s="589"/>
      <c r="G651" s="589"/>
      <c r="H651" s="589"/>
      <c r="I651" s="589"/>
      <c r="J651" s="589"/>
      <c r="K651" s="589"/>
      <c r="L651" s="589"/>
      <c r="M651" s="589"/>
      <c r="N651" s="589"/>
      <c r="O651" s="589"/>
      <c r="P651" s="589"/>
      <c r="Q651" s="589"/>
      <c r="AR651" s="356"/>
      <c r="AS651" s="356"/>
      <c r="AT651" s="356"/>
      <c r="AU651" s="356"/>
      <c r="AV651" s="356"/>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589"/>
      <c r="D652" s="589"/>
      <c r="E652" s="589"/>
      <c r="F652" s="589"/>
      <c r="G652" s="589"/>
      <c r="H652" s="589"/>
      <c r="I652" s="589"/>
      <c r="J652" s="589"/>
      <c r="K652" s="589"/>
      <c r="L652" s="589"/>
      <c r="M652" s="589"/>
      <c r="N652" s="589"/>
      <c r="O652" s="589"/>
      <c r="P652" s="589"/>
      <c r="Q652" s="589"/>
      <c r="AR652" s="356"/>
      <c r="AS652" s="356"/>
      <c r="AT652" s="356"/>
      <c r="AU652" s="356"/>
      <c r="AV652" s="356"/>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589"/>
      <c r="D653" s="589"/>
      <c r="E653" s="589"/>
      <c r="F653" s="589"/>
      <c r="G653" s="589"/>
      <c r="H653" s="589"/>
      <c r="I653" s="589"/>
      <c r="J653" s="589"/>
      <c r="K653" s="589"/>
      <c r="L653" s="589"/>
      <c r="M653" s="589"/>
      <c r="N653" s="589"/>
      <c r="O653" s="589"/>
      <c r="P653" s="589"/>
      <c r="Q653" s="589"/>
      <c r="AR653" s="356"/>
      <c r="AS653" s="356"/>
      <c r="AT653" s="356"/>
      <c r="AU653" s="356"/>
      <c r="AV653" s="356"/>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589"/>
      <c r="D654" s="589"/>
      <c r="E654" s="589"/>
      <c r="F654" s="589"/>
      <c r="G654" s="589"/>
      <c r="H654" s="589"/>
      <c r="I654" s="589"/>
      <c r="J654" s="589"/>
      <c r="K654" s="589"/>
      <c r="L654" s="589"/>
      <c r="M654" s="589"/>
      <c r="N654" s="589"/>
      <c r="O654" s="589"/>
      <c r="P654" s="589"/>
      <c r="Q654" s="589"/>
      <c r="AR654" s="356"/>
      <c r="AS654" s="356"/>
      <c r="AT654" s="356"/>
      <c r="AU654" s="356"/>
      <c r="AV654" s="356"/>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589"/>
      <c r="D655" s="589"/>
      <c r="E655" s="589"/>
      <c r="F655" s="589"/>
      <c r="G655" s="589"/>
      <c r="H655" s="589"/>
      <c r="I655" s="589"/>
      <c r="J655" s="589"/>
      <c r="K655" s="589"/>
      <c r="L655" s="589"/>
      <c r="M655" s="589"/>
      <c r="N655" s="589"/>
      <c r="O655" s="589"/>
      <c r="P655" s="589"/>
      <c r="Q655" s="589"/>
      <c r="AR655" s="356"/>
      <c r="AS655" s="356"/>
      <c r="AT655" s="356"/>
      <c r="AU655" s="356"/>
      <c r="AV655" s="356"/>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589"/>
      <c r="D656" s="589"/>
      <c r="E656" s="589"/>
      <c r="F656" s="589"/>
      <c r="G656" s="589"/>
      <c r="H656" s="589"/>
      <c r="I656" s="589"/>
      <c r="J656" s="589"/>
      <c r="K656" s="589"/>
      <c r="L656" s="589"/>
      <c r="M656" s="589"/>
      <c r="N656" s="589"/>
      <c r="O656" s="589"/>
      <c r="P656" s="589"/>
      <c r="Q656" s="589"/>
      <c r="AR656" s="356"/>
      <c r="AS656" s="356"/>
      <c r="AT656" s="356"/>
      <c r="AU656" s="356"/>
      <c r="AV656" s="356"/>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589"/>
      <c r="D657" s="589"/>
      <c r="E657" s="589"/>
      <c r="F657" s="589"/>
      <c r="G657" s="589"/>
      <c r="H657" s="589"/>
      <c r="I657" s="589"/>
      <c r="J657" s="589"/>
      <c r="K657" s="589"/>
      <c r="L657" s="589"/>
      <c r="M657" s="589"/>
      <c r="N657" s="589"/>
      <c r="O657" s="589"/>
      <c r="P657" s="589"/>
      <c r="Q657" s="589"/>
      <c r="AR657" s="356"/>
      <c r="AS657" s="356"/>
      <c r="AT657" s="356"/>
      <c r="AU657" s="356"/>
      <c r="AV657" s="356"/>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589"/>
      <c r="D658" s="589"/>
      <c r="E658" s="589"/>
      <c r="F658" s="589"/>
      <c r="G658" s="589"/>
      <c r="H658" s="589"/>
      <c r="I658" s="589"/>
      <c r="J658" s="589"/>
      <c r="K658" s="589"/>
      <c r="L658" s="589"/>
      <c r="M658" s="589"/>
      <c r="N658" s="589"/>
      <c r="O658" s="589"/>
      <c r="P658" s="589"/>
      <c r="Q658" s="589"/>
      <c r="AR658" s="356"/>
      <c r="AS658" s="356"/>
      <c r="AT658" s="356"/>
      <c r="AU658" s="356"/>
      <c r="AV658" s="356"/>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589"/>
      <c r="D659" s="589"/>
      <c r="E659" s="589"/>
      <c r="F659" s="589"/>
      <c r="G659" s="589"/>
      <c r="H659" s="589"/>
      <c r="I659" s="589"/>
      <c r="J659" s="589"/>
      <c r="K659" s="589"/>
      <c r="L659" s="589"/>
      <c r="M659" s="589"/>
      <c r="N659" s="589"/>
      <c r="O659" s="589"/>
      <c r="P659" s="589"/>
      <c r="Q659" s="589"/>
      <c r="AR659" s="356"/>
      <c r="AS659" s="356"/>
      <c r="AT659" s="356"/>
      <c r="AU659" s="356"/>
      <c r="AV659" s="356"/>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589"/>
      <c r="D660" s="589"/>
      <c r="E660" s="589"/>
      <c r="F660" s="589"/>
      <c r="G660" s="589"/>
      <c r="H660" s="589"/>
      <c r="I660" s="589"/>
      <c r="J660" s="589"/>
      <c r="K660" s="589"/>
      <c r="L660" s="589"/>
      <c r="M660" s="589"/>
      <c r="N660" s="589"/>
      <c r="O660" s="589"/>
      <c r="P660" s="589"/>
      <c r="Q660" s="589"/>
      <c r="AR660" s="356"/>
      <c r="AS660" s="356"/>
      <c r="AT660" s="356"/>
      <c r="AU660" s="356"/>
      <c r="AV660" s="356"/>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589"/>
      <c r="D661" s="589"/>
      <c r="E661" s="589"/>
      <c r="F661" s="589"/>
      <c r="G661" s="589"/>
      <c r="H661" s="589"/>
      <c r="I661" s="589"/>
      <c r="J661" s="589"/>
      <c r="K661" s="589"/>
      <c r="L661" s="589"/>
      <c r="M661" s="589"/>
      <c r="N661" s="589"/>
      <c r="O661" s="589"/>
      <c r="P661" s="589"/>
      <c r="Q661" s="589"/>
      <c r="AR661" s="356"/>
      <c r="AS661" s="356"/>
      <c r="AT661" s="356"/>
      <c r="AU661" s="356"/>
      <c r="AV661" s="356"/>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589"/>
      <c r="D662" s="589"/>
      <c r="E662" s="589"/>
      <c r="F662" s="589"/>
      <c r="G662" s="589"/>
      <c r="H662" s="589"/>
      <c r="I662" s="589"/>
      <c r="J662" s="589"/>
      <c r="K662" s="589"/>
      <c r="L662" s="589"/>
      <c r="M662" s="589"/>
      <c r="N662" s="589"/>
      <c r="O662" s="589"/>
      <c r="P662" s="589"/>
      <c r="Q662" s="589"/>
      <c r="AR662" s="356"/>
      <c r="AS662" s="356"/>
      <c r="AT662" s="356"/>
      <c r="AU662" s="356"/>
      <c r="AV662" s="356"/>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589"/>
      <c r="D663" s="589"/>
      <c r="E663" s="589"/>
      <c r="F663" s="589"/>
      <c r="G663" s="589"/>
      <c r="H663" s="589"/>
      <c r="I663" s="589"/>
      <c r="J663" s="589"/>
      <c r="K663" s="589"/>
      <c r="L663" s="589"/>
      <c r="M663" s="589"/>
      <c r="N663" s="589"/>
      <c r="O663" s="589"/>
      <c r="P663" s="589"/>
      <c r="Q663" s="589"/>
      <c r="AR663" s="356"/>
      <c r="AS663" s="356"/>
      <c r="AT663" s="356"/>
      <c r="AU663" s="356"/>
      <c r="AV663" s="356"/>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589"/>
      <c r="D664" s="589"/>
      <c r="E664" s="589"/>
      <c r="F664" s="589"/>
      <c r="G664" s="589"/>
      <c r="H664" s="589"/>
      <c r="I664" s="589"/>
      <c r="J664" s="589"/>
      <c r="K664" s="589"/>
      <c r="L664" s="589"/>
      <c r="M664" s="589"/>
      <c r="N664" s="589"/>
      <c r="O664" s="589"/>
      <c r="P664" s="589"/>
      <c r="Q664" s="589"/>
      <c r="AR664" s="356"/>
      <c r="AS664" s="356"/>
      <c r="AT664" s="356"/>
      <c r="AU664" s="356"/>
      <c r="AV664" s="356"/>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589"/>
      <c r="D665" s="589"/>
      <c r="E665" s="589"/>
      <c r="F665" s="589"/>
      <c r="G665" s="589"/>
      <c r="H665" s="589"/>
      <c r="I665" s="589"/>
      <c r="J665" s="589"/>
      <c r="K665" s="589"/>
      <c r="L665" s="589"/>
      <c r="M665" s="589"/>
      <c r="N665" s="589"/>
      <c r="O665" s="589"/>
      <c r="P665" s="589"/>
      <c r="Q665" s="589"/>
      <c r="AR665" s="356"/>
      <c r="AS665" s="356"/>
      <c r="AT665" s="356"/>
      <c r="AU665" s="356"/>
      <c r="AV665" s="356"/>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589"/>
      <c r="D666" s="589"/>
      <c r="E666" s="589"/>
      <c r="F666" s="589"/>
      <c r="G666" s="589"/>
      <c r="H666" s="589"/>
      <c r="I666" s="589"/>
      <c r="J666" s="589"/>
      <c r="K666" s="589"/>
      <c r="L666" s="589"/>
      <c r="M666" s="589"/>
      <c r="N666" s="589"/>
      <c r="O666" s="589"/>
      <c r="P666" s="589"/>
      <c r="Q666" s="589"/>
      <c r="AR666" s="356"/>
      <c r="AS666" s="356"/>
      <c r="AT666" s="356"/>
      <c r="AU666" s="356"/>
      <c r="AV666" s="356"/>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589"/>
      <c r="D667" s="589"/>
      <c r="E667" s="589"/>
      <c r="F667" s="589"/>
      <c r="G667" s="589"/>
      <c r="H667" s="589"/>
      <c r="I667" s="589"/>
      <c r="J667" s="589"/>
      <c r="K667" s="589"/>
      <c r="L667" s="589"/>
      <c r="M667" s="589"/>
      <c r="N667" s="589"/>
      <c r="O667" s="589"/>
      <c r="P667" s="589"/>
      <c r="Q667" s="589"/>
      <c r="AR667" s="356"/>
      <c r="AS667" s="356"/>
      <c r="AT667" s="356"/>
      <c r="AU667" s="356"/>
      <c r="AV667" s="356"/>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589"/>
      <c r="D668" s="589"/>
      <c r="E668" s="589"/>
      <c r="F668" s="589"/>
      <c r="G668" s="589"/>
      <c r="H668" s="589"/>
      <c r="I668" s="589"/>
      <c r="J668" s="589"/>
      <c r="K668" s="589"/>
      <c r="L668" s="589"/>
      <c r="M668" s="589"/>
      <c r="N668" s="589"/>
      <c r="O668" s="589"/>
      <c r="P668" s="589"/>
      <c r="Q668" s="589"/>
      <c r="AR668" s="356"/>
      <c r="AS668" s="356"/>
      <c r="AT668" s="356"/>
      <c r="AU668" s="356"/>
      <c r="AV668" s="356"/>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589"/>
      <c r="D669" s="589"/>
      <c r="E669" s="589"/>
      <c r="F669" s="589"/>
      <c r="G669" s="589"/>
      <c r="H669" s="589"/>
      <c r="I669" s="589"/>
      <c r="J669" s="589"/>
      <c r="K669" s="589"/>
      <c r="L669" s="589"/>
      <c r="M669" s="589"/>
      <c r="N669" s="589"/>
      <c r="O669" s="589"/>
      <c r="P669" s="589"/>
      <c r="Q669" s="589"/>
      <c r="AR669" s="356"/>
      <c r="AS669" s="356"/>
      <c r="AT669" s="356"/>
      <c r="AU669" s="356"/>
      <c r="AV669" s="356"/>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589"/>
      <c r="D670" s="589"/>
      <c r="E670" s="589"/>
      <c r="F670" s="589"/>
      <c r="G670" s="589"/>
      <c r="H670" s="589"/>
      <c r="I670" s="589"/>
      <c r="J670" s="589"/>
      <c r="K670" s="589"/>
      <c r="L670" s="589"/>
      <c r="M670" s="589"/>
      <c r="N670" s="589"/>
      <c r="O670" s="589"/>
      <c r="P670" s="589"/>
      <c r="Q670" s="589"/>
      <c r="AR670" s="356"/>
      <c r="AS670" s="356"/>
      <c r="AT670" s="356"/>
      <c r="AU670" s="356"/>
      <c r="AV670" s="356"/>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589"/>
      <c r="D671" s="589"/>
      <c r="E671" s="589"/>
      <c r="F671" s="589"/>
      <c r="G671" s="589"/>
      <c r="H671" s="589"/>
      <c r="I671" s="589"/>
      <c r="J671" s="589"/>
      <c r="K671" s="589"/>
      <c r="L671" s="589"/>
      <c r="M671" s="589"/>
      <c r="N671" s="589"/>
      <c r="O671" s="589"/>
      <c r="P671" s="589"/>
      <c r="Q671" s="589"/>
      <c r="AR671" s="356"/>
      <c r="AS671" s="356"/>
      <c r="AT671" s="356"/>
      <c r="AU671" s="356"/>
      <c r="AV671" s="356"/>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589"/>
      <c r="D672" s="589"/>
      <c r="E672" s="589"/>
      <c r="F672" s="589"/>
      <c r="G672" s="589"/>
      <c r="H672" s="589"/>
      <c r="I672" s="589"/>
      <c r="J672" s="589"/>
      <c r="K672" s="589"/>
      <c r="L672" s="589"/>
      <c r="M672" s="589"/>
      <c r="N672" s="589"/>
      <c r="O672" s="589"/>
      <c r="P672" s="589"/>
      <c r="Q672" s="589"/>
      <c r="AR672" s="356"/>
      <c r="AS672" s="356"/>
      <c r="AT672" s="356"/>
      <c r="AU672" s="356"/>
      <c r="AV672" s="356"/>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589"/>
      <c r="D673" s="589"/>
      <c r="E673" s="589"/>
      <c r="F673" s="589"/>
      <c r="G673" s="589"/>
      <c r="H673" s="589"/>
      <c r="I673" s="589"/>
      <c r="J673" s="589"/>
      <c r="K673" s="589"/>
      <c r="L673" s="589"/>
      <c r="M673" s="589"/>
      <c r="N673" s="589"/>
      <c r="O673" s="589"/>
      <c r="P673" s="589"/>
      <c r="Q673" s="589"/>
      <c r="AR673" s="356"/>
      <c r="AS673" s="356"/>
      <c r="AT673" s="356"/>
      <c r="AU673" s="356"/>
      <c r="AV673" s="356"/>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589"/>
      <c r="D674" s="589"/>
      <c r="E674" s="589"/>
      <c r="F674" s="589"/>
      <c r="G674" s="589"/>
      <c r="H674" s="589"/>
      <c r="I674" s="589"/>
      <c r="J674" s="589"/>
      <c r="K674" s="589"/>
      <c r="L674" s="589"/>
      <c r="M674" s="589"/>
      <c r="N674" s="589"/>
      <c r="O674" s="589"/>
      <c r="P674" s="589"/>
      <c r="Q674" s="589"/>
      <c r="AR674" s="356"/>
      <c r="AS674" s="356"/>
      <c r="AT674" s="356"/>
      <c r="AU674" s="356"/>
      <c r="AV674" s="356"/>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589"/>
      <c r="D675" s="589"/>
      <c r="E675" s="589"/>
      <c r="F675" s="589"/>
      <c r="G675" s="589"/>
      <c r="H675" s="589"/>
      <c r="I675" s="589"/>
      <c r="J675" s="589"/>
      <c r="K675" s="589"/>
      <c r="L675" s="589"/>
      <c r="M675" s="589"/>
      <c r="N675" s="589"/>
      <c r="O675" s="589"/>
      <c r="P675" s="589"/>
      <c r="Q675" s="589"/>
      <c r="AR675" s="356"/>
      <c r="AS675" s="356"/>
      <c r="AT675" s="356"/>
      <c r="AU675" s="356"/>
      <c r="AV675" s="356"/>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589"/>
      <c r="D676" s="589"/>
      <c r="E676" s="589"/>
      <c r="F676" s="589"/>
      <c r="G676" s="589"/>
      <c r="H676" s="589"/>
      <c r="I676" s="589"/>
      <c r="J676" s="589"/>
      <c r="K676" s="589"/>
      <c r="L676" s="589"/>
      <c r="M676" s="589"/>
      <c r="N676" s="589"/>
      <c r="O676" s="589"/>
      <c r="P676" s="589"/>
      <c r="Q676" s="589"/>
      <c r="AR676" s="356"/>
      <c r="AS676" s="356"/>
      <c r="AT676" s="356"/>
      <c r="AU676" s="356"/>
      <c r="AV676" s="356"/>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589"/>
      <c r="D677" s="589"/>
      <c r="E677" s="589"/>
      <c r="F677" s="589"/>
      <c r="G677" s="589"/>
      <c r="H677" s="589"/>
      <c r="I677" s="589"/>
      <c r="J677" s="589"/>
      <c r="K677" s="589"/>
      <c r="L677" s="589"/>
      <c r="M677" s="589"/>
      <c r="N677" s="589"/>
      <c r="O677" s="589"/>
      <c r="P677" s="589"/>
      <c r="Q677" s="589"/>
      <c r="AR677" s="356"/>
      <c r="AS677" s="356"/>
      <c r="AT677" s="356"/>
      <c r="AU677" s="356"/>
      <c r="AV677" s="356"/>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589"/>
      <c r="D678" s="589"/>
      <c r="E678" s="589"/>
      <c r="F678" s="589"/>
      <c r="G678" s="589"/>
      <c r="H678" s="589"/>
      <c r="I678" s="589"/>
      <c r="J678" s="589"/>
      <c r="K678" s="589"/>
      <c r="L678" s="589"/>
      <c r="M678" s="589"/>
      <c r="N678" s="589"/>
      <c r="O678" s="589"/>
      <c r="P678" s="589"/>
      <c r="Q678" s="589"/>
      <c r="AR678" s="356"/>
      <c r="AS678" s="356"/>
      <c r="AT678" s="356"/>
      <c r="AU678" s="356"/>
      <c r="AV678" s="356"/>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589"/>
      <c r="D679" s="589"/>
      <c r="E679" s="589"/>
      <c r="F679" s="589"/>
      <c r="G679" s="589"/>
      <c r="H679" s="589"/>
      <c r="I679" s="589"/>
      <c r="J679" s="589"/>
      <c r="K679" s="589"/>
      <c r="L679" s="589"/>
      <c r="M679" s="589"/>
      <c r="N679" s="589"/>
      <c r="O679" s="589"/>
      <c r="P679" s="589"/>
      <c r="Q679" s="589"/>
      <c r="AR679" s="356"/>
      <c r="AS679" s="356"/>
      <c r="AT679" s="356"/>
      <c r="AU679" s="356"/>
      <c r="AV679" s="356"/>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589"/>
      <c r="D680" s="589"/>
      <c r="E680" s="589"/>
      <c r="F680" s="589"/>
      <c r="G680" s="589"/>
      <c r="H680" s="589"/>
      <c r="I680" s="589"/>
      <c r="J680" s="589"/>
      <c r="K680" s="589"/>
      <c r="L680" s="589"/>
      <c r="M680" s="589"/>
      <c r="N680" s="589"/>
      <c r="O680" s="589"/>
      <c r="P680" s="589"/>
      <c r="Q680" s="589"/>
      <c r="AR680" s="356"/>
      <c r="AS680" s="356"/>
      <c r="AT680" s="356"/>
      <c r="AU680" s="356"/>
      <c r="AV680" s="356"/>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589"/>
      <c r="D681" s="589"/>
      <c r="E681" s="589"/>
      <c r="F681" s="589"/>
      <c r="G681" s="589"/>
      <c r="H681" s="589"/>
      <c r="I681" s="589"/>
      <c r="J681" s="589"/>
      <c r="K681" s="589"/>
      <c r="L681" s="589"/>
      <c r="M681" s="589"/>
      <c r="N681" s="589"/>
      <c r="O681" s="589"/>
      <c r="P681" s="589"/>
      <c r="Q681" s="589"/>
      <c r="AR681" s="356"/>
      <c r="AS681" s="356"/>
      <c r="AT681" s="356"/>
      <c r="AU681" s="356"/>
      <c r="AV681" s="356"/>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589"/>
      <c r="D682" s="589"/>
      <c r="E682" s="589"/>
      <c r="F682" s="589"/>
      <c r="G682" s="589"/>
      <c r="H682" s="589"/>
      <c r="I682" s="589"/>
      <c r="J682" s="589"/>
      <c r="K682" s="589"/>
      <c r="L682" s="589"/>
      <c r="M682" s="589"/>
      <c r="N682" s="589"/>
      <c r="O682" s="589"/>
      <c r="P682" s="589"/>
      <c r="Q682" s="589"/>
      <c r="AR682" s="356"/>
      <c r="AS682" s="356"/>
      <c r="AT682" s="356"/>
      <c r="AU682" s="356"/>
      <c r="AV682" s="356"/>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589"/>
      <c r="D683" s="589"/>
      <c r="E683" s="589"/>
      <c r="F683" s="589"/>
      <c r="G683" s="589"/>
      <c r="H683" s="589"/>
      <c r="I683" s="589"/>
      <c r="J683" s="589"/>
      <c r="K683" s="589"/>
      <c r="L683" s="589"/>
      <c r="M683" s="589"/>
      <c r="N683" s="589"/>
      <c r="O683" s="589"/>
      <c r="P683" s="589"/>
      <c r="Q683" s="589"/>
      <c r="AR683" s="356"/>
      <c r="AS683" s="356"/>
      <c r="AT683" s="356"/>
      <c r="AU683" s="356"/>
      <c r="AV683" s="356"/>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589"/>
      <c r="D684" s="589"/>
      <c r="E684" s="589"/>
      <c r="F684" s="589"/>
      <c r="G684" s="589"/>
      <c r="H684" s="589"/>
      <c r="I684" s="589"/>
      <c r="J684" s="589"/>
      <c r="K684" s="589"/>
      <c r="L684" s="589"/>
      <c r="M684" s="589"/>
      <c r="N684" s="589"/>
      <c r="O684" s="589"/>
      <c r="P684" s="589"/>
      <c r="Q684" s="589"/>
      <c r="AR684" s="356"/>
      <c r="AS684" s="356"/>
      <c r="AT684" s="356"/>
      <c r="AU684" s="356"/>
      <c r="AV684" s="356"/>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589"/>
      <c r="D685" s="589"/>
      <c r="E685" s="589"/>
      <c r="F685" s="589"/>
      <c r="G685" s="589"/>
      <c r="H685" s="589"/>
      <c r="I685" s="589"/>
      <c r="J685" s="589"/>
      <c r="K685" s="589"/>
      <c r="L685" s="589"/>
      <c r="M685" s="589"/>
      <c r="N685" s="589"/>
      <c r="O685" s="589"/>
      <c r="P685" s="589"/>
      <c r="Q685" s="589"/>
      <c r="AR685" s="356"/>
      <c r="AS685" s="356"/>
      <c r="AT685" s="356"/>
      <c r="AU685" s="356"/>
      <c r="AV685" s="356"/>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589"/>
      <c r="D686" s="589"/>
      <c r="E686" s="589"/>
      <c r="F686" s="589"/>
      <c r="G686" s="589"/>
      <c r="H686" s="589"/>
      <c r="I686" s="589"/>
      <c r="J686" s="589"/>
      <c r="K686" s="589"/>
      <c r="L686" s="589"/>
      <c r="M686" s="589"/>
      <c r="N686" s="589"/>
      <c r="O686" s="589"/>
      <c r="P686" s="589"/>
      <c r="Q686" s="589"/>
      <c r="AR686" s="356"/>
      <c r="AS686" s="356"/>
      <c r="AT686" s="356"/>
      <c r="AU686" s="356"/>
      <c r="AV686" s="356"/>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589"/>
      <c r="D687" s="589"/>
      <c r="E687" s="589"/>
      <c r="F687" s="589"/>
      <c r="G687" s="589"/>
      <c r="H687" s="589"/>
      <c r="I687" s="589"/>
      <c r="J687" s="589"/>
      <c r="K687" s="589"/>
      <c r="L687" s="589"/>
      <c r="M687" s="589"/>
      <c r="N687" s="589"/>
      <c r="O687" s="589"/>
      <c r="P687" s="589"/>
      <c r="Q687" s="589"/>
      <c r="AR687" s="356"/>
      <c r="AS687" s="356"/>
      <c r="AT687" s="356"/>
      <c r="AU687" s="356"/>
      <c r="AV687" s="356"/>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589"/>
      <c r="D688" s="589"/>
      <c r="E688" s="589"/>
      <c r="F688" s="589"/>
      <c r="G688" s="589"/>
      <c r="H688" s="589"/>
      <c r="I688" s="589"/>
      <c r="J688" s="589"/>
      <c r="K688" s="589"/>
      <c r="L688" s="589"/>
      <c r="M688" s="589"/>
      <c r="N688" s="589"/>
      <c r="O688" s="589"/>
      <c r="P688" s="589"/>
      <c r="Q688" s="589"/>
      <c r="AR688" s="356"/>
      <c r="AS688" s="356"/>
      <c r="AT688" s="356"/>
      <c r="AU688" s="356"/>
      <c r="AV688" s="356"/>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589"/>
      <c r="D689" s="589"/>
      <c r="E689" s="589"/>
      <c r="F689" s="589"/>
      <c r="G689" s="589"/>
      <c r="H689" s="589"/>
      <c r="I689" s="589"/>
      <c r="J689" s="589"/>
      <c r="K689" s="589"/>
      <c r="L689" s="589"/>
      <c r="M689" s="589"/>
      <c r="N689" s="589"/>
      <c r="O689" s="589"/>
      <c r="P689" s="589"/>
      <c r="Q689" s="589"/>
      <c r="AR689" s="356"/>
      <c r="AS689" s="356"/>
      <c r="AT689" s="356"/>
      <c r="AU689" s="356"/>
      <c r="AV689" s="356"/>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589"/>
      <c r="D690" s="589"/>
      <c r="E690" s="589"/>
      <c r="F690" s="589"/>
      <c r="G690" s="589"/>
      <c r="H690" s="589"/>
      <c r="I690" s="589"/>
      <c r="J690" s="589"/>
      <c r="K690" s="589"/>
      <c r="L690" s="589"/>
      <c r="M690" s="589"/>
      <c r="N690" s="589"/>
      <c r="O690" s="589"/>
      <c r="P690" s="589"/>
      <c r="Q690" s="589"/>
      <c r="AR690" s="356"/>
      <c r="AS690" s="356"/>
      <c r="AT690" s="356"/>
      <c r="AU690" s="356"/>
      <c r="AV690" s="356"/>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589"/>
      <c r="D691" s="589"/>
      <c r="E691" s="589"/>
      <c r="F691" s="589"/>
      <c r="G691" s="589"/>
      <c r="H691" s="589"/>
      <c r="I691" s="589"/>
      <c r="J691" s="589"/>
      <c r="K691" s="589"/>
      <c r="L691" s="589"/>
      <c r="M691" s="589"/>
      <c r="N691" s="589"/>
      <c r="O691" s="589"/>
      <c r="P691" s="589"/>
      <c r="Q691" s="589"/>
      <c r="AR691" s="356"/>
      <c r="AS691" s="356"/>
      <c r="AT691" s="356"/>
      <c r="AU691" s="356"/>
      <c r="AV691" s="356"/>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589"/>
      <c r="D692" s="589"/>
      <c r="E692" s="589"/>
      <c r="F692" s="589"/>
      <c r="G692" s="589"/>
      <c r="H692" s="589"/>
      <c r="I692" s="589"/>
      <c r="J692" s="589"/>
      <c r="K692" s="589"/>
      <c r="L692" s="589"/>
      <c r="M692" s="589"/>
      <c r="N692" s="589"/>
      <c r="O692" s="589"/>
      <c r="P692" s="589"/>
      <c r="Q692" s="589"/>
      <c r="AR692" s="356"/>
      <c r="AS692" s="356"/>
      <c r="AT692" s="356"/>
      <c r="AU692" s="356"/>
      <c r="AV692" s="356"/>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589"/>
      <c r="D693" s="589"/>
      <c r="E693" s="589"/>
      <c r="F693" s="589"/>
      <c r="G693" s="589"/>
      <c r="H693" s="589"/>
      <c r="I693" s="589"/>
      <c r="J693" s="589"/>
      <c r="K693" s="589"/>
      <c r="L693" s="589"/>
      <c r="M693" s="589"/>
      <c r="N693" s="589"/>
      <c r="O693" s="589"/>
      <c r="P693" s="589"/>
      <c r="Q693" s="589"/>
      <c r="AR693" s="356"/>
      <c r="AS693" s="356"/>
      <c r="AT693" s="356"/>
      <c r="AU693" s="356"/>
      <c r="AV693" s="356"/>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589"/>
      <c r="D694" s="589"/>
      <c r="E694" s="589"/>
      <c r="F694" s="589"/>
      <c r="G694" s="589"/>
      <c r="H694" s="589"/>
      <c r="I694" s="589"/>
      <c r="J694" s="589"/>
      <c r="K694" s="589"/>
      <c r="L694" s="589"/>
      <c r="M694" s="589"/>
      <c r="N694" s="589"/>
      <c r="O694" s="589"/>
      <c r="P694" s="589"/>
      <c r="Q694" s="589"/>
      <c r="AR694" s="356"/>
      <c r="AS694" s="356"/>
      <c r="AT694" s="356"/>
      <c r="AU694" s="356"/>
      <c r="AV694" s="356"/>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589"/>
      <c r="D695" s="589"/>
      <c r="E695" s="589"/>
      <c r="F695" s="589"/>
      <c r="G695" s="589"/>
      <c r="H695" s="589"/>
      <c r="I695" s="589"/>
      <c r="J695" s="589"/>
      <c r="K695" s="589"/>
      <c r="L695" s="589"/>
      <c r="M695" s="589"/>
      <c r="N695" s="589"/>
      <c r="O695" s="589"/>
      <c r="P695" s="589"/>
      <c r="Q695" s="589"/>
      <c r="AR695" s="356"/>
      <c r="AS695" s="356"/>
      <c r="AT695" s="356"/>
      <c r="AU695" s="356"/>
      <c r="AV695" s="356"/>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589"/>
      <c r="D696" s="589"/>
      <c r="E696" s="589"/>
      <c r="F696" s="589"/>
      <c r="G696" s="589"/>
      <c r="H696" s="589"/>
      <c r="I696" s="589"/>
      <c r="J696" s="589"/>
      <c r="K696" s="589"/>
      <c r="L696" s="589"/>
      <c r="M696" s="589"/>
      <c r="N696" s="589"/>
      <c r="O696" s="589"/>
      <c r="P696" s="589"/>
      <c r="Q696" s="589"/>
      <c r="AR696" s="356"/>
      <c r="AS696" s="356"/>
      <c r="AT696" s="356"/>
      <c r="AU696" s="356"/>
      <c r="AV696" s="356"/>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589"/>
      <c r="D697" s="589"/>
      <c r="E697" s="589"/>
      <c r="F697" s="589"/>
      <c r="G697" s="589"/>
      <c r="H697" s="589"/>
      <c r="I697" s="589"/>
      <c r="J697" s="589"/>
      <c r="K697" s="589"/>
      <c r="L697" s="589"/>
      <c r="M697" s="589"/>
      <c r="N697" s="589"/>
      <c r="O697" s="589"/>
      <c r="P697" s="589"/>
      <c r="Q697" s="589"/>
      <c r="AR697" s="356"/>
      <c r="AS697" s="356"/>
      <c r="AT697" s="356"/>
      <c r="AU697" s="356"/>
      <c r="AV697" s="356"/>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589"/>
      <c r="D698" s="589"/>
      <c r="E698" s="589"/>
      <c r="F698" s="589"/>
      <c r="G698" s="589"/>
      <c r="H698" s="589"/>
      <c r="I698" s="589"/>
      <c r="J698" s="589"/>
      <c r="K698" s="589"/>
      <c r="L698" s="589"/>
      <c r="M698" s="589"/>
      <c r="N698" s="589"/>
      <c r="O698" s="589"/>
      <c r="P698" s="589"/>
      <c r="Q698" s="589"/>
      <c r="AR698" s="356"/>
      <c r="AS698" s="356"/>
      <c r="AT698" s="356"/>
      <c r="AU698" s="356"/>
      <c r="AV698" s="356"/>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589"/>
      <c r="D699" s="589"/>
      <c r="E699" s="589"/>
      <c r="F699" s="589"/>
      <c r="G699" s="589"/>
      <c r="H699" s="589"/>
      <c r="I699" s="589"/>
      <c r="J699" s="589"/>
      <c r="K699" s="589"/>
      <c r="L699" s="589"/>
      <c r="M699" s="589"/>
      <c r="N699" s="589"/>
      <c r="O699" s="589"/>
      <c r="P699" s="589"/>
      <c r="Q699" s="589"/>
      <c r="AR699" s="356"/>
      <c r="AS699" s="356"/>
      <c r="AT699" s="356"/>
      <c r="AU699" s="356"/>
      <c r="AV699" s="356"/>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589"/>
      <c r="D700" s="589"/>
      <c r="E700" s="589"/>
      <c r="F700" s="589"/>
      <c r="G700" s="589"/>
      <c r="H700" s="589"/>
      <c r="I700" s="589"/>
      <c r="J700" s="589"/>
      <c r="K700" s="589"/>
      <c r="L700" s="589"/>
      <c r="M700" s="589"/>
      <c r="N700" s="589"/>
      <c r="O700" s="589"/>
      <c r="P700" s="589"/>
      <c r="Q700" s="589"/>
      <c r="AR700" s="356"/>
      <c r="AS700" s="356"/>
      <c r="AT700" s="356"/>
      <c r="AU700" s="356"/>
      <c r="AV700" s="356"/>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605"/>
      <c r="D701" s="605"/>
      <c r="E701" s="605"/>
      <c r="F701" s="605"/>
      <c r="G701" s="605"/>
      <c r="H701" s="605"/>
      <c r="I701" s="605"/>
      <c r="J701" s="605"/>
      <c r="K701" s="605"/>
      <c r="L701" s="605"/>
      <c r="M701" s="605"/>
      <c r="N701" s="605"/>
      <c r="O701" s="605"/>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605"/>
      <c r="D702" s="605"/>
      <c r="E702" s="605"/>
      <c r="F702" s="605"/>
      <c r="G702" s="605"/>
      <c r="H702" s="605"/>
      <c r="I702" s="605"/>
      <c r="J702" s="605"/>
      <c r="K702" s="605"/>
      <c r="L702" s="605"/>
      <c r="M702" s="605"/>
      <c r="N702" s="605"/>
      <c r="O702" s="605"/>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605"/>
      <c r="D703" s="605"/>
      <c r="E703" s="605"/>
      <c r="F703" s="605"/>
      <c r="G703" s="605"/>
      <c r="H703" s="605"/>
      <c r="I703" s="605"/>
      <c r="J703" s="605"/>
      <c r="K703" s="605"/>
      <c r="L703" s="605"/>
      <c r="M703" s="605"/>
      <c r="N703" s="605"/>
      <c r="O703" s="605"/>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605"/>
      <c r="D704" s="605"/>
      <c r="E704" s="605"/>
      <c r="F704" s="605"/>
      <c r="G704" s="605"/>
      <c r="H704" s="605"/>
      <c r="I704" s="605"/>
      <c r="J704" s="605"/>
      <c r="K704" s="605"/>
      <c r="L704" s="605"/>
      <c r="M704" s="605"/>
      <c r="N704" s="605"/>
      <c r="O704" s="605"/>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605"/>
      <c r="D705" s="605"/>
      <c r="E705" s="605"/>
      <c r="F705" s="605"/>
      <c r="G705" s="605"/>
      <c r="H705" s="605"/>
      <c r="I705" s="605"/>
      <c r="J705" s="605"/>
      <c r="K705" s="605"/>
      <c r="L705" s="605"/>
      <c r="M705" s="605"/>
      <c r="N705" s="605"/>
      <c r="O705" s="605"/>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605"/>
      <c r="D706" s="605"/>
      <c r="E706" s="605"/>
      <c r="F706" s="605"/>
      <c r="G706" s="605"/>
      <c r="H706" s="605"/>
      <c r="I706" s="605"/>
      <c r="J706" s="605"/>
      <c r="K706" s="605"/>
      <c r="L706" s="605"/>
      <c r="M706" s="605"/>
      <c r="N706" s="605"/>
      <c r="O706" s="605"/>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605"/>
      <c r="D707" s="605"/>
      <c r="E707" s="605"/>
      <c r="F707" s="605"/>
      <c r="G707" s="605"/>
      <c r="H707" s="605"/>
      <c r="I707" s="605"/>
      <c r="J707" s="605"/>
      <c r="K707" s="605"/>
      <c r="L707" s="605"/>
      <c r="M707" s="605"/>
      <c r="N707" s="605"/>
      <c r="O707" s="605"/>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605"/>
      <c r="D708" s="605"/>
      <c r="E708" s="605"/>
      <c r="F708" s="605"/>
      <c r="G708" s="605"/>
      <c r="H708" s="605"/>
      <c r="I708" s="605"/>
      <c r="J708" s="605"/>
      <c r="K708" s="605"/>
      <c r="L708" s="605"/>
      <c r="M708" s="605"/>
      <c r="N708" s="605"/>
      <c r="O708" s="605"/>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605"/>
      <c r="D709" s="605"/>
      <c r="E709" s="605"/>
      <c r="F709" s="605"/>
      <c r="G709" s="605"/>
      <c r="H709" s="605"/>
      <c r="I709" s="605"/>
      <c r="J709" s="605"/>
      <c r="K709" s="605"/>
      <c r="L709" s="605"/>
      <c r="M709" s="605"/>
      <c r="N709" s="605"/>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605"/>
      <c r="D710" s="605"/>
      <c r="E710" s="605"/>
      <c r="F710" s="605"/>
      <c r="G710" s="605"/>
      <c r="H710" s="605"/>
      <c r="I710" s="605"/>
      <c r="J710" s="605"/>
      <c r="K710" s="605"/>
      <c r="L710" s="605"/>
      <c r="M710" s="605"/>
      <c r="N710" s="605"/>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605"/>
      <c r="D711" s="605"/>
      <c r="E711" s="605"/>
      <c r="F711" s="605"/>
      <c r="G711" s="605"/>
      <c r="H711" s="605"/>
      <c r="I711" s="605"/>
      <c r="J711" s="605"/>
      <c r="K711" s="605"/>
      <c r="L711" s="605"/>
      <c r="M711" s="605"/>
      <c r="N711" s="605"/>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605"/>
      <c r="D712" s="605"/>
      <c r="E712" s="605"/>
      <c r="F712" s="605"/>
      <c r="G712" s="605"/>
      <c r="H712" s="605"/>
      <c r="I712" s="605"/>
      <c r="J712" s="605"/>
      <c r="K712" s="605"/>
      <c r="L712" s="605"/>
      <c r="M712" s="605"/>
      <c r="N712" s="605"/>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605"/>
      <c r="D713" s="605"/>
      <c r="E713" s="605"/>
      <c r="F713" s="605"/>
      <c r="G713" s="605"/>
      <c r="H713" s="605"/>
      <c r="I713" s="605"/>
      <c r="J713" s="605"/>
      <c r="K713" s="605"/>
      <c r="L713" s="605"/>
      <c r="M713" s="605"/>
      <c r="N713" s="605"/>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605"/>
      <c r="D714" s="605"/>
      <c r="E714" s="605"/>
      <c r="F714" s="605"/>
      <c r="G714" s="605"/>
      <c r="H714" s="605"/>
      <c r="I714" s="605"/>
      <c r="J714" s="605"/>
      <c r="K714" s="605"/>
      <c r="L714" s="605"/>
      <c r="M714" s="605"/>
      <c r="N714" s="605"/>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605"/>
      <c r="D715" s="605"/>
      <c r="E715" s="605"/>
      <c r="F715" s="605"/>
      <c r="G715" s="605"/>
      <c r="H715" s="605"/>
      <c r="I715" s="605"/>
      <c r="J715" s="605"/>
      <c r="K715" s="605"/>
      <c r="L715" s="605"/>
      <c r="M715" s="605"/>
      <c r="N715" s="605"/>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605"/>
      <c r="D716" s="605"/>
      <c r="E716" s="605"/>
      <c r="F716" s="605"/>
      <c r="G716" s="605"/>
      <c r="H716" s="605"/>
      <c r="I716" s="605"/>
      <c r="J716" s="605"/>
      <c r="K716" s="605"/>
      <c r="L716" s="605"/>
      <c r="M716" s="605"/>
      <c r="N716" s="605"/>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605"/>
      <c r="D717" s="605"/>
      <c r="E717" s="605"/>
      <c r="F717" s="605"/>
      <c r="G717" s="605"/>
      <c r="H717" s="605"/>
      <c r="I717" s="605"/>
      <c r="J717" s="605"/>
      <c r="K717" s="605"/>
      <c r="L717" s="605"/>
      <c r="M717" s="605"/>
      <c r="N717" s="605"/>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605"/>
      <c r="D718" s="605"/>
      <c r="E718" s="605"/>
      <c r="F718" s="605"/>
      <c r="G718" s="605"/>
      <c r="H718" s="605"/>
      <c r="I718" s="605"/>
      <c r="J718" s="605"/>
      <c r="K718" s="605"/>
      <c r="L718" s="605"/>
      <c r="M718" s="605"/>
      <c r="N718" s="605"/>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605"/>
      <c r="D719" s="605"/>
      <c r="E719" s="605"/>
      <c r="F719" s="605"/>
      <c r="G719" s="605"/>
      <c r="H719" s="605"/>
      <c r="I719" s="605"/>
      <c r="J719" s="605"/>
      <c r="K719" s="605"/>
      <c r="L719" s="605"/>
      <c r="M719" s="605"/>
      <c r="N719" s="605"/>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605"/>
      <c r="D720" s="605"/>
      <c r="E720" s="605"/>
      <c r="F720" s="605"/>
      <c r="G720" s="605"/>
      <c r="H720" s="605"/>
      <c r="I720" s="605"/>
      <c r="J720" s="605"/>
      <c r="K720" s="605"/>
      <c r="L720" s="605"/>
      <c r="M720" s="605"/>
      <c r="N720" s="605"/>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605"/>
      <c r="D721" s="605"/>
      <c r="E721" s="605"/>
      <c r="F721" s="605"/>
      <c r="G721" s="605"/>
      <c r="H721" s="605"/>
      <c r="I721" s="605"/>
      <c r="J721" s="605"/>
      <c r="K721" s="605"/>
      <c r="L721" s="605"/>
      <c r="M721" s="605"/>
      <c r="N721" s="605"/>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605"/>
      <c r="D722" s="605"/>
      <c r="E722" s="605"/>
      <c r="F722" s="605"/>
      <c r="G722" s="605"/>
      <c r="H722" s="605"/>
      <c r="I722" s="605"/>
      <c r="J722" s="605"/>
      <c r="K722" s="605"/>
      <c r="L722" s="605"/>
      <c r="M722" s="605"/>
      <c r="N722" s="605"/>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605"/>
      <c r="D723" s="605"/>
      <c r="E723" s="605"/>
      <c r="F723" s="605"/>
      <c r="G723" s="605"/>
      <c r="H723" s="605"/>
      <c r="I723" s="605"/>
      <c r="J723" s="605"/>
      <c r="K723" s="605"/>
      <c r="L723" s="605"/>
      <c r="M723" s="605"/>
      <c r="N723" s="605"/>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605"/>
      <c r="D724" s="605"/>
      <c r="E724" s="605"/>
      <c r="F724" s="605"/>
      <c r="G724" s="605"/>
      <c r="H724" s="605"/>
      <c r="I724" s="605"/>
      <c r="J724" s="605"/>
      <c r="K724" s="605"/>
      <c r="L724" s="605"/>
      <c r="M724" s="605"/>
      <c r="N724" s="605"/>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605"/>
      <c r="D725" s="605"/>
      <c r="E725" s="605"/>
      <c r="F725" s="605"/>
      <c r="G725" s="605"/>
      <c r="H725" s="605"/>
      <c r="I725" s="605"/>
      <c r="J725" s="605"/>
      <c r="K725" s="605"/>
      <c r="L725" s="605"/>
      <c r="M725" s="605"/>
      <c r="N725" s="605"/>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605"/>
      <c r="D726" s="605"/>
      <c r="E726" s="605"/>
      <c r="F726" s="605"/>
      <c r="G726" s="605"/>
      <c r="H726" s="605"/>
      <c r="I726" s="605"/>
      <c r="J726" s="605"/>
      <c r="K726" s="605"/>
      <c r="L726" s="605"/>
      <c r="M726" s="605"/>
      <c r="N726" s="605"/>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605"/>
      <c r="D727" s="605"/>
      <c r="E727" s="605"/>
      <c r="F727" s="605"/>
      <c r="G727" s="605"/>
      <c r="H727" s="605"/>
      <c r="I727" s="605"/>
      <c r="J727" s="605"/>
      <c r="K727" s="605"/>
      <c r="L727" s="605"/>
      <c r="M727" s="605"/>
      <c r="N727" s="605"/>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605"/>
      <c r="D728" s="605"/>
      <c r="E728" s="605"/>
      <c r="F728" s="605"/>
      <c r="G728" s="605"/>
      <c r="H728" s="605"/>
      <c r="I728" s="605"/>
      <c r="J728" s="605"/>
      <c r="K728" s="605"/>
      <c r="L728" s="605"/>
      <c r="M728" s="605"/>
      <c r="N728" s="605"/>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605"/>
      <c r="D729" s="605"/>
      <c r="E729" s="605"/>
      <c r="F729" s="605"/>
      <c r="G729" s="605"/>
      <c r="H729" s="605"/>
      <c r="I729" s="605"/>
      <c r="J729" s="605"/>
      <c r="K729" s="605"/>
      <c r="L729" s="605"/>
      <c r="M729" s="605"/>
      <c r="N729" s="605"/>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605"/>
      <c r="D730" s="605"/>
      <c r="E730" s="605"/>
      <c r="F730" s="605"/>
      <c r="G730" s="605"/>
      <c r="H730" s="605"/>
      <c r="I730" s="605"/>
      <c r="J730" s="605"/>
      <c r="K730" s="605"/>
      <c r="L730" s="605"/>
      <c r="M730" s="605"/>
      <c r="N730" s="605"/>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605"/>
      <c r="D731" s="605"/>
      <c r="E731" s="605"/>
      <c r="F731" s="605"/>
      <c r="G731" s="605"/>
      <c r="H731" s="605"/>
      <c r="I731" s="605"/>
      <c r="J731" s="605"/>
      <c r="K731" s="605"/>
      <c r="L731" s="605"/>
      <c r="M731" s="605"/>
      <c r="N731" s="605"/>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605"/>
      <c r="D732" s="605"/>
      <c r="E732" s="605"/>
      <c r="F732" s="605"/>
      <c r="G732" s="605"/>
      <c r="H732" s="605"/>
      <c r="I732" s="605"/>
      <c r="J732" s="605"/>
      <c r="K732" s="605"/>
      <c r="L732" s="605"/>
      <c r="M732" s="605"/>
      <c r="N732" s="605"/>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605"/>
      <c r="D733" s="605"/>
      <c r="E733" s="605"/>
      <c r="F733" s="605"/>
      <c r="G733" s="605"/>
      <c r="H733" s="605"/>
      <c r="I733" s="605"/>
      <c r="J733" s="605"/>
      <c r="K733" s="605"/>
      <c r="L733" s="605"/>
      <c r="M733" s="605"/>
      <c r="N733" s="605"/>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605"/>
      <c r="D734" s="605"/>
      <c r="E734" s="605"/>
      <c r="F734" s="605"/>
      <c r="G734" s="605"/>
      <c r="H734" s="605"/>
      <c r="I734" s="605"/>
      <c r="J734" s="605"/>
      <c r="K734" s="605"/>
      <c r="L734" s="605"/>
      <c r="M734" s="605"/>
      <c r="N734" s="605"/>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605"/>
      <c r="D735" s="605"/>
      <c r="E735" s="605"/>
      <c r="F735" s="605"/>
      <c r="G735" s="605"/>
      <c r="H735" s="605"/>
      <c r="I735" s="605"/>
      <c r="J735" s="605"/>
      <c r="K735" s="605"/>
      <c r="L735" s="605"/>
      <c r="M735" s="605"/>
      <c r="N735" s="605"/>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605"/>
      <c r="D736" s="605"/>
      <c r="E736" s="605"/>
      <c r="F736" s="605"/>
      <c r="G736" s="605"/>
      <c r="H736" s="605"/>
      <c r="I736" s="605"/>
      <c r="J736" s="605"/>
      <c r="K736" s="605"/>
      <c r="L736" s="605"/>
      <c r="M736" s="605"/>
      <c r="N736" s="605"/>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605"/>
      <c r="D737" s="605"/>
      <c r="E737" s="605"/>
      <c r="F737" s="605"/>
      <c r="G737" s="605"/>
      <c r="H737" s="605"/>
      <c r="I737" s="605"/>
      <c r="J737" s="605"/>
      <c r="K737" s="605"/>
      <c r="L737" s="605"/>
      <c r="M737" s="605"/>
      <c r="N737" s="605"/>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605"/>
      <c r="D738" s="605"/>
      <c r="E738" s="605"/>
      <c r="F738" s="605"/>
      <c r="G738" s="605"/>
      <c r="H738" s="605"/>
      <c r="I738" s="605"/>
      <c r="J738" s="605"/>
      <c r="K738" s="605"/>
      <c r="L738" s="605"/>
      <c r="M738" s="605"/>
      <c r="N738" s="605"/>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605"/>
      <c r="D739" s="605"/>
      <c r="E739" s="605"/>
      <c r="F739" s="605"/>
      <c r="G739" s="605"/>
      <c r="H739" s="605"/>
      <c r="I739" s="605"/>
      <c r="J739" s="605"/>
      <c r="K739" s="605"/>
      <c r="L739" s="605"/>
      <c r="M739" s="605"/>
      <c r="N739" s="605"/>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605"/>
      <c r="D740" s="605"/>
      <c r="E740" s="605"/>
      <c r="F740" s="605"/>
      <c r="G740" s="605"/>
      <c r="H740" s="605"/>
      <c r="I740" s="605"/>
      <c r="J740" s="605"/>
      <c r="K740" s="605"/>
      <c r="L740" s="605"/>
      <c r="M740" s="605"/>
      <c r="N740" s="605"/>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605"/>
      <c r="D741" s="605"/>
      <c r="E741" s="605"/>
      <c r="F741" s="605"/>
      <c r="G741" s="605"/>
      <c r="H741" s="605"/>
      <c r="I741" s="605"/>
      <c r="J741" s="605"/>
      <c r="K741" s="605"/>
      <c r="L741" s="605"/>
      <c r="M741" s="605"/>
      <c r="N741" s="605"/>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605"/>
      <c r="D742" s="605"/>
      <c r="E742" s="605"/>
      <c r="F742" s="605"/>
      <c r="G742" s="605"/>
      <c r="H742" s="605"/>
      <c r="I742" s="605"/>
      <c r="J742" s="605"/>
      <c r="K742" s="605"/>
      <c r="L742" s="605"/>
      <c r="M742" s="605"/>
      <c r="N742" s="605"/>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605"/>
      <c r="D743" s="605"/>
      <c r="E743" s="605"/>
      <c r="F743" s="605"/>
      <c r="G743" s="605"/>
      <c r="H743" s="605"/>
      <c r="I743" s="605"/>
      <c r="J743" s="605"/>
      <c r="K743" s="605"/>
      <c r="L743" s="605"/>
      <c r="M743" s="605"/>
      <c r="N743" s="605"/>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605"/>
      <c r="D744" s="605"/>
      <c r="E744" s="605"/>
      <c r="F744" s="605"/>
      <c r="G744" s="605"/>
      <c r="H744" s="605"/>
      <c r="I744" s="605"/>
      <c r="J744" s="605"/>
      <c r="K744" s="605"/>
      <c r="L744" s="605"/>
      <c r="M744" s="605"/>
      <c r="N744" s="605"/>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605"/>
      <c r="D745" s="605"/>
      <c r="E745" s="605"/>
      <c r="F745" s="605"/>
      <c r="G745" s="605"/>
      <c r="H745" s="605"/>
      <c r="I745" s="605"/>
      <c r="J745" s="605"/>
      <c r="K745" s="605"/>
      <c r="L745" s="605"/>
      <c r="M745" s="605"/>
      <c r="N745" s="605"/>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605"/>
      <c r="D746" s="605"/>
      <c r="E746" s="605"/>
      <c r="F746" s="605"/>
      <c r="G746" s="605"/>
      <c r="H746" s="605"/>
      <c r="I746" s="605"/>
      <c r="J746" s="605"/>
      <c r="K746" s="605"/>
      <c r="L746" s="605"/>
      <c r="M746" s="605"/>
      <c r="N746" s="605"/>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605"/>
      <c r="D747" s="605"/>
      <c r="E747" s="605"/>
      <c r="F747" s="605"/>
      <c r="G747" s="605"/>
      <c r="H747" s="605"/>
      <c r="I747" s="605"/>
      <c r="J747" s="605"/>
      <c r="K747" s="605"/>
      <c r="L747" s="605"/>
      <c r="M747" s="605"/>
      <c r="N747" s="605"/>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605"/>
      <c r="D748" s="605"/>
      <c r="E748" s="605"/>
      <c r="F748" s="605"/>
      <c r="G748" s="605"/>
      <c r="H748" s="605"/>
      <c r="I748" s="605"/>
      <c r="J748" s="605"/>
      <c r="K748" s="605"/>
      <c r="L748" s="605"/>
      <c r="M748" s="605"/>
      <c r="N748" s="605"/>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605"/>
      <c r="D749" s="605"/>
      <c r="E749" s="605"/>
      <c r="F749" s="605"/>
      <c r="G749" s="605"/>
      <c r="H749" s="605"/>
      <c r="I749" s="605"/>
      <c r="J749" s="605"/>
      <c r="K749" s="605"/>
      <c r="L749" s="605"/>
      <c r="M749" s="605"/>
      <c r="N749" s="605"/>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605"/>
      <c r="D750" s="605"/>
      <c r="E750" s="605"/>
      <c r="F750" s="605"/>
      <c r="G750" s="605"/>
      <c r="H750" s="605"/>
      <c r="I750" s="605"/>
      <c r="J750" s="605"/>
      <c r="K750" s="605"/>
      <c r="L750" s="605"/>
      <c r="M750" s="605"/>
      <c r="N750" s="605"/>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605"/>
      <c r="D751" s="605"/>
      <c r="E751" s="605"/>
      <c r="F751" s="605"/>
      <c r="G751" s="605"/>
      <c r="H751" s="605"/>
      <c r="I751" s="605"/>
      <c r="J751" s="605"/>
      <c r="K751" s="605"/>
      <c r="L751" s="605"/>
      <c r="M751" s="605"/>
      <c r="N751" s="605"/>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605"/>
      <c r="D752" s="605"/>
      <c r="E752" s="605"/>
      <c r="F752" s="605"/>
      <c r="G752" s="605"/>
      <c r="H752" s="605"/>
      <c r="I752" s="605"/>
      <c r="J752" s="605"/>
      <c r="K752" s="605"/>
      <c r="L752" s="605"/>
      <c r="M752" s="605"/>
      <c r="N752" s="605"/>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605"/>
      <c r="D753" s="605"/>
      <c r="E753" s="605"/>
      <c r="F753" s="605"/>
      <c r="G753" s="605"/>
      <c r="H753" s="605"/>
      <c r="I753" s="605"/>
      <c r="J753" s="605"/>
      <c r="K753" s="605"/>
      <c r="L753" s="605"/>
      <c r="M753" s="605"/>
      <c r="N753" s="605"/>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605"/>
      <c r="D754" s="605"/>
      <c r="E754" s="605"/>
      <c r="F754" s="605"/>
      <c r="G754" s="605"/>
      <c r="H754" s="605"/>
      <c r="I754" s="605"/>
      <c r="J754" s="605"/>
      <c r="K754" s="605"/>
      <c r="L754" s="605"/>
      <c r="M754" s="605"/>
      <c r="N754" s="605"/>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605"/>
      <c r="D755" s="605"/>
      <c r="E755" s="605"/>
      <c r="F755" s="605"/>
      <c r="G755" s="605"/>
      <c r="H755" s="605"/>
      <c r="I755" s="605"/>
      <c r="J755" s="605"/>
      <c r="K755" s="605"/>
      <c r="L755" s="605"/>
      <c r="M755" s="605"/>
      <c r="N755" s="605"/>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605"/>
      <c r="D756" s="605"/>
      <c r="E756" s="605"/>
      <c r="F756" s="605"/>
      <c r="G756" s="605"/>
      <c r="H756" s="605"/>
      <c r="I756" s="605"/>
      <c r="J756" s="605"/>
      <c r="K756" s="605"/>
      <c r="L756" s="605"/>
      <c r="M756" s="605"/>
      <c r="N756" s="605"/>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605"/>
      <c r="D757" s="605"/>
      <c r="E757" s="605"/>
      <c r="F757" s="605"/>
      <c r="G757" s="605"/>
      <c r="H757" s="605"/>
      <c r="I757" s="605"/>
      <c r="J757" s="605"/>
      <c r="K757" s="605"/>
      <c r="L757" s="605"/>
      <c r="M757" s="605"/>
      <c r="N757" s="605"/>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605"/>
      <c r="D758" s="605"/>
      <c r="E758" s="605"/>
      <c r="F758" s="605"/>
      <c r="G758" s="605"/>
      <c r="H758" s="605"/>
      <c r="I758" s="605"/>
      <c r="J758" s="605"/>
      <c r="K758" s="605"/>
      <c r="L758" s="605"/>
      <c r="M758" s="605"/>
      <c r="N758" s="605"/>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605"/>
      <c r="D759" s="605"/>
      <c r="E759" s="605"/>
      <c r="F759" s="605"/>
      <c r="G759" s="605"/>
      <c r="H759" s="605"/>
      <c r="I759" s="605"/>
      <c r="J759" s="605"/>
      <c r="K759" s="605"/>
      <c r="L759" s="605"/>
      <c r="M759" s="605"/>
      <c r="N759" s="605"/>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605"/>
      <c r="D760" s="605"/>
      <c r="E760" s="605"/>
      <c r="F760" s="605"/>
      <c r="G760" s="605"/>
      <c r="H760" s="605"/>
      <c r="I760" s="605"/>
      <c r="J760" s="605"/>
      <c r="K760" s="605"/>
      <c r="L760" s="605"/>
      <c r="M760" s="605"/>
      <c r="N760" s="605"/>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605"/>
      <c r="D761" s="605"/>
      <c r="E761" s="605"/>
      <c r="F761" s="605"/>
      <c r="G761" s="605"/>
      <c r="H761" s="605"/>
      <c r="I761" s="605"/>
      <c r="J761" s="605"/>
      <c r="K761" s="605"/>
      <c r="L761" s="605"/>
      <c r="M761" s="605"/>
      <c r="N761" s="605"/>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605"/>
      <c r="D762" s="605"/>
      <c r="E762" s="605"/>
      <c r="F762" s="605"/>
      <c r="G762" s="605"/>
      <c r="H762" s="605"/>
      <c r="I762" s="605"/>
      <c r="J762" s="605"/>
      <c r="K762" s="605"/>
      <c r="L762" s="605"/>
      <c r="M762" s="605"/>
      <c r="N762" s="605"/>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605"/>
      <c r="D763" s="605"/>
      <c r="E763" s="605"/>
      <c r="F763" s="605"/>
      <c r="G763" s="605"/>
      <c r="H763" s="605"/>
      <c r="I763" s="605"/>
      <c r="J763" s="605"/>
      <c r="K763" s="605"/>
      <c r="L763" s="605"/>
      <c r="M763" s="605"/>
      <c r="N763" s="605"/>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605"/>
      <c r="D764" s="605"/>
      <c r="E764" s="605"/>
      <c r="F764" s="605"/>
      <c r="G764" s="605"/>
      <c r="H764" s="605"/>
      <c r="I764" s="605"/>
      <c r="J764" s="605"/>
      <c r="K764" s="605"/>
      <c r="L764" s="605"/>
      <c r="M764" s="605"/>
      <c r="N764" s="605"/>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605"/>
      <c r="D765" s="605"/>
      <c r="E765" s="605"/>
      <c r="F765" s="605"/>
      <c r="G765" s="605"/>
      <c r="H765" s="605"/>
      <c r="I765" s="605"/>
      <c r="J765" s="605"/>
      <c r="K765" s="605"/>
      <c r="L765" s="605"/>
      <c r="M765" s="605"/>
      <c r="N765" s="605"/>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605"/>
      <c r="D766" s="605"/>
      <c r="E766" s="605"/>
      <c r="F766" s="605"/>
      <c r="G766" s="605"/>
      <c r="H766" s="605"/>
      <c r="I766" s="605"/>
      <c r="J766" s="605"/>
      <c r="K766" s="605"/>
      <c r="L766" s="605"/>
      <c r="M766" s="605"/>
      <c r="N766" s="605"/>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605"/>
      <c r="D767" s="605"/>
      <c r="E767" s="605"/>
      <c r="F767" s="605"/>
      <c r="G767" s="605"/>
      <c r="H767" s="605"/>
      <c r="I767" s="605"/>
      <c r="J767" s="605"/>
      <c r="K767" s="605"/>
      <c r="L767" s="605"/>
      <c r="M767" s="605"/>
      <c r="N767" s="605"/>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605"/>
      <c r="D768" s="605"/>
      <c r="E768" s="605"/>
      <c r="F768" s="605"/>
      <c r="G768" s="605"/>
      <c r="H768" s="605"/>
      <c r="I768" s="605"/>
      <c r="J768" s="605"/>
      <c r="K768" s="605"/>
      <c r="L768" s="605"/>
      <c r="M768" s="605"/>
      <c r="N768" s="605"/>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605"/>
      <c r="D769" s="605"/>
      <c r="E769" s="605"/>
      <c r="F769" s="605"/>
      <c r="G769" s="605"/>
      <c r="H769" s="605"/>
      <c r="I769" s="605"/>
      <c r="J769" s="605"/>
      <c r="K769" s="605"/>
      <c r="L769" s="605"/>
      <c r="M769" s="605"/>
      <c r="N769" s="605"/>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605"/>
      <c r="D770" s="605"/>
      <c r="E770" s="605"/>
      <c r="F770" s="605"/>
      <c r="G770" s="605"/>
      <c r="H770" s="605"/>
      <c r="I770" s="605"/>
      <c r="J770" s="605"/>
      <c r="K770" s="605"/>
      <c r="L770" s="605"/>
      <c r="M770" s="605"/>
      <c r="N770" s="605"/>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605"/>
      <c r="D771" s="605"/>
      <c r="E771" s="605"/>
      <c r="F771" s="605"/>
      <c r="G771" s="605"/>
      <c r="H771" s="605"/>
      <c r="I771" s="605"/>
      <c r="J771" s="605"/>
      <c r="K771" s="605"/>
      <c r="L771" s="605"/>
      <c r="M771" s="605"/>
      <c r="N771" s="605"/>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605"/>
      <c r="D772" s="605"/>
      <c r="E772" s="605"/>
      <c r="F772" s="605"/>
      <c r="G772" s="605"/>
      <c r="H772" s="605"/>
      <c r="I772" s="605"/>
      <c r="J772" s="605"/>
      <c r="K772" s="605"/>
      <c r="L772" s="605"/>
      <c r="M772" s="605"/>
      <c r="N772" s="605"/>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605"/>
      <c r="D773" s="605"/>
      <c r="E773" s="605"/>
      <c r="F773" s="605"/>
      <c r="G773" s="605"/>
      <c r="H773" s="605"/>
      <c r="I773" s="605"/>
      <c r="J773" s="605"/>
      <c r="K773" s="605"/>
      <c r="L773" s="605"/>
      <c r="M773" s="605"/>
      <c r="N773" s="605"/>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605"/>
      <c r="D774" s="605"/>
      <c r="E774" s="605"/>
      <c r="F774" s="605"/>
      <c r="G774" s="605"/>
      <c r="H774" s="605"/>
      <c r="I774" s="605"/>
      <c r="J774" s="605"/>
      <c r="K774" s="605"/>
      <c r="L774" s="605"/>
      <c r="M774" s="605"/>
      <c r="N774" s="605"/>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605"/>
      <c r="D775" s="605"/>
      <c r="E775" s="605"/>
      <c r="F775" s="605"/>
      <c r="G775" s="605"/>
      <c r="H775" s="605"/>
      <c r="I775" s="605"/>
      <c r="J775" s="605"/>
      <c r="K775" s="605"/>
      <c r="L775" s="605"/>
      <c r="M775" s="605"/>
      <c r="N775" s="605"/>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605"/>
      <c r="D776" s="605"/>
      <c r="E776" s="605"/>
      <c r="F776" s="605"/>
      <c r="G776" s="605"/>
      <c r="H776" s="605"/>
      <c r="I776" s="605"/>
      <c r="J776" s="605"/>
      <c r="K776" s="605"/>
      <c r="L776" s="605"/>
      <c r="M776" s="605"/>
      <c r="N776" s="605"/>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605"/>
      <c r="D777" s="605"/>
      <c r="E777" s="605"/>
      <c r="F777" s="605"/>
      <c r="G777" s="605"/>
      <c r="H777" s="605"/>
      <c r="I777" s="605"/>
      <c r="J777" s="605"/>
      <c r="K777" s="605"/>
      <c r="L777" s="605"/>
      <c r="M777" s="605"/>
      <c r="N777" s="605"/>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605"/>
      <c r="D778" s="605"/>
      <c r="E778" s="605"/>
      <c r="F778" s="605"/>
      <c r="G778" s="605"/>
      <c r="H778" s="605"/>
      <c r="I778" s="605"/>
      <c r="J778" s="605"/>
      <c r="K778" s="605"/>
      <c r="L778" s="605"/>
      <c r="M778" s="605"/>
      <c r="N778" s="605"/>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605"/>
      <c r="D779" s="605"/>
      <c r="E779" s="605"/>
      <c r="F779" s="605"/>
      <c r="G779" s="605"/>
      <c r="H779" s="605"/>
      <c r="I779" s="605"/>
      <c r="J779" s="605"/>
      <c r="K779" s="605"/>
      <c r="L779" s="605"/>
      <c r="M779" s="605"/>
      <c r="N779" s="605"/>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605"/>
      <c r="D780" s="605"/>
      <c r="E780" s="605"/>
      <c r="F780" s="605"/>
      <c r="G780" s="605"/>
      <c r="H780" s="605"/>
      <c r="I780" s="605"/>
      <c r="J780" s="605"/>
      <c r="K780" s="605"/>
      <c r="L780" s="605"/>
      <c r="M780" s="605"/>
      <c r="N780" s="605"/>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605"/>
      <c r="D781" s="605"/>
      <c r="E781" s="605"/>
      <c r="F781" s="605"/>
      <c r="G781" s="605"/>
      <c r="H781" s="605"/>
      <c r="I781" s="605"/>
      <c r="J781" s="605"/>
      <c r="K781" s="605"/>
      <c r="L781" s="605"/>
      <c r="M781" s="605"/>
      <c r="N781" s="605"/>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605"/>
      <c r="D782" s="605"/>
      <c r="E782" s="605"/>
      <c r="F782" s="605"/>
      <c r="G782" s="605"/>
      <c r="H782" s="605"/>
      <c r="I782" s="605"/>
      <c r="J782" s="605"/>
      <c r="K782" s="605"/>
      <c r="L782" s="605"/>
      <c r="M782" s="605"/>
      <c r="N782" s="605"/>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605"/>
      <c r="D783" s="605"/>
      <c r="E783" s="605"/>
      <c r="F783" s="605"/>
      <c r="G783" s="605"/>
      <c r="H783" s="605"/>
      <c r="I783" s="605"/>
      <c r="J783" s="605"/>
      <c r="K783" s="605"/>
      <c r="L783" s="605"/>
      <c r="M783" s="605"/>
      <c r="N783" s="605"/>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605"/>
      <c r="D784" s="605"/>
      <c r="E784" s="605"/>
      <c r="F784" s="605"/>
      <c r="G784" s="605"/>
      <c r="H784" s="605"/>
      <c r="I784" s="605"/>
      <c r="J784" s="605"/>
      <c r="K784" s="605"/>
      <c r="L784" s="605"/>
      <c r="M784" s="605"/>
      <c r="N784" s="605"/>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605"/>
      <c r="D785" s="605"/>
      <c r="E785" s="605"/>
      <c r="F785" s="605"/>
      <c r="G785" s="605"/>
      <c r="H785" s="605"/>
      <c r="I785" s="605"/>
      <c r="J785" s="605"/>
      <c r="K785" s="605"/>
      <c r="L785" s="605"/>
      <c r="M785" s="605"/>
      <c r="N785" s="605"/>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605"/>
      <c r="D786" s="605"/>
      <c r="E786" s="605"/>
      <c r="F786" s="605"/>
      <c r="G786" s="605"/>
      <c r="H786" s="605"/>
      <c r="I786" s="605"/>
      <c r="J786" s="605"/>
      <c r="K786" s="605"/>
      <c r="L786" s="605"/>
      <c r="M786" s="605"/>
      <c r="N786" s="605"/>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605"/>
      <c r="D787" s="605"/>
      <c r="E787" s="605"/>
      <c r="F787" s="605"/>
      <c r="G787" s="605"/>
      <c r="H787" s="605"/>
      <c r="I787" s="605"/>
      <c r="J787" s="605"/>
      <c r="K787" s="605"/>
      <c r="L787" s="605"/>
      <c r="M787" s="605"/>
      <c r="N787" s="605"/>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605"/>
      <c r="D788" s="605"/>
      <c r="E788" s="605"/>
      <c r="F788" s="605"/>
      <c r="G788" s="605"/>
      <c r="H788" s="605"/>
      <c r="I788" s="605"/>
      <c r="J788" s="605"/>
      <c r="K788" s="605"/>
      <c r="L788" s="605"/>
      <c r="M788" s="605"/>
      <c r="N788" s="605"/>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605"/>
      <c r="D789" s="605"/>
      <c r="E789" s="605"/>
      <c r="F789" s="605"/>
      <c r="G789" s="605"/>
      <c r="H789" s="605"/>
      <c r="I789" s="605"/>
      <c r="J789" s="605"/>
      <c r="K789" s="605"/>
      <c r="L789" s="605"/>
      <c r="M789" s="605"/>
      <c r="N789" s="605"/>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605"/>
      <c r="D790" s="605"/>
      <c r="E790" s="605"/>
      <c r="F790" s="605"/>
      <c r="G790" s="605"/>
      <c r="H790" s="605"/>
      <c r="I790" s="605"/>
      <c r="J790" s="605"/>
      <c r="K790" s="605"/>
      <c r="L790" s="605"/>
      <c r="M790" s="605"/>
      <c r="N790" s="605"/>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605"/>
      <c r="D791" s="605"/>
      <c r="E791" s="605"/>
      <c r="F791" s="605"/>
      <c r="G791" s="605"/>
      <c r="H791" s="605"/>
      <c r="I791" s="605"/>
      <c r="J791" s="605"/>
      <c r="K791" s="605"/>
      <c r="L791" s="605"/>
      <c r="M791" s="605"/>
      <c r="N791" s="605"/>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605"/>
      <c r="D792" s="605"/>
      <c r="E792" s="605"/>
      <c r="F792" s="605"/>
      <c r="G792" s="605"/>
      <c r="H792" s="605"/>
      <c r="I792" s="605"/>
      <c r="J792" s="605"/>
      <c r="K792" s="605"/>
      <c r="L792" s="605"/>
      <c r="M792" s="605"/>
      <c r="N792" s="605"/>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605"/>
      <c r="D793" s="605"/>
      <c r="E793" s="605"/>
      <c r="F793" s="605"/>
      <c r="G793" s="605"/>
      <c r="H793" s="605"/>
      <c r="I793" s="605"/>
      <c r="J793" s="605"/>
      <c r="K793" s="605"/>
      <c r="L793" s="605"/>
      <c r="M793" s="605"/>
      <c r="N793" s="605"/>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605"/>
      <c r="D794" s="605"/>
      <c r="E794" s="605"/>
      <c r="F794" s="605"/>
      <c r="G794" s="605"/>
      <c r="H794" s="605"/>
      <c r="I794" s="605"/>
      <c r="J794" s="605"/>
      <c r="K794" s="605"/>
      <c r="L794" s="605"/>
      <c r="M794" s="605"/>
      <c r="N794" s="605"/>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605"/>
      <c r="D795" s="605"/>
      <c r="E795" s="605"/>
      <c r="F795" s="605"/>
      <c r="G795" s="605"/>
      <c r="H795" s="605"/>
      <c r="I795" s="605"/>
      <c r="J795" s="605"/>
      <c r="K795" s="605"/>
      <c r="L795" s="605"/>
      <c r="M795" s="605"/>
      <c r="N795" s="605"/>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605"/>
      <c r="D796" s="605"/>
      <c r="E796" s="605"/>
      <c r="F796" s="605"/>
      <c r="G796" s="605"/>
      <c r="H796" s="605"/>
      <c r="I796" s="605"/>
      <c r="J796" s="605"/>
      <c r="K796" s="605"/>
      <c r="L796" s="605"/>
      <c r="M796" s="605"/>
      <c r="N796" s="605"/>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605"/>
      <c r="D797" s="605"/>
      <c r="E797" s="605"/>
      <c r="F797" s="605"/>
      <c r="G797" s="605"/>
      <c r="H797" s="605"/>
      <c r="I797" s="605"/>
      <c r="J797" s="605"/>
      <c r="K797" s="605"/>
      <c r="L797" s="605"/>
      <c r="M797" s="605"/>
      <c r="N797" s="605"/>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605"/>
      <c r="D798" s="605"/>
      <c r="E798" s="605"/>
      <c r="F798" s="605"/>
      <c r="G798" s="605"/>
      <c r="H798" s="605"/>
      <c r="I798" s="605"/>
      <c r="J798" s="605"/>
      <c r="K798" s="605"/>
      <c r="L798" s="605"/>
      <c r="M798" s="605"/>
      <c r="N798" s="605"/>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605"/>
      <c r="D799" s="605"/>
      <c r="E799" s="605"/>
      <c r="F799" s="605"/>
      <c r="G799" s="605"/>
      <c r="H799" s="605"/>
      <c r="I799" s="605"/>
      <c r="J799" s="605"/>
      <c r="K799" s="605"/>
      <c r="L799" s="605"/>
      <c r="M799" s="605"/>
      <c r="N799" s="605"/>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363" customFormat="true" ht="21" customHeight="true" x14ac:dyDescent="0.2">
      <c r="A1025" s="1073" t="s">
        <v>296</v>
      </c>
      <c r="B1025" s="1073"/>
      <c r="C1025" s="1073"/>
      <c r="AR1025" s="356"/>
      <c r="AS1025" s="356"/>
      <c r="AT1025" s="356"/>
      <c r="AU1025" s="356"/>
      <c r="AV1025" s="356"/>
      <c r="AW1025" s="356"/>
      <c r="AX1025" s="356"/>
      <c r="AY1025" s="356"/>
      <c r="AZ1025" s="356"/>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363" customFormat="true" ht="15.95" customHeight="true" x14ac:dyDescent="0.2">
      <c r="A1026" s="1056" t="s">
        <v>193</v>
      </c>
      <c r="B1026" s="1056"/>
      <c r="C1026" s="479" t="s">
        <v>194</v>
      </c>
      <c r="AR1026" s="356"/>
      <c r="AS1026" s="356"/>
      <c r="AT1026" s="356"/>
      <c r="AU1026" s="356"/>
      <c r="AV1026" s="356"/>
      <c r="AW1026" s="356"/>
      <c r="AX1026" s="356"/>
      <c r="AY1026" s="356"/>
      <c r="AZ1026" s="356"/>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363" customFormat="true" ht="17.1" hidden="true" customHeight="true" x14ac:dyDescent="0.2">
      <c r="A1027" s="480" t="s">
        <v>195</v>
      </c>
      <c r="B1027" s="481" t="s">
        <v>198</v>
      </c>
      <c r="C1027" s="482">
        <v>9735</v>
      </c>
      <c r="AR1027" s="356"/>
      <c r="AS1027" s="356"/>
      <c r="AT1027" s="356"/>
      <c r="AU1027" s="356"/>
      <c r="AV1027" s="356"/>
      <c r="AW1027" s="356"/>
      <c r="AX1027" s="356"/>
      <c r="AY1027" s="356"/>
      <c r="AZ1027" s="356"/>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363" customFormat="true" ht="17.1" hidden="true" customHeight="true" x14ac:dyDescent="0.2">
      <c r="A1028" s="483" t="s">
        <v>197</v>
      </c>
      <c r="B1028" s="484" t="s">
        <v>198</v>
      </c>
      <c r="C1028" s="485">
        <v>9735</v>
      </c>
      <c r="AR1028" s="356"/>
      <c r="AS1028" s="356"/>
      <c r="AT1028" s="356"/>
      <c r="AU1028" s="356"/>
      <c r="AV1028" s="356"/>
      <c r="AW1028" s="356"/>
      <c r="AX1028" s="356"/>
      <c r="AY1028" s="356"/>
      <c r="AZ1028" s="356"/>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363" customFormat="true" ht="17.1" hidden="true" customHeight="true" x14ac:dyDescent="0.2">
      <c r="A1029" s="483" t="s">
        <v>199</v>
      </c>
      <c r="B1029" s="484" t="s">
        <v>200</v>
      </c>
      <c r="C1029" s="485">
        <v>9735</v>
      </c>
      <c r="AR1029" s="356"/>
      <c r="AS1029" s="356"/>
      <c r="AT1029" s="356"/>
      <c r="AU1029" s="356"/>
      <c r="AV1029" s="356"/>
      <c r="AW1029" s="356"/>
      <c r="AX1029" s="356"/>
      <c r="AY1029" s="356"/>
      <c r="AZ1029" s="356"/>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363" customFormat="true" ht="17.1" hidden="true" customHeight="true" x14ac:dyDescent="0.2">
      <c r="A1030" s="483" t="s">
        <v>201</v>
      </c>
      <c r="B1030" s="484" t="s">
        <v>202</v>
      </c>
      <c r="C1030" s="485">
        <v>9735</v>
      </c>
      <c r="AR1030" s="356"/>
      <c r="AS1030" s="356"/>
      <c r="AT1030" s="356"/>
      <c r="AU1030" s="356"/>
      <c r="AV1030" s="356"/>
      <c r="AW1030" s="356"/>
      <c r="AX1030" s="356"/>
      <c r="AY1030" s="356"/>
      <c r="AZ1030" s="356"/>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363" customFormat="true" ht="17.1" customHeight="true" x14ac:dyDescent="0.2">
      <c r="A1031" s="1057" t="s">
        <v>203</v>
      </c>
      <c r="B1031" s="484" t="s">
        <v>204</v>
      </c>
      <c r="C1031" s="485">
        <v>2159</v>
      </c>
      <c r="AR1031" s="356"/>
      <c r="AS1031" s="356"/>
      <c r="AT1031" s="356"/>
      <c r="AU1031" s="356"/>
      <c r="AV1031" s="356"/>
      <c r="AW1031" s="356"/>
      <c r="AX1031" s="356"/>
      <c r="AY1031" s="356"/>
      <c r="AZ1031" s="356"/>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363" customFormat="true" ht="17.1" customHeight="true" x14ac:dyDescent="0.2">
      <c r="A1032" s="1057"/>
      <c r="B1032" s="484" t="s">
        <v>205</v>
      </c>
      <c r="C1032" s="485">
        <v>7576</v>
      </c>
      <c r="AR1032" s="356"/>
      <c r="AS1032" s="356"/>
      <c r="AT1032" s="356"/>
      <c r="AU1032" s="356"/>
      <c r="AV1032" s="356"/>
      <c r="AW1032" s="356"/>
      <c r="AX1032" s="356"/>
      <c r="AY1032" s="356"/>
      <c r="AZ1032" s="356"/>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363" customFormat="true" ht="17.1" customHeight="true" x14ac:dyDescent="0.2">
      <c r="A1033" s="1058"/>
      <c r="B1033" s="486" t="s">
        <v>206</v>
      </c>
      <c r="C1033" s="487">
        <v>0</v>
      </c>
      <c r="AR1033" s="356"/>
      <c r="AS1033" s="356"/>
      <c r="AT1033" s="356"/>
      <c r="AU1033" s="356"/>
      <c r="AV1033" s="356"/>
      <c r="AW1033" s="356"/>
      <c r="AX1033" s="356"/>
      <c r="AY1033" s="356"/>
      <c r="AZ1033" s="356"/>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363" customFormat="true" ht="12.95" customHeight="true" x14ac:dyDescent="0.2">
      <c r="A1034" s="1059" t="s">
        <v>297</v>
      </c>
      <c r="B1034" s="1059"/>
      <c r="C1034" s="1059"/>
      <c r="AR1034" s="356"/>
      <c r="AS1034" s="356"/>
      <c r="AT1034" s="356"/>
      <c r="AU1034" s="356"/>
      <c r="AV1034" s="356"/>
      <c r="AW1034" s="356"/>
      <c r="AX1034" s="356"/>
      <c r="AY1034" s="356"/>
      <c r="AZ1034" s="356"/>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R1035" s="356"/>
      <c r="AS1035" s="356"/>
      <c r="AT1035" s="356"/>
      <c r="AU1035" s="356"/>
      <c r="AV1035" s="356"/>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t="e">
        <f>BR122+BR123</f>
        <v>#VALUE!</v>
      </c>
    </row>
    <row r="1038" ht="15" customHeight="true" x14ac:dyDescent="0.2">
      <c r="A1038" s="413" t="str">
        <f>S15</f>
        <v>Dar Es Salam</v>
      </c>
      <c r="B1038" s="413" t="e">
        <f>BS122+BS123</f>
        <v>#VALUE!</v>
      </c>
    </row>
    <row r="1039" ht="15" customHeight="true" x14ac:dyDescent="0.2">
      <c r="A1039" s="413" t="str">
        <f>T15</f>
        <v>Dodoma</v>
      </c>
      <c r="B1039" s="413" t="e">
        <f>BT122+BT123</f>
        <v>#VALUE!</v>
      </c>
    </row>
    <row r="1040" ht="15" customHeight="true" x14ac:dyDescent="0.2">
      <c r="A1040" s="413" t="str">
        <f>U15</f>
        <v>Iringa</v>
      </c>
      <c r="B1040" s="413" t="e">
        <f>BU122+BU123</f>
        <v>#VALUE!</v>
      </c>
    </row>
    <row r="1041" ht="15" customHeight="true" x14ac:dyDescent="0.2">
      <c r="A1041" s="413" t="str">
        <f>V15</f>
        <v>Kagera</v>
      </c>
      <c r="B1041" s="413" t="e">
        <f>BV122+BV123</f>
        <v>#VALUE!</v>
      </c>
    </row>
    <row r="1042" ht="15" customHeight="true" x14ac:dyDescent="0.2">
      <c r="A1042" s="413" t="str">
        <f>W15</f>
        <v>Kigoma</v>
      </c>
      <c r="B1042" s="413" t="e">
        <f>BW122+BW123</f>
        <v>#VALUE!</v>
      </c>
    </row>
    <row r="1043" ht="15" customHeight="true" x14ac:dyDescent="0.2">
      <c r="A1043" s="413" t="str">
        <f>X15</f>
        <v>Kilimanjaro</v>
      </c>
      <c r="B1043" s="413" t="e">
        <f>BX122+XR123</f>
        <v>#VALUE!</v>
      </c>
    </row>
    <row r="1044" ht="15" customHeight="true" x14ac:dyDescent="0.2">
      <c r="A1044" s="413" t="str">
        <f>Y15</f>
        <v>Lindi</v>
      </c>
      <c r="B1044" s="413" t="e">
        <f>BY122+BY123</f>
        <v>#VALUE!</v>
      </c>
    </row>
    <row r="1045" ht="15" customHeight="true" x14ac:dyDescent="0.2">
      <c r="A1045" s="413" t="str">
        <f>Z15</f>
        <v>Manyara</v>
      </c>
      <c r="B1045" s="413" t="e">
        <f>BZ122+BZ123</f>
        <v>#VALUE!</v>
      </c>
    </row>
    <row r="1046" ht="15" customHeight="true" x14ac:dyDescent="0.2">
      <c r="A1046" s="380" t="str">
        <f>AA15</f>
        <v>Mara</v>
      </c>
      <c r="B1046" s="413" t="e">
        <f>CA122+CA123</f>
        <v>#VALUE!</v>
      </c>
    </row>
    <row r="1047" ht="15" customHeight="true" x14ac:dyDescent="0.2">
      <c r="A1047" s="380" t="str">
        <f>AB15</f>
        <v>Mbeya</v>
      </c>
      <c r="B1047" s="413" t="e">
        <f>CB122+CB123</f>
        <v>#VALUE!</v>
      </c>
    </row>
    <row r="1048" ht="15" customHeight="true" x14ac:dyDescent="0.2">
      <c r="A1048" s="380" t="str">
        <f>AC15</f>
        <v>Morogoro</v>
      </c>
      <c r="B1048" s="413" t="e">
        <f>CC122+CC123</f>
        <v>#VALUE!</v>
      </c>
    </row>
    <row r="1049" ht="15" customHeight="true" x14ac:dyDescent="0.2">
      <c r="A1049" s="380" t="str">
        <f>AD15</f>
        <v>Mtwara</v>
      </c>
      <c r="B1049" s="413" t="e">
        <f>CD122+CD123</f>
        <v>#VALUE!</v>
      </c>
    </row>
    <row r="1050" ht="15" customHeight="true" x14ac:dyDescent="0.2">
      <c r="A1050" s="380" t="str">
        <f>AE15</f>
        <v>Mwanza</v>
      </c>
      <c r="B1050" s="413" t="e">
        <f>CE122+CE123</f>
        <v>#VALUE!</v>
      </c>
    </row>
    <row r="1051" ht="15" customHeight="true" x14ac:dyDescent="0.2">
      <c r="A1051" s="380" t="str">
        <f>AF15</f>
        <v>Pemba North</v>
      </c>
      <c r="B1051" s="413" t="e">
        <f>CF122+CF123</f>
        <v>#VALUE!</v>
      </c>
    </row>
    <row r="1052" ht="15" customHeight="true" x14ac:dyDescent="0.2">
      <c r="A1052" s="380" t="str">
        <f>AG15</f>
        <v>Pemba South</v>
      </c>
      <c r="B1052" s="413" t="e">
        <f>CG122+CG123</f>
        <v>#VALUE!</v>
      </c>
    </row>
    <row r="1053" ht="15" customHeight="true" x14ac:dyDescent="0.2">
      <c r="A1053" s="380" t="str">
        <f>AH15</f>
        <v>Pwani</v>
      </c>
      <c r="B1053" s="413" t="e">
        <f>CH122+CH123</f>
        <v>#VALUE!</v>
      </c>
    </row>
    <row r="1054" ht="15" customHeight="true" x14ac:dyDescent="0.2">
      <c r="A1054" s="380" t="str">
        <f>AI15</f>
        <v>Rukwa</v>
      </c>
      <c r="B1054" s="413" t="e">
        <f>CI122+CI123</f>
        <v>#VALUE!</v>
      </c>
    </row>
    <row r="1055" ht="15" customHeight="true" x14ac:dyDescent="0.2">
      <c r="A1055" s="380" t="str">
        <f>AJ15</f>
        <v>Ruvuma</v>
      </c>
      <c r="B1055" s="413" t="e">
        <f>CJ122+CJ123</f>
        <v>#VALUE!</v>
      </c>
    </row>
    <row r="1056" ht="15" customHeight="true" x14ac:dyDescent="0.2">
      <c r="A1056" s="380" t="str">
        <f>AK15</f>
        <v>Shinyanga</v>
      </c>
      <c r="B1056" s="413" t="e">
        <f>CK122+CK123</f>
        <v>#VALUE!</v>
      </c>
    </row>
    <row r="1057" ht="15" customHeight="true" x14ac:dyDescent="0.2">
      <c r="A1057" s="380" t="str">
        <f>AL15</f>
        <v>Singida</v>
      </c>
      <c r="B1057" s="413" t="e">
        <f>CL122+CL123</f>
        <v>#VALUE!</v>
      </c>
    </row>
    <row r="1058" ht="15" customHeight="true" x14ac:dyDescent="0.2">
      <c r="A1058" s="380" t="str">
        <f>AM15</f>
        <v>Tabora</v>
      </c>
      <c r="B1058" s="413" t="e">
        <f>CM122+CM123</f>
        <v>#VALUE!</v>
      </c>
    </row>
    <row r="1059" ht="15" customHeight="true" x14ac:dyDescent="0.2">
      <c r="A1059" s="380" t="str">
        <f>AN15</f>
        <v>Tanga</v>
      </c>
      <c r="B1059" s="413" t="e">
        <f>CN122+CN123</f>
        <v>#VALUE!</v>
      </c>
    </row>
    <row r="1060" ht="15" customHeight="true" x14ac:dyDescent="0.2">
      <c r="A1060" s="380" t="str">
        <f>AO15</f>
        <v>Town West</v>
      </c>
      <c r="B1060" s="413" t="e">
        <f>CO122+CO123</f>
        <v>#VALUE!</v>
      </c>
    </row>
    <row r="1061" ht="15" customHeight="true" x14ac:dyDescent="0.2">
      <c r="A1061" s="380" t="str">
        <f>AP15</f>
        <v>Zanziba South</v>
      </c>
      <c r="B1061" s="413" t="e">
        <f>CP122+CP123</f>
        <v>#VALUE!</v>
      </c>
    </row>
    <row r="1062" ht="15" customHeight="true" x14ac:dyDescent="0.2">
      <c r="A1062" s="380" t="str">
        <f>AQ15</f>
        <v>Zanzibar North</v>
      </c>
      <c r="B1062" s="413" t="e">
        <f>CQ122+CQ123</f>
        <v>#VALUE!</v>
      </c>
    </row>
    <row r="1063" ht="15" customHeight="true" x14ac:dyDescent="0.2">
      <c r="A1063" s="380">
        <f>AR15</f>
        <v>0</v>
      </c>
      <c r="B1063" s="413">
        <f>CR122+CR123</f>
        <v>0</v>
      </c>
    </row>
    <row r="1064" ht="15" customHeight="true" x14ac:dyDescent="0.2">
      <c r="A1064" s="380">
        <f>AS15</f>
        <v>0</v>
      </c>
      <c r="B1064" s="413">
        <f>CS122+CS123</f>
        <v>0</v>
      </c>
    </row>
    <row r="1065" ht="15" customHeight="true" x14ac:dyDescent="0.2">
      <c r="A1065" s="380">
        <f>AT15</f>
        <v>0</v>
      </c>
      <c r="B1065" s="413">
        <f>CT122+CT123</f>
        <v>0</v>
      </c>
    </row>
    <row r="1066" ht="15" customHeight="true" x14ac:dyDescent="0.2">
      <c r="A1066" s="380">
        <f>AU15</f>
        <v>0</v>
      </c>
      <c r="B1066" s="413">
        <f>CU122+CU123</f>
        <v>0</v>
      </c>
    </row>
    <row r="1067" ht="15" customHeight="true" x14ac:dyDescent="0.2">
      <c r="A1067" s="380">
        <f>AV15</f>
        <v>0</v>
      </c>
      <c r="B1067" s="413">
        <f>CV122+CV123</f>
        <v>0</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26</v>
      </c>
      <c r="B1072" s="380" t="s">
        <v>136</v>
      </c>
    </row>
    <row r="1100" s="356" customFormat="true" ht="17.1" customHeight="true" x14ac:dyDescent="0.2">
      <c r="A1100" s="916"/>
      <c r="B1100" s="913"/>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row>
    <row r="1101" s="356" customFormat="true" ht="17.1" customHeight="true" x14ac:dyDescent="0.2">
      <c r="A1101" s="917"/>
      <c r="B1101" s="914"/>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356" customFormat="true" ht="17.1" customHeight="true" x14ac:dyDescent="0.2">
      <c r="A1114" s="917"/>
      <c r="B1114" s="914"/>
      <c r="C1114" s="901"/>
      <c r="D1114" s="901"/>
      <c r="E1114" s="901"/>
      <c r="F1114" s="901"/>
      <c r="G1114" s="901"/>
      <c r="H1114" s="901"/>
      <c r="I1114" s="901"/>
      <c r="J1114" s="901"/>
      <c r="K1114" s="901"/>
      <c r="L1114" s="901"/>
      <c r="M1114" s="901"/>
      <c r="N1114" s="901"/>
      <c r="O1114" s="901"/>
      <c r="P1114" s="901"/>
      <c r="Q1114" s="901"/>
      <c r="R1114" s="901"/>
      <c r="S1114" s="901"/>
      <c r="T1114" s="901"/>
      <c r="U1114" s="901"/>
      <c r="V1114" s="901"/>
      <c r="W1114" s="901"/>
      <c r="X1114" s="901"/>
      <c r="Y1114" s="901"/>
      <c r="Z1114" s="901"/>
      <c r="AA1114" s="901"/>
      <c r="AB1114" s="901"/>
      <c r="AC1114" s="901"/>
      <c r="AD1114" s="901"/>
      <c r="AE1114" s="901"/>
      <c r="AF1114" s="901"/>
      <c r="AG1114" s="901"/>
      <c r="AH1114" s="901"/>
      <c r="AI1114" s="901"/>
      <c r="AJ1114" s="901"/>
      <c r="AK1114" s="901"/>
      <c r="AL1114" s="901"/>
      <c r="AM1114" s="901"/>
      <c r="AN1114" s="901"/>
      <c r="AO1114" s="901"/>
      <c r="AP1114" s="901"/>
      <c r="AQ1114" s="901"/>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row>
    <row r="1115" s="356" customFormat="true" ht="17.1" customHeight="true" x14ac:dyDescent="0.2">
      <c r="A1115" s="917"/>
      <c r="B1115" s="914"/>
      <c r="C1115" s="901"/>
      <c r="D1115" s="901"/>
      <c r="E1115" s="901"/>
      <c r="F1115" s="901"/>
      <c r="G1115" s="901"/>
      <c r="H1115" s="901"/>
      <c r="I1115" s="901"/>
      <c r="J1115" s="901"/>
      <c r="K1115" s="901"/>
      <c r="L1115" s="901"/>
      <c r="M1115" s="901"/>
      <c r="N1115" s="901"/>
      <c r="O1115" s="901"/>
      <c r="P1115" s="901"/>
      <c r="Q1115" s="901"/>
      <c r="R1115" s="901"/>
      <c r="S1115" s="901"/>
      <c r="T1115" s="901"/>
      <c r="U1115" s="901"/>
      <c r="V1115" s="901"/>
      <c r="W1115" s="901"/>
      <c r="X1115" s="901"/>
      <c r="Y1115" s="901"/>
      <c r="Z1115" s="901"/>
      <c r="AA1115" s="901"/>
      <c r="AB1115" s="901"/>
      <c r="AC1115" s="901"/>
      <c r="AD1115" s="901"/>
      <c r="AE1115" s="901"/>
      <c r="AF1115" s="901"/>
      <c r="AG1115" s="901"/>
      <c r="AH1115" s="901"/>
      <c r="AI1115" s="901"/>
      <c r="AJ1115" s="901"/>
      <c r="AK1115" s="901"/>
      <c r="AL1115" s="901"/>
      <c r="AM1115" s="901"/>
      <c r="AN1115" s="901"/>
      <c r="AO1115" s="901"/>
      <c r="AP1115" s="901"/>
      <c r="AQ1115" s="901"/>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row>
    <row r="1116" s="356" customFormat="true" ht="17.1" customHeight="true" x14ac:dyDescent="0.2">
      <c r="A1116" s="917"/>
      <c r="B1116" s="914"/>
      <c r="C1116" s="901"/>
      <c r="D1116" s="901"/>
      <c r="E1116" s="901"/>
      <c r="F1116" s="901"/>
      <c r="G1116" s="901"/>
      <c r="H1116" s="901"/>
      <c r="I1116" s="901"/>
      <c r="J1116" s="901"/>
      <c r="K1116" s="901"/>
      <c r="L1116" s="901"/>
      <c r="M1116" s="901"/>
      <c r="N1116" s="901"/>
      <c r="O1116" s="901"/>
      <c r="P1116" s="901"/>
      <c r="Q1116" s="901"/>
      <c r="R1116" s="901"/>
      <c r="S1116" s="901"/>
      <c r="T1116" s="901"/>
      <c r="U1116" s="901"/>
      <c r="V1116" s="901"/>
      <c r="W1116" s="901"/>
      <c r="X1116" s="901"/>
      <c r="Y1116" s="901"/>
      <c r="Z1116" s="901"/>
      <c r="AA1116" s="901"/>
      <c r="AB1116" s="901"/>
      <c r="AC1116" s="901"/>
      <c r="AD1116" s="901"/>
      <c r="AE1116" s="901"/>
      <c r="AF1116" s="901"/>
      <c r="AG1116" s="901"/>
      <c r="AH1116" s="901"/>
      <c r="AI1116" s="901"/>
      <c r="AJ1116" s="901"/>
      <c r="AK1116" s="901"/>
      <c r="AL1116" s="901"/>
      <c r="AM1116" s="901"/>
      <c r="AN1116" s="901"/>
      <c r="AO1116" s="901"/>
      <c r="AP1116" s="901"/>
      <c r="AQ1116" s="901"/>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row>
    <row r="1117" s="356" customFormat="true" ht="17.1" customHeight="true" x14ac:dyDescent="0.2">
      <c r="A1117" s="918"/>
      <c r="B1117" s="915"/>
      <c r="C1117" s="903"/>
      <c r="D1117" s="903"/>
      <c r="E1117" s="903"/>
      <c r="F1117" s="903"/>
      <c r="G1117" s="903"/>
      <c r="H1117" s="903"/>
      <c r="I1117" s="903"/>
      <c r="J1117" s="903"/>
      <c r="K1117" s="903"/>
      <c r="L1117" s="903"/>
      <c r="M1117" s="903"/>
      <c r="N1117" s="903"/>
      <c r="O1117" s="903"/>
      <c r="P1117" s="903"/>
      <c r="Q1117" s="903"/>
      <c r="R1117" s="903"/>
      <c r="S1117" s="903"/>
      <c r="T1117" s="903"/>
      <c r="U1117" s="903"/>
      <c r="V1117" s="903"/>
      <c r="W1117" s="903"/>
      <c r="X1117" s="903"/>
      <c r="Y1117" s="903"/>
      <c r="Z1117" s="903"/>
      <c r="AA1117" s="903"/>
      <c r="AB1117" s="903"/>
      <c r="AC1117" s="903"/>
      <c r="AD1117" s="903"/>
      <c r="AE1117" s="903"/>
      <c r="AF1117" s="903"/>
      <c r="AG1117" s="903"/>
      <c r="AH1117" s="903"/>
      <c r="AI1117" s="903"/>
      <c r="AJ1117" s="903"/>
      <c r="AK1117" s="903"/>
      <c r="AL1117" s="903"/>
      <c r="AM1117" s="903"/>
      <c r="AN1117" s="903"/>
      <c r="AO1117" s="903"/>
      <c r="AP1117" s="903"/>
      <c r="AQ1117" s="903"/>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841">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53:BA158"/>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29:BA3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14:G14"/>
    <mergeCell ref="H14:L14"/>
    <mergeCell ref="BA31:BA32"/>
    <mergeCell ref="C27:G27"/>
    <mergeCell ref="H27:L27"/>
    <mergeCell ref="M27:Q27"/>
    <mergeCell ref="M14:Q14"/>
    <mergeCell ref="A16:A17"/>
    <mergeCell ref="A18:A21"/>
    <mergeCell ref="A22:A23"/>
    <mergeCell ref="A24:A26"/>
    <mergeCell ref="C56:G56"/>
    <mergeCell ref="H56:L56"/>
    <mergeCell ref="M56:Q56"/>
    <mergeCell ref="A29:A30"/>
    <mergeCell ref="A35:A36"/>
    <mergeCell ref="A37:A38"/>
    <mergeCell ref="A41:A42"/>
    <mergeCell ref="A43:A44"/>
    <mergeCell ref="A45:A46"/>
    <mergeCell ref="A31:A32"/>
    <mergeCell ref="H120:L120"/>
    <mergeCell ref="M120:Q120"/>
    <mergeCell ref="A58:A78"/>
    <mergeCell ref="A108:B108"/>
    <mergeCell ref="A122:A123"/>
    <mergeCell ref="A124:A127"/>
    <mergeCell ref="A128:A129"/>
    <mergeCell ref="A130:A132"/>
    <mergeCell ref="C133:G133"/>
    <mergeCell ref="C120:G120"/>
    <mergeCell ref="A208:B208"/>
    <mergeCell ref="C220:G220"/>
    <mergeCell ref="H220:L220"/>
    <mergeCell ref="H133:L133"/>
    <mergeCell ref="M133:Q133"/>
    <mergeCell ref="A135:A139"/>
    <mergeCell ref="A153:A157"/>
    <mergeCell ref="A202:A204"/>
    <mergeCell ref="A140:A143"/>
    <mergeCell ref="A144:A147"/>
    <mergeCell ref="A148:A150"/>
    <mergeCell ref="A1025:C1025"/>
    <mergeCell ref="A1026:B1026"/>
    <mergeCell ref="A1031:A1033"/>
    <mergeCell ref="A1034:C1034"/>
    <mergeCell ref="C399:F399"/>
    <mergeCell ref="M220:Q220"/>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J442"/>
    <mergeCell ref="M442:N442"/>
    <mergeCell ref="C443:D443"/>
    <mergeCell ref="H443:I443"/>
    <mergeCell ref="M443:O443"/>
    <mergeCell ref="C440:D440"/>
    <mergeCell ref="H440:I440"/>
    <mergeCell ref="M440:N440"/>
    <mergeCell ref="C441:E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0:G480"/>
    <mergeCell ref="H480:I480"/>
    <mergeCell ref="M480:N480"/>
    <mergeCell ref="C481:D482"/>
    <mergeCell ref="E481:G481"/>
    <mergeCell ref="H481:I481"/>
    <mergeCell ref="M481:N481"/>
    <mergeCell ref="H482:L482"/>
    <mergeCell ref="M482:N482"/>
    <mergeCell ref="C485:D485"/>
    <mergeCell ref="H485:I485"/>
    <mergeCell ref="M485:N486"/>
    <mergeCell ref="O485:Q485"/>
    <mergeCell ref="C486:E486"/>
    <mergeCell ref="H486:I486"/>
    <mergeCell ref="C483:D483"/>
    <mergeCell ref="H483:I484"/>
    <mergeCell ref="J483:L483"/>
    <mergeCell ref="M483:N483"/>
    <mergeCell ref="C484:D484"/>
    <mergeCell ref="M484:Q484"/>
    <mergeCell ref="C491:D491"/>
    <mergeCell ref="H491:I491"/>
    <mergeCell ref="M491:N492"/>
    <mergeCell ref="C492:D492"/>
    <mergeCell ref="H492:I492"/>
    <mergeCell ref="C493:D493"/>
    <mergeCell ref="H493:I493"/>
    <mergeCell ref="M493:N493"/>
    <mergeCell ref="C487:D488"/>
    <mergeCell ref="H487:I487"/>
    <mergeCell ref="M487:N487"/>
    <mergeCell ref="H488:J488"/>
    <mergeCell ref="M488:N488"/>
    <mergeCell ref="C489:D489"/>
    <mergeCell ref="H489:I490"/>
    <mergeCell ref="M489:N489"/>
    <mergeCell ref="C490:D490"/>
    <mergeCell ref="M490:O490"/>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0:D500"/>
    <mergeCell ref="H500:I500"/>
    <mergeCell ref="M500:N500"/>
    <mergeCell ref="C501:D501"/>
    <mergeCell ref="H501:I501"/>
    <mergeCell ref="M501:N501"/>
    <mergeCell ref="C498:D498"/>
    <mergeCell ref="H498:I498"/>
    <mergeCell ref="M498:N498"/>
    <mergeCell ref="C499:D499"/>
    <mergeCell ref="H499:I499"/>
    <mergeCell ref="M499:N499"/>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8:D528"/>
    <mergeCell ref="H528:I528"/>
    <mergeCell ref="M528:N528"/>
    <mergeCell ref="C529:D529"/>
    <mergeCell ref="H529:J529"/>
    <mergeCell ref="M529:N529"/>
    <mergeCell ref="C526:E526"/>
    <mergeCell ref="H526:I526"/>
    <mergeCell ref="M526:N526"/>
    <mergeCell ref="C527:D527"/>
    <mergeCell ref="H527:I527"/>
    <mergeCell ref="M527:N527"/>
    <mergeCell ref="C532:D532"/>
    <mergeCell ref="H532:I532"/>
    <mergeCell ref="M532:O532"/>
    <mergeCell ref="C533:D533"/>
    <mergeCell ref="H533:I533"/>
    <mergeCell ref="M533:N533"/>
    <mergeCell ref="C530:D530"/>
    <mergeCell ref="H530:I530"/>
    <mergeCell ref="M530:N530"/>
    <mergeCell ref="C531:D531"/>
    <mergeCell ref="H531:I531"/>
    <mergeCell ref="M531:N531"/>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44:D544"/>
    <mergeCell ref="H544:I544"/>
    <mergeCell ref="M544:N544"/>
    <mergeCell ref="C545:D545"/>
    <mergeCell ref="H545:I545"/>
    <mergeCell ref="M545:N545"/>
    <mergeCell ref="C542:D542"/>
    <mergeCell ref="H542:I542"/>
    <mergeCell ref="M542:N542"/>
    <mergeCell ref="C543:D543"/>
    <mergeCell ref="H543:I543"/>
    <mergeCell ref="M543:N543"/>
    <mergeCell ref="C548:D548"/>
    <mergeCell ref="H548:I548"/>
    <mergeCell ref="M548:N548"/>
    <mergeCell ref="C549:D549"/>
    <mergeCell ref="H549:I549"/>
    <mergeCell ref="M549:N549"/>
    <mergeCell ref="C546:D546"/>
    <mergeCell ref="H546:I546"/>
    <mergeCell ref="M546:N546"/>
    <mergeCell ref="C547:D547"/>
    <mergeCell ref="H547:I547"/>
    <mergeCell ref="M547:N547"/>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4:D584"/>
    <mergeCell ref="H584:I584"/>
    <mergeCell ref="M584:N584"/>
    <mergeCell ref="C585:D585"/>
    <mergeCell ref="H585:I585"/>
    <mergeCell ref="M585:N585"/>
    <mergeCell ref="C582:D582"/>
    <mergeCell ref="H582:I582"/>
    <mergeCell ref="M582:N582"/>
    <mergeCell ref="C583:D583"/>
    <mergeCell ref="H583:I583"/>
    <mergeCell ref="M583:N583"/>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92:D592"/>
    <mergeCell ref="H592:I592"/>
    <mergeCell ref="M592:N592"/>
    <mergeCell ref="C593:D593"/>
    <mergeCell ref="H593:I593"/>
    <mergeCell ref="M593:N593"/>
    <mergeCell ref="C590:D590"/>
    <mergeCell ref="H590:I590"/>
    <mergeCell ref="M590:N590"/>
    <mergeCell ref="C591:D591"/>
    <mergeCell ref="H591:I591"/>
    <mergeCell ref="M591:N591"/>
    <mergeCell ref="C596:D596"/>
    <mergeCell ref="H596:I596"/>
    <mergeCell ref="M596:N596"/>
    <mergeCell ref="C597:D597"/>
    <mergeCell ref="H597:I597"/>
    <mergeCell ref="M597:N597"/>
    <mergeCell ref="C594:D594"/>
    <mergeCell ref="H594:I594"/>
    <mergeCell ref="M594:N594"/>
    <mergeCell ref="C595:D595"/>
    <mergeCell ref="H595:I595"/>
    <mergeCell ref="M595:N595"/>
    <mergeCell ref="C600:D600"/>
    <mergeCell ref="H600:I600"/>
    <mergeCell ref="M600:N600"/>
    <mergeCell ref="C601:D601"/>
    <mergeCell ref="H601:I601"/>
    <mergeCell ref="M601:N601"/>
    <mergeCell ref="C598:D598"/>
    <mergeCell ref="H598:I598"/>
    <mergeCell ref="M598:N598"/>
    <mergeCell ref="C599:D599"/>
    <mergeCell ref="H599:I599"/>
    <mergeCell ref="M599:N599"/>
    <mergeCell ref="C604:D604"/>
    <mergeCell ref="H604:I604"/>
    <mergeCell ref="M604:N604"/>
    <mergeCell ref="C605:D605"/>
    <mergeCell ref="H605:I605"/>
    <mergeCell ref="M605:N605"/>
    <mergeCell ref="C602:D602"/>
    <mergeCell ref="H602:I602"/>
    <mergeCell ref="M602:N602"/>
    <mergeCell ref="C603:D603"/>
    <mergeCell ref="H603:I603"/>
    <mergeCell ref="M603:N603"/>
    <mergeCell ref="C608:D608"/>
    <mergeCell ref="H608:I608"/>
    <mergeCell ref="M608:N608"/>
    <mergeCell ref="C609:D609"/>
    <mergeCell ref="H609:I609"/>
    <mergeCell ref="M609:N609"/>
    <mergeCell ref="C606:D606"/>
    <mergeCell ref="H606:I606"/>
    <mergeCell ref="M606:N606"/>
    <mergeCell ref="C607:D607"/>
    <mergeCell ref="H607:I607"/>
    <mergeCell ref="M607:N607"/>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16:D616"/>
    <mergeCell ref="H616:I616"/>
    <mergeCell ref="M616:N616"/>
    <mergeCell ref="C617:D617"/>
    <mergeCell ref="H617:I617"/>
    <mergeCell ref="M617:N617"/>
    <mergeCell ref="C614:D614"/>
    <mergeCell ref="H614:I614"/>
    <mergeCell ref="M614:N614"/>
    <mergeCell ref="C615:D615"/>
    <mergeCell ref="H615:I615"/>
    <mergeCell ref="M615:N615"/>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24:D624"/>
    <mergeCell ref="H624:I624"/>
    <mergeCell ref="M624:N624"/>
    <mergeCell ref="C625:D625"/>
    <mergeCell ref="H625:I625"/>
    <mergeCell ref="M625:N625"/>
    <mergeCell ref="C622:D622"/>
    <mergeCell ref="H622:I622"/>
    <mergeCell ref="M622:N622"/>
    <mergeCell ref="C623:D623"/>
    <mergeCell ref="H623:I623"/>
    <mergeCell ref="M623:N623"/>
    <mergeCell ref="C628:D628"/>
    <mergeCell ref="H628:I628"/>
    <mergeCell ref="M628:N628"/>
    <mergeCell ref="C629:D629"/>
    <mergeCell ref="H629:I629"/>
    <mergeCell ref="M629:N629"/>
    <mergeCell ref="C626:D626"/>
    <mergeCell ref="H626:I626"/>
    <mergeCell ref="M626:N626"/>
    <mergeCell ref="C627:D627"/>
    <mergeCell ref="H627:I627"/>
    <mergeCell ref="M627:N627"/>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0:D640"/>
    <mergeCell ref="H640:I640"/>
    <mergeCell ref="M640:N640"/>
    <mergeCell ref="C641:D641"/>
    <mergeCell ref="H641:I641"/>
    <mergeCell ref="M641:N641"/>
    <mergeCell ref="C638:D638"/>
    <mergeCell ref="H638:I638"/>
    <mergeCell ref="M638:N638"/>
    <mergeCell ref="C639:D639"/>
    <mergeCell ref="H639:I639"/>
    <mergeCell ref="M639:N639"/>
  </mergeCells>
  <conditionalFormatting sqref="BC1:CZ1048576">
    <cfRule type="cellIs" dxfId="5"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0</xdr:rowOff>
                  </from>
                  <to>
                    <xdr:col>1</xdr:col>
                    <xdr:colOff>1704975</xdr:colOff>
                    <xdr:row>399</xdr:row>
                    <xdr:rowOff>190500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9F262-AD6C-4C15-9964-40CEB8F3A28D}">
  <sheetPr codeName="Feuil8"/>
  <dimension ref="A1:CZ1200"/>
  <sheetViews>
    <sheetView showGridLines="false" workbookViewId="0"/>
  </sheetViews>
  <sheetFormatPr defaultColWidth="10.85546875" defaultRowHeight="15" customHeight="true" x14ac:dyDescent="0.2"/>
  <cols>
    <col min="1" max="1" width="31.5703125" style="450" customWidth="true"/>
    <col min="2" max="2" width="41.5703125" style="450" customWidth="true"/>
    <col min="3" max="17" width="10.7109375" style="450" customWidth="true"/>
    <col min="18" max="43" width="12.5703125" style="450" customWidth="true"/>
    <col min="44" max="52" width="12.5703125" style="356" customWidth="true"/>
    <col min="53" max="53" width="31.5703125" style="451" customWidth="true"/>
    <col min="54" max="54" width="41.5703125" style="380" customWidth="true"/>
    <col min="55" max="69" width="9.140625" style="451" customWidth="true"/>
    <col min="70" max="77" width="12.5703125" style="451" customWidth="true"/>
    <col min="78" max="104" width="12.5703125" style="356" customWidth="true"/>
    <col min="105" max="16384" width="10.85546875" style="450"/>
  </cols>
  <sheetData>
    <row r="1" s="313" customFormat="true" ht="18" customHeight="true" x14ac:dyDescent="0.2">
      <c r="AR1" s="356"/>
      <c r="AS1" s="356"/>
      <c r="AT1" s="356"/>
      <c r="AU1" s="356"/>
      <c r="AV1" s="356"/>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R2" s="356"/>
      <c r="AS2" s="356"/>
      <c r="AT2" s="356"/>
      <c r="AU2" s="356"/>
      <c r="AV2" s="356"/>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2008</v>
      </c>
      <c r="B3" s="373"/>
      <c r="AR3" s="356"/>
      <c r="AS3" s="356"/>
      <c r="AT3" s="356"/>
      <c r="AU3" s="356"/>
      <c r="AV3" s="356"/>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R4" s="356"/>
      <c r="AS4" s="356"/>
      <c r="AT4" s="356"/>
      <c r="AU4" s="356"/>
      <c r="AV4" s="356"/>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R5" s="356"/>
      <c r="AS5" s="356"/>
      <c r="AT5" s="356"/>
      <c r="AU5" s="356"/>
      <c r="AV5" s="356"/>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R6" s="356"/>
      <c r="AS6" s="356"/>
      <c r="AT6" s="356"/>
      <c r="AU6" s="356"/>
      <c r="AV6" s="356"/>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R7" s="356"/>
      <c r="AS7" s="356"/>
      <c r="AT7" s="356"/>
      <c r="AU7" s="356"/>
      <c r="AV7" s="356"/>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R8" s="356"/>
      <c r="AS8" s="356"/>
      <c r="AT8" s="356"/>
      <c r="AU8" s="356"/>
      <c r="AV8" s="356"/>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AIS08</v>
      </c>
      <c r="AR9" s="356"/>
      <c r="AS9" s="356"/>
      <c r="AT9" s="356"/>
      <c r="AU9" s="356"/>
      <c r="AV9" s="356"/>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tr">
        <f>B1028</f>
        <v/>
      </c>
      <c r="B10" s="196"/>
      <c r="AR10" s="356"/>
      <c r="AS10" s="356"/>
      <c r="AT10" s="356"/>
      <c r="AU10" s="356"/>
      <c r="AV10" s="35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tr">
        <f>B1027</f>
        <v/>
      </c>
      <c r="B11" s="195"/>
      <c r="AR11" s="356"/>
      <c r="AS11" s="356"/>
      <c r="AT11" s="356"/>
      <c r="AU11" s="356"/>
      <c r="AV11" s="356"/>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R12" s="356"/>
      <c r="AS12" s="356"/>
      <c r="AT12" s="356"/>
      <c r="AU12" s="356"/>
      <c r="AV12" s="35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R13" s="356"/>
      <c r="AS13" s="356"/>
      <c r="AT13" s="356"/>
      <c r="AU13" s="356"/>
      <c r="AV13" s="356"/>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453"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25"/>
      <c r="AS14" s="425"/>
      <c r="AT14" s="425"/>
      <c r="AU14" s="425"/>
      <c r="AV14" s="42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426"/>
      <c r="CN14" s="426"/>
      <c r="CO14" s="426"/>
      <c r="CP14" s="426"/>
      <c r="CQ14" s="426"/>
      <c r="CR14" s="360"/>
      <c r="CS14" s="360"/>
      <c r="CT14" s="360"/>
      <c r="CU14" s="360"/>
      <c r="CV14" s="360"/>
      <c r="CW14" s="360"/>
      <c r="CX14" s="360"/>
      <c r="CY14" s="360"/>
      <c r="CZ14" s="360"/>
    </row>
    <row r="15" s="453" customFormat="true" ht="24"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148</v>
      </c>
      <c r="T15" s="581" t="s">
        <v>149</v>
      </c>
      <c r="U15" s="581" t="s">
        <v>150</v>
      </c>
      <c r="V15" s="581" t="s">
        <v>151</v>
      </c>
      <c r="W15" s="581" t="s">
        <v>152</v>
      </c>
      <c r="X15" s="581" t="s">
        <v>153</v>
      </c>
      <c r="Y15" s="581" t="s">
        <v>154</v>
      </c>
      <c r="Z15" s="581" t="s">
        <v>155</v>
      </c>
      <c r="AA15" s="581" t="s">
        <v>156</v>
      </c>
      <c r="AB15" s="581" t="s">
        <v>157</v>
      </c>
      <c r="AC15" s="581" t="s">
        <v>158</v>
      </c>
      <c r="AD15" s="581" t="s">
        <v>159</v>
      </c>
      <c r="AE15" s="581" t="s">
        <v>160</v>
      </c>
      <c r="AF15" s="581" t="s">
        <v>332</v>
      </c>
      <c r="AG15" s="581" t="s">
        <v>333</v>
      </c>
      <c r="AH15" s="581" t="s">
        <v>161</v>
      </c>
      <c r="AI15" s="581" t="s">
        <v>162</v>
      </c>
      <c r="AJ15" s="581" t="s">
        <v>163</v>
      </c>
      <c r="AK15" s="581" t="s">
        <v>164</v>
      </c>
      <c r="AL15" s="581" t="s">
        <v>165</v>
      </c>
      <c r="AM15" s="581" t="s">
        <v>166</v>
      </c>
      <c r="AN15" s="581" t="s">
        <v>167</v>
      </c>
      <c r="AO15" s="581" t="s">
        <v>334</v>
      </c>
      <c r="AP15" s="581" t="s">
        <v>335</v>
      </c>
      <c r="AQ15" s="582" t="s">
        <v>336</v>
      </c>
      <c r="AR15" s="425"/>
      <c r="AS15" s="425"/>
      <c r="AT15" s="425"/>
      <c r="AU15" s="425"/>
      <c r="AV15" s="425"/>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148</v>
      </c>
      <c r="BT15" s="554" t="s">
        <v>149</v>
      </c>
      <c r="BU15" s="554" t="s">
        <v>150</v>
      </c>
      <c r="BV15" s="554" t="s">
        <v>151</v>
      </c>
      <c r="BW15" s="554" t="s">
        <v>152</v>
      </c>
      <c r="BX15" s="554" t="s">
        <v>153</v>
      </c>
      <c r="BY15" s="555" t="s">
        <v>154</v>
      </c>
      <c r="BZ15" s="555" t="s">
        <v>155</v>
      </c>
      <c r="CA15" s="555" t="s">
        <v>156</v>
      </c>
      <c r="CB15" s="555" t="s">
        <v>157</v>
      </c>
      <c r="CC15" s="555" t="s">
        <v>158</v>
      </c>
      <c r="CD15" s="555" t="s">
        <v>159</v>
      </c>
      <c r="CE15" s="555" t="s">
        <v>160</v>
      </c>
      <c r="CF15" s="555" t="s">
        <v>332</v>
      </c>
      <c r="CG15" s="555" t="s">
        <v>333</v>
      </c>
      <c r="CH15" s="555" t="s">
        <v>161</v>
      </c>
      <c r="CI15" s="555" t="s">
        <v>162</v>
      </c>
      <c r="CJ15" s="555" t="s">
        <v>163</v>
      </c>
      <c r="CK15" s="555" t="s">
        <v>164</v>
      </c>
      <c r="CL15" s="555" t="s">
        <v>165</v>
      </c>
      <c r="CM15" s="555" t="s">
        <v>166</v>
      </c>
      <c r="CN15" s="555" t="s">
        <v>167</v>
      </c>
      <c r="CO15" s="555" t="s">
        <v>334</v>
      </c>
      <c r="CP15" s="555" t="s">
        <v>335</v>
      </c>
      <c r="CQ15" s="555" t="s">
        <v>336</v>
      </c>
      <c r="CR15" s="201"/>
      <c r="CS15" s="201"/>
      <c r="CT15" s="201"/>
      <c r="CU15" s="201"/>
      <c r="CV15" s="201"/>
      <c r="CW15" s="201"/>
      <c r="CX15" s="201"/>
      <c r="CY15" s="201"/>
      <c r="CZ15" s="201"/>
    </row>
    <row r="16" s="453" customFormat="true" ht="15" customHeight="true" x14ac:dyDescent="0.2">
      <c r="A16" s="1068" t="s">
        <v>13</v>
      </c>
      <c r="B16" s="386" t="s">
        <v>14</v>
      </c>
      <c r="C16" s="145">
        <v>37.941631374214538</v>
      </c>
      <c r="D16" s="144">
        <v>40.0793322423213</v>
      </c>
      <c r="E16" s="144">
        <v>47.611557831206319</v>
      </c>
      <c r="F16" s="144">
        <v>63.306840150472269</v>
      </c>
      <c r="G16" s="143">
        <v>88.457990701235147</v>
      </c>
      <c r="H16" s="142">
        <v>65.629079362526426</v>
      </c>
      <c r="I16" s="144">
        <v>90.541752938752268</v>
      </c>
      <c r="J16" s="144">
        <v>92.938029771711413</v>
      </c>
      <c r="K16" s="144">
        <v>88.648771796073035</v>
      </c>
      <c r="L16" s="141">
        <v>95.58052291601058</v>
      </c>
      <c r="M16" s="145">
        <v>37.846976429879092</v>
      </c>
      <c r="N16" s="144">
        <v>37.489222315047272</v>
      </c>
      <c r="O16" s="144">
        <v>41.845989735783355</v>
      </c>
      <c r="P16" s="144">
        <v>50.27935328636616</v>
      </c>
      <c r="Q16" s="143">
        <v>66.422212462366176</v>
      </c>
      <c r="R16" s="142">
        <v>76.354381922753888</v>
      </c>
      <c r="S16" s="144">
        <v>89.631776150702862</v>
      </c>
      <c r="T16" s="144">
        <v>50.434585080165384</v>
      </c>
      <c r="U16" s="144">
        <v>69.359588831292669</v>
      </c>
      <c r="V16" s="144">
        <v>47.155784588904801</v>
      </c>
      <c r="W16" s="144">
        <v>57.576337912822197</v>
      </c>
      <c r="X16" s="144">
        <v>86.61349120005282</v>
      </c>
      <c r="Y16" s="144">
        <v>42.573733634062485</v>
      </c>
      <c r="Z16" s="144">
        <v>53.612381772713071</v>
      </c>
      <c r="AA16" s="144">
        <v>40.1154014864658</v>
      </c>
      <c r="AB16" s="144">
        <v>61.53157666872746</v>
      </c>
      <c r="AC16" s="144">
        <v>59.821719703683755</v>
      </c>
      <c r="AD16" s="144">
        <v>31.88531000363588</v>
      </c>
      <c r="AE16" s="144">
        <v>38.410987052084636</v>
      </c>
      <c r="AF16" s="144">
        <v>76.286827424191557</v>
      </c>
      <c r="AG16" s="144">
        <v>87.892441791423153</v>
      </c>
      <c r="AH16" s="144">
        <v>50.28748714332054</v>
      </c>
      <c r="AI16" s="144">
        <v>50.125706957547514</v>
      </c>
      <c r="AJ16" s="144">
        <v>74.170674461704408</v>
      </c>
      <c r="AK16" s="144">
        <v>51.845533322381165</v>
      </c>
      <c r="AL16" s="144">
        <v>32.567148498305151</v>
      </c>
      <c r="AM16" s="144">
        <v>21.606546250277916</v>
      </c>
      <c r="AN16" s="144">
        <v>54.800278340890252</v>
      </c>
      <c r="AO16" s="144">
        <v>85.692625858997786</v>
      </c>
      <c r="AP16" s="144">
        <v>84.964885857096462</v>
      </c>
      <c r="AQ16" s="141">
        <v>91.219429385137019</v>
      </c>
      <c r="AR16" s="425"/>
      <c r="AS16" s="425"/>
      <c r="AT16" s="425"/>
      <c r="AU16" s="425"/>
      <c r="AV16" s="425"/>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47" t="s">
        <v>35</v>
      </c>
      <c r="CN16" s="47" t="s">
        <v>35</v>
      </c>
      <c r="CO16" s="47" t="s">
        <v>35</v>
      </c>
      <c r="CP16" s="47" t="s">
        <v>35</v>
      </c>
      <c r="CQ16" s="47" t="s">
        <v>35</v>
      </c>
      <c r="CR16" s="7"/>
      <c r="CS16" s="7"/>
      <c r="CT16" s="7"/>
      <c r="CU16" s="7"/>
      <c r="CV16" s="7"/>
      <c r="CW16" s="7"/>
      <c r="CX16" s="7"/>
      <c r="CY16" s="7"/>
      <c r="CZ16" s="7"/>
    </row>
    <row r="17" s="453" customFormat="true" ht="15" customHeight="true" x14ac:dyDescent="0.2">
      <c r="A17" s="1069"/>
      <c r="B17" s="387" t="s">
        <v>51</v>
      </c>
      <c r="C17" s="140">
        <v>62.058368625785633</v>
      </c>
      <c r="D17" s="139">
        <v>59.92066775767865</v>
      </c>
      <c r="E17" s="139">
        <v>52.388442168793645</v>
      </c>
      <c r="F17" s="139">
        <v>36.693159849527795</v>
      </c>
      <c r="G17" s="138">
        <v>11.542009298764579</v>
      </c>
      <c r="H17" s="137">
        <v>34.370920637473603</v>
      </c>
      <c r="I17" s="139">
        <v>9.4582470612477039</v>
      </c>
      <c r="J17" s="139">
        <v>7.0619702282885566</v>
      </c>
      <c r="K17" s="139">
        <v>11.351228203926937</v>
      </c>
      <c r="L17" s="136">
        <v>4.4194770839894044</v>
      </c>
      <c r="M17" s="140">
        <v>62.153023570121157</v>
      </c>
      <c r="N17" s="139">
        <v>62.510777684952743</v>
      </c>
      <c r="O17" s="139">
        <v>58.154010264216836</v>
      </c>
      <c r="P17" s="139">
        <v>49.720646713633812</v>
      </c>
      <c r="Q17" s="138">
        <v>33.577787537633938</v>
      </c>
      <c r="R17" s="137">
        <v>23.645618077246102</v>
      </c>
      <c r="S17" s="139">
        <v>10.368223849297156</v>
      </c>
      <c r="T17" s="139">
        <v>49.565414919834652</v>
      </c>
      <c r="U17" s="139">
        <v>30.640411168707299</v>
      </c>
      <c r="V17" s="139">
        <v>52.844215411095277</v>
      </c>
      <c r="W17" s="139">
        <v>42.423662087177568</v>
      </c>
      <c r="X17" s="139">
        <v>13.386508799947194</v>
      </c>
      <c r="Y17" s="139">
        <v>57.426266365937551</v>
      </c>
      <c r="Z17" s="139">
        <v>46.387618227286978</v>
      </c>
      <c r="AA17" s="139">
        <v>59.884598513534151</v>
      </c>
      <c r="AB17" s="139">
        <v>38.468423331272561</v>
      </c>
      <c r="AC17" s="139">
        <v>40.178280296316196</v>
      </c>
      <c r="AD17" s="139">
        <v>68.114689996364191</v>
      </c>
      <c r="AE17" s="139">
        <v>61.5890129479154</v>
      </c>
      <c r="AF17" s="139">
        <v>23.713172575808454</v>
      </c>
      <c r="AG17" s="139">
        <v>12.107558208576952</v>
      </c>
      <c r="AH17" s="139">
        <v>49.712512856679517</v>
      </c>
      <c r="AI17" s="139">
        <v>49.874293042452564</v>
      </c>
      <c r="AJ17" s="139">
        <v>25.829325538295539</v>
      </c>
      <c r="AK17" s="139">
        <v>48.1544666776188</v>
      </c>
      <c r="AL17" s="139">
        <v>67.432851501694813</v>
      </c>
      <c r="AM17" s="139">
        <v>78.393453749722056</v>
      </c>
      <c r="AN17" s="139">
        <v>45.199721659109763</v>
      </c>
      <c r="AO17" s="139">
        <v>14.307374141002244</v>
      </c>
      <c r="AP17" s="139">
        <v>15.035114142903636</v>
      </c>
      <c r="AQ17" s="136">
        <v>8.7805706148629969</v>
      </c>
      <c r="AR17" s="425"/>
      <c r="AS17" s="425"/>
      <c r="AT17" s="425"/>
      <c r="AU17" s="425"/>
      <c r="AV17" s="425"/>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46" t="s">
        <v>35</v>
      </c>
      <c r="CN17" s="46" t="s">
        <v>35</v>
      </c>
      <c r="CO17" s="46" t="s">
        <v>35</v>
      </c>
      <c r="CP17" s="46" t="s">
        <v>35</v>
      </c>
      <c r="CQ17" s="46" t="s">
        <v>35</v>
      </c>
      <c r="CR17" s="7"/>
      <c r="CS17" s="7"/>
      <c r="CT17" s="7"/>
      <c r="CU17" s="7"/>
      <c r="CV17" s="7"/>
      <c r="CW17" s="7"/>
      <c r="CX17" s="7"/>
      <c r="CY17" s="7"/>
      <c r="CZ17" s="7"/>
    </row>
    <row r="18" s="453" customFormat="true" ht="15" customHeight="true" x14ac:dyDescent="0.2">
      <c r="A18" s="1069" t="s">
        <v>60</v>
      </c>
      <c r="B18" s="387" t="s">
        <v>15</v>
      </c>
      <c r="C18" s="140">
        <f>C16*C23/100</f>
        <v>22.169891822849607</v>
      </c>
      <c r="D18" s="139">
        <f>D16*D23/100</f>
        <v>26.644978988767406</v>
      </c>
      <c r="E18" s="139">
        <f t="shared" ref="E18:AQ18" si="0">E16*E23/100</f>
        <v>34.002834524263321</v>
      </c>
      <c r="F18" s="139">
        <f t="shared" si="0"/>
        <v>51.114155454995149</v>
      </c>
      <c r="G18" s="138">
        <f t="shared" si="0"/>
        <v>78.83474591088391</v>
      </c>
      <c r="H18" s="137">
        <f t="shared" si="0"/>
        <v>52.295104777031902</v>
      </c>
      <c r="I18" s="139">
        <f t="shared" si="0"/>
        <v>75.752300722881643</v>
      </c>
      <c r="J18" s="139">
        <f t="shared" si="0"/>
        <v>82.645416821447796</v>
      </c>
      <c r="K18" s="139">
        <f t="shared" si="0"/>
        <v>81.553137578943719</v>
      </c>
      <c r="L18" s="136">
        <f t="shared" si="0"/>
        <v>91.482454025721751</v>
      </c>
      <c r="M18" s="140">
        <f t="shared" si="0"/>
        <v>21.467361039022919</v>
      </c>
      <c r="N18" s="139">
        <f t="shared" si="0"/>
        <v>22.378428652371795</v>
      </c>
      <c r="O18" s="139">
        <f t="shared" si="0"/>
        <v>30.277922761844998</v>
      </c>
      <c r="P18" s="139">
        <f t="shared" si="0"/>
        <v>36.148452310368945</v>
      </c>
      <c r="Q18" s="138">
        <f t="shared" si="0"/>
        <v>54.777074889132749</v>
      </c>
      <c r="R18" s="137">
        <f t="shared" si="0"/>
        <v>46.855511540309209</v>
      </c>
      <c r="S18" s="139">
        <f t="shared" si="0"/>
        <v>86.172393390200426</v>
      </c>
      <c r="T18" s="139">
        <f t="shared" si="0"/>
        <v>29.193342185495052</v>
      </c>
      <c r="U18" s="139">
        <f t="shared" si="0"/>
        <v>63.294171802191265</v>
      </c>
      <c r="V18" s="139">
        <f t="shared" si="0"/>
        <v>30.488092592984184</v>
      </c>
      <c r="W18" s="139">
        <f t="shared" si="0"/>
        <v>40.389782215030451</v>
      </c>
      <c r="X18" s="139">
        <f t="shared" si="0"/>
        <v>78.006242527484659</v>
      </c>
      <c r="Y18" s="139">
        <f t="shared" si="0"/>
        <v>34.677087949961482</v>
      </c>
      <c r="Z18" s="139">
        <f t="shared" si="0"/>
        <v>35.635256788140708</v>
      </c>
      <c r="AA18" s="139">
        <f t="shared" si="0"/>
        <v>33.133535152174446</v>
      </c>
      <c r="AB18" s="139">
        <f t="shared" si="0"/>
        <v>45.590113571337206</v>
      </c>
      <c r="AC18" s="139">
        <f t="shared" si="0"/>
        <v>42.741482244826919</v>
      </c>
      <c r="AD18" s="139">
        <f t="shared" si="0"/>
        <v>19.352658817780561</v>
      </c>
      <c r="AE18" s="139">
        <f t="shared" si="0"/>
        <v>28.568196673370952</v>
      </c>
      <c r="AF18" s="139">
        <f t="shared" si="0"/>
        <v>73.403830027437522</v>
      </c>
      <c r="AG18" s="139">
        <f t="shared" si="0"/>
        <v>87.892441791423153</v>
      </c>
      <c r="AH18" s="139">
        <f t="shared" si="0"/>
        <v>40.806458328171416</v>
      </c>
      <c r="AI18" s="139">
        <f t="shared" si="0"/>
        <v>33.125177772561663</v>
      </c>
      <c r="AJ18" s="139">
        <f t="shared" si="0"/>
        <v>63.057755205570274</v>
      </c>
      <c r="AK18" s="139">
        <f t="shared" si="0"/>
        <v>30.911061755332089</v>
      </c>
      <c r="AL18" s="139">
        <f t="shared" si="0"/>
        <v>18.965563098339704</v>
      </c>
      <c r="AM18" s="139">
        <f t="shared" si="0"/>
        <v>17.700075008003267</v>
      </c>
      <c r="AN18" s="139">
        <f t="shared" si="0"/>
        <v>45.415763865290003</v>
      </c>
      <c r="AO18" s="139">
        <f t="shared" si="0"/>
        <v>78.362595944392027</v>
      </c>
      <c r="AP18" s="139">
        <f t="shared" si="0"/>
        <v>84.676484822156695</v>
      </c>
      <c r="AQ18" s="136">
        <f t="shared" si="0"/>
        <v>80.654208115885751</v>
      </c>
      <c r="AR18" s="425"/>
      <c r="AS18" s="425"/>
      <c r="AT18" s="425"/>
      <c r="AU18" s="425"/>
      <c r="AV18" s="425"/>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46" t="s">
        <v>35</v>
      </c>
      <c r="CN18" s="46" t="s">
        <v>35</v>
      </c>
      <c r="CO18" s="46" t="s">
        <v>35</v>
      </c>
      <c r="CP18" s="46" t="s">
        <v>35</v>
      </c>
      <c r="CQ18" s="46" t="s">
        <v>35</v>
      </c>
      <c r="CR18" s="7"/>
      <c r="CS18" s="7"/>
      <c r="CT18" s="7"/>
      <c r="CU18" s="7"/>
      <c r="CV18" s="7"/>
      <c r="CW18" s="7"/>
      <c r="CX18" s="7"/>
      <c r="CY18" s="7"/>
      <c r="CZ18" s="7"/>
    </row>
    <row r="19" s="453" customFormat="true" ht="15" customHeight="true" x14ac:dyDescent="0.2">
      <c r="A19" s="1069"/>
      <c r="B19" s="387" t="s">
        <v>16</v>
      </c>
      <c r="C19" s="140">
        <f>C16*C22/100</f>
        <v>15.771739551364874</v>
      </c>
      <c r="D19" s="139">
        <f>D16*D22/100</f>
        <v>13.434353253553923</v>
      </c>
      <c r="E19" s="139">
        <f t="shared" ref="E19:AQ19" si="1">E16*E22/100</f>
        <v>13.608723306942959</v>
      </c>
      <c r="F19" s="139">
        <f t="shared" si="1"/>
        <v>12.192684695476981</v>
      </c>
      <c r="G19" s="138">
        <f t="shared" si="1"/>
        <v>9.6232447903512881</v>
      </c>
      <c r="H19" s="137">
        <f t="shared" si="1"/>
        <v>13.333974585494504</v>
      </c>
      <c r="I19" s="139">
        <f t="shared" si="1"/>
        <v>14.789452215870636</v>
      </c>
      <c r="J19" s="139">
        <f t="shared" si="1"/>
        <v>10.292612950263601</v>
      </c>
      <c r="K19" s="139">
        <f t="shared" si="1"/>
        <v>7.0956342171292768</v>
      </c>
      <c r="L19" s="136">
        <f t="shared" si="1"/>
        <v>4.0980688902888511</v>
      </c>
      <c r="M19" s="140">
        <f t="shared" si="1"/>
        <v>16.379615390856163</v>
      </c>
      <c r="N19" s="139">
        <f t="shared" si="1"/>
        <v>15.110793662675473</v>
      </c>
      <c r="O19" s="139">
        <f t="shared" si="1"/>
        <v>11.568066973938343</v>
      </c>
      <c r="P19" s="139">
        <f t="shared" si="1"/>
        <v>14.130900975997156</v>
      </c>
      <c r="Q19" s="138">
        <f t="shared" si="1"/>
        <v>11.64513757323331</v>
      </c>
      <c r="R19" s="137">
        <f t="shared" si="1"/>
        <v>29.498870382444643</v>
      </c>
      <c r="S19" s="139">
        <f t="shared" si="1"/>
        <v>3.4593827605024203</v>
      </c>
      <c r="T19" s="139">
        <f t="shared" si="1"/>
        <v>21.241242894670307</v>
      </c>
      <c r="U19" s="139">
        <f t="shared" si="1"/>
        <v>6.0654170291013996</v>
      </c>
      <c r="V19" s="139">
        <f t="shared" si="1"/>
        <v>16.667691995920638</v>
      </c>
      <c r="W19" s="139">
        <f t="shared" si="1"/>
        <v>17.186555697791743</v>
      </c>
      <c r="X19" s="139">
        <f t="shared" si="1"/>
        <v>8.6072486725681845</v>
      </c>
      <c r="Y19" s="139">
        <f t="shared" si="1"/>
        <v>7.8966456841009824</v>
      </c>
      <c r="Z19" s="139">
        <f t="shared" si="1"/>
        <v>17.977124984572363</v>
      </c>
      <c r="AA19" s="139">
        <f t="shared" si="1"/>
        <v>6.9818663342913263</v>
      </c>
      <c r="AB19" s="139">
        <f t="shared" si="1"/>
        <v>15.941463097390256</v>
      </c>
      <c r="AC19" s="139">
        <f t="shared" si="1"/>
        <v>17.080237458856885</v>
      </c>
      <c r="AD19" s="139">
        <f t="shared" si="1"/>
        <v>12.532651185855311</v>
      </c>
      <c r="AE19" s="139">
        <f t="shared" si="1"/>
        <v>9.8427903787136888</v>
      </c>
      <c r="AF19" s="139">
        <f t="shared" si="1"/>
        <v>2.8829973967540599</v>
      </c>
      <c r="AG19" s="139">
        <f t="shared" si="1"/>
        <v>0</v>
      </c>
      <c r="AH19" s="139">
        <f t="shared" si="1"/>
        <v>9.4810288151491271</v>
      </c>
      <c r="AI19" s="139">
        <f t="shared" si="1"/>
        <v>17.000529184985847</v>
      </c>
      <c r="AJ19" s="139">
        <f t="shared" si="1"/>
        <v>11.112919256134091</v>
      </c>
      <c r="AK19" s="139">
        <f t="shared" si="1"/>
        <v>20.934471567049076</v>
      </c>
      <c r="AL19" s="139">
        <f t="shared" si="1"/>
        <v>13.601585399965446</v>
      </c>
      <c r="AM19" s="139">
        <f t="shared" si="1"/>
        <v>3.9064712422746486</v>
      </c>
      <c r="AN19" s="139">
        <f t="shared" si="1"/>
        <v>9.3845144756002625</v>
      </c>
      <c r="AO19" s="139">
        <f t="shared" si="1"/>
        <v>7.3300299146057828</v>
      </c>
      <c r="AP19" s="139">
        <f t="shared" si="1"/>
        <v>0.28840103493977109</v>
      </c>
      <c r="AQ19" s="136">
        <f t="shared" si="1"/>
        <v>10.565221269251252</v>
      </c>
      <c r="AR19" s="425"/>
      <c r="AS19" s="425"/>
      <c r="AT19" s="425"/>
      <c r="AU19" s="425"/>
      <c r="AV19" s="425"/>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46" t="s">
        <v>35</v>
      </c>
      <c r="CN19" s="46" t="s">
        <v>35</v>
      </c>
      <c r="CO19" s="46" t="s">
        <v>35</v>
      </c>
      <c r="CP19" s="46" t="s">
        <v>35</v>
      </c>
      <c r="CQ19" s="46" t="s">
        <v>35</v>
      </c>
      <c r="CR19" s="7"/>
      <c r="CS19" s="7"/>
      <c r="CT19" s="7"/>
      <c r="CU19" s="7"/>
      <c r="CV19" s="7"/>
      <c r="CW19" s="7"/>
      <c r="CX19" s="7"/>
      <c r="CY19" s="7"/>
      <c r="CZ19" s="7"/>
    </row>
    <row r="20" s="453" customFormat="true" ht="15" customHeight="true" x14ac:dyDescent="0.2">
      <c r="A20" s="1069"/>
      <c r="B20" s="387" t="s">
        <v>22</v>
      </c>
      <c r="C20" s="140">
        <f>100-C18-C19-C21</f>
        <v>35.28518220015043</v>
      </c>
      <c r="D20" s="139">
        <f>100-D18-D19-D21</f>
        <v>38.066775113505017</v>
      </c>
      <c r="E20" s="139">
        <f t="shared" ref="E20:AQ20" si="2">100-E18-E19-E21</f>
        <v>28.948922872606392</v>
      </c>
      <c r="F20" s="139">
        <f t="shared" si="2"/>
        <v>22.126581310641722</v>
      </c>
      <c r="G20" s="138">
        <f t="shared" si="2"/>
        <v>8.0265039044228352</v>
      </c>
      <c r="H20" s="137">
        <f t="shared" si="2"/>
        <v>26.999982667961078</v>
      </c>
      <c r="I20" s="139">
        <f t="shared" si="2"/>
        <v>5.4191939668278692</v>
      </c>
      <c r="J20" s="139">
        <f t="shared" si="2"/>
        <v>5.021756925632479</v>
      </c>
      <c r="K20" s="139">
        <f t="shared" si="2"/>
        <v>7.245439300658485</v>
      </c>
      <c r="L20" s="136">
        <f t="shared" si="2"/>
        <v>3.8861143667460745</v>
      </c>
      <c r="M20" s="140">
        <f t="shared" si="2"/>
        <v>32.956011819501541</v>
      </c>
      <c r="N20" s="139">
        <f t="shared" si="2"/>
        <v>41.433241186786205</v>
      </c>
      <c r="O20" s="139">
        <f t="shared" si="2"/>
        <v>32.397731175569987</v>
      </c>
      <c r="P20" s="139">
        <f t="shared" si="2"/>
        <v>27.416757660816316</v>
      </c>
      <c r="Q20" s="138">
        <f t="shared" si="2"/>
        <v>21.588167157300738</v>
      </c>
      <c r="R20" s="137">
        <f t="shared" si="2"/>
        <v>7.1001136407918182</v>
      </c>
      <c r="S20" s="139">
        <f t="shared" si="2"/>
        <v>10.334352899837375</v>
      </c>
      <c r="T20" s="139">
        <f t="shared" si="2"/>
        <v>29.294448991426748</v>
      </c>
      <c r="U20" s="139">
        <f t="shared" si="2"/>
        <v>10.99518216124677</v>
      </c>
      <c r="V20" s="139">
        <f t="shared" si="2"/>
        <v>22.299046426285656</v>
      </c>
      <c r="W20" s="139">
        <f t="shared" si="2"/>
        <v>14.272811368723296</v>
      </c>
      <c r="X20" s="139">
        <f t="shared" si="2"/>
        <v>3.5964941557949377</v>
      </c>
      <c r="Y20" s="139">
        <f t="shared" si="2"/>
        <v>42.608022669563056</v>
      </c>
      <c r="Z20" s="139">
        <f t="shared" si="2"/>
        <v>18.344371392552713</v>
      </c>
      <c r="AA20" s="139">
        <f t="shared" si="2"/>
        <v>29.752680588149424</v>
      </c>
      <c r="AB20" s="139">
        <f t="shared" si="2"/>
        <v>21.006841171241369</v>
      </c>
      <c r="AC20" s="139">
        <f t="shared" si="2"/>
        <v>20.887031447731925</v>
      </c>
      <c r="AD20" s="139">
        <f t="shared" si="2"/>
        <v>40.584323394351955</v>
      </c>
      <c r="AE20" s="139">
        <f t="shared" si="2"/>
        <v>36.085044246149238</v>
      </c>
      <c r="AF20" s="139">
        <f t="shared" si="2"/>
        <v>23.688133012162648</v>
      </c>
      <c r="AG20" s="139">
        <f t="shared" si="2"/>
        <v>11.481536737218082</v>
      </c>
      <c r="AH20" s="139">
        <f t="shared" si="2"/>
        <v>36.886822175734927</v>
      </c>
      <c r="AI20" s="139">
        <f t="shared" si="2"/>
        <v>37.754739624836645</v>
      </c>
      <c r="AJ20" s="139">
        <f t="shared" si="2"/>
        <v>14.71320673466437</v>
      </c>
      <c r="AK20" s="139">
        <f t="shared" si="2"/>
        <v>36.394209989535462</v>
      </c>
      <c r="AL20" s="139">
        <f t="shared" si="2"/>
        <v>26.490821958614632</v>
      </c>
      <c r="AM20" s="139">
        <f t="shared" si="2"/>
        <v>73.51295518022593</v>
      </c>
      <c r="AN20" s="139">
        <f t="shared" si="2"/>
        <v>18.163552284301833</v>
      </c>
      <c r="AO20" s="139">
        <f t="shared" si="2"/>
        <v>13.723916038060665</v>
      </c>
      <c r="AP20" s="139">
        <f t="shared" si="2"/>
        <v>15.035114142903534</v>
      </c>
      <c r="AQ20" s="136">
        <f t="shared" si="2"/>
        <v>8.7805706148629969</v>
      </c>
      <c r="AR20" s="425"/>
      <c r="AS20" s="425"/>
      <c r="AT20" s="425"/>
      <c r="AU20" s="425"/>
      <c r="AV20" s="425"/>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46" t="s">
        <v>35</v>
      </c>
      <c r="CN20" s="46" t="s">
        <v>35</v>
      </c>
      <c r="CO20" s="46" t="s">
        <v>35</v>
      </c>
      <c r="CP20" s="46" t="s">
        <v>35</v>
      </c>
      <c r="CQ20" s="46" t="s">
        <v>35</v>
      </c>
      <c r="CR20" s="7"/>
      <c r="CS20" s="7"/>
      <c r="CT20" s="7"/>
      <c r="CU20" s="7"/>
      <c r="CV20" s="7"/>
      <c r="CW20" s="7"/>
      <c r="CX20" s="7"/>
      <c r="CY20" s="7"/>
      <c r="CZ20" s="7"/>
    </row>
    <row r="21" s="453" customFormat="true" ht="15" customHeight="true" x14ac:dyDescent="0.2">
      <c r="A21" s="1069"/>
      <c r="B21" s="387" t="s">
        <v>17</v>
      </c>
      <c r="C21" s="140">
        <v>26.773186425635089</v>
      </c>
      <c r="D21" s="139">
        <v>21.853892644173651</v>
      </c>
      <c r="E21" s="139">
        <v>23.439519296187324</v>
      </c>
      <c r="F21" s="139">
        <v>14.566578538886152</v>
      </c>
      <c r="G21" s="138">
        <v>3.5155053943419659</v>
      </c>
      <c r="H21" s="137">
        <v>7.3709379695125188</v>
      </c>
      <c r="I21" s="139">
        <v>4.0390530944198524</v>
      </c>
      <c r="J21" s="139">
        <v>2.0402133026561242</v>
      </c>
      <c r="K21" s="139">
        <v>4.1057889032685191</v>
      </c>
      <c r="L21" s="136">
        <v>0.53336271724332363</v>
      </c>
      <c r="M21" s="140">
        <v>29.197011750619385</v>
      </c>
      <c r="N21" s="139">
        <v>21.077536498166523</v>
      </c>
      <c r="O21" s="139">
        <v>25.756279088646682</v>
      </c>
      <c r="P21" s="139">
        <v>22.303889052817581</v>
      </c>
      <c r="Q21" s="138">
        <v>11.9896203803332</v>
      </c>
      <c r="R21" s="137">
        <v>16.54550443645433</v>
      </c>
      <c r="S21" s="139">
        <v>3.3870949459778345E-2</v>
      </c>
      <c r="T21" s="139">
        <v>20.27096592840789</v>
      </c>
      <c r="U21" s="139">
        <v>19.645229007460564</v>
      </c>
      <c r="V21" s="139">
        <v>30.545168984809521</v>
      </c>
      <c r="W21" s="139">
        <v>28.150850718454507</v>
      </c>
      <c r="X21" s="139">
        <v>9.7900146441522189</v>
      </c>
      <c r="Y21" s="139">
        <v>14.818243696374486</v>
      </c>
      <c r="Z21" s="139">
        <v>28.043246834734216</v>
      </c>
      <c r="AA21" s="139">
        <v>30.131917925384805</v>
      </c>
      <c r="AB21" s="139">
        <v>17.46158216003117</v>
      </c>
      <c r="AC21" s="139">
        <v>19.291248848584271</v>
      </c>
      <c r="AD21" s="139">
        <v>27.530366602012162</v>
      </c>
      <c r="AE21" s="139">
        <v>25.503968701766123</v>
      </c>
      <c r="AF21" s="139">
        <v>2.5039563645768342E-2</v>
      </c>
      <c r="AG21" s="139">
        <v>0.62602147135876463</v>
      </c>
      <c r="AH21" s="139">
        <v>12.825690680944527</v>
      </c>
      <c r="AI21" s="139">
        <v>12.119553417615833</v>
      </c>
      <c r="AJ21" s="139">
        <v>11.116118803631265</v>
      </c>
      <c r="AK21" s="139">
        <v>11.760256688083381</v>
      </c>
      <c r="AL21" s="139">
        <v>40.942029543080224</v>
      </c>
      <c r="AM21" s="139">
        <v>4.8804985694961482</v>
      </c>
      <c r="AN21" s="139">
        <v>27.036169374807901</v>
      </c>
      <c r="AO21" s="139">
        <v>0.58345810294152589</v>
      </c>
      <c r="AP21" s="139">
        <v>0</v>
      </c>
      <c r="AQ21" s="136">
        <v>0</v>
      </c>
      <c r="AR21" s="425"/>
      <c r="AS21" s="425"/>
      <c r="AT21" s="425"/>
      <c r="AU21" s="425"/>
      <c r="AV21" s="425"/>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46" t="s">
        <v>35</v>
      </c>
      <c r="CN21" s="46" t="s">
        <v>35</v>
      </c>
      <c r="CO21" s="46" t="s">
        <v>35</v>
      </c>
      <c r="CP21" s="46" t="s">
        <v>35</v>
      </c>
      <c r="CQ21" s="46" t="s">
        <v>35</v>
      </c>
      <c r="CR21" s="7"/>
      <c r="CS21" s="7"/>
      <c r="CT21" s="7"/>
      <c r="CU21" s="7"/>
      <c r="CV21" s="7"/>
      <c r="CW21" s="7"/>
      <c r="CX21" s="7"/>
      <c r="CY21" s="7"/>
      <c r="CZ21" s="7"/>
    </row>
    <row r="22" s="453" customFormat="true" ht="15" customHeight="true" x14ac:dyDescent="0.2">
      <c r="A22" s="1069" t="s">
        <v>54</v>
      </c>
      <c r="B22" s="387" t="s">
        <v>49</v>
      </c>
      <c r="C22" s="140">
        <v>41.568427556026187</v>
      </c>
      <c r="D22" s="139">
        <v>33.519403897074099</v>
      </c>
      <c r="E22" s="139">
        <v>28.58281460814398</v>
      </c>
      <c r="F22" s="139">
        <v>19.259663989699259</v>
      </c>
      <c r="G22" s="138">
        <v>10.878886931598503</v>
      </c>
      <c r="H22" s="137">
        <v>20.317174513205309</v>
      </c>
      <c r="I22" s="139">
        <v>16.334400136780083</v>
      </c>
      <c r="J22" s="139">
        <v>11.074705344567654</v>
      </c>
      <c r="K22" s="139">
        <v>8.0042104062671289</v>
      </c>
      <c r="L22" s="136">
        <v>4.2875564657560465</v>
      </c>
      <c r="M22" s="140">
        <v>43.278530905113286</v>
      </c>
      <c r="N22" s="139">
        <v>40.307034207563078</v>
      </c>
      <c r="O22" s="139">
        <v>27.644386109587593</v>
      </c>
      <c r="P22" s="139">
        <v>28.104778706111393</v>
      </c>
      <c r="Q22" s="138">
        <v>17.531992900464239</v>
      </c>
      <c r="R22" s="137">
        <v>38.634155158623415</v>
      </c>
      <c r="S22" s="139">
        <v>3.8595494913388406</v>
      </c>
      <c r="T22" s="139">
        <v>42.116422413126863</v>
      </c>
      <c r="U22" s="139">
        <v>8.74488608035821</v>
      </c>
      <c r="V22" s="139">
        <v>35.346017760549252</v>
      </c>
      <c r="W22" s="139">
        <v>29.850032705821523</v>
      </c>
      <c r="X22" s="139">
        <v>9.9375380824770811</v>
      </c>
      <c r="Y22" s="139">
        <v>18.548163409804907</v>
      </c>
      <c r="Z22" s="139">
        <v>33.531666361672677</v>
      </c>
      <c r="AA22" s="139">
        <v>17.404453341061238</v>
      </c>
      <c r="AB22" s="139">
        <v>25.907776072788778</v>
      </c>
      <c r="AC22" s="139">
        <v>28.551899783992845</v>
      </c>
      <c r="AD22" s="139">
        <v>39.305407990156638</v>
      </c>
      <c r="AE22" s="139">
        <v>25.624934775477222</v>
      </c>
      <c r="AF22" s="139">
        <v>3.7791549263455453</v>
      </c>
      <c r="AG22" s="139">
        <v>0</v>
      </c>
      <c r="AH22" s="139">
        <v>18.853653967890597</v>
      </c>
      <c r="AI22" s="139">
        <v>33.9157893561161</v>
      </c>
      <c r="AJ22" s="139">
        <v>14.9829017152485</v>
      </c>
      <c r="AK22" s="139">
        <v>40.378544159004512</v>
      </c>
      <c r="AL22" s="139">
        <v>41.764741548291504</v>
      </c>
      <c r="AM22" s="139">
        <v>18.08003554582168</v>
      </c>
      <c r="AN22" s="139">
        <v>17.12493943410837</v>
      </c>
      <c r="AO22" s="139">
        <v>8.5538631138073882</v>
      </c>
      <c r="AP22" s="139">
        <v>0.33943555861987096</v>
      </c>
      <c r="AQ22" s="136">
        <v>11.582204953994935</v>
      </c>
      <c r="AR22" s="425"/>
      <c r="AS22" s="425"/>
      <c r="AT22" s="425"/>
      <c r="AU22" s="425"/>
      <c r="AV22" s="425"/>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46" t="s">
        <v>35</v>
      </c>
      <c r="CN22" s="46" t="s">
        <v>35</v>
      </c>
      <c r="CO22" s="46" t="s">
        <v>35</v>
      </c>
      <c r="CP22" s="46" t="s">
        <v>35</v>
      </c>
      <c r="CQ22" s="46" t="s">
        <v>35</v>
      </c>
      <c r="CR22" s="7"/>
      <c r="CS22" s="7"/>
      <c r="CT22" s="7"/>
      <c r="CU22" s="7"/>
      <c r="CV22" s="7"/>
      <c r="CW22" s="7"/>
      <c r="CX22" s="7"/>
      <c r="CY22" s="7"/>
      <c r="CZ22" s="7"/>
    </row>
    <row r="23" s="453" customFormat="true" ht="15" customHeight="true" x14ac:dyDescent="0.2">
      <c r="A23" s="1070"/>
      <c r="B23" s="388" t="s">
        <v>48</v>
      </c>
      <c r="C23" s="135">
        <v>58.431572443973664</v>
      </c>
      <c r="D23" s="134">
        <v>66.480596102925972</v>
      </c>
      <c r="E23" s="134">
        <v>71.417185391855938</v>
      </c>
      <c r="F23" s="134">
        <v>80.740336010300524</v>
      </c>
      <c r="G23" s="133">
        <v>89.121113068401556</v>
      </c>
      <c r="H23" s="132">
        <v>79.682825486794655</v>
      </c>
      <c r="I23" s="134">
        <v>83.665599863219924</v>
      </c>
      <c r="J23" s="134">
        <v>88.925294655432324</v>
      </c>
      <c r="K23" s="134">
        <v>91.995789593732837</v>
      </c>
      <c r="L23" s="131">
        <v>95.712443534243974</v>
      </c>
      <c r="M23" s="135">
        <v>56.721469094886686</v>
      </c>
      <c r="N23" s="134">
        <v>59.692965792436915</v>
      </c>
      <c r="O23" s="134">
        <v>72.355613890412371</v>
      </c>
      <c r="P23" s="134">
        <v>71.895221293888497</v>
      </c>
      <c r="Q23" s="133">
        <v>82.468007099535583</v>
      </c>
      <c r="R23" s="132">
        <v>61.365844841376536</v>
      </c>
      <c r="S23" s="134">
        <v>96.140450508661147</v>
      </c>
      <c r="T23" s="134">
        <v>57.883577586873095</v>
      </c>
      <c r="U23" s="134">
        <v>91.255113919641786</v>
      </c>
      <c r="V23" s="134">
        <v>64.653982239450798</v>
      </c>
      <c r="W23" s="134">
        <v>70.149967294178467</v>
      </c>
      <c r="X23" s="134">
        <v>90.062461917522953</v>
      </c>
      <c r="Y23" s="134">
        <v>81.451836590195043</v>
      </c>
      <c r="Z23" s="134">
        <v>66.468333638327323</v>
      </c>
      <c r="AA23" s="134">
        <v>82.595546658938687</v>
      </c>
      <c r="AB23" s="134">
        <v>74.092223927211222</v>
      </c>
      <c r="AC23" s="134">
        <v>71.448100216007248</v>
      </c>
      <c r="AD23" s="134">
        <v>60.69459200984334</v>
      </c>
      <c r="AE23" s="134">
        <v>74.3750652245228</v>
      </c>
      <c r="AF23" s="134">
        <v>96.220845073654488</v>
      </c>
      <c r="AG23" s="134">
        <v>100</v>
      </c>
      <c r="AH23" s="134">
        <v>81.146346032109406</v>
      </c>
      <c r="AI23" s="134">
        <v>66.084210643883893</v>
      </c>
      <c r="AJ23" s="134">
        <v>85.017098284751441</v>
      </c>
      <c r="AK23" s="134">
        <v>59.621455840995495</v>
      </c>
      <c r="AL23" s="134">
        <v>58.235258451708482</v>
      </c>
      <c r="AM23" s="134">
        <v>81.919964454178313</v>
      </c>
      <c r="AN23" s="134">
        <v>82.875060565891644</v>
      </c>
      <c r="AO23" s="134">
        <v>91.446136886192647</v>
      </c>
      <c r="AP23" s="134">
        <v>99.660564441380131</v>
      </c>
      <c r="AQ23" s="131">
        <v>88.41779504600504</v>
      </c>
      <c r="AR23" s="425"/>
      <c r="AS23" s="425"/>
      <c r="AT23" s="425"/>
      <c r="AU23" s="425"/>
      <c r="AV23" s="425"/>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45" t="s">
        <v>35</v>
      </c>
      <c r="CN23" s="45" t="s">
        <v>35</v>
      </c>
      <c r="CO23" s="45" t="s">
        <v>35</v>
      </c>
      <c r="CP23" s="45" t="s">
        <v>35</v>
      </c>
      <c r="CQ23" s="45" t="s">
        <v>35</v>
      </c>
      <c r="CR23" s="7"/>
      <c r="CS23" s="7"/>
      <c r="CT23" s="7"/>
      <c r="CU23" s="7"/>
      <c r="CV23" s="7"/>
      <c r="CW23" s="7"/>
      <c r="CX23" s="7"/>
      <c r="CY23" s="7"/>
      <c r="CZ23" s="7"/>
    </row>
    <row r="24" s="333" customFormat="true" ht="15" hidden="true"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395"/>
      <c r="AN24" s="395"/>
      <c r="AO24" s="395"/>
      <c r="AP24" s="395"/>
      <c r="AQ24" s="395"/>
      <c r="AR24" s="908"/>
      <c r="AS24" s="908"/>
      <c r="AT24" s="908"/>
      <c r="AU24" s="908"/>
      <c r="AV24" s="908"/>
      <c r="AW24" s="908"/>
      <c r="AX24" s="908"/>
      <c r="AY24" s="908"/>
      <c r="AZ24" s="36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hidden="true" customHeight="true" x14ac:dyDescent="0.2">
      <c r="A25" s="1083"/>
      <c r="B25" s="382" t="s">
        <v>58</v>
      </c>
      <c r="C25" s="396"/>
      <c r="D25" s="397"/>
      <c r="E25" s="397"/>
      <c r="F25" s="397"/>
      <c r="G25" s="398"/>
      <c r="H25" s="399"/>
      <c r="I25" s="397"/>
      <c r="J25" s="397"/>
      <c r="K25" s="397"/>
      <c r="L25" s="400"/>
      <c r="M25" s="396"/>
      <c r="N25" s="397"/>
      <c r="O25" s="397"/>
      <c r="P25" s="397"/>
      <c r="Q25" s="398"/>
      <c r="R25" s="399"/>
      <c r="S25" s="397"/>
      <c r="T25" s="397"/>
      <c r="U25" s="397"/>
      <c r="V25" s="397"/>
      <c r="W25" s="397"/>
      <c r="X25" s="397"/>
      <c r="Y25" s="397"/>
      <c r="Z25" s="397"/>
      <c r="AA25" s="397"/>
      <c r="AB25" s="400"/>
      <c r="AC25" s="400"/>
      <c r="AD25" s="400"/>
      <c r="AE25" s="400"/>
      <c r="AF25" s="400"/>
      <c r="AG25" s="400"/>
      <c r="AH25" s="400"/>
      <c r="AI25" s="400"/>
      <c r="AJ25" s="400"/>
      <c r="AK25" s="400"/>
      <c r="AL25" s="400"/>
      <c r="AM25" s="400"/>
      <c r="AN25" s="400"/>
      <c r="AO25" s="400"/>
      <c r="AP25" s="400"/>
      <c r="AQ25" s="400"/>
      <c r="AR25" s="908"/>
      <c r="AS25" s="908"/>
      <c r="AT25" s="908"/>
      <c r="AU25" s="908"/>
      <c r="AV25" s="908"/>
      <c r="AW25" s="908"/>
      <c r="AX25" s="908"/>
      <c r="AY25" s="908"/>
      <c r="AZ25" s="36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hidden="true"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14"/>
      <c r="AN26" s="14"/>
      <c r="AO26" s="14"/>
      <c r="AP26" s="14"/>
      <c r="AQ26" s="14"/>
      <c r="AR26" s="908"/>
      <c r="AS26" s="908"/>
      <c r="AT26" s="908"/>
      <c r="AU26" s="908"/>
      <c r="AV26" s="908"/>
      <c r="AW26" s="908"/>
      <c r="AX26" s="908"/>
      <c r="AY26" s="908"/>
      <c r="AZ26" s="36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454"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415"/>
      <c r="AN27" s="415"/>
      <c r="AO27" s="415"/>
      <c r="AP27" s="415"/>
      <c r="AQ27" s="415"/>
      <c r="AR27" s="908"/>
      <c r="AS27" s="908"/>
      <c r="AT27" s="908"/>
      <c r="AU27" s="908"/>
      <c r="AV27" s="908"/>
      <c r="AW27" s="908"/>
      <c r="AX27" s="908"/>
      <c r="AY27" s="908"/>
      <c r="AZ27" s="361"/>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426"/>
      <c r="CN27" s="426"/>
      <c r="CO27" s="426"/>
      <c r="CP27" s="426"/>
      <c r="CQ27" s="426"/>
      <c r="CR27" s="360"/>
      <c r="CS27" s="360"/>
      <c r="CT27" s="360"/>
      <c r="CU27" s="360"/>
      <c r="CV27" s="360"/>
      <c r="CW27" s="360"/>
      <c r="CX27" s="360"/>
      <c r="CY27" s="360"/>
      <c r="CZ27" s="360"/>
    </row>
    <row r="28" s="454" customFormat="true" ht="24"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148</v>
      </c>
      <c r="T28" s="581" t="s">
        <v>149</v>
      </c>
      <c r="U28" s="581" t="s">
        <v>150</v>
      </c>
      <c r="V28" s="581" t="s">
        <v>151</v>
      </c>
      <c r="W28" s="581" t="s">
        <v>152</v>
      </c>
      <c r="X28" s="581" t="s">
        <v>153</v>
      </c>
      <c r="Y28" s="581" t="s">
        <v>154</v>
      </c>
      <c r="Z28" s="581" t="s">
        <v>155</v>
      </c>
      <c r="AA28" s="581" t="s">
        <v>156</v>
      </c>
      <c r="AB28" s="581" t="s">
        <v>157</v>
      </c>
      <c r="AC28" s="581" t="s">
        <v>158</v>
      </c>
      <c r="AD28" s="581" t="s">
        <v>159</v>
      </c>
      <c r="AE28" s="581" t="s">
        <v>160</v>
      </c>
      <c r="AF28" s="581" t="s">
        <v>332</v>
      </c>
      <c r="AG28" s="581" t="s">
        <v>333</v>
      </c>
      <c r="AH28" s="581" t="s">
        <v>161</v>
      </c>
      <c r="AI28" s="581" t="s">
        <v>162</v>
      </c>
      <c r="AJ28" s="581" t="s">
        <v>163</v>
      </c>
      <c r="AK28" s="581" t="s">
        <v>164</v>
      </c>
      <c r="AL28" s="581" t="s">
        <v>165</v>
      </c>
      <c r="AM28" s="581" t="s">
        <v>166</v>
      </c>
      <c r="AN28" s="581" t="s">
        <v>167</v>
      </c>
      <c r="AO28" s="581" t="s">
        <v>334</v>
      </c>
      <c r="AP28" s="581" t="s">
        <v>335</v>
      </c>
      <c r="AQ28" s="582" t="s">
        <v>336</v>
      </c>
      <c r="AR28" s="908"/>
      <c r="AS28" s="908"/>
      <c r="AT28" s="908"/>
      <c r="AU28" s="908"/>
      <c r="AV28" s="908"/>
      <c r="AW28" s="908"/>
      <c r="AX28" s="908"/>
      <c r="AY28" s="908"/>
      <c r="AZ28" s="361"/>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148</v>
      </c>
      <c r="BT28" s="554" t="s">
        <v>149</v>
      </c>
      <c r="BU28" s="554" t="s">
        <v>150</v>
      </c>
      <c r="BV28" s="554" t="s">
        <v>151</v>
      </c>
      <c r="BW28" s="554" t="s">
        <v>152</v>
      </c>
      <c r="BX28" s="554" t="s">
        <v>153</v>
      </c>
      <c r="BY28" s="555" t="s">
        <v>154</v>
      </c>
      <c r="BZ28" s="555" t="s">
        <v>155</v>
      </c>
      <c r="CA28" s="555" t="s">
        <v>156</v>
      </c>
      <c r="CB28" s="555" t="s">
        <v>157</v>
      </c>
      <c r="CC28" s="555" t="s">
        <v>158</v>
      </c>
      <c r="CD28" s="555" t="s">
        <v>159</v>
      </c>
      <c r="CE28" s="555" t="s">
        <v>160</v>
      </c>
      <c r="CF28" s="555" t="s">
        <v>332</v>
      </c>
      <c r="CG28" s="555" t="s">
        <v>333</v>
      </c>
      <c r="CH28" s="555" t="s">
        <v>161</v>
      </c>
      <c r="CI28" s="555" t="s">
        <v>162</v>
      </c>
      <c r="CJ28" s="555" t="s">
        <v>163</v>
      </c>
      <c r="CK28" s="555" t="s">
        <v>164</v>
      </c>
      <c r="CL28" s="555" t="s">
        <v>165</v>
      </c>
      <c r="CM28" s="555" t="s">
        <v>166</v>
      </c>
      <c r="CN28" s="555" t="s">
        <v>167</v>
      </c>
      <c r="CO28" s="555" t="s">
        <v>334</v>
      </c>
      <c r="CP28" s="555" t="s">
        <v>335</v>
      </c>
      <c r="CQ28" s="555" t="s">
        <v>336</v>
      </c>
      <c r="CR28" s="201"/>
      <c r="CS28" s="201"/>
      <c r="CT28" s="201"/>
      <c r="CU28" s="201"/>
      <c r="CV28" s="201"/>
      <c r="CW28" s="201"/>
      <c r="CX28" s="201"/>
      <c r="CY28" s="201"/>
      <c r="CZ28" s="201"/>
    </row>
    <row r="29" s="454" customFormat="true" ht="15" customHeight="true" x14ac:dyDescent="0.2">
      <c r="A29" s="1068" t="s">
        <v>57</v>
      </c>
      <c r="B29" s="386" t="s">
        <v>49</v>
      </c>
      <c r="C29" s="145">
        <v>13.902161965351292</v>
      </c>
      <c r="D29" s="144">
        <v>13.594545021407711</v>
      </c>
      <c r="E29" s="144">
        <v>20.124233508499064</v>
      </c>
      <c r="F29" s="144">
        <v>37.604284971830737</v>
      </c>
      <c r="G29" s="143">
        <v>66.495114003448904</v>
      </c>
      <c r="H29" s="142">
        <v>48.446774606353699</v>
      </c>
      <c r="I29" s="144">
        <v>67.323000105311621</v>
      </c>
      <c r="J29" s="144">
        <v>72.455411390359686</v>
      </c>
      <c r="K29" s="144">
        <v>77.361746676466197</v>
      </c>
      <c r="L29" s="141">
        <v>73.755451161492886</v>
      </c>
      <c r="M29" s="145">
        <v>13.202140428140835</v>
      </c>
      <c r="N29" s="144">
        <v>11.949521504383416</v>
      </c>
      <c r="O29" s="144">
        <v>14.924327063803226</v>
      </c>
      <c r="P29" s="144">
        <v>21.78238901753868</v>
      </c>
      <c r="Q29" s="143">
        <v>37.508693070849823</v>
      </c>
      <c r="R29" s="142">
        <v>55.456118011860625</v>
      </c>
      <c r="S29" s="144">
        <v>63.130342732197498</v>
      </c>
      <c r="T29" s="144">
        <v>38.785993177887192</v>
      </c>
      <c r="U29" s="144">
        <v>32.601017236465132</v>
      </c>
      <c r="V29" s="144">
        <v>14.279801444338009</v>
      </c>
      <c r="W29" s="144">
        <v>25.368092247523556</v>
      </c>
      <c r="X29" s="144">
        <v>73.155595592932954</v>
      </c>
      <c r="Y29" s="144">
        <v>23.078954333158862</v>
      </c>
      <c r="Z29" s="144">
        <v>37.031786878536906</v>
      </c>
      <c r="AA29" s="144">
        <v>28.327187333807146</v>
      </c>
      <c r="AB29" s="144">
        <v>33.20286338924241</v>
      </c>
      <c r="AC29" s="144">
        <v>26.355608197137315</v>
      </c>
      <c r="AD29" s="144">
        <v>26.913007675208018</v>
      </c>
      <c r="AE29" s="144">
        <v>17.005364819661146</v>
      </c>
      <c r="AF29" s="144">
        <v>72.929267407469482</v>
      </c>
      <c r="AG29" s="144">
        <v>85.532756120578085</v>
      </c>
      <c r="AH29" s="144">
        <v>27.924905261459127</v>
      </c>
      <c r="AI29" s="144">
        <v>2.6353935201293703</v>
      </c>
      <c r="AJ29" s="144">
        <v>17.471450034404068</v>
      </c>
      <c r="AK29" s="144">
        <v>12.590904540224901</v>
      </c>
      <c r="AL29" s="144">
        <v>15.823696553471953</v>
      </c>
      <c r="AM29" s="144">
        <v>10.105992442469827</v>
      </c>
      <c r="AN29" s="144">
        <v>38.835467065602394</v>
      </c>
      <c r="AO29" s="144">
        <v>84.091503225737</v>
      </c>
      <c r="AP29" s="144">
        <v>83.792473463135877</v>
      </c>
      <c r="AQ29" s="141">
        <v>85.206046112762252</v>
      </c>
      <c r="AR29" s="908"/>
      <c r="AS29" s="908"/>
      <c r="AT29" s="908"/>
      <c r="AU29" s="908"/>
      <c r="AV29" s="908"/>
      <c r="AW29" s="908"/>
      <c r="AX29" s="908"/>
      <c r="AY29" s="908"/>
      <c r="AZ29" s="361"/>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47" t="s">
        <v>35</v>
      </c>
      <c r="CN29" s="47" t="s">
        <v>35</v>
      </c>
      <c r="CO29" s="47" t="s">
        <v>35</v>
      </c>
      <c r="CP29" s="47" t="s">
        <v>35</v>
      </c>
      <c r="CQ29" s="47" t="s">
        <v>35</v>
      </c>
      <c r="CR29" s="7"/>
      <c r="CS29" s="7"/>
      <c r="CT29" s="7"/>
      <c r="CU29" s="7"/>
      <c r="CV29" s="7"/>
      <c r="CW29" s="7"/>
      <c r="CX29" s="7"/>
      <c r="CY29" s="7"/>
      <c r="CZ29" s="7"/>
    </row>
    <row r="30" s="454" customFormat="true" ht="15" customHeight="true" x14ac:dyDescent="0.2">
      <c r="A30" s="1069"/>
      <c r="B30" s="387" t="s">
        <v>48</v>
      </c>
      <c r="C30" s="140">
        <v>86.097838034648717</v>
      </c>
      <c r="D30" s="139">
        <v>86.40545497859226</v>
      </c>
      <c r="E30" s="139">
        <v>79.875766491500855</v>
      </c>
      <c r="F30" s="139">
        <v>62.395715028169093</v>
      </c>
      <c r="G30" s="138">
        <v>33.504885996550875</v>
      </c>
      <c r="H30" s="137">
        <v>51.553225393646308</v>
      </c>
      <c r="I30" s="139">
        <v>32.676999894688365</v>
      </c>
      <c r="J30" s="139">
        <v>27.544588609640275</v>
      </c>
      <c r="K30" s="139">
        <v>22.638253323533753</v>
      </c>
      <c r="L30" s="136">
        <v>26.244548838507161</v>
      </c>
      <c r="M30" s="140">
        <v>86.797859571859291</v>
      </c>
      <c r="N30" s="139">
        <v>88.05047849561663</v>
      </c>
      <c r="O30" s="139">
        <v>85.075672936196852</v>
      </c>
      <c r="P30" s="139">
        <v>78.217610982461181</v>
      </c>
      <c r="Q30" s="138">
        <v>62.491306929150149</v>
      </c>
      <c r="R30" s="137">
        <v>44.543881988139297</v>
      </c>
      <c r="S30" s="139">
        <v>36.869657267802602</v>
      </c>
      <c r="T30" s="139">
        <v>61.214006822112843</v>
      </c>
      <c r="U30" s="139">
        <v>67.398982763534775</v>
      </c>
      <c r="V30" s="139">
        <v>85.720198555662023</v>
      </c>
      <c r="W30" s="139">
        <v>74.63190775247638</v>
      </c>
      <c r="X30" s="139">
        <v>26.844404407067085</v>
      </c>
      <c r="Y30" s="139">
        <v>76.921045666841096</v>
      </c>
      <c r="Z30" s="139">
        <v>62.968213121463137</v>
      </c>
      <c r="AA30" s="139">
        <v>71.672812666192812</v>
      </c>
      <c r="AB30" s="139">
        <v>66.797136610757619</v>
      </c>
      <c r="AC30" s="139">
        <v>73.644391802862714</v>
      </c>
      <c r="AD30" s="139">
        <v>73.086992324792064</v>
      </c>
      <c r="AE30" s="139">
        <v>82.994635180338889</v>
      </c>
      <c r="AF30" s="139">
        <v>27.070732592530561</v>
      </c>
      <c r="AG30" s="139">
        <v>14.467243879421995</v>
      </c>
      <c r="AH30" s="139">
        <v>72.07509473854094</v>
      </c>
      <c r="AI30" s="139">
        <v>97.364606479870616</v>
      </c>
      <c r="AJ30" s="139">
        <v>82.528549965595872</v>
      </c>
      <c r="AK30" s="139">
        <v>87.409095459775116</v>
      </c>
      <c r="AL30" s="139">
        <v>84.176303446528038</v>
      </c>
      <c r="AM30" s="139">
        <v>89.894007557530102</v>
      </c>
      <c r="AN30" s="139">
        <v>61.164532934397641</v>
      </c>
      <c r="AO30" s="139">
        <v>15.908496774263023</v>
      </c>
      <c r="AP30" s="139">
        <v>16.207526536864222</v>
      </c>
      <c r="AQ30" s="136">
        <v>14.793953887237739</v>
      </c>
      <c r="AR30" s="908"/>
      <c r="AS30" s="908"/>
      <c r="AT30" s="908"/>
      <c r="AU30" s="908"/>
      <c r="AV30" s="908"/>
      <c r="AW30" s="908"/>
      <c r="AX30" s="908"/>
      <c r="AY30" s="908"/>
      <c r="AZ30" s="361"/>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46" t="s">
        <v>35</v>
      </c>
      <c r="CN30" s="46" t="s">
        <v>35</v>
      </c>
      <c r="CO30" s="46" t="s">
        <v>35</v>
      </c>
      <c r="CP30" s="46" t="s">
        <v>35</v>
      </c>
      <c r="CQ30" s="46" t="s">
        <v>35</v>
      </c>
      <c r="CR30" s="7"/>
      <c r="CS30" s="7"/>
      <c r="CT30" s="7"/>
      <c r="CU30" s="7"/>
      <c r="CV30" s="7"/>
      <c r="CW30" s="7"/>
      <c r="CX30" s="7"/>
      <c r="CY30" s="7"/>
      <c r="CZ30" s="7"/>
    </row>
    <row r="31" s="332" customFormat="true" ht="15" customHeight="true" x14ac:dyDescent="0.2">
      <c r="A31" s="1069" t="s">
        <v>103</v>
      </c>
      <c r="B31" s="387" t="s">
        <v>49</v>
      </c>
      <c r="C31" s="140">
        <v>0.14027402496096525</v>
      </c>
      <c r="D31" s="139">
        <v>6.4387237641027925E-2</v>
      </c>
      <c r="E31" s="139">
        <v>1.2033283480881367</v>
      </c>
      <c r="F31" s="139">
        <v>6.4762598061300132</v>
      </c>
      <c r="G31" s="138">
        <v>29.3121006337445</v>
      </c>
      <c r="H31" s="137">
        <v>2.3710247961013438</v>
      </c>
      <c r="I31" s="139">
        <v>14.827273753005407</v>
      </c>
      <c r="J31" s="139">
        <v>23.268840700129591</v>
      </c>
      <c r="K31" s="139">
        <v>37.27313293193513</v>
      </c>
      <c r="L31" s="136">
        <v>46.51725987023211</v>
      </c>
      <c r="M31" s="140">
        <v>4.9157195168555413E-2</v>
      </c>
      <c r="N31" s="139">
        <v>5.9761414356999186E-2</v>
      </c>
      <c r="O31" s="139">
        <v>0.67530560124284644</v>
      </c>
      <c r="P31" s="139">
        <v>1.3337336992476048</v>
      </c>
      <c r="Q31" s="138">
        <v>10.813966668086962</v>
      </c>
      <c r="R31" s="137">
        <v>9.7959043016020892</v>
      </c>
      <c r="S31" s="139">
        <v>15.964795955095063</v>
      </c>
      <c r="T31" s="139">
        <v>2.9656749529943562</v>
      </c>
      <c r="U31" s="139">
        <v>3.4370391170587942</v>
      </c>
      <c r="V31" s="139">
        <v>0.52687095791806293</v>
      </c>
      <c r="W31" s="139">
        <v>5.4937858785213223</v>
      </c>
      <c r="X31" s="139">
        <v>26.10022497060196</v>
      </c>
      <c r="Y31" s="139">
        <v>4.8569959002714302</v>
      </c>
      <c r="Z31" s="139">
        <v>5.354242236392996</v>
      </c>
      <c r="AA31" s="139">
        <v>10.048442028606953</v>
      </c>
      <c r="AB31" s="139">
        <v>9.4859763501895156</v>
      </c>
      <c r="AC31" s="139">
        <v>9.6231440451446932</v>
      </c>
      <c r="AD31" s="139">
        <v>1.2342910196699248</v>
      </c>
      <c r="AE31" s="139">
        <v>8.5898072851065805</v>
      </c>
      <c r="AF31" s="139">
        <v>18.220720968987251</v>
      </c>
      <c r="AG31" s="139">
        <v>28.796542584299591</v>
      </c>
      <c r="AH31" s="139">
        <v>3.9327831500197328</v>
      </c>
      <c r="AI31" s="139">
        <v>0.68622902755447945</v>
      </c>
      <c r="AJ31" s="139">
        <v>3.4989122536812989</v>
      </c>
      <c r="AK31" s="139">
        <v>0</v>
      </c>
      <c r="AL31" s="139">
        <v>0.49072868264818131</v>
      </c>
      <c r="AM31" s="139">
        <v>3.5208325495019563</v>
      </c>
      <c r="AN31" s="139">
        <v>8.8804138320099923</v>
      </c>
      <c r="AO31" s="139">
        <v>24.415894542149125</v>
      </c>
      <c r="AP31" s="139">
        <v>40.394991189538644</v>
      </c>
      <c r="AQ31" s="136">
        <v>46.061349464013247</v>
      </c>
      <c r="AR31" s="908"/>
      <c r="AS31" s="908"/>
      <c r="AT31" s="908"/>
      <c r="AU31" s="908"/>
      <c r="AV31" s="908"/>
      <c r="AW31" s="908"/>
      <c r="AX31" s="908"/>
      <c r="AY31" s="908"/>
      <c r="AZ31" s="361"/>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46" t="s">
        <v>35</v>
      </c>
      <c r="CN31" s="46" t="s">
        <v>35</v>
      </c>
      <c r="CO31" s="46" t="s">
        <v>35</v>
      </c>
      <c r="CP31" s="46" t="s">
        <v>35</v>
      </c>
      <c r="CQ31" s="46" t="s">
        <v>35</v>
      </c>
      <c r="CR31" s="7"/>
      <c r="CS31" s="7"/>
      <c r="CT31" s="7"/>
      <c r="CU31" s="7"/>
      <c r="CV31" s="7"/>
      <c r="CW31" s="7"/>
      <c r="CX31" s="7"/>
      <c r="CY31" s="7"/>
      <c r="CZ31" s="7"/>
    </row>
    <row r="32" s="332" customFormat="true" ht="15" customHeight="true" x14ac:dyDescent="0.2">
      <c r="A32" s="1069"/>
      <c r="B32" s="387" t="s">
        <v>48</v>
      </c>
      <c r="C32" s="140">
        <v>99.859725975039055</v>
      </c>
      <c r="D32" s="139">
        <v>99.935612762358943</v>
      </c>
      <c r="E32" s="139">
        <v>98.796671651911865</v>
      </c>
      <c r="F32" s="139">
        <v>93.523740193869969</v>
      </c>
      <c r="G32" s="138">
        <v>70.687899366255095</v>
      </c>
      <c r="H32" s="137">
        <v>97.628975203898676</v>
      </c>
      <c r="I32" s="139">
        <v>85.172726246994586</v>
      </c>
      <c r="J32" s="139">
        <v>76.731159299870427</v>
      </c>
      <c r="K32" s="139">
        <v>62.726867068064898</v>
      </c>
      <c r="L32" s="136">
        <v>53.482740129767912</v>
      </c>
      <c r="M32" s="140">
        <v>99.950842804831481</v>
      </c>
      <c r="N32" s="139">
        <v>99.940238585643002</v>
      </c>
      <c r="O32" s="139">
        <v>99.324694398757174</v>
      </c>
      <c r="P32" s="139">
        <v>98.666266300752412</v>
      </c>
      <c r="Q32" s="138">
        <v>89.186033331913009</v>
      </c>
      <c r="R32" s="137">
        <v>90.204095698397893</v>
      </c>
      <c r="S32" s="139">
        <v>84.035204044904958</v>
      </c>
      <c r="T32" s="139">
        <v>97.034325047005652</v>
      </c>
      <c r="U32" s="139">
        <v>96.562960882941198</v>
      </c>
      <c r="V32" s="139">
        <v>99.473129042081936</v>
      </c>
      <c r="W32" s="139">
        <v>94.506214121478678</v>
      </c>
      <c r="X32" s="139">
        <v>73.899775029398086</v>
      </c>
      <c r="Y32" s="139">
        <v>95.143004099728529</v>
      </c>
      <c r="Z32" s="139">
        <v>94.645757763607051</v>
      </c>
      <c r="AA32" s="139">
        <v>89.951557971393044</v>
      </c>
      <c r="AB32" s="139">
        <v>90.514023649810511</v>
      </c>
      <c r="AC32" s="139">
        <v>90.376855954855273</v>
      </c>
      <c r="AD32" s="139">
        <v>98.765708980330047</v>
      </c>
      <c r="AE32" s="139">
        <v>91.410192714893455</v>
      </c>
      <c r="AF32" s="139">
        <v>81.779279031012749</v>
      </c>
      <c r="AG32" s="139">
        <v>71.203457415700214</v>
      </c>
      <c r="AH32" s="139">
        <v>96.067216849980269</v>
      </c>
      <c r="AI32" s="139">
        <v>99.313770972445511</v>
      </c>
      <c r="AJ32" s="139">
        <v>96.501087746318717</v>
      </c>
      <c r="AK32" s="139">
        <v>100</v>
      </c>
      <c r="AL32" s="139">
        <v>99.509271317351846</v>
      </c>
      <c r="AM32" s="139">
        <v>96.479167450498053</v>
      </c>
      <c r="AN32" s="139">
        <v>91.119586167990064</v>
      </c>
      <c r="AO32" s="139">
        <v>75.584105457850896</v>
      </c>
      <c r="AP32" s="139">
        <v>59.605008810461456</v>
      </c>
      <c r="AQ32" s="136">
        <v>53.938650535986646</v>
      </c>
      <c r="AR32" s="908"/>
      <c r="AS32" s="908"/>
      <c r="AT32" s="908"/>
      <c r="AU32" s="908"/>
      <c r="AV32" s="908"/>
      <c r="AW32" s="908"/>
      <c r="AX32" s="908"/>
      <c r="AY32" s="908"/>
      <c r="AZ32" s="361"/>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46" t="s">
        <v>35</v>
      </c>
      <c r="CN32" s="46" t="s">
        <v>35</v>
      </c>
      <c r="CO32" s="46" t="s">
        <v>35</v>
      </c>
      <c r="CP32" s="46" t="s">
        <v>35</v>
      </c>
      <c r="CQ32" s="46" t="s">
        <v>35</v>
      </c>
      <c r="CR32" s="7"/>
      <c r="CS32" s="7"/>
      <c r="CT32" s="7"/>
      <c r="CU32" s="7"/>
      <c r="CV32" s="7"/>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82" t="s">
        <v>35</v>
      </c>
      <c r="AM33" s="82" t="s">
        <v>35</v>
      </c>
      <c r="AN33" s="82" t="s">
        <v>35</v>
      </c>
      <c r="AO33" s="82" t="s">
        <v>35</v>
      </c>
      <c r="AP33" s="82" t="s">
        <v>35</v>
      </c>
      <c r="AQ33" s="67" t="s">
        <v>35</v>
      </c>
      <c r="AR33" s="8"/>
      <c r="AS33" s="8"/>
      <c r="AT33" s="8"/>
      <c r="AU33" s="8"/>
      <c r="AV33" s="8"/>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46" t="s">
        <v>35</v>
      </c>
      <c r="CN33" s="46" t="s">
        <v>35</v>
      </c>
      <c r="CO33" s="46" t="s">
        <v>35</v>
      </c>
      <c r="CP33" s="46" t="s">
        <v>35</v>
      </c>
      <c r="CQ33" s="46" t="s">
        <v>35</v>
      </c>
      <c r="CR33" s="7"/>
      <c r="CS33" s="7"/>
      <c r="CT33" s="7"/>
      <c r="CU33" s="7"/>
      <c r="CV33" s="7"/>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82" t="s">
        <v>35</v>
      </c>
      <c r="AM34" s="82" t="s">
        <v>35</v>
      </c>
      <c r="AN34" s="82" t="s">
        <v>35</v>
      </c>
      <c r="AO34" s="82" t="s">
        <v>35</v>
      </c>
      <c r="AP34" s="82" t="s">
        <v>35</v>
      </c>
      <c r="AQ34" s="67" t="s">
        <v>35</v>
      </c>
      <c r="AR34" s="8"/>
      <c r="AS34" s="8"/>
      <c r="AT34" s="8"/>
      <c r="AU34" s="8"/>
      <c r="AV34" s="8"/>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46" t="s">
        <v>35</v>
      </c>
      <c r="CN34" s="46" t="s">
        <v>35</v>
      </c>
      <c r="CO34" s="46" t="s">
        <v>35</v>
      </c>
      <c r="CP34" s="46" t="s">
        <v>35</v>
      </c>
      <c r="CQ34" s="46" t="s">
        <v>35</v>
      </c>
      <c r="CR34" s="7"/>
      <c r="CS34" s="7"/>
      <c r="CT34" s="7"/>
      <c r="CU34" s="7"/>
      <c r="CV34" s="7"/>
      <c r="CW34" s="7"/>
      <c r="CX34" s="7"/>
      <c r="CY34" s="7"/>
      <c r="CZ34" s="7"/>
    </row>
    <row r="35" s="454" customFormat="true" ht="15" customHeight="true" x14ac:dyDescent="0.2">
      <c r="A35" s="1069" t="s">
        <v>55</v>
      </c>
      <c r="B35" s="387" t="s">
        <v>49</v>
      </c>
      <c r="C35" s="140">
        <v>0.96004001513151727</v>
      </c>
      <c r="D35" s="139">
        <v>1.6268467959491975</v>
      </c>
      <c r="E35" s="139">
        <v>1.6965082112520358</v>
      </c>
      <c r="F35" s="139">
        <v>8.4654644579974541</v>
      </c>
      <c r="G35" s="138">
        <v>33.48893646362319</v>
      </c>
      <c r="H35" s="137">
        <v>3.5941599693821309</v>
      </c>
      <c r="I35" s="139">
        <v>18.471629168032742</v>
      </c>
      <c r="J35" s="139">
        <v>25.193359560269624</v>
      </c>
      <c r="K35" s="139">
        <v>40.449621256240867</v>
      </c>
      <c r="L35" s="136">
        <v>54.14347123735206</v>
      </c>
      <c r="M35" s="140">
        <v>0.81729155130147746</v>
      </c>
      <c r="N35" s="139">
        <v>1.5351675026000846</v>
      </c>
      <c r="O35" s="139">
        <v>1.7759640592616872</v>
      </c>
      <c r="P35" s="139">
        <v>2.1838118975837562</v>
      </c>
      <c r="Q35" s="138">
        <v>13.276124222130537</v>
      </c>
      <c r="R35" s="137">
        <v>10.111139158251948</v>
      </c>
      <c r="S35" s="139">
        <v>21.937362819081304</v>
      </c>
      <c r="T35" s="139">
        <v>3.3116157992847626</v>
      </c>
      <c r="U35" s="139">
        <v>5.7692208855999132</v>
      </c>
      <c r="V35" s="139">
        <v>1.1242944079302695</v>
      </c>
      <c r="W35" s="139">
        <v>6.8611379893070952</v>
      </c>
      <c r="X35" s="139">
        <v>26.833657099036362</v>
      </c>
      <c r="Y35" s="139">
        <v>5.0604101491095212</v>
      </c>
      <c r="Z35" s="139">
        <v>5.7970634084515282</v>
      </c>
      <c r="AA35" s="139">
        <v>10.972821188495709</v>
      </c>
      <c r="AB35" s="139">
        <v>11.937619248814684</v>
      </c>
      <c r="AC35" s="139">
        <v>10.995048879055297</v>
      </c>
      <c r="AD35" s="139">
        <v>5.7118745386503473</v>
      </c>
      <c r="AE35" s="139">
        <v>9.009648013774699</v>
      </c>
      <c r="AF35" s="139">
        <v>18.291977484711282</v>
      </c>
      <c r="AG35" s="139">
        <v>28.916054800240769</v>
      </c>
      <c r="AH35" s="139">
        <v>7.3583900351582594</v>
      </c>
      <c r="AI35" s="139">
        <v>1.8073197193152348</v>
      </c>
      <c r="AJ35" s="139">
        <v>4.2409276881082381</v>
      </c>
      <c r="AK35" s="139">
        <v>1.3525833188373815</v>
      </c>
      <c r="AL35" s="139">
        <v>1.1812923349923903</v>
      </c>
      <c r="AM35" s="139">
        <v>10.295249737204824</v>
      </c>
      <c r="AN35" s="139">
        <v>8.8804138320099923</v>
      </c>
      <c r="AO35" s="139">
        <v>24.888929198900346</v>
      </c>
      <c r="AP35" s="139">
        <v>40.394991189538644</v>
      </c>
      <c r="AQ35" s="136">
        <v>49.39942026030878</v>
      </c>
      <c r="AR35" s="908"/>
      <c r="AS35" s="908"/>
      <c r="AT35" s="908"/>
      <c r="AU35" s="908"/>
      <c r="AV35" s="908"/>
      <c r="AW35" s="908"/>
      <c r="AX35" s="908"/>
      <c r="AY35" s="908"/>
      <c r="AZ35" s="361"/>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46" t="s">
        <v>35</v>
      </c>
      <c r="CN35" s="46" t="s">
        <v>35</v>
      </c>
      <c r="CO35" s="46" t="s">
        <v>35</v>
      </c>
      <c r="CP35" s="46" t="s">
        <v>35</v>
      </c>
      <c r="CQ35" s="46" t="s">
        <v>35</v>
      </c>
      <c r="CR35" s="7"/>
      <c r="CS35" s="7"/>
      <c r="CT35" s="7"/>
      <c r="CU35" s="7"/>
      <c r="CV35" s="7"/>
      <c r="CW35" s="7"/>
      <c r="CX35" s="7"/>
      <c r="CY35" s="7"/>
      <c r="CZ35" s="7"/>
    </row>
    <row r="36" s="454" customFormat="true" ht="15" customHeight="true" x14ac:dyDescent="0.2">
      <c r="A36" s="1069"/>
      <c r="B36" s="387" t="s">
        <v>48</v>
      </c>
      <c r="C36" s="140">
        <v>99.039959984868517</v>
      </c>
      <c r="D36" s="139">
        <v>98.373153204050695</v>
      </c>
      <c r="E36" s="139">
        <v>98.303491788747934</v>
      </c>
      <c r="F36" s="139">
        <v>91.534535542002459</v>
      </c>
      <c r="G36" s="138">
        <v>66.511063536376412</v>
      </c>
      <c r="H36" s="137">
        <v>96.405840030617895</v>
      </c>
      <c r="I36" s="139">
        <v>81.528370831967209</v>
      </c>
      <c r="J36" s="139">
        <v>74.806640439730373</v>
      </c>
      <c r="K36" s="139">
        <v>59.550378743759182</v>
      </c>
      <c r="L36" s="136">
        <v>45.856528762647955</v>
      </c>
      <c r="M36" s="140">
        <v>99.182708448698548</v>
      </c>
      <c r="N36" s="139">
        <v>98.464832497399911</v>
      </c>
      <c r="O36" s="139">
        <v>98.224035940738304</v>
      </c>
      <c r="P36" s="139">
        <v>97.816188102416277</v>
      </c>
      <c r="Q36" s="138">
        <v>86.723875777869424</v>
      </c>
      <c r="R36" s="137">
        <v>89.888860841748041</v>
      </c>
      <c r="S36" s="139">
        <v>78.062637180918728</v>
      </c>
      <c r="T36" s="139">
        <v>96.688384200715248</v>
      </c>
      <c r="U36" s="139">
        <v>94.230779114400093</v>
      </c>
      <c r="V36" s="139">
        <v>98.875705592069735</v>
      </c>
      <c r="W36" s="139">
        <v>93.13886201069289</v>
      </c>
      <c r="X36" s="139">
        <v>73.16634290096367</v>
      </c>
      <c r="Y36" s="139">
        <v>94.939589850890442</v>
      </c>
      <c r="Z36" s="139">
        <v>94.202936591548507</v>
      </c>
      <c r="AA36" s="139">
        <v>89.027178811504243</v>
      </c>
      <c r="AB36" s="139">
        <v>88.062380751185344</v>
      </c>
      <c r="AC36" s="139">
        <v>89.004951120944682</v>
      </c>
      <c r="AD36" s="139">
        <v>94.288125461349651</v>
      </c>
      <c r="AE36" s="139">
        <v>90.990351986225335</v>
      </c>
      <c r="AF36" s="139">
        <v>81.708022515288718</v>
      </c>
      <c r="AG36" s="139">
        <v>71.083945199759029</v>
      </c>
      <c r="AH36" s="139">
        <v>92.641609964841749</v>
      </c>
      <c r="AI36" s="139">
        <v>98.192680280684769</v>
      </c>
      <c r="AJ36" s="139">
        <v>95.759072311891785</v>
      </c>
      <c r="AK36" s="139">
        <v>98.647416681162625</v>
      </c>
      <c r="AL36" s="139">
        <v>98.818707665007636</v>
      </c>
      <c r="AM36" s="139">
        <v>89.70475026279513</v>
      </c>
      <c r="AN36" s="139">
        <v>91.119586167990064</v>
      </c>
      <c r="AO36" s="139">
        <v>75.111070801099672</v>
      </c>
      <c r="AP36" s="139">
        <v>59.605008810461456</v>
      </c>
      <c r="AQ36" s="136">
        <v>50.600579739691142</v>
      </c>
      <c r="AR36" s="908"/>
      <c r="AS36" s="908"/>
      <c r="AT36" s="908"/>
      <c r="AU36" s="908"/>
      <c r="AV36" s="908"/>
      <c r="AW36" s="908"/>
      <c r="AX36" s="908"/>
      <c r="AY36" s="908"/>
      <c r="AZ36" s="361"/>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46" t="s">
        <v>35</v>
      </c>
      <c r="CN36" s="46" t="s">
        <v>35</v>
      </c>
      <c r="CO36" s="46" t="s">
        <v>35</v>
      </c>
      <c r="CP36" s="46" t="s">
        <v>35</v>
      </c>
      <c r="CQ36" s="46" t="s">
        <v>35</v>
      </c>
      <c r="CR36" s="7"/>
      <c r="CS36" s="7"/>
      <c r="CT36" s="7"/>
      <c r="CU36" s="7"/>
      <c r="CV36" s="7"/>
      <c r="CW36" s="7"/>
      <c r="CX36" s="7"/>
      <c r="CY36" s="7"/>
      <c r="CZ36" s="7"/>
    </row>
    <row r="37" s="454" customFormat="true" ht="15" customHeight="true" x14ac:dyDescent="0.2">
      <c r="A37" s="1069" t="s">
        <v>168</v>
      </c>
      <c r="B37" s="387" t="s">
        <v>49</v>
      </c>
      <c r="C37" s="140">
        <v>0.34175384235987288</v>
      </c>
      <c r="D37" s="139">
        <v>0.15190780558162173</v>
      </c>
      <c r="E37" s="139">
        <v>1.3528086615502368</v>
      </c>
      <c r="F37" s="139">
        <v>7.3514295392731563</v>
      </c>
      <c r="G37" s="138">
        <v>32.39299096061734</v>
      </c>
      <c r="H37" s="137">
        <v>3.5941599693821309</v>
      </c>
      <c r="I37" s="139">
        <v>18.471629168032742</v>
      </c>
      <c r="J37" s="139">
        <v>25.18438102786163</v>
      </c>
      <c r="K37" s="139">
        <v>39.584036250753378</v>
      </c>
      <c r="L37" s="136">
        <v>51.72768020514016</v>
      </c>
      <c r="M37" s="140">
        <v>0.21428416010371684</v>
      </c>
      <c r="N37" s="139">
        <v>0.10632181536656388</v>
      </c>
      <c r="O37" s="139">
        <v>0.79460890939092377</v>
      </c>
      <c r="P37" s="139">
        <v>1.6240748747548124</v>
      </c>
      <c r="Q37" s="138">
        <v>11.82685756244004</v>
      </c>
      <c r="R37" s="137">
        <v>10.052389542266079</v>
      </c>
      <c r="S37" s="139">
        <v>20.758744701030949</v>
      </c>
      <c r="T37" s="139">
        <v>2.9656749529943562</v>
      </c>
      <c r="U37" s="139">
        <v>4.7865519700657959</v>
      </c>
      <c r="V37" s="139">
        <v>1.1242944079302695</v>
      </c>
      <c r="W37" s="139">
        <v>6.0479513652123611</v>
      </c>
      <c r="X37" s="139">
        <v>26.427371043476487</v>
      </c>
      <c r="Y37" s="139">
        <v>5.0604101491095212</v>
      </c>
      <c r="Z37" s="139">
        <v>5.7970634084515282</v>
      </c>
      <c r="AA37" s="139">
        <v>10.559333264925646</v>
      </c>
      <c r="AB37" s="139">
        <v>10.19114593793836</v>
      </c>
      <c r="AC37" s="139">
        <v>10.620772541824431</v>
      </c>
      <c r="AD37" s="139">
        <v>1.2342910196699248</v>
      </c>
      <c r="AE37" s="139">
        <v>9.009648013774699</v>
      </c>
      <c r="AF37" s="139">
        <v>18.220720968987251</v>
      </c>
      <c r="AG37" s="139">
        <v>28.916054800240769</v>
      </c>
      <c r="AH37" s="139">
        <v>6.958053832123853</v>
      </c>
      <c r="AI37" s="139">
        <v>1.0796337750932365</v>
      </c>
      <c r="AJ37" s="139">
        <v>4.2409276881082381</v>
      </c>
      <c r="AK37" s="139">
        <v>0.87886356018318046</v>
      </c>
      <c r="AL37" s="139">
        <v>1.1812923349923903</v>
      </c>
      <c r="AM37" s="139">
        <v>3.8892162435266644</v>
      </c>
      <c r="AN37" s="139">
        <v>8.8804138320099923</v>
      </c>
      <c r="AO37" s="139">
        <v>24.570679324568605</v>
      </c>
      <c r="AP37" s="139">
        <v>40.394991189538644</v>
      </c>
      <c r="AQ37" s="136">
        <v>49.39942026030878</v>
      </c>
      <c r="AR37" s="908"/>
      <c r="AS37" s="908"/>
      <c r="AT37" s="908"/>
      <c r="AU37" s="908"/>
      <c r="AV37" s="908"/>
      <c r="AW37" s="908"/>
      <c r="AX37" s="908"/>
      <c r="AY37" s="908"/>
      <c r="AZ37" s="361"/>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46" t="s">
        <v>35</v>
      </c>
      <c r="CN37" s="46" t="s">
        <v>35</v>
      </c>
      <c r="CO37" s="46" t="s">
        <v>35</v>
      </c>
      <c r="CP37" s="46" t="s">
        <v>35</v>
      </c>
      <c r="CQ37" s="46" t="s">
        <v>35</v>
      </c>
      <c r="CR37" s="7"/>
      <c r="CS37" s="7"/>
      <c r="CT37" s="7"/>
      <c r="CU37" s="7"/>
      <c r="CV37" s="7"/>
      <c r="CW37" s="7"/>
      <c r="CX37" s="7"/>
      <c r="CY37" s="7"/>
      <c r="CZ37" s="7"/>
    </row>
    <row r="38" s="454" customFormat="true" ht="15" customHeight="true" x14ac:dyDescent="0.2">
      <c r="A38" s="1069"/>
      <c r="B38" s="387" t="s">
        <v>48</v>
      </c>
      <c r="C38" s="140">
        <v>99.658246157640164</v>
      </c>
      <c r="D38" s="139">
        <v>99.848092194418314</v>
      </c>
      <c r="E38" s="139">
        <v>98.647191338449758</v>
      </c>
      <c r="F38" s="139">
        <v>92.648570460726773</v>
      </c>
      <c r="G38" s="138">
        <v>67.607009039382248</v>
      </c>
      <c r="H38" s="137">
        <v>96.405840030617895</v>
      </c>
      <c r="I38" s="139">
        <v>81.528370831967209</v>
      </c>
      <c r="J38" s="139">
        <v>74.815618972138381</v>
      </c>
      <c r="K38" s="139">
        <v>60.415963749246671</v>
      </c>
      <c r="L38" s="136">
        <v>48.272319794859875</v>
      </c>
      <c r="M38" s="140">
        <v>99.785715839896298</v>
      </c>
      <c r="N38" s="139">
        <v>99.89367818463343</v>
      </c>
      <c r="O38" s="139">
        <v>99.205391090609069</v>
      </c>
      <c r="P38" s="139">
        <v>98.375925125245203</v>
      </c>
      <c r="Q38" s="138">
        <v>88.173142437559946</v>
      </c>
      <c r="R38" s="137">
        <v>89.947610457733902</v>
      </c>
      <c r="S38" s="139">
        <v>79.241255298969079</v>
      </c>
      <c r="T38" s="139">
        <v>97.034325047005652</v>
      </c>
      <c r="U38" s="139">
        <v>95.213448029934199</v>
      </c>
      <c r="V38" s="139">
        <v>98.875705592069735</v>
      </c>
      <c r="W38" s="139">
        <v>93.952048634787616</v>
      </c>
      <c r="X38" s="139">
        <v>73.572628956523545</v>
      </c>
      <c r="Y38" s="139">
        <v>94.939589850890442</v>
      </c>
      <c r="Z38" s="139">
        <v>94.202936591548507</v>
      </c>
      <c r="AA38" s="139">
        <v>89.440666735074331</v>
      </c>
      <c r="AB38" s="139">
        <v>89.80885406206167</v>
      </c>
      <c r="AC38" s="139">
        <v>89.379227458175549</v>
      </c>
      <c r="AD38" s="139">
        <v>98.765708980330047</v>
      </c>
      <c r="AE38" s="139">
        <v>90.990351986225335</v>
      </c>
      <c r="AF38" s="139">
        <v>81.779279031012749</v>
      </c>
      <c r="AG38" s="139">
        <v>71.083945199759029</v>
      </c>
      <c r="AH38" s="139">
        <v>93.041946167876162</v>
      </c>
      <c r="AI38" s="139">
        <v>98.920366224906758</v>
      </c>
      <c r="AJ38" s="139">
        <v>95.759072311891785</v>
      </c>
      <c r="AK38" s="139">
        <v>99.121136439816823</v>
      </c>
      <c r="AL38" s="139">
        <v>98.818707665007636</v>
      </c>
      <c r="AM38" s="139">
        <v>96.110783756473339</v>
      </c>
      <c r="AN38" s="139">
        <v>91.119586167990064</v>
      </c>
      <c r="AO38" s="139">
        <v>75.429320675431427</v>
      </c>
      <c r="AP38" s="139">
        <v>59.605008810461456</v>
      </c>
      <c r="AQ38" s="136">
        <v>50.600579739691142</v>
      </c>
      <c r="AR38" s="908"/>
      <c r="AS38" s="908"/>
      <c r="AT38" s="908"/>
      <c r="AU38" s="908"/>
      <c r="AV38" s="908"/>
      <c r="AW38" s="908"/>
      <c r="AX38" s="908"/>
      <c r="AY38" s="908"/>
      <c r="AZ38" s="361"/>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46" t="s">
        <v>35</v>
      </c>
      <c r="CN38" s="46" t="s">
        <v>35</v>
      </c>
      <c r="CO38" s="46" t="s">
        <v>35</v>
      </c>
      <c r="CP38" s="46" t="s">
        <v>35</v>
      </c>
      <c r="CQ38" s="46" t="s">
        <v>35</v>
      </c>
      <c r="CR38" s="7"/>
      <c r="CS38" s="7"/>
      <c r="CT38" s="7"/>
      <c r="CU38" s="7"/>
      <c r="CV38" s="7"/>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82" t="s">
        <v>35</v>
      </c>
      <c r="AM39" s="82" t="s">
        <v>35</v>
      </c>
      <c r="AN39" s="82" t="s">
        <v>35</v>
      </c>
      <c r="AO39" s="82" t="s">
        <v>35</v>
      </c>
      <c r="AP39" s="82" t="s">
        <v>35</v>
      </c>
      <c r="AQ39" s="67" t="s">
        <v>35</v>
      </c>
      <c r="AR39" s="8"/>
      <c r="AS39" s="8"/>
      <c r="AT39" s="8"/>
      <c r="AU39" s="8"/>
      <c r="AV39" s="8"/>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46" t="s">
        <v>35</v>
      </c>
      <c r="CN39" s="46" t="s">
        <v>35</v>
      </c>
      <c r="CO39" s="46" t="s">
        <v>35</v>
      </c>
      <c r="CP39" s="46" t="s">
        <v>35</v>
      </c>
      <c r="CQ39" s="46" t="s">
        <v>35</v>
      </c>
      <c r="CR39" s="7"/>
      <c r="CS39" s="7"/>
      <c r="CT39" s="7"/>
      <c r="CU39" s="7"/>
      <c r="CV39" s="7"/>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82" t="s">
        <v>35</v>
      </c>
      <c r="AM40" s="82" t="s">
        <v>35</v>
      </c>
      <c r="AN40" s="82" t="s">
        <v>35</v>
      </c>
      <c r="AO40" s="82" t="s">
        <v>35</v>
      </c>
      <c r="AP40" s="82" t="s">
        <v>35</v>
      </c>
      <c r="AQ40" s="67" t="s">
        <v>35</v>
      </c>
      <c r="AR40" s="8"/>
      <c r="AS40" s="8"/>
      <c r="AT40" s="8"/>
      <c r="AU40" s="8"/>
      <c r="AV40" s="8"/>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46" t="s">
        <v>35</v>
      </c>
      <c r="CN40" s="46" t="s">
        <v>35</v>
      </c>
      <c r="CO40" s="46" t="s">
        <v>35</v>
      </c>
      <c r="CP40" s="46" t="s">
        <v>35</v>
      </c>
      <c r="CQ40" s="46" t="s">
        <v>35</v>
      </c>
      <c r="CR40" s="7"/>
      <c r="CS40" s="7"/>
      <c r="CT40" s="7"/>
      <c r="CU40" s="7"/>
      <c r="CV40" s="7"/>
      <c r="CW40" s="7"/>
      <c r="CX40" s="7"/>
      <c r="CY40" s="7"/>
      <c r="CZ40" s="7"/>
    </row>
    <row r="41" s="454" customFormat="true" ht="15" customHeight="true" x14ac:dyDescent="0.2">
      <c r="A41" s="1069" t="s">
        <v>56</v>
      </c>
      <c r="B41" s="387" t="s">
        <v>49</v>
      </c>
      <c r="C41" s="140">
        <v>45.631244459487299</v>
      </c>
      <c r="D41" s="139">
        <v>39.336371617822394</v>
      </c>
      <c r="E41" s="139">
        <v>33.126412587778212</v>
      </c>
      <c r="F41" s="139">
        <v>23.568674950400283</v>
      </c>
      <c r="G41" s="138">
        <v>12.724081918368269</v>
      </c>
      <c r="H41" s="137">
        <v>30.273803014823823</v>
      </c>
      <c r="I41" s="139">
        <v>19.493536884446122</v>
      </c>
      <c r="J41" s="139">
        <v>11.955763148041164</v>
      </c>
      <c r="K41" s="139">
        <v>10.471514817008872</v>
      </c>
      <c r="L41" s="136">
        <v>4.7635473672241364</v>
      </c>
      <c r="M41" s="140">
        <v>46.68762441331986</v>
      </c>
      <c r="N41" s="139">
        <v>42.313942341819491</v>
      </c>
      <c r="O41" s="139">
        <v>34.173819522493275</v>
      </c>
      <c r="P41" s="139">
        <v>31.312743254615665</v>
      </c>
      <c r="Q41" s="138">
        <v>21.544136543860251</v>
      </c>
      <c r="R41" s="137">
        <v>41.141379445322308</v>
      </c>
      <c r="S41" s="139">
        <v>4.133196375658061</v>
      </c>
      <c r="T41" s="139">
        <v>45.109910251471184</v>
      </c>
      <c r="U41" s="139">
        <v>9.8680180069930188</v>
      </c>
      <c r="V41" s="139">
        <v>41.190865465271095</v>
      </c>
      <c r="W41" s="139">
        <v>31.880517381361862</v>
      </c>
      <c r="X41" s="139">
        <v>14.32142193284286</v>
      </c>
      <c r="Y41" s="139">
        <v>31.760394560468164</v>
      </c>
      <c r="Z41" s="139">
        <v>45.859106611750846</v>
      </c>
      <c r="AA41" s="139">
        <v>28.492893038373886</v>
      </c>
      <c r="AB41" s="139">
        <v>30.928064092902062</v>
      </c>
      <c r="AC41" s="139">
        <v>23.413001970737735</v>
      </c>
      <c r="AD41" s="139">
        <v>48.234999653631597</v>
      </c>
      <c r="AE41" s="139">
        <v>45.222433850296937</v>
      </c>
      <c r="AF41" s="139">
        <v>3.673405744251443</v>
      </c>
      <c r="AG41" s="139">
        <v>0.60015175661197995</v>
      </c>
      <c r="AH41" s="139">
        <v>30.257106696021395</v>
      </c>
      <c r="AI41" s="139">
        <v>40.839049865253294</v>
      </c>
      <c r="AJ41" s="139">
        <v>17.051967430823709</v>
      </c>
      <c r="AK41" s="139">
        <v>41.567546814972445</v>
      </c>
      <c r="AL41" s="139">
        <v>37.194013557817847</v>
      </c>
      <c r="AM41" s="139">
        <v>33.98033629723755</v>
      </c>
      <c r="AN41" s="139">
        <v>18.827476994510835</v>
      </c>
      <c r="AO41" s="139">
        <v>11.534600176447366</v>
      </c>
      <c r="AP41" s="139">
        <v>0.52030121973664867</v>
      </c>
      <c r="AQ41" s="136">
        <v>11.180668637134902</v>
      </c>
      <c r="AR41" s="908"/>
      <c r="AS41" s="908"/>
      <c r="AT41" s="908"/>
      <c r="AU41" s="908"/>
      <c r="AV41" s="908"/>
      <c r="AW41" s="908"/>
      <c r="AX41" s="908"/>
      <c r="AY41" s="908"/>
      <c r="AZ41" s="361"/>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46" t="s">
        <v>35</v>
      </c>
      <c r="CN41" s="46" t="s">
        <v>35</v>
      </c>
      <c r="CO41" s="46" t="s">
        <v>35</v>
      </c>
      <c r="CP41" s="46" t="s">
        <v>35</v>
      </c>
      <c r="CQ41" s="46" t="s">
        <v>35</v>
      </c>
      <c r="CR41" s="7"/>
      <c r="CS41" s="7"/>
      <c r="CT41" s="7"/>
      <c r="CU41" s="7"/>
      <c r="CV41" s="7"/>
      <c r="CW41" s="7"/>
      <c r="CX41" s="7"/>
      <c r="CY41" s="7"/>
      <c r="CZ41" s="7"/>
    </row>
    <row r="42" s="454" customFormat="true" ht="15" customHeight="true" x14ac:dyDescent="0.2">
      <c r="A42" s="1069"/>
      <c r="B42" s="387" t="s">
        <v>48</v>
      </c>
      <c r="C42" s="140">
        <v>54.36875554051295</v>
      </c>
      <c r="D42" s="139">
        <v>60.663628382177535</v>
      </c>
      <c r="E42" s="139">
        <v>66.87358741222161</v>
      </c>
      <c r="F42" s="139">
        <v>76.43132504959965</v>
      </c>
      <c r="G42" s="138">
        <v>87.27591808163146</v>
      </c>
      <c r="H42" s="137">
        <v>69.72619698517623</v>
      </c>
      <c r="I42" s="139">
        <v>80.506463115553828</v>
      </c>
      <c r="J42" s="139">
        <v>88.044236851958857</v>
      </c>
      <c r="K42" s="139">
        <v>89.528485182991062</v>
      </c>
      <c r="L42" s="136">
        <v>95.236452632775851</v>
      </c>
      <c r="M42" s="140">
        <v>53.312375586680382</v>
      </c>
      <c r="N42" s="139">
        <v>57.686057658180424</v>
      </c>
      <c r="O42" s="139">
        <v>65.826180477506895</v>
      </c>
      <c r="P42" s="139">
        <v>68.687256745384332</v>
      </c>
      <c r="Q42" s="138">
        <v>78.455863456139866</v>
      </c>
      <c r="R42" s="137">
        <v>58.858620554677621</v>
      </c>
      <c r="S42" s="139">
        <v>95.866803624341927</v>
      </c>
      <c r="T42" s="139">
        <v>54.890089748528872</v>
      </c>
      <c r="U42" s="139">
        <v>90.131981993007003</v>
      </c>
      <c r="V42" s="139">
        <v>58.809134534728983</v>
      </c>
      <c r="W42" s="139">
        <v>68.119482618638017</v>
      </c>
      <c r="X42" s="139">
        <v>85.678578067157147</v>
      </c>
      <c r="Y42" s="139">
        <v>68.239605439531829</v>
      </c>
      <c r="Z42" s="139">
        <v>54.140893388249204</v>
      </c>
      <c r="AA42" s="139">
        <v>71.507106961626079</v>
      </c>
      <c r="AB42" s="139">
        <v>69.071935907097981</v>
      </c>
      <c r="AC42" s="139">
        <v>76.586998029262219</v>
      </c>
      <c r="AD42" s="139">
        <v>51.765000346368538</v>
      </c>
      <c r="AE42" s="139">
        <v>54.777566149703127</v>
      </c>
      <c r="AF42" s="139">
        <v>96.326594255748603</v>
      </c>
      <c r="AG42" s="139">
        <v>99.39984824338805</v>
      </c>
      <c r="AH42" s="139">
        <v>69.742893303978647</v>
      </c>
      <c r="AI42" s="139">
        <v>59.160950134746805</v>
      </c>
      <c r="AJ42" s="139">
        <v>82.948032569176235</v>
      </c>
      <c r="AK42" s="139">
        <v>58.432453185027519</v>
      </c>
      <c r="AL42" s="139">
        <v>62.805986442182146</v>
      </c>
      <c r="AM42" s="139">
        <v>66.019663702762429</v>
      </c>
      <c r="AN42" s="139">
        <v>81.172523005489211</v>
      </c>
      <c r="AO42" s="139">
        <v>88.46539982355263</v>
      </c>
      <c r="AP42" s="139">
        <v>99.479698780263377</v>
      </c>
      <c r="AQ42" s="136">
        <v>88.8193313628651</v>
      </c>
      <c r="AR42" s="908"/>
      <c r="AS42" s="908"/>
      <c r="AT42" s="908"/>
      <c r="AU42" s="908"/>
      <c r="AV42" s="908"/>
      <c r="AW42" s="908"/>
      <c r="AX42" s="908"/>
      <c r="AY42" s="908"/>
      <c r="AZ42" s="361"/>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46" t="s">
        <v>35</v>
      </c>
      <c r="CN42" s="46" t="s">
        <v>35</v>
      </c>
      <c r="CO42" s="46" t="s">
        <v>35</v>
      </c>
      <c r="CP42" s="46" t="s">
        <v>35</v>
      </c>
      <c r="CQ42" s="46" t="s">
        <v>35</v>
      </c>
      <c r="CR42" s="7"/>
      <c r="CS42" s="7"/>
      <c r="CT42" s="7"/>
      <c r="CU42" s="7"/>
      <c r="CV42" s="7"/>
      <c r="CW42" s="7"/>
      <c r="CX42" s="7"/>
      <c r="CY42" s="7"/>
      <c r="CZ42" s="7"/>
    </row>
    <row r="43" s="454" customFormat="true" ht="15" customHeight="true" x14ac:dyDescent="0.2">
      <c r="A43" s="1069" t="s">
        <v>53</v>
      </c>
      <c r="B43" s="387" t="s">
        <v>49</v>
      </c>
      <c r="C43" s="87" t="s">
        <v>35</v>
      </c>
      <c r="D43" s="82" t="s">
        <v>35</v>
      </c>
      <c r="E43" s="82" t="s">
        <v>35</v>
      </c>
      <c r="F43" s="82" t="s">
        <v>35</v>
      </c>
      <c r="G43" s="77" t="s">
        <v>35</v>
      </c>
      <c r="H43" s="72" t="s">
        <v>35</v>
      </c>
      <c r="I43" s="82" t="s">
        <v>35</v>
      </c>
      <c r="J43" s="82" t="s">
        <v>35</v>
      </c>
      <c r="K43" s="82" t="s">
        <v>35</v>
      </c>
      <c r="L43" s="67" t="s">
        <v>35</v>
      </c>
      <c r="M43" s="87" t="s">
        <v>35</v>
      </c>
      <c r="N43" s="82" t="s">
        <v>35</v>
      </c>
      <c r="O43" s="82" t="s">
        <v>35</v>
      </c>
      <c r="P43" s="82" t="s">
        <v>35</v>
      </c>
      <c r="Q43" s="77" t="s">
        <v>35</v>
      </c>
      <c r="R43" s="72" t="s">
        <v>35</v>
      </c>
      <c r="S43" s="82" t="s">
        <v>35</v>
      </c>
      <c r="T43" s="82" t="s">
        <v>35</v>
      </c>
      <c r="U43" s="82" t="s">
        <v>35</v>
      </c>
      <c r="V43" s="82" t="s">
        <v>35</v>
      </c>
      <c r="W43" s="82" t="s">
        <v>35</v>
      </c>
      <c r="X43" s="82" t="s">
        <v>35</v>
      </c>
      <c r="Y43" s="82" t="s">
        <v>35</v>
      </c>
      <c r="Z43" s="82" t="s">
        <v>35</v>
      </c>
      <c r="AA43" s="82" t="s">
        <v>35</v>
      </c>
      <c r="AB43" s="82" t="s">
        <v>35</v>
      </c>
      <c r="AC43" s="82" t="s">
        <v>35</v>
      </c>
      <c r="AD43" s="82" t="s">
        <v>35</v>
      </c>
      <c r="AE43" s="82" t="s">
        <v>35</v>
      </c>
      <c r="AF43" s="82" t="s">
        <v>35</v>
      </c>
      <c r="AG43" s="82" t="s">
        <v>35</v>
      </c>
      <c r="AH43" s="82" t="s">
        <v>35</v>
      </c>
      <c r="AI43" s="82" t="s">
        <v>35</v>
      </c>
      <c r="AJ43" s="82" t="s">
        <v>35</v>
      </c>
      <c r="AK43" s="82" t="s">
        <v>35</v>
      </c>
      <c r="AL43" s="82" t="s">
        <v>35</v>
      </c>
      <c r="AM43" s="82" t="s">
        <v>35</v>
      </c>
      <c r="AN43" s="82" t="s">
        <v>35</v>
      </c>
      <c r="AO43" s="82" t="s">
        <v>35</v>
      </c>
      <c r="AP43" s="82" t="s">
        <v>35</v>
      </c>
      <c r="AQ43" s="67" t="s">
        <v>35</v>
      </c>
      <c r="AR43" s="908"/>
      <c r="AS43" s="908"/>
      <c r="AT43" s="908"/>
      <c r="AU43" s="908"/>
      <c r="AV43" s="908"/>
      <c r="AW43" s="908"/>
      <c r="AX43" s="908"/>
      <c r="AY43" s="908"/>
      <c r="AZ43" s="361"/>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46" t="s">
        <v>35</v>
      </c>
      <c r="CN43" s="46" t="s">
        <v>35</v>
      </c>
      <c r="CO43" s="46" t="s">
        <v>35</v>
      </c>
      <c r="CP43" s="46" t="s">
        <v>35</v>
      </c>
      <c r="CQ43" s="46" t="s">
        <v>35</v>
      </c>
      <c r="CR43" s="7"/>
      <c r="CS43" s="7"/>
      <c r="CT43" s="7"/>
      <c r="CU43" s="7"/>
      <c r="CV43" s="7"/>
      <c r="CW43" s="7"/>
      <c r="CX43" s="7"/>
      <c r="CY43" s="7"/>
      <c r="CZ43" s="7"/>
    </row>
    <row r="44" s="454" customFormat="true" ht="15" customHeight="true" x14ac:dyDescent="0.2">
      <c r="A44" s="1069"/>
      <c r="B44" s="387" t="s">
        <v>48</v>
      </c>
      <c r="C44" s="87" t="s">
        <v>35</v>
      </c>
      <c r="D44" s="82" t="s">
        <v>35</v>
      </c>
      <c r="E44" s="82" t="s">
        <v>35</v>
      </c>
      <c r="F44" s="82" t="s">
        <v>35</v>
      </c>
      <c r="G44" s="77" t="s">
        <v>35</v>
      </c>
      <c r="H44" s="72" t="s">
        <v>35</v>
      </c>
      <c r="I44" s="82" t="s">
        <v>35</v>
      </c>
      <c r="J44" s="82" t="s">
        <v>35</v>
      </c>
      <c r="K44" s="82" t="s">
        <v>35</v>
      </c>
      <c r="L44" s="67" t="s">
        <v>35</v>
      </c>
      <c r="M44" s="87" t="s">
        <v>35</v>
      </c>
      <c r="N44" s="82" t="s">
        <v>35</v>
      </c>
      <c r="O44" s="82" t="s">
        <v>35</v>
      </c>
      <c r="P44" s="82" t="s">
        <v>35</v>
      </c>
      <c r="Q44" s="77" t="s">
        <v>35</v>
      </c>
      <c r="R44" s="72" t="s">
        <v>35</v>
      </c>
      <c r="S44" s="82" t="s">
        <v>35</v>
      </c>
      <c r="T44" s="82" t="s">
        <v>35</v>
      </c>
      <c r="U44" s="82" t="s">
        <v>35</v>
      </c>
      <c r="V44" s="82" t="s">
        <v>35</v>
      </c>
      <c r="W44" s="82" t="s">
        <v>35</v>
      </c>
      <c r="X44" s="82" t="s">
        <v>35</v>
      </c>
      <c r="Y44" s="82" t="s">
        <v>35</v>
      </c>
      <c r="Z44" s="82" t="s">
        <v>35</v>
      </c>
      <c r="AA44" s="82" t="s">
        <v>35</v>
      </c>
      <c r="AB44" s="82" t="s">
        <v>35</v>
      </c>
      <c r="AC44" s="82" t="s">
        <v>35</v>
      </c>
      <c r="AD44" s="82" t="s">
        <v>35</v>
      </c>
      <c r="AE44" s="82" t="s">
        <v>35</v>
      </c>
      <c r="AF44" s="82" t="s">
        <v>35</v>
      </c>
      <c r="AG44" s="82" t="s">
        <v>35</v>
      </c>
      <c r="AH44" s="82" t="s">
        <v>35</v>
      </c>
      <c r="AI44" s="82" t="s">
        <v>35</v>
      </c>
      <c r="AJ44" s="82" t="s">
        <v>35</v>
      </c>
      <c r="AK44" s="82" t="s">
        <v>35</v>
      </c>
      <c r="AL44" s="82" t="s">
        <v>35</v>
      </c>
      <c r="AM44" s="82" t="s">
        <v>35</v>
      </c>
      <c r="AN44" s="82" t="s">
        <v>35</v>
      </c>
      <c r="AO44" s="82" t="s">
        <v>35</v>
      </c>
      <c r="AP44" s="82" t="s">
        <v>35</v>
      </c>
      <c r="AQ44" s="67" t="s">
        <v>35</v>
      </c>
      <c r="AR44" s="908"/>
      <c r="AS44" s="908"/>
      <c r="AT44" s="908"/>
      <c r="AU44" s="908"/>
      <c r="AV44" s="908"/>
      <c r="AW44" s="908"/>
      <c r="AX44" s="908"/>
      <c r="AY44" s="908"/>
      <c r="AZ44" s="361"/>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46" t="s">
        <v>35</v>
      </c>
      <c r="CN44" s="46" t="s">
        <v>35</v>
      </c>
      <c r="CO44" s="46" t="s">
        <v>35</v>
      </c>
      <c r="CP44" s="46" t="s">
        <v>35</v>
      </c>
      <c r="CQ44" s="46" t="s">
        <v>35</v>
      </c>
      <c r="CR44" s="7"/>
      <c r="CS44" s="7"/>
      <c r="CT44" s="7"/>
      <c r="CU44" s="7"/>
      <c r="CV44" s="7"/>
      <c r="CW44" s="7"/>
      <c r="CX44" s="7"/>
      <c r="CY44" s="7"/>
      <c r="CZ44" s="7"/>
    </row>
    <row r="45" s="454" customFormat="true" ht="15" customHeight="true" x14ac:dyDescent="0.2">
      <c r="A45" s="1069" t="s">
        <v>52</v>
      </c>
      <c r="B45" s="387" t="s">
        <v>49</v>
      </c>
      <c r="C45" s="87" t="s">
        <v>35</v>
      </c>
      <c r="D45" s="82" t="s">
        <v>35</v>
      </c>
      <c r="E45" s="82" t="s">
        <v>35</v>
      </c>
      <c r="F45" s="82" t="s">
        <v>35</v>
      </c>
      <c r="G45" s="77" t="s">
        <v>35</v>
      </c>
      <c r="H45" s="72" t="s">
        <v>35</v>
      </c>
      <c r="I45" s="82" t="s">
        <v>35</v>
      </c>
      <c r="J45" s="82" t="s">
        <v>35</v>
      </c>
      <c r="K45" s="82" t="s">
        <v>35</v>
      </c>
      <c r="L45" s="67" t="s">
        <v>35</v>
      </c>
      <c r="M45" s="87" t="s">
        <v>35</v>
      </c>
      <c r="N45" s="82" t="s">
        <v>35</v>
      </c>
      <c r="O45" s="82" t="s">
        <v>35</v>
      </c>
      <c r="P45" s="82" t="s">
        <v>35</v>
      </c>
      <c r="Q45" s="77" t="s">
        <v>35</v>
      </c>
      <c r="R45" s="72" t="s">
        <v>35</v>
      </c>
      <c r="S45" s="82" t="s">
        <v>35</v>
      </c>
      <c r="T45" s="82" t="s">
        <v>35</v>
      </c>
      <c r="U45" s="82" t="s">
        <v>35</v>
      </c>
      <c r="V45" s="82" t="s">
        <v>35</v>
      </c>
      <c r="W45" s="82" t="s">
        <v>35</v>
      </c>
      <c r="X45" s="82" t="s">
        <v>35</v>
      </c>
      <c r="Y45" s="82" t="s">
        <v>35</v>
      </c>
      <c r="Z45" s="82" t="s">
        <v>35</v>
      </c>
      <c r="AA45" s="82" t="s">
        <v>35</v>
      </c>
      <c r="AB45" s="82" t="s">
        <v>35</v>
      </c>
      <c r="AC45" s="82" t="s">
        <v>35</v>
      </c>
      <c r="AD45" s="82" t="s">
        <v>35</v>
      </c>
      <c r="AE45" s="82" t="s">
        <v>35</v>
      </c>
      <c r="AF45" s="82" t="s">
        <v>35</v>
      </c>
      <c r="AG45" s="82" t="s">
        <v>35</v>
      </c>
      <c r="AH45" s="82" t="s">
        <v>35</v>
      </c>
      <c r="AI45" s="82" t="s">
        <v>35</v>
      </c>
      <c r="AJ45" s="82" t="s">
        <v>35</v>
      </c>
      <c r="AK45" s="82" t="s">
        <v>35</v>
      </c>
      <c r="AL45" s="82" t="s">
        <v>35</v>
      </c>
      <c r="AM45" s="82" t="s">
        <v>35</v>
      </c>
      <c r="AN45" s="82" t="s">
        <v>35</v>
      </c>
      <c r="AO45" s="82" t="s">
        <v>35</v>
      </c>
      <c r="AP45" s="82" t="s">
        <v>35</v>
      </c>
      <c r="AQ45" s="67" t="s">
        <v>35</v>
      </c>
      <c r="AR45" s="908"/>
      <c r="AS45" s="908"/>
      <c r="AT45" s="908"/>
      <c r="AU45" s="908"/>
      <c r="AV45" s="908"/>
      <c r="AW45" s="908"/>
      <c r="AX45" s="908"/>
      <c r="AY45" s="908"/>
      <c r="AZ45" s="361"/>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46" t="s">
        <v>35</v>
      </c>
      <c r="CN45" s="46" t="s">
        <v>35</v>
      </c>
      <c r="CO45" s="46" t="s">
        <v>35</v>
      </c>
      <c r="CP45" s="46" t="s">
        <v>35</v>
      </c>
      <c r="CQ45" s="46" t="s">
        <v>35</v>
      </c>
      <c r="CR45" s="7"/>
      <c r="CS45" s="7"/>
      <c r="CT45" s="7"/>
      <c r="CU45" s="7"/>
      <c r="CV45" s="7"/>
      <c r="CW45" s="7"/>
      <c r="CX45" s="7"/>
      <c r="CY45" s="7"/>
      <c r="CZ45" s="7"/>
    </row>
    <row r="46" s="454" customFormat="true" ht="15" customHeight="true" x14ac:dyDescent="0.2">
      <c r="A46" s="1069"/>
      <c r="B46" s="387" t="s">
        <v>48</v>
      </c>
      <c r="C46" s="87" t="s">
        <v>35</v>
      </c>
      <c r="D46" s="82" t="s">
        <v>35</v>
      </c>
      <c r="E46" s="82" t="s">
        <v>35</v>
      </c>
      <c r="F46" s="82" t="s">
        <v>35</v>
      </c>
      <c r="G46" s="77" t="s">
        <v>35</v>
      </c>
      <c r="H46" s="72" t="s">
        <v>35</v>
      </c>
      <c r="I46" s="82" t="s">
        <v>35</v>
      </c>
      <c r="J46" s="82" t="s">
        <v>35</v>
      </c>
      <c r="K46" s="82" t="s">
        <v>35</v>
      </c>
      <c r="L46" s="67" t="s">
        <v>35</v>
      </c>
      <c r="M46" s="87" t="s">
        <v>35</v>
      </c>
      <c r="N46" s="82" t="s">
        <v>35</v>
      </c>
      <c r="O46" s="82" t="s">
        <v>35</v>
      </c>
      <c r="P46" s="82" t="s">
        <v>35</v>
      </c>
      <c r="Q46" s="77" t="s">
        <v>35</v>
      </c>
      <c r="R46" s="72" t="s">
        <v>35</v>
      </c>
      <c r="S46" s="82" t="s">
        <v>35</v>
      </c>
      <c r="T46" s="82" t="s">
        <v>35</v>
      </c>
      <c r="U46" s="82" t="s">
        <v>35</v>
      </c>
      <c r="V46" s="82" t="s">
        <v>35</v>
      </c>
      <c r="W46" s="82" t="s">
        <v>35</v>
      </c>
      <c r="X46" s="82" t="s">
        <v>35</v>
      </c>
      <c r="Y46" s="82" t="s">
        <v>35</v>
      </c>
      <c r="Z46" s="82" t="s">
        <v>35</v>
      </c>
      <c r="AA46" s="82" t="s">
        <v>35</v>
      </c>
      <c r="AB46" s="82" t="s">
        <v>35</v>
      </c>
      <c r="AC46" s="82" t="s">
        <v>35</v>
      </c>
      <c r="AD46" s="82" t="s">
        <v>35</v>
      </c>
      <c r="AE46" s="82" t="s">
        <v>35</v>
      </c>
      <c r="AF46" s="82" t="s">
        <v>35</v>
      </c>
      <c r="AG46" s="82" t="s">
        <v>35</v>
      </c>
      <c r="AH46" s="82" t="s">
        <v>35</v>
      </c>
      <c r="AI46" s="82" t="s">
        <v>35</v>
      </c>
      <c r="AJ46" s="82" t="s">
        <v>35</v>
      </c>
      <c r="AK46" s="82" t="s">
        <v>35</v>
      </c>
      <c r="AL46" s="82" t="s">
        <v>35</v>
      </c>
      <c r="AM46" s="82" t="s">
        <v>35</v>
      </c>
      <c r="AN46" s="82" t="s">
        <v>35</v>
      </c>
      <c r="AO46" s="82" t="s">
        <v>35</v>
      </c>
      <c r="AP46" s="82" t="s">
        <v>35</v>
      </c>
      <c r="AQ46" s="67" t="s">
        <v>35</v>
      </c>
      <c r="AR46" s="908"/>
      <c r="AS46" s="908"/>
      <c r="AT46" s="908"/>
      <c r="AU46" s="908"/>
      <c r="AV46" s="908"/>
      <c r="AW46" s="908"/>
      <c r="AX46" s="908"/>
      <c r="AY46" s="908"/>
      <c r="AZ46" s="361"/>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46" t="s">
        <v>35</v>
      </c>
      <c r="CN46" s="46" t="s">
        <v>35</v>
      </c>
      <c r="CO46" s="46" t="s">
        <v>35</v>
      </c>
      <c r="CP46" s="46" t="s">
        <v>35</v>
      </c>
      <c r="CQ46" s="46" t="s">
        <v>35</v>
      </c>
      <c r="CR46" s="7"/>
      <c r="CS46" s="7"/>
      <c r="CT46" s="7"/>
      <c r="CU46" s="7"/>
      <c r="CV46" s="7"/>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82" t="s">
        <v>35</v>
      </c>
      <c r="AM47" s="82" t="s">
        <v>35</v>
      </c>
      <c r="AN47" s="82" t="s">
        <v>35</v>
      </c>
      <c r="AO47" s="82" t="s">
        <v>35</v>
      </c>
      <c r="AP47" s="82" t="s">
        <v>35</v>
      </c>
      <c r="AQ47" s="67" t="s">
        <v>35</v>
      </c>
      <c r="AR47" s="8"/>
      <c r="AS47" s="8"/>
      <c r="AT47" s="8"/>
      <c r="AU47" s="8"/>
      <c r="AV47" s="8"/>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46" t="s">
        <v>35</v>
      </c>
      <c r="CN47" s="46" t="s">
        <v>35</v>
      </c>
      <c r="CO47" s="46" t="s">
        <v>35</v>
      </c>
      <c r="CP47" s="46" t="s">
        <v>35</v>
      </c>
      <c r="CQ47" s="46" t="s">
        <v>35</v>
      </c>
      <c r="CR47" s="7"/>
      <c r="CS47" s="7"/>
      <c r="CT47" s="7"/>
      <c r="CU47" s="7"/>
      <c r="CV47" s="7"/>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82" t="s">
        <v>35</v>
      </c>
      <c r="AM48" s="82" t="s">
        <v>35</v>
      </c>
      <c r="AN48" s="82" t="s">
        <v>35</v>
      </c>
      <c r="AO48" s="82" t="s">
        <v>35</v>
      </c>
      <c r="AP48" s="82" t="s">
        <v>35</v>
      </c>
      <c r="AQ48" s="67" t="s">
        <v>35</v>
      </c>
      <c r="AR48" s="8"/>
      <c r="AS48" s="8"/>
      <c r="AT48" s="8"/>
      <c r="AU48" s="8"/>
      <c r="AV48" s="8"/>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46" t="s">
        <v>35</v>
      </c>
      <c r="CN48" s="46" t="s">
        <v>35</v>
      </c>
      <c r="CO48" s="46" t="s">
        <v>35</v>
      </c>
      <c r="CP48" s="46" t="s">
        <v>35</v>
      </c>
      <c r="CQ48" s="46" t="s">
        <v>35</v>
      </c>
      <c r="CR48" s="7"/>
      <c r="CS48" s="7"/>
      <c r="CT48" s="7"/>
      <c r="CU48" s="7"/>
      <c r="CV48" s="7"/>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82" t="s">
        <v>35</v>
      </c>
      <c r="AM49" s="82" t="s">
        <v>35</v>
      </c>
      <c r="AN49" s="82" t="s">
        <v>35</v>
      </c>
      <c r="AO49" s="82" t="s">
        <v>35</v>
      </c>
      <c r="AP49" s="82" t="s">
        <v>35</v>
      </c>
      <c r="AQ49" s="67" t="s">
        <v>35</v>
      </c>
      <c r="AR49" s="8"/>
      <c r="AS49" s="8"/>
      <c r="AT49" s="8"/>
      <c r="AU49" s="8"/>
      <c r="AV49" s="8"/>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46" t="s">
        <v>35</v>
      </c>
      <c r="CN49" s="46" t="s">
        <v>35</v>
      </c>
      <c r="CO49" s="46" t="s">
        <v>35</v>
      </c>
      <c r="CP49" s="46" t="s">
        <v>35</v>
      </c>
      <c r="CQ49" s="46" t="s">
        <v>35</v>
      </c>
      <c r="CR49" s="7"/>
      <c r="CS49" s="7"/>
      <c r="CT49" s="7"/>
      <c r="CU49" s="7"/>
      <c r="CV49" s="7"/>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82" t="s">
        <v>35</v>
      </c>
      <c r="AM50" s="82" t="s">
        <v>35</v>
      </c>
      <c r="AN50" s="82" t="s">
        <v>35</v>
      </c>
      <c r="AO50" s="82" t="s">
        <v>35</v>
      </c>
      <c r="AP50" s="82" t="s">
        <v>35</v>
      </c>
      <c r="AQ50" s="67" t="s">
        <v>35</v>
      </c>
      <c r="AR50" s="8"/>
      <c r="AS50" s="8"/>
      <c r="AT50" s="8"/>
      <c r="AU50" s="8"/>
      <c r="AV50" s="8"/>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46" t="s">
        <v>35</v>
      </c>
      <c r="CN50" s="46" t="s">
        <v>35</v>
      </c>
      <c r="CO50" s="46" t="s">
        <v>35</v>
      </c>
      <c r="CP50" s="46" t="s">
        <v>35</v>
      </c>
      <c r="CQ50" s="46" t="s">
        <v>35</v>
      </c>
      <c r="CR50" s="7"/>
      <c r="CS50" s="7"/>
      <c r="CT50" s="7"/>
      <c r="CU50" s="7"/>
      <c r="CV50" s="7"/>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82" t="s">
        <v>35</v>
      </c>
      <c r="AM51" s="82" t="s">
        <v>35</v>
      </c>
      <c r="AN51" s="82" t="s">
        <v>35</v>
      </c>
      <c r="AO51" s="82" t="s">
        <v>35</v>
      </c>
      <c r="AP51" s="82" t="s">
        <v>35</v>
      </c>
      <c r="AQ51" s="67" t="s">
        <v>35</v>
      </c>
      <c r="AR51" s="8"/>
      <c r="AS51" s="8"/>
      <c r="AT51" s="8"/>
      <c r="AU51" s="8"/>
      <c r="AV51" s="8"/>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46" t="s">
        <v>35</v>
      </c>
      <c r="CN51" s="46" t="s">
        <v>35</v>
      </c>
      <c r="CO51" s="46" t="s">
        <v>35</v>
      </c>
      <c r="CP51" s="46" t="s">
        <v>35</v>
      </c>
      <c r="CQ51" s="46" t="s">
        <v>35</v>
      </c>
      <c r="CR51" s="7"/>
      <c r="CS51" s="7"/>
      <c r="CT51" s="7"/>
      <c r="CU51" s="7"/>
      <c r="CV51" s="7"/>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82" t="s">
        <v>35</v>
      </c>
      <c r="AM52" s="82" t="s">
        <v>35</v>
      </c>
      <c r="AN52" s="82" t="s">
        <v>35</v>
      </c>
      <c r="AO52" s="82" t="s">
        <v>35</v>
      </c>
      <c r="AP52" s="82" t="s">
        <v>35</v>
      </c>
      <c r="AQ52" s="67" t="s">
        <v>35</v>
      </c>
      <c r="AR52" s="8"/>
      <c r="AS52" s="8"/>
      <c r="AT52" s="8"/>
      <c r="AU52" s="8"/>
      <c r="AV52" s="8"/>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46" t="s">
        <v>35</v>
      </c>
      <c r="CN52" s="46" t="s">
        <v>35</v>
      </c>
      <c r="CO52" s="46" t="s">
        <v>35</v>
      </c>
      <c r="CP52" s="46" t="s">
        <v>35</v>
      </c>
      <c r="CQ52" s="46" t="s">
        <v>35</v>
      </c>
      <c r="CR52" s="7"/>
      <c r="CS52" s="7"/>
      <c r="CT52" s="7"/>
      <c r="CU52" s="7"/>
      <c r="CV52" s="7"/>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82" t="s">
        <v>35</v>
      </c>
      <c r="AM53" s="82" t="s">
        <v>35</v>
      </c>
      <c r="AN53" s="82" t="s">
        <v>35</v>
      </c>
      <c r="AO53" s="82" t="s">
        <v>35</v>
      </c>
      <c r="AP53" s="82" t="s">
        <v>35</v>
      </c>
      <c r="AQ53" s="67" t="s">
        <v>35</v>
      </c>
      <c r="AR53" s="8"/>
      <c r="AS53" s="8"/>
      <c r="AT53" s="8"/>
      <c r="AU53" s="8"/>
      <c r="AV53" s="8"/>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46" t="s">
        <v>35</v>
      </c>
      <c r="CN53" s="46" t="s">
        <v>35</v>
      </c>
      <c r="CO53" s="46" t="s">
        <v>35</v>
      </c>
      <c r="CP53" s="46" t="s">
        <v>35</v>
      </c>
      <c r="CQ53" s="46" t="s">
        <v>35</v>
      </c>
      <c r="CR53" s="7"/>
      <c r="CS53" s="7"/>
      <c r="CT53" s="7"/>
      <c r="CU53" s="7"/>
      <c r="CV53" s="7"/>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82" t="s">
        <v>35</v>
      </c>
      <c r="AM54" s="82" t="s">
        <v>35</v>
      </c>
      <c r="AN54" s="82" t="s">
        <v>35</v>
      </c>
      <c r="AO54" s="82" t="s">
        <v>35</v>
      </c>
      <c r="AP54" s="82" t="s">
        <v>35</v>
      </c>
      <c r="AQ54" s="67" t="s">
        <v>35</v>
      </c>
      <c r="AR54" s="8"/>
      <c r="AS54" s="8"/>
      <c r="AT54" s="8"/>
      <c r="AU54" s="8"/>
      <c r="AV54" s="8"/>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46" t="s">
        <v>35</v>
      </c>
      <c r="CN54" s="46" t="s">
        <v>35</v>
      </c>
      <c r="CO54" s="46" t="s">
        <v>35</v>
      </c>
      <c r="CP54" s="46" t="s">
        <v>35</v>
      </c>
      <c r="CQ54" s="46" t="s">
        <v>35</v>
      </c>
      <c r="CR54" s="7"/>
      <c r="CS54" s="7"/>
      <c r="CT54" s="7"/>
      <c r="CU54" s="7"/>
      <c r="CV54" s="7"/>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12" t="s">
        <v>35</v>
      </c>
      <c r="AM55" s="12" t="s">
        <v>35</v>
      </c>
      <c r="AN55" s="12" t="s">
        <v>35</v>
      </c>
      <c r="AO55" s="12" t="s">
        <v>35</v>
      </c>
      <c r="AP55" s="12" t="s">
        <v>35</v>
      </c>
      <c r="AQ55" s="9" t="s">
        <v>35</v>
      </c>
      <c r="AR55" s="8"/>
      <c r="AS55" s="8"/>
      <c r="AT55" s="8"/>
      <c r="AU55" s="8"/>
      <c r="AV55" s="8"/>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48" t="s">
        <v>35</v>
      </c>
      <c r="CN55" s="48" t="s">
        <v>35</v>
      </c>
      <c r="CO55" s="48" t="s">
        <v>35</v>
      </c>
      <c r="CP55" s="48" t="s">
        <v>35</v>
      </c>
      <c r="CQ55" s="48" t="s">
        <v>35</v>
      </c>
      <c r="CR55" s="7"/>
      <c r="CS55" s="7"/>
      <c r="CT55" s="7"/>
      <c r="CU55" s="7"/>
      <c r="CV55" s="7"/>
      <c r="CW55" s="7"/>
      <c r="CX55" s="7"/>
      <c r="CY55" s="7"/>
      <c r="CZ55" s="7"/>
    </row>
    <row r="56" s="454"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415"/>
      <c r="AN56" s="415"/>
      <c r="AO56" s="415"/>
      <c r="AP56" s="415"/>
      <c r="AQ56" s="415"/>
      <c r="AR56" s="908"/>
      <c r="AS56" s="908"/>
      <c r="AT56" s="908"/>
      <c r="AU56" s="908"/>
      <c r="AV56" s="908"/>
      <c r="AW56" s="908"/>
      <c r="AX56" s="908"/>
      <c r="AY56" s="908"/>
      <c r="AZ56" s="361"/>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454" customFormat="true" ht="24"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148</v>
      </c>
      <c r="T57" s="581" t="s">
        <v>149</v>
      </c>
      <c r="U57" s="581" t="s">
        <v>150</v>
      </c>
      <c r="V57" s="581" t="s">
        <v>151</v>
      </c>
      <c r="W57" s="581" t="s">
        <v>152</v>
      </c>
      <c r="X57" s="581" t="s">
        <v>153</v>
      </c>
      <c r="Y57" s="581" t="s">
        <v>154</v>
      </c>
      <c r="Z57" s="581" t="s">
        <v>155</v>
      </c>
      <c r="AA57" s="581" t="s">
        <v>156</v>
      </c>
      <c r="AB57" s="581" t="s">
        <v>157</v>
      </c>
      <c r="AC57" s="581" t="s">
        <v>158</v>
      </c>
      <c r="AD57" s="581" t="s">
        <v>159</v>
      </c>
      <c r="AE57" s="581" t="s">
        <v>160</v>
      </c>
      <c r="AF57" s="581" t="s">
        <v>332</v>
      </c>
      <c r="AG57" s="581" t="s">
        <v>333</v>
      </c>
      <c r="AH57" s="581" t="s">
        <v>161</v>
      </c>
      <c r="AI57" s="581" t="s">
        <v>162</v>
      </c>
      <c r="AJ57" s="581" t="s">
        <v>163</v>
      </c>
      <c r="AK57" s="581" t="s">
        <v>164</v>
      </c>
      <c r="AL57" s="581" t="s">
        <v>165</v>
      </c>
      <c r="AM57" s="581" t="s">
        <v>166</v>
      </c>
      <c r="AN57" s="581" t="s">
        <v>167</v>
      </c>
      <c r="AO57" s="581" t="s">
        <v>334</v>
      </c>
      <c r="AP57" s="581" t="s">
        <v>335</v>
      </c>
      <c r="AQ57" s="582" t="s">
        <v>336</v>
      </c>
      <c r="AR57" s="908"/>
      <c r="AS57" s="908"/>
      <c r="AT57" s="908"/>
      <c r="AU57" s="908"/>
      <c r="AV57" s="908"/>
      <c r="AW57" s="908"/>
      <c r="AX57" s="908"/>
      <c r="AY57" s="908"/>
      <c r="AZ57" s="361"/>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148</v>
      </c>
      <c r="BT57" s="554" t="s">
        <v>149</v>
      </c>
      <c r="BU57" s="554" t="s">
        <v>150</v>
      </c>
      <c r="BV57" s="554" t="s">
        <v>151</v>
      </c>
      <c r="BW57" s="554" t="s">
        <v>152</v>
      </c>
      <c r="BX57" s="554" t="s">
        <v>153</v>
      </c>
      <c r="BY57" s="555" t="s">
        <v>154</v>
      </c>
      <c r="BZ57" s="555" t="s">
        <v>155</v>
      </c>
      <c r="CA57" s="555" t="s">
        <v>156</v>
      </c>
      <c r="CB57" s="555" t="s">
        <v>157</v>
      </c>
      <c r="CC57" s="555" t="s">
        <v>158</v>
      </c>
      <c r="CD57" s="555" t="s">
        <v>159</v>
      </c>
      <c r="CE57" s="555" t="s">
        <v>160</v>
      </c>
      <c r="CF57" s="555" t="s">
        <v>332</v>
      </c>
      <c r="CG57" s="555" t="s">
        <v>333</v>
      </c>
      <c r="CH57" s="555" t="s">
        <v>161</v>
      </c>
      <c r="CI57" s="555" t="s">
        <v>162</v>
      </c>
      <c r="CJ57" s="555" t="s">
        <v>163</v>
      </c>
      <c r="CK57" s="555" t="s">
        <v>164</v>
      </c>
      <c r="CL57" s="555" t="s">
        <v>165</v>
      </c>
      <c r="CM57" s="555" t="s">
        <v>166</v>
      </c>
      <c r="CN57" s="555" t="s">
        <v>167</v>
      </c>
      <c r="CO57" s="555" t="s">
        <v>334</v>
      </c>
      <c r="CP57" s="555" t="s">
        <v>335</v>
      </c>
      <c r="CQ57" s="555" t="s">
        <v>336</v>
      </c>
      <c r="CR57" s="201"/>
      <c r="CS57" s="201"/>
      <c r="CT57" s="201"/>
      <c r="CU57" s="201"/>
      <c r="CV57" s="201"/>
      <c r="CW57" s="201"/>
      <c r="CX57" s="201"/>
      <c r="CY57" s="201"/>
      <c r="CZ57" s="201"/>
    </row>
    <row r="58" s="454" customFormat="true" ht="15" customHeight="true" x14ac:dyDescent="0.2">
      <c r="A58" s="1068" t="s">
        <v>169</v>
      </c>
      <c r="B58" s="386" t="s">
        <v>337</v>
      </c>
      <c r="C58" s="145">
        <v>4.6056025969639716E-2</v>
      </c>
      <c r="D58" s="144">
        <v>3.412922052676326E-2</v>
      </c>
      <c r="E58" s="144">
        <v>0.21248257752662147</v>
      </c>
      <c r="F58" s="144">
        <v>1.8173910509680609</v>
      </c>
      <c r="G58" s="143">
        <v>15.916191512552713</v>
      </c>
      <c r="H58" s="142">
        <v>0.5306413891868178</v>
      </c>
      <c r="I58" s="144">
        <v>4.6117863065708624</v>
      </c>
      <c r="J58" s="144">
        <v>11.708013982090165</v>
      </c>
      <c r="K58" s="144">
        <v>19.777159191481104</v>
      </c>
      <c r="L58" s="141">
        <v>26.779977732048739</v>
      </c>
      <c r="M58" s="145">
        <v>0</v>
      </c>
      <c r="N58" s="144">
        <v>3.854880005888725E-2</v>
      </c>
      <c r="O58" s="144">
        <v>4.6783577121223267E-2</v>
      </c>
      <c r="P58" s="144">
        <v>0.26140148249182993</v>
      </c>
      <c r="Q58" s="143">
        <v>5.0378670299291679</v>
      </c>
      <c r="R58" s="142">
        <v>1.9492859185792712</v>
      </c>
      <c r="S58" s="144">
        <v>9.9733575311484923</v>
      </c>
      <c r="T58" s="144">
        <v>1.0145653523596887</v>
      </c>
      <c r="U58" s="144">
        <v>0.49307327795393152</v>
      </c>
      <c r="V58" s="144">
        <v>0.22319871363656063</v>
      </c>
      <c r="W58" s="144">
        <v>0.45046496295943056</v>
      </c>
      <c r="X58" s="144">
        <v>8.7620928488745911</v>
      </c>
      <c r="Y58" s="144">
        <v>1.428776831342135</v>
      </c>
      <c r="Z58" s="144">
        <v>0.71823206340252566</v>
      </c>
      <c r="AA58" s="144">
        <v>8.611230450707458</v>
      </c>
      <c r="AB58" s="144">
        <v>4.7869698950435833</v>
      </c>
      <c r="AC58" s="144">
        <v>4.6812851832482991</v>
      </c>
      <c r="AD58" s="144">
        <v>1.0891914636979594</v>
      </c>
      <c r="AE58" s="144">
        <v>1.9139579087448277</v>
      </c>
      <c r="AF58" s="144">
        <v>16.190120037557275</v>
      </c>
      <c r="AG58" s="144">
        <v>23.766064116498871</v>
      </c>
      <c r="AH58" s="144">
        <v>0.88661919989143234</v>
      </c>
      <c r="AI58" s="144">
        <v>0.65550241166003786</v>
      </c>
      <c r="AJ58" s="144">
        <v>1.0044988451047339</v>
      </c>
      <c r="AK58" s="144">
        <v>0</v>
      </c>
      <c r="AL58" s="144">
        <v>0.16357622754939377</v>
      </c>
      <c r="AM58" s="144">
        <v>2.1892901306097396</v>
      </c>
      <c r="AN58" s="144">
        <v>4.4838982399778144</v>
      </c>
      <c r="AO58" s="144">
        <v>20.442638900316044</v>
      </c>
      <c r="AP58" s="144">
        <v>31.738348589914072</v>
      </c>
      <c r="AQ58" s="141">
        <v>42.068122460673052</v>
      </c>
      <c r="AR58" s="908"/>
      <c r="AS58" s="908"/>
      <c r="AT58" s="908"/>
      <c r="AU58" s="908"/>
      <c r="AV58" s="908"/>
      <c r="AW58" s="908"/>
      <c r="AX58" s="908"/>
      <c r="AY58" s="908"/>
      <c r="AZ58" s="361"/>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419"/>
      <c r="CN58" s="419"/>
      <c r="CO58" s="419"/>
      <c r="CP58" s="419"/>
      <c r="CQ58" s="419"/>
      <c r="CR58" s="6"/>
      <c r="CS58" s="6"/>
      <c r="CT58" s="6"/>
      <c r="CU58" s="6"/>
      <c r="CV58" s="6"/>
      <c r="CW58" s="6"/>
      <c r="CX58" s="6"/>
      <c r="CY58" s="6"/>
      <c r="CZ58" s="6"/>
    </row>
    <row r="59" s="454" customFormat="true" ht="15" customHeight="true" x14ac:dyDescent="0.2">
      <c r="A59" s="1069"/>
      <c r="B59" s="387" t="s">
        <v>338</v>
      </c>
      <c r="C59" s="140">
        <v>9.4363102081719885E-2</v>
      </c>
      <c r="D59" s="139">
        <v>3.0258017114264665E-2</v>
      </c>
      <c r="E59" s="139">
        <v>0.99084577056151535</v>
      </c>
      <c r="F59" s="139">
        <v>4.6590448998053633</v>
      </c>
      <c r="G59" s="138">
        <v>13.395909121191844</v>
      </c>
      <c r="H59" s="137">
        <v>1.8403834069145257</v>
      </c>
      <c r="I59" s="139">
        <v>10.215487446434539</v>
      </c>
      <c r="J59" s="139">
        <v>11.560826718039403</v>
      </c>
      <c r="K59" s="139">
        <v>17.495973740454005</v>
      </c>
      <c r="L59" s="136">
        <v>19.737282138183364</v>
      </c>
      <c r="M59" s="140">
        <v>4.9222687520619139E-2</v>
      </c>
      <c r="N59" s="139">
        <v>2.1212614298111925E-2</v>
      </c>
      <c r="O59" s="139">
        <v>0.62852202412162306</v>
      </c>
      <c r="P59" s="139">
        <v>1.0723322167557747</v>
      </c>
      <c r="Q59" s="138">
        <v>5.7764755096911804</v>
      </c>
      <c r="R59" s="137">
        <v>7.8466183830228129</v>
      </c>
      <c r="S59" s="139">
        <v>5.9914384239465717</v>
      </c>
      <c r="T59" s="139">
        <v>1.9511096006346675</v>
      </c>
      <c r="U59" s="139">
        <v>2.9439658391048615</v>
      </c>
      <c r="V59" s="139">
        <v>0.30367224428150236</v>
      </c>
      <c r="W59" s="139">
        <v>5.0433209155618917</v>
      </c>
      <c r="X59" s="139">
        <v>17.33813212172738</v>
      </c>
      <c r="Y59" s="139">
        <v>3.428219068929296</v>
      </c>
      <c r="Z59" s="139">
        <v>4.6640336912519915</v>
      </c>
      <c r="AA59" s="139">
        <v>1.4372115778994938</v>
      </c>
      <c r="AB59" s="139">
        <v>4.6990064551459341</v>
      </c>
      <c r="AC59" s="139">
        <v>4.9418588618963923</v>
      </c>
      <c r="AD59" s="139">
        <v>0.1471356472876211</v>
      </c>
      <c r="AE59" s="139">
        <v>6.6758493763617519</v>
      </c>
      <c r="AF59" s="139">
        <v>2.0306009314299773</v>
      </c>
      <c r="AG59" s="139">
        <v>5.0304784678007231</v>
      </c>
      <c r="AH59" s="139">
        <v>3.0461639501283009</v>
      </c>
      <c r="AI59" s="139">
        <v>3.0726615894441731E-2</v>
      </c>
      <c r="AJ59" s="139">
        <v>2.4944134085765657</v>
      </c>
      <c r="AK59" s="139">
        <v>0</v>
      </c>
      <c r="AL59" s="139">
        <v>0.32715245509878754</v>
      </c>
      <c r="AM59" s="139">
        <v>1.331542418892216</v>
      </c>
      <c r="AN59" s="139">
        <v>4.3965155920321779</v>
      </c>
      <c r="AO59" s="139">
        <v>3.9732556418330831</v>
      </c>
      <c r="AP59" s="139">
        <v>8.7276457371560454</v>
      </c>
      <c r="AQ59" s="136">
        <v>3.99322700334021</v>
      </c>
      <c r="AR59" s="908"/>
      <c r="AS59" s="908"/>
      <c r="AT59" s="908"/>
      <c r="AU59" s="908"/>
      <c r="AV59" s="908"/>
      <c r="AW59" s="908"/>
      <c r="AX59" s="908"/>
      <c r="AY59" s="908"/>
      <c r="AZ59" s="361"/>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423"/>
      <c r="CN59" s="423"/>
      <c r="CO59" s="423"/>
      <c r="CP59" s="423"/>
      <c r="CQ59" s="423"/>
      <c r="CR59" s="6"/>
      <c r="CS59" s="6"/>
      <c r="CT59" s="6"/>
      <c r="CU59" s="6"/>
      <c r="CV59" s="6"/>
      <c r="CW59" s="6"/>
      <c r="CX59" s="6"/>
      <c r="CY59" s="6"/>
      <c r="CZ59" s="6"/>
    </row>
    <row r="60" s="454" customFormat="true" ht="15" customHeight="true" x14ac:dyDescent="0.2">
      <c r="A60" s="1069"/>
      <c r="B60" s="387" t="s">
        <v>339</v>
      </c>
      <c r="C60" s="140">
        <v>11.078743746978423</v>
      </c>
      <c r="D60" s="139">
        <v>12.281640015088689</v>
      </c>
      <c r="E60" s="139">
        <v>14.676334841787433</v>
      </c>
      <c r="F60" s="139">
        <v>19.936606330062389</v>
      </c>
      <c r="G60" s="138">
        <v>13.97082257167113</v>
      </c>
      <c r="H60" s="137">
        <v>21.747364134452663</v>
      </c>
      <c r="I60" s="139">
        <v>25.970715365462798</v>
      </c>
      <c r="J60" s="139">
        <v>14.320078560738537</v>
      </c>
      <c r="K60" s="139">
        <v>11.85742888546635</v>
      </c>
      <c r="L60" s="136">
        <v>5.9885614389752284</v>
      </c>
      <c r="M60" s="140">
        <v>11.577766348448483</v>
      </c>
      <c r="N60" s="139">
        <v>10.542189453358143</v>
      </c>
      <c r="O60" s="139">
        <v>12.901752008223779</v>
      </c>
      <c r="P60" s="139">
        <v>16.066836427014657</v>
      </c>
      <c r="Q60" s="138">
        <v>18.627095235425283</v>
      </c>
      <c r="R60" s="137">
        <v>36.080498211080233</v>
      </c>
      <c r="S60" s="139">
        <v>3.3993227209775974</v>
      </c>
      <c r="T60" s="139">
        <v>29.100488458741047</v>
      </c>
      <c r="U60" s="139">
        <v>24.721937723405702</v>
      </c>
      <c r="V60" s="139">
        <v>13.752930486419949</v>
      </c>
      <c r="W60" s="139">
        <v>16.713443539273172</v>
      </c>
      <c r="X60" s="139">
        <v>21.23900290765804</v>
      </c>
      <c r="Y60" s="139">
        <v>8.4149147571289529</v>
      </c>
      <c r="Z60" s="139">
        <v>25.448335186655434</v>
      </c>
      <c r="AA60" s="139">
        <v>3.3344456864622987</v>
      </c>
      <c r="AB60" s="139">
        <v>13.084767093762956</v>
      </c>
      <c r="AC60" s="139">
        <v>9.6930512673160916</v>
      </c>
      <c r="AD60" s="139">
        <v>21.207606807959863</v>
      </c>
      <c r="AE60" s="139">
        <v>5.0052716842169636</v>
      </c>
      <c r="AF60" s="139">
        <v>48.670087728549042</v>
      </c>
      <c r="AG60" s="139">
        <v>48.429919435171442</v>
      </c>
      <c r="AH60" s="139">
        <v>14.584457800648446</v>
      </c>
      <c r="AI60" s="139">
        <v>1.8945389734585678</v>
      </c>
      <c r="AJ60" s="139">
        <v>9.324573784559286</v>
      </c>
      <c r="AK60" s="139">
        <v>12.590904540224901</v>
      </c>
      <c r="AL60" s="139">
        <v>13.307058581816097</v>
      </c>
      <c r="AM60" s="139">
        <v>4.7337720884242014</v>
      </c>
      <c r="AN60" s="139">
        <v>19.343858390489878</v>
      </c>
      <c r="AO60" s="139">
        <v>55.206629179595524</v>
      </c>
      <c r="AP60" s="139">
        <v>36.118719537918516</v>
      </c>
      <c r="AQ60" s="136">
        <v>30.454308166916057</v>
      </c>
      <c r="AR60" s="908"/>
      <c r="AS60" s="908"/>
      <c r="AT60" s="908"/>
      <c r="AU60" s="908"/>
      <c r="AV60" s="908"/>
      <c r="AW60" s="908"/>
      <c r="AX60" s="908"/>
      <c r="AY60" s="908"/>
      <c r="AZ60" s="361"/>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423"/>
      <c r="CN60" s="423"/>
      <c r="CO60" s="423"/>
      <c r="CP60" s="423"/>
      <c r="CQ60" s="423"/>
      <c r="CR60" s="6"/>
      <c r="CS60" s="6"/>
      <c r="CT60" s="6"/>
      <c r="CU60" s="6"/>
      <c r="CV60" s="6"/>
      <c r="CW60" s="6"/>
      <c r="CX60" s="6"/>
      <c r="CY60" s="6"/>
      <c r="CZ60" s="6"/>
    </row>
    <row r="61" s="454" customFormat="true" ht="15" customHeight="true" x14ac:dyDescent="0.2">
      <c r="A61" s="1069"/>
      <c r="B61" s="387" t="s">
        <v>340</v>
      </c>
      <c r="C61" s="140">
        <v>2.6973798473069688</v>
      </c>
      <c r="D61" s="139">
        <v>1.2485177686779914</v>
      </c>
      <c r="E61" s="139">
        <v>4.244570318623504</v>
      </c>
      <c r="F61" s="139">
        <v>11.192265471668525</v>
      </c>
      <c r="G61" s="138">
        <v>23.212190798033216</v>
      </c>
      <c r="H61" s="137">
        <v>24.328385675799673</v>
      </c>
      <c r="I61" s="139">
        <v>26.525010986843416</v>
      </c>
      <c r="J61" s="139">
        <v>34.866492129491569</v>
      </c>
      <c r="K61" s="139">
        <v>28.231184859064783</v>
      </c>
      <c r="L61" s="136">
        <v>21.249629852285523</v>
      </c>
      <c r="M61" s="140">
        <v>1.5927406632021457</v>
      </c>
      <c r="N61" s="139">
        <v>1.347570636668274</v>
      </c>
      <c r="O61" s="139">
        <v>1.3472694543366046</v>
      </c>
      <c r="P61" s="139">
        <v>4.381818891276434</v>
      </c>
      <c r="Q61" s="138">
        <v>8.068559021847781</v>
      </c>
      <c r="R61" s="137">
        <v>9.5797154991783184</v>
      </c>
      <c r="S61" s="139">
        <v>43.766224056124777</v>
      </c>
      <c r="T61" s="139">
        <v>6.7198297661517792</v>
      </c>
      <c r="U61" s="139">
        <v>4.4420403960006229</v>
      </c>
      <c r="V61" s="139">
        <v>0</v>
      </c>
      <c r="W61" s="139">
        <v>3.1608628297290671</v>
      </c>
      <c r="X61" s="139">
        <v>25.816367714672911</v>
      </c>
      <c r="Y61" s="139">
        <v>9.8070436757584734</v>
      </c>
      <c r="Z61" s="139">
        <v>6.3950062595115487</v>
      </c>
      <c r="AA61" s="139">
        <v>14.944299618737894</v>
      </c>
      <c r="AB61" s="139">
        <v>10.632119945289951</v>
      </c>
      <c r="AC61" s="139">
        <v>7.039412884676528</v>
      </c>
      <c r="AD61" s="139">
        <v>4.5134695594665093</v>
      </c>
      <c r="AE61" s="139">
        <v>3.4102858503375972</v>
      </c>
      <c r="AF61" s="139">
        <v>6.0384587099331135</v>
      </c>
      <c r="AG61" s="139">
        <v>8.3062941011067988</v>
      </c>
      <c r="AH61" s="139">
        <v>9.4076643107909401</v>
      </c>
      <c r="AI61" s="139">
        <v>5.4625519116323365E-2</v>
      </c>
      <c r="AJ61" s="139">
        <v>4.6479639961634813</v>
      </c>
      <c r="AK61" s="139">
        <v>0</v>
      </c>
      <c r="AL61" s="139">
        <v>2.0259092890076724</v>
      </c>
      <c r="AM61" s="139">
        <v>1.8513878045436718</v>
      </c>
      <c r="AN61" s="139">
        <v>10.611194843102513</v>
      </c>
      <c r="AO61" s="139">
        <v>4.4689795039923217</v>
      </c>
      <c r="AP61" s="139">
        <v>7.3550434158238014</v>
      </c>
      <c r="AQ61" s="136">
        <v>8.6903884818328745</v>
      </c>
      <c r="AR61" s="908"/>
      <c r="AS61" s="908"/>
      <c r="AT61" s="908"/>
      <c r="AU61" s="908"/>
      <c r="AV61" s="908"/>
      <c r="AW61" s="908"/>
      <c r="AX61" s="908"/>
      <c r="AY61" s="908"/>
      <c r="AZ61" s="361"/>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423"/>
      <c r="CN61" s="423"/>
      <c r="CO61" s="423"/>
      <c r="CP61" s="423"/>
      <c r="CQ61" s="423"/>
      <c r="CR61" s="6"/>
      <c r="CS61" s="6"/>
      <c r="CT61" s="6"/>
      <c r="CU61" s="6"/>
      <c r="CV61" s="6"/>
      <c r="CW61" s="6"/>
      <c r="CX61" s="6"/>
      <c r="CY61" s="6"/>
      <c r="CZ61" s="6"/>
    </row>
    <row r="62" s="454" customFormat="true" ht="15" customHeight="true" x14ac:dyDescent="0.2">
      <c r="A62" s="1069"/>
      <c r="B62" s="387" t="s">
        <v>283</v>
      </c>
      <c r="C62" s="140">
        <v>0</v>
      </c>
      <c r="D62" s="139">
        <v>7.5747223058712176E-2</v>
      </c>
      <c r="E62" s="139">
        <v>0</v>
      </c>
      <c r="F62" s="139">
        <v>8.6211233178191571E-2</v>
      </c>
      <c r="G62" s="138">
        <v>0.29696852804638524</v>
      </c>
      <c r="H62" s="137">
        <v>0</v>
      </c>
      <c r="I62" s="139">
        <v>0</v>
      </c>
      <c r="J62" s="139">
        <v>8.9785324079952045E-3</v>
      </c>
      <c r="K62" s="139">
        <v>0</v>
      </c>
      <c r="L62" s="136">
        <v>1.328093273077577</v>
      </c>
      <c r="M62" s="140">
        <v>0</v>
      </c>
      <c r="N62" s="139">
        <v>9.6310861380262139E-2</v>
      </c>
      <c r="O62" s="139">
        <v>0</v>
      </c>
      <c r="P62" s="139">
        <v>0.11036129245687931</v>
      </c>
      <c r="Q62" s="138">
        <v>9.178531992389603E-3</v>
      </c>
      <c r="R62" s="137">
        <v>0</v>
      </c>
      <c r="S62" s="139">
        <v>0.42997713955161104</v>
      </c>
      <c r="T62" s="139">
        <v>0</v>
      </c>
      <c r="U62" s="139">
        <v>0</v>
      </c>
      <c r="V62" s="139">
        <v>0</v>
      </c>
      <c r="W62" s="139">
        <v>0</v>
      </c>
      <c r="X62" s="139">
        <v>0</v>
      </c>
      <c r="Y62" s="139">
        <v>0</v>
      </c>
      <c r="Z62" s="139">
        <v>0</v>
      </c>
      <c r="AA62" s="139">
        <v>0</v>
      </c>
      <c r="AB62" s="139">
        <v>0.48610495789863717</v>
      </c>
      <c r="AC62" s="139">
        <v>0.31785571118449119</v>
      </c>
      <c r="AD62" s="139">
        <v>0.25987594299105587</v>
      </c>
      <c r="AE62" s="139">
        <v>0</v>
      </c>
      <c r="AF62" s="139">
        <v>7.125651572402987E-2</v>
      </c>
      <c r="AG62" s="139">
        <v>0</v>
      </c>
      <c r="AH62" s="139">
        <v>0</v>
      </c>
      <c r="AI62" s="139">
        <v>0</v>
      </c>
      <c r="AJ62" s="139">
        <v>0</v>
      </c>
      <c r="AK62" s="139">
        <v>0.10026465585964024</v>
      </c>
      <c r="AL62" s="139">
        <v>0</v>
      </c>
      <c r="AM62" s="139">
        <v>0</v>
      </c>
      <c r="AN62" s="139">
        <v>0</v>
      </c>
      <c r="AO62" s="139">
        <v>0.3182498743317414</v>
      </c>
      <c r="AP62" s="139">
        <v>0</v>
      </c>
      <c r="AQ62" s="136">
        <v>0</v>
      </c>
      <c r="AR62" s="908"/>
      <c r="AS62" s="908"/>
      <c r="AT62" s="908"/>
      <c r="AU62" s="908"/>
      <c r="AV62" s="908"/>
      <c r="AW62" s="908"/>
      <c r="AX62" s="908"/>
      <c r="AY62" s="908"/>
      <c r="AZ62" s="361"/>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423"/>
      <c r="CN62" s="423"/>
      <c r="CO62" s="423"/>
      <c r="CP62" s="423"/>
      <c r="CQ62" s="423"/>
      <c r="CR62" s="6"/>
      <c r="CS62" s="6"/>
      <c r="CT62" s="6"/>
      <c r="CU62" s="6"/>
      <c r="CV62" s="6"/>
      <c r="CW62" s="6"/>
      <c r="CX62" s="6"/>
      <c r="CY62" s="6"/>
      <c r="CZ62" s="6"/>
    </row>
    <row r="63" s="454" customFormat="true" ht="15" customHeight="true" x14ac:dyDescent="0.2">
      <c r="A63" s="1069"/>
      <c r="B63" s="387" t="s">
        <v>341</v>
      </c>
      <c r="C63" s="140">
        <v>0.92354438932636529</v>
      </c>
      <c r="D63" s="139">
        <v>2.2467271648618752</v>
      </c>
      <c r="E63" s="139">
        <v>0.61944756289227043</v>
      </c>
      <c r="F63" s="139">
        <v>1.4031697323750898</v>
      </c>
      <c r="G63" s="138">
        <v>0.87933955847953238</v>
      </c>
      <c r="H63" s="137">
        <v>0</v>
      </c>
      <c r="I63" s="139">
        <v>0.55331481512247449</v>
      </c>
      <c r="J63" s="139">
        <v>0.10040575395751444</v>
      </c>
      <c r="K63" s="139">
        <v>0.86558500548748407</v>
      </c>
      <c r="L63" s="136">
        <v>1.0876977591343446</v>
      </c>
      <c r="M63" s="140">
        <v>0.90423750645582646</v>
      </c>
      <c r="N63" s="139">
        <v>2.3177412394789667</v>
      </c>
      <c r="O63" s="139">
        <v>1.3783880119380252</v>
      </c>
      <c r="P63" s="139">
        <v>0.7409661778173906</v>
      </c>
      <c r="Q63" s="138">
        <v>1.6879291696562639</v>
      </c>
      <c r="R63" s="137">
        <v>0.96909290601591025</v>
      </c>
      <c r="S63" s="139">
        <v>1.2856466258256598</v>
      </c>
      <c r="T63" s="139">
        <v>0.34594084629040589</v>
      </c>
      <c r="U63" s="139">
        <v>0.98266891553411839</v>
      </c>
      <c r="V63" s="139">
        <v>0</v>
      </c>
      <c r="W63" s="139">
        <v>0.81318662409473386</v>
      </c>
      <c r="X63" s="139">
        <v>0</v>
      </c>
      <c r="Y63" s="139">
        <v>0</v>
      </c>
      <c r="Z63" s="139">
        <v>0.11128471241022117</v>
      </c>
      <c r="AA63" s="139">
        <v>0.41348792357006353</v>
      </c>
      <c r="AB63" s="139">
        <v>1.6668476475642082</v>
      </c>
      <c r="AC63" s="139">
        <v>1.1497825973201492</v>
      </c>
      <c r="AD63" s="139">
        <v>4.6339415188269415</v>
      </c>
      <c r="AE63" s="139">
        <v>0</v>
      </c>
      <c r="AF63" s="139">
        <v>0</v>
      </c>
      <c r="AG63" s="139">
        <v>0</v>
      </c>
      <c r="AH63" s="139">
        <v>0.15748715938842742</v>
      </c>
      <c r="AI63" s="139">
        <v>0.72768594422199817</v>
      </c>
      <c r="AJ63" s="139">
        <v>0</v>
      </c>
      <c r="AK63" s="139">
        <v>0.54807246498923445</v>
      </c>
      <c r="AL63" s="139">
        <v>0</v>
      </c>
      <c r="AM63" s="139">
        <v>9.8527938347908677</v>
      </c>
      <c r="AN63" s="139">
        <v>0</v>
      </c>
      <c r="AO63" s="139">
        <v>0</v>
      </c>
      <c r="AP63" s="139">
        <v>1.2968713502878841</v>
      </c>
      <c r="AQ63" s="136">
        <v>1.2414807667109848</v>
      </c>
      <c r="AR63" s="908"/>
      <c r="AS63" s="908"/>
      <c r="AT63" s="908"/>
      <c r="AU63" s="908"/>
      <c r="AV63" s="908"/>
      <c r="AW63" s="908"/>
      <c r="AX63" s="908"/>
      <c r="AY63" s="908"/>
      <c r="AZ63" s="361"/>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423"/>
      <c r="CN63" s="423"/>
      <c r="CO63" s="423"/>
      <c r="CP63" s="423"/>
      <c r="CQ63" s="423"/>
      <c r="CR63" s="6"/>
      <c r="CS63" s="6"/>
      <c r="CT63" s="6"/>
      <c r="CU63" s="6"/>
      <c r="CV63" s="6"/>
      <c r="CW63" s="6"/>
      <c r="CX63" s="6"/>
      <c r="CY63" s="6"/>
      <c r="CZ63" s="6"/>
    </row>
    <row r="64" s="454" customFormat="true" ht="15" customHeight="true" x14ac:dyDescent="0.2">
      <c r="A64" s="1069"/>
      <c r="B64" s="387" t="s">
        <v>285</v>
      </c>
      <c r="C64" s="140">
        <v>33.181130423028193</v>
      </c>
      <c r="D64" s="139">
        <v>33.661633572049723</v>
      </c>
      <c r="E64" s="139">
        <v>27.22032943178554</v>
      </c>
      <c r="F64" s="139">
        <v>19.748085399006545</v>
      </c>
      <c r="G64" s="138">
        <v>4.437111767049049</v>
      </c>
      <c r="H64" s="137">
        <v>23.856120842095233</v>
      </c>
      <c r="I64" s="139">
        <v>3.6802900519295556</v>
      </c>
      <c r="J64" s="139">
        <v>1.5460888315858954</v>
      </c>
      <c r="K64" s="139">
        <v>0.61737301057427341</v>
      </c>
      <c r="L64" s="136">
        <v>0.67246793092986479</v>
      </c>
      <c r="M64" s="140">
        <v>31.166767661947333</v>
      </c>
      <c r="N64" s="139">
        <v>36.596729121273953</v>
      </c>
      <c r="O64" s="139">
        <v>29.41115380479814</v>
      </c>
      <c r="P64" s="139">
        <v>26.041248659829257</v>
      </c>
      <c r="Q64" s="138">
        <v>19.522178537991469</v>
      </c>
      <c r="R64" s="137">
        <v>6.1310207347758654</v>
      </c>
      <c r="S64" s="139">
        <v>3.7287809037607547</v>
      </c>
      <c r="T64" s="139">
        <v>28.649163189216797</v>
      </c>
      <c r="U64" s="139">
        <v>9.4392897116510284</v>
      </c>
      <c r="V64" s="139">
        <v>21.384250064805631</v>
      </c>
      <c r="W64" s="139">
        <v>11.782191284154624</v>
      </c>
      <c r="X64" s="139">
        <v>3.3971326046467079</v>
      </c>
      <c r="Y64" s="139">
        <v>42.48509576007843</v>
      </c>
      <c r="Z64" s="139">
        <v>16.690822621859798</v>
      </c>
      <c r="AA64" s="139">
        <v>28.822956695053779</v>
      </c>
      <c r="AB64" s="139">
        <v>18.067463316594203</v>
      </c>
      <c r="AC64" s="139">
        <v>19.530682054487158</v>
      </c>
      <c r="AD64" s="139">
        <v>28.318491815781449</v>
      </c>
      <c r="AE64" s="139">
        <v>35.272189764883812</v>
      </c>
      <c r="AF64" s="139">
        <v>23.305122864883423</v>
      </c>
      <c r="AG64" s="139">
        <v>11.32870555013619</v>
      </c>
      <c r="AH64" s="139">
        <v>35.742702911046152</v>
      </c>
      <c r="AI64" s="139">
        <v>37.027053680614728</v>
      </c>
      <c r="AJ64" s="139">
        <v>13.172883783937017</v>
      </c>
      <c r="AK64" s="139">
        <v>32.545359146727989</v>
      </c>
      <c r="AL64" s="139">
        <v>26.282147483594347</v>
      </c>
      <c r="AM64" s="139">
        <v>61.159079785721602</v>
      </c>
      <c r="AN64" s="139">
        <v>16.512378758016393</v>
      </c>
      <c r="AO64" s="139">
        <v>13.405666163728974</v>
      </c>
      <c r="AP64" s="139">
        <v>13.21658363665312</v>
      </c>
      <c r="AQ64" s="136">
        <v>6.0444861258998923</v>
      </c>
      <c r="AR64" s="908"/>
      <c r="AS64" s="908"/>
      <c r="AT64" s="908"/>
      <c r="AU64" s="908"/>
      <c r="AV64" s="908"/>
      <c r="AW64" s="908"/>
      <c r="AX64" s="908"/>
      <c r="AY64" s="908"/>
      <c r="AZ64" s="361"/>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423"/>
      <c r="CN64" s="423"/>
      <c r="CO64" s="423"/>
      <c r="CP64" s="423"/>
      <c r="CQ64" s="423"/>
      <c r="CR64" s="6"/>
      <c r="CS64" s="6"/>
      <c r="CT64" s="6"/>
      <c r="CU64" s="6"/>
      <c r="CV64" s="6"/>
      <c r="CW64" s="6"/>
      <c r="CX64" s="6"/>
      <c r="CY64" s="6"/>
      <c r="CZ64" s="6"/>
    </row>
    <row r="65" s="454" customFormat="true" ht="15" customHeight="true" x14ac:dyDescent="0.2">
      <c r="A65" s="1069"/>
      <c r="B65" s="387" t="s">
        <v>342</v>
      </c>
      <c r="C65" s="140">
        <v>1.1226395993407725</v>
      </c>
      <c r="D65" s="139">
        <v>2.0826671535346879</v>
      </c>
      <c r="E65" s="139">
        <v>1.1238487133940773</v>
      </c>
      <c r="F65" s="139">
        <v>0.91330035212975913</v>
      </c>
      <c r="G65" s="138">
        <v>2.4444159392764329</v>
      </c>
      <c r="H65" s="137">
        <v>3.1438618258658435</v>
      </c>
      <c r="I65" s="139">
        <v>1.1855890997758218</v>
      </c>
      <c r="J65" s="139">
        <v>3.3979762341101711</v>
      </c>
      <c r="K65" s="139">
        <v>5.7892495680976204</v>
      </c>
      <c r="L65" s="136">
        <v>0.80128111756199683</v>
      </c>
      <c r="M65" s="140">
        <v>0.80842994559871539</v>
      </c>
      <c r="N65" s="139">
        <v>2.4224599646530001</v>
      </c>
      <c r="O65" s="139">
        <v>1.6081893588339657</v>
      </c>
      <c r="P65" s="139">
        <v>0.55048132204245759</v>
      </c>
      <c r="Q65" s="138">
        <v>0.43063756066333003</v>
      </c>
      <c r="R65" s="137">
        <v>0</v>
      </c>
      <c r="S65" s="139">
        <v>4.8903698222690517</v>
      </c>
      <c r="T65" s="139">
        <v>0.29934495591956328</v>
      </c>
      <c r="U65" s="139">
        <v>0.57322353406156901</v>
      </c>
      <c r="V65" s="139">
        <v>1.0738746847352598</v>
      </c>
      <c r="W65" s="139">
        <v>1.6774334604737504</v>
      </c>
      <c r="X65" s="139">
        <v>0.19936155114826545</v>
      </c>
      <c r="Y65" s="139">
        <v>0.16051028307955162</v>
      </c>
      <c r="Z65" s="139">
        <v>1.11488742898436</v>
      </c>
      <c r="AA65" s="139">
        <v>0.51623596952551498</v>
      </c>
      <c r="AB65" s="139">
        <v>0.7864252491843039</v>
      </c>
      <c r="AC65" s="139">
        <v>0</v>
      </c>
      <c r="AD65" s="139">
        <v>7.274001783175903</v>
      </c>
      <c r="AE65" s="139">
        <v>1.0155703424428697</v>
      </c>
      <c r="AF65" s="139">
        <v>0.31175363155522978</v>
      </c>
      <c r="AG65" s="139">
        <v>0.15283118708199811</v>
      </c>
      <c r="AH65" s="139">
        <v>0.98663210530043899</v>
      </c>
      <c r="AI65" s="139">
        <v>0</v>
      </c>
      <c r="AJ65" s="139">
        <v>1.5403229507272556</v>
      </c>
      <c r="AK65" s="139">
        <v>3.2005137219585853</v>
      </c>
      <c r="AL65" s="139">
        <v>0.20867447502028535</v>
      </c>
      <c r="AM65" s="139">
        <v>2.5010815597134584</v>
      </c>
      <c r="AN65" s="139">
        <v>1.7668609345619493</v>
      </c>
      <c r="AO65" s="139">
        <v>0</v>
      </c>
      <c r="AP65" s="139">
        <v>0.37231456401681268</v>
      </c>
      <c r="AQ65" s="136">
        <v>1.4946037222521187</v>
      </c>
      <c r="AR65" s="908"/>
      <c r="AS65" s="908"/>
      <c r="AT65" s="908"/>
      <c r="AU65" s="908"/>
      <c r="AV65" s="908"/>
      <c r="AW65" s="908"/>
      <c r="AX65" s="908"/>
      <c r="AY65" s="908"/>
      <c r="AZ65" s="361"/>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423"/>
      <c r="CN65" s="423"/>
      <c r="CO65" s="423"/>
      <c r="CP65" s="423"/>
      <c r="CQ65" s="423"/>
      <c r="CR65" s="6"/>
      <c r="CS65" s="6"/>
      <c r="CT65" s="6"/>
      <c r="CU65" s="6"/>
      <c r="CV65" s="6"/>
      <c r="CW65" s="6"/>
      <c r="CX65" s="6"/>
      <c r="CY65" s="6"/>
      <c r="CZ65" s="6"/>
    </row>
    <row r="66" s="454" customFormat="true" ht="15" customHeight="true" x14ac:dyDescent="0.2">
      <c r="A66" s="1069"/>
      <c r="B66" s="387" t="s">
        <v>287</v>
      </c>
      <c r="C66" s="140">
        <v>0</v>
      </c>
      <c r="D66" s="139">
        <v>0</v>
      </c>
      <c r="E66" s="139">
        <v>0</v>
      </c>
      <c r="F66" s="139">
        <v>0</v>
      </c>
      <c r="G66" s="138">
        <v>0.84089319495332249</v>
      </c>
      <c r="H66" s="137">
        <v>0</v>
      </c>
      <c r="I66" s="139">
        <v>0</v>
      </c>
      <c r="J66" s="139">
        <v>0</v>
      </c>
      <c r="K66" s="139">
        <v>5.4996978076207279E-2</v>
      </c>
      <c r="L66" s="136">
        <v>3.1400104698859543</v>
      </c>
      <c r="M66" s="140">
        <v>0</v>
      </c>
      <c r="N66" s="139">
        <v>0</v>
      </c>
      <c r="O66" s="139">
        <v>0</v>
      </c>
      <c r="P66" s="139">
        <v>0</v>
      </c>
      <c r="Q66" s="138">
        <v>0.18959719818063173</v>
      </c>
      <c r="R66" s="137">
        <v>0.25648524066398892</v>
      </c>
      <c r="S66" s="139">
        <v>0.99912761224649982</v>
      </c>
      <c r="T66" s="139">
        <v>0</v>
      </c>
      <c r="U66" s="139">
        <v>0</v>
      </c>
      <c r="V66" s="139">
        <v>0</v>
      </c>
      <c r="W66" s="139">
        <v>0</v>
      </c>
      <c r="X66" s="139">
        <v>0</v>
      </c>
      <c r="Y66" s="139">
        <v>0</v>
      </c>
      <c r="Z66" s="139">
        <v>0</v>
      </c>
      <c r="AA66" s="139">
        <v>0</v>
      </c>
      <c r="AB66" s="139">
        <v>0</v>
      </c>
      <c r="AC66" s="139">
        <v>1.0592957026229075</v>
      </c>
      <c r="AD66" s="139">
        <v>0</v>
      </c>
      <c r="AE66" s="139">
        <v>0</v>
      </c>
      <c r="AF66" s="139">
        <v>0</v>
      </c>
      <c r="AG66" s="139">
        <v>0.11951221594118351</v>
      </c>
      <c r="AH66" s="139">
        <v>0</v>
      </c>
      <c r="AI66" s="139">
        <v>0</v>
      </c>
      <c r="AJ66" s="139">
        <v>0.71171149917352428</v>
      </c>
      <c r="AK66" s="139">
        <v>0</v>
      </c>
      <c r="AL66" s="139">
        <v>0</v>
      </c>
      <c r="AM66" s="139">
        <v>0</v>
      </c>
      <c r="AN66" s="139">
        <v>0</v>
      </c>
      <c r="AO66" s="139">
        <v>0</v>
      </c>
      <c r="AP66" s="139">
        <v>0</v>
      </c>
      <c r="AQ66" s="136">
        <v>1.4575309318322449</v>
      </c>
      <c r="AR66" s="908"/>
      <c r="AS66" s="908"/>
      <c r="AT66" s="908"/>
      <c r="AU66" s="908"/>
      <c r="AV66" s="908"/>
      <c r="AW66" s="908"/>
      <c r="AX66" s="908"/>
      <c r="AY66" s="908"/>
      <c r="AZ66" s="361"/>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423"/>
      <c r="CN66" s="423"/>
      <c r="CO66" s="423"/>
      <c r="CP66" s="423"/>
      <c r="CQ66" s="423"/>
      <c r="CR66" s="6"/>
      <c r="CS66" s="6"/>
      <c r="CT66" s="6"/>
      <c r="CU66" s="6"/>
      <c r="CV66" s="6"/>
      <c r="CW66" s="6"/>
      <c r="CX66" s="6"/>
      <c r="CY66" s="6"/>
      <c r="CZ66" s="6"/>
    </row>
    <row r="67" s="454" customFormat="true" ht="15" customHeight="true" x14ac:dyDescent="0.2">
      <c r="A67" s="1069"/>
      <c r="B67" s="387" t="s">
        <v>288</v>
      </c>
      <c r="C67" s="140">
        <v>5.2826464051600942E-2</v>
      </c>
      <c r="D67" s="139">
        <v>0</v>
      </c>
      <c r="E67" s="139">
        <v>0.16516036767451625</v>
      </c>
      <c r="F67" s="139">
        <v>0.504440758021652</v>
      </c>
      <c r="G67" s="138">
        <v>0.76665962317239256</v>
      </c>
      <c r="H67" s="137">
        <v>1.129302867415181</v>
      </c>
      <c r="I67" s="139">
        <v>0.99835389071307434</v>
      </c>
      <c r="J67" s="139">
        <v>3.0836846361296268E-2</v>
      </c>
      <c r="K67" s="139">
        <v>0.7674772002488337</v>
      </c>
      <c r="L67" s="136">
        <v>0.81015351020214554</v>
      </c>
      <c r="M67" s="140">
        <v>0</v>
      </c>
      <c r="N67" s="139">
        <v>0</v>
      </c>
      <c r="O67" s="139">
        <v>0.11859117500310572</v>
      </c>
      <c r="P67" s="139">
        <v>9.275052575424346E-2</v>
      </c>
      <c r="Q67" s="138">
        <v>0.65076543124111663</v>
      </c>
      <c r="R67" s="137">
        <v>0</v>
      </c>
      <c r="S67" s="139">
        <v>0.13293775701944532</v>
      </c>
      <c r="T67" s="139">
        <v>0</v>
      </c>
      <c r="U67" s="139">
        <v>1.4846504397574773</v>
      </c>
      <c r="V67" s="139">
        <v>1.1182204484975147</v>
      </c>
      <c r="W67" s="139">
        <v>0</v>
      </c>
      <c r="X67" s="139">
        <v>0</v>
      </c>
      <c r="Y67" s="139">
        <v>0</v>
      </c>
      <c r="Z67" s="139">
        <v>0.37094904136740392</v>
      </c>
      <c r="AA67" s="139">
        <v>0</v>
      </c>
      <c r="AB67" s="139">
        <v>0</v>
      </c>
      <c r="AC67" s="139">
        <v>0.75663978758779105</v>
      </c>
      <c r="AD67" s="139">
        <v>0</v>
      </c>
      <c r="AE67" s="139">
        <v>0</v>
      </c>
      <c r="AF67" s="139">
        <v>0</v>
      </c>
      <c r="AG67" s="139">
        <v>0</v>
      </c>
      <c r="AH67" s="139">
        <v>0</v>
      </c>
      <c r="AI67" s="139">
        <v>0.39340474753875715</v>
      </c>
      <c r="AJ67" s="139">
        <v>0.79808261322774043</v>
      </c>
      <c r="AK67" s="139">
        <v>0.41529870908089311</v>
      </c>
      <c r="AL67" s="139">
        <v>0.13289730088410515</v>
      </c>
      <c r="AM67" s="139">
        <v>0.3683836940247085</v>
      </c>
      <c r="AN67" s="139">
        <v>0</v>
      </c>
      <c r="AO67" s="139">
        <v>0</v>
      </c>
      <c r="AP67" s="139">
        <v>0</v>
      </c>
      <c r="AQ67" s="136">
        <v>0.34099646845117282</v>
      </c>
      <c r="AR67" s="908"/>
      <c r="AS67" s="908"/>
      <c r="AT67" s="908"/>
      <c r="AU67" s="908"/>
      <c r="AV67" s="908"/>
      <c r="AW67" s="908"/>
      <c r="AX67" s="908"/>
      <c r="AY67" s="908"/>
      <c r="AZ67" s="361"/>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423"/>
      <c r="CN67" s="423"/>
      <c r="CO67" s="423"/>
      <c r="CP67" s="423"/>
      <c r="CQ67" s="423"/>
      <c r="CR67" s="6"/>
      <c r="CS67" s="6"/>
      <c r="CT67" s="6"/>
      <c r="CU67" s="6"/>
      <c r="CV67" s="6"/>
      <c r="CW67" s="6"/>
      <c r="CX67" s="6"/>
      <c r="CY67" s="6"/>
      <c r="CZ67" s="6"/>
    </row>
    <row r="68" s="454" customFormat="true" ht="15" customHeight="true" x14ac:dyDescent="0.2">
      <c r="A68" s="1069"/>
      <c r="B68" s="387" t="s">
        <v>289</v>
      </c>
      <c r="C68" s="140">
        <v>13.776494853195635</v>
      </c>
      <c r="D68" s="139">
        <v>17.198272063084499</v>
      </c>
      <c r="E68" s="139">
        <v>15.986868182417943</v>
      </c>
      <c r="F68" s="139">
        <v>13.981966702015702</v>
      </c>
      <c r="G68" s="138">
        <v>7.0890016568882874</v>
      </c>
      <c r="H68" s="137">
        <v>10.554557720560794</v>
      </c>
      <c r="I68" s="139">
        <v>8.10565125888089</v>
      </c>
      <c r="J68" s="139">
        <v>5.7510995214314296</v>
      </c>
      <c r="K68" s="139">
        <v>1.8314275386065357</v>
      </c>
      <c r="L68" s="136">
        <v>4.5360194248228503</v>
      </c>
      <c r="M68" s="140">
        <v>13.531907481609878</v>
      </c>
      <c r="N68" s="139">
        <v>16.433135560193609</v>
      </c>
      <c r="O68" s="139">
        <v>17.021453695435248</v>
      </c>
      <c r="P68" s="139">
        <v>16.226617150857656</v>
      </c>
      <c r="Q68" s="138">
        <v>15.193020310154051</v>
      </c>
      <c r="R68" s="137">
        <v>1.0730084828850737</v>
      </c>
      <c r="S68" s="139">
        <v>4.4365390735763182</v>
      </c>
      <c r="T68" s="139">
        <v>2.3192635375965787</v>
      </c>
      <c r="U68" s="139">
        <v>11.121885766256545</v>
      </c>
      <c r="V68" s="139">
        <v>20.436794845763824</v>
      </c>
      <c r="W68" s="139">
        <v>17.376325087555443</v>
      </c>
      <c r="X68" s="139">
        <v>0</v>
      </c>
      <c r="Y68" s="139">
        <v>13.973352183728545</v>
      </c>
      <c r="Z68" s="139">
        <v>5.8046192386411928</v>
      </c>
      <c r="AA68" s="139">
        <v>2.9392095663755269</v>
      </c>
      <c r="AB68" s="139">
        <v>15.970459572981454</v>
      </c>
      <c r="AC68" s="139">
        <v>27.502337919602954</v>
      </c>
      <c r="AD68" s="139">
        <v>1.4211932713086162</v>
      </c>
      <c r="AE68" s="139">
        <v>16.728260815137315</v>
      </c>
      <c r="AF68" s="139">
        <v>3.3575600167221054</v>
      </c>
      <c r="AG68" s="139">
        <v>2.2401734549038612</v>
      </c>
      <c r="AH68" s="139">
        <v>10.280312915677461</v>
      </c>
      <c r="AI68" s="139">
        <v>35.173919160744056</v>
      </c>
      <c r="AJ68" s="139">
        <v>31.834361629533653</v>
      </c>
      <c r="AK68" s="139">
        <v>28.074102405581392</v>
      </c>
      <c r="AL68" s="139">
        <v>9.7975584094294739</v>
      </c>
      <c r="AM68" s="139">
        <v>8.6118921457736004</v>
      </c>
      <c r="AN68" s="139">
        <v>5.1693422056551963</v>
      </c>
      <c r="AO68" s="139">
        <v>1.4463378508412985</v>
      </c>
      <c r="AP68" s="139">
        <v>0.83208131942728003</v>
      </c>
      <c r="AQ68" s="136">
        <v>2.6753124760792271</v>
      </c>
      <c r="AR68" s="908"/>
      <c r="AS68" s="908"/>
      <c r="AT68" s="908"/>
      <c r="AU68" s="908"/>
      <c r="AV68" s="908"/>
      <c r="AW68" s="908"/>
      <c r="AX68" s="908"/>
      <c r="AY68" s="908"/>
      <c r="AZ68" s="361"/>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423"/>
      <c r="CN68" s="423"/>
      <c r="CO68" s="423"/>
      <c r="CP68" s="423"/>
      <c r="CQ68" s="423"/>
      <c r="CR68" s="6"/>
      <c r="CS68" s="6"/>
      <c r="CT68" s="6"/>
      <c r="CU68" s="6"/>
      <c r="CV68" s="6"/>
      <c r="CW68" s="6"/>
      <c r="CX68" s="6"/>
      <c r="CY68" s="6"/>
      <c r="CZ68" s="6"/>
    </row>
    <row r="69" s="454" customFormat="true" ht="15" customHeight="true" x14ac:dyDescent="0.2">
      <c r="A69" s="1069"/>
      <c r="B69" s="387" t="s">
        <v>343</v>
      </c>
      <c r="C69" s="140">
        <v>0.2412514339544812</v>
      </c>
      <c r="D69" s="139">
        <v>0.64271134313457523</v>
      </c>
      <c r="E69" s="139">
        <v>0.48232820725566405</v>
      </c>
      <c r="F69" s="139">
        <v>1.3614866759136977</v>
      </c>
      <c r="G69" s="138">
        <v>3.6631571827863834</v>
      </c>
      <c r="H69" s="137">
        <v>1.2166245830701394</v>
      </c>
      <c r="I69" s="139">
        <v>4.9534601593615815</v>
      </c>
      <c r="J69" s="139">
        <v>6.3030283233423745</v>
      </c>
      <c r="K69" s="139">
        <v>3.2241868724080649</v>
      </c>
      <c r="L69" s="136">
        <v>4.1705223477665365</v>
      </c>
      <c r="M69" s="140">
        <v>0.23709754813561984</v>
      </c>
      <c r="N69" s="139">
        <v>0.58629868440232857</v>
      </c>
      <c r="O69" s="139">
        <v>0.36921152259257733</v>
      </c>
      <c r="P69" s="139">
        <v>0.60111198959248213</v>
      </c>
      <c r="Q69" s="138">
        <v>0.83233188493896404</v>
      </c>
      <c r="R69" s="137">
        <v>0.26364749957082745</v>
      </c>
      <c r="S69" s="139">
        <v>9.7633849602415204</v>
      </c>
      <c r="T69" s="139">
        <v>0.30464540606791235</v>
      </c>
      <c r="U69" s="139">
        <v>0.65371512485479621</v>
      </c>
      <c r="V69" s="139">
        <v>0.29419192822632623</v>
      </c>
      <c r="W69" s="139">
        <v>0.51748239715119426</v>
      </c>
      <c r="X69" s="139">
        <v>0.19936155114826545</v>
      </c>
      <c r="Y69" s="139">
        <v>0.55443931387628265</v>
      </c>
      <c r="Z69" s="139">
        <v>0.18547452068370196</v>
      </c>
      <c r="AA69" s="139">
        <v>0.37213913121305708</v>
      </c>
      <c r="AB69" s="139">
        <v>0.31273872352319154</v>
      </c>
      <c r="AC69" s="139">
        <v>0</v>
      </c>
      <c r="AD69" s="139">
        <v>1.1459676183974949</v>
      </c>
      <c r="AE69" s="139">
        <v>0.81130527017559928</v>
      </c>
      <c r="AF69" s="139">
        <v>0</v>
      </c>
      <c r="AG69" s="139">
        <v>0</v>
      </c>
      <c r="AH69" s="139">
        <v>2.6335792476788149</v>
      </c>
      <c r="AI69" s="139">
        <v>0.19670237376937857</v>
      </c>
      <c r="AJ69" s="139">
        <v>3.5290586788382963</v>
      </c>
      <c r="AK69" s="139">
        <v>1.6766036007882263</v>
      </c>
      <c r="AL69" s="139">
        <v>0</v>
      </c>
      <c r="AM69" s="139">
        <v>0.60226981168576177</v>
      </c>
      <c r="AN69" s="139">
        <v>0.10773010529703789</v>
      </c>
      <c r="AO69" s="139">
        <v>0</v>
      </c>
      <c r="AP69" s="139">
        <v>0.34239184880260487</v>
      </c>
      <c r="AQ69" s="136">
        <v>1.0229894053535185</v>
      </c>
      <c r="AR69" s="908"/>
      <c r="AS69" s="908"/>
      <c r="AT69" s="908"/>
      <c r="AU69" s="908"/>
      <c r="AV69" s="908"/>
      <c r="AW69" s="908"/>
      <c r="AX69" s="908"/>
      <c r="AY69" s="908"/>
      <c r="AZ69" s="361"/>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423"/>
      <c r="CN69" s="423"/>
      <c r="CO69" s="423"/>
      <c r="CP69" s="423"/>
      <c r="CQ69" s="423"/>
      <c r="CR69" s="6"/>
      <c r="CS69" s="6"/>
      <c r="CT69" s="6"/>
      <c r="CU69" s="6"/>
      <c r="CV69" s="6"/>
      <c r="CW69" s="6"/>
      <c r="CX69" s="6"/>
      <c r="CY69" s="6"/>
      <c r="CZ69" s="6"/>
    </row>
    <row r="70" s="454" customFormat="true" ht="15" customHeight="true" x14ac:dyDescent="0.2">
      <c r="A70" s="1069"/>
      <c r="B70" s="387" t="s">
        <v>344</v>
      </c>
      <c r="C70" s="140">
        <v>9.4224405033361958</v>
      </c>
      <c r="D70" s="139">
        <v>8.5005670769833532</v>
      </c>
      <c r="E70" s="139">
        <v>10.459685442353448</v>
      </c>
      <c r="F70" s="139">
        <v>8.8715980982115568</v>
      </c>
      <c r="G70" s="138">
        <v>3.5727573928086591</v>
      </c>
      <c r="H70" s="137">
        <v>3.068535782197142</v>
      </c>
      <c r="I70" s="139">
        <v>6.6487829983021189</v>
      </c>
      <c r="J70" s="139">
        <v>0.52489711940213379</v>
      </c>
      <c r="K70" s="139">
        <v>0.49898443828765127</v>
      </c>
      <c r="L70" s="136">
        <v>0</v>
      </c>
      <c r="M70" s="140">
        <v>10.457581233833778</v>
      </c>
      <c r="N70" s="139">
        <v>8.3520001776807984</v>
      </c>
      <c r="O70" s="139">
        <v>9.1143170577379315</v>
      </c>
      <c r="P70" s="139">
        <v>11.240648692411622</v>
      </c>
      <c r="Q70" s="138">
        <v>10.072119148038501</v>
      </c>
      <c r="R70" s="137">
        <v>19.187623455801564</v>
      </c>
      <c r="S70" s="139">
        <v>0</v>
      </c>
      <c r="T70" s="139">
        <v>6.4733847640603139</v>
      </c>
      <c r="U70" s="139">
        <v>23.498320263958654</v>
      </c>
      <c r="V70" s="139">
        <v>11.026775922079155</v>
      </c>
      <c r="W70" s="139">
        <v>13.605666770750343</v>
      </c>
      <c r="X70" s="139">
        <v>13.158853280397501</v>
      </c>
      <c r="Y70" s="139">
        <v>2.867006416662075</v>
      </c>
      <c r="Z70" s="139">
        <v>9.2647755086700716</v>
      </c>
      <c r="AA70" s="139">
        <v>7.6925925775922961</v>
      </c>
      <c r="AB70" s="139">
        <v>12.045514982980396</v>
      </c>
      <c r="AC70" s="139">
        <v>3.9515607674097342</v>
      </c>
      <c r="AD70" s="139">
        <v>0.25819244180345258</v>
      </c>
      <c r="AE70" s="139">
        <v>1.8420966948928617</v>
      </c>
      <c r="AF70" s="139">
        <v>0</v>
      </c>
      <c r="AG70" s="139">
        <v>0</v>
      </c>
      <c r="AH70" s="139">
        <v>2.6681084918812696</v>
      </c>
      <c r="AI70" s="139">
        <v>11.726287155365943</v>
      </c>
      <c r="AJ70" s="139">
        <v>19.826010006527071</v>
      </c>
      <c r="AK70" s="139">
        <v>7.6396292223291198</v>
      </c>
      <c r="AL70" s="139">
        <v>6.0656130047270311</v>
      </c>
      <c r="AM70" s="139">
        <v>0.26028153321282782</v>
      </c>
      <c r="AN70" s="139">
        <v>10.61335857350884</v>
      </c>
      <c r="AO70" s="139">
        <v>0</v>
      </c>
      <c r="AP70" s="139">
        <v>0</v>
      </c>
      <c r="AQ70" s="136">
        <v>0</v>
      </c>
      <c r="AR70" s="908"/>
      <c r="AS70" s="908"/>
      <c r="AT70" s="908"/>
      <c r="AU70" s="908"/>
      <c r="AV70" s="908"/>
      <c r="AW70" s="908"/>
      <c r="AX70" s="908"/>
      <c r="AY70" s="908"/>
      <c r="AZ70" s="361"/>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423"/>
      <c r="CN70" s="423"/>
      <c r="CO70" s="423"/>
      <c r="CP70" s="423"/>
      <c r="CQ70" s="423"/>
      <c r="CR70" s="6"/>
      <c r="CS70" s="6"/>
      <c r="CT70" s="6"/>
      <c r="CU70" s="6"/>
      <c r="CV70" s="6"/>
      <c r="CW70" s="6"/>
      <c r="CX70" s="6"/>
      <c r="CY70" s="6"/>
      <c r="CZ70" s="6"/>
    </row>
    <row r="71" s="454" customFormat="true" ht="15" customHeight="true" x14ac:dyDescent="0.2">
      <c r="A71" s="1069"/>
      <c r="B71" s="387" t="s">
        <v>178</v>
      </c>
      <c r="C71" s="140">
        <v>20.610666910393501</v>
      </c>
      <c r="D71" s="139">
        <v>17.001511007515361</v>
      </c>
      <c r="E71" s="139">
        <v>17.505929981830636</v>
      </c>
      <c r="F71" s="139">
        <v>10.659536748447035</v>
      </c>
      <c r="G71" s="138">
        <v>2.2549888490408945</v>
      </c>
      <c r="H71" s="137">
        <v>4.7662779959538923</v>
      </c>
      <c r="I71" s="139">
        <v>1.9391890251706259</v>
      </c>
      <c r="J71" s="139">
        <v>0.68448513787434007</v>
      </c>
      <c r="K71" s="139">
        <v>3.1629813204803869</v>
      </c>
      <c r="L71" s="136">
        <v>0.22080708470234225</v>
      </c>
      <c r="M71" s="140">
        <v>22.189029527268602</v>
      </c>
      <c r="N71" s="139">
        <v>16.330331978055426</v>
      </c>
      <c r="O71" s="139">
        <v>18.498381048032822</v>
      </c>
      <c r="P71" s="139">
        <v>17.743071617176437</v>
      </c>
      <c r="Q71" s="138">
        <v>9.2924303449103576</v>
      </c>
      <c r="R71" s="137">
        <v>16.54550443645433</v>
      </c>
      <c r="S71" s="139">
        <v>0</v>
      </c>
      <c r="T71" s="139">
        <v>19.341063742349277</v>
      </c>
      <c r="U71" s="139">
        <v>19.645229007460564</v>
      </c>
      <c r="V71" s="139">
        <v>26.886504229391544</v>
      </c>
      <c r="W71" s="139">
        <v>27.397781095497749</v>
      </c>
      <c r="X71" s="139">
        <v>9.3459084537687094</v>
      </c>
      <c r="Y71" s="139">
        <v>12.709130186938216</v>
      </c>
      <c r="Z71" s="139">
        <v>21.431561202024067</v>
      </c>
      <c r="AA71" s="139">
        <v>13.646363114527126</v>
      </c>
      <c r="AB71" s="139">
        <v>17.46158216003117</v>
      </c>
      <c r="AC71" s="139">
        <v>19.179959933324401</v>
      </c>
      <c r="AD71" s="139">
        <v>21.4433549050684</v>
      </c>
      <c r="AE71" s="139">
        <v>5.5558488257415037</v>
      </c>
      <c r="AF71" s="139">
        <v>0</v>
      </c>
      <c r="AG71" s="139">
        <v>0.16693905902900388</v>
      </c>
      <c r="AH71" s="139">
        <v>1.830331209019354</v>
      </c>
      <c r="AI71" s="139">
        <v>11.632324979231591</v>
      </c>
      <c r="AJ71" s="139">
        <v>10.734785481168748</v>
      </c>
      <c r="AK71" s="139">
        <v>10.724322673594857</v>
      </c>
      <c r="AL71" s="139">
        <v>16.117793777095052</v>
      </c>
      <c r="AM71" s="139">
        <v>4.2847129174463312</v>
      </c>
      <c r="AN71" s="139">
        <v>22.071315248285529</v>
      </c>
      <c r="AO71" s="139">
        <v>0.58345810294152589</v>
      </c>
      <c r="AP71" s="139">
        <v>0</v>
      </c>
      <c r="AQ71" s="136">
        <v>0</v>
      </c>
      <c r="AR71" s="908"/>
      <c r="AS71" s="908"/>
      <c r="AT71" s="908"/>
      <c r="AU71" s="908"/>
      <c r="AV71" s="908"/>
      <c r="AW71" s="908"/>
      <c r="AX71" s="908"/>
      <c r="AY71" s="908"/>
      <c r="AZ71" s="361"/>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423"/>
      <c r="CN71" s="423"/>
      <c r="CO71" s="423"/>
      <c r="CP71" s="423"/>
      <c r="CQ71" s="423"/>
      <c r="CR71" s="6"/>
      <c r="CS71" s="6"/>
      <c r="CT71" s="6"/>
      <c r="CU71" s="6"/>
      <c r="CV71" s="6"/>
      <c r="CW71" s="6"/>
      <c r="CX71" s="6"/>
      <c r="CY71" s="6"/>
      <c r="CZ71" s="6"/>
    </row>
    <row r="72" s="454" customFormat="true" ht="15" customHeight="true" x14ac:dyDescent="0.2">
      <c r="A72" s="1069"/>
      <c r="B72" s="387" t="s">
        <v>179</v>
      </c>
      <c r="C72" s="140">
        <v>2.6578557851341125</v>
      </c>
      <c r="D72" s="139">
        <v>2.5747318746398502</v>
      </c>
      <c r="E72" s="139">
        <v>4.573359332307982</v>
      </c>
      <c r="F72" s="139">
        <v>2.9826072742443528</v>
      </c>
      <c r="G72" s="138">
        <v>1.042198516836637</v>
      </c>
      <c r="H72" s="137">
        <v>2.4730273706194184</v>
      </c>
      <c r="I72" s="139">
        <v>1.3255071517423049</v>
      </c>
      <c r="J72" s="139">
        <v>1.3240357383526418</v>
      </c>
      <c r="K72" s="139">
        <v>0.82847432789449804</v>
      </c>
      <c r="L72" s="136">
        <v>0</v>
      </c>
      <c r="M72" s="140">
        <v>3.3613646206978438</v>
      </c>
      <c r="N72" s="139">
        <v>1.7378475186327396</v>
      </c>
      <c r="O72" s="139">
        <v>5.3769993308938915</v>
      </c>
      <c r="P72" s="139">
        <v>3.6700786184165981</v>
      </c>
      <c r="Q72" s="138">
        <v>1.8903669416900593</v>
      </c>
      <c r="R72" s="137">
        <v>0</v>
      </c>
      <c r="S72" s="139">
        <v>0</v>
      </c>
      <c r="T72" s="139">
        <v>0.92990218605861341</v>
      </c>
      <c r="U72" s="139">
        <v>0</v>
      </c>
      <c r="V72" s="139">
        <v>1.7281984579558314</v>
      </c>
      <c r="W72" s="139">
        <v>0</v>
      </c>
      <c r="X72" s="139">
        <v>0</v>
      </c>
      <c r="Y72" s="139">
        <v>0</v>
      </c>
      <c r="Z72" s="139">
        <v>3.3765996075237155</v>
      </c>
      <c r="AA72" s="139">
        <v>16.214366324565994</v>
      </c>
      <c r="AB72" s="139">
        <v>0</v>
      </c>
      <c r="AC72" s="139">
        <v>0</v>
      </c>
      <c r="AD72" s="139">
        <v>0</v>
      </c>
      <c r="AE72" s="139">
        <v>13.841807669327219</v>
      </c>
      <c r="AF72" s="139">
        <v>2.5039563645768342E-2</v>
      </c>
      <c r="AG72" s="139">
        <v>0.45908241232976066</v>
      </c>
      <c r="AH72" s="139">
        <v>1.2743186213552686</v>
      </c>
      <c r="AI72" s="139">
        <v>0.48722843838424268</v>
      </c>
      <c r="AJ72" s="139">
        <v>0.38133332246251805</v>
      </c>
      <c r="AK72" s="139">
        <v>0.55992792399672975</v>
      </c>
      <c r="AL72" s="139">
        <v>18.154561684241344</v>
      </c>
      <c r="AM72" s="139">
        <v>0</v>
      </c>
      <c r="AN72" s="139">
        <v>1.6652740630032157</v>
      </c>
      <c r="AO72" s="139">
        <v>0</v>
      </c>
      <c r="AP72" s="139">
        <v>0</v>
      </c>
      <c r="AQ72" s="136">
        <v>0</v>
      </c>
      <c r="AR72" s="908"/>
      <c r="AS72" s="908"/>
      <c r="AT72" s="908"/>
      <c r="AU72" s="908"/>
      <c r="AV72" s="908"/>
      <c r="AW72" s="908"/>
      <c r="AX72" s="908"/>
      <c r="AY72" s="908"/>
      <c r="AZ72" s="361"/>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423"/>
      <c r="CN72" s="423"/>
      <c r="CO72" s="423"/>
      <c r="CP72" s="423"/>
      <c r="CQ72" s="423"/>
      <c r="CR72" s="6"/>
      <c r="CS72" s="6"/>
      <c r="CT72" s="6"/>
      <c r="CU72" s="6"/>
      <c r="CV72" s="6"/>
      <c r="CW72" s="6"/>
      <c r="CX72" s="6"/>
      <c r="CY72" s="6"/>
      <c r="CZ72" s="6"/>
    </row>
    <row r="73" s="454" customFormat="true" ht="15" customHeight="true" x14ac:dyDescent="0.2">
      <c r="A73" s="1069"/>
      <c r="B73" s="387" t="s">
        <v>180</v>
      </c>
      <c r="C73" s="140">
        <v>3.5232837107911896</v>
      </c>
      <c r="D73" s="139">
        <v>2.2776497620184308</v>
      </c>
      <c r="E73" s="139">
        <v>1.3455271465831258</v>
      </c>
      <c r="F73" s="139">
        <v>0.89852725816476076</v>
      </c>
      <c r="G73" s="138">
        <v>0.18698614003565306</v>
      </c>
      <c r="H73" s="137">
        <v>0.13163260293920764</v>
      </c>
      <c r="I73" s="139">
        <v>0.77435691750692126</v>
      </c>
      <c r="J73" s="139">
        <v>0</v>
      </c>
      <c r="K73" s="139">
        <v>8.756497139267512E-2</v>
      </c>
      <c r="L73" s="136">
        <v>0.30912991858327915</v>
      </c>
      <c r="M73" s="140">
        <v>3.6727706113492036</v>
      </c>
      <c r="N73" s="139">
        <v>3.0093570014783486</v>
      </c>
      <c r="O73" s="139">
        <v>1.8808987097199941</v>
      </c>
      <c r="P73" s="139">
        <v>0.86443902589482746</v>
      </c>
      <c r="Q73" s="138">
        <v>0.74275774943516715</v>
      </c>
      <c r="R73" s="137">
        <v>0</v>
      </c>
      <c r="S73" s="139">
        <v>3.3449357890080814E-2</v>
      </c>
      <c r="T73" s="139">
        <v>0</v>
      </c>
      <c r="U73" s="139">
        <v>0</v>
      </c>
      <c r="V73" s="139">
        <v>1.7713879742069838</v>
      </c>
      <c r="W73" s="139">
        <v>0.75306962295676161</v>
      </c>
      <c r="X73" s="139">
        <v>0.4441061903835094</v>
      </c>
      <c r="Y73" s="139">
        <v>2.0715301358414728</v>
      </c>
      <c r="Z73" s="139">
        <v>3.3818613119756336</v>
      </c>
      <c r="AA73" s="139">
        <v>0.27118848629168507</v>
      </c>
      <c r="AB73" s="139">
        <v>0</v>
      </c>
      <c r="AC73" s="139">
        <v>0</v>
      </c>
      <c r="AD73" s="139">
        <v>6.1324258978590009</v>
      </c>
      <c r="AE73" s="139">
        <v>5.9035963455200537</v>
      </c>
      <c r="AF73" s="139">
        <v>0</v>
      </c>
      <c r="AG73" s="139">
        <v>0</v>
      </c>
      <c r="AH73" s="139">
        <v>9.7210408505699046</v>
      </c>
      <c r="AI73" s="139">
        <v>0</v>
      </c>
      <c r="AJ73" s="139">
        <v>0</v>
      </c>
      <c r="AK73" s="139">
        <v>0.47600609049179315</v>
      </c>
      <c r="AL73" s="139">
        <v>6.6696740817438345</v>
      </c>
      <c r="AM73" s="139">
        <v>0.59578565204981659</v>
      </c>
      <c r="AN73" s="139">
        <v>3.1838926552426838</v>
      </c>
      <c r="AO73" s="139">
        <v>0</v>
      </c>
      <c r="AP73" s="139">
        <v>0</v>
      </c>
      <c r="AQ73" s="136">
        <v>0</v>
      </c>
      <c r="AR73" s="908"/>
      <c r="AS73" s="908"/>
      <c r="AT73" s="908"/>
      <c r="AU73" s="908"/>
      <c r="AV73" s="908"/>
      <c r="AW73" s="908"/>
      <c r="AX73" s="908"/>
      <c r="AY73" s="908"/>
      <c r="AZ73" s="361"/>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423"/>
      <c r="CN73" s="423"/>
      <c r="CO73" s="423"/>
      <c r="CP73" s="423"/>
      <c r="CQ73" s="423"/>
      <c r="CR73" s="6"/>
      <c r="CS73" s="6"/>
      <c r="CT73" s="6"/>
      <c r="CU73" s="6"/>
      <c r="CV73" s="6"/>
      <c r="CW73" s="6"/>
      <c r="CX73" s="6"/>
      <c r="CY73" s="6"/>
      <c r="CZ73" s="6"/>
    </row>
    <row r="74" s="454" customFormat="true" ht="15" customHeight="true" x14ac:dyDescent="0.2">
      <c r="A74" s="1069"/>
      <c r="B74" s="387" t="s">
        <v>181</v>
      </c>
      <c r="C74" s="140">
        <v>8.1361627985089245E-3</v>
      </c>
      <c r="D74" s="139">
        <v>0</v>
      </c>
      <c r="E74" s="139">
        <v>3.4584747472387413E-2</v>
      </c>
      <c r="F74" s="139">
        <v>9.5696577735559341E-2</v>
      </c>
      <c r="G74" s="138">
        <v>0.12486760554156773</v>
      </c>
      <c r="H74" s="137">
        <v>0</v>
      </c>
      <c r="I74" s="139">
        <v>0.13019440388900555</v>
      </c>
      <c r="J74" s="139">
        <v>0</v>
      </c>
      <c r="K74" s="139">
        <v>0</v>
      </c>
      <c r="L74" s="136">
        <v>0</v>
      </c>
      <c r="M74" s="140">
        <v>1.0479093597678343E-2</v>
      </c>
      <c r="N74" s="139">
        <v>0</v>
      </c>
      <c r="O74" s="139">
        <v>0</v>
      </c>
      <c r="P74" s="139">
        <v>4.4341466802296642E-2</v>
      </c>
      <c r="Q74" s="138">
        <v>0.24548349926528493</v>
      </c>
      <c r="R74" s="137">
        <v>0</v>
      </c>
      <c r="S74" s="139">
        <v>6.6898715780161627E-2</v>
      </c>
      <c r="T74" s="139">
        <v>0</v>
      </c>
      <c r="U74" s="139">
        <v>0</v>
      </c>
      <c r="V74" s="139">
        <v>0</v>
      </c>
      <c r="W74" s="139">
        <v>0</v>
      </c>
      <c r="X74" s="139">
        <v>9.9680775574132727E-2</v>
      </c>
      <c r="Y74" s="139">
        <v>0.12869992565568356</v>
      </c>
      <c r="Z74" s="139">
        <v>0</v>
      </c>
      <c r="AA74" s="139">
        <v>0.51089123631869449</v>
      </c>
      <c r="AB74" s="139">
        <v>0</v>
      </c>
      <c r="AC74" s="139">
        <v>0</v>
      </c>
      <c r="AD74" s="139">
        <v>0.17599187038090064</v>
      </c>
      <c r="AE74" s="139">
        <v>0</v>
      </c>
      <c r="AF74" s="139">
        <v>0</v>
      </c>
      <c r="AG74" s="139">
        <v>0</v>
      </c>
      <c r="AH74" s="139">
        <v>0.15291935341195967</v>
      </c>
      <c r="AI74" s="139">
        <v>0</v>
      </c>
      <c r="AJ74" s="139">
        <v>0</v>
      </c>
      <c r="AK74" s="139">
        <v>0</v>
      </c>
      <c r="AL74" s="139">
        <v>0.45766965027141637</v>
      </c>
      <c r="AM74" s="139">
        <v>0</v>
      </c>
      <c r="AN74" s="139">
        <v>0</v>
      </c>
      <c r="AO74" s="139">
        <v>0.15478478241947982</v>
      </c>
      <c r="AP74" s="139">
        <v>0</v>
      </c>
      <c r="AQ74" s="136">
        <v>0</v>
      </c>
      <c r="AR74" s="908"/>
      <c r="AS74" s="908"/>
      <c r="AT74" s="908"/>
      <c r="AU74" s="908"/>
      <c r="AV74" s="908"/>
      <c r="AW74" s="908"/>
      <c r="AX74" s="908"/>
      <c r="AY74" s="908"/>
      <c r="AZ74" s="361"/>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423"/>
      <c r="CN74" s="423"/>
      <c r="CO74" s="423"/>
      <c r="CP74" s="423"/>
      <c r="CQ74" s="423"/>
      <c r="CR74" s="6"/>
      <c r="CS74" s="6"/>
      <c r="CT74" s="6"/>
      <c r="CU74" s="6"/>
      <c r="CV74" s="6"/>
      <c r="CW74" s="6"/>
      <c r="CX74" s="6"/>
      <c r="CY74" s="6"/>
      <c r="CZ74" s="6"/>
    </row>
    <row r="75" s="454" customFormat="true" ht="15" customHeight="true" x14ac:dyDescent="0.2">
      <c r="A75" s="1069"/>
      <c r="B75" s="387" t="s">
        <v>182</v>
      </c>
      <c r="C75" s="140">
        <v>0.17447593255344268</v>
      </c>
      <c r="D75" s="139">
        <v>0</v>
      </c>
      <c r="E75" s="139">
        <v>0.18639458590966668</v>
      </c>
      <c r="F75" s="139">
        <v>7.4941085366188945E-2</v>
      </c>
      <c r="G75" s="138">
        <v>1.3947398015086705</v>
      </c>
      <c r="H75" s="137">
        <v>0</v>
      </c>
      <c r="I75" s="139">
        <v>0.69431629897017089</v>
      </c>
      <c r="J75" s="139">
        <v>1.8375262802582657</v>
      </c>
      <c r="K75" s="139">
        <v>0.98101864342386869</v>
      </c>
      <c r="L75" s="136">
        <v>0.89393286179391496</v>
      </c>
      <c r="M75" s="140">
        <v>0.17314841951811605</v>
      </c>
      <c r="N75" s="139">
        <v>5.0864152037170186E-2</v>
      </c>
      <c r="O75" s="139">
        <v>0.18711849584212825</v>
      </c>
      <c r="P75" s="139">
        <v>0.12896713017917164</v>
      </c>
      <c r="Q75" s="138">
        <v>0.57099470656568563</v>
      </c>
      <c r="R75" s="137">
        <v>0.11749923197173671</v>
      </c>
      <c r="S75" s="139">
        <v>0.70300751882678458</v>
      </c>
      <c r="T75" s="139">
        <v>1.2371515080569893</v>
      </c>
      <c r="U75" s="139">
        <v>0</v>
      </c>
      <c r="V75" s="139">
        <v>0</v>
      </c>
      <c r="W75" s="139">
        <v>0.13289463934531087</v>
      </c>
      <c r="X75" s="139">
        <v>0</v>
      </c>
      <c r="Y75" s="139">
        <v>1.5851816840139601</v>
      </c>
      <c r="Z75" s="139">
        <v>0.96736779676490614</v>
      </c>
      <c r="AA75" s="139">
        <v>0</v>
      </c>
      <c r="AB75" s="139">
        <v>0</v>
      </c>
      <c r="AC75" s="139">
        <v>0</v>
      </c>
      <c r="AD75" s="139">
        <v>1.9791594559948684</v>
      </c>
      <c r="AE75" s="139">
        <v>0.26421851752169184</v>
      </c>
      <c r="AF75" s="139">
        <v>0</v>
      </c>
      <c r="AG75" s="139">
        <v>0</v>
      </c>
      <c r="AH75" s="139">
        <v>1.5011904966052843</v>
      </c>
      <c r="AI75" s="139">
        <v>0</v>
      </c>
      <c r="AJ75" s="139">
        <v>0</v>
      </c>
      <c r="AK75" s="139">
        <v>0.82643033631753759</v>
      </c>
      <c r="AL75" s="139">
        <v>0</v>
      </c>
      <c r="AM75" s="139">
        <v>0</v>
      </c>
      <c r="AN75" s="139">
        <v>0</v>
      </c>
      <c r="AO75" s="139">
        <v>0</v>
      </c>
      <c r="AP75" s="139">
        <v>0</v>
      </c>
      <c r="AQ75" s="136">
        <v>0</v>
      </c>
      <c r="AR75" s="908"/>
      <c r="AS75" s="908"/>
      <c r="AT75" s="908"/>
      <c r="AU75" s="908"/>
      <c r="AV75" s="908"/>
      <c r="AW75" s="908"/>
      <c r="AX75" s="908"/>
      <c r="AY75" s="908"/>
      <c r="AZ75" s="361"/>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423"/>
      <c r="CN75" s="423"/>
      <c r="CO75" s="423"/>
      <c r="CP75" s="423"/>
      <c r="CQ75" s="423"/>
      <c r="CR75" s="6"/>
      <c r="CS75" s="6"/>
      <c r="CT75" s="6"/>
      <c r="CU75" s="6"/>
      <c r="CV75" s="6"/>
      <c r="CW75" s="6"/>
      <c r="CX75" s="6"/>
      <c r="CY75" s="6"/>
      <c r="CZ75" s="6"/>
    </row>
    <row r="76" s="454" customFormat="true" ht="15" customHeight="true" x14ac:dyDescent="0.2">
      <c r="A76" s="1069"/>
      <c r="B76" s="387" t="s">
        <v>294</v>
      </c>
      <c r="C76" s="140">
        <v>0.38871110975937773</v>
      </c>
      <c r="D76" s="139">
        <v>0.1432367377111986</v>
      </c>
      <c r="E76" s="139">
        <v>0.16279724704770579</v>
      </c>
      <c r="F76" s="139">
        <v>0.81312435268546934</v>
      </c>
      <c r="G76" s="138">
        <v>4.2794998926717085</v>
      </c>
      <c r="H76" s="137">
        <v>1.1696322527791914</v>
      </c>
      <c r="I76" s="139">
        <v>1.6879938233238185</v>
      </c>
      <c r="J76" s="139">
        <v>5.8949895157997734</v>
      </c>
      <c r="K76" s="139">
        <v>3.5332892663764244</v>
      </c>
      <c r="L76" s="136">
        <v>7.8253882920876592</v>
      </c>
      <c r="M76" s="140">
        <v>0.26745665081632758</v>
      </c>
      <c r="N76" s="139">
        <v>0.11740223634993874</v>
      </c>
      <c r="O76" s="139">
        <v>0.11097072536913881</v>
      </c>
      <c r="P76" s="139">
        <v>0.16252731322995856</v>
      </c>
      <c r="Q76" s="138">
        <v>1.1387338461346326</v>
      </c>
      <c r="R76" s="137">
        <v>0</v>
      </c>
      <c r="S76" s="139">
        <v>9.8157980915681975</v>
      </c>
      <c r="T76" s="139">
        <v>1.3141466864964062</v>
      </c>
      <c r="U76" s="139">
        <v>0</v>
      </c>
      <c r="V76" s="139">
        <v>0</v>
      </c>
      <c r="W76" s="139">
        <v>0.57587677049634722</v>
      </c>
      <c r="X76" s="139">
        <v>0</v>
      </c>
      <c r="Y76" s="139">
        <v>0.38609977696705061</v>
      </c>
      <c r="Z76" s="139">
        <v>7.4189808273480776E-2</v>
      </c>
      <c r="AA76" s="139">
        <v>0.11880480948528703</v>
      </c>
      <c r="AB76" s="139">
        <v>0</v>
      </c>
      <c r="AC76" s="139">
        <v>0.19627732932311032</v>
      </c>
      <c r="AD76" s="139">
        <v>0</v>
      </c>
      <c r="AE76" s="139">
        <v>1.7597409346960329</v>
      </c>
      <c r="AF76" s="139">
        <v>0</v>
      </c>
      <c r="AG76" s="139">
        <v>0</v>
      </c>
      <c r="AH76" s="139">
        <v>5.0395034255783999</v>
      </c>
      <c r="AI76" s="139">
        <v>0</v>
      </c>
      <c r="AJ76" s="139">
        <v>0</v>
      </c>
      <c r="AK76" s="139">
        <v>0.62256450805910601</v>
      </c>
      <c r="AL76" s="139">
        <v>0.28971357952116922</v>
      </c>
      <c r="AM76" s="139">
        <v>1.657726623111188</v>
      </c>
      <c r="AN76" s="139">
        <v>0</v>
      </c>
      <c r="AO76" s="139">
        <v>0</v>
      </c>
      <c r="AP76" s="139">
        <v>0</v>
      </c>
      <c r="AQ76" s="136">
        <v>0.51655399065857954</v>
      </c>
      <c r="AR76" s="908"/>
      <c r="AS76" s="908"/>
      <c r="AT76" s="908"/>
      <c r="AU76" s="908"/>
      <c r="AV76" s="908"/>
      <c r="AW76" s="908"/>
      <c r="AX76" s="908"/>
      <c r="AY76" s="908"/>
      <c r="AZ76" s="361"/>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423"/>
      <c r="CN76" s="423"/>
      <c r="CO76" s="423"/>
      <c r="CP76" s="423"/>
      <c r="CQ76" s="423"/>
      <c r="CR76" s="6"/>
      <c r="CS76" s="6"/>
      <c r="CT76" s="6"/>
      <c r="CU76" s="6"/>
      <c r="CV76" s="6"/>
      <c r="CW76" s="6"/>
      <c r="CX76" s="6"/>
      <c r="CY76" s="6"/>
      <c r="CZ76" s="6"/>
    </row>
    <row r="77" s="454" customFormat="true" ht="15" customHeight="true" x14ac:dyDescent="0.2">
      <c r="A77" s="1069"/>
      <c r="B77" s="387" t="s">
        <v>345</v>
      </c>
      <c r="C77" s="140">
        <v>0</v>
      </c>
      <c r="D77" s="139">
        <v>0</v>
      </c>
      <c r="E77" s="139">
        <v>9.5055425758441506E-3</v>
      </c>
      <c r="F77" s="139">
        <v>0</v>
      </c>
      <c r="G77" s="138">
        <v>0.2313003474552992</v>
      </c>
      <c r="H77" s="137">
        <v>4.3651550150272292E-2</v>
      </c>
      <c r="I77" s="139">
        <v>0</v>
      </c>
      <c r="J77" s="139">
        <v>0.14024077475644406</v>
      </c>
      <c r="K77" s="139">
        <v>0.39564418217923492</v>
      </c>
      <c r="L77" s="136">
        <v>0.4490448479586972</v>
      </c>
      <c r="M77" s="140">
        <v>0</v>
      </c>
      <c r="N77" s="139">
        <v>0</v>
      </c>
      <c r="O77" s="139">
        <v>0</v>
      </c>
      <c r="P77" s="139">
        <v>0</v>
      </c>
      <c r="Q77" s="138">
        <v>2.1478342248670911E-2</v>
      </c>
      <c r="R77" s="137">
        <v>0</v>
      </c>
      <c r="S77" s="139">
        <v>0.5837396892465071</v>
      </c>
      <c r="T77" s="139">
        <v>0</v>
      </c>
      <c r="U77" s="139">
        <v>0</v>
      </c>
      <c r="V77" s="139">
        <v>0</v>
      </c>
      <c r="W77" s="139">
        <v>0</v>
      </c>
      <c r="X77" s="139">
        <v>0</v>
      </c>
      <c r="Y77" s="139">
        <v>0</v>
      </c>
      <c r="Z77" s="139">
        <v>0</v>
      </c>
      <c r="AA77" s="139">
        <v>0.15457683167375577</v>
      </c>
      <c r="AB77" s="139">
        <v>0</v>
      </c>
      <c r="AC77" s="139">
        <v>0</v>
      </c>
      <c r="AD77" s="139">
        <v>0</v>
      </c>
      <c r="AE77" s="139">
        <v>0</v>
      </c>
      <c r="AF77" s="139">
        <v>0</v>
      </c>
      <c r="AG77" s="139">
        <v>0</v>
      </c>
      <c r="AH77" s="139">
        <v>8.6967951028238483E-2</v>
      </c>
      <c r="AI77" s="139">
        <v>0</v>
      </c>
      <c r="AJ77" s="139">
        <v>0</v>
      </c>
      <c r="AK77" s="139">
        <v>0</v>
      </c>
      <c r="AL77" s="139">
        <v>0</v>
      </c>
      <c r="AM77" s="139">
        <v>0</v>
      </c>
      <c r="AN77" s="139">
        <v>7.4380390826815995E-2</v>
      </c>
      <c r="AO77" s="139">
        <v>0</v>
      </c>
      <c r="AP77" s="139">
        <v>0</v>
      </c>
      <c r="AQ77" s="136">
        <v>0</v>
      </c>
      <c r="AR77" s="908"/>
      <c r="AS77" s="908"/>
      <c r="AT77" s="908"/>
      <c r="AU77" s="908"/>
      <c r="AV77" s="908"/>
      <c r="AW77" s="908"/>
      <c r="AX77" s="908"/>
      <c r="AY77" s="908"/>
      <c r="AZ77" s="361"/>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423"/>
      <c r="CN77" s="423"/>
      <c r="CO77" s="423"/>
      <c r="CP77" s="423"/>
      <c r="CQ77" s="423"/>
      <c r="CR77" s="6"/>
      <c r="CS77" s="6"/>
      <c r="CT77" s="6"/>
      <c r="CU77" s="6"/>
      <c r="CV77" s="6"/>
      <c r="CW77" s="6"/>
      <c r="CX77" s="6"/>
      <c r="CY77" s="6"/>
      <c r="CZ77" s="6"/>
    </row>
    <row r="78" s="454" customFormat="true" ht="15" customHeight="true" x14ac:dyDescent="0.2">
      <c r="A78" s="165"/>
      <c r="B78" s="158"/>
      <c r="C78" s="140"/>
      <c r="D78" s="139"/>
      <c r="E78" s="139"/>
      <c r="F78" s="139"/>
      <c r="G78" s="138"/>
      <c r="H78" s="137"/>
      <c r="I78" s="139"/>
      <c r="J78" s="139"/>
      <c r="K78" s="139"/>
      <c r="L78" s="136"/>
      <c r="M78" s="140"/>
      <c r="N78" s="139"/>
      <c r="O78" s="139"/>
      <c r="P78" s="139"/>
      <c r="Q78" s="138"/>
      <c r="R78" s="137"/>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6"/>
      <c r="AR78" s="908"/>
      <c r="AS78" s="908"/>
      <c r="AT78" s="908"/>
      <c r="AU78" s="908"/>
      <c r="AV78" s="908"/>
      <c r="AW78" s="908"/>
      <c r="AX78" s="908"/>
      <c r="AY78" s="908"/>
      <c r="AZ78" s="361"/>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423"/>
      <c r="CN78" s="423"/>
      <c r="CO78" s="423"/>
      <c r="CP78" s="423"/>
      <c r="CQ78" s="423"/>
      <c r="CR78" s="6"/>
      <c r="CS78" s="6"/>
      <c r="CT78" s="6"/>
      <c r="CU78" s="6"/>
      <c r="CV78" s="6"/>
      <c r="CW78" s="6"/>
      <c r="CX78" s="6"/>
      <c r="CY78" s="6"/>
      <c r="CZ78" s="6"/>
    </row>
    <row r="79" s="454"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6"/>
      <c r="AR79" s="908"/>
      <c r="AS79" s="908"/>
      <c r="AT79" s="908"/>
      <c r="AU79" s="908"/>
      <c r="AV79" s="908"/>
      <c r="AW79" s="908"/>
      <c r="AX79" s="908"/>
      <c r="AY79" s="908"/>
      <c r="AZ79" s="361"/>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423"/>
      <c r="CN79" s="423"/>
      <c r="CO79" s="423"/>
      <c r="CP79" s="423"/>
      <c r="CQ79" s="423"/>
      <c r="CR79" s="6"/>
      <c r="CS79" s="6"/>
      <c r="CT79" s="6"/>
      <c r="CU79" s="6"/>
      <c r="CV79" s="6"/>
      <c r="CW79" s="6"/>
      <c r="CX79" s="6"/>
      <c r="CY79" s="6"/>
      <c r="CZ79" s="6"/>
    </row>
    <row r="80" s="454"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6"/>
      <c r="AR80" s="908"/>
      <c r="AS80" s="908"/>
      <c r="AT80" s="908"/>
      <c r="AU80" s="908"/>
      <c r="AV80" s="908"/>
      <c r="AW80" s="908"/>
      <c r="AX80" s="908"/>
      <c r="AY80" s="908"/>
      <c r="AZ80" s="361"/>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423"/>
      <c r="CN80" s="423"/>
      <c r="CO80" s="423"/>
      <c r="CP80" s="423"/>
      <c r="CQ80" s="423"/>
      <c r="CR80" s="6"/>
      <c r="CS80" s="6"/>
      <c r="CT80" s="6"/>
      <c r="CU80" s="6"/>
      <c r="CV80" s="6"/>
      <c r="CW80" s="6"/>
      <c r="CX80" s="6"/>
      <c r="CY80" s="6"/>
      <c r="CZ80" s="6"/>
    </row>
    <row r="81" s="454" customFormat="true" ht="15" customHeight="true" x14ac:dyDescent="0.2">
      <c r="A81" s="165"/>
      <c r="B81" s="158"/>
      <c r="C81" s="140"/>
      <c r="D81" s="139"/>
      <c r="E81" s="139"/>
      <c r="F81" s="139"/>
      <c r="G81" s="138"/>
      <c r="H81" s="137"/>
      <c r="I81" s="139"/>
      <c r="J81" s="139"/>
      <c r="K81" s="139"/>
      <c r="L81" s="136"/>
      <c r="M81" s="140"/>
      <c r="N81" s="139"/>
      <c r="O81" s="139"/>
      <c r="P81" s="139"/>
      <c r="Q81" s="138"/>
      <c r="R81" s="137"/>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6"/>
      <c r="AR81" s="908"/>
      <c r="AS81" s="908"/>
      <c r="AT81" s="908"/>
      <c r="AU81" s="908"/>
      <c r="AV81" s="908"/>
      <c r="AW81" s="908"/>
      <c r="AX81" s="908"/>
      <c r="AY81" s="908"/>
      <c r="AZ81" s="361"/>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423"/>
      <c r="CN81" s="423"/>
      <c r="CO81" s="423"/>
      <c r="CP81" s="423"/>
      <c r="CQ81" s="423"/>
      <c r="CR81" s="6"/>
      <c r="CS81" s="6"/>
      <c r="CT81" s="6"/>
      <c r="CU81" s="6"/>
      <c r="CV81" s="6"/>
      <c r="CW81" s="6"/>
      <c r="CX81" s="6"/>
      <c r="CY81" s="6"/>
      <c r="CZ81" s="6"/>
    </row>
    <row r="82" s="454" customFormat="true" ht="15" customHeight="true" x14ac:dyDescent="0.2">
      <c r="A82" s="165"/>
      <c r="B82" s="158"/>
      <c r="C82" s="140"/>
      <c r="D82" s="139"/>
      <c r="E82" s="139"/>
      <c r="F82" s="139"/>
      <c r="G82" s="138"/>
      <c r="H82" s="137"/>
      <c r="I82" s="139"/>
      <c r="J82" s="139"/>
      <c r="K82" s="139"/>
      <c r="L82" s="136"/>
      <c r="M82" s="140"/>
      <c r="N82" s="139"/>
      <c r="O82" s="139"/>
      <c r="P82" s="139"/>
      <c r="Q82" s="138"/>
      <c r="R82" s="137"/>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6"/>
      <c r="AR82" s="908"/>
      <c r="AS82" s="908"/>
      <c r="AT82" s="908"/>
      <c r="AU82" s="908"/>
      <c r="AV82" s="908"/>
      <c r="AW82" s="908"/>
      <c r="AX82" s="908"/>
      <c r="AY82" s="908"/>
      <c r="AZ82" s="361"/>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423"/>
      <c r="CN82" s="423"/>
      <c r="CO82" s="423"/>
      <c r="CP82" s="423"/>
      <c r="CQ82" s="423"/>
      <c r="CR82" s="6"/>
      <c r="CS82" s="6"/>
      <c r="CT82" s="6"/>
      <c r="CU82" s="6"/>
      <c r="CV82" s="6"/>
      <c r="CW82" s="6"/>
      <c r="CX82" s="6"/>
      <c r="CY82" s="6"/>
      <c r="CZ82" s="6"/>
    </row>
    <row r="83" s="454" customFormat="true" ht="15" customHeight="true" x14ac:dyDescent="0.2">
      <c r="A83" s="165"/>
      <c r="B83" s="158"/>
      <c r="C83" s="140"/>
      <c r="D83" s="139"/>
      <c r="E83" s="139"/>
      <c r="F83" s="139"/>
      <c r="G83" s="138"/>
      <c r="H83" s="137"/>
      <c r="I83" s="139"/>
      <c r="J83" s="139"/>
      <c r="K83" s="139"/>
      <c r="L83" s="136"/>
      <c r="M83" s="140"/>
      <c r="N83" s="139"/>
      <c r="O83" s="139"/>
      <c r="P83" s="139"/>
      <c r="Q83" s="138"/>
      <c r="R83" s="137"/>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6"/>
      <c r="AR83" s="908"/>
      <c r="AS83" s="908"/>
      <c r="AT83" s="908"/>
      <c r="AU83" s="908"/>
      <c r="AV83" s="908"/>
      <c r="AW83" s="908"/>
      <c r="AX83" s="908"/>
      <c r="AY83" s="908"/>
      <c r="AZ83" s="361"/>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423"/>
      <c r="CN83" s="423"/>
      <c r="CO83" s="423"/>
      <c r="CP83" s="423"/>
      <c r="CQ83" s="423"/>
      <c r="CR83" s="6"/>
      <c r="CS83" s="6"/>
      <c r="CT83" s="6"/>
      <c r="CU83" s="6"/>
      <c r="CV83" s="6"/>
      <c r="CW83" s="6"/>
      <c r="CX83" s="6"/>
      <c r="CY83" s="6"/>
      <c r="CZ83" s="6"/>
    </row>
    <row r="84" s="454" customFormat="true" ht="15" customHeight="true" x14ac:dyDescent="0.2">
      <c r="A84" s="165"/>
      <c r="B84" s="158"/>
      <c r="C84" s="140"/>
      <c r="D84" s="139"/>
      <c r="E84" s="139"/>
      <c r="F84" s="139"/>
      <c r="G84" s="138"/>
      <c r="H84" s="137"/>
      <c r="I84" s="139"/>
      <c r="J84" s="139"/>
      <c r="K84" s="139"/>
      <c r="L84" s="136"/>
      <c r="M84" s="140"/>
      <c r="N84" s="139"/>
      <c r="O84" s="139"/>
      <c r="P84" s="139"/>
      <c r="Q84" s="138"/>
      <c r="R84" s="137"/>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6"/>
      <c r="AR84" s="908"/>
      <c r="AS84" s="908"/>
      <c r="AT84" s="908"/>
      <c r="AU84" s="908"/>
      <c r="AV84" s="908"/>
      <c r="AW84" s="908"/>
      <c r="AX84" s="908"/>
      <c r="AY84" s="908"/>
      <c r="AZ84" s="361"/>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423"/>
      <c r="CN84" s="423"/>
      <c r="CO84" s="423"/>
      <c r="CP84" s="423"/>
      <c r="CQ84" s="423"/>
      <c r="CR84" s="6"/>
      <c r="CS84" s="6"/>
      <c r="CT84" s="6"/>
      <c r="CU84" s="6"/>
      <c r="CV84" s="6"/>
      <c r="CW84" s="6"/>
      <c r="CX84" s="6"/>
      <c r="CY84" s="6"/>
      <c r="CZ84" s="6"/>
    </row>
    <row r="85" s="454" customFormat="true" ht="15" customHeight="true" x14ac:dyDescent="0.2">
      <c r="A85" s="165"/>
      <c r="B85" s="158"/>
      <c r="C85" s="140"/>
      <c r="D85" s="139"/>
      <c r="E85" s="139"/>
      <c r="F85" s="139"/>
      <c r="G85" s="138"/>
      <c r="H85" s="137"/>
      <c r="I85" s="139"/>
      <c r="J85" s="139"/>
      <c r="K85" s="139"/>
      <c r="L85" s="136"/>
      <c r="M85" s="140"/>
      <c r="N85" s="139"/>
      <c r="O85" s="139"/>
      <c r="P85" s="139"/>
      <c r="Q85" s="138"/>
      <c r="R85" s="137"/>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6"/>
      <c r="AR85" s="908"/>
      <c r="AS85" s="908"/>
      <c r="AT85" s="908"/>
      <c r="AU85" s="908"/>
      <c r="AV85" s="908"/>
      <c r="AW85" s="908"/>
      <c r="AX85" s="908"/>
      <c r="AY85" s="908"/>
      <c r="AZ85" s="361"/>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423"/>
      <c r="CN85" s="423"/>
      <c r="CO85" s="423"/>
      <c r="CP85" s="423"/>
      <c r="CQ85" s="423"/>
      <c r="CR85" s="6"/>
      <c r="CS85" s="6"/>
      <c r="CT85" s="6"/>
      <c r="CU85" s="6"/>
      <c r="CV85" s="6"/>
      <c r="CW85" s="6"/>
      <c r="CX85" s="6"/>
      <c r="CY85" s="6"/>
      <c r="CZ85" s="6"/>
    </row>
    <row r="86" s="454" customFormat="true" ht="15" customHeight="true" x14ac:dyDescent="0.2">
      <c r="A86" s="165"/>
      <c r="B86" s="158"/>
      <c r="C86" s="140"/>
      <c r="D86" s="139"/>
      <c r="E86" s="139"/>
      <c r="F86" s="139"/>
      <c r="G86" s="138"/>
      <c r="H86" s="137"/>
      <c r="I86" s="139"/>
      <c r="J86" s="139"/>
      <c r="K86" s="139"/>
      <c r="L86" s="136"/>
      <c r="M86" s="140"/>
      <c r="N86" s="139"/>
      <c r="O86" s="139"/>
      <c r="P86" s="139"/>
      <c r="Q86" s="138"/>
      <c r="R86" s="137"/>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6"/>
      <c r="AR86" s="908"/>
      <c r="AS86" s="908"/>
      <c r="AT86" s="908"/>
      <c r="AU86" s="908"/>
      <c r="AV86" s="908"/>
      <c r="AW86" s="908"/>
      <c r="AX86" s="908"/>
      <c r="AY86" s="908"/>
      <c r="AZ86" s="361"/>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423"/>
      <c r="CN86" s="423"/>
      <c r="CO86" s="423"/>
      <c r="CP86" s="423"/>
      <c r="CQ86" s="423"/>
      <c r="CR86" s="6"/>
      <c r="CS86" s="6"/>
      <c r="CT86" s="6"/>
      <c r="CU86" s="6"/>
      <c r="CV86" s="6"/>
      <c r="CW86" s="6"/>
      <c r="CX86" s="6"/>
      <c r="CY86" s="6"/>
      <c r="CZ86" s="6"/>
    </row>
    <row r="87" s="454" customFormat="true" ht="15" customHeight="true" x14ac:dyDescent="0.2">
      <c r="A87" s="165"/>
      <c r="B87" s="158"/>
      <c r="C87" s="140"/>
      <c r="D87" s="139"/>
      <c r="E87" s="139"/>
      <c r="F87" s="139"/>
      <c r="G87" s="138"/>
      <c r="H87" s="137"/>
      <c r="I87" s="139"/>
      <c r="J87" s="139"/>
      <c r="K87" s="139"/>
      <c r="L87" s="136"/>
      <c r="M87" s="140"/>
      <c r="N87" s="139"/>
      <c r="O87" s="139"/>
      <c r="P87" s="139"/>
      <c r="Q87" s="138"/>
      <c r="R87" s="137"/>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6"/>
      <c r="AR87" s="908"/>
      <c r="AS87" s="908"/>
      <c r="AT87" s="908"/>
      <c r="AU87" s="908"/>
      <c r="AV87" s="908"/>
      <c r="AW87" s="908"/>
      <c r="AX87" s="908"/>
      <c r="AY87" s="908"/>
      <c r="AZ87" s="361"/>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423"/>
      <c r="CN87" s="423"/>
      <c r="CO87" s="423"/>
      <c r="CP87" s="423"/>
      <c r="CQ87" s="423"/>
      <c r="CR87" s="6"/>
      <c r="CS87" s="6"/>
      <c r="CT87" s="6"/>
      <c r="CU87" s="6"/>
      <c r="CV87" s="6"/>
      <c r="CW87" s="6"/>
      <c r="CX87" s="6"/>
      <c r="CY87" s="6"/>
      <c r="CZ87" s="6"/>
    </row>
    <row r="88" s="454" customFormat="true" ht="15" customHeight="true" x14ac:dyDescent="0.2">
      <c r="A88" s="165"/>
      <c r="B88" s="158"/>
      <c r="C88" s="140"/>
      <c r="D88" s="139"/>
      <c r="E88" s="139"/>
      <c r="F88" s="139"/>
      <c r="G88" s="138"/>
      <c r="H88" s="137"/>
      <c r="I88" s="139"/>
      <c r="J88" s="139"/>
      <c r="K88" s="139"/>
      <c r="L88" s="136"/>
      <c r="M88" s="140"/>
      <c r="N88" s="139"/>
      <c r="O88" s="139"/>
      <c r="P88" s="139"/>
      <c r="Q88" s="138"/>
      <c r="R88" s="137"/>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6"/>
      <c r="AR88" s="908"/>
      <c r="AS88" s="908"/>
      <c r="AT88" s="908"/>
      <c r="AU88" s="908"/>
      <c r="AV88" s="908"/>
      <c r="AW88" s="908"/>
      <c r="AX88" s="908"/>
      <c r="AY88" s="908"/>
      <c r="AZ88" s="361"/>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423"/>
      <c r="CN88" s="423"/>
      <c r="CO88" s="423"/>
      <c r="CP88" s="423"/>
      <c r="CQ88" s="423"/>
      <c r="CR88" s="6"/>
      <c r="CS88" s="6"/>
      <c r="CT88" s="6"/>
      <c r="CU88" s="6"/>
      <c r="CV88" s="6"/>
      <c r="CW88" s="6"/>
      <c r="CX88" s="6"/>
      <c r="CY88" s="6"/>
      <c r="CZ88" s="6"/>
    </row>
    <row r="89" s="454" customFormat="true" ht="15" customHeight="true" x14ac:dyDescent="0.2">
      <c r="A89" s="165"/>
      <c r="B89" s="158"/>
      <c r="C89" s="140"/>
      <c r="D89" s="139"/>
      <c r="E89" s="139"/>
      <c r="F89" s="139"/>
      <c r="G89" s="138"/>
      <c r="H89" s="137"/>
      <c r="I89" s="139"/>
      <c r="J89" s="139"/>
      <c r="K89" s="139"/>
      <c r="L89" s="136"/>
      <c r="M89" s="140"/>
      <c r="N89" s="139"/>
      <c r="O89" s="139"/>
      <c r="P89" s="139"/>
      <c r="Q89" s="138"/>
      <c r="R89" s="137"/>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6"/>
      <c r="AR89" s="908"/>
      <c r="AS89" s="908"/>
      <c r="AT89" s="908"/>
      <c r="AU89" s="908"/>
      <c r="AV89" s="908"/>
      <c r="AW89" s="908"/>
      <c r="AX89" s="908"/>
      <c r="AY89" s="908"/>
      <c r="AZ89" s="361"/>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423"/>
      <c r="CN89" s="423"/>
      <c r="CO89" s="423"/>
      <c r="CP89" s="423"/>
      <c r="CQ89" s="423"/>
      <c r="CR89" s="6"/>
      <c r="CS89" s="6"/>
      <c r="CT89" s="6"/>
      <c r="CU89" s="6"/>
      <c r="CV89" s="6"/>
      <c r="CW89" s="6"/>
      <c r="CX89" s="6"/>
      <c r="CY89" s="6"/>
      <c r="CZ89" s="6"/>
    </row>
    <row r="90" s="454" customFormat="true" ht="15" customHeight="true" x14ac:dyDescent="0.2">
      <c r="A90" s="165"/>
      <c r="B90" s="158"/>
      <c r="C90" s="140"/>
      <c r="D90" s="139"/>
      <c r="E90" s="139"/>
      <c r="F90" s="139"/>
      <c r="G90" s="138"/>
      <c r="H90" s="137"/>
      <c r="I90" s="139"/>
      <c r="J90" s="139"/>
      <c r="K90" s="139"/>
      <c r="L90" s="136"/>
      <c r="M90" s="140"/>
      <c r="N90" s="139"/>
      <c r="O90" s="139"/>
      <c r="P90" s="139"/>
      <c r="Q90" s="138"/>
      <c r="R90" s="137"/>
      <c r="S90" s="139"/>
      <c r="T90" s="139"/>
      <c r="U90" s="139"/>
      <c r="V90" s="139"/>
      <c r="W90" s="139"/>
      <c r="X90" s="139"/>
      <c r="Y90" s="139"/>
      <c r="Z90" s="139"/>
      <c r="AA90" s="139"/>
      <c r="AB90" s="139"/>
      <c r="AC90" s="139"/>
      <c r="AD90" s="139"/>
      <c r="AE90" s="139"/>
      <c r="AF90" s="139"/>
      <c r="AG90" s="139"/>
      <c r="AH90" s="139"/>
      <c r="AI90" s="139"/>
      <c r="AJ90" s="139"/>
      <c r="AK90" s="139"/>
      <c r="AL90" s="139"/>
      <c r="AM90" s="139"/>
      <c r="AN90" s="139"/>
      <c r="AO90" s="139"/>
      <c r="AP90" s="139"/>
      <c r="AQ90" s="136"/>
      <c r="AR90" s="908"/>
      <c r="AS90" s="908"/>
      <c r="AT90" s="908"/>
      <c r="AU90" s="908"/>
      <c r="AV90" s="908"/>
      <c r="AW90" s="908"/>
      <c r="AX90" s="908"/>
      <c r="AY90" s="908"/>
      <c r="AZ90" s="361"/>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423"/>
      <c r="CN90" s="423"/>
      <c r="CO90" s="423"/>
      <c r="CP90" s="423"/>
      <c r="CQ90" s="423"/>
      <c r="CR90" s="6"/>
      <c r="CS90" s="6"/>
      <c r="CT90" s="6"/>
      <c r="CU90" s="6"/>
      <c r="CV90" s="6"/>
      <c r="CW90" s="6"/>
      <c r="CX90" s="6"/>
      <c r="CY90" s="6"/>
      <c r="CZ90" s="6"/>
    </row>
    <row r="91" s="454" customFormat="true" ht="15" customHeight="true" x14ac:dyDescent="0.2">
      <c r="A91" s="165"/>
      <c r="B91" s="158"/>
      <c r="C91" s="140"/>
      <c r="D91" s="139"/>
      <c r="E91" s="139"/>
      <c r="F91" s="139"/>
      <c r="G91" s="138"/>
      <c r="H91" s="137"/>
      <c r="I91" s="139"/>
      <c r="J91" s="139"/>
      <c r="K91" s="139"/>
      <c r="L91" s="136"/>
      <c r="M91" s="140"/>
      <c r="N91" s="139"/>
      <c r="O91" s="139"/>
      <c r="P91" s="139"/>
      <c r="Q91" s="138"/>
      <c r="R91" s="137"/>
      <c r="S91" s="139"/>
      <c r="T91" s="139"/>
      <c r="U91" s="139"/>
      <c r="V91" s="139"/>
      <c r="W91" s="139"/>
      <c r="X91" s="139"/>
      <c r="Y91" s="139"/>
      <c r="Z91" s="139"/>
      <c r="AA91" s="139"/>
      <c r="AB91" s="139"/>
      <c r="AC91" s="139"/>
      <c r="AD91" s="139"/>
      <c r="AE91" s="139"/>
      <c r="AF91" s="139"/>
      <c r="AG91" s="139"/>
      <c r="AH91" s="139"/>
      <c r="AI91" s="139"/>
      <c r="AJ91" s="139"/>
      <c r="AK91" s="139"/>
      <c r="AL91" s="139"/>
      <c r="AM91" s="139"/>
      <c r="AN91" s="139"/>
      <c r="AO91" s="139"/>
      <c r="AP91" s="139"/>
      <c r="AQ91" s="136"/>
      <c r="AR91" s="908"/>
      <c r="AS91" s="908"/>
      <c r="AT91" s="908"/>
      <c r="AU91" s="908"/>
      <c r="AV91" s="908"/>
      <c r="AW91" s="908"/>
      <c r="AX91" s="908"/>
      <c r="AY91" s="908"/>
      <c r="AZ91" s="361"/>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423"/>
      <c r="CN91" s="423"/>
      <c r="CO91" s="423"/>
      <c r="CP91" s="423"/>
      <c r="CQ91" s="423"/>
      <c r="CR91" s="6"/>
      <c r="CS91" s="6"/>
      <c r="CT91" s="6"/>
      <c r="CU91" s="6"/>
      <c r="CV91" s="6"/>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19"/>
      <c r="AR92" s="908"/>
      <c r="AS92" s="908"/>
      <c r="AT92" s="908"/>
      <c r="AU92" s="908"/>
      <c r="AV92" s="908"/>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423"/>
      <c r="CN92" s="423"/>
      <c r="CO92" s="423"/>
      <c r="CP92" s="423"/>
      <c r="CQ92" s="423"/>
      <c r="CR92" s="6"/>
      <c r="CS92" s="6"/>
      <c r="CT92" s="6"/>
      <c r="CU92" s="6"/>
      <c r="CV92" s="6"/>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28"/>
      <c r="AM93" s="128"/>
      <c r="AN93" s="128"/>
      <c r="AO93" s="128"/>
      <c r="AP93" s="128"/>
      <c r="AQ93" s="119"/>
      <c r="AR93" s="908"/>
      <c r="AS93" s="908"/>
      <c r="AT93" s="908"/>
      <c r="AU93" s="908"/>
      <c r="AV93" s="908"/>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423"/>
      <c r="CN93" s="423"/>
      <c r="CO93" s="423"/>
      <c r="CP93" s="423"/>
      <c r="CQ93" s="423"/>
      <c r="CR93" s="6"/>
      <c r="CS93" s="6"/>
      <c r="CT93" s="6"/>
      <c r="CU93" s="6"/>
      <c r="CV93" s="6"/>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28"/>
      <c r="AM94" s="128"/>
      <c r="AN94" s="128"/>
      <c r="AO94" s="128"/>
      <c r="AP94" s="128"/>
      <c r="AQ94" s="119"/>
      <c r="AR94" s="908"/>
      <c r="AS94" s="908"/>
      <c r="AT94" s="908"/>
      <c r="AU94" s="908"/>
      <c r="AV94" s="908"/>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423"/>
      <c r="CN94" s="423"/>
      <c r="CO94" s="423"/>
      <c r="CP94" s="423"/>
      <c r="CQ94" s="423"/>
      <c r="CR94" s="6"/>
      <c r="CS94" s="6"/>
      <c r="CT94" s="6"/>
      <c r="CU94" s="6"/>
      <c r="CV94" s="6"/>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28"/>
      <c r="AM95" s="128"/>
      <c r="AN95" s="128"/>
      <c r="AO95" s="128"/>
      <c r="AP95" s="128"/>
      <c r="AQ95" s="119"/>
      <c r="AR95" s="908"/>
      <c r="AS95" s="908"/>
      <c r="AT95" s="908"/>
      <c r="AU95" s="908"/>
      <c r="AV95" s="908"/>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423"/>
      <c r="CN95" s="423"/>
      <c r="CO95" s="423"/>
      <c r="CP95" s="423"/>
      <c r="CQ95" s="423"/>
      <c r="CR95" s="6"/>
      <c r="CS95" s="6"/>
      <c r="CT95" s="6"/>
      <c r="CU95" s="6"/>
      <c r="CV95" s="6"/>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28"/>
      <c r="AM96" s="128"/>
      <c r="AN96" s="128"/>
      <c r="AO96" s="128"/>
      <c r="AP96" s="128"/>
      <c r="AQ96" s="119"/>
      <c r="AR96" s="908"/>
      <c r="AS96" s="908"/>
      <c r="AT96" s="908"/>
      <c r="AU96" s="908"/>
      <c r="AV96" s="908"/>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423"/>
      <c r="CN96" s="423"/>
      <c r="CO96" s="423"/>
      <c r="CP96" s="423"/>
      <c r="CQ96" s="423"/>
      <c r="CR96" s="6"/>
      <c r="CS96" s="6"/>
      <c r="CT96" s="6"/>
      <c r="CU96" s="6"/>
      <c r="CV96" s="6"/>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28"/>
      <c r="AM97" s="128"/>
      <c r="AN97" s="128"/>
      <c r="AO97" s="128"/>
      <c r="AP97" s="128"/>
      <c r="AQ97" s="119"/>
      <c r="AR97" s="908"/>
      <c r="AS97" s="908"/>
      <c r="AT97" s="908"/>
      <c r="AU97" s="908"/>
      <c r="AV97" s="908"/>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423"/>
      <c r="CN97" s="423"/>
      <c r="CO97" s="423"/>
      <c r="CP97" s="423"/>
      <c r="CQ97" s="423"/>
      <c r="CR97" s="6"/>
      <c r="CS97" s="6"/>
      <c r="CT97" s="6"/>
      <c r="CU97" s="6"/>
      <c r="CV97" s="6"/>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28"/>
      <c r="AM98" s="128"/>
      <c r="AN98" s="128"/>
      <c r="AO98" s="128"/>
      <c r="AP98" s="128"/>
      <c r="AQ98" s="119"/>
      <c r="AR98" s="908"/>
      <c r="AS98" s="908"/>
      <c r="AT98" s="908"/>
      <c r="AU98" s="908"/>
      <c r="AV98" s="908"/>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423"/>
      <c r="CN98" s="423"/>
      <c r="CO98" s="423"/>
      <c r="CP98" s="423"/>
      <c r="CQ98" s="423"/>
      <c r="CR98" s="6"/>
      <c r="CS98" s="6"/>
      <c r="CT98" s="6"/>
      <c r="CU98" s="6"/>
      <c r="CV98" s="6"/>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28"/>
      <c r="AM99" s="128"/>
      <c r="AN99" s="128"/>
      <c r="AO99" s="128"/>
      <c r="AP99" s="128"/>
      <c r="AQ99" s="119"/>
      <c r="AR99" s="908"/>
      <c r="AS99" s="908"/>
      <c r="AT99" s="908"/>
      <c r="AU99" s="908"/>
      <c r="AV99" s="908"/>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423"/>
      <c r="CN99" s="423"/>
      <c r="CO99" s="423"/>
      <c r="CP99" s="423"/>
      <c r="CQ99" s="423"/>
      <c r="CR99" s="6"/>
      <c r="CS99" s="6"/>
      <c r="CT99" s="6"/>
      <c r="CU99" s="6"/>
      <c r="CV99" s="6"/>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28"/>
      <c r="AM100" s="128"/>
      <c r="AN100" s="128"/>
      <c r="AO100" s="128"/>
      <c r="AP100" s="128"/>
      <c r="AQ100" s="119"/>
      <c r="AR100" s="908"/>
      <c r="AS100" s="908"/>
      <c r="AT100" s="908"/>
      <c r="AU100" s="908"/>
      <c r="AV100" s="908"/>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423"/>
      <c r="CN100" s="423"/>
      <c r="CO100" s="423"/>
      <c r="CP100" s="423"/>
      <c r="CQ100" s="423"/>
      <c r="CR100" s="6"/>
      <c r="CS100" s="6"/>
      <c r="CT100" s="6"/>
      <c r="CU100" s="6"/>
      <c r="CV100" s="6"/>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28"/>
      <c r="AM101" s="128"/>
      <c r="AN101" s="128"/>
      <c r="AO101" s="128"/>
      <c r="AP101" s="128"/>
      <c r="AQ101" s="119"/>
      <c r="AR101" s="908"/>
      <c r="AS101" s="908"/>
      <c r="AT101" s="908"/>
      <c r="AU101" s="908"/>
      <c r="AV101" s="908"/>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423"/>
      <c r="CN101" s="423"/>
      <c r="CO101" s="423"/>
      <c r="CP101" s="423"/>
      <c r="CQ101" s="423"/>
      <c r="CR101" s="6"/>
      <c r="CS101" s="6"/>
      <c r="CT101" s="6"/>
      <c r="CU101" s="6"/>
      <c r="CV101" s="6"/>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28"/>
      <c r="AM102" s="128"/>
      <c r="AN102" s="128"/>
      <c r="AO102" s="128"/>
      <c r="AP102" s="128"/>
      <c r="AQ102" s="119"/>
      <c r="AR102" s="908"/>
      <c r="AS102" s="908"/>
      <c r="AT102" s="908"/>
      <c r="AU102" s="908"/>
      <c r="AV102" s="908"/>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423"/>
      <c r="CN102" s="423"/>
      <c r="CO102" s="423"/>
      <c r="CP102" s="423"/>
      <c r="CQ102" s="423"/>
      <c r="CR102" s="6"/>
      <c r="CS102" s="6"/>
      <c r="CT102" s="6"/>
      <c r="CU102" s="6"/>
      <c r="CV102" s="6"/>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28"/>
      <c r="AM103" s="128"/>
      <c r="AN103" s="128"/>
      <c r="AO103" s="128"/>
      <c r="AP103" s="128"/>
      <c r="AQ103" s="119"/>
      <c r="AR103" s="908"/>
      <c r="AS103" s="908"/>
      <c r="AT103" s="908"/>
      <c r="AU103" s="908"/>
      <c r="AV103" s="908"/>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423"/>
      <c r="CN103" s="423"/>
      <c r="CO103" s="423"/>
      <c r="CP103" s="423"/>
      <c r="CQ103" s="423"/>
      <c r="CR103" s="6"/>
      <c r="CS103" s="6"/>
      <c r="CT103" s="6"/>
      <c r="CU103" s="6"/>
      <c r="CV103" s="6"/>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28"/>
      <c r="AM104" s="128"/>
      <c r="AN104" s="128"/>
      <c r="AO104" s="128"/>
      <c r="AP104" s="128"/>
      <c r="AQ104" s="119"/>
      <c r="AR104" s="908"/>
      <c r="AS104" s="908"/>
      <c r="AT104" s="908"/>
      <c r="AU104" s="908"/>
      <c r="AV104" s="908"/>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423"/>
      <c r="CN104" s="423"/>
      <c r="CO104" s="423"/>
      <c r="CP104" s="423"/>
      <c r="CQ104" s="423"/>
      <c r="CR104" s="6"/>
      <c r="CS104" s="6"/>
      <c r="CT104" s="6"/>
      <c r="CU104" s="6"/>
      <c r="CV104" s="6"/>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108"/>
      <c r="AM105" s="108"/>
      <c r="AN105" s="108"/>
      <c r="AO105" s="108"/>
      <c r="AP105" s="108"/>
      <c r="AQ105" s="89"/>
      <c r="AR105" s="908"/>
      <c r="AS105" s="908"/>
      <c r="AT105" s="908"/>
      <c r="AU105" s="908"/>
      <c r="AV105" s="908"/>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435"/>
      <c r="CN105" s="435"/>
      <c r="CO105" s="435"/>
      <c r="CP105" s="435"/>
      <c r="CQ105" s="435"/>
      <c r="CR105" s="6"/>
      <c r="CS105" s="6"/>
      <c r="CT105" s="6"/>
      <c r="CU105" s="6"/>
      <c r="CV105" s="6"/>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R106" s="361"/>
      <c r="AS106" s="361"/>
      <c r="AT106" s="361"/>
      <c r="AU106" s="361"/>
      <c r="AV106" s="361"/>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416"/>
      <c r="CN106" s="416"/>
      <c r="CO106" s="416"/>
      <c r="CP106" s="416"/>
      <c r="CQ106" s="416"/>
      <c r="CR106" s="360"/>
      <c r="CS106" s="360"/>
      <c r="CT106" s="360"/>
      <c r="CU106" s="360"/>
      <c r="CV106" s="360"/>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R107" s="356"/>
      <c r="AS107" s="356"/>
      <c r="AT107" s="356"/>
      <c r="AU107" s="356"/>
      <c r="AV107" s="35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R108" s="356"/>
      <c r="AS108" s="356"/>
      <c r="AT108" s="356"/>
      <c r="AU108" s="356"/>
      <c r="AV108" s="356"/>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2008</v>
      </c>
      <c r="B109" s="341"/>
      <c r="C109" s="315"/>
      <c r="D109" s="315"/>
      <c r="E109" s="315"/>
      <c r="F109" s="315"/>
      <c r="G109" s="315"/>
      <c r="H109" s="315"/>
      <c r="I109" s="315"/>
      <c r="J109" s="315"/>
      <c r="K109" s="315"/>
      <c r="L109" s="315"/>
      <c r="M109" s="315"/>
      <c r="N109" s="315"/>
      <c r="O109" s="315"/>
      <c r="P109" s="315"/>
      <c r="Q109" s="315"/>
      <c r="R109" s="315"/>
      <c r="S109" s="315"/>
      <c r="T109" s="315"/>
      <c r="U109" s="315"/>
      <c r="AR109" s="356"/>
      <c r="AS109" s="356"/>
      <c r="AT109" s="356"/>
      <c r="AU109" s="356"/>
      <c r="AV109" s="356"/>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R110" s="356"/>
      <c r="AS110" s="356"/>
      <c r="AT110" s="356"/>
      <c r="AU110" s="356"/>
      <c r="AV110" s="356"/>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R111" s="356"/>
      <c r="AS111" s="356"/>
      <c r="AT111" s="356"/>
      <c r="AU111" s="356"/>
      <c r="AV111" s="356"/>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R112" s="356"/>
      <c r="AS112" s="356"/>
      <c r="AT112" s="356"/>
      <c r="AU112" s="356"/>
      <c r="AV112" s="356"/>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R113" s="356"/>
      <c r="AS113" s="356"/>
      <c r="AT113" s="356"/>
      <c r="AU113" s="356"/>
      <c r="AV113" s="356"/>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R114" s="356"/>
      <c r="AS114" s="356"/>
      <c r="AT114" s="356"/>
      <c r="AU114" s="356"/>
      <c r="AV114" s="356"/>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AIS08</v>
      </c>
      <c r="C115" s="315"/>
      <c r="D115" s="315"/>
      <c r="E115" s="315"/>
      <c r="F115" s="315"/>
      <c r="G115" s="315"/>
      <c r="H115" s="315"/>
      <c r="I115" s="315"/>
      <c r="J115" s="315"/>
      <c r="K115" s="315"/>
      <c r="L115" s="315"/>
      <c r="M115" s="315"/>
      <c r="N115" s="315"/>
      <c r="O115" s="315"/>
      <c r="P115" s="315"/>
      <c r="Q115" s="315"/>
      <c r="R115" s="315"/>
      <c r="S115" s="315"/>
      <c r="T115" s="315"/>
      <c r="U115" s="315"/>
      <c r="AR115" s="356"/>
      <c r="AS115" s="356"/>
      <c r="AT115" s="356"/>
      <c r="AU115" s="356"/>
      <c r="AV115" s="356"/>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Ratio of Improved latrines based on:</v>
      </c>
      <c r="B116" s="196" t="s">
        <v>184</v>
      </c>
      <c r="C116" s="315"/>
      <c r="D116" s="315"/>
      <c r="E116" s="315"/>
      <c r="F116" s="315"/>
      <c r="G116" s="315"/>
      <c r="H116" s="315"/>
      <c r="I116" s="315"/>
      <c r="J116" s="315"/>
      <c r="K116" s="315"/>
      <c r="L116" s="315"/>
      <c r="M116" s="315"/>
      <c r="N116" s="315"/>
      <c r="O116" s="315"/>
      <c r="P116" s="315"/>
      <c r="Q116" s="315"/>
      <c r="R116" s="315"/>
      <c r="S116" s="315"/>
      <c r="T116" s="315"/>
      <c r="U116" s="315"/>
      <c r="AR116" s="356"/>
      <c r="AS116" s="356"/>
      <c r="AT116" s="356"/>
      <c r="AU116" s="356"/>
      <c r="AV116" s="356"/>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Ratio of Shared improved based on:</v>
      </c>
      <c r="B117" s="195" t="s">
        <v>184</v>
      </c>
      <c r="C117" s="315"/>
      <c r="D117" s="315"/>
      <c r="E117" s="315"/>
      <c r="F117" s="315"/>
      <c r="G117" s="315"/>
      <c r="H117" s="315"/>
      <c r="I117" s="315"/>
      <c r="J117" s="315"/>
      <c r="K117" s="315"/>
      <c r="L117" s="315"/>
      <c r="M117" s="315"/>
      <c r="N117" s="315"/>
      <c r="O117" s="315"/>
      <c r="P117" s="315"/>
      <c r="Q117" s="315"/>
      <c r="R117" s="315"/>
      <c r="S117" s="315"/>
      <c r="T117" s="315"/>
      <c r="U117" s="315"/>
      <c r="AR117" s="356"/>
      <c r="AS117" s="356"/>
      <c r="AT117" s="356"/>
      <c r="AU117" s="356"/>
      <c r="AV117" s="356"/>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R118" s="356"/>
      <c r="AS118" s="356"/>
      <c r="AT118" s="356"/>
      <c r="AU118" s="356"/>
      <c r="AV118" s="356"/>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R119" s="356"/>
      <c r="AS119" s="356"/>
      <c r="AT119" s="356"/>
      <c r="AU119" s="356"/>
      <c r="AV119" s="356"/>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454"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415"/>
      <c r="AN120" s="415"/>
      <c r="AO120" s="415"/>
      <c r="AP120" s="415"/>
      <c r="AQ120" s="415"/>
      <c r="AR120" s="908"/>
      <c r="AS120" s="908"/>
      <c r="AT120" s="908"/>
      <c r="AU120" s="908"/>
      <c r="AV120" s="908"/>
      <c r="AW120" s="908"/>
      <c r="AX120" s="908"/>
      <c r="AY120" s="908"/>
      <c r="AZ120" s="361"/>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426"/>
      <c r="CN120" s="426"/>
      <c r="CO120" s="426"/>
      <c r="CP120" s="426"/>
      <c r="CQ120" s="426"/>
      <c r="CR120" s="360"/>
      <c r="CS120" s="360"/>
      <c r="CT120" s="360"/>
      <c r="CU120" s="360"/>
      <c r="CV120" s="360"/>
      <c r="CW120" s="360"/>
      <c r="CX120" s="360"/>
      <c r="CY120" s="360"/>
      <c r="CZ120" s="360"/>
    </row>
    <row r="121" s="454" customFormat="true" ht="24"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148</v>
      </c>
      <c r="T121" s="581" t="s">
        <v>149</v>
      </c>
      <c r="U121" s="581" t="s">
        <v>150</v>
      </c>
      <c r="V121" s="581" t="s">
        <v>151</v>
      </c>
      <c r="W121" s="581" t="s">
        <v>152</v>
      </c>
      <c r="X121" s="581" t="s">
        <v>153</v>
      </c>
      <c r="Y121" s="581" t="s">
        <v>154</v>
      </c>
      <c r="Z121" s="581" t="s">
        <v>155</v>
      </c>
      <c r="AA121" s="581" t="s">
        <v>156</v>
      </c>
      <c r="AB121" s="581" t="s">
        <v>157</v>
      </c>
      <c r="AC121" s="581" t="s">
        <v>158</v>
      </c>
      <c r="AD121" s="581" t="s">
        <v>159</v>
      </c>
      <c r="AE121" s="581" t="s">
        <v>160</v>
      </c>
      <c r="AF121" s="581" t="s">
        <v>332</v>
      </c>
      <c r="AG121" s="581" t="s">
        <v>333</v>
      </c>
      <c r="AH121" s="581" t="s">
        <v>161</v>
      </c>
      <c r="AI121" s="581" t="s">
        <v>162</v>
      </c>
      <c r="AJ121" s="581" t="s">
        <v>163</v>
      </c>
      <c r="AK121" s="581" t="s">
        <v>164</v>
      </c>
      <c r="AL121" s="581" t="s">
        <v>165</v>
      </c>
      <c r="AM121" s="581" t="s">
        <v>166</v>
      </c>
      <c r="AN121" s="581" t="s">
        <v>167</v>
      </c>
      <c r="AO121" s="581" t="s">
        <v>334</v>
      </c>
      <c r="AP121" s="581" t="s">
        <v>335</v>
      </c>
      <c r="AQ121" s="582" t="s">
        <v>336</v>
      </c>
      <c r="AR121" s="908"/>
      <c r="AS121" s="908"/>
      <c r="AT121" s="908"/>
      <c r="AU121" s="908"/>
      <c r="AV121" s="908"/>
      <c r="AW121" s="908"/>
      <c r="AX121" s="908"/>
      <c r="AY121" s="908"/>
      <c r="AZ121" s="361"/>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148</v>
      </c>
      <c r="BT121" s="554" t="s">
        <v>149</v>
      </c>
      <c r="BU121" s="554" t="s">
        <v>150</v>
      </c>
      <c r="BV121" s="554" t="s">
        <v>151</v>
      </c>
      <c r="BW121" s="554" t="s">
        <v>152</v>
      </c>
      <c r="BX121" s="554" t="s">
        <v>153</v>
      </c>
      <c r="BY121" s="555" t="s">
        <v>154</v>
      </c>
      <c r="BZ121" s="555" t="s">
        <v>155</v>
      </c>
      <c r="CA121" s="555" t="s">
        <v>156</v>
      </c>
      <c r="CB121" s="555" t="s">
        <v>157</v>
      </c>
      <c r="CC121" s="555" t="s">
        <v>158</v>
      </c>
      <c r="CD121" s="555" t="s">
        <v>159</v>
      </c>
      <c r="CE121" s="555" t="s">
        <v>160</v>
      </c>
      <c r="CF121" s="555" t="s">
        <v>332</v>
      </c>
      <c r="CG121" s="555" t="s">
        <v>333</v>
      </c>
      <c r="CH121" s="555" t="s">
        <v>161</v>
      </c>
      <c r="CI121" s="555" t="s">
        <v>162</v>
      </c>
      <c r="CJ121" s="555" t="s">
        <v>163</v>
      </c>
      <c r="CK121" s="555" t="s">
        <v>164</v>
      </c>
      <c r="CL121" s="555" t="s">
        <v>165</v>
      </c>
      <c r="CM121" s="555" t="s">
        <v>166</v>
      </c>
      <c r="CN121" s="555" t="s">
        <v>167</v>
      </c>
      <c r="CO121" s="555" t="s">
        <v>334</v>
      </c>
      <c r="CP121" s="555" t="s">
        <v>335</v>
      </c>
      <c r="CQ121" s="555" t="s">
        <v>336</v>
      </c>
      <c r="CR121" s="201"/>
      <c r="CS121" s="201"/>
      <c r="CT121" s="201"/>
      <c r="CU121" s="201"/>
      <c r="CV121" s="201"/>
      <c r="CW121" s="201"/>
      <c r="CX121" s="201"/>
      <c r="CY121" s="201"/>
      <c r="CZ121" s="201"/>
    </row>
    <row r="122" s="454" customFormat="true" ht="15" customHeight="true" x14ac:dyDescent="0.2">
      <c r="A122" s="1068" t="s">
        <v>18</v>
      </c>
      <c r="B122" s="386" t="s">
        <v>14</v>
      </c>
      <c r="C122" s="145">
        <f>C153+C154+C155*'DHS10'!C130/100</f>
        <v>4.093054976817168</v>
      </c>
      <c r="D122" s="144">
        <f>D153+D154+D155*'DHS10'!D130/100</f>
        <v>4.8388783501046486</v>
      </c>
      <c r="E122" s="144">
        <f>E153+E154+E155*'DHS10'!E130/100</f>
        <v>9.0506858275144086</v>
      </c>
      <c r="F122" s="144">
        <f>F153+F154+F155*'DHS10'!F130/100</f>
        <v>16.769217417070074</v>
      </c>
      <c r="G122" s="143">
        <f>G153+G154+G155*'DHS10'!G130/100</f>
        <v>48.430952855157884</v>
      </c>
      <c r="H122" s="142">
        <f>H153+H154+H155*'DHS10'!H130/100</f>
        <v>11.27583395594845</v>
      </c>
      <c r="I122" s="144">
        <f>I153+I154+I155*'DHS10'!I130/100</f>
        <v>27.114435769215589</v>
      </c>
      <c r="J122" s="144">
        <f>J153+J154+J155*'DHS10'!J130/100</f>
        <v>39.767041977716801</v>
      </c>
      <c r="K122" s="144">
        <f>K153+K154+K155*'DHS10'!K130/100</f>
        <v>49.314011937753726</v>
      </c>
      <c r="L122" s="141">
        <f>L153+L154+L155*'DHS10'!L130/100</f>
        <v>76.757039789832817</v>
      </c>
      <c r="M122" s="145">
        <f>M153+M154+M155*'DHS10'!M130/100</f>
        <v>3.5411753445252305</v>
      </c>
      <c r="N122" s="144">
        <f>N153+N154+N155*'DHS10'!N130/100</f>
        <v>4.6620937228849932</v>
      </c>
      <c r="O122" s="144">
        <f>O153+O154+O155*'DHS10'!O130/100</f>
        <v>7.1905611544417134</v>
      </c>
      <c r="P122" s="144">
        <f>P153+P154+P155*'DHS10'!P130/100</f>
        <v>10.268695751735383</v>
      </c>
      <c r="Q122" s="143">
        <f>Q153+Q154+Q155*'DHS10'!Q130/100</f>
        <v>23.524993385680354</v>
      </c>
      <c r="R122" s="142">
        <f>R153+R154+R155*'DHS10'!R130/100</f>
        <v>16.73013956539311</v>
      </c>
      <c r="S122" s="144">
        <f>S153+S154+S155*'DHS10'!S130/100</f>
        <v>37.967144178306668</v>
      </c>
      <c r="T122" s="144">
        <f>T153+T154+T155*'DHS10'!T130/100</f>
        <v>8.041408795691936</v>
      </c>
      <c r="U122" s="144">
        <f>U153+U154+U155*'DHS10'!U130/100</f>
        <v>29.894111611730867</v>
      </c>
      <c r="V122" s="144">
        <f>V153+V154+V155*'DHS10'!V130/100</f>
        <v>7.1149945300692252</v>
      </c>
      <c r="W122" s="144">
        <f>W153+W154+W155*'DHS10'!W130/100</f>
        <v>13.002672239335343</v>
      </c>
      <c r="X122" s="144">
        <f>X153+X154+X155*'DHS10'!X130/100</f>
        <v>21.327748422923928</v>
      </c>
      <c r="Y122" s="144">
        <f>Y153+Y154+Y155*'DHS10'!Y130/100</f>
        <v>32.282106394949082</v>
      </c>
      <c r="Z122" s="144">
        <f>Z153+Z154+Z155*'DHS10'!Z130/100</f>
        <v>8.1596981529937054</v>
      </c>
      <c r="AA122" s="144">
        <f>AA153+AA154+AA155*'DHS10'!AA130/100</f>
        <v>12.254173661151745</v>
      </c>
      <c r="AB122" s="144">
        <f>AB153+AB154+AB155*'DHS10'!AB130/100</f>
        <v>17.814911697271985</v>
      </c>
      <c r="AC122" s="144">
        <f>AC153+AC154+AC155*'DHS10'!AC130/100</f>
        <v>19.082625414285051</v>
      </c>
      <c r="AD122" s="144">
        <f>AD153+AD154+AD155*'DHS10'!AD130/100</f>
        <v>26.722259152677502</v>
      </c>
      <c r="AE122" s="144">
        <f>AE153+AE154+AE155*'DHS10'!AE130/100</f>
        <v>10.565241524099038</v>
      </c>
      <c r="AF122" s="144">
        <f>AF153+AF154+AF155*'DHS10'!AF130/100</f>
        <v>18.456739657682999</v>
      </c>
      <c r="AG122" s="144">
        <f>AG153+AG154+AG155*'DHS10'!AG130/100</f>
        <v>34.460166530817943</v>
      </c>
      <c r="AH122" s="144">
        <f>AH153+AH154+AH155*'DHS10'!AH130/100</f>
        <v>4.7959544675887074</v>
      </c>
      <c r="AI122" s="144">
        <f>AI153+AI154+AI155*'DHS10'!AI130/100</f>
        <v>9.7027822745643171</v>
      </c>
      <c r="AJ122" s="144">
        <f>AJ153+AJ154+AJ155*'DHS10'!AJ130/100</f>
        <v>19.19323982824605</v>
      </c>
      <c r="AK122" s="144">
        <f>AK153+AK154+AK155*'DHS10'!AK130/100</f>
        <v>3.4428312815540325</v>
      </c>
      <c r="AL122" s="144">
        <f>AL153+AL154+AL155*'DHS10'!AL130/100</f>
        <v>7.7579222405899966</v>
      </c>
      <c r="AM122" s="144">
        <f>AM153+AM154+AM155*'DHS10'!AM130/100</f>
        <v>8.0092054048064849</v>
      </c>
      <c r="AN122" s="144">
        <f>AN153+AN154+AN155*'DHS10'!AN130/100</f>
        <v>12.946409850559967</v>
      </c>
      <c r="AO122" s="144">
        <f>AO153+AO154+AO155*'DHS10'!AO130/100</f>
        <v>52.109529215439977</v>
      </c>
      <c r="AP122" s="144">
        <f>AP153+AP154+AP155*'DHS10'!AP130/100</f>
        <v>69.605134205405108</v>
      </c>
      <c r="AQ122" s="141">
        <f>AQ153+AQ154+AQ155*'DHS10'!AQ130/100</f>
        <v>86.211836804673212</v>
      </c>
      <c r="AR122" s="908"/>
      <c r="AS122" s="908"/>
      <c r="AT122" s="908"/>
      <c r="AU122" s="908"/>
      <c r="AV122" s="908"/>
      <c r="AW122" s="908"/>
      <c r="AX122" s="908"/>
      <c r="AY122" s="908"/>
      <c r="AZ122" s="361"/>
      <c r="BA122" s="1088" t="s">
        <v>18</v>
      </c>
      <c r="BB122" s="587" t="s">
        <v>14</v>
      </c>
      <c r="BC122" s="62" t="s">
        <v>35</v>
      </c>
      <c r="BD122" s="58" t="s">
        <v>35</v>
      </c>
      <c r="BE122" s="58" t="s">
        <v>35</v>
      </c>
      <c r="BF122" s="58" t="s">
        <v>35</v>
      </c>
      <c r="BG122" s="53" t="s">
        <v>35</v>
      </c>
      <c r="BH122" s="62" t="s">
        <v>35</v>
      </c>
      <c r="BI122" s="58" t="s">
        <v>35</v>
      </c>
      <c r="BJ122" s="58" t="s">
        <v>35</v>
      </c>
      <c r="BK122" s="58" t="s">
        <v>35</v>
      </c>
      <c r="BL122" s="53" t="s">
        <v>35</v>
      </c>
      <c r="BM122" s="62" t="s">
        <v>35</v>
      </c>
      <c r="BN122" s="58" t="s">
        <v>35</v>
      </c>
      <c r="BO122" s="58" t="s">
        <v>35</v>
      </c>
      <c r="BP122" s="58" t="s">
        <v>35</v>
      </c>
      <c r="BQ122" s="53" t="s">
        <v>35</v>
      </c>
      <c r="BR122" s="62" t="s">
        <v>35</v>
      </c>
      <c r="BS122" s="58" t="s">
        <v>35</v>
      </c>
      <c r="BT122" s="58" t="s">
        <v>35</v>
      </c>
      <c r="BU122" s="58" t="s">
        <v>35</v>
      </c>
      <c r="BV122" s="58" t="s">
        <v>35</v>
      </c>
      <c r="BW122" s="58" t="s">
        <v>35</v>
      </c>
      <c r="BX122" s="58" t="s">
        <v>35</v>
      </c>
      <c r="BY122" s="47" t="s">
        <v>35</v>
      </c>
      <c r="BZ122" s="47" t="s">
        <v>35</v>
      </c>
      <c r="CA122" s="47" t="s">
        <v>35</v>
      </c>
      <c r="CB122" s="47" t="s">
        <v>35</v>
      </c>
      <c r="CC122" s="47" t="s">
        <v>35</v>
      </c>
      <c r="CD122" s="47" t="s">
        <v>35</v>
      </c>
      <c r="CE122" s="47" t="s">
        <v>35</v>
      </c>
      <c r="CF122" s="47" t="s">
        <v>35</v>
      </c>
      <c r="CG122" s="47" t="s">
        <v>35</v>
      </c>
      <c r="CH122" s="47" t="s">
        <v>35</v>
      </c>
      <c r="CI122" s="47" t="s">
        <v>35</v>
      </c>
      <c r="CJ122" s="47" t="s">
        <v>35</v>
      </c>
      <c r="CK122" s="47" t="s">
        <v>35</v>
      </c>
      <c r="CL122" s="47" t="s">
        <v>35</v>
      </c>
      <c r="CM122" s="47" t="s">
        <v>35</v>
      </c>
      <c r="CN122" s="47" t="s">
        <v>35</v>
      </c>
      <c r="CO122" s="47" t="s">
        <v>35</v>
      </c>
      <c r="CP122" s="47" t="s">
        <v>35</v>
      </c>
      <c r="CQ122" s="47" t="s">
        <v>35</v>
      </c>
      <c r="CR122" s="7"/>
      <c r="CS122" s="7"/>
      <c r="CT122" s="7"/>
      <c r="CU122" s="7"/>
      <c r="CV122" s="7"/>
      <c r="CW122" s="7"/>
      <c r="CX122" s="7"/>
      <c r="CY122" s="7"/>
      <c r="CZ122" s="7"/>
    </row>
    <row r="123" s="454" customFormat="true" ht="15" customHeight="true" x14ac:dyDescent="0.2">
      <c r="A123" s="1069"/>
      <c r="B123" s="387" t="s">
        <v>51</v>
      </c>
      <c r="C123" s="140">
        <f>100-C122</f>
        <v>95.906945023182828</v>
      </c>
      <c r="D123" s="139">
        <f t="shared" ref="D123:AQ123" si="3">100-D122</f>
        <v>95.16112164989535</v>
      </c>
      <c r="E123" s="139">
        <f t="shared" si="3"/>
        <v>90.949314172485586</v>
      </c>
      <c r="F123" s="139">
        <f t="shared" si="3"/>
        <v>83.230782582929919</v>
      </c>
      <c r="G123" s="138">
        <f t="shared" si="3"/>
        <v>51.569047144842116</v>
      </c>
      <c r="H123" s="137">
        <f t="shared" si="3"/>
        <v>88.724166044051543</v>
      </c>
      <c r="I123" s="139">
        <f t="shared" si="3"/>
        <v>72.885564230784411</v>
      </c>
      <c r="J123" s="139">
        <f t="shared" si="3"/>
        <v>60.232958022283199</v>
      </c>
      <c r="K123" s="139">
        <f t="shared" si="3"/>
        <v>50.685988062246274</v>
      </c>
      <c r="L123" s="136">
        <f t="shared" si="3"/>
        <v>23.242960210167183</v>
      </c>
      <c r="M123" s="140">
        <f t="shared" si="3"/>
        <v>96.458824655474771</v>
      </c>
      <c r="N123" s="139">
        <f t="shared" si="3"/>
        <v>95.33790627711501</v>
      </c>
      <c r="O123" s="139">
        <f t="shared" si="3"/>
        <v>92.80943884555829</v>
      </c>
      <c r="P123" s="139">
        <f t="shared" si="3"/>
        <v>89.731304248264621</v>
      </c>
      <c r="Q123" s="138">
        <f t="shared" si="3"/>
        <v>76.475006614319653</v>
      </c>
      <c r="R123" s="137">
        <f t="shared" si="3"/>
        <v>83.269860434606898</v>
      </c>
      <c r="S123" s="139">
        <f t="shared" si="3"/>
        <v>62.032855821693332</v>
      </c>
      <c r="T123" s="139">
        <f t="shared" si="3"/>
        <v>91.958591204308064</v>
      </c>
      <c r="U123" s="139">
        <f t="shared" si="3"/>
        <v>70.105888388269136</v>
      </c>
      <c r="V123" s="139">
        <f t="shared" si="3"/>
        <v>92.885005469930775</v>
      </c>
      <c r="W123" s="139">
        <f t="shared" si="3"/>
        <v>86.99732776066466</v>
      </c>
      <c r="X123" s="139">
        <f t="shared" si="3"/>
        <v>78.672251577076068</v>
      </c>
      <c r="Y123" s="139">
        <f t="shared" si="3"/>
        <v>67.717893605050918</v>
      </c>
      <c r="Z123" s="139">
        <f t="shared" si="3"/>
        <v>91.840301847006288</v>
      </c>
      <c r="AA123" s="139">
        <f t="shared" si="3"/>
        <v>87.745826338848261</v>
      </c>
      <c r="AB123" s="139">
        <f t="shared" si="3"/>
        <v>82.185088302728019</v>
      </c>
      <c r="AC123" s="139">
        <f t="shared" si="3"/>
        <v>80.917374585714953</v>
      </c>
      <c r="AD123" s="139">
        <f t="shared" si="3"/>
        <v>73.277740847322491</v>
      </c>
      <c r="AE123" s="139">
        <f t="shared" si="3"/>
        <v>89.434758475900964</v>
      </c>
      <c r="AF123" s="139">
        <f t="shared" si="3"/>
        <v>81.543260342316998</v>
      </c>
      <c r="AG123" s="139">
        <f t="shared" si="3"/>
        <v>65.539833469182057</v>
      </c>
      <c r="AH123" s="139">
        <f t="shared" si="3"/>
        <v>95.2040455324113</v>
      </c>
      <c r="AI123" s="139">
        <f t="shared" si="3"/>
        <v>90.297217725435686</v>
      </c>
      <c r="AJ123" s="139">
        <f t="shared" si="3"/>
        <v>80.80676017175395</v>
      </c>
      <c r="AK123" s="139">
        <f t="shared" si="3"/>
        <v>96.557168718445965</v>
      </c>
      <c r="AL123" s="139">
        <f t="shared" si="3"/>
        <v>92.242077759410009</v>
      </c>
      <c r="AM123" s="139">
        <f t="shared" si="3"/>
        <v>91.99079459519352</v>
      </c>
      <c r="AN123" s="139">
        <f t="shared" si="3"/>
        <v>87.053590149440026</v>
      </c>
      <c r="AO123" s="139">
        <f t="shared" si="3"/>
        <v>47.890470784560023</v>
      </c>
      <c r="AP123" s="139">
        <f t="shared" si="3"/>
        <v>30.394865794594892</v>
      </c>
      <c r="AQ123" s="136">
        <f t="shared" si="3"/>
        <v>13.788163195326788</v>
      </c>
      <c r="AR123" s="908"/>
      <c r="AS123" s="908"/>
      <c r="AT123" s="908"/>
      <c r="AU123" s="908"/>
      <c r="AV123" s="908"/>
      <c r="AW123" s="908"/>
      <c r="AX123" s="908"/>
      <c r="AY123" s="908"/>
      <c r="AZ123" s="361"/>
      <c r="BA123" s="1089"/>
      <c r="BB123" s="585" t="s">
        <v>51</v>
      </c>
      <c r="BC123" s="61" t="s">
        <v>35</v>
      </c>
      <c r="BD123" s="57" t="s">
        <v>35</v>
      </c>
      <c r="BE123" s="57" t="s">
        <v>35</v>
      </c>
      <c r="BF123" s="57" t="s">
        <v>35</v>
      </c>
      <c r="BG123" s="52" t="s">
        <v>35</v>
      </c>
      <c r="BH123" s="61" t="s">
        <v>35</v>
      </c>
      <c r="BI123" s="57" t="s">
        <v>35</v>
      </c>
      <c r="BJ123" s="57" t="s">
        <v>35</v>
      </c>
      <c r="BK123" s="57" t="s">
        <v>35</v>
      </c>
      <c r="BL123" s="52" t="s">
        <v>35</v>
      </c>
      <c r="BM123" s="61" t="s">
        <v>35</v>
      </c>
      <c r="BN123" s="57" t="s">
        <v>35</v>
      </c>
      <c r="BO123" s="57" t="s">
        <v>35</v>
      </c>
      <c r="BP123" s="57" t="s">
        <v>35</v>
      </c>
      <c r="BQ123" s="52" t="s">
        <v>35</v>
      </c>
      <c r="BR123" s="61" t="s">
        <v>35</v>
      </c>
      <c r="BS123" s="57" t="s">
        <v>35</v>
      </c>
      <c r="BT123" s="57" t="s">
        <v>35</v>
      </c>
      <c r="BU123" s="57" t="s">
        <v>35</v>
      </c>
      <c r="BV123" s="57" t="s">
        <v>35</v>
      </c>
      <c r="BW123" s="57" t="s">
        <v>35</v>
      </c>
      <c r="BX123" s="57" t="s">
        <v>35</v>
      </c>
      <c r="BY123" s="46" t="s">
        <v>35</v>
      </c>
      <c r="BZ123" s="46" t="s">
        <v>35</v>
      </c>
      <c r="CA123" s="46" t="s">
        <v>35</v>
      </c>
      <c r="CB123" s="46" t="s">
        <v>35</v>
      </c>
      <c r="CC123" s="46" t="s">
        <v>35</v>
      </c>
      <c r="CD123" s="46" t="s">
        <v>35</v>
      </c>
      <c r="CE123" s="46" t="s">
        <v>35</v>
      </c>
      <c r="CF123" s="46" t="s">
        <v>35</v>
      </c>
      <c r="CG123" s="46" t="s">
        <v>35</v>
      </c>
      <c r="CH123" s="46" t="s">
        <v>35</v>
      </c>
      <c r="CI123" s="46" t="s">
        <v>35</v>
      </c>
      <c r="CJ123" s="46" t="s">
        <v>35</v>
      </c>
      <c r="CK123" s="46" t="s">
        <v>35</v>
      </c>
      <c r="CL123" s="46" t="s">
        <v>35</v>
      </c>
      <c r="CM123" s="46" t="s">
        <v>35</v>
      </c>
      <c r="CN123" s="46" t="s">
        <v>35</v>
      </c>
      <c r="CO123" s="46" t="s">
        <v>35</v>
      </c>
      <c r="CP123" s="46" t="s">
        <v>35</v>
      </c>
      <c r="CQ123" s="46" t="s">
        <v>35</v>
      </c>
      <c r="CR123" s="7"/>
      <c r="CS123" s="7"/>
      <c r="CT123" s="7"/>
      <c r="CU123" s="7"/>
      <c r="CV123" s="7"/>
      <c r="CW123" s="7"/>
      <c r="CX123" s="7"/>
      <c r="CY123" s="7"/>
      <c r="CZ123" s="7"/>
    </row>
    <row r="124" s="454" customFormat="true" ht="15" customHeight="true" x14ac:dyDescent="0.2">
      <c r="A124" s="1069" t="s">
        <v>50</v>
      </c>
      <c r="B124" s="387" t="s">
        <v>15</v>
      </c>
      <c r="C124" s="140">
        <f>C122*'DHS10'!C129/100</f>
        <v>3.5586949740359977</v>
      </c>
      <c r="D124" s="139">
        <f>D122*'DHS10'!D129/100</f>
        <v>4.183863980422216</v>
      </c>
      <c r="E124" s="139">
        <f>E122*'DHS10'!E129/100</f>
        <v>7.3070653789023821</v>
      </c>
      <c r="F124" s="139">
        <f>F122*'DHS10'!F129/100</f>
        <v>11.02477989414635</v>
      </c>
      <c r="G124" s="138">
        <f>G122*'DHS10'!G129/100</f>
        <v>33.363435026784529</v>
      </c>
      <c r="H124" s="137">
        <f>H122*'DHS10'!H129/100</f>
        <v>5.2514702125046915</v>
      </c>
      <c r="I124" s="139">
        <f>I122*'DHS10'!I129/100</f>
        <v>11.450965708317607</v>
      </c>
      <c r="J124" s="139">
        <f>J122*'DHS10'!J129/100</f>
        <v>19.633686294184002</v>
      </c>
      <c r="K124" s="139">
        <f>K122*'DHS10'!K129/100</f>
        <v>25.395470042048157</v>
      </c>
      <c r="L124" s="136">
        <f>L122*'DHS10'!L129/100</f>
        <v>64.322631195890423</v>
      </c>
      <c r="M124" s="140">
        <f>M122*'DHS10'!M129/100</f>
        <v>3.0442018612822763</v>
      </c>
      <c r="N124" s="139">
        <f>N122*'DHS10'!N129/100</f>
        <v>4.2394095421320106</v>
      </c>
      <c r="O124" s="139">
        <f>O122*'DHS10'!O129/100</f>
        <v>6.0759774854492123</v>
      </c>
      <c r="P124" s="139">
        <f>P122*'DHS10'!P129/100</f>
        <v>8.6660272393337632</v>
      </c>
      <c r="Q124" s="138">
        <f>Q122*'DHS10'!Q129/100</f>
        <v>20.403074922187269</v>
      </c>
      <c r="R124" s="137">
        <f>R122*'DHS10'!R129/100</f>
        <v>8.1532608318058788</v>
      </c>
      <c r="S124" s="139">
        <f>S122*'DHS10'!S129/100</f>
        <v>22.177161403646465</v>
      </c>
      <c r="T124" s="139">
        <f>T122*'DHS10'!T129/100</f>
        <v>6.0009690494090755</v>
      </c>
      <c r="U124" s="139">
        <f>U122*'DHS10'!U129/100</f>
        <v>25.647034466445035</v>
      </c>
      <c r="V124" s="139">
        <f>V122*'DHS10'!V129/100</f>
        <v>5.9343061360810614</v>
      </c>
      <c r="W124" s="139">
        <f>W122*'DHS10'!W129/100</f>
        <v>8.2902438443593276</v>
      </c>
      <c r="X124" s="139">
        <f>X122*'DHS10'!X129/100</f>
        <v>14.539076639245968</v>
      </c>
      <c r="Y124" s="139">
        <f>Y122*'DHS10'!Y129/100</f>
        <v>26.286084513443971</v>
      </c>
      <c r="Z124" s="139">
        <f>Z122*'DHS10'!Z129/100</f>
        <v>7.3054827324619218</v>
      </c>
      <c r="AA124" s="139">
        <f>AA122*'DHS10'!AA129/100</f>
        <v>8.0421764240058522</v>
      </c>
      <c r="AB124" s="139">
        <f>AB122*'DHS10'!AB129/100</f>
        <v>12.593216870468408</v>
      </c>
      <c r="AC124" s="139">
        <f>AC122*'DHS10'!AC129/100</f>
        <v>13.495184831316198</v>
      </c>
      <c r="AD124" s="139">
        <f>AD122*'DHS10'!AD129/100</f>
        <v>21.15290049454044</v>
      </c>
      <c r="AE124" s="139">
        <f>AE122*'DHS10'!AE129/100</f>
        <v>6.2169833131741141</v>
      </c>
      <c r="AF124" s="139">
        <f>AF122*'DHS10'!AF129/100</f>
        <v>18.023926723929378</v>
      </c>
      <c r="AG124" s="139">
        <f>AG122*'DHS10'!AG129/100</f>
        <v>33.084119957832819</v>
      </c>
      <c r="AH124" s="139">
        <f>AH122*'DHS10'!AH129/100</f>
        <v>4.3875857481442919</v>
      </c>
      <c r="AI124" s="139">
        <f>AI122*'DHS10'!AI129/100</f>
        <v>4.4258026640384847</v>
      </c>
      <c r="AJ124" s="139">
        <f>AJ122*'DHS10'!AJ129/100</f>
        <v>14.908554047269195</v>
      </c>
      <c r="AK124" s="139">
        <f>AK122*'DHS10'!AK129/100</f>
        <v>2.6834601504400193</v>
      </c>
      <c r="AL124" s="139">
        <f>AL122*'DHS10'!AL129/100</f>
        <v>5.2371687686105144</v>
      </c>
      <c r="AM124" s="139">
        <f>AM122*'DHS10'!AM129/100</f>
        <v>7.3648457622077634</v>
      </c>
      <c r="AN124" s="139">
        <f>AN122*'DHS10'!AN129/100</f>
        <v>6.6158259472577727</v>
      </c>
      <c r="AO124" s="139">
        <f>AO122*'DHS10'!AO129/100</f>
        <v>46.838653292583082</v>
      </c>
      <c r="AP124" s="139">
        <f>AP122*'DHS10'!AP129/100</f>
        <v>59.857456892283579</v>
      </c>
      <c r="AQ124" s="136">
        <f>AQ122*'DHS10'!AQ129/100</f>
        <v>79.982929914469821</v>
      </c>
      <c r="AR124" s="908"/>
      <c r="AS124" s="908"/>
      <c r="AT124" s="908"/>
      <c r="AU124" s="908"/>
      <c r="AV124" s="908"/>
      <c r="AW124" s="908"/>
      <c r="AX124" s="908"/>
      <c r="AY124" s="908"/>
      <c r="AZ124" s="361"/>
      <c r="BA124" s="1089" t="s">
        <v>50</v>
      </c>
      <c r="BB124" s="585" t="s">
        <v>15</v>
      </c>
      <c r="BC124" s="61" t="s">
        <v>35</v>
      </c>
      <c r="BD124" s="57" t="s">
        <v>35</v>
      </c>
      <c r="BE124" s="57" t="s">
        <v>35</v>
      </c>
      <c r="BF124" s="57" t="s">
        <v>35</v>
      </c>
      <c r="BG124" s="52" t="s">
        <v>35</v>
      </c>
      <c r="BH124" s="61" t="s">
        <v>35</v>
      </c>
      <c r="BI124" s="57" t="s">
        <v>35</v>
      </c>
      <c r="BJ124" s="57" t="s">
        <v>35</v>
      </c>
      <c r="BK124" s="57" t="s">
        <v>35</v>
      </c>
      <c r="BL124" s="52" t="s">
        <v>35</v>
      </c>
      <c r="BM124" s="61" t="s">
        <v>35</v>
      </c>
      <c r="BN124" s="57" t="s">
        <v>35</v>
      </c>
      <c r="BO124" s="57" t="s">
        <v>35</v>
      </c>
      <c r="BP124" s="57" t="s">
        <v>35</v>
      </c>
      <c r="BQ124" s="52" t="s">
        <v>35</v>
      </c>
      <c r="BR124" s="61" t="s">
        <v>35</v>
      </c>
      <c r="BS124" s="57" t="s">
        <v>35</v>
      </c>
      <c r="BT124" s="57" t="s">
        <v>35</v>
      </c>
      <c r="BU124" s="57" t="s">
        <v>35</v>
      </c>
      <c r="BV124" s="57" t="s">
        <v>35</v>
      </c>
      <c r="BW124" s="57" t="s">
        <v>35</v>
      </c>
      <c r="BX124" s="57" t="s">
        <v>35</v>
      </c>
      <c r="BY124" s="46" t="s">
        <v>35</v>
      </c>
      <c r="BZ124" s="46" t="s">
        <v>35</v>
      </c>
      <c r="CA124" s="46" t="s">
        <v>35</v>
      </c>
      <c r="CB124" s="46" t="s">
        <v>35</v>
      </c>
      <c r="CC124" s="46" t="s">
        <v>35</v>
      </c>
      <c r="CD124" s="46" t="s">
        <v>35</v>
      </c>
      <c r="CE124" s="46" t="s">
        <v>35</v>
      </c>
      <c r="CF124" s="46" t="s">
        <v>35</v>
      </c>
      <c r="CG124" s="46" t="s">
        <v>35</v>
      </c>
      <c r="CH124" s="46" t="s">
        <v>35</v>
      </c>
      <c r="CI124" s="46" t="s">
        <v>35</v>
      </c>
      <c r="CJ124" s="46" t="s">
        <v>35</v>
      </c>
      <c r="CK124" s="46" t="s">
        <v>35</v>
      </c>
      <c r="CL124" s="46" t="s">
        <v>35</v>
      </c>
      <c r="CM124" s="46" t="s">
        <v>35</v>
      </c>
      <c r="CN124" s="46" t="s">
        <v>35</v>
      </c>
      <c r="CO124" s="46" t="s">
        <v>35</v>
      </c>
      <c r="CP124" s="46" t="s">
        <v>35</v>
      </c>
      <c r="CQ124" s="46" t="s">
        <v>35</v>
      </c>
      <c r="CR124" s="7"/>
      <c r="CS124" s="7"/>
      <c r="CT124" s="7"/>
      <c r="CU124" s="7"/>
      <c r="CV124" s="7"/>
      <c r="CW124" s="7"/>
      <c r="CX124" s="7"/>
      <c r="CY124" s="7"/>
      <c r="CZ124" s="7"/>
    </row>
    <row r="125" s="454" customFormat="true" ht="15" customHeight="true" x14ac:dyDescent="0.2">
      <c r="A125" s="1069"/>
      <c r="B125" s="387" t="s">
        <v>16</v>
      </c>
      <c r="C125" s="140">
        <f>C122*'DHS10'!C128/100</f>
        <v>0.53436000278117102</v>
      </c>
      <c r="D125" s="139">
        <f>D122*'DHS10'!D128/100</f>
        <v>0.65501436968243132</v>
      </c>
      <c r="E125" s="139">
        <f>E122*'DHS10'!E128/100</f>
        <v>1.7436204486120233</v>
      </c>
      <c r="F125" s="139">
        <f>F122*'DHS10'!F128/100</f>
        <v>5.7444375229237234</v>
      </c>
      <c r="G125" s="138">
        <f>G122*'DHS10'!G128/100</f>
        <v>15.067517828373289</v>
      </c>
      <c r="H125" s="137">
        <f>H122*'DHS10'!H128/100</f>
        <v>6.02436374344376</v>
      </c>
      <c r="I125" s="139">
        <f>I122*'DHS10'!I128/100</f>
        <v>15.663470060897959</v>
      </c>
      <c r="J125" s="139">
        <f>J122*'DHS10'!J128/100</f>
        <v>20.133355683532777</v>
      </c>
      <c r="K125" s="139">
        <f>K122*'DHS10'!K128/100</f>
        <v>23.918541895705648</v>
      </c>
      <c r="L125" s="136">
        <f>L122*'DHS10'!L128/100</f>
        <v>12.434408593942418</v>
      </c>
      <c r="M125" s="140">
        <f>M122*'DHS10'!M128/100</f>
        <v>0.49697348324295421</v>
      </c>
      <c r="N125" s="139">
        <f>N122*'DHS10'!N128/100</f>
        <v>0.42268418075298336</v>
      </c>
      <c r="O125" s="139">
        <f>O122*'DHS10'!O128/100</f>
        <v>1.1145836689924973</v>
      </c>
      <c r="P125" s="139">
        <f>P122*'DHS10'!P128/100</f>
        <v>1.6026685124016191</v>
      </c>
      <c r="Q125" s="138">
        <f>Q122*'DHS10'!Q128/100</f>
        <v>3.121918463493087</v>
      </c>
      <c r="R125" s="137">
        <f>R122*'DHS10'!R128/100</f>
        <v>8.576878733587229</v>
      </c>
      <c r="S125" s="139">
        <f>S122*'DHS10'!S128/100</f>
        <v>15.789982774660221</v>
      </c>
      <c r="T125" s="139">
        <f>T122*'DHS10'!T128/100</f>
        <v>2.0404397462828605</v>
      </c>
      <c r="U125" s="139">
        <f>U122*'DHS10'!U128/100</f>
        <v>4.2470771452858127</v>
      </c>
      <c r="V125" s="139">
        <f>V122*'DHS10'!V128/100</f>
        <v>1.1806883939881638</v>
      </c>
      <c r="W125" s="139">
        <f>W122*'DHS10'!W128/100</f>
        <v>4.712428394976012</v>
      </c>
      <c r="X125" s="139">
        <f>X122*'DHS10'!X128/100</f>
        <v>6.7886717836779686</v>
      </c>
      <c r="Y125" s="139">
        <f>Y122*'DHS10'!Y128/100</f>
        <v>5.9960218815051203</v>
      </c>
      <c r="Z125" s="139">
        <f>Z122*'DHS10'!Z128/100</f>
        <v>0.85421542053178345</v>
      </c>
      <c r="AA125" s="139">
        <f>AA122*'DHS10'!AA128/100</f>
        <v>4.2119972371458907</v>
      </c>
      <c r="AB125" s="139">
        <f>AB122*'DHS10'!AB128/100</f>
        <v>5.2216948268035761</v>
      </c>
      <c r="AC125" s="139">
        <f>AC122*'DHS10'!AC128/100</f>
        <v>5.587440582968858</v>
      </c>
      <c r="AD125" s="139">
        <f>AD122*'DHS10'!AD128/100</f>
        <v>5.569358658137066</v>
      </c>
      <c r="AE125" s="139">
        <f>AE122*'DHS10'!AE128/100</f>
        <v>4.3482582109249277</v>
      </c>
      <c r="AF125" s="139">
        <f>AF122*'DHS10'!AF128/100</f>
        <v>0.4328129337536189</v>
      </c>
      <c r="AG125" s="139">
        <f>AG122*'DHS10'!AG128/100</f>
        <v>1.3760465729851237</v>
      </c>
      <c r="AH125" s="139">
        <f>AH122*'DHS10'!AH128/100</f>
        <v>0.40836871944441439</v>
      </c>
      <c r="AI125" s="139">
        <f>AI122*'DHS10'!AI128/100</f>
        <v>5.2769796105258351</v>
      </c>
      <c r="AJ125" s="139">
        <f>AJ122*'DHS10'!AJ128/100</f>
        <v>4.2846857809768535</v>
      </c>
      <c r="AK125" s="139">
        <f>AK122*'DHS10'!AK128/100</f>
        <v>0.75937113111401378</v>
      </c>
      <c r="AL125" s="139">
        <f>AL122*'DHS10'!AL128/100</f>
        <v>2.5207534719794804</v>
      </c>
      <c r="AM125" s="139">
        <f>AM122*'DHS10'!AM128/100</f>
        <v>0.64435964259872025</v>
      </c>
      <c r="AN125" s="139">
        <f>AN122*'DHS10'!AN128/100</f>
        <v>6.3305839033021929</v>
      </c>
      <c r="AO125" s="139">
        <f>AO122*'DHS10'!AO128/100</f>
        <v>5.2708759228569031</v>
      </c>
      <c r="AP125" s="139">
        <f>AP122*'DHS10'!AP128/100</f>
        <v>9.7476773131215353</v>
      </c>
      <c r="AQ125" s="136">
        <f>AQ122*'DHS10'!AQ128/100</f>
        <v>6.2289068902033682</v>
      </c>
      <c r="AR125" s="908"/>
      <c r="AS125" s="908"/>
      <c r="AT125" s="908"/>
      <c r="AU125" s="908"/>
      <c r="AV125" s="908"/>
      <c r="AW125" s="908"/>
      <c r="AX125" s="908"/>
      <c r="AY125" s="908"/>
      <c r="AZ125" s="361"/>
      <c r="BA125" s="1089"/>
      <c r="BB125" s="585" t="s">
        <v>16</v>
      </c>
      <c r="BC125" s="61" t="s">
        <v>35</v>
      </c>
      <c r="BD125" s="57" t="s">
        <v>35</v>
      </c>
      <c r="BE125" s="57" t="s">
        <v>35</v>
      </c>
      <c r="BF125" s="57" t="s">
        <v>35</v>
      </c>
      <c r="BG125" s="52" t="s">
        <v>35</v>
      </c>
      <c r="BH125" s="61" t="s">
        <v>35</v>
      </c>
      <c r="BI125" s="57" t="s">
        <v>35</v>
      </c>
      <c r="BJ125" s="57" t="s">
        <v>35</v>
      </c>
      <c r="BK125" s="57" t="s">
        <v>35</v>
      </c>
      <c r="BL125" s="52" t="s">
        <v>35</v>
      </c>
      <c r="BM125" s="61" t="s">
        <v>35</v>
      </c>
      <c r="BN125" s="57" t="s">
        <v>35</v>
      </c>
      <c r="BO125" s="57" t="s">
        <v>35</v>
      </c>
      <c r="BP125" s="57" t="s">
        <v>35</v>
      </c>
      <c r="BQ125" s="52" t="s">
        <v>35</v>
      </c>
      <c r="BR125" s="61" t="s">
        <v>35</v>
      </c>
      <c r="BS125" s="57" t="s">
        <v>35</v>
      </c>
      <c r="BT125" s="57" t="s">
        <v>35</v>
      </c>
      <c r="BU125" s="57" t="s">
        <v>35</v>
      </c>
      <c r="BV125" s="57" t="s">
        <v>35</v>
      </c>
      <c r="BW125" s="57" t="s">
        <v>35</v>
      </c>
      <c r="BX125" s="57" t="s">
        <v>35</v>
      </c>
      <c r="BY125" s="46" t="s">
        <v>35</v>
      </c>
      <c r="BZ125" s="46" t="s">
        <v>35</v>
      </c>
      <c r="CA125" s="46" t="s">
        <v>35</v>
      </c>
      <c r="CB125" s="46" t="s">
        <v>35</v>
      </c>
      <c r="CC125" s="46" t="s">
        <v>35</v>
      </c>
      <c r="CD125" s="46" t="s">
        <v>35</v>
      </c>
      <c r="CE125" s="46" t="s">
        <v>35</v>
      </c>
      <c r="CF125" s="46" t="s">
        <v>35</v>
      </c>
      <c r="CG125" s="46" t="s">
        <v>35</v>
      </c>
      <c r="CH125" s="46" t="s">
        <v>35</v>
      </c>
      <c r="CI125" s="46" t="s">
        <v>35</v>
      </c>
      <c r="CJ125" s="46" t="s">
        <v>35</v>
      </c>
      <c r="CK125" s="46" t="s">
        <v>35</v>
      </c>
      <c r="CL125" s="46" t="s">
        <v>35</v>
      </c>
      <c r="CM125" s="46" t="s">
        <v>35</v>
      </c>
      <c r="CN125" s="46" t="s">
        <v>35</v>
      </c>
      <c r="CO125" s="46" t="s">
        <v>35</v>
      </c>
      <c r="CP125" s="46" t="s">
        <v>35</v>
      </c>
      <c r="CQ125" s="46" t="s">
        <v>35</v>
      </c>
      <c r="CR125" s="7"/>
      <c r="CS125" s="7"/>
      <c r="CT125" s="7"/>
      <c r="CU125" s="7"/>
      <c r="CV125" s="7"/>
      <c r="CW125" s="7"/>
      <c r="CX125" s="7"/>
      <c r="CY125" s="7"/>
      <c r="CZ125" s="7"/>
    </row>
    <row r="126" s="454" customFormat="true" ht="15" customHeight="true" x14ac:dyDescent="0.2">
      <c r="A126" s="1069"/>
      <c r="B126" s="387" t="s">
        <v>22</v>
      </c>
      <c r="C126" s="140">
        <f>100-(C124+C125+C127)</f>
        <v>59.985654342227534</v>
      </c>
      <c r="D126" s="139">
        <f t="shared" ref="D126:AQ126" si="4">100-(D124+D125+D127)</f>
        <v>71.937293187809829</v>
      </c>
      <c r="E126" s="139">
        <f t="shared" si="4"/>
        <v>74.545243751777662</v>
      </c>
      <c r="F126" s="139">
        <f t="shared" si="4"/>
        <v>75.950774905884842</v>
      </c>
      <c r="G126" s="138">
        <f t="shared" si="4"/>
        <v>50.908861418920765</v>
      </c>
      <c r="H126" s="137">
        <f t="shared" si="4"/>
        <v>77.472000984736496</v>
      </c>
      <c r="I126" s="139">
        <f t="shared" si="4"/>
        <v>68.704305020708716</v>
      </c>
      <c r="J126" s="139">
        <f t="shared" si="4"/>
        <v>59.705781753705899</v>
      </c>
      <c r="K126" s="139">
        <f t="shared" si="4"/>
        <v>50.685988062246196</v>
      </c>
      <c r="L126" s="136">
        <f t="shared" si="4"/>
        <v>23.242960210167155</v>
      </c>
      <c r="M126" s="140">
        <f t="shared" si="4"/>
        <v>58.167104020711861</v>
      </c>
      <c r="N126" s="139">
        <f t="shared" si="4"/>
        <v>67.655502557583134</v>
      </c>
      <c r="O126" s="139">
        <f t="shared" si="4"/>
        <v>74.697404303627025</v>
      </c>
      <c r="P126" s="139">
        <f t="shared" si="4"/>
        <v>76.599124012628451</v>
      </c>
      <c r="Q126" s="138">
        <f t="shared" si="4"/>
        <v>71.282650578525192</v>
      </c>
      <c r="R126" s="137">
        <f t="shared" si="4"/>
        <v>47.736114288448533</v>
      </c>
      <c r="S126" s="139">
        <f t="shared" si="4"/>
        <v>61.99940646380324</v>
      </c>
      <c r="T126" s="139">
        <f t="shared" si="4"/>
        <v>71.680340187613183</v>
      </c>
      <c r="U126" s="139">
        <f t="shared" si="4"/>
        <v>64.97687400035025</v>
      </c>
      <c r="V126" s="139">
        <f t="shared" si="4"/>
        <v>76.804863369576296</v>
      </c>
      <c r="W126" s="139">
        <f t="shared" si="4"/>
        <v>77.743594095624772</v>
      </c>
      <c r="X126" s="139">
        <f t="shared" si="4"/>
        <v>77.452138950837934</v>
      </c>
      <c r="Y126" s="139">
        <f t="shared" si="4"/>
        <v>50.259723925014057</v>
      </c>
      <c r="Z126" s="139">
        <f t="shared" si="4"/>
        <v>66.751312785633999</v>
      </c>
      <c r="AA126" s="139">
        <f t="shared" si="4"/>
        <v>56.032614312598511</v>
      </c>
      <c r="AB126" s="139">
        <f t="shared" si="4"/>
        <v>69.671183428989536</v>
      </c>
      <c r="AC126" s="139">
        <f t="shared" si="4"/>
        <v>73.293107049692281</v>
      </c>
      <c r="AD126" s="139">
        <f t="shared" si="4"/>
        <v>61.556705516944994</v>
      </c>
      <c r="AE126" s="139">
        <f t="shared" si="4"/>
        <v>65.247581150822356</v>
      </c>
      <c r="AF126" s="139">
        <f t="shared" si="4"/>
        <v>20.112263141016243</v>
      </c>
      <c r="AG126" s="139">
        <f t="shared" si="4"/>
        <v>14.377214186131184</v>
      </c>
      <c r="AH126" s="139">
        <f t="shared" si="4"/>
        <v>83.766688777564056</v>
      </c>
      <c r="AI126" s="139">
        <f t="shared" si="4"/>
        <v>84.324869137867523</v>
      </c>
      <c r="AJ126" s="139">
        <f t="shared" si="4"/>
        <v>78.033229398937166</v>
      </c>
      <c r="AK126" s="139">
        <f t="shared" si="4"/>
        <v>69.448930710675555</v>
      </c>
      <c r="AL126" s="139">
        <f t="shared" si="4"/>
        <v>80.645614520479228</v>
      </c>
      <c r="AM126" s="139">
        <f t="shared" si="4"/>
        <v>56.315950511985761</v>
      </c>
      <c r="AN126" s="139">
        <f t="shared" si="4"/>
        <v>74.239919410442056</v>
      </c>
      <c r="AO126" s="139">
        <f t="shared" si="4"/>
        <v>11.493966246801875</v>
      </c>
      <c r="AP126" s="139">
        <f t="shared" si="4"/>
        <v>20.925892357639782</v>
      </c>
      <c r="AQ126" s="136">
        <f t="shared" si="4"/>
        <v>11.277617424349231</v>
      </c>
      <c r="AR126" s="908"/>
      <c r="AS126" s="908"/>
      <c r="AT126" s="908"/>
      <c r="AU126" s="908"/>
      <c r="AV126" s="908"/>
      <c r="AW126" s="908"/>
      <c r="AX126" s="908"/>
      <c r="AY126" s="908"/>
      <c r="AZ126" s="361"/>
      <c r="BA126" s="1089"/>
      <c r="BB126" s="585" t="s">
        <v>22</v>
      </c>
      <c r="BC126" s="61" t="s">
        <v>35</v>
      </c>
      <c r="BD126" s="57" t="s">
        <v>35</v>
      </c>
      <c r="BE126" s="57" t="s">
        <v>35</v>
      </c>
      <c r="BF126" s="57" t="s">
        <v>35</v>
      </c>
      <c r="BG126" s="52" t="s">
        <v>35</v>
      </c>
      <c r="BH126" s="61" t="s">
        <v>35</v>
      </c>
      <c r="BI126" s="57" t="s">
        <v>35</v>
      </c>
      <c r="BJ126" s="57" t="s">
        <v>35</v>
      </c>
      <c r="BK126" s="57" t="s">
        <v>35</v>
      </c>
      <c r="BL126" s="52" t="s">
        <v>35</v>
      </c>
      <c r="BM126" s="61" t="s">
        <v>35</v>
      </c>
      <c r="BN126" s="57" t="s">
        <v>35</v>
      </c>
      <c r="BO126" s="57" t="s">
        <v>35</v>
      </c>
      <c r="BP126" s="57" t="s">
        <v>35</v>
      </c>
      <c r="BQ126" s="52" t="s">
        <v>35</v>
      </c>
      <c r="BR126" s="61" t="s">
        <v>35</v>
      </c>
      <c r="BS126" s="57" t="s">
        <v>35</v>
      </c>
      <c r="BT126" s="57" t="s">
        <v>35</v>
      </c>
      <c r="BU126" s="57" t="s">
        <v>35</v>
      </c>
      <c r="BV126" s="57" t="s">
        <v>35</v>
      </c>
      <c r="BW126" s="57" t="s">
        <v>35</v>
      </c>
      <c r="BX126" s="57" t="s">
        <v>35</v>
      </c>
      <c r="BY126" s="46" t="s">
        <v>35</v>
      </c>
      <c r="BZ126" s="46" t="s">
        <v>35</v>
      </c>
      <c r="CA126" s="46" t="s">
        <v>35</v>
      </c>
      <c r="CB126" s="46" t="s">
        <v>35</v>
      </c>
      <c r="CC126" s="46" t="s">
        <v>35</v>
      </c>
      <c r="CD126" s="46" t="s">
        <v>35</v>
      </c>
      <c r="CE126" s="46" t="s">
        <v>35</v>
      </c>
      <c r="CF126" s="46" t="s">
        <v>35</v>
      </c>
      <c r="CG126" s="46" t="s">
        <v>35</v>
      </c>
      <c r="CH126" s="46" t="s">
        <v>35</v>
      </c>
      <c r="CI126" s="46" t="s">
        <v>35</v>
      </c>
      <c r="CJ126" s="46" t="s">
        <v>35</v>
      </c>
      <c r="CK126" s="46" t="s">
        <v>35</v>
      </c>
      <c r="CL126" s="46" t="s">
        <v>35</v>
      </c>
      <c r="CM126" s="46" t="s">
        <v>35</v>
      </c>
      <c r="CN126" s="46" t="s">
        <v>35</v>
      </c>
      <c r="CO126" s="46" t="s">
        <v>35</v>
      </c>
      <c r="CP126" s="46" t="s">
        <v>35</v>
      </c>
      <c r="CQ126" s="46" t="s">
        <v>35</v>
      </c>
      <c r="CR126" s="7"/>
      <c r="CS126" s="7"/>
      <c r="CT126" s="7"/>
      <c r="CU126" s="7"/>
      <c r="CV126" s="7"/>
      <c r="CW126" s="7"/>
      <c r="CX126" s="7"/>
      <c r="CY126" s="7"/>
      <c r="CZ126" s="7"/>
    </row>
    <row r="127" s="454" customFormat="true" ht="15" customHeight="true" x14ac:dyDescent="0.2">
      <c r="A127" s="1069"/>
      <c r="B127" s="387" t="s">
        <v>19</v>
      </c>
      <c r="C127" s="140">
        <f>C156</f>
        <v>35.921290680955295</v>
      </c>
      <c r="D127" s="139">
        <f t="shared" ref="D127:AQ127" si="5">D156</f>
        <v>23.223828462085521</v>
      </c>
      <c r="E127" s="139">
        <f t="shared" si="5"/>
        <v>16.404070420707942</v>
      </c>
      <c r="F127" s="139">
        <f t="shared" si="5"/>
        <v>7.2800076770450808</v>
      </c>
      <c r="G127" s="138">
        <f t="shared" si="5"/>
        <v>0.660185725921418</v>
      </c>
      <c r="H127" s="137">
        <f t="shared" si="5"/>
        <v>11.252165059315052</v>
      </c>
      <c r="I127" s="139">
        <f t="shared" si="5"/>
        <v>4.1812592100757096</v>
      </c>
      <c r="J127" s="139">
        <f t="shared" si="5"/>
        <v>0.52717626857732258</v>
      </c>
      <c r="K127" s="139">
        <f t="shared" si="5"/>
        <v>0</v>
      </c>
      <c r="L127" s="136">
        <f t="shared" si="5"/>
        <v>0</v>
      </c>
      <c r="M127" s="140">
        <f t="shared" si="5"/>
        <v>38.29172063476291</v>
      </c>
      <c r="N127" s="139">
        <f t="shared" si="5"/>
        <v>27.682403719531873</v>
      </c>
      <c r="O127" s="139">
        <f t="shared" si="5"/>
        <v>18.112034541931273</v>
      </c>
      <c r="P127" s="139">
        <f t="shared" si="5"/>
        <v>13.132180235636168</v>
      </c>
      <c r="Q127" s="138">
        <f t="shared" si="5"/>
        <v>5.1923560357944591</v>
      </c>
      <c r="R127" s="137">
        <f t="shared" si="5"/>
        <v>35.533746146158357</v>
      </c>
      <c r="S127" s="139">
        <f t="shared" si="5"/>
        <v>3.3449357890080814E-2</v>
      </c>
      <c r="T127" s="139">
        <f t="shared" si="5"/>
        <v>20.278251016694888</v>
      </c>
      <c r="U127" s="139">
        <f t="shared" si="5"/>
        <v>5.129014387918895</v>
      </c>
      <c r="V127" s="139">
        <f t="shared" si="5"/>
        <v>16.080142100354475</v>
      </c>
      <c r="W127" s="139">
        <f t="shared" si="5"/>
        <v>9.2537336650398867</v>
      </c>
      <c r="X127" s="139">
        <f t="shared" si="5"/>
        <v>1.2201126262381226</v>
      </c>
      <c r="Y127" s="139">
        <f t="shared" si="5"/>
        <v>17.458169680036853</v>
      </c>
      <c r="Z127" s="139">
        <f t="shared" si="5"/>
        <v>25.088989061372292</v>
      </c>
      <c r="AA127" s="139">
        <f t="shared" si="5"/>
        <v>31.713212026249742</v>
      </c>
      <c r="AB127" s="139">
        <f t="shared" si="5"/>
        <v>12.513904873738477</v>
      </c>
      <c r="AC127" s="139">
        <f t="shared" si="5"/>
        <v>7.6242675360226606</v>
      </c>
      <c r="AD127" s="139">
        <f t="shared" si="5"/>
        <v>11.7210353303775</v>
      </c>
      <c r="AE127" s="139">
        <f t="shared" si="5"/>
        <v>24.187177325078601</v>
      </c>
      <c r="AF127" s="139">
        <f t="shared" si="5"/>
        <v>61.430997201300762</v>
      </c>
      <c r="AG127" s="139">
        <f t="shared" si="5"/>
        <v>51.162619283050873</v>
      </c>
      <c r="AH127" s="139">
        <f t="shared" si="5"/>
        <v>11.437356754847237</v>
      </c>
      <c r="AI127" s="139">
        <f t="shared" si="5"/>
        <v>5.9723485875681623</v>
      </c>
      <c r="AJ127" s="139">
        <f t="shared" si="5"/>
        <v>2.7735307728167853</v>
      </c>
      <c r="AK127" s="139">
        <f t="shared" si="5"/>
        <v>27.108238007770414</v>
      </c>
      <c r="AL127" s="139">
        <f t="shared" si="5"/>
        <v>11.596463238930776</v>
      </c>
      <c r="AM127" s="139">
        <f t="shared" si="5"/>
        <v>35.674844083207759</v>
      </c>
      <c r="AN127" s="139">
        <f t="shared" si="5"/>
        <v>12.813670738997981</v>
      </c>
      <c r="AO127" s="139">
        <f t="shared" si="5"/>
        <v>36.396504537758148</v>
      </c>
      <c r="AP127" s="139">
        <f t="shared" si="5"/>
        <v>9.4689734369551122</v>
      </c>
      <c r="AQ127" s="136">
        <f t="shared" si="5"/>
        <v>2.5105457709775858</v>
      </c>
      <c r="AR127" s="908"/>
      <c r="AS127" s="908"/>
      <c r="AT127" s="908"/>
      <c r="AU127" s="908"/>
      <c r="AV127" s="908"/>
      <c r="AW127" s="908"/>
      <c r="AX127" s="908"/>
      <c r="AY127" s="908"/>
      <c r="AZ127" s="361"/>
      <c r="BA127" s="1089"/>
      <c r="BB127" s="585" t="s">
        <v>19</v>
      </c>
      <c r="BC127" s="61" t="s">
        <v>35</v>
      </c>
      <c r="BD127" s="57" t="s">
        <v>35</v>
      </c>
      <c r="BE127" s="57" t="s">
        <v>35</v>
      </c>
      <c r="BF127" s="57" t="s">
        <v>35</v>
      </c>
      <c r="BG127" s="52" t="s">
        <v>35</v>
      </c>
      <c r="BH127" s="61" t="s">
        <v>35</v>
      </c>
      <c r="BI127" s="57" t="s">
        <v>35</v>
      </c>
      <c r="BJ127" s="57" t="s">
        <v>35</v>
      </c>
      <c r="BK127" s="57" t="s">
        <v>35</v>
      </c>
      <c r="BL127" s="52" t="s">
        <v>35</v>
      </c>
      <c r="BM127" s="61" t="s">
        <v>35</v>
      </c>
      <c r="BN127" s="57" t="s">
        <v>35</v>
      </c>
      <c r="BO127" s="57" t="s">
        <v>35</v>
      </c>
      <c r="BP127" s="57" t="s">
        <v>35</v>
      </c>
      <c r="BQ127" s="52" t="s">
        <v>35</v>
      </c>
      <c r="BR127" s="61" t="s">
        <v>35</v>
      </c>
      <c r="BS127" s="57" t="s">
        <v>35</v>
      </c>
      <c r="BT127" s="57" t="s">
        <v>35</v>
      </c>
      <c r="BU127" s="57" t="s">
        <v>35</v>
      </c>
      <c r="BV127" s="57" t="s">
        <v>35</v>
      </c>
      <c r="BW127" s="57" t="s">
        <v>35</v>
      </c>
      <c r="BX127" s="57" t="s">
        <v>35</v>
      </c>
      <c r="BY127" s="46" t="s">
        <v>35</v>
      </c>
      <c r="BZ127" s="46" t="s">
        <v>35</v>
      </c>
      <c r="CA127" s="46" t="s">
        <v>35</v>
      </c>
      <c r="CB127" s="46" t="s">
        <v>35</v>
      </c>
      <c r="CC127" s="46" t="s">
        <v>35</v>
      </c>
      <c r="CD127" s="46" t="s">
        <v>35</v>
      </c>
      <c r="CE127" s="46" t="s">
        <v>35</v>
      </c>
      <c r="CF127" s="46" t="s">
        <v>35</v>
      </c>
      <c r="CG127" s="46" t="s">
        <v>35</v>
      </c>
      <c r="CH127" s="46" t="s">
        <v>35</v>
      </c>
      <c r="CI127" s="46" t="s">
        <v>35</v>
      </c>
      <c r="CJ127" s="46" t="s">
        <v>35</v>
      </c>
      <c r="CK127" s="46" t="s">
        <v>35</v>
      </c>
      <c r="CL127" s="46" t="s">
        <v>35</v>
      </c>
      <c r="CM127" s="46" t="s">
        <v>35</v>
      </c>
      <c r="CN127" s="46" t="s">
        <v>35</v>
      </c>
      <c r="CO127" s="46" t="s">
        <v>35</v>
      </c>
      <c r="CP127" s="46" t="s">
        <v>35</v>
      </c>
      <c r="CQ127" s="46" t="s">
        <v>35</v>
      </c>
      <c r="CR127" s="7"/>
      <c r="CS127" s="7"/>
      <c r="CT127" s="7"/>
      <c r="CU127" s="7"/>
      <c r="CV127" s="7"/>
      <c r="CW127" s="7"/>
      <c r="CX127" s="7"/>
      <c r="CY127" s="7"/>
      <c r="CZ127" s="7"/>
    </row>
    <row r="128" s="454" customFormat="true" ht="15" customHeight="true" x14ac:dyDescent="0.2">
      <c r="A128" s="1069" t="s">
        <v>185</v>
      </c>
      <c r="B128" s="387" t="s">
        <v>49</v>
      </c>
      <c r="C128" s="87" t="s">
        <v>35</v>
      </c>
      <c r="D128" s="82" t="s">
        <v>35</v>
      </c>
      <c r="E128" s="82" t="s">
        <v>35</v>
      </c>
      <c r="F128" s="82" t="s">
        <v>35</v>
      </c>
      <c r="G128" s="77" t="s">
        <v>35</v>
      </c>
      <c r="H128" s="72" t="s">
        <v>35</v>
      </c>
      <c r="I128" s="82" t="s">
        <v>35</v>
      </c>
      <c r="J128" s="82" t="s">
        <v>35</v>
      </c>
      <c r="K128" s="82" t="s">
        <v>35</v>
      </c>
      <c r="L128" s="67" t="s">
        <v>35</v>
      </c>
      <c r="M128" s="87" t="s">
        <v>35</v>
      </c>
      <c r="N128" s="82" t="s">
        <v>35</v>
      </c>
      <c r="O128" s="82" t="s">
        <v>35</v>
      </c>
      <c r="P128" s="82" t="s">
        <v>35</v>
      </c>
      <c r="Q128" s="77" t="s">
        <v>35</v>
      </c>
      <c r="R128" s="72" t="s">
        <v>35</v>
      </c>
      <c r="S128" s="82" t="s">
        <v>35</v>
      </c>
      <c r="T128" s="82" t="s">
        <v>35</v>
      </c>
      <c r="U128" s="82" t="s">
        <v>35</v>
      </c>
      <c r="V128" s="82" t="s">
        <v>35</v>
      </c>
      <c r="W128" s="82" t="s">
        <v>35</v>
      </c>
      <c r="X128" s="82" t="s">
        <v>35</v>
      </c>
      <c r="Y128" s="82" t="s">
        <v>35</v>
      </c>
      <c r="Z128" s="82" t="s">
        <v>35</v>
      </c>
      <c r="AA128" s="82" t="s">
        <v>35</v>
      </c>
      <c r="AB128" s="82" t="s">
        <v>35</v>
      </c>
      <c r="AC128" s="82" t="s">
        <v>35</v>
      </c>
      <c r="AD128" s="82" t="s">
        <v>35</v>
      </c>
      <c r="AE128" s="82" t="s">
        <v>35</v>
      </c>
      <c r="AF128" s="82" t="s">
        <v>35</v>
      </c>
      <c r="AG128" s="82" t="s">
        <v>35</v>
      </c>
      <c r="AH128" s="82" t="s">
        <v>35</v>
      </c>
      <c r="AI128" s="82" t="s">
        <v>35</v>
      </c>
      <c r="AJ128" s="82" t="s">
        <v>35</v>
      </c>
      <c r="AK128" s="82" t="s">
        <v>35</v>
      </c>
      <c r="AL128" s="82" t="s">
        <v>35</v>
      </c>
      <c r="AM128" s="82" t="s">
        <v>35</v>
      </c>
      <c r="AN128" s="82" t="s">
        <v>35</v>
      </c>
      <c r="AO128" s="82" t="s">
        <v>35</v>
      </c>
      <c r="AP128" s="82" t="s">
        <v>35</v>
      </c>
      <c r="AQ128" s="67" t="s">
        <v>35</v>
      </c>
      <c r="AR128" s="908"/>
      <c r="AS128" s="908"/>
      <c r="AT128" s="908"/>
      <c r="AU128" s="908"/>
      <c r="AV128" s="908"/>
      <c r="AW128" s="908"/>
      <c r="AX128" s="908"/>
      <c r="AY128" s="908"/>
      <c r="AZ128" s="361"/>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46" t="s">
        <v>35</v>
      </c>
      <c r="CN128" s="46" t="s">
        <v>35</v>
      </c>
      <c r="CO128" s="46" t="s">
        <v>35</v>
      </c>
      <c r="CP128" s="46" t="s">
        <v>35</v>
      </c>
      <c r="CQ128" s="46" t="s">
        <v>35</v>
      </c>
      <c r="CR128" s="7"/>
      <c r="CS128" s="7"/>
      <c r="CT128" s="7"/>
      <c r="CU128" s="7"/>
      <c r="CV128" s="7"/>
      <c r="CW128" s="7"/>
      <c r="CX128" s="7"/>
      <c r="CY128" s="7"/>
      <c r="CZ128" s="7"/>
    </row>
    <row r="129" s="454" customFormat="true" ht="15" customHeight="true" x14ac:dyDescent="0.2">
      <c r="A129" s="1070"/>
      <c r="B129" s="388" t="s">
        <v>48</v>
      </c>
      <c r="C129" s="86" t="s">
        <v>35</v>
      </c>
      <c r="D129" s="81" t="s">
        <v>35</v>
      </c>
      <c r="E129" s="81" t="s">
        <v>35</v>
      </c>
      <c r="F129" s="81" t="s">
        <v>35</v>
      </c>
      <c r="G129" s="76" t="s">
        <v>35</v>
      </c>
      <c r="H129" s="71" t="s">
        <v>35</v>
      </c>
      <c r="I129" s="81" t="s">
        <v>35</v>
      </c>
      <c r="J129" s="81" t="s">
        <v>35</v>
      </c>
      <c r="K129" s="81" t="s">
        <v>35</v>
      </c>
      <c r="L129" s="66" t="s">
        <v>35</v>
      </c>
      <c r="M129" s="86" t="s">
        <v>35</v>
      </c>
      <c r="N129" s="81" t="s">
        <v>35</v>
      </c>
      <c r="O129" s="81" t="s">
        <v>35</v>
      </c>
      <c r="P129" s="81" t="s">
        <v>35</v>
      </c>
      <c r="Q129" s="76" t="s">
        <v>35</v>
      </c>
      <c r="R129" s="71" t="s">
        <v>35</v>
      </c>
      <c r="S129" s="81" t="s">
        <v>35</v>
      </c>
      <c r="T129" s="81" t="s">
        <v>35</v>
      </c>
      <c r="U129" s="81" t="s">
        <v>35</v>
      </c>
      <c r="V129" s="81" t="s">
        <v>35</v>
      </c>
      <c r="W129" s="81" t="s">
        <v>35</v>
      </c>
      <c r="X129" s="81" t="s">
        <v>35</v>
      </c>
      <c r="Y129" s="81" t="s">
        <v>35</v>
      </c>
      <c r="Z129" s="81" t="s">
        <v>35</v>
      </c>
      <c r="AA129" s="81" t="s">
        <v>35</v>
      </c>
      <c r="AB129" s="81" t="s">
        <v>35</v>
      </c>
      <c r="AC129" s="81" t="s">
        <v>35</v>
      </c>
      <c r="AD129" s="81" t="s">
        <v>35</v>
      </c>
      <c r="AE129" s="81" t="s">
        <v>35</v>
      </c>
      <c r="AF129" s="81" t="s">
        <v>35</v>
      </c>
      <c r="AG129" s="81" t="s">
        <v>35</v>
      </c>
      <c r="AH129" s="81" t="s">
        <v>35</v>
      </c>
      <c r="AI129" s="81" t="s">
        <v>35</v>
      </c>
      <c r="AJ129" s="81" t="s">
        <v>35</v>
      </c>
      <c r="AK129" s="81" t="s">
        <v>35</v>
      </c>
      <c r="AL129" s="81" t="s">
        <v>35</v>
      </c>
      <c r="AM129" s="81" t="s">
        <v>35</v>
      </c>
      <c r="AN129" s="81" t="s">
        <v>35</v>
      </c>
      <c r="AO129" s="81" t="s">
        <v>35</v>
      </c>
      <c r="AP129" s="81" t="s">
        <v>35</v>
      </c>
      <c r="AQ129" s="66" t="s">
        <v>35</v>
      </c>
      <c r="AR129" s="908"/>
      <c r="AS129" s="908"/>
      <c r="AT129" s="908"/>
      <c r="AU129" s="908"/>
      <c r="AV129" s="908"/>
      <c r="AW129" s="908"/>
      <c r="AX129" s="908"/>
      <c r="AY129" s="908"/>
      <c r="AZ129" s="361"/>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45" t="s">
        <v>35</v>
      </c>
      <c r="CN129" s="45" t="s">
        <v>35</v>
      </c>
      <c r="CO129" s="45" t="s">
        <v>35</v>
      </c>
      <c r="CP129" s="45" t="s">
        <v>35</v>
      </c>
      <c r="CQ129" s="45" t="s">
        <v>35</v>
      </c>
      <c r="CR129" s="7"/>
      <c r="CS129" s="7"/>
      <c r="CT129" s="7"/>
      <c r="CU129" s="7"/>
      <c r="CV129" s="7"/>
      <c r="CW129" s="7"/>
      <c r="CX129" s="7"/>
      <c r="CY129" s="7"/>
      <c r="CZ129" s="7"/>
    </row>
    <row r="130" s="333" customFormat="true" ht="15" hidden="true" customHeight="true" x14ac:dyDescent="0.2">
      <c r="A130" s="1082" t="s">
        <v>47</v>
      </c>
      <c r="B130" s="385" t="s">
        <v>42</v>
      </c>
      <c r="C130" s="391"/>
      <c r="D130" s="392"/>
      <c r="E130" s="392"/>
      <c r="F130" s="392"/>
      <c r="G130" s="393"/>
      <c r="H130" s="394"/>
      <c r="I130" s="392"/>
      <c r="J130" s="392"/>
      <c r="K130" s="392"/>
      <c r="L130" s="395"/>
      <c r="M130" s="391"/>
      <c r="N130" s="392"/>
      <c r="O130" s="392"/>
      <c r="P130" s="392"/>
      <c r="Q130" s="393"/>
      <c r="R130" s="394"/>
      <c r="S130" s="392"/>
      <c r="T130" s="392"/>
      <c r="U130" s="392"/>
      <c r="V130" s="392"/>
      <c r="W130" s="392"/>
      <c r="X130" s="392"/>
      <c r="Y130" s="392"/>
      <c r="Z130" s="392"/>
      <c r="AA130" s="392"/>
      <c r="AB130" s="395"/>
      <c r="AC130" s="395"/>
      <c r="AD130" s="395"/>
      <c r="AE130" s="395"/>
      <c r="AF130" s="395"/>
      <c r="AG130" s="395"/>
      <c r="AH130" s="395"/>
      <c r="AI130" s="395"/>
      <c r="AJ130" s="395"/>
      <c r="AK130" s="395"/>
      <c r="AL130" s="395"/>
      <c r="AM130" s="395"/>
      <c r="AN130" s="395"/>
      <c r="AO130" s="395"/>
      <c r="AP130" s="395"/>
      <c r="AQ130" s="395"/>
      <c r="AR130" s="908"/>
      <c r="AS130" s="908"/>
      <c r="AT130" s="908"/>
      <c r="AU130" s="908"/>
      <c r="AV130" s="908"/>
      <c r="AW130" s="908"/>
      <c r="AX130" s="908"/>
      <c r="AY130" s="908"/>
      <c r="AZ130" s="36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hidden="true"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400"/>
      <c r="AN131" s="400"/>
      <c r="AO131" s="400"/>
      <c r="AP131" s="400"/>
      <c r="AQ131" s="400"/>
      <c r="AR131" s="908"/>
      <c r="AS131" s="908"/>
      <c r="AT131" s="908"/>
      <c r="AU131" s="908"/>
      <c r="AV131" s="908"/>
      <c r="AW131" s="908"/>
      <c r="AX131" s="908"/>
      <c r="AY131" s="908"/>
      <c r="AZ131" s="36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hidden="true"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14"/>
      <c r="AN132" s="14"/>
      <c r="AO132" s="14"/>
      <c r="AP132" s="14"/>
      <c r="AQ132" s="14"/>
      <c r="AR132" s="908"/>
      <c r="AS132" s="908"/>
      <c r="AT132" s="908"/>
      <c r="AU132" s="908"/>
      <c r="AV132" s="908"/>
      <c r="AW132" s="908"/>
      <c r="AX132" s="908"/>
      <c r="AY132" s="908"/>
      <c r="AZ132" s="36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454"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415"/>
      <c r="AN133" s="415"/>
      <c r="AO133" s="415"/>
      <c r="AP133" s="415"/>
      <c r="AQ133" s="415"/>
      <c r="AR133" s="908"/>
      <c r="AS133" s="908"/>
      <c r="AT133" s="908"/>
      <c r="AU133" s="908"/>
      <c r="AV133" s="908"/>
      <c r="AW133" s="908"/>
      <c r="AX133" s="908"/>
      <c r="AY133" s="908"/>
      <c r="AZ133" s="361"/>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426"/>
      <c r="CN133" s="426"/>
      <c r="CO133" s="426"/>
      <c r="CP133" s="426"/>
      <c r="CQ133" s="426"/>
      <c r="CR133" s="360"/>
      <c r="CS133" s="360"/>
      <c r="CT133" s="360"/>
      <c r="CU133" s="360"/>
      <c r="CV133" s="360"/>
      <c r="CW133" s="360"/>
      <c r="CX133" s="360"/>
      <c r="CY133" s="360"/>
      <c r="CZ133" s="360"/>
    </row>
    <row r="134" s="454" customFormat="true" ht="24"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148</v>
      </c>
      <c r="T134" s="581" t="s">
        <v>149</v>
      </c>
      <c r="U134" s="581" t="s">
        <v>150</v>
      </c>
      <c r="V134" s="581" t="s">
        <v>151</v>
      </c>
      <c r="W134" s="581" t="s">
        <v>152</v>
      </c>
      <c r="X134" s="581" t="s">
        <v>153</v>
      </c>
      <c r="Y134" s="581" t="s">
        <v>154</v>
      </c>
      <c r="Z134" s="581" t="s">
        <v>155</v>
      </c>
      <c r="AA134" s="581" t="s">
        <v>156</v>
      </c>
      <c r="AB134" s="581" t="s">
        <v>157</v>
      </c>
      <c r="AC134" s="581" t="s">
        <v>158</v>
      </c>
      <c r="AD134" s="581" t="s">
        <v>159</v>
      </c>
      <c r="AE134" s="581" t="s">
        <v>160</v>
      </c>
      <c r="AF134" s="581" t="s">
        <v>332</v>
      </c>
      <c r="AG134" s="581" t="s">
        <v>333</v>
      </c>
      <c r="AH134" s="581" t="s">
        <v>161</v>
      </c>
      <c r="AI134" s="581" t="s">
        <v>162</v>
      </c>
      <c r="AJ134" s="581" t="s">
        <v>163</v>
      </c>
      <c r="AK134" s="581" t="s">
        <v>164</v>
      </c>
      <c r="AL134" s="581" t="s">
        <v>165</v>
      </c>
      <c r="AM134" s="581" t="s">
        <v>166</v>
      </c>
      <c r="AN134" s="581" t="s">
        <v>167</v>
      </c>
      <c r="AO134" s="581" t="s">
        <v>334</v>
      </c>
      <c r="AP134" s="581" t="s">
        <v>335</v>
      </c>
      <c r="AQ134" s="582" t="s">
        <v>336</v>
      </c>
      <c r="AR134" s="908"/>
      <c r="AS134" s="908"/>
      <c r="AT134" s="908"/>
      <c r="AU134" s="908"/>
      <c r="AV134" s="908"/>
      <c r="AW134" s="908"/>
      <c r="AX134" s="908"/>
      <c r="AY134" s="908"/>
      <c r="AZ134" s="361"/>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148</v>
      </c>
      <c r="BT134" s="554" t="s">
        <v>149</v>
      </c>
      <c r="BU134" s="554" t="s">
        <v>150</v>
      </c>
      <c r="BV134" s="554" t="s">
        <v>151</v>
      </c>
      <c r="BW134" s="554" t="s">
        <v>152</v>
      </c>
      <c r="BX134" s="554" t="s">
        <v>153</v>
      </c>
      <c r="BY134" s="555" t="s">
        <v>154</v>
      </c>
      <c r="BZ134" s="555" t="s">
        <v>155</v>
      </c>
      <c r="CA134" s="555" t="s">
        <v>156</v>
      </c>
      <c r="CB134" s="555" t="s">
        <v>157</v>
      </c>
      <c r="CC134" s="555" t="s">
        <v>158</v>
      </c>
      <c r="CD134" s="555" t="s">
        <v>159</v>
      </c>
      <c r="CE134" s="555" t="s">
        <v>160</v>
      </c>
      <c r="CF134" s="555" t="s">
        <v>332</v>
      </c>
      <c r="CG134" s="555" t="s">
        <v>333</v>
      </c>
      <c r="CH134" s="555" t="s">
        <v>161</v>
      </c>
      <c r="CI134" s="555" t="s">
        <v>162</v>
      </c>
      <c r="CJ134" s="555" t="s">
        <v>163</v>
      </c>
      <c r="CK134" s="555" t="s">
        <v>164</v>
      </c>
      <c r="CL134" s="555" t="s">
        <v>165</v>
      </c>
      <c r="CM134" s="555" t="s">
        <v>166</v>
      </c>
      <c r="CN134" s="555" t="s">
        <v>167</v>
      </c>
      <c r="CO134" s="555" t="s">
        <v>334</v>
      </c>
      <c r="CP134" s="555" t="s">
        <v>335</v>
      </c>
      <c r="CQ134" s="555" t="s">
        <v>336</v>
      </c>
      <c r="CR134" s="201"/>
      <c r="CS134" s="201"/>
      <c r="CT134" s="201"/>
      <c r="CU134" s="201"/>
      <c r="CV134" s="201"/>
      <c r="CW134" s="201"/>
      <c r="CX134" s="201"/>
      <c r="CY134" s="201"/>
      <c r="CZ134" s="201"/>
    </row>
    <row r="135" s="454" customFormat="true" ht="15" customHeight="true" x14ac:dyDescent="0.2">
      <c r="A135" s="1068" t="s">
        <v>45</v>
      </c>
      <c r="B135" s="386" t="s">
        <v>44</v>
      </c>
      <c r="C135" s="85" t="s">
        <v>35</v>
      </c>
      <c r="D135" s="80" t="s">
        <v>35</v>
      </c>
      <c r="E135" s="80" t="s">
        <v>35</v>
      </c>
      <c r="F135" s="80" t="s">
        <v>35</v>
      </c>
      <c r="G135" s="75" t="s">
        <v>35</v>
      </c>
      <c r="H135" s="70" t="s">
        <v>35</v>
      </c>
      <c r="I135" s="80" t="s">
        <v>35</v>
      </c>
      <c r="J135" s="80" t="s">
        <v>35</v>
      </c>
      <c r="K135" s="80" t="s">
        <v>35</v>
      </c>
      <c r="L135" s="65" t="s">
        <v>35</v>
      </c>
      <c r="M135" s="85" t="s">
        <v>35</v>
      </c>
      <c r="N135" s="80" t="s">
        <v>35</v>
      </c>
      <c r="O135" s="80" t="s">
        <v>35</v>
      </c>
      <c r="P135" s="80" t="s">
        <v>35</v>
      </c>
      <c r="Q135" s="75" t="s">
        <v>35</v>
      </c>
      <c r="R135" s="70" t="s">
        <v>35</v>
      </c>
      <c r="S135" s="80" t="s">
        <v>35</v>
      </c>
      <c r="T135" s="80" t="s">
        <v>35</v>
      </c>
      <c r="U135" s="80" t="s">
        <v>35</v>
      </c>
      <c r="V135" s="80" t="s">
        <v>35</v>
      </c>
      <c r="W135" s="80" t="s">
        <v>35</v>
      </c>
      <c r="X135" s="80" t="s">
        <v>35</v>
      </c>
      <c r="Y135" s="80" t="s">
        <v>35</v>
      </c>
      <c r="Z135" s="80" t="s">
        <v>35</v>
      </c>
      <c r="AA135" s="80" t="s">
        <v>35</v>
      </c>
      <c r="AB135" s="80" t="s">
        <v>35</v>
      </c>
      <c r="AC135" s="80" t="s">
        <v>35</v>
      </c>
      <c r="AD135" s="80" t="s">
        <v>35</v>
      </c>
      <c r="AE135" s="80" t="s">
        <v>35</v>
      </c>
      <c r="AF135" s="80" t="s">
        <v>35</v>
      </c>
      <c r="AG135" s="80" t="s">
        <v>35</v>
      </c>
      <c r="AH135" s="80" t="s">
        <v>35</v>
      </c>
      <c r="AI135" s="80" t="s">
        <v>35</v>
      </c>
      <c r="AJ135" s="80" t="s">
        <v>35</v>
      </c>
      <c r="AK135" s="80" t="s">
        <v>35</v>
      </c>
      <c r="AL135" s="80" t="s">
        <v>35</v>
      </c>
      <c r="AM135" s="80" t="s">
        <v>35</v>
      </c>
      <c r="AN135" s="80" t="s">
        <v>35</v>
      </c>
      <c r="AO135" s="80" t="s">
        <v>35</v>
      </c>
      <c r="AP135" s="80" t="s">
        <v>35</v>
      </c>
      <c r="AQ135" s="65" t="s">
        <v>35</v>
      </c>
      <c r="AR135" s="908"/>
      <c r="AS135" s="908"/>
      <c r="AT135" s="908"/>
      <c r="AU135" s="908"/>
      <c r="AV135" s="908"/>
      <c r="AW135" s="908"/>
      <c r="AX135" s="908"/>
      <c r="AY135" s="908"/>
      <c r="AZ135" s="361"/>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47" t="s">
        <v>35</v>
      </c>
      <c r="CN135" s="47" t="s">
        <v>35</v>
      </c>
      <c r="CO135" s="47" t="s">
        <v>35</v>
      </c>
      <c r="CP135" s="47" t="s">
        <v>35</v>
      </c>
      <c r="CQ135" s="47" t="s">
        <v>35</v>
      </c>
      <c r="CR135" s="7"/>
      <c r="CS135" s="7"/>
      <c r="CT135" s="7"/>
      <c r="CU135" s="7"/>
      <c r="CV135" s="7"/>
      <c r="CW135" s="7"/>
      <c r="CX135" s="7"/>
      <c r="CY135" s="7"/>
      <c r="CZ135" s="7"/>
    </row>
    <row r="136" s="454" customFormat="true" ht="15" customHeight="true" x14ac:dyDescent="0.2">
      <c r="A136" s="1069"/>
      <c r="B136" s="387" t="s">
        <v>43</v>
      </c>
      <c r="C136" s="87" t="s">
        <v>35</v>
      </c>
      <c r="D136" s="82" t="s">
        <v>35</v>
      </c>
      <c r="E136" s="82" t="s">
        <v>35</v>
      </c>
      <c r="F136" s="82" t="s">
        <v>35</v>
      </c>
      <c r="G136" s="77" t="s">
        <v>35</v>
      </c>
      <c r="H136" s="72" t="s">
        <v>35</v>
      </c>
      <c r="I136" s="82" t="s">
        <v>35</v>
      </c>
      <c r="J136" s="82" t="s">
        <v>35</v>
      </c>
      <c r="K136" s="82" t="s">
        <v>35</v>
      </c>
      <c r="L136" s="67" t="s">
        <v>35</v>
      </c>
      <c r="M136" s="87" t="s">
        <v>35</v>
      </c>
      <c r="N136" s="82" t="s">
        <v>35</v>
      </c>
      <c r="O136" s="82" t="s">
        <v>35</v>
      </c>
      <c r="P136" s="82" t="s">
        <v>35</v>
      </c>
      <c r="Q136" s="77" t="s">
        <v>35</v>
      </c>
      <c r="R136" s="72" t="s">
        <v>35</v>
      </c>
      <c r="S136" s="82" t="s">
        <v>35</v>
      </c>
      <c r="T136" s="82" t="s">
        <v>35</v>
      </c>
      <c r="U136" s="82" t="s">
        <v>35</v>
      </c>
      <c r="V136" s="82" t="s">
        <v>35</v>
      </c>
      <c r="W136" s="82" t="s">
        <v>35</v>
      </c>
      <c r="X136" s="82" t="s">
        <v>35</v>
      </c>
      <c r="Y136" s="82" t="s">
        <v>35</v>
      </c>
      <c r="Z136" s="82" t="s">
        <v>35</v>
      </c>
      <c r="AA136" s="82" t="s">
        <v>35</v>
      </c>
      <c r="AB136" s="82" t="s">
        <v>35</v>
      </c>
      <c r="AC136" s="82" t="s">
        <v>35</v>
      </c>
      <c r="AD136" s="82" t="s">
        <v>35</v>
      </c>
      <c r="AE136" s="82" t="s">
        <v>35</v>
      </c>
      <c r="AF136" s="82" t="s">
        <v>35</v>
      </c>
      <c r="AG136" s="82" t="s">
        <v>35</v>
      </c>
      <c r="AH136" s="82" t="s">
        <v>35</v>
      </c>
      <c r="AI136" s="82" t="s">
        <v>35</v>
      </c>
      <c r="AJ136" s="82" t="s">
        <v>35</v>
      </c>
      <c r="AK136" s="82" t="s">
        <v>35</v>
      </c>
      <c r="AL136" s="82" t="s">
        <v>35</v>
      </c>
      <c r="AM136" s="82" t="s">
        <v>35</v>
      </c>
      <c r="AN136" s="82" t="s">
        <v>35</v>
      </c>
      <c r="AO136" s="82" t="s">
        <v>35</v>
      </c>
      <c r="AP136" s="82" t="s">
        <v>35</v>
      </c>
      <c r="AQ136" s="67" t="s">
        <v>35</v>
      </c>
      <c r="AR136" s="908"/>
      <c r="AS136" s="908"/>
      <c r="AT136" s="908"/>
      <c r="AU136" s="908"/>
      <c r="AV136" s="908"/>
      <c r="AW136" s="908"/>
      <c r="AX136" s="908"/>
      <c r="AY136" s="908"/>
      <c r="AZ136" s="361"/>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46" t="s">
        <v>35</v>
      </c>
      <c r="CN136" s="46" t="s">
        <v>35</v>
      </c>
      <c r="CO136" s="46" t="s">
        <v>35</v>
      </c>
      <c r="CP136" s="46" t="s">
        <v>35</v>
      </c>
      <c r="CQ136" s="46" t="s">
        <v>35</v>
      </c>
      <c r="CR136" s="7"/>
      <c r="CS136" s="7"/>
      <c r="CT136" s="7"/>
      <c r="CU136" s="7"/>
      <c r="CV136" s="7"/>
      <c r="CW136" s="7"/>
      <c r="CX136" s="7"/>
      <c r="CY136" s="7"/>
      <c r="CZ136" s="7"/>
    </row>
    <row r="137" s="454" customFormat="true" ht="15" customHeight="true" x14ac:dyDescent="0.2">
      <c r="A137" s="1069"/>
      <c r="B137" s="387" t="s">
        <v>42</v>
      </c>
      <c r="C137" s="87" t="s">
        <v>35</v>
      </c>
      <c r="D137" s="82" t="s">
        <v>35</v>
      </c>
      <c r="E137" s="82" t="s">
        <v>35</v>
      </c>
      <c r="F137" s="82" t="s">
        <v>35</v>
      </c>
      <c r="G137" s="77" t="s">
        <v>35</v>
      </c>
      <c r="H137" s="72" t="s">
        <v>35</v>
      </c>
      <c r="I137" s="82" t="s">
        <v>35</v>
      </c>
      <c r="J137" s="82" t="s">
        <v>35</v>
      </c>
      <c r="K137" s="82" t="s">
        <v>35</v>
      </c>
      <c r="L137" s="67" t="s">
        <v>35</v>
      </c>
      <c r="M137" s="87" t="s">
        <v>35</v>
      </c>
      <c r="N137" s="82" t="s">
        <v>35</v>
      </c>
      <c r="O137" s="82" t="s">
        <v>35</v>
      </c>
      <c r="P137" s="82" t="s">
        <v>35</v>
      </c>
      <c r="Q137" s="77" t="s">
        <v>35</v>
      </c>
      <c r="R137" s="72" t="s">
        <v>35</v>
      </c>
      <c r="S137" s="82" t="s">
        <v>35</v>
      </c>
      <c r="T137" s="82" t="s">
        <v>35</v>
      </c>
      <c r="U137" s="82" t="s">
        <v>35</v>
      </c>
      <c r="V137" s="82" t="s">
        <v>35</v>
      </c>
      <c r="W137" s="82" t="s">
        <v>35</v>
      </c>
      <c r="X137" s="82" t="s">
        <v>35</v>
      </c>
      <c r="Y137" s="82" t="s">
        <v>35</v>
      </c>
      <c r="Z137" s="82" t="s">
        <v>35</v>
      </c>
      <c r="AA137" s="82" t="s">
        <v>35</v>
      </c>
      <c r="AB137" s="82" t="s">
        <v>35</v>
      </c>
      <c r="AC137" s="82" t="s">
        <v>35</v>
      </c>
      <c r="AD137" s="82" t="s">
        <v>35</v>
      </c>
      <c r="AE137" s="82" t="s">
        <v>35</v>
      </c>
      <c r="AF137" s="82" t="s">
        <v>35</v>
      </c>
      <c r="AG137" s="82" t="s">
        <v>35</v>
      </c>
      <c r="AH137" s="82" t="s">
        <v>35</v>
      </c>
      <c r="AI137" s="82" t="s">
        <v>35</v>
      </c>
      <c r="AJ137" s="82" t="s">
        <v>35</v>
      </c>
      <c r="AK137" s="82" t="s">
        <v>35</v>
      </c>
      <c r="AL137" s="82" t="s">
        <v>35</v>
      </c>
      <c r="AM137" s="82" t="s">
        <v>35</v>
      </c>
      <c r="AN137" s="82" t="s">
        <v>35</v>
      </c>
      <c r="AO137" s="82" t="s">
        <v>35</v>
      </c>
      <c r="AP137" s="82" t="s">
        <v>35</v>
      </c>
      <c r="AQ137" s="67" t="s">
        <v>35</v>
      </c>
      <c r="AR137" s="908"/>
      <c r="AS137" s="908"/>
      <c r="AT137" s="908"/>
      <c r="AU137" s="908"/>
      <c r="AV137" s="908"/>
      <c r="AW137" s="908"/>
      <c r="AX137" s="908"/>
      <c r="AY137" s="908"/>
      <c r="AZ137" s="361"/>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46" t="s">
        <v>35</v>
      </c>
      <c r="CN137" s="46" t="s">
        <v>35</v>
      </c>
      <c r="CO137" s="46" t="s">
        <v>35</v>
      </c>
      <c r="CP137" s="46" t="s">
        <v>35</v>
      </c>
      <c r="CQ137" s="46" t="s">
        <v>35</v>
      </c>
      <c r="CR137" s="7"/>
      <c r="CS137" s="7"/>
      <c r="CT137" s="7"/>
      <c r="CU137" s="7"/>
      <c r="CV137" s="7"/>
      <c r="CW137" s="7"/>
      <c r="CX137" s="7"/>
      <c r="CY137" s="7"/>
      <c r="CZ137" s="7"/>
    </row>
    <row r="138" s="454" customFormat="true" ht="15" customHeight="true" x14ac:dyDescent="0.2">
      <c r="A138" s="1069"/>
      <c r="B138" s="387" t="s">
        <v>41</v>
      </c>
      <c r="C138" s="87" t="s">
        <v>35</v>
      </c>
      <c r="D138" s="82" t="s">
        <v>35</v>
      </c>
      <c r="E138" s="82" t="s">
        <v>35</v>
      </c>
      <c r="F138" s="82" t="s">
        <v>35</v>
      </c>
      <c r="G138" s="77" t="s">
        <v>35</v>
      </c>
      <c r="H138" s="72" t="s">
        <v>35</v>
      </c>
      <c r="I138" s="82" t="s">
        <v>35</v>
      </c>
      <c r="J138" s="82" t="s">
        <v>35</v>
      </c>
      <c r="K138" s="82" t="s">
        <v>35</v>
      </c>
      <c r="L138" s="67" t="s">
        <v>35</v>
      </c>
      <c r="M138" s="87" t="s">
        <v>35</v>
      </c>
      <c r="N138" s="82" t="s">
        <v>35</v>
      </c>
      <c r="O138" s="82" t="s">
        <v>35</v>
      </c>
      <c r="P138" s="82" t="s">
        <v>35</v>
      </c>
      <c r="Q138" s="77" t="s">
        <v>35</v>
      </c>
      <c r="R138" s="72" t="s">
        <v>35</v>
      </c>
      <c r="S138" s="82" t="s">
        <v>35</v>
      </c>
      <c r="T138" s="82" t="s">
        <v>35</v>
      </c>
      <c r="U138" s="82" t="s">
        <v>35</v>
      </c>
      <c r="V138" s="82" t="s">
        <v>35</v>
      </c>
      <c r="W138" s="82" t="s">
        <v>35</v>
      </c>
      <c r="X138" s="82" t="s">
        <v>35</v>
      </c>
      <c r="Y138" s="82" t="s">
        <v>35</v>
      </c>
      <c r="Z138" s="82" t="s">
        <v>35</v>
      </c>
      <c r="AA138" s="82" t="s">
        <v>35</v>
      </c>
      <c r="AB138" s="82" t="s">
        <v>35</v>
      </c>
      <c r="AC138" s="82" t="s">
        <v>35</v>
      </c>
      <c r="AD138" s="82" t="s">
        <v>35</v>
      </c>
      <c r="AE138" s="82" t="s">
        <v>35</v>
      </c>
      <c r="AF138" s="82" t="s">
        <v>35</v>
      </c>
      <c r="AG138" s="82" t="s">
        <v>35</v>
      </c>
      <c r="AH138" s="82" t="s">
        <v>35</v>
      </c>
      <c r="AI138" s="82" t="s">
        <v>35</v>
      </c>
      <c r="AJ138" s="82" t="s">
        <v>35</v>
      </c>
      <c r="AK138" s="82" t="s">
        <v>35</v>
      </c>
      <c r="AL138" s="82" t="s">
        <v>35</v>
      </c>
      <c r="AM138" s="82" t="s">
        <v>35</v>
      </c>
      <c r="AN138" s="82" t="s">
        <v>35</v>
      </c>
      <c r="AO138" s="82" t="s">
        <v>35</v>
      </c>
      <c r="AP138" s="82" t="s">
        <v>35</v>
      </c>
      <c r="AQ138" s="67" t="s">
        <v>35</v>
      </c>
      <c r="AR138" s="908"/>
      <c r="AS138" s="908"/>
      <c r="AT138" s="908"/>
      <c r="AU138" s="908"/>
      <c r="AV138" s="908"/>
      <c r="AW138" s="908"/>
      <c r="AX138" s="908"/>
      <c r="AY138" s="908"/>
      <c r="AZ138" s="361"/>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46" t="s">
        <v>35</v>
      </c>
      <c r="CN138" s="46" t="s">
        <v>35</v>
      </c>
      <c r="CO138" s="46" t="s">
        <v>35</v>
      </c>
      <c r="CP138" s="46" t="s">
        <v>35</v>
      </c>
      <c r="CQ138" s="46" t="s">
        <v>35</v>
      </c>
      <c r="CR138" s="7"/>
      <c r="CS138" s="7"/>
      <c r="CT138" s="7"/>
      <c r="CU138" s="7"/>
      <c r="CV138" s="7"/>
      <c r="CW138" s="7"/>
      <c r="CX138" s="7"/>
      <c r="CY138" s="7"/>
      <c r="CZ138" s="7"/>
    </row>
    <row r="139" s="454" customFormat="true" ht="15" customHeight="true" x14ac:dyDescent="0.2">
      <c r="A139" s="1069"/>
      <c r="B139" s="387" t="s">
        <v>19</v>
      </c>
      <c r="C139" s="140">
        <v>35.844997197485583</v>
      </c>
      <c r="D139" s="139">
        <v>23.164274115289665</v>
      </c>
      <c r="E139" s="139">
        <v>16.404070420707942</v>
      </c>
      <c r="F139" s="139">
        <v>7.2710222462021727</v>
      </c>
      <c r="G139" s="138">
        <v>0.65991258837757361</v>
      </c>
      <c r="H139" s="137">
        <v>11.252165059315052</v>
      </c>
      <c r="I139" s="139">
        <v>4.1812592100757096</v>
      </c>
      <c r="J139" s="139">
        <v>0.52717626857732258</v>
      </c>
      <c r="K139" s="139">
        <v>0</v>
      </c>
      <c r="L139" s="136">
        <v>0</v>
      </c>
      <c r="M139" s="140">
        <v>38.187004098363339</v>
      </c>
      <c r="N139" s="139">
        <v>27.677787744497479</v>
      </c>
      <c r="O139" s="139">
        <v>18.05581458885122</v>
      </c>
      <c r="P139" s="139">
        <v>13.119803808851865</v>
      </c>
      <c r="Q139" s="138">
        <v>5.1863062326106686</v>
      </c>
      <c r="R139" s="137">
        <v>35.456008142424587</v>
      </c>
      <c r="S139" s="139">
        <v>3.3449357890080814E-2</v>
      </c>
      <c r="T139" s="139">
        <v>20.278251016694888</v>
      </c>
      <c r="U139" s="139">
        <v>5.129014387918895</v>
      </c>
      <c r="V139" s="139">
        <v>16.01865110585798</v>
      </c>
      <c r="W139" s="139">
        <v>9.2312872063408697</v>
      </c>
      <c r="X139" s="139">
        <v>1.2201126262381226</v>
      </c>
      <c r="Y139" s="139">
        <v>17.367702333425026</v>
      </c>
      <c r="Z139" s="139">
        <v>25.088989061372292</v>
      </c>
      <c r="AA139" s="139">
        <v>31.595607251268138</v>
      </c>
      <c r="AB139" s="139">
        <v>12.513904873738477</v>
      </c>
      <c r="AC139" s="139">
        <v>7.6242675360226606</v>
      </c>
      <c r="AD139" s="139">
        <v>11.715628081014943</v>
      </c>
      <c r="AE139" s="139">
        <v>24.187177325078601</v>
      </c>
      <c r="AF139" s="139">
        <v>61.430997201300762</v>
      </c>
      <c r="AG139" s="139">
        <v>51.053151011346962</v>
      </c>
      <c r="AH139" s="139">
        <v>11.437356754847237</v>
      </c>
      <c r="AI139" s="139">
        <v>5.9723485875681623</v>
      </c>
      <c r="AJ139" s="139">
        <v>2.7735307728167853</v>
      </c>
      <c r="AK139" s="139">
        <v>26.975424737750043</v>
      </c>
      <c r="AL139" s="139">
        <v>11.596463238930776</v>
      </c>
      <c r="AM139" s="139">
        <v>35.599093983055639</v>
      </c>
      <c r="AN139" s="139">
        <v>12.813670738997981</v>
      </c>
      <c r="AO139" s="139">
        <v>36.396504537758148</v>
      </c>
      <c r="AP139" s="139">
        <v>9.4689734369551122</v>
      </c>
      <c r="AQ139" s="136">
        <v>2.5105457709775858</v>
      </c>
      <c r="AR139" s="908"/>
      <c r="AS139" s="908"/>
      <c r="AT139" s="908"/>
      <c r="AU139" s="908"/>
      <c r="AV139" s="908"/>
      <c r="AW139" s="908"/>
      <c r="AX139" s="908"/>
      <c r="AY139" s="908"/>
      <c r="AZ139" s="361"/>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46" t="s">
        <v>35</v>
      </c>
      <c r="CN139" s="46" t="s">
        <v>35</v>
      </c>
      <c r="CO139" s="46" t="s">
        <v>35</v>
      </c>
      <c r="CP139" s="46" t="s">
        <v>35</v>
      </c>
      <c r="CQ139" s="46" t="s">
        <v>35</v>
      </c>
      <c r="CR139" s="7"/>
      <c r="CS139" s="7"/>
      <c r="CT139" s="7"/>
      <c r="CU139" s="7"/>
      <c r="CV139" s="7"/>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82" t="s">
        <v>35</v>
      </c>
      <c r="AM140" s="82" t="s">
        <v>35</v>
      </c>
      <c r="AN140" s="82" t="s">
        <v>35</v>
      </c>
      <c r="AO140" s="82" t="s">
        <v>35</v>
      </c>
      <c r="AP140" s="82" t="s">
        <v>35</v>
      </c>
      <c r="AQ140" s="67" t="s">
        <v>35</v>
      </c>
      <c r="AR140" s="8"/>
      <c r="AS140" s="8"/>
      <c r="AT140" s="8"/>
      <c r="AU140" s="8"/>
      <c r="AV140" s="8"/>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46" t="s">
        <v>35</v>
      </c>
      <c r="CN140" s="46" t="s">
        <v>35</v>
      </c>
      <c r="CO140" s="46" t="s">
        <v>35</v>
      </c>
      <c r="CP140" s="46" t="s">
        <v>35</v>
      </c>
      <c r="CQ140" s="46" t="s">
        <v>35</v>
      </c>
      <c r="CR140" s="7"/>
      <c r="CS140" s="7"/>
      <c r="CT140" s="7"/>
      <c r="CU140" s="7"/>
      <c r="CV140" s="7"/>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82" t="s">
        <v>35</v>
      </c>
      <c r="AM141" s="82" t="s">
        <v>35</v>
      </c>
      <c r="AN141" s="82" t="s">
        <v>35</v>
      </c>
      <c r="AO141" s="82" t="s">
        <v>35</v>
      </c>
      <c r="AP141" s="82" t="s">
        <v>35</v>
      </c>
      <c r="AQ141" s="67" t="s">
        <v>35</v>
      </c>
      <c r="AR141" s="8"/>
      <c r="AS141" s="8"/>
      <c r="AT141" s="8"/>
      <c r="AU141" s="8"/>
      <c r="AV141" s="8"/>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46" t="s">
        <v>35</v>
      </c>
      <c r="CN141" s="46" t="s">
        <v>35</v>
      </c>
      <c r="CO141" s="46" t="s">
        <v>35</v>
      </c>
      <c r="CP141" s="46" t="s">
        <v>35</v>
      </c>
      <c r="CQ141" s="46" t="s">
        <v>35</v>
      </c>
      <c r="CR141" s="7"/>
      <c r="CS141" s="7"/>
      <c r="CT141" s="7"/>
      <c r="CU141" s="7"/>
      <c r="CV141" s="7"/>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82" t="s">
        <v>35</v>
      </c>
      <c r="AM142" s="82" t="s">
        <v>35</v>
      </c>
      <c r="AN142" s="82" t="s">
        <v>35</v>
      </c>
      <c r="AO142" s="82" t="s">
        <v>35</v>
      </c>
      <c r="AP142" s="82" t="s">
        <v>35</v>
      </c>
      <c r="AQ142" s="67" t="s">
        <v>35</v>
      </c>
      <c r="AR142" s="8"/>
      <c r="AS142" s="8"/>
      <c r="AT142" s="8"/>
      <c r="AU142" s="8"/>
      <c r="AV142" s="8"/>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46" t="s">
        <v>35</v>
      </c>
      <c r="CN142" s="46" t="s">
        <v>35</v>
      </c>
      <c r="CO142" s="46" t="s">
        <v>35</v>
      </c>
      <c r="CP142" s="46" t="s">
        <v>35</v>
      </c>
      <c r="CQ142" s="46" t="s">
        <v>35</v>
      </c>
      <c r="CR142" s="7"/>
      <c r="CS142" s="7"/>
      <c r="CT142" s="7"/>
      <c r="CU142" s="7"/>
      <c r="CV142" s="7"/>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82" t="s">
        <v>35</v>
      </c>
      <c r="AM143" s="82" t="s">
        <v>35</v>
      </c>
      <c r="AN143" s="82" t="s">
        <v>35</v>
      </c>
      <c r="AO143" s="82" t="s">
        <v>35</v>
      </c>
      <c r="AP143" s="82" t="s">
        <v>35</v>
      </c>
      <c r="AQ143" s="67" t="s">
        <v>35</v>
      </c>
      <c r="AR143" s="8"/>
      <c r="AS143" s="8"/>
      <c r="AT143" s="8"/>
      <c r="AU143" s="8"/>
      <c r="AV143" s="8"/>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46" t="s">
        <v>35</v>
      </c>
      <c r="CN143" s="46" t="s">
        <v>35</v>
      </c>
      <c r="CO143" s="46" t="s">
        <v>35</v>
      </c>
      <c r="CP143" s="46" t="s">
        <v>35</v>
      </c>
      <c r="CQ143" s="46" t="s">
        <v>35</v>
      </c>
      <c r="CR143" s="7"/>
      <c r="CS143" s="7"/>
      <c r="CT143" s="7"/>
      <c r="CU143" s="7"/>
      <c r="CV143" s="7"/>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82" t="s">
        <v>35</v>
      </c>
      <c r="AM144" s="82" t="s">
        <v>35</v>
      </c>
      <c r="AN144" s="82" t="s">
        <v>35</v>
      </c>
      <c r="AO144" s="82" t="s">
        <v>35</v>
      </c>
      <c r="AP144" s="82" t="s">
        <v>35</v>
      </c>
      <c r="AQ144" s="67" t="s">
        <v>35</v>
      </c>
      <c r="AR144" s="8"/>
      <c r="AS144" s="8"/>
      <c r="AT144" s="8"/>
      <c r="AU144" s="8"/>
      <c r="AV144" s="8"/>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46" t="s">
        <v>35</v>
      </c>
      <c r="CN144" s="46" t="s">
        <v>35</v>
      </c>
      <c r="CO144" s="46" t="s">
        <v>35</v>
      </c>
      <c r="CP144" s="46" t="s">
        <v>35</v>
      </c>
      <c r="CQ144" s="46" t="s">
        <v>35</v>
      </c>
      <c r="CR144" s="7"/>
      <c r="CS144" s="7"/>
      <c r="CT144" s="7"/>
      <c r="CU144" s="7"/>
      <c r="CV144" s="7"/>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82" t="s">
        <v>35</v>
      </c>
      <c r="AM145" s="82" t="s">
        <v>35</v>
      </c>
      <c r="AN145" s="82" t="s">
        <v>35</v>
      </c>
      <c r="AO145" s="82" t="s">
        <v>35</v>
      </c>
      <c r="AP145" s="82" t="s">
        <v>35</v>
      </c>
      <c r="AQ145" s="67" t="s">
        <v>35</v>
      </c>
      <c r="AR145" s="8"/>
      <c r="AS145" s="8"/>
      <c r="AT145" s="8"/>
      <c r="AU145" s="8"/>
      <c r="AV145" s="8"/>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46" t="s">
        <v>35</v>
      </c>
      <c r="CN145" s="46" t="s">
        <v>35</v>
      </c>
      <c r="CO145" s="46" t="s">
        <v>35</v>
      </c>
      <c r="CP145" s="46" t="s">
        <v>35</v>
      </c>
      <c r="CQ145" s="46" t="s">
        <v>35</v>
      </c>
      <c r="CR145" s="7"/>
      <c r="CS145" s="7"/>
      <c r="CT145" s="7"/>
      <c r="CU145" s="7"/>
      <c r="CV145" s="7"/>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82" t="s">
        <v>35</v>
      </c>
      <c r="AM146" s="82" t="s">
        <v>35</v>
      </c>
      <c r="AN146" s="82" t="s">
        <v>35</v>
      </c>
      <c r="AO146" s="82" t="s">
        <v>35</v>
      </c>
      <c r="AP146" s="82" t="s">
        <v>35</v>
      </c>
      <c r="AQ146" s="67" t="s">
        <v>35</v>
      </c>
      <c r="AR146" s="8"/>
      <c r="AS146" s="8"/>
      <c r="AT146" s="8"/>
      <c r="AU146" s="8"/>
      <c r="AV146" s="8"/>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46" t="s">
        <v>35</v>
      </c>
      <c r="CN146" s="46" t="s">
        <v>35</v>
      </c>
      <c r="CO146" s="46" t="s">
        <v>35</v>
      </c>
      <c r="CP146" s="46" t="s">
        <v>35</v>
      </c>
      <c r="CQ146" s="46" t="s">
        <v>35</v>
      </c>
      <c r="CR146" s="7"/>
      <c r="CS146" s="7"/>
      <c r="CT146" s="7"/>
      <c r="CU146" s="7"/>
      <c r="CV146" s="7"/>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82" t="s">
        <v>35</v>
      </c>
      <c r="AM147" s="82" t="s">
        <v>35</v>
      </c>
      <c r="AN147" s="82" t="s">
        <v>35</v>
      </c>
      <c r="AO147" s="82" t="s">
        <v>35</v>
      </c>
      <c r="AP147" s="82" t="s">
        <v>35</v>
      </c>
      <c r="AQ147" s="67" t="s">
        <v>35</v>
      </c>
      <c r="AR147" s="8"/>
      <c r="AS147" s="8"/>
      <c r="AT147" s="8"/>
      <c r="AU147" s="8"/>
      <c r="AV147" s="8"/>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46" t="s">
        <v>35</v>
      </c>
      <c r="CN147" s="46" t="s">
        <v>35</v>
      </c>
      <c r="CO147" s="46" t="s">
        <v>35</v>
      </c>
      <c r="CP147" s="46" t="s">
        <v>35</v>
      </c>
      <c r="CQ147" s="46" t="s">
        <v>35</v>
      </c>
      <c r="CR147" s="7"/>
      <c r="CS147" s="7"/>
      <c r="CT147" s="7"/>
      <c r="CU147" s="7"/>
      <c r="CV147" s="7"/>
      <c r="CW147" s="7"/>
      <c r="CX147" s="7"/>
      <c r="CY147" s="7"/>
      <c r="CZ147" s="7"/>
    </row>
    <row r="148" s="332" customFormat="true" ht="15" customHeight="true" x14ac:dyDescent="0.2">
      <c r="A148" s="1069" t="s">
        <v>108</v>
      </c>
      <c r="B148" s="387" t="s">
        <v>49</v>
      </c>
      <c r="C148" s="87" t="s">
        <v>35</v>
      </c>
      <c r="D148" s="82" t="s">
        <v>35</v>
      </c>
      <c r="E148" s="82" t="s">
        <v>35</v>
      </c>
      <c r="F148" s="82" t="s">
        <v>35</v>
      </c>
      <c r="G148" s="77" t="s">
        <v>35</v>
      </c>
      <c r="H148" s="72" t="s">
        <v>35</v>
      </c>
      <c r="I148" s="82" t="s">
        <v>35</v>
      </c>
      <c r="J148" s="82" t="s">
        <v>35</v>
      </c>
      <c r="K148" s="82" t="s">
        <v>35</v>
      </c>
      <c r="L148" s="67" t="s">
        <v>35</v>
      </c>
      <c r="M148" s="87" t="s">
        <v>35</v>
      </c>
      <c r="N148" s="82" t="s">
        <v>35</v>
      </c>
      <c r="O148" s="82" t="s">
        <v>35</v>
      </c>
      <c r="P148" s="82" t="s">
        <v>35</v>
      </c>
      <c r="Q148" s="77" t="s">
        <v>35</v>
      </c>
      <c r="R148" s="72" t="s">
        <v>35</v>
      </c>
      <c r="S148" s="82" t="s">
        <v>35</v>
      </c>
      <c r="T148" s="82" t="s">
        <v>35</v>
      </c>
      <c r="U148" s="82" t="s">
        <v>35</v>
      </c>
      <c r="V148" s="82" t="s">
        <v>35</v>
      </c>
      <c r="W148" s="82" t="s">
        <v>35</v>
      </c>
      <c r="X148" s="82" t="s">
        <v>35</v>
      </c>
      <c r="Y148" s="82" t="s">
        <v>35</v>
      </c>
      <c r="Z148" s="82" t="s">
        <v>35</v>
      </c>
      <c r="AA148" s="82" t="s">
        <v>35</v>
      </c>
      <c r="AB148" s="82" t="s">
        <v>35</v>
      </c>
      <c r="AC148" s="82" t="s">
        <v>35</v>
      </c>
      <c r="AD148" s="82" t="s">
        <v>35</v>
      </c>
      <c r="AE148" s="82" t="s">
        <v>35</v>
      </c>
      <c r="AF148" s="82" t="s">
        <v>35</v>
      </c>
      <c r="AG148" s="82" t="s">
        <v>35</v>
      </c>
      <c r="AH148" s="82" t="s">
        <v>35</v>
      </c>
      <c r="AI148" s="82" t="s">
        <v>35</v>
      </c>
      <c r="AJ148" s="82" t="s">
        <v>35</v>
      </c>
      <c r="AK148" s="82" t="s">
        <v>35</v>
      </c>
      <c r="AL148" s="82" t="s">
        <v>35</v>
      </c>
      <c r="AM148" s="82" t="s">
        <v>35</v>
      </c>
      <c r="AN148" s="82" t="s">
        <v>35</v>
      </c>
      <c r="AO148" s="82" t="s">
        <v>35</v>
      </c>
      <c r="AP148" s="82" t="s">
        <v>35</v>
      </c>
      <c r="AQ148" s="67" t="s">
        <v>35</v>
      </c>
      <c r="AR148" s="8"/>
      <c r="AS148" s="8"/>
      <c r="AT148" s="8"/>
      <c r="AU148" s="8"/>
      <c r="AV148" s="8"/>
      <c r="AW148" s="8"/>
      <c r="AX148" s="8"/>
      <c r="AY148" s="8"/>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46" t="s">
        <v>35</v>
      </c>
      <c r="CN148" s="46" t="s">
        <v>35</v>
      </c>
      <c r="CO148" s="46" t="s">
        <v>35</v>
      </c>
      <c r="CP148" s="46" t="s">
        <v>35</v>
      </c>
      <c r="CQ148" s="46" t="s">
        <v>35</v>
      </c>
      <c r="CR148" s="7"/>
      <c r="CS148" s="7"/>
      <c r="CT148" s="7"/>
      <c r="CU148" s="7"/>
      <c r="CV148" s="7"/>
      <c r="CW148" s="7"/>
      <c r="CX148" s="7"/>
      <c r="CY148" s="7"/>
      <c r="CZ148" s="7"/>
    </row>
    <row r="149" s="332" customFormat="true" ht="15" customHeight="true" x14ac:dyDescent="0.2">
      <c r="A149" s="1069"/>
      <c r="B149" s="387" t="s">
        <v>48</v>
      </c>
      <c r="C149" s="87" t="s">
        <v>35</v>
      </c>
      <c r="D149" s="82" t="s">
        <v>35</v>
      </c>
      <c r="E149" s="82" t="s">
        <v>35</v>
      </c>
      <c r="F149" s="82" t="s">
        <v>35</v>
      </c>
      <c r="G149" s="77" t="s">
        <v>35</v>
      </c>
      <c r="H149" s="72" t="s">
        <v>35</v>
      </c>
      <c r="I149" s="82" t="s">
        <v>35</v>
      </c>
      <c r="J149" s="82" t="s">
        <v>35</v>
      </c>
      <c r="K149" s="82" t="s">
        <v>35</v>
      </c>
      <c r="L149" s="67" t="s">
        <v>35</v>
      </c>
      <c r="M149" s="87" t="s">
        <v>35</v>
      </c>
      <c r="N149" s="82" t="s">
        <v>35</v>
      </c>
      <c r="O149" s="82" t="s">
        <v>35</v>
      </c>
      <c r="P149" s="82" t="s">
        <v>35</v>
      </c>
      <c r="Q149" s="77" t="s">
        <v>35</v>
      </c>
      <c r="R149" s="72" t="s">
        <v>35</v>
      </c>
      <c r="S149" s="82" t="s">
        <v>35</v>
      </c>
      <c r="T149" s="82" t="s">
        <v>35</v>
      </c>
      <c r="U149" s="82" t="s">
        <v>35</v>
      </c>
      <c r="V149" s="82" t="s">
        <v>35</v>
      </c>
      <c r="W149" s="82" t="s">
        <v>35</v>
      </c>
      <c r="X149" s="82" t="s">
        <v>35</v>
      </c>
      <c r="Y149" s="82" t="s">
        <v>35</v>
      </c>
      <c r="Z149" s="82" t="s">
        <v>35</v>
      </c>
      <c r="AA149" s="82" t="s">
        <v>35</v>
      </c>
      <c r="AB149" s="82" t="s">
        <v>35</v>
      </c>
      <c r="AC149" s="82" t="s">
        <v>35</v>
      </c>
      <c r="AD149" s="82" t="s">
        <v>35</v>
      </c>
      <c r="AE149" s="82" t="s">
        <v>35</v>
      </c>
      <c r="AF149" s="82" t="s">
        <v>35</v>
      </c>
      <c r="AG149" s="82" t="s">
        <v>35</v>
      </c>
      <c r="AH149" s="82" t="s">
        <v>35</v>
      </c>
      <c r="AI149" s="82" t="s">
        <v>35</v>
      </c>
      <c r="AJ149" s="82" t="s">
        <v>35</v>
      </c>
      <c r="AK149" s="82" t="s">
        <v>35</v>
      </c>
      <c r="AL149" s="82" t="s">
        <v>35</v>
      </c>
      <c r="AM149" s="82" t="s">
        <v>35</v>
      </c>
      <c r="AN149" s="82" t="s">
        <v>35</v>
      </c>
      <c r="AO149" s="82" t="s">
        <v>35</v>
      </c>
      <c r="AP149" s="82" t="s">
        <v>35</v>
      </c>
      <c r="AQ149" s="67" t="s">
        <v>35</v>
      </c>
      <c r="AR149" s="8"/>
      <c r="AS149" s="8"/>
      <c r="AT149" s="8"/>
      <c r="AU149" s="8"/>
      <c r="AV149" s="8"/>
      <c r="AW149" s="8"/>
      <c r="AX149" s="8"/>
      <c r="AY149" s="8"/>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46" t="s">
        <v>35</v>
      </c>
      <c r="CN149" s="46" t="s">
        <v>35</v>
      </c>
      <c r="CO149" s="46" t="s">
        <v>35</v>
      </c>
      <c r="CP149" s="46" t="s">
        <v>35</v>
      </c>
      <c r="CQ149" s="46" t="s">
        <v>35</v>
      </c>
      <c r="CR149" s="7"/>
      <c r="CS149" s="7"/>
      <c r="CT149" s="7"/>
      <c r="CU149" s="7"/>
      <c r="CV149" s="7"/>
      <c r="CW149" s="7"/>
      <c r="CX149" s="7"/>
      <c r="CY149" s="7"/>
      <c r="CZ149" s="7"/>
    </row>
    <row r="150" s="332" customFormat="true" ht="15" customHeight="true" x14ac:dyDescent="0.2">
      <c r="A150" s="1069"/>
      <c r="B150" s="387" t="s">
        <v>110</v>
      </c>
      <c r="C150" s="87" t="s">
        <v>35</v>
      </c>
      <c r="D150" s="82" t="s">
        <v>35</v>
      </c>
      <c r="E150" s="82" t="s">
        <v>35</v>
      </c>
      <c r="F150" s="82" t="s">
        <v>35</v>
      </c>
      <c r="G150" s="77" t="s">
        <v>35</v>
      </c>
      <c r="H150" s="72" t="s">
        <v>35</v>
      </c>
      <c r="I150" s="82" t="s">
        <v>35</v>
      </c>
      <c r="J150" s="82" t="s">
        <v>35</v>
      </c>
      <c r="K150" s="82" t="s">
        <v>35</v>
      </c>
      <c r="L150" s="67" t="s">
        <v>35</v>
      </c>
      <c r="M150" s="87" t="s">
        <v>35</v>
      </c>
      <c r="N150" s="82" t="s">
        <v>35</v>
      </c>
      <c r="O150" s="82" t="s">
        <v>35</v>
      </c>
      <c r="P150" s="82" t="s">
        <v>35</v>
      </c>
      <c r="Q150" s="77" t="s">
        <v>35</v>
      </c>
      <c r="R150" s="72" t="s">
        <v>35</v>
      </c>
      <c r="S150" s="82" t="s">
        <v>35</v>
      </c>
      <c r="T150" s="82" t="s">
        <v>35</v>
      </c>
      <c r="U150" s="82" t="s">
        <v>35</v>
      </c>
      <c r="V150" s="82" t="s">
        <v>35</v>
      </c>
      <c r="W150" s="82" t="s">
        <v>35</v>
      </c>
      <c r="X150" s="82" t="s">
        <v>35</v>
      </c>
      <c r="Y150" s="82" t="s">
        <v>35</v>
      </c>
      <c r="Z150" s="82" t="s">
        <v>35</v>
      </c>
      <c r="AA150" s="82" t="s">
        <v>35</v>
      </c>
      <c r="AB150" s="82" t="s">
        <v>35</v>
      </c>
      <c r="AC150" s="82" t="s">
        <v>35</v>
      </c>
      <c r="AD150" s="82" t="s">
        <v>35</v>
      </c>
      <c r="AE150" s="82" t="s">
        <v>35</v>
      </c>
      <c r="AF150" s="82" t="s">
        <v>35</v>
      </c>
      <c r="AG150" s="82" t="s">
        <v>35</v>
      </c>
      <c r="AH150" s="82" t="s">
        <v>35</v>
      </c>
      <c r="AI150" s="82" t="s">
        <v>35</v>
      </c>
      <c r="AJ150" s="82" t="s">
        <v>35</v>
      </c>
      <c r="AK150" s="82" t="s">
        <v>35</v>
      </c>
      <c r="AL150" s="82" t="s">
        <v>35</v>
      </c>
      <c r="AM150" s="82" t="s">
        <v>35</v>
      </c>
      <c r="AN150" s="82" t="s">
        <v>35</v>
      </c>
      <c r="AO150" s="82" t="s">
        <v>35</v>
      </c>
      <c r="AP150" s="82" t="s">
        <v>35</v>
      </c>
      <c r="AQ150" s="67" t="s">
        <v>35</v>
      </c>
      <c r="AR150" s="8"/>
      <c r="AS150" s="8"/>
      <c r="AT150" s="8"/>
      <c r="AU150" s="8"/>
      <c r="AV150" s="8"/>
      <c r="AW150" s="8"/>
      <c r="AX150" s="8"/>
      <c r="AY150" s="8"/>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46" t="s">
        <v>35</v>
      </c>
      <c r="CN150" s="46" t="s">
        <v>35</v>
      </c>
      <c r="CO150" s="46" t="s">
        <v>35</v>
      </c>
      <c r="CP150" s="46" t="s">
        <v>35</v>
      </c>
      <c r="CQ150" s="46" t="s">
        <v>35</v>
      </c>
      <c r="CR150" s="7"/>
      <c r="CS150" s="7"/>
      <c r="CT150" s="7"/>
      <c r="CU150" s="7"/>
      <c r="CV150" s="7"/>
      <c r="CW150" s="7"/>
      <c r="CX150" s="7"/>
      <c r="CY150" s="7"/>
      <c r="CZ150" s="7"/>
    </row>
    <row r="151" s="332" customFormat="true" ht="15" customHeight="true" x14ac:dyDescent="0.2">
      <c r="A151" s="1069" t="s">
        <v>109</v>
      </c>
      <c r="B151" s="387" t="s">
        <v>49</v>
      </c>
      <c r="C151" s="87" t="s">
        <v>35</v>
      </c>
      <c r="D151" s="82" t="s">
        <v>35</v>
      </c>
      <c r="E151" s="82" t="s">
        <v>35</v>
      </c>
      <c r="F151" s="82" t="s">
        <v>35</v>
      </c>
      <c r="G151" s="77" t="s">
        <v>35</v>
      </c>
      <c r="H151" s="72" t="s">
        <v>35</v>
      </c>
      <c r="I151" s="82" t="s">
        <v>35</v>
      </c>
      <c r="J151" s="82" t="s">
        <v>35</v>
      </c>
      <c r="K151" s="82" t="s">
        <v>35</v>
      </c>
      <c r="L151" s="67" t="s">
        <v>35</v>
      </c>
      <c r="M151" s="87" t="s">
        <v>35</v>
      </c>
      <c r="N151" s="82" t="s">
        <v>35</v>
      </c>
      <c r="O151" s="82" t="s">
        <v>35</v>
      </c>
      <c r="P151" s="82" t="s">
        <v>35</v>
      </c>
      <c r="Q151" s="77" t="s">
        <v>35</v>
      </c>
      <c r="R151" s="72" t="s">
        <v>35</v>
      </c>
      <c r="S151" s="82" t="s">
        <v>35</v>
      </c>
      <c r="T151" s="82" t="s">
        <v>35</v>
      </c>
      <c r="U151" s="82" t="s">
        <v>35</v>
      </c>
      <c r="V151" s="82" t="s">
        <v>35</v>
      </c>
      <c r="W151" s="82" t="s">
        <v>35</v>
      </c>
      <c r="X151" s="82" t="s">
        <v>35</v>
      </c>
      <c r="Y151" s="82" t="s">
        <v>35</v>
      </c>
      <c r="Z151" s="82" t="s">
        <v>35</v>
      </c>
      <c r="AA151" s="82" t="s">
        <v>35</v>
      </c>
      <c r="AB151" s="82" t="s">
        <v>35</v>
      </c>
      <c r="AC151" s="82" t="s">
        <v>35</v>
      </c>
      <c r="AD151" s="82" t="s">
        <v>35</v>
      </c>
      <c r="AE151" s="82" t="s">
        <v>35</v>
      </c>
      <c r="AF151" s="82" t="s">
        <v>35</v>
      </c>
      <c r="AG151" s="82" t="s">
        <v>35</v>
      </c>
      <c r="AH151" s="82" t="s">
        <v>35</v>
      </c>
      <c r="AI151" s="82" t="s">
        <v>35</v>
      </c>
      <c r="AJ151" s="82" t="s">
        <v>35</v>
      </c>
      <c r="AK151" s="82" t="s">
        <v>35</v>
      </c>
      <c r="AL151" s="82" t="s">
        <v>35</v>
      </c>
      <c r="AM151" s="82" t="s">
        <v>35</v>
      </c>
      <c r="AN151" s="82" t="s">
        <v>35</v>
      </c>
      <c r="AO151" s="82" t="s">
        <v>35</v>
      </c>
      <c r="AP151" s="82" t="s">
        <v>35</v>
      </c>
      <c r="AQ151" s="67" t="s">
        <v>35</v>
      </c>
      <c r="AR151" s="8"/>
      <c r="AS151" s="8"/>
      <c r="AT151" s="8"/>
      <c r="AU151" s="8"/>
      <c r="AV151" s="8"/>
      <c r="AW151" s="8"/>
      <c r="AX151" s="8"/>
      <c r="AY151" s="8"/>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46" t="s">
        <v>35</v>
      </c>
      <c r="CN151" s="46" t="s">
        <v>35</v>
      </c>
      <c r="CO151" s="46" t="s">
        <v>35</v>
      </c>
      <c r="CP151" s="46" t="s">
        <v>35</v>
      </c>
      <c r="CQ151" s="46" t="s">
        <v>35</v>
      </c>
      <c r="CR151" s="7"/>
      <c r="CS151" s="7"/>
      <c r="CT151" s="7"/>
      <c r="CU151" s="7"/>
      <c r="CV151" s="7"/>
      <c r="CW151" s="7"/>
      <c r="CX151" s="7"/>
      <c r="CY151" s="7"/>
      <c r="CZ151" s="7"/>
    </row>
    <row r="152" s="332" customFormat="true" ht="15" customHeight="true" x14ac:dyDescent="0.2">
      <c r="A152" s="1069"/>
      <c r="B152" s="387" t="s">
        <v>48</v>
      </c>
      <c r="C152" s="87" t="s">
        <v>35</v>
      </c>
      <c r="D152" s="82" t="s">
        <v>35</v>
      </c>
      <c r="E152" s="82" t="s">
        <v>35</v>
      </c>
      <c r="F152" s="82" t="s">
        <v>35</v>
      </c>
      <c r="G152" s="77" t="s">
        <v>35</v>
      </c>
      <c r="H152" s="72" t="s">
        <v>35</v>
      </c>
      <c r="I152" s="82" t="s">
        <v>35</v>
      </c>
      <c r="J152" s="82" t="s">
        <v>35</v>
      </c>
      <c r="K152" s="82" t="s">
        <v>35</v>
      </c>
      <c r="L152" s="67" t="s">
        <v>35</v>
      </c>
      <c r="M152" s="87" t="s">
        <v>35</v>
      </c>
      <c r="N152" s="82" t="s">
        <v>35</v>
      </c>
      <c r="O152" s="82" t="s">
        <v>35</v>
      </c>
      <c r="P152" s="82" t="s">
        <v>35</v>
      </c>
      <c r="Q152" s="77" t="s">
        <v>35</v>
      </c>
      <c r="R152" s="72" t="s">
        <v>35</v>
      </c>
      <c r="S152" s="82" t="s">
        <v>35</v>
      </c>
      <c r="T152" s="82" t="s">
        <v>35</v>
      </c>
      <c r="U152" s="82" t="s">
        <v>35</v>
      </c>
      <c r="V152" s="82" t="s">
        <v>35</v>
      </c>
      <c r="W152" s="82" t="s">
        <v>35</v>
      </c>
      <c r="X152" s="82" t="s">
        <v>35</v>
      </c>
      <c r="Y152" s="82" t="s">
        <v>35</v>
      </c>
      <c r="Z152" s="82" t="s">
        <v>35</v>
      </c>
      <c r="AA152" s="82" t="s">
        <v>35</v>
      </c>
      <c r="AB152" s="82" t="s">
        <v>35</v>
      </c>
      <c r="AC152" s="82" t="s">
        <v>35</v>
      </c>
      <c r="AD152" s="82" t="s">
        <v>35</v>
      </c>
      <c r="AE152" s="82" t="s">
        <v>35</v>
      </c>
      <c r="AF152" s="82" t="s">
        <v>35</v>
      </c>
      <c r="AG152" s="82" t="s">
        <v>35</v>
      </c>
      <c r="AH152" s="82" t="s">
        <v>35</v>
      </c>
      <c r="AI152" s="82" t="s">
        <v>35</v>
      </c>
      <c r="AJ152" s="82" t="s">
        <v>35</v>
      </c>
      <c r="AK152" s="82" t="s">
        <v>35</v>
      </c>
      <c r="AL152" s="82" t="s">
        <v>35</v>
      </c>
      <c r="AM152" s="82" t="s">
        <v>35</v>
      </c>
      <c r="AN152" s="82" t="s">
        <v>35</v>
      </c>
      <c r="AO152" s="82" t="s">
        <v>35</v>
      </c>
      <c r="AP152" s="82" t="s">
        <v>35</v>
      </c>
      <c r="AQ152" s="67" t="s">
        <v>35</v>
      </c>
      <c r="AR152" s="8"/>
      <c r="AS152" s="8"/>
      <c r="AT152" s="8"/>
      <c r="AU152" s="8"/>
      <c r="AV152" s="8"/>
      <c r="AW152" s="8"/>
      <c r="AX152" s="8"/>
      <c r="AY152" s="8"/>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46" t="s">
        <v>35</v>
      </c>
      <c r="CN152" s="46" t="s">
        <v>35</v>
      </c>
      <c r="CO152" s="46" t="s">
        <v>35</v>
      </c>
      <c r="CP152" s="46" t="s">
        <v>35</v>
      </c>
      <c r="CQ152" s="46" t="s">
        <v>35</v>
      </c>
      <c r="CR152" s="7"/>
      <c r="CS152" s="7"/>
      <c r="CT152" s="7"/>
      <c r="CU152" s="7"/>
      <c r="CV152" s="7"/>
      <c r="CW152" s="7"/>
      <c r="CX152" s="7"/>
      <c r="CY152" s="7"/>
      <c r="CZ152" s="7"/>
    </row>
    <row r="153" s="454" customFormat="true" ht="15" customHeight="true" x14ac:dyDescent="0.2">
      <c r="A153" s="1069" t="s">
        <v>62</v>
      </c>
      <c r="B153" s="387" t="s">
        <v>346</v>
      </c>
      <c r="C153" s="140">
        <v>0</v>
      </c>
      <c r="D153" s="139">
        <v>0.12318996172443748</v>
      </c>
      <c r="E153" s="139">
        <v>1.4575836365632642E-2</v>
      </c>
      <c r="F153" s="139">
        <v>1.066187634155896</v>
      </c>
      <c r="G153" s="138">
        <v>20.281002030460087</v>
      </c>
      <c r="H153" s="137">
        <v>2.7017223034059667E-3</v>
      </c>
      <c r="I153" s="139">
        <v>5.0148436679109318</v>
      </c>
      <c r="J153" s="139">
        <v>9.8490121742398351</v>
      </c>
      <c r="K153" s="139">
        <v>22.246257059202527</v>
      </c>
      <c r="L153" s="136">
        <v>46.647909059970445</v>
      </c>
      <c r="M153" s="140">
        <v>0</v>
      </c>
      <c r="N153" s="139">
        <v>0.15625760934581812</v>
      </c>
      <c r="O153" s="139">
        <v>0</v>
      </c>
      <c r="P153" s="139">
        <v>1.8705461365984385E-2</v>
      </c>
      <c r="Q153" s="138">
        <v>3.9824475622995514</v>
      </c>
      <c r="R153" s="137">
        <v>4.3596897747606489</v>
      </c>
      <c r="S153" s="139">
        <v>22.042693878475458</v>
      </c>
      <c r="T153" s="139">
        <v>1.9222741643410781</v>
      </c>
      <c r="U153" s="139">
        <v>1.6904020763659462</v>
      </c>
      <c r="V153" s="139">
        <v>1.1970878646985039</v>
      </c>
      <c r="W153" s="139">
        <v>0.75108086073354741</v>
      </c>
      <c r="X153" s="139">
        <v>6.6359438455396909</v>
      </c>
      <c r="Y153" s="139">
        <v>3.4715717064714657</v>
      </c>
      <c r="Z153" s="139">
        <v>3.1484755063919296</v>
      </c>
      <c r="AA153" s="139">
        <v>4.0793232310852545</v>
      </c>
      <c r="AB153" s="139">
        <v>2.0509392523028005</v>
      </c>
      <c r="AC153" s="139">
        <v>6.4954822989120666</v>
      </c>
      <c r="AD153" s="139">
        <v>0.29392225769901781</v>
      </c>
      <c r="AE153" s="139">
        <v>6.8500472108900308</v>
      </c>
      <c r="AF153" s="139">
        <v>3.5818121408362109</v>
      </c>
      <c r="AG153" s="139">
        <v>2.9061028261354802</v>
      </c>
      <c r="AH153" s="139">
        <v>0.74606613586541526</v>
      </c>
      <c r="AI153" s="139">
        <v>1.5088014710194342</v>
      </c>
      <c r="AJ153" s="139">
        <v>1.790936383750805</v>
      </c>
      <c r="AK153" s="139">
        <v>0.60792790041542988</v>
      </c>
      <c r="AL153" s="139">
        <v>0.52571820195085539</v>
      </c>
      <c r="AM153" s="139">
        <v>3.7241298497291591</v>
      </c>
      <c r="AN153" s="139">
        <v>1.2130619865574139</v>
      </c>
      <c r="AO153" s="139">
        <v>2.6426708286189577</v>
      </c>
      <c r="AP153" s="139">
        <v>5.774378397916748</v>
      </c>
      <c r="AQ153" s="136">
        <v>21.884525553349107</v>
      </c>
      <c r="AR153" s="908"/>
      <c r="AS153" s="908"/>
      <c r="AT153" s="908"/>
      <c r="AU153" s="908"/>
      <c r="AV153" s="908"/>
      <c r="AW153" s="908"/>
      <c r="AX153" s="908"/>
      <c r="AY153" s="908"/>
      <c r="AZ153" s="361"/>
      <c r="BA153" s="1088" t="s">
        <v>62</v>
      </c>
      <c r="BB153" s="587" t="s">
        <v>346</v>
      </c>
      <c r="BC153" s="429">
        <v>0</v>
      </c>
      <c r="BD153" s="420">
        <v>10.834726</v>
      </c>
      <c r="BE153" s="420">
        <v>1.2872650000000001</v>
      </c>
      <c r="BF153" s="420">
        <v>93.901178000000016</v>
      </c>
      <c r="BG153" s="431">
        <v>1787.4230149999989</v>
      </c>
      <c r="BH153" s="429">
        <v>5.1957999999999997E-2</v>
      </c>
      <c r="BI153" s="420">
        <v>96.655790999999994</v>
      </c>
      <c r="BJ153" s="420">
        <v>190.04021899999998</v>
      </c>
      <c r="BK153" s="420">
        <v>428.75625499999984</v>
      </c>
      <c r="BL153" s="431">
        <v>891.33942100000002</v>
      </c>
      <c r="BM153" s="429">
        <v>0</v>
      </c>
      <c r="BN153" s="420">
        <v>10.834726</v>
      </c>
      <c r="BO153" s="420">
        <v>0</v>
      </c>
      <c r="BP153" s="420">
        <v>1.2872650000000001</v>
      </c>
      <c r="BQ153" s="431">
        <v>274.48054899999994</v>
      </c>
      <c r="BR153" s="429">
        <v>74.230516000000009</v>
      </c>
      <c r="BS153" s="420">
        <v>611.94196999999997</v>
      </c>
      <c r="BT153" s="420">
        <v>34.805802</v>
      </c>
      <c r="BU153" s="420">
        <v>33.864034000000004</v>
      </c>
      <c r="BV153" s="420">
        <v>30.545859</v>
      </c>
      <c r="BW153" s="420">
        <v>14.272487999999999</v>
      </c>
      <c r="BX153" s="420">
        <v>119.90047999999999</v>
      </c>
      <c r="BY153" s="421">
        <v>37.214019999999998</v>
      </c>
      <c r="BZ153" s="421">
        <v>40.883858000000004</v>
      </c>
      <c r="CA153" s="421">
        <v>71.147122999999993</v>
      </c>
      <c r="CB153" s="421">
        <v>56.705390000000001</v>
      </c>
      <c r="CC153" s="421">
        <v>136.49157099999999</v>
      </c>
      <c r="CD153" s="421">
        <v>4.1958320000000002</v>
      </c>
      <c r="CE153" s="421">
        <v>273.65342899999996</v>
      </c>
      <c r="CF153" s="421">
        <v>8.708361</v>
      </c>
      <c r="CG153" s="421">
        <v>6.4956119999999986</v>
      </c>
      <c r="CH153" s="421">
        <v>7.2016079999999993</v>
      </c>
      <c r="CI153" s="421">
        <v>24.502924</v>
      </c>
      <c r="CJ153" s="421">
        <v>29.869767</v>
      </c>
      <c r="CK153" s="421">
        <v>23.509961000000001</v>
      </c>
      <c r="CL153" s="421">
        <v>5.6708780000000001</v>
      </c>
      <c r="CM153" s="421">
        <v>95.753409999999988</v>
      </c>
      <c r="CN153" s="421">
        <v>24.170076000000002</v>
      </c>
      <c r="CO153" s="421">
        <v>5.2589710000000007</v>
      </c>
      <c r="CP153" s="421">
        <v>7.8926899999999991</v>
      </c>
      <c r="CQ153" s="421">
        <v>114.55955400000002</v>
      </c>
      <c r="CR153" s="6"/>
      <c r="CS153" s="6"/>
      <c r="CT153" s="6"/>
      <c r="CU153" s="6"/>
      <c r="CV153" s="6"/>
      <c r="CW153" s="6"/>
      <c r="CX153" s="6"/>
      <c r="CY153" s="6"/>
      <c r="CZ153" s="6"/>
    </row>
    <row r="154" s="454" customFormat="true" ht="15" customHeight="true" x14ac:dyDescent="0.2">
      <c r="A154" s="1069"/>
      <c r="B154" s="387" t="s">
        <v>347</v>
      </c>
      <c r="C154" s="140">
        <v>0.18502362093724553</v>
      </c>
      <c r="D154" s="139">
        <v>4.8785277158815005E-2</v>
      </c>
      <c r="E154" s="139">
        <v>0.56693462670883721</v>
      </c>
      <c r="F154" s="139">
        <v>3.6215436841083894</v>
      </c>
      <c r="G154" s="138">
        <v>14.783630482161447</v>
      </c>
      <c r="H154" s="137">
        <v>1.825088709339532</v>
      </c>
      <c r="I154" s="139">
        <v>5.692504938563669</v>
      </c>
      <c r="J154" s="139">
        <v>16.681528721152034</v>
      </c>
      <c r="K154" s="139">
        <v>13.397243302306453</v>
      </c>
      <c r="L154" s="136">
        <v>19.625889628535635</v>
      </c>
      <c r="M154" s="140">
        <v>0</v>
      </c>
      <c r="N154" s="139">
        <v>0.29420469521265391</v>
      </c>
      <c r="O154" s="139">
        <v>0.49030505155214865</v>
      </c>
      <c r="P154" s="139">
        <v>0.90070579302996678</v>
      </c>
      <c r="Q154" s="138">
        <v>6.9127516747557864</v>
      </c>
      <c r="R154" s="137">
        <v>5.3763216618518648</v>
      </c>
      <c r="S154" s="139">
        <v>7.8885632010566047</v>
      </c>
      <c r="T154" s="139">
        <v>3.9045933111807383</v>
      </c>
      <c r="U154" s="139">
        <v>3.1365713481720103</v>
      </c>
      <c r="V154" s="139">
        <v>1.9197825030622895</v>
      </c>
      <c r="W154" s="139">
        <v>0.83143771319337512</v>
      </c>
      <c r="X154" s="139">
        <v>5.7555873614068425</v>
      </c>
      <c r="Y154" s="139">
        <v>1.2365084549848404</v>
      </c>
      <c r="Z154" s="139">
        <v>2.3480549214631234</v>
      </c>
      <c r="AA154" s="139">
        <v>8.1748504300664901</v>
      </c>
      <c r="AB154" s="139">
        <v>5.4569187631413945</v>
      </c>
      <c r="AC154" s="139">
        <v>7.9724114815043183</v>
      </c>
      <c r="AD154" s="139">
        <v>0.84462033514485169</v>
      </c>
      <c r="AE154" s="139">
        <v>3.2452467883959244</v>
      </c>
      <c r="AF154" s="139">
        <v>7.5186071293368792</v>
      </c>
      <c r="AG154" s="139">
        <v>18.369957605945466</v>
      </c>
      <c r="AH154" s="139">
        <v>3.4534008635840627</v>
      </c>
      <c r="AI154" s="139">
        <v>4.4465287585373572</v>
      </c>
      <c r="AJ154" s="139">
        <v>1.670328318727702</v>
      </c>
      <c r="AK154" s="139">
        <v>0.20762481472985095</v>
      </c>
      <c r="AL154" s="139">
        <v>1.1513968574728402</v>
      </c>
      <c r="AM154" s="139">
        <v>0.65145227205035827</v>
      </c>
      <c r="AN154" s="139">
        <v>3.8914425860181914</v>
      </c>
      <c r="AO154" s="139">
        <v>7.065868911015273</v>
      </c>
      <c r="AP154" s="139">
        <v>2.6775629094145192</v>
      </c>
      <c r="AQ154" s="136">
        <v>20.639177919573925</v>
      </c>
      <c r="AR154" s="908"/>
      <c r="AS154" s="908"/>
      <c r="AT154" s="908"/>
      <c r="AU154" s="908"/>
      <c r="AV154" s="908"/>
      <c r="AW154" s="908"/>
      <c r="AX154" s="908"/>
      <c r="AY154" s="908"/>
      <c r="AZ154" s="361"/>
      <c r="BA154" s="1089"/>
      <c r="BB154" s="585" t="s">
        <v>347</v>
      </c>
      <c r="BC154" s="430">
        <v>16.282333000000001</v>
      </c>
      <c r="BD154" s="422">
        <v>4.2907320000000002</v>
      </c>
      <c r="BE154" s="422">
        <v>50.068832</v>
      </c>
      <c r="BF154" s="422">
        <v>318.9562580000001</v>
      </c>
      <c r="BG154" s="434">
        <v>1302.9238560000008</v>
      </c>
      <c r="BH154" s="430">
        <v>35.099077000000001</v>
      </c>
      <c r="BI154" s="422">
        <v>109.71699299999997</v>
      </c>
      <c r="BJ154" s="422">
        <v>321.87607400000002</v>
      </c>
      <c r="BK154" s="422">
        <v>258.20756499999999</v>
      </c>
      <c r="BL154" s="434">
        <v>375.00778600000001</v>
      </c>
      <c r="BM154" s="430">
        <v>0</v>
      </c>
      <c r="BN154" s="422">
        <v>20.399821000000003</v>
      </c>
      <c r="BO154" s="422">
        <v>33.785622000000004</v>
      </c>
      <c r="BP154" s="422">
        <v>61.984413000000004</v>
      </c>
      <c r="BQ154" s="434">
        <v>476.44465999999966</v>
      </c>
      <c r="BR154" s="430">
        <v>91.540259000000006</v>
      </c>
      <c r="BS154" s="422">
        <v>218.99967999999998</v>
      </c>
      <c r="BT154" s="422">
        <v>70.698813000000001</v>
      </c>
      <c r="BU154" s="422">
        <v>62.835322000000005</v>
      </c>
      <c r="BV154" s="422">
        <v>48.986717999999996</v>
      </c>
      <c r="BW154" s="422">
        <v>15.799477000000001</v>
      </c>
      <c r="BX154" s="422">
        <v>103.99390099999998</v>
      </c>
      <c r="BY154" s="423">
        <v>13.254933000000001</v>
      </c>
      <c r="BZ154" s="423">
        <v>30.490167</v>
      </c>
      <c r="CA154" s="423">
        <v>142.57685799999999</v>
      </c>
      <c r="CB154" s="423">
        <v>150.875608</v>
      </c>
      <c r="CC154" s="423">
        <v>167.52673899999999</v>
      </c>
      <c r="CD154" s="423">
        <v>12.057219</v>
      </c>
      <c r="CE154" s="423">
        <v>129.64478699999998</v>
      </c>
      <c r="CF154" s="423">
        <v>18.279782000000001</v>
      </c>
      <c r="CG154" s="423">
        <v>41.059839999999987</v>
      </c>
      <c r="CH154" s="423">
        <v>33.334899</v>
      </c>
      <c r="CI154" s="423">
        <v>72.211591999999996</v>
      </c>
      <c r="CJ154" s="423">
        <v>27.858230000000002</v>
      </c>
      <c r="CK154" s="423">
        <v>8.0293259999999993</v>
      </c>
      <c r="CL154" s="423">
        <v>12.420021</v>
      </c>
      <c r="CM154" s="423">
        <v>16.749893</v>
      </c>
      <c r="CN154" s="423">
        <v>77.536403000000007</v>
      </c>
      <c r="CO154" s="423">
        <v>14.061228999999997</v>
      </c>
      <c r="CP154" s="423">
        <v>3.659818</v>
      </c>
      <c r="CQ154" s="423">
        <v>108.04049699999997</v>
      </c>
      <c r="CR154" s="6"/>
      <c r="CS154" s="6"/>
      <c r="CT154" s="6"/>
      <c r="CU154" s="6"/>
      <c r="CV154" s="6"/>
      <c r="CW154" s="6"/>
      <c r="CX154" s="6"/>
      <c r="CY154" s="6"/>
      <c r="CZ154" s="6"/>
    </row>
    <row r="155" s="454" customFormat="true" ht="15" customHeight="true" x14ac:dyDescent="0.2">
      <c r="A155" s="1069"/>
      <c r="B155" s="387" t="s">
        <v>348</v>
      </c>
      <c r="C155" s="140">
        <v>63.893685698107525</v>
      </c>
      <c r="D155" s="139">
        <v>76.60419629903123</v>
      </c>
      <c r="E155" s="139">
        <v>83.014419116217482</v>
      </c>
      <c r="F155" s="139">
        <v>88.032261004690554</v>
      </c>
      <c r="G155" s="138">
        <v>64.27518176145675</v>
      </c>
      <c r="H155" s="137">
        <v>86.920044509042043</v>
      </c>
      <c r="I155" s="139">
        <v>85.111392183449681</v>
      </c>
      <c r="J155" s="139">
        <v>72.94228283603077</v>
      </c>
      <c r="K155" s="139">
        <v>64.356499638490988</v>
      </c>
      <c r="L155" s="136">
        <v>33.726201311493945</v>
      </c>
      <c r="M155" s="140">
        <v>61.708279365237274</v>
      </c>
      <c r="N155" s="139">
        <v>71.867133975909624</v>
      </c>
      <c r="O155" s="139">
        <v>81.397660406516664</v>
      </c>
      <c r="P155" s="139">
        <v>85.94840850996782</v>
      </c>
      <c r="Q155" s="138">
        <v>83.912444727150216</v>
      </c>
      <c r="R155" s="137">
        <v>54.730242417229071</v>
      </c>
      <c r="S155" s="139">
        <v>70.03529356257792</v>
      </c>
      <c r="T155" s="139">
        <v>73.89488150778331</v>
      </c>
      <c r="U155" s="139">
        <v>90.04401218754316</v>
      </c>
      <c r="V155" s="139">
        <v>80.802987531884767</v>
      </c>
      <c r="W155" s="139">
        <v>89.163747761033164</v>
      </c>
      <c r="X155" s="139">
        <v>86.38835616681537</v>
      </c>
      <c r="Y155" s="139">
        <v>77.833750158506803</v>
      </c>
      <c r="Z155" s="139">
        <v>69.414480510772677</v>
      </c>
      <c r="AA155" s="139">
        <v>56.032614312598461</v>
      </c>
      <c r="AB155" s="139">
        <v>79.978237110817332</v>
      </c>
      <c r="AC155" s="139">
        <v>77.907838683560939</v>
      </c>
      <c r="AD155" s="139">
        <v>87.140422076778705</v>
      </c>
      <c r="AE155" s="139">
        <v>65.717528675635478</v>
      </c>
      <c r="AF155" s="139">
        <v>27.468583528526047</v>
      </c>
      <c r="AG155" s="139">
        <v>27.561320284868025</v>
      </c>
      <c r="AH155" s="139">
        <v>84.363176245703357</v>
      </c>
      <c r="AI155" s="139">
        <v>88.072321182875072</v>
      </c>
      <c r="AJ155" s="139">
        <v>93.7652045247047</v>
      </c>
      <c r="AK155" s="139">
        <v>72.076209277084303</v>
      </c>
      <c r="AL155" s="139">
        <v>86.726421701645535</v>
      </c>
      <c r="AM155" s="139">
        <v>59.949573795012725</v>
      </c>
      <c r="AN155" s="139">
        <v>82.081824688426451</v>
      </c>
      <c r="AO155" s="139">
        <v>53.894955722607627</v>
      </c>
      <c r="AP155" s="139">
        <v>82.079085255713792</v>
      </c>
      <c r="AQ155" s="136">
        <v>54.965750756099311</v>
      </c>
      <c r="AR155" s="908"/>
      <c r="AS155" s="908"/>
      <c r="AT155" s="908"/>
      <c r="AU155" s="908"/>
      <c r="AV155" s="908"/>
      <c r="AW155" s="908"/>
      <c r="AX155" s="908"/>
      <c r="AY155" s="908"/>
      <c r="AZ155" s="361"/>
      <c r="BA155" s="1089"/>
      <c r="BB155" s="585" t="s">
        <v>348</v>
      </c>
      <c r="BC155" s="430">
        <v>5622.7321779999966</v>
      </c>
      <c r="BD155" s="422">
        <v>6737.4440719999939</v>
      </c>
      <c r="BE155" s="422">
        <v>7331.4184889999997</v>
      </c>
      <c r="BF155" s="422">
        <v>7753.1690909999979</v>
      </c>
      <c r="BG155" s="434">
        <v>5664.7565539999941</v>
      </c>
      <c r="BH155" s="430">
        <v>1671.5972870000005</v>
      </c>
      <c r="BI155" s="422">
        <v>1640.4317819999999</v>
      </c>
      <c r="BJ155" s="422">
        <v>1407.4474840000003</v>
      </c>
      <c r="BK155" s="422">
        <v>1240.3548019999994</v>
      </c>
      <c r="BL155" s="434">
        <v>644.43387400000006</v>
      </c>
      <c r="BM155" s="430">
        <v>4214.9468860000043</v>
      </c>
      <c r="BN155" s="422">
        <v>4983.1858319999983</v>
      </c>
      <c r="BO155" s="422">
        <v>5608.8971089999923</v>
      </c>
      <c r="BP155" s="422">
        <v>5914.7633899999955</v>
      </c>
      <c r="BQ155" s="434">
        <v>5783.4619380000004</v>
      </c>
      <c r="BR155" s="430">
        <v>931.86771199999998</v>
      </c>
      <c r="BS155" s="422">
        <v>1944.2966340000003</v>
      </c>
      <c r="BT155" s="422">
        <v>1337.9832399999998</v>
      </c>
      <c r="BU155" s="422">
        <v>1803.8628400000023</v>
      </c>
      <c r="BV155" s="422">
        <v>2061.8341699999983</v>
      </c>
      <c r="BW155" s="422">
        <v>1694.3428950000027</v>
      </c>
      <c r="BX155" s="422">
        <v>1560.8940659999996</v>
      </c>
      <c r="BY155" s="423">
        <v>834.35025399999824</v>
      </c>
      <c r="BZ155" s="423">
        <v>901.36694999999963</v>
      </c>
      <c r="CA155" s="423">
        <v>977.25997100000006</v>
      </c>
      <c r="CB155" s="423">
        <v>2211.2781359999999</v>
      </c>
      <c r="CC155" s="423">
        <v>1637.1014199999993</v>
      </c>
      <c r="CD155" s="423">
        <v>1243.9567330000009</v>
      </c>
      <c r="CE155" s="423">
        <v>2625.3581199999971</v>
      </c>
      <c r="CF155" s="423">
        <v>66.783609000000041</v>
      </c>
      <c r="CG155" s="423">
        <v>61.604029000000011</v>
      </c>
      <c r="CH155" s="423">
        <v>814.33869699999991</v>
      </c>
      <c r="CI155" s="423">
        <v>1430.293801999999</v>
      </c>
      <c r="CJ155" s="423">
        <v>1563.8438290000017</v>
      </c>
      <c r="CK155" s="423">
        <v>2787.3517039999992</v>
      </c>
      <c r="CL155" s="423">
        <v>935.51061199999981</v>
      </c>
      <c r="CM155" s="423">
        <v>1541.4006359999994</v>
      </c>
      <c r="CN155" s="423">
        <v>1635.4679009999998</v>
      </c>
      <c r="CO155" s="423">
        <v>107.25210500000007</v>
      </c>
      <c r="CP155" s="423">
        <v>112.18952600000004</v>
      </c>
      <c r="CQ155" s="423">
        <v>287.73079299999989</v>
      </c>
      <c r="CR155" s="6"/>
      <c r="CS155" s="6"/>
      <c r="CT155" s="6"/>
      <c r="CU155" s="6"/>
      <c r="CV155" s="6"/>
      <c r="CW155" s="6"/>
      <c r="CX155" s="6"/>
      <c r="CY155" s="6"/>
      <c r="CZ155" s="6"/>
    </row>
    <row r="156" s="454" customFormat="true" ht="15" customHeight="true" x14ac:dyDescent="0.2">
      <c r="A156" s="1069"/>
      <c r="B156" s="387" t="s">
        <v>349</v>
      </c>
      <c r="C156" s="140">
        <v>35.921290680955295</v>
      </c>
      <c r="D156" s="139">
        <v>23.223828462085521</v>
      </c>
      <c r="E156" s="139">
        <v>16.404070420707942</v>
      </c>
      <c r="F156" s="139">
        <v>7.2800076770450808</v>
      </c>
      <c r="G156" s="138">
        <v>0.660185725921418</v>
      </c>
      <c r="H156" s="137">
        <v>11.252165059315052</v>
      </c>
      <c r="I156" s="139">
        <v>4.1812592100757096</v>
      </c>
      <c r="J156" s="139">
        <v>0.52717626857732258</v>
      </c>
      <c r="K156" s="139">
        <v>0</v>
      </c>
      <c r="L156" s="136">
        <v>0</v>
      </c>
      <c r="M156" s="140">
        <v>38.29172063476291</v>
      </c>
      <c r="N156" s="139">
        <v>27.682403719531873</v>
      </c>
      <c r="O156" s="139">
        <v>18.112034541931273</v>
      </c>
      <c r="P156" s="139">
        <v>13.132180235636168</v>
      </c>
      <c r="Q156" s="138">
        <v>5.1923560357944591</v>
      </c>
      <c r="R156" s="137">
        <v>35.533746146158357</v>
      </c>
      <c r="S156" s="139">
        <v>3.3449357890080814E-2</v>
      </c>
      <c r="T156" s="139">
        <v>20.278251016694888</v>
      </c>
      <c r="U156" s="139">
        <v>5.129014387918895</v>
      </c>
      <c r="V156" s="139">
        <v>16.080142100354475</v>
      </c>
      <c r="W156" s="139">
        <v>9.2537336650398867</v>
      </c>
      <c r="X156" s="139">
        <v>1.2201126262381226</v>
      </c>
      <c r="Y156" s="139">
        <v>17.458169680036853</v>
      </c>
      <c r="Z156" s="139">
        <v>25.088989061372292</v>
      </c>
      <c r="AA156" s="139">
        <v>31.713212026249742</v>
      </c>
      <c r="AB156" s="139">
        <v>12.513904873738477</v>
      </c>
      <c r="AC156" s="139">
        <v>7.6242675360226606</v>
      </c>
      <c r="AD156" s="139">
        <v>11.7210353303775</v>
      </c>
      <c r="AE156" s="139">
        <v>24.187177325078601</v>
      </c>
      <c r="AF156" s="139">
        <v>61.430997201300762</v>
      </c>
      <c r="AG156" s="139">
        <v>51.162619283050873</v>
      </c>
      <c r="AH156" s="139">
        <v>11.437356754847237</v>
      </c>
      <c r="AI156" s="139">
        <v>5.9723485875681623</v>
      </c>
      <c r="AJ156" s="139">
        <v>2.7735307728167853</v>
      </c>
      <c r="AK156" s="139">
        <v>27.108238007770414</v>
      </c>
      <c r="AL156" s="139">
        <v>11.596463238930776</v>
      </c>
      <c r="AM156" s="139">
        <v>35.674844083207759</v>
      </c>
      <c r="AN156" s="139">
        <v>12.813670738997981</v>
      </c>
      <c r="AO156" s="139">
        <v>36.396504537758148</v>
      </c>
      <c r="AP156" s="139">
        <v>9.4689734369551122</v>
      </c>
      <c r="AQ156" s="136">
        <v>2.5105457709775858</v>
      </c>
      <c r="AR156" s="908"/>
      <c r="AS156" s="908"/>
      <c r="AT156" s="908"/>
      <c r="AU156" s="908"/>
      <c r="AV156" s="908"/>
      <c r="AW156" s="908"/>
      <c r="AX156" s="908"/>
      <c r="AY156" s="908"/>
      <c r="AZ156" s="361"/>
      <c r="BA156" s="1089"/>
      <c r="BB156" s="585" t="s">
        <v>349</v>
      </c>
      <c r="BC156" s="430">
        <v>3161.1229620000004</v>
      </c>
      <c r="BD156" s="422">
        <v>2042.5675479999991</v>
      </c>
      <c r="BE156" s="422">
        <v>1448.7254919999978</v>
      </c>
      <c r="BF156" s="422">
        <v>641.16415799999959</v>
      </c>
      <c r="BG156" s="434">
        <v>58.184066000000016</v>
      </c>
      <c r="BH156" s="430">
        <v>216.39529400000001</v>
      </c>
      <c r="BI156" s="422">
        <v>80.589335000000005</v>
      </c>
      <c r="BJ156" s="422">
        <v>10.172055</v>
      </c>
      <c r="BK156" s="422">
        <v>0</v>
      </c>
      <c r="BL156" s="434">
        <v>0</v>
      </c>
      <c r="BM156" s="430">
        <v>2615.4929339999994</v>
      </c>
      <c r="BN156" s="422">
        <v>1919.4665819999996</v>
      </c>
      <c r="BO156" s="422">
        <v>1248.0523109999999</v>
      </c>
      <c r="BP156" s="422">
        <v>903.72515599999906</v>
      </c>
      <c r="BQ156" s="434">
        <v>357.87055899999967</v>
      </c>
      <c r="BR156" s="430">
        <v>605.0174320000001</v>
      </c>
      <c r="BS156" s="422">
        <v>0.92861000000000005</v>
      </c>
      <c r="BT156" s="422">
        <v>367.16968000000003</v>
      </c>
      <c r="BU156" s="422">
        <v>102.75017999999999</v>
      </c>
      <c r="BV156" s="422">
        <v>410.31386900000001</v>
      </c>
      <c r="BW156" s="422">
        <v>175.84498500000007</v>
      </c>
      <c r="BX156" s="422">
        <v>22.045408000000002</v>
      </c>
      <c r="BY156" s="423">
        <v>187.1454</v>
      </c>
      <c r="BZ156" s="423">
        <v>325.7877229999998</v>
      </c>
      <c r="CA156" s="423">
        <v>553.10738300000003</v>
      </c>
      <c r="CB156" s="423">
        <v>345.99067499999995</v>
      </c>
      <c r="CC156" s="423">
        <v>160.211083</v>
      </c>
      <c r="CD156" s="423">
        <v>167.32143900000003</v>
      </c>
      <c r="CE156" s="423">
        <v>966.25670000000002</v>
      </c>
      <c r="CF156" s="423">
        <v>149.35548799999992</v>
      </c>
      <c r="CG156" s="423">
        <v>114.35676699999998</v>
      </c>
      <c r="CH156" s="423">
        <v>110.40222300000002</v>
      </c>
      <c r="CI156" s="423">
        <v>96.990893999999997</v>
      </c>
      <c r="CJ156" s="423">
        <v>46.257766999999994</v>
      </c>
      <c r="CK156" s="423">
        <v>1048.337505</v>
      </c>
      <c r="CL156" s="423">
        <v>125.09007300000007</v>
      </c>
      <c r="CM156" s="423">
        <v>917.25801999999999</v>
      </c>
      <c r="CN156" s="423">
        <v>255.31044500000004</v>
      </c>
      <c r="CO156" s="423">
        <v>72.42981599999996</v>
      </c>
      <c r="CP156" s="423">
        <v>12.942635000000001</v>
      </c>
      <c r="CQ156" s="423">
        <v>13.142026000000001</v>
      </c>
      <c r="CR156" s="6"/>
      <c r="CS156" s="6"/>
      <c r="CT156" s="6"/>
      <c r="CU156" s="6"/>
      <c r="CV156" s="6"/>
      <c r="CW156" s="6"/>
      <c r="CX156" s="6"/>
      <c r="CY156" s="6"/>
      <c r="CZ156" s="6"/>
    </row>
    <row r="157" s="454" customFormat="true" ht="15" customHeight="true" x14ac:dyDescent="0.2">
      <c r="A157" s="163"/>
      <c r="B157" s="152"/>
      <c r="C157" s="106"/>
      <c r="D157" s="105"/>
      <c r="E157" s="105"/>
      <c r="F157" s="105"/>
      <c r="G157" s="104"/>
      <c r="H157" s="103"/>
      <c r="I157" s="105"/>
      <c r="J157" s="105"/>
      <c r="K157" s="105"/>
      <c r="L157" s="102"/>
      <c r="M157" s="106"/>
      <c r="N157" s="105"/>
      <c r="O157" s="105"/>
      <c r="P157" s="105"/>
      <c r="Q157" s="104"/>
      <c r="R157" s="103"/>
      <c r="S157" s="105"/>
      <c r="T157" s="105"/>
      <c r="U157" s="105"/>
      <c r="V157" s="105"/>
      <c r="W157" s="105"/>
      <c r="X157" s="105"/>
      <c r="Y157" s="105"/>
      <c r="Z157" s="105"/>
      <c r="AA157" s="105"/>
      <c r="AB157" s="105"/>
      <c r="AC157" s="128"/>
      <c r="AD157" s="128"/>
      <c r="AE157" s="128"/>
      <c r="AF157" s="128"/>
      <c r="AG157" s="128"/>
      <c r="AH157" s="128"/>
      <c r="AI157" s="128"/>
      <c r="AJ157" s="128"/>
      <c r="AK157" s="128"/>
      <c r="AL157" s="128"/>
      <c r="AM157" s="128"/>
      <c r="AN157" s="128"/>
      <c r="AO157" s="128"/>
      <c r="AP157" s="128"/>
      <c r="AQ157" s="119"/>
      <c r="AR157" s="908"/>
      <c r="AS157" s="908"/>
      <c r="AT157" s="908"/>
      <c r="AU157" s="908"/>
      <c r="AV157" s="908"/>
      <c r="AW157" s="908"/>
      <c r="AX157" s="908"/>
      <c r="AY157" s="908"/>
      <c r="AZ157" s="361"/>
      <c r="BA157" s="1091"/>
      <c r="BB157" s="588" t="s">
        <v>191</v>
      </c>
      <c r="BC157" s="430">
        <v>8800.1374729999916</v>
      </c>
      <c r="BD157" s="422">
        <v>8795.1370779999925</v>
      </c>
      <c r="BE157" s="422">
        <v>8831.5000780000064</v>
      </c>
      <c r="BF157" s="422">
        <v>8807.190685000005</v>
      </c>
      <c r="BG157" s="434">
        <v>8813.287491000021</v>
      </c>
      <c r="BH157" s="430">
        <v>1923.1436159999998</v>
      </c>
      <c r="BI157" s="422">
        <v>1927.3939010000001</v>
      </c>
      <c r="BJ157" s="422">
        <v>1929.5358320000009</v>
      </c>
      <c r="BK157" s="422">
        <v>1927.3186219999998</v>
      </c>
      <c r="BL157" s="434">
        <v>1910.7810809999996</v>
      </c>
      <c r="BM157" s="430">
        <v>6830.4398199999914</v>
      </c>
      <c r="BN157" s="422">
        <v>6933.8869610000002</v>
      </c>
      <c r="BO157" s="422">
        <v>6890.7350419999857</v>
      </c>
      <c r="BP157" s="422">
        <v>6881.7602239999987</v>
      </c>
      <c r="BQ157" s="434">
        <v>6892.2577059999985</v>
      </c>
      <c r="BR157" s="430">
        <v>1702.6559190000012</v>
      </c>
      <c r="BS157" s="422">
        <v>2776.1668939999986</v>
      </c>
      <c r="BT157" s="422">
        <v>1810.6575349999994</v>
      </c>
      <c r="BU157" s="422">
        <v>2003.3123760000021</v>
      </c>
      <c r="BV157" s="422">
        <v>2551.6806159999974</v>
      </c>
      <c r="BW157" s="422">
        <v>1900.2598450000032</v>
      </c>
      <c r="BX157" s="422">
        <v>1806.8338549999992</v>
      </c>
      <c r="BY157" s="423">
        <v>1071.9646069999988</v>
      </c>
      <c r="BZ157" s="423">
        <v>1298.5286979999992</v>
      </c>
      <c r="CA157" s="423">
        <v>1744.091335000001</v>
      </c>
      <c r="CB157" s="423">
        <v>2764.8498089999998</v>
      </c>
      <c r="CC157" s="423">
        <v>2101.3308129999996</v>
      </c>
      <c r="CD157" s="423">
        <v>1427.531223</v>
      </c>
      <c r="CE157" s="423">
        <v>3994.9130359999954</v>
      </c>
      <c r="CF157" s="423">
        <v>243.1272400000002</v>
      </c>
      <c r="CG157" s="423">
        <v>223.51624800000033</v>
      </c>
      <c r="CH157" s="423">
        <v>965.27742699999931</v>
      </c>
      <c r="CI157" s="423">
        <v>1623.9992119999986</v>
      </c>
      <c r="CJ157" s="423">
        <v>1667.8295930000018</v>
      </c>
      <c r="CK157" s="423">
        <v>3867.2284959999993</v>
      </c>
      <c r="CL157" s="423">
        <v>1078.6915839999999</v>
      </c>
      <c r="CM157" s="423">
        <v>2571.1619589999996</v>
      </c>
      <c r="CN157" s="423">
        <v>1992.4848249999991</v>
      </c>
      <c r="CO157" s="423">
        <v>199.00212100000002</v>
      </c>
      <c r="CP157" s="423">
        <v>136.68466899999981</v>
      </c>
      <c r="CQ157" s="423">
        <v>523.47287000000028</v>
      </c>
      <c r="CR157" s="6"/>
      <c r="CS157" s="6"/>
      <c r="CT157" s="6"/>
      <c r="CU157" s="6"/>
      <c r="CV157" s="6"/>
      <c r="CW157" s="6"/>
      <c r="CX157" s="6"/>
      <c r="CY157" s="6"/>
      <c r="CZ157" s="6"/>
    </row>
    <row r="158" s="454" customFormat="true" ht="15" customHeight="true" x14ac:dyDescent="0.2">
      <c r="A158" s="36"/>
      <c r="B158" s="34"/>
      <c r="C158" s="177"/>
      <c r="D158" s="176"/>
      <c r="E158" s="176"/>
      <c r="F158" s="176"/>
      <c r="G158" s="166"/>
      <c r="H158" s="169"/>
      <c r="I158" s="176"/>
      <c r="J158" s="176"/>
      <c r="K158" s="176"/>
      <c r="L158" s="172"/>
      <c r="M158" s="177"/>
      <c r="N158" s="176"/>
      <c r="O158" s="176"/>
      <c r="P158" s="176"/>
      <c r="Q158" s="166"/>
      <c r="R158" s="169"/>
      <c r="S158" s="176"/>
      <c r="T158" s="176"/>
      <c r="U158" s="176"/>
      <c r="V158" s="176"/>
      <c r="W158" s="176"/>
      <c r="X158" s="176"/>
      <c r="Y158" s="176"/>
      <c r="Z158" s="176"/>
      <c r="AA158" s="176"/>
      <c r="AB158" s="176"/>
      <c r="AC158" s="176"/>
      <c r="AD158" s="176"/>
      <c r="AE158" s="176"/>
      <c r="AF158" s="176"/>
      <c r="AG158" s="176"/>
      <c r="AH158" s="176"/>
      <c r="AI158" s="176"/>
      <c r="AJ158" s="176"/>
      <c r="AK158" s="176"/>
      <c r="AL158" s="176"/>
      <c r="AM158" s="176"/>
      <c r="AN158" s="176"/>
      <c r="AO158" s="176"/>
      <c r="AP158" s="176"/>
      <c r="AQ158" s="172"/>
      <c r="AR158" s="908"/>
      <c r="AS158" s="908"/>
      <c r="AT158" s="908"/>
      <c r="AU158" s="908"/>
      <c r="AV158" s="908"/>
      <c r="AW158" s="908"/>
      <c r="AX158" s="908"/>
      <c r="AY158" s="908"/>
      <c r="AZ158" s="361"/>
      <c r="BA158" s="586"/>
      <c r="BB158" s="585"/>
      <c r="BC158" s="430"/>
      <c r="BD158" s="422"/>
      <c r="BE158" s="422"/>
      <c r="BF158" s="422"/>
      <c r="BG158" s="434"/>
      <c r="BH158" s="430"/>
      <c r="BI158" s="422"/>
      <c r="BJ158" s="422"/>
      <c r="BK158" s="422"/>
      <c r="BL158" s="434"/>
      <c r="BM158" s="430"/>
      <c r="BN158" s="422"/>
      <c r="BO158" s="422"/>
      <c r="BP158" s="422"/>
      <c r="BQ158" s="434"/>
      <c r="BR158" s="430"/>
      <c r="BS158" s="422"/>
      <c r="BT158" s="422"/>
      <c r="BU158" s="422"/>
      <c r="BV158" s="422"/>
      <c r="BW158" s="422"/>
      <c r="BX158" s="422"/>
      <c r="BY158" s="423"/>
      <c r="BZ158" s="423"/>
      <c r="CA158" s="423"/>
      <c r="CB158" s="423"/>
      <c r="CC158" s="423"/>
      <c r="CD158" s="423"/>
      <c r="CE158" s="423"/>
      <c r="CF158" s="423"/>
      <c r="CG158" s="423"/>
      <c r="CH158" s="423"/>
      <c r="CI158" s="423"/>
      <c r="CJ158" s="423"/>
      <c r="CK158" s="423"/>
      <c r="CL158" s="423"/>
      <c r="CM158" s="423"/>
      <c r="CN158" s="423"/>
      <c r="CO158" s="423"/>
      <c r="CP158" s="423"/>
      <c r="CQ158" s="423"/>
      <c r="CR158" s="6"/>
      <c r="CS158" s="6"/>
      <c r="CT158" s="6"/>
      <c r="CU158" s="6"/>
      <c r="CV158" s="6"/>
      <c r="CW158" s="6"/>
      <c r="CX158" s="6"/>
      <c r="CY158" s="6"/>
      <c r="CZ158" s="6"/>
    </row>
    <row r="159" s="454" customFormat="true" ht="15" customHeight="true" x14ac:dyDescent="0.2">
      <c r="A159" s="202"/>
      <c r="B159" s="200"/>
      <c r="C159" s="177"/>
      <c r="D159" s="176"/>
      <c r="E159" s="176"/>
      <c r="F159" s="176"/>
      <c r="G159" s="166"/>
      <c r="H159" s="169"/>
      <c r="I159" s="176"/>
      <c r="J159" s="176"/>
      <c r="K159" s="176"/>
      <c r="L159" s="172"/>
      <c r="M159" s="177"/>
      <c r="N159" s="176"/>
      <c r="O159" s="176"/>
      <c r="P159" s="176"/>
      <c r="Q159" s="166"/>
      <c r="R159" s="169"/>
      <c r="S159" s="176"/>
      <c r="T159" s="176"/>
      <c r="U159" s="176"/>
      <c r="V159" s="176"/>
      <c r="W159" s="176"/>
      <c r="X159" s="176"/>
      <c r="Y159" s="176"/>
      <c r="Z159" s="176"/>
      <c r="AA159" s="176"/>
      <c r="AB159" s="176"/>
      <c r="AC159" s="176"/>
      <c r="AD159" s="176"/>
      <c r="AE159" s="176"/>
      <c r="AF159" s="176"/>
      <c r="AG159" s="176"/>
      <c r="AH159" s="176"/>
      <c r="AI159" s="176"/>
      <c r="AJ159" s="176"/>
      <c r="AK159" s="176"/>
      <c r="AL159" s="176"/>
      <c r="AM159" s="176"/>
      <c r="AN159" s="176"/>
      <c r="AO159" s="176"/>
      <c r="AP159" s="176"/>
      <c r="AQ159" s="172"/>
      <c r="AR159" s="908"/>
      <c r="AS159" s="908"/>
      <c r="AT159" s="908"/>
      <c r="AU159" s="908"/>
      <c r="AV159" s="908"/>
      <c r="AW159" s="908"/>
      <c r="AX159" s="908"/>
      <c r="AY159" s="908"/>
      <c r="AZ159" s="361"/>
      <c r="BA159" s="586"/>
      <c r="BB159" s="585"/>
      <c r="BC159" s="430"/>
      <c r="BD159" s="422"/>
      <c r="BE159" s="422"/>
      <c r="BF159" s="422"/>
      <c r="BG159" s="434"/>
      <c r="BH159" s="430"/>
      <c r="BI159" s="422"/>
      <c r="BJ159" s="422"/>
      <c r="BK159" s="422"/>
      <c r="BL159" s="434"/>
      <c r="BM159" s="430"/>
      <c r="BN159" s="422"/>
      <c r="BO159" s="422"/>
      <c r="BP159" s="422"/>
      <c r="BQ159" s="434"/>
      <c r="BR159" s="430"/>
      <c r="BS159" s="422"/>
      <c r="BT159" s="422"/>
      <c r="BU159" s="422"/>
      <c r="BV159" s="422"/>
      <c r="BW159" s="422"/>
      <c r="BX159" s="422"/>
      <c r="BY159" s="423"/>
      <c r="BZ159" s="423"/>
      <c r="CA159" s="423"/>
      <c r="CB159" s="423"/>
      <c r="CC159" s="423"/>
      <c r="CD159" s="423"/>
      <c r="CE159" s="423"/>
      <c r="CF159" s="423"/>
      <c r="CG159" s="423"/>
      <c r="CH159" s="423"/>
      <c r="CI159" s="423"/>
      <c r="CJ159" s="423"/>
      <c r="CK159" s="423"/>
      <c r="CL159" s="423"/>
      <c r="CM159" s="423"/>
      <c r="CN159" s="423"/>
      <c r="CO159" s="423"/>
      <c r="CP159" s="423"/>
      <c r="CQ159" s="423"/>
      <c r="CR159" s="6"/>
      <c r="CS159" s="6"/>
      <c r="CT159" s="6"/>
      <c r="CU159" s="6"/>
      <c r="CV159" s="6"/>
      <c r="CW159" s="6"/>
      <c r="CX159" s="6"/>
      <c r="CY159" s="6"/>
      <c r="CZ159" s="6"/>
    </row>
    <row r="160" s="454" customFormat="true" ht="15" customHeight="true" x14ac:dyDescent="0.2">
      <c r="A160" s="202"/>
      <c r="B160" s="200"/>
      <c r="C160" s="126"/>
      <c r="D160" s="125"/>
      <c r="E160" s="125"/>
      <c r="F160" s="125"/>
      <c r="G160" s="124"/>
      <c r="H160" s="123"/>
      <c r="I160" s="125"/>
      <c r="J160" s="125"/>
      <c r="K160" s="125"/>
      <c r="L160" s="122"/>
      <c r="M160" s="126"/>
      <c r="N160" s="125"/>
      <c r="O160" s="125"/>
      <c r="P160" s="125"/>
      <c r="Q160" s="124"/>
      <c r="R160" s="123"/>
      <c r="S160" s="125"/>
      <c r="T160" s="125"/>
      <c r="U160" s="125"/>
      <c r="V160" s="125"/>
      <c r="W160" s="125"/>
      <c r="X160" s="125"/>
      <c r="Y160" s="125"/>
      <c r="Z160" s="125"/>
      <c r="AA160" s="125"/>
      <c r="AB160" s="125"/>
      <c r="AC160" s="125"/>
      <c r="AD160" s="125"/>
      <c r="AE160" s="125"/>
      <c r="AF160" s="125"/>
      <c r="AG160" s="125"/>
      <c r="AH160" s="125"/>
      <c r="AI160" s="125"/>
      <c r="AJ160" s="125"/>
      <c r="AK160" s="125"/>
      <c r="AL160" s="125"/>
      <c r="AM160" s="125"/>
      <c r="AN160" s="125"/>
      <c r="AO160" s="125"/>
      <c r="AP160" s="125"/>
      <c r="AQ160" s="122"/>
      <c r="AR160" s="908"/>
      <c r="AS160" s="908"/>
      <c r="AT160" s="908"/>
      <c r="AU160" s="908"/>
      <c r="AV160" s="908"/>
      <c r="AW160" s="908"/>
      <c r="AX160" s="908"/>
      <c r="AY160" s="908"/>
      <c r="AZ160" s="361"/>
      <c r="BA160" s="586"/>
      <c r="BB160" s="585"/>
      <c r="BC160" s="430"/>
      <c r="BD160" s="422"/>
      <c r="BE160" s="422"/>
      <c r="BF160" s="422"/>
      <c r="BG160" s="434"/>
      <c r="BH160" s="430"/>
      <c r="BI160" s="422"/>
      <c r="BJ160" s="422"/>
      <c r="BK160" s="422"/>
      <c r="BL160" s="434"/>
      <c r="BM160" s="430"/>
      <c r="BN160" s="422"/>
      <c r="BO160" s="422"/>
      <c r="BP160" s="422"/>
      <c r="BQ160" s="434"/>
      <c r="BR160" s="430"/>
      <c r="BS160" s="422"/>
      <c r="BT160" s="422"/>
      <c r="BU160" s="422"/>
      <c r="BV160" s="422"/>
      <c r="BW160" s="422"/>
      <c r="BX160" s="422"/>
      <c r="BY160" s="423"/>
      <c r="BZ160" s="423"/>
      <c r="CA160" s="423"/>
      <c r="CB160" s="423"/>
      <c r="CC160" s="423"/>
      <c r="CD160" s="423"/>
      <c r="CE160" s="423"/>
      <c r="CF160" s="423"/>
      <c r="CG160" s="423"/>
      <c r="CH160" s="423"/>
      <c r="CI160" s="423"/>
      <c r="CJ160" s="423"/>
      <c r="CK160" s="423"/>
      <c r="CL160" s="423"/>
      <c r="CM160" s="423"/>
      <c r="CN160" s="423"/>
      <c r="CO160" s="423"/>
      <c r="CP160" s="423"/>
      <c r="CQ160" s="423"/>
      <c r="CR160" s="6"/>
      <c r="CS160" s="6"/>
      <c r="CT160" s="6"/>
      <c r="CU160" s="6"/>
      <c r="CV160" s="6"/>
      <c r="CW160" s="6"/>
      <c r="CX160" s="6"/>
      <c r="CY160" s="6"/>
      <c r="CZ160" s="6"/>
    </row>
    <row r="161" s="454" customFormat="true" ht="15" customHeight="true" x14ac:dyDescent="0.2">
      <c r="A161" s="202"/>
      <c r="B161" s="200"/>
      <c r="C161" s="126"/>
      <c r="D161" s="125"/>
      <c r="E161" s="125"/>
      <c r="F161" s="125"/>
      <c r="G161" s="124"/>
      <c r="H161" s="123"/>
      <c r="I161" s="125"/>
      <c r="J161" s="125"/>
      <c r="K161" s="125"/>
      <c r="L161" s="122"/>
      <c r="M161" s="126"/>
      <c r="N161" s="125"/>
      <c r="O161" s="125"/>
      <c r="P161" s="125"/>
      <c r="Q161" s="124"/>
      <c r="R161" s="123"/>
      <c r="S161" s="125"/>
      <c r="T161" s="125"/>
      <c r="U161" s="125"/>
      <c r="V161" s="125"/>
      <c r="W161" s="125"/>
      <c r="X161" s="125"/>
      <c r="Y161" s="125"/>
      <c r="Z161" s="125"/>
      <c r="AA161" s="125"/>
      <c r="AB161" s="125"/>
      <c r="AC161" s="125"/>
      <c r="AD161" s="125"/>
      <c r="AE161" s="125"/>
      <c r="AF161" s="125"/>
      <c r="AG161" s="125"/>
      <c r="AH161" s="125"/>
      <c r="AI161" s="125"/>
      <c r="AJ161" s="125"/>
      <c r="AK161" s="125"/>
      <c r="AL161" s="125"/>
      <c r="AM161" s="125"/>
      <c r="AN161" s="125"/>
      <c r="AO161" s="125"/>
      <c r="AP161" s="125"/>
      <c r="AQ161" s="122"/>
      <c r="AR161" s="908"/>
      <c r="AS161" s="908"/>
      <c r="AT161" s="908"/>
      <c r="AU161" s="908"/>
      <c r="AV161" s="908"/>
      <c r="AW161" s="908"/>
      <c r="AX161" s="908"/>
      <c r="AY161" s="908"/>
      <c r="AZ161" s="361"/>
      <c r="BA161" s="586"/>
      <c r="BB161" s="585"/>
      <c r="BC161" s="430"/>
      <c r="BD161" s="422"/>
      <c r="BE161" s="422"/>
      <c r="BF161" s="422"/>
      <c r="BG161" s="434"/>
      <c r="BH161" s="430"/>
      <c r="BI161" s="422"/>
      <c r="BJ161" s="422"/>
      <c r="BK161" s="422"/>
      <c r="BL161" s="434"/>
      <c r="BM161" s="430"/>
      <c r="BN161" s="422"/>
      <c r="BO161" s="422"/>
      <c r="BP161" s="422"/>
      <c r="BQ161" s="434"/>
      <c r="BR161" s="430"/>
      <c r="BS161" s="422"/>
      <c r="BT161" s="422"/>
      <c r="BU161" s="422"/>
      <c r="BV161" s="422"/>
      <c r="BW161" s="422"/>
      <c r="BX161" s="422"/>
      <c r="BY161" s="423"/>
      <c r="BZ161" s="423"/>
      <c r="CA161" s="423"/>
      <c r="CB161" s="423"/>
      <c r="CC161" s="423"/>
      <c r="CD161" s="423"/>
      <c r="CE161" s="423"/>
      <c r="CF161" s="423"/>
      <c r="CG161" s="423"/>
      <c r="CH161" s="423"/>
      <c r="CI161" s="423"/>
      <c r="CJ161" s="423"/>
      <c r="CK161" s="423"/>
      <c r="CL161" s="423"/>
      <c r="CM161" s="423"/>
      <c r="CN161" s="423"/>
      <c r="CO161" s="423"/>
      <c r="CP161" s="423"/>
      <c r="CQ161" s="423"/>
      <c r="CR161" s="6"/>
      <c r="CS161" s="6"/>
      <c r="CT161" s="6"/>
      <c r="CU161" s="6"/>
      <c r="CV161" s="6"/>
      <c r="CW161" s="6"/>
      <c r="CX161" s="6"/>
      <c r="CY161" s="6"/>
      <c r="CZ161" s="6"/>
    </row>
    <row r="162" s="454" customFormat="true" ht="15" customHeight="true" x14ac:dyDescent="0.2">
      <c r="A162" s="161"/>
      <c r="B162" s="147"/>
      <c r="C162" s="126"/>
      <c r="D162" s="125"/>
      <c r="E162" s="125"/>
      <c r="F162" s="125"/>
      <c r="G162" s="124"/>
      <c r="H162" s="123"/>
      <c r="I162" s="125"/>
      <c r="J162" s="125"/>
      <c r="K162" s="125"/>
      <c r="L162" s="122"/>
      <c r="M162" s="126"/>
      <c r="N162" s="125"/>
      <c r="O162" s="125"/>
      <c r="P162" s="125"/>
      <c r="Q162" s="124"/>
      <c r="R162" s="123"/>
      <c r="S162" s="125"/>
      <c r="T162" s="125"/>
      <c r="U162" s="125"/>
      <c r="V162" s="125"/>
      <c r="W162" s="125"/>
      <c r="X162" s="125"/>
      <c r="Y162" s="125"/>
      <c r="Z162" s="125"/>
      <c r="AA162" s="125"/>
      <c r="AB162" s="125"/>
      <c r="AC162" s="125"/>
      <c r="AD162" s="125"/>
      <c r="AE162" s="125"/>
      <c r="AF162" s="125"/>
      <c r="AG162" s="125"/>
      <c r="AH162" s="125"/>
      <c r="AI162" s="125"/>
      <c r="AJ162" s="125"/>
      <c r="AK162" s="125"/>
      <c r="AL162" s="125"/>
      <c r="AM162" s="125"/>
      <c r="AN162" s="125"/>
      <c r="AO162" s="125"/>
      <c r="AP162" s="125"/>
      <c r="AQ162" s="122"/>
      <c r="AR162" s="908"/>
      <c r="AS162" s="908"/>
      <c r="AT162" s="908"/>
      <c r="AU162" s="908"/>
      <c r="AV162" s="908"/>
      <c r="AW162" s="908"/>
      <c r="AX162" s="908"/>
      <c r="AY162" s="908"/>
      <c r="AZ162" s="361"/>
      <c r="BA162" s="586"/>
      <c r="BB162" s="585"/>
      <c r="BC162" s="430"/>
      <c r="BD162" s="422"/>
      <c r="BE162" s="422"/>
      <c r="BF162" s="422"/>
      <c r="BG162" s="434"/>
      <c r="BH162" s="430"/>
      <c r="BI162" s="422"/>
      <c r="BJ162" s="422"/>
      <c r="BK162" s="422"/>
      <c r="BL162" s="434"/>
      <c r="BM162" s="430"/>
      <c r="BN162" s="422"/>
      <c r="BO162" s="422"/>
      <c r="BP162" s="422"/>
      <c r="BQ162" s="434"/>
      <c r="BR162" s="430"/>
      <c r="BS162" s="422"/>
      <c r="BT162" s="422"/>
      <c r="BU162" s="422"/>
      <c r="BV162" s="422"/>
      <c r="BW162" s="422"/>
      <c r="BX162" s="422"/>
      <c r="BY162" s="423"/>
      <c r="BZ162" s="423"/>
      <c r="CA162" s="423"/>
      <c r="CB162" s="423"/>
      <c r="CC162" s="423"/>
      <c r="CD162" s="423"/>
      <c r="CE162" s="423"/>
      <c r="CF162" s="423"/>
      <c r="CG162" s="423"/>
      <c r="CH162" s="423"/>
      <c r="CI162" s="423"/>
      <c r="CJ162" s="423"/>
      <c r="CK162" s="423"/>
      <c r="CL162" s="423"/>
      <c r="CM162" s="423"/>
      <c r="CN162" s="423"/>
      <c r="CO162" s="423"/>
      <c r="CP162" s="423"/>
      <c r="CQ162" s="423"/>
      <c r="CR162" s="6"/>
      <c r="CS162" s="6"/>
      <c r="CT162" s="6"/>
      <c r="CU162" s="6"/>
      <c r="CV162" s="6"/>
      <c r="CW162" s="6"/>
      <c r="CX162" s="6"/>
      <c r="CY162" s="6"/>
      <c r="CZ162" s="6"/>
    </row>
    <row r="163" s="454" customFormat="true" ht="15" customHeight="true" x14ac:dyDescent="0.2">
      <c r="A163" s="165"/>
      <c r="B163" s="158"/>
      <c r="C163" s="126"/>
      <c r="D163" s="125"/>
      <c r="E163" s="125"/>
      <c r="F163" s="125"/>
      <c r="G163" s="124"/>
      <c r="H163" s="123"/>
      <c r="I163" s="125"/>
      <c r="J163" s="125"/>
      <c r="K163" s="125"/>
      <c r="L163" s="122"/>
      <c r="M163" s="126"/>
      <c r="N163" s="125"/>
      <c r="O163" s="125"/>
      <c r="P163" s="125"/>
      <c r="Q163" s="124"/>
      <c r="R163" s="123"/>
      <c r="S163" s="125"/>
      <c r="T163" s="125"/>
      <c r="U163" s="125"/>
      <c r="V163" s="125"/>
      <c r="W163" s="125"/>
      <c r="X163" s="125"/>
      <c r="Y163" s="125"/>
      <c r="Z163" s="125"/>
      <c r="AA163" s="125"/>
      <c r="AB163" s="125"/>
      <c r="AC163" s="125"/>
      <c r="AD163" s="125"/>
      <c r="AE163" s="125"/>
      <c r="AF163" s="125"/>
      <c r="AG163" s="125"/>
      <c r="AH163" s="125"/>
      <c r="AI163" s="125"/>
      <c r="AJ163" s="125"/>
      <c r="AK163" s="125"/>
      <c r="AL163" s="125"/>
      <c r="AM163" s="125"/>
      <c r="AN163" s="125"/>
      <c r="AO163" s="125"/>
      <c r="AP163" s="125"/>
      <c r="AQ163" s="122"/>
      <c r="AR163" s="908"/>
      <c r="AS163" s="908"/>
      <c r="AT163" s="908"/>
      <c r="AU163" s="908"/>
      <c r="AV163" s="908"/>
      <c r="AW163" s="908"/>
      <c r="AX163" s="908"/>
      <c r="AY163" s="908"/>
      <c r="AZ163" s="361"/>
      <c r="BA163" s="586"/>
      <c r="BB163" s="585"/>
      <c r="BC163" s="430"/>
      <c r="BD163" s="422"/>
      <c r="BE163" s="422"/>
      <c r="BF163" s="422"/>
      <c r="BG163" s="434"/>
      <c r="BH163" s="430"/>
      <c r="BI163" s="422"/>
      <c r="BJ163" s="422"/>
      <c r="BK163" s="422"/>
      <c r="BL163" s="434"/>
      <c r="BM163" s="430"/>
      <c r="BN163" s="422"/>
      <c r="BO163" s="422"/>
      <c r="BP163" s="422"/>
      <c r="BQ163" s="434"/>
      <c r="BR163" s="430"/>
      <c r="BS163" s="422"/>
      <c r="BT163" s="422"/>
      <c r="BU163" s="422"/>
      <c r="BV163" s="422"/>
      <c r="BW163" s="422"/>
      <c r="BX163" s="422"/>
      <c r="BY163" s="423"/>
      <c r="BZ163" s="423"/>
      <c r="CA163" s="423"/>
      <c r="CB163" s="423"/>
      <c r="CC163" s="423"/>
      <c r="CD163" s="423"/>
      <c r="CE163" s="423"/>
      <c r="CF163" s="423"/>
      <c r="CG163" s="423"/>
      <c r="CH163" s="423"/>
      <c r="CI163" s="423"/>
      <c r="CJ163" s="423"/>
      <c r="CK163" s="423"/>
      <c r="CL163" s="423"/>
      <c r="CM163" s="423"/>
      <c r="CN163" s="423"/>
      <c r="CO163" s="423"/>
      <c r="CP163" s="423"/>
      <c r="CQ163" s="423"/>
      <c r="CR163" s="6"/>
      <c r="CS163" s="6"/>
      <c r="CT163" s="6"/>
      <c r="CU163" s="6"/>
      <c r="CV163" s="6"/>
      <c r="CW163" s="6"/>
      <c r="CX163" s="6"/>
      <c r="CY163" s="6"/>
      <c r="CZ163" s="6"/>
    </row>
    <row r="164" s="454" customFormat="true" ht="15" customHeight="true" x14ac:dyDescent="0.2">
      <c r="A164" s="165"/>
      <c r="B164" s="158"/>
      <c r="C164" s="126"/>
      <c r="D164" s="125"/>
      <c r="E164" s="125"/>
      <c r="F164" s="125"/>
      <c r="G164" s="124"/>
      <c r="H164" s="123"/>
      <c r="I164" s="125"/>
      <c r="J164" s="125"/>
      <c r="K164" s="125"/>
      <c r="L164" s="122"/>
      <c r="M164" s="126"/>
      <c r="N164" s="125"/>
      <c r="O164" s="125"/>
      <c r="P164" s="125"/>
      <c r="Q164" s="124"/>
      <c r="R164" s="123"/>
      <c r="S164" s="125"/>
      <c r="T164" s="125"/>
      <c r="U164" s="125"/>
      <c r="V164" s="125"/>
      <c r="W164" s="125"/>
      <c r="X164" s="125"/>
      <c r="Y164" s="125"/>
      <c r="Z164" s="125"/>
      <c r="AA164" s="125"/>
      <c r="AB164" s="125"/>
      <c r="AC164" s="125"/>
      <c r="AD164" s="125"/>
      <c r="AE164" s="125"/>
      <c r="AF164" s="125"/>
      <c r="AG164" s="125"/>
      <c r="AH164" s="125"/>
      <c r="AI164" s="125"/>
      <c r="AJ164" s="125"/>
      <c r="AK164" s="125"/>
      <c r="AL164" s="125"/>
      <c r="AM164" s="125"/>
      <c r="AN164" s="125"/>
      <c r="AO164" s="125"/>
      <c r="AP164" s="125"/>
      <c r="AQ164" s="122"/>
      <c r="AR164" s="908"/>
      <c r="AS164" s="908"/>
      <c r="AT164" s="908"/>
      <c r="AU164" s="908"/>
      <c r="AV164" s="908"/>
      <c r="AW164" s="908"/>
      <c r="AX164" s="908"/>
      <c r="AY164" s="908"/>
      <c r="AZ164" s="361"/>
      <c r="BA164" s="586"/>
      <c r="BB164" s="585"/>
      <c r="BC164" s="430"/>
      <c r="BD164" s="422"/>
      <c r="BE164" s="422"/>
      <c r="BF164" s="422"/>
      <c r="BG164" s="434"/>
      <c r="BH164" s="430"/>
      <c r="BI164" s="422"/>
      <c r="BJ164" s="422"/>
      <c r="BK164" s="422"/>
      <c r="BL164" s="434"/>
      <c r="BM164" s="430"/>
      <c r="BN164" s="422"/>
      <c r="BO164" s="422"/>
      <c r="BP164" s="422"/>
      <c r="BQ164" s="434"/>
      <c r="BR164" s="430"/>
      <c r="BS164" s="422"/>
      <c r="BT164" s="422"/>
      <c r="BU164" s="422"/>
      <c r="BV164" s="422"/>
      <c r="BW164" s="422"/>
      <c r="BX164" s="422"/>
      <c r="BY164" s="423"/>
      <c r="BZ164" s="423"/>
      <c r="CA164" s="423"/>
      <c r="CB164" s="423"/>
      <c r="CC164" s="423"/>
      <c r="CD164" s="423"/>
      <c r="CE164" s="423"/>
      <c r="CF164" s="423"/>
      <c r="CG164" s="423"/>
      <c r="CH164" s="423"/>
      <c r="CI164" s="423"/>
      <c r="CJ164" s="423"/>
      <c r="CK164" s="423"/>
      <c r="CL164" s="423"/>
      <c r="CM164" s="423"/>
      <c r="CN164" s="423"/>
      <c r="CO164" s="423"/>
      <c r="CP164" s="423"/>
      <c r="CQ164" s="423"/>
      <c r="CR164" s="6"/>
      <c r="CS164" s="6"/>
      <c r="CT164" s="6"/>
      <c r="CU164" s="6"/>
      <c r="CV164" s="6"/>
      <c r="CW164" s="6"/>
      <c r="CX164" s="6"/>
      <c r="CY164" s="6"/>
      <c r="CZ164" s="6"/>
    </row>
    <row r="165" s="454" customFormat="true" ht="15" customHeight="true" x14ac:dyDescent="0.2">
      <c r="A165" s="165"/>
      <c r="B165" s="158"/>
      <c r="C165" s="106"/>
      <c r="D165" s="105"/>
      <c r="E165" s="105"/>
      <c r="F165" s="105"/>
      <c r="G165" s="104"/>
      <c r="H165" s="103"/>
      <c r="I165" s="105"/>
      <c r="J165" s="105"/>
      <c r="K165" s="105"/>
      <c r="L165" s="102"/>
      <c r="M165" s="106"/>
      <c r="N165" s="105"/>
      <c r="O165" s="105"/>
      <c r="P165" s="105"/>
      <c r="Q165" s="104"/>
      <c r="R165" s="103"/>
      <c r="S165" s="105"/>
      <c r="T165" s="105"/>
      <c r="U165" s="105"/>
      <c r="V165" s="105"/>
      <c r="W165" s="105"/>
      <c r="X165" s="105"/>
      <c r="Y165" s="105"/>
      <c r="Z165" s="105"/>
      <c r="AA165" s="105"/>
      <c r="AB165" s="105"/>
      <c r="AC165" s="128"/>
      <c r="AD165" s="128"/>
      <c r="AE165" s="128"/>
      <c r="AF165" s="128"/>
      <c r="AG165" s="128"/>
      <c r="AH165" s="128"/>
      <c r="AI165" s="128"/>
      <c r="AJ165" s="128"/>
      <c r="AK165" s="128"/>
      <c r="AL165" s="128"/>
      <c r="AM165" s="128"/>
      <c r="AN165" s="128"/>
      <c r="AO165" s="128"/>
      <c r="AP165" s="128"/>
      <c r="AQ165" s="119"/>
      <c r="AR165" s="908"/>
      <c r="AS165" s="908"/>
      <c r="AT165" s="908"/>
      <c r="AU165" s="908"/>
      <c r="AV165" s="908"/>
      <c r="AW165" s="908"/>
      <c r="AX165" s="908"/>
      <c r="AY165" s="908"/>
      <c r="AZ165" s="361"/>
      <c r="BA165" s="586"/>
      <c r="BB165" s="585"/>
      <c r="BC165" s="430"/>
      <c r="BD165" s="422"/>
      <c r="BE165" s="422"/>
      <c r="BF165" s="422"/>
      <c r="BG165" s="434"/>
      <c r="BH165" s="430"/>
      <c r="BI165" s="422"/>
      <c r="BJ165" s="422"/>
      <c r="BK165" s="422"/>
      <c r="BL165" s="434"/>
      <c r="BM165" s="430"/>
      <c r="BN165" s="422"/>
      <c r="BO165" s="422"/>
      <c r="BP165" s="422"/>
      <c r="BQ165" s="434"/>
      <c r="BR165" s="430"/>
      <c r="BS165" s="422"/>
      <c r="BT165" s="422"/>
      <c r="BU165" s="422"/>
      <c r="BV165" s="422"/>
      <c r="BW165" s="422"/>
      <c r="BX165" s="422"/>
      <c r="BY165" s="423"/>
      <c r="BZ165" s="423"/>
      <c r="CA165" s="423"/>
      <c r="CB165" s="423"/>
      <c r="CC165" s="423"/>
      <c r="CD165" s="423"/>
      <c r="CE165" s="423"/>
      <c r="CF165" s="423"/>
      <c r="CG165" s="423"/>
      <c r="CH165" s="423"/>
      <c r="CI165" s="423"/>
      <c r="CJ165" s="423"/>
      <c r="CK165" s="423"/>
      <c r="CL165" s="423"/>
      <c r="CM165" s="423"/>
      <c r="CN165" s="423"/>
      <c r="CO165" s="423"/>
      <c r="CP165" s="423"/>
      <c r="CQ165" s="423"/>
      <c r="CR165" s="6"/>
      <c r="CS165" s="6"/>
      <c r="CT165" s="6"/>
      <c r="CU165" s="6"/>
      <c r="CV165" s="6"/>
      <c r="CW165" s="6"/>
      <c r="CX165" s="6"/>
      <c r="CY165" s="6"/>
      <c r="CZ165" s="6"/>
    </row>
    <row r="166" s="454" customFormat="true" ht="15" customHeight="true" x14ac:dyDescent="0.2">
      <c r="A166" s="165"/>
      <c r="B166" s="158"/>
      <c r="C166" s="106"/>
      <c r="D166" s="105"/>
      <c r="E166" s="105"/>
      <c r="F166" s="105"/>
      <c r="G166" s="104"/>
      <c r="H166" s="103"/>
      <c r="I166" s="105"/>
      <c r="J166" s="105"/>
      <c r="K166" s="105"/>
      <c r="L166" s="102"/>
      <c r="M166" s="106"/>
      <c r="N166" s="105"/>
      <c r="O166" s="105"/>
      <c r="P166" s="105"/>
      <c r="Q166" s="104"/>
      <c r="R166" s="103"/>
      <c r="S166" s="105"/>
      <c r="T166" s="105"/>
      <c r="U166" s="105"/>
      <c r="V166" s="105"/>
      <c r="W166" s="105"/>
      <c r="X166" s="105"/>
      <c r="Y166" s="105"/>
      <c r="Z166" s="105"/>
      <c r="AA166" s="105"/>
      <c r="AB166" s="105"/>
      <c r="AC166" s="128"/>
      <c r="AD166" s="128"/>
      <c r="AE166" s="128"/>
      <c r="AF166" s="128"/>
      <c r="AG166" s="128"/>
      <c r="AH166" s="128"/>
      <c r="AI166" s="128"/>
      <c r="AJ166" s="128"/>
      <c r="AK166" s="128"/>
      <c r="AL166" s="128"/>
      <c r="AM166" s="128"/>
      <c r="AN166" s="128"/>
      <c r="AO166" s="128"/>
      <c r="AP166" s="128"/>
      <c r="AQ166" s="119"/>
      <c r="AR166" s="908"/>
      <c r="AS166" s="908"/>
      <c r="AT166" s="908"/>
      <c r="AU166" s="908"/>
      <c r="AV166" s="908"/>
      <c r="AW166" s="908"/>
      <c r="AX166" s="908"/>
      <c r="AY166" s="908"/>
      <c r="AZ166" s="361"/>
      <c r="BA166" s="586"/>
      <c r="BB166" s="585"/>
      <c r="BC166" s="430"/>
      <c r="BD166" s="422"/>
      <c r="BE166" s="422"/>
      <c r="BF166" s="422"/>
      <c r="BG166" s="434"/>
      <c r="BH166" s="430"/>
      <c r="BI166" s="422"/>
      <c r="BJ166" s="422"/>
      <c r="BK166" s="422"/>
      <c r="BL166" s="434"/>
      <c r="BM166" s="430"/>
      <c r="BN166" s="422"/>
      <c r="BO166" s="422"/>
      <c r="BP166" s="422"/>
      <c r="BQ166" s="434"/>
      <c r="BR166" s="430"/>
      <c r="BS166" s="422"/>
      <c r="BT166" s="422"/>
      <c r="BU166" s="422"/>
      <c r="BV166" s="422"/>
      <c r="BW166" s="422"/>
      <c r="BX166" s="422"/>
      <c r="BY166" s="423"/>
      <c r="BZ166" s="423"/>
      <c r="CA166" s="423"/>
      <c r="CB166" s="423"/>
      <c r="CC166" s="423"/>
      <c r="CD166" s="423"/>
      <c r="CE166" s="423"/>
      <c r="CF166" s="423"/>
      <c r="CG166" s="423"/>
      <c r="CH166" s="423"/>
      <c r="CI166" s="423"/>
      <c r="CJ166" s="423"/>
      <c r="CK166" s="423"/>
      <c r="CL166" s="423"/>
      <c r="CM166" s="423"/>
      <c r="CN166" s="423"/>
      <c r="CO166" s="423"/>
      <c r="CP166" s="423"/>
      <c r="CQ166" s="423"/>
      <c r="CR166" s="6"/>
      <c r="CS166" s="6"/>
      <c r="CT166" s="6"/>
      <c r="CU166" s="6"/>
      <c r="CV166" s="6"/>
      <c r="CW166" s="6"/>
      <c r="CX166" s="6"/>
      <c r="CY166" s="6"/>
      <c r="CZ166" s="6"/>
    </row>
    <row r="167" s="454" customFormat="true" ht="15" customHeight="true" x14ac:dyDescent="0.2">
      <c r="A167" s="37"/>
      <c r="B167" s="35"/>
      <c r="C167" s="101"/>
      <c r="D167" s="100"/>
      <c r="E167" s="100"/>
      <c r="F167" s="100"/>
      <c r="G167" s="99"/>
      <c r="H167" s="98"/>
      <c r="I167" s="100"/>
      <c r="J167" s="100"/>
      <c r="K167" s="100"/>
      <c r="L167" s="97"/>
      <c r="M167" s="101"/>
      <c r="N167" s="100"/>
      <c r="O167" s="100"/>
      <c r="P167" s="100"/>
      <c r="Q167" s="99"/>
      <c r="R167" s="98"/>
      <c r="S167" s="100"/>
      <c r="T167" s="100"/>
      <c r="U167" s="100"/>
      <c r="V167" s="100"/>
      <c r="W167" s="100"/>
      <c r="X167" s="100"/>
      <c r="Y167" s="100"/>
      <c r="Z167" s="100"/>
      <c r="AA167" s="100"/>
      <c r="AB167" s="100"/>
      <c r="AC167" s="128"/>
      <c r="AD167" s="128"/>
      <c r="AE167" s="128"/>
      <c r="AF167" s="128"/>
      <c r="AG167" s="128"/>
      <c r="AH167" s="128"/>
      <c r="AI167" s="128"/>
      <c r="AJ167" s="128"/>
      <c r="AK167" s="128"/>
      <c r="AL167" s="128"/>
      <c r="AM167" s="128"/>
      <c r="AN167" s="128"/>
      <c r="AO167" s="128"/>
      <c r="AP167" s="128"/>
      <c r="AQ167" s="119"/>
      <c r="AR167" s="908"/>
      <c r="AS167" s="908"/>
      <c r="AT167" s="908"/>
      <c r="AU167" s="908"/>
      <c r="AV167" s="908"/>
      <c r="AW167" s="908"/>
      <c r="AX167" s="908"/>
      <c r="AY167" s="908"/>
      <c r="AZ167" s="361"/>
      <c r="BA167" s="586"/>
      <c r="BB167" s="585"/>
      <c r="BC167" s="430"/>
      <c r="BD167" s="422"/>
      <c r="BE167" s="422"/>
      <c r="BF167" s="422"/>
      <c r="BG167" s="434"/>
      <c r="BH167" s="430"/>
      <c r="BI167" s="422"/>
      <c r="BJ167" s="422"/>
      <c r="BK167" s="422"/>
      <c r="BL167" s="434"/>
      <c r="BM167" s="430"/>
      <c r="BN167" s="422"/>
      <c r="BO167" s="422"/>
      <c r="BP167" s="422"/>
      <c r="BQ167" s="434"/>
      <c r="BR167" s="430"/>
      <c r="BS167" s="422"/>
      <c r="BT167" s="422"/>
      <c r="BU167" s="422"/>
      <c r="BV167" s="422"/>
      <c r="BW167" s="422"/>
      <c r="BX167" s="422"/>
      <c r="BY167" s="423"/>
      <c r="BZ167" s="423"/>
      <c r="CA167" s="423"/>
      <c r="CB167" s="423"/>
      <c r="CC167" s="423"/>
      <c r="CD167" s="423"/>
      <c r="CE167" s="423"/>
      <c r="CF167" s="423"/>
      <c r="CG167" s="423"/>
      <c r="CH167" s="423"/>
      <c r="CI167" s="423"/>
      <c r="CJ167" s="423"/>
      <c r="CK167" s="423"/>
      <c r="CL167" s="423"/>
      <c r="CM167" s="423"/>
      <c r="CN167" s="423"/>
      <c r="CO167" s="423"/>
      <c r="CP167" s="423"/>
      <c r="CQ167" s="423"/>
      <c r="CR167" s="6"/>
      <c r="CS167" s="6"/>
      <c r="CT167" s="6"/>
      <c r="CU167" s="6"/>
      <c r="CV167" s="6"/>
      <c r="CW167" s="6"/>
      <c r="CX167" s="6"/>
      <c r="CY167" s="6"/>
      <c r="CZ167" s="6"/>
    </row>
    <row r="168" s="454" customFormat="true" ht="15" customHeight="true" x14ac:dyDescent="0.2">
      <c r="A168" s="163"/>
      <c r="B168" s="152"/>
      <c r="C168" s="177"/>
      <c r="D168" s="176"/>
      <c r="E168" s="176"/>
      <c r="F168" s="176"/>
      <c r="G168" s="166"/>
      <c r="H168" s="169"/>
      <c r="I168" s="176"/>
      <c r="J168" s="176"/>
      <c r="K168" s="176"/>
      <c r="L168" s="172"/>
      <c r="M168" s="177"/>
      <c r="N168" s="176"/>
      <c r="O168" s="176"/>
      <c r="P168" s="176"/>
      <c r="Q168" s="166"/>
      <c r="R168" s="169"/>
      <c r="S168" s="176"/>
      <c r="T168" s="176"/>
      <c r="U168" s="176"/>
      <c r="V168" s="176"/>
      <c r="W168" s="176"/>
      <c r="X168" s="176"/>
      <c r="Y168" s="176"/>
      <c r="Z168" s="176"/>
      <c r="AA168" s="176"/>
      <c r="AB168" s="176"/>
      <c r="AC168" s="128"/>
      <c r="AD168" s="128"/>
      <c r="AE168" s="128"/>
      <c r="AF168" s="128"/>
      <c r="AG168" s="128"/>
      <c r="AH168" s="128"/>
      <c r="AI168" s="128"/>
      <c r="AJ168" s="128"/>
      <c r="AK168" s="128"/>
      <c r="AL168" s="128"/>
      <c r="AM168" s="128"/>
      <c r="AN168" s="128"/>
      <c r="AO168" s="128"/>
      <c r="AP168" s="128"/>
      <c r="AQ168" s="119"/>
      <c r="AR168" s="908"/>
      <c r="AS168" s="908"/>
      <c r="AT168" s="908"/>
      <c r="AU168" s="908"/>
      <c r="AV168" s="908"/>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423"/>
      <c r="CN168" s="423"/>
      <c r="CO168" s="423"/>
      <c r="CP168" s="423"/>
      <c r="CQ168" s="423"/>
      <c r="CR168" s="6"/>
      <c r="CS168" s="6"/>
      <c r="CT168" s="6"/>
      <c r="CU168" s="6"/>
      <c r="CV168" s="6"/>
      <c r="CW168" s="6"/>
      <c r="CX168" s="6"/>
      <c r="CY168" s="6"/>
      <c r="CZ168" s="6"/>
    </row>
    <row r="169" s="454" customFormat="true" ht="15" customHeight="true" x14ac:dyDescent="0.2">
      <c r="A169" s="163"/>
      <c r="B169" s="152"/>
      <c r="C169" s="177"/>
      <c r="D169" s="176"/>
      <c r="E169" s="176"/>
      <c r="F169" s="176"/>
      <c r="G169" s="166"/>
      <c r="H169" s="169"/>
      <c r="I169" s="176"/>
      <c r="J169" s="176"/>
      <c r="K169" s="176"/>
      <c r="L169" s="172"/>
      <c r="M169" s="177"/>
      <c r="N169" s="176"/>
      <c r="O169" s="176"/>
      <c r="P169" s="176"/>
      <c r="Q169" s="166"/>
      <c r="R169" s="169"/>
      <c r="S169" s="176"/>
      <c r="T169" s="176"/>
      <c r="U169" s="176"/>
      <c r="V169" s="176"/>
      <c r="W169" s="176"/>
      <c r="X169" s="176"/>
      <c r="Y169" s="176"/>
      <c r="Z169" s="176"/>
      <c r="AA169" s="176"/>
      <c r="AB169" s="176"/>
      <c r="AC169" s="128"/>
      <c r="AD169" s="128"/>
      <c r="AE169" s="128"/>
      <c r="AF169" s="128"/>
      <c r="AG169" s="128"/>
      <c r="AH169" s="128"/>
      <c r="AI169" s="128"/>
      <c r="AJ169" s="128"/>
      <c r="AK169" s="128"/>
      <c r="AL169" s="128"/>
      <c r="AM169" s="128"/>
      <c r="AN169" s="128"/>
      <c r="AO169" s="128"/>
      <c r="AP169" s="128"/>
      <c r="AQ169" s="119"/>
      <c r="AR169" s="908"/>
      <c r="AS169" s="908"/>
      <c r="AT169" s="908"/>
      <c r="AU169" s="908"/>
      <c r="AV169" s="908"/>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423"/>
      <c r="CN169" s="423"/>
      <c r="CO169" s="423"/>
      <c r="CP169" s="423"/>
      <c r="CQ169" s="423"/>
      <c r="CR169" s="6"/>
      <c r="CS169" s="6"/>
      <c r="CT169" s="6"/>
      <c r="CU169" s="6"/>
      <c r="CV169" s="6"/>
      <c r="CW169" s="6"/>
      <c r="CX169" s="6"/>
      <c r="CY169" s="6"/>
      <c r="CZ169" s="6"/>
    </row>
    <row r="170" s="454" customFormat="true" ht="15" customHeight="true" x14ac:dyDescent="0.2">
      <c r="A170" s="163"/>
      <c r="B170" s="152"/>
      <c r="C170" s="96"/>
      <c r="D170" s="95"/>
      <c r="E170" s="95"/>
      <c r="F170" s="95"/>
      <c r="G170" s="94"/>
      <c r="H170" s="93"/>
      <c r="I170" s="95"/>
      <c r="J170" s="95"/>
      <c r="K170" s="95"/>
      <c r="L170" s="92"/>
      <c r="M170" s="96"/>
      <c r="N170" s="95"/>
      <c r="O170" s="95"/>
      <c r="P170" s="95"/>
      <c r="Q170" s="94"/>
      <c r="R170" s="93"/>
      <c r="S170" s="95"/>
      <c r="T170" s="95"/>
      <c r="U170" s="95"/>
      <c r="V170" s="95"/>
      <c r="W170" s="95"/>
      <c r="X170" s="95"/>
      <c r="Y170" s="95"/>
      <c r="Z170" s="95"/>
      <c r="AA170" s="95"/>
      <c r="AB170" s="95"/>
      <c r="AC170" s="128"/>
      <c r="AD170" s="128"/>
      <c r="AE170" s="128"/>
      <c r="AF170" s="128"/>
      <c r="AG170" s="128"/>
      <c r="AH170" s="128"/>
      <c r="AI170" s="128"/>
      <c r="AJ170" s="128"/>
      <c r="AK170" s="128"/>
      <c r="AL170" s="128"/>
      <c r="AM170" s="128"/>
      <c r="AN170" s="128"/>
      <c r="AO170" s="128"/>
      <c r="AP170" s="128"/>
      <c r="AQ170" s="119"/>
      <c r="AR170" s="908"/>
      <c r="AS170" s="908"/>
      <c r="AT170" s="908"/>
      <c r="AU170" s="908"/>
      <c r="AV170" s="908"/>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423"/>
      <c r="CN170" s="423"/>
      <c r="CO170" s="423"/>
      <c r="CP170" s="423"/>
      <c r="CQ170" s="423"/>
      <c r="CR170" s="6"/>
      <c r="CS170" s="6"/>
      <c r="CT170" s="6"/>
      <c r="CU170" s="6"/>
      <c r="CV170" s="6"/>
      <c r="CW170" s="6"/>
      <c r="CX170" s="6"/>
      <c r="CY170" s="6"/>
      <c r="CZ170" s="6"/>
    </row>
    <row r="171" s="454" customFormat="true" ht="15" customHeight="true" x14ac:dyDescent="0.2">
      <c r="A171" s="163"/>
      <c r="B171" s="152"/>
      <c r="C171" s="96"/>
      <c r="D171" s="95"/>
      <c r="E171" s="95"/>
      <c r="F171" s="95"/>
      <c r="G171" s="94"/>
      <c r="H171" s="93"/>
      <c r="I171" s="95"/>
      <c r="J171" s="95"/>
      <c r="K171" s="95"/>
      <c r="L171" s="92"/>
      <c r="M171" s="96"/>
      <c r="N171" s="95"/>
      <c r="O171" s="95"/>
      <c r="P171" s="95"/>
      <c r="Q171" s="94"/>
      <c r="R171" s="93"/>
      <c r="S171" s="95"/>
      <c r="T171" s="95"/>
      <c r="U171" s="95"/>
      <c r="V171" s="95"/>
      <c r="W171" s="95"/>
      <c r="X171" s="95"/>
      <c r="Y171" s="95"/>
      <c r="Z171" s="95"/>
      <c r="AA171" s="95"/>
      <c r="AB171" s="95"/>
      <c r="AC171" s="128"/>
      <c r="AD171" s="128"/>
      <c r="AE171" s="128"/>
      <c r="AF171" s="128"/>
      <c r="AG171" s="128"/>
      <c r="AH171" s="128"/>
      <c r="AI171" s="128"/>
      <c r="AJ171" s="128"/>
      <c r="AK171" s="128"/>
      <c r="AL171" s="128"/>
      <c r="AM171" s="128"/>
      <c r="AN171" s="128"/>
      <c r="AO171" s="128"/>
      <c r="AP171" s="128"/>
      <c r="AQ171" s="119"/>
      <c r="AR171" s="908"/>
      <c r="AS171" s="908"/>
      <c r="AT171" s="908"/>
      <c r="AU171" s="908"/>
      <c r="AV171" s="908"/>
      <c r="AW171" s="908"/>
      <c r="AX171" s="908"/>
      <c r="AY171" s="908"/>
      <c r="AZ171" s="361"/>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423"/>
      <c r="CN171" s="423"/>
      <c r="CO171" s="423"/>
      <c r="CP171" s="423"/>
      <c r="CQ171" s="423"/>
      <c r="CR171" s="6"/>
      <c r="CS171" s="6"/>
      <c r="CT171" s="6"/>
      <c r="CU171" s="6"/>
      <c r="CV171" s="6"/>
      <c r="CW171" s="6"/>
      <c r="CX171" s="6"/>
      <c r="CY171" s="6"/>
      <c r="CZ171" s="6"/>
    </row>
    <row r="172" s="454" customFormat="true" ht="15" customHeight="true" x14ac:dyDescent="0.2">
      <c r="A172" s="163"/>
      <c r="B172" s="152"/>
      <c r="C172" s="96"/>
      <c r="D172" s="95"/>
      <c r="E172" s="95"/>
      <c r="F172" s="95"/>
      <c r="G172" s="94"/>
      <c r="H172" s="93"/>
      <c r="I172" s="95"/>
      <c r="J172" s="95"/>
      <c r="K172" s="95"/>
      <c r="L172" s="92"/>
      <c r="M172" s="96"/>
      <c r="N172" s="95"/>
      <c r="O172" s="95"/>
      <c r="P172" s="95"/>
      <c r="Q172" s="94"/>
      <c r="R172" s="93"/>
      <c r="S172" s="95"/>
      <c r="T172" s="95"/>
      <c r="U172" s="95"/>
      <c r="V172" s="95"/>
      <c r="W172" s="95"/>
      <c r="X172" s="95"/>
      <c r="Y172" s="95"/>
      <c r="Z172" s="95"/>
      <c r="AA172" s="95"/>
      <c r="AB172" s="95"/>
      <c r="AC172" s="128"/>
      <c r="AD172" s="128"/>
      <c r="AE172" s="128"/>
      <c r="AF172" s="128"/>
      <c r="AG172" s="128"/>
      <c r="AH172" s="128"/>
      <c r="AI172" s="128"/>
      <c r="AJ172" s="128"/>
      <c r="AK172" s="128"/>
      <c r="AL172" s="128"/>
      <c r="AM172" s="128"/>
      <c r="AN172" s="128"/>
      <c r="AO172" s="128"/>
      <c r="AP172" s="128"/>
      <c r="AQ172" s="119"/>
      <c r="AR172" s="908"/>
      <c r="AS172" s="908"/>
      <c r="AT172" s="908"/>
      <c r="AU172" s="908"/>
      <c r="AV172" s="908"/>
      <c r="AW172" s="908"/>
      <c r="AX172" s="908"/>
      <c r="AY172" s="908"/>
      <c r="AZ172" s="361"/>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423"/>
      <c r="CN172" s="423"/>
      <c r="CO172" s="423"/>
      <c r="CP172" s="423"/>
      <c r="CQ172" s="423"/>
      <c r="CR172" s="6"/>
      <c r="CS172" s="6"/>
      <c r="CT172" s="6"/>
      <c r="CU172" s="6"/>
      <c r="CV172" s="6"/>
      <c r="CW172" s="6"/>
      <c r="CX172" s="6"/>
      <c r="CY172" s="6"/>
      <c r="CZ172" s="6"/>
    </row>
    <row r="173" s="454" customFormat="true" ht="15" customHeight="true" x14ac:dyDescent="0.2">
      <c r="A173" s="163"/>
      <c r="B173" s="152"/>
      <c r="C173" s="96"/>
      <c r="D173" s="95"/>
      <c r="E173" s="95"/>
      <c r="F173" s="95"/>
      <c r="G173" s="94"/>
      <c r="H173" s="93"/>
      <c r="I173" s="95"/>
      <c r="J173" s="95"/>
      <c r="K173" s="95"/>
      <c r="L173" s="92"/>
      <c r="M173" s="96"/>
      <c r="N173" s="95"/>
      <c r="O173" s="95"/>
      <c r="P173" s="95"/>
      <c r="Q173" s="94"/>
      <c r="R173" s="93"/>
      <c r="S173" s="95"/>
      <c r="T173" s="95"/>
      <c r="U173" s="95"/>
      <c r="V173" s="95"/>
      <c r="W173" s="95"/>
      <c r="X173" s="95"/>
      <c r="Y173" s="95"/>
      <c r="Z173" s="95"/>
      <c r="AA173" s="95"/>
      <c r="AB173" s="95"/>
      <c r="AC173" s="128"/>
      <c r="AD173" s="128"/>
      <c r="AE173" s="128"/>
      <c r="AF173" s="128"/>
      <c r="AG173" s="128"/>
      <c r="AH173" s="128"/>
      <c r="AI173" s="128"/>
      <c r="AJ173" s="128"/>
      <c r="AK173" s="128"/>
      <c r="AL173" s="128"/>
      <c r="AM173" s="128"/>
      <c r="AN173" s="128"/>
      <c r="AO173" s="128"/>
      <c r="AP173" s="128"/>
      <c r="AQ173" s="119"/>
      <c r="AR173" s="908"/>
      <c r="AS173" s="908"/>
      <c r="AT173" s="908"/>
      <c r="AU173" s="908"/>
      <c r="AV173" s="908"/>
      <c r="AW173" s="908"/>
      <c r="AX173" s="908"/>
      <c r="AY173" s="908"/>
      <c r="AZ173" s="361"/>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423"/>
      <c r="CN173" s="423"/>
      <c r="CO173" s="423"/>
      <c r="CP173" s="423"/>
      <c r="CQ173" s="423"/>
      <c r="CR173" s="6"/>
      <c r="CS173" s="6"/>
      <c r="CT173" s="6"/>
      <c r="CU173" s="6"/>
      <c r="CV173" s="6"/>
      <c r="CW173" s="6"/>
      <c r="CX173" s="6"/>
      <c r="CY173" s="6"/>
      <c r="CZ173" s="6"/>
    </row>
    <row r="174" s="454" customFormat="true" ht="15" customHeight="true" x14ac:dyDescent="0.2">
      <c r="A174" s="163"/>
      <c r="B174" s="152"/>
      <c r="C174" s="96"/>
      <c r="D174" s="95"/>
      <c r="E174" s="95"/>
      <c r="F174" s="95"/>
      <c r="G174" s="94"/>
      <c r="H174" s="93"/>
      <c r="I174" s="95"/>
      <c r="J174" s="95"/>
      <c r="K174" s="95"/>
      <c r="L174" s="92"/>
      <c r="M174" s="96"/>
      <c r="N174" s="95"/>
      <c r="O174" s="95"/>
      <c r="P174" s="95"/>
      <c r="Q174" s="94"/>
      <c r="R174" s="93"/>
      <c r="S174" s="95"/>
      <c r="T174" s="95"/>
      <c r="U174" s="95"/>
      <c r="V174" s="95"/>
      <c r="W174" s="95"/>
      <c r="X174" s="95"/>
      <c r="Y174" s="95"/>
      <c r="Z174" s="95"/>
      <c r="AA174" s="95"/>
      <c r="AB174" s="95"/>
      <c r="AC174" s="128"/>
      <c r="AD174" s="128"/>
      <c r="AE174" s="128"/>
      <c r="AF174" s="128"/>
      <c r="AG174" s="128"/>
      <c r="AH174" s="128"/>
      <c r="AI174" s="128"/>
      <c r="AJ174" s="128"/>
      <c r="AK174" s="128"/>
      <c r="AL174" s="128"/>
      <c r="AM174" s="128"/>
      <c r="AN174" s="128"/>
      <c r="AO174" s="128"/>
      <c r="AP174" s="128"/>
      <c r="AQ174" s="119"/>
      <c r="AR174" s="908"/>
      <c r="AS174" s="908"/>
      <c r="AT174" s="908"/>
      <c r="AU174" s="908"/>
      <c r="AV174" s="908"/>
      <c r="AW174" s="908"/>
      <c r="AX174" s="908"/>
      <c r="AY174" s="908"/>
      <c r="AZ174" s="361"/>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423"/>
      <c r="CN174" s="423"/>
      <c r="CO174" s="423"/>
      <c r="CP174" s="423"/>
      <c r="CQ174" s="423"/>
      <c r="CR174" s="6"/>
      <c r="CS174" s="6"/>
      <c r="CT174" s="6"/>
      <c r="CU174" s="6"/>
      <c r="CV174" s="6"/>
      <c r="CW174" s="6"/>
      <c r="CX174" s="6"/>
      <c r="CY174" s="6"/>
      <c r="CZ174" s="6"/>
    </row>
    <row r="175" s="454" customFormat="true" ht="15" customHeight="true" x14ac:dyDescent="0.2">
      <c r="A175" s="163"/>
      <c r="B175" s="152"/>
      <c r="C175" s="96"/>
      <c r="D175" s="95"/>
      <c r="E175" s="95"/>
      <c r="F175" s="95"/>
      <c r="G175" s="94"/>
      <c r="H175" s="93"/>
      <c r="I175" s="95"/>
      <c r="J175" s="95"/>
      <c r="K175" s="95"/>
      <c r="L175" s="92"/>
      <c r="M175" s="96"/>
      <c r="N175" s="95"/>
      <c r="O175" s="95"/>
      <c r="P175" s="95"/>
      <c r="Q175" s="94"/>
      <c r="R175" s="93"/>
      <c r="S175" s="95"/>
      <c r="T175" s="95"/>
      <c r="U175" s="95"/>
      <c r="V175" s="95"/>
      <c r="W175" s="95"/>
      <c r="X175" s="95"/>
      <c r="Y175" s="95"/>
      <c r="Z175" s="95"/>
      <c r="AA175" s="95"/>
      <c r="AB175" s="95"/>
      <c r="AC175" s="128"/>
      <c r="AD175" s="128"/>
      <c r="AE175" s="128"/>
      <c r="AF175" s="128"/>
      <c r="AG175" s="128"/>
      <c r="AH175" s="128"/>
      <c r="AI175" s="128"/>
      <c r="AJ175" s="128"/>
      <c r="AK175" s="128"/>
      <c r="AL175" s="128"/>
      <c r="AM175" s="128"/>
      <c r="AN175" s="128"/>
      <c r="AO175" s="128"/>
      <c r="AP175" s="128"/>
      <c r="AQ175" s="119"/>
      <c r="AR175" s="908"/>
      <c r="AS175" s="908"/>
      <c r="AT175" s="908"/>
      <c r="AU175" s="908"/>
      <c r="AV175" s="908"/>
      <c r="AW175" s="908"/>
      <c r="AX175" s="908"/>
      <c r="AY175" s="908"/>
      <c r="AZ175" s="361"/>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423"/>
      <c r="CN175" s="423"/>
      <c r="CO175" s="423"/>
      <c r="CP175" s="423"/>
      <c r="CQ175" s="423"/>
      <c r="CR175" s="6"/>
      <c r="CS175" s="6"/>
      <c r="CT175" s="6"/>
      <c r="CU175" s="6"/>
      <c r="CV175" s="6"/>
      <c r="CW175" s="6"/>
      <c r="CX175" s="6"/>
      <c r="CY175" s="6"/>
      <c r="CZ175" s="6"/>
    </row>
    <row r="176" s="454" customFormat="true" ht="15" customHeight="true" x14ac:dyDescent="0.2">
      <c r="A176" s="163"/>
      <c r="B176" s="152"/>
      <c r="C176" s="96"/>
      <c r="D176" s="95"/>
      <c r="E176" s="95"/>
      <c r="F176" s="95"/>
      <c r="G176" s="94"/>
      <c r="H176" s="93"/>
      <c r="I176" s="95"/>
      <c r="J176" s="95"/>
      <c r="K176" s="95"/>
      <c r="L176" s="92"/>
      <c r="M176" s="96"/>
      <c r="N176" s="95"/>
      <c r="O176" s="95"/>
      <c r="P176" s="95"/>
      <c r="Q176" s="94"/>
      <c r="R176" s="93"/>
      <c r="S176" s="95"/>
      <c r="T176" s="95"/>
      <c r="U176" s="95"/>
      <c r="V176" s="95"/>
      <c r="W176" s="95"/>
      <c r="X176" s="95"/>
      <c r="Y176" s="95"/>
      <c r="Z176" s="95"/>
      <c r="AA176" s="95"/>
      <c r="AB176" s="95"/>
      <c r="AC176" s="128"/>
      <c r="AD176" s="128"/>
      <c r="AE176" s="128"/>
      <c r="AF176" s="128"/>
      <c r="AG176" s="128"/>
      <c r="AH176" s="128"/>
      <c r="AI176" s="128"/>
      <c r="AJ176" s="128"/>
      <c r="AK176" s="128"/>
      <c r="AL176" s="128"/>
      <c r="AM176" s="128"/>
      <c r="AN176" s="128"/>
      <c r="AO176" s="128"/>
      <c r="AP176" s="128"/>
      <c r="AQ176" s="119"/>
      <c r="AR176" s="908"/>
      <c r="AS176" s="908"/>
      <c r="AT176" s="908"/>
      <c r="AU176" s="908"/>
      <c r="AV176" s="908"/>
      <c r="AW176" s="908"/>
      <c r="AX176" s="908"/>
      <c r="AY176" s="908"/>
      <c r="AZ176" s="361"/>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423"/>
      <c r="CN176" s="423"/>
      <c r="CO176" s="423"/>
      <c r="CP176" s="423"/>
      <c r="CQ176" s="423"/>
      <c r="CR176" s="6"/>
      <c r="CS176" s="6"/>
      <c r="CT176" s="6"/>
      <c r="CU176" s="6"/>
      <c r="CV176" s="6"/>
      <c r="CW176" s="6"/>
      <c r="CX176" s="6"/>
      <c r="CY176" s="6"/>
      <c r="CZ176" s="6"/>
    </row>
    <row r="177" s="454" customFormat="true" ht="15" customHeight="true" x14ac:dyDescent="0.2">
      <c r="A177" s="163"/>
      <c r="B177" s="152"/>
      <c r="C177" s="96"/>
      <c r="D177" s="95"/>
      <c r="E177" s="95"/>
      <c r="F177" s="95"/>
      <c r="G177" s="94"/>
      <c r="H177" s="93"/>
      <c r="I177" s="95"/>
      <c r="J177" s="95"/>
      <c r="K177" s="95"/>
      <c r="L177" s="92"/>
      <c r="M177" s="96"/>
      <c r="N177" s="95"/>
      <c r="O177" s="95"/>
      <c r="P177" s="95"/>
      <c r="Q177" s="94"/>
      <c r="R177" s="93"/>
      <c r="S177" s="95"/>
      <c r="T177" s="95"/>
      <c r="U177" s="95"/>
      <c r="V177" s="95"/>
      <c r="W177" s="95"/>
      <c r="X177" s="95"/>
      <c r="Y177" s="95"/>
      <c r="Z177" s="95"/>
      <c r="AA177" s="95"/>
      <c r="AB177" s="95"/>
      <c r="AC177" s="128"/>
      <c r="AD177" s="128"/>
      <c r="AE177" s="128"/>
      <c r="AF177" s="128"/>
      <c r="AG177" s="128"/>
      <c r="AH177" s="128"/>
      <c r="AI177" s="128"/>
      <c r="AJ177" s="128"/>
      <c r="AK177" s="128"/>
      <c r="AL177" s="128"/>
      <c r="AM177" s="128"/>
      <c r="AN177" s="128"/>
      <c r="AO177" s="128"/>
      <c r="AP177" s="128"/>
      <c r="AQ177" s="119"/>
      <c r="AR177" s="908"/>
      <c r="AS177" s="908"/>
      <c r="AT177" s="908"/>
      <c r="AU177" s="908"/>
      <c r="AV177" s="908"/>
      <c r="AW177" s="908"/>
      <c r="AX177" s="908"/>
      <c r="AY177" s="908"/>
      <c r="AZ177" s="361"/>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423"/>
      <c r="CN177" s="423"/>
      <c r="CO177" s="423"/>
      <c r="CP177" s="423"/>
      <c r="CQ177" s="423"/>
      <c r="CR177" s="6"/>
      <c r="CS177" s="6"/>
      <c r="CT177" s="6"/>
      <c r="CU177" s="6"/>
      <c r="CV177" s="6"/>
      <c r="CW177" s="6"/>
      <c r="CX177" s="6"/>
      <c r="CY177" s="6"/>
      <c r="CZ177" s="6"/>
    </row>
    <row r="178" s="454" customFormat="true" ht="15" customHeight="true" x14ac:dyDescent="0.2">
      <c r="A178" s="163"/>
      <c r="B178" s="152"/>
      <c r="C178" s="96"/>
      <c r="D178" s="95"/>
      <c r="E178" s="95"/>
      <c r="F178" s="95"/>
      <c r="G178" s="94"/>
      <c r="H178" s="93"/>
      <c r="I178" s="95"/>
      <c r="J178" s="95"/>
      <c r="K178" s="95"/>
      <c r="L178" s="92"/>
      <c r="M178" s="96"/>
      <c r="N178" s="95"/>
      <c r="O178" s="95"/>
      <c r="P178" s="95"/>
      <c r="Q178" s="94"/>
      <c r="R178" s="93"/>
      <c r="S178" s="95"/>
      <c r="T178" s="95"/>
      <c r="U178" s="95"/>
      <c r="V178" s="95"/>
      <c r="W178" s="95"/>
      <c r="X178" s="95"/>
      <c r="Y178" s="95"/>
      <c r="Z178" s="95"/>
      <c r="AA178" s="95"/>
      <c r="AB178" s="95"/>
      <c r="AC178" s="128"/>
      <c r="AD178" s="128"/>
      <c r="AE178" s="128"/>
      <c r="AF178" s="128"/>
      <c r="AG178" s="128"/>
      <c r="AH178" s="128"/>
      <c r="AI178" s="128"/>
      <c r="AJ178" s="128"/>
      <c r="AK178" s="128"/>
      <c r="AL178" s="128"/>
      <c r="AM178" s="128"/>
      <c r="AN178" s="128"/>
      <c r="AO178" s="128"/>
      <c r="AP178" s="128"/>
      <c r="AQ178" s="119"/>
      <c r="AR178" s="908"/>
      <c r="AS178" s="908"/>
      <c r="AT178" s="908"/>
      <c r="AU178" s="908"/>
      <c r="AV178" s="908"/>
      <c r="AW178" s="908"/>
      <c r="AX178" s="908"/>
      <c r="AY178" s="908"/>
      <c r="AZ178" s="361"/>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423"/>
      <c r="CN178" s="423"/>
      <c r="CO178" s="423"/>
      <c r="CP178" s="423"/>
      <c r="CQ178" s="423"/>
      <c r="CR178" s="6"/>
      <c r="CS178" s="6"/>
      <c r="CT178" s="6"/>
      <c r="CU178" s="6"/>
      <c r="CV178" s="6"/>
      <c r="CW178" s="6"/>
      <c r="CX178" s="6"/>
      <c r="CY178" s="6"/>
      <c r="CZ178" s="6"/>
    </row>
    <row r="179" s="454" customFormat="true" ht="15" customHeight="true" x14ac:dyDescent="0.2">
      <c r="A179" s="163"/>
      <c r="B179" s="152"/>
      <c r="C179" s="96"/>
      <c r="D179" s="95"/>
      <c r="E179" s="95"/>
      <c r="F179" s="95"/>
      <c r="G179" s="94"/>
      <c r="H179" s="93"/>
      <c r="I179" s="95"/>
      <c r="J179" s="95"/>
      <c r="K179" s="95"/>
      <c r="L179" s="92"/>
      <c r="M179" s="96"/>
      <c r="N179" s="95"/>
      <c r="O179" s="95"/>
      <c r="P179" s="95"/>
      <c r="Q179" s="94"/>
      <c r="R179" s="93"/>
      <c r="S179" s="95"/>
      <c r="T179" s="95"/>
      <c r="U179" s="95"/>
      <c r="V179" s="95"/>
      <c r="W179" s="95"/>
      <c r="X179" s="95"/>
      <c r="Y179" s="95"/>
      <c r="Z179" s="95"/>
      <c r="AA179" s="95"/>
      <c r="AB179" s="95"/>
      <c r="AC179" s="128"/>
      <c r="AD179" s="128"/>
      <c r="AE179" s="128"/>
      <c r="AF179" s="128"/>
      <c r="AG179" s="128"/>
      <c r="AH179" s="128"/>
      <c r="AI179" s="128"/>
      <c r="AJ179" s="128"/>
      <c r="AK179" s="128"/>
      <c r="AL179" s="128"/>
      <c r="AM179" s="128"/>
      <c r="AN179" s="128"/>
      <c r="AO179" s="128"/>
      <c r="AP179" s="128"/>
      <c r="AQ179" s="119"/>
      <c r="AR179" s="908"/>
      <c r="AS179" s="908"/>
      <c r="AT179" s="908"/>
      <c r="AU179" s="908"/>
      <c r="AV179" s="908"/>
      <c r="AW179" s="908"/>
      <c r="AX179" s="908"/>
      <c r="AY179" s="908"/>
      <c r="AZ179" s="361"/>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423"/>
      <c r="CN179" s="423"/>
      <c r="CO179" s="423"/>
      <c r="CP179" s="423"/>
      <c r="CQ179" s="423"/>
      <c r="CR179" s="6"/>
      <c r="CS179" s="6"/>
      <c r="CT179" s="6"/>
      <c r="CU179" s="6"/>
      <c r="CV179" s="6"/>
      <c r="CW179" s="6"/>
      <c r="CX179" s="6"/>
      <c r="CY179" s="6"/>
      <c r="CZ179" s="6"/>
    </row>
    <row r="180" s="454" customFormat="true" ht="15" customHeight="true" x14ac:dyDescent="0.2">
      <c r="A180" s="163"/>
      <c r="B180" s="152"/>
      <c r="C180" s="96"/>
      <c r="D180" s="95"/>
      <c r="E180" s="95"/>
      <c r="F180" s="95"/>
      <c r="G180" s="94"/>
      <c r="H180" s="93"/>
      <c r="I180" s="95"/>
      <c r="J180" s="95"/>
      <c r="K180" s="95"/>
      <c r="L180" s="92"/>
      <c r="M180" s="96"/>
      <c r="N180" s="95"/>
      <c r="O180" s="95"/>
      <c r="P180" s="95"/>
      <c r="Q180" s="94"/>
      <c r="R180" s="93"/>
      <c r="S180" s="95"/>
      <c r="T180" s="95"/>
      <c r="U180" s="95"/>
      <c r="V180" s="95"/>
      <c r="W180" s="95"/>
      <c r="X180" s="95"/>
      <c r="Y180" s="95"/>
      <c r="Z180" s="95"/>
      <c r="AA180" s="95"/>
      <c r="AB180" s="95"/>
      <c r="AC180" s="128"/>
      <c r="AD180" s="128"/>
      <c r="AE180" s="128"/>
      <c r="AF180" s="128"/>
      <c r="AG180" s="128"/>
      <c r="AH180" s="128"/>
      <c r="AI180" s="128"/>
      <c r="AJ180" s="128"/>
      <c r="AK180" s="128"/>
      <c r="AL180" s="128"/>
      <c r="AM180" s="128"/>
      <c r="AN180" s="128"/>
      <c r="AO180" s="128"/>
      <c r="AP180" s="128"/>
      <c r="AQ180" s="119"/>
      <c r="AR180" s="908"/>
      <c r="AS180" s="908"/>
      <c r="AT180" s="908"/>
      <c r="AU180" s="908"/>
      <c r="AV180" s="908"/>
      <c r="AW180" s="908"/>
      <c r="AX180" s="908"/>
      <c r="AY180" s="908"/>
      <c r="AZ180" s="361"/>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423"/>
      <c r="CN180" s="423"/>
      <c r="CO180" s="423"/>
      <c r="CP180" s="423"/>
      <c r="CQ180" s="423"/>
      <c r="CR180" s="6"/>
      <c r="CS180" s="6"/>
      <c r="CT180" s="6"/>
      <c r="CU180" s="6"/>
      <c r="CV180" s="6"/>
      <c r="CW180" s="6"/>
      <c r="CX180" s="6"/>
      <c r="CY180" s="6"/>
      <c r="CZ180" s="6"/>
    </row>
    <row r="181" s="454" customFormat="true" ht="15" customHeight="true" x14ac:dyDescent="0.2">
      <c r="A181" s="163"/>
      <c r="B181" s="152"/>
      <c r="C181" s="96"/>
      <c r="D181" s="95"/>
      <c r="E181" s="95"/>
      <c r="F181" s="95"/>
      <c r="G181" s="94"/>
      <c r="H181" s="93"/>
      <c r="I181" s="95"/>
      <c r="J181" s="95"/>
      <c r="K181" s="95"/>
      <c r="L181" s="92"/>
      <c r="M181" s="96"/>
      <c r="N181" s="95"/>
      <c r="O181" s="95"/>
      <c r="P181" s="95"/>
      <c r="Q181" s="94"/>
      <c r="R181" s="93"/>
      <c r="S181" s="95"/>
      <c r="T181" s="95"/>
      <c r="U181" s="95"/>
      <c r="V181" s="95"/>
      <c r="W181" s="95"/>
      <c r="X181" s="95"/>
      <c r="Y181" s="95"/>
      <c r="Z181" s="95"/>
      <c r="AA181" s="95"/>
      <c r="AB181" s="95"/>
      <c r="AC181" s="128"/>
      <c r="AD181" s="128"/>
      <c r="AE181" s="128"/>
      <c r="AF181" s="128"/>
      <c r="AG181" s="128"/>
      <c r="AH181" s="128"/>
      <c r="AI181" s="128"/>
      <c r="AJ181" s="128"/>
      <c r="AK181" s="128"/>
      <c r="AL181" s="128"/>
      <c r="AM181" s="128"/>
      <c r="AN181" s="128"/>
      <c r="AO181" s="128"/>
      <c r="AP181" s="128"/>
      <c r="AQ181" s="119"/>
      <c r="AR181" s="908"/>
      <c r="AS181" s="908"/>
      <c r="AT181" s="908"/>
      <c r="AU181" s="908"/>
      <c r="AV181" s="908"/>
      <c r="AW181" s="908"/>
      <c r="AX181" s="908"/>
      <c r="AY181" s="908"/>
      <c r="AZ181" s="361"/>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423"/>
      <c r="CN181" s="423"/>
      <c r="CO181" s="423"/>
      <c r="CP181" s="423"/>
      <c r="CQ181" s="423"/>
      <c r="CR181" s="6"/>
      <c r="CS181" s="6"/>
      <c r="CT181" s="6"/>
      <c r="CU181" s="6"/>
      <c r="CV181" s="6"/>
      <c r="CW181" s="6"/>
      <c r="CX181" s="6"/>
      <c r="CY181" s="6"/>
      <c r="CZ181" s="6"/>
    </row>
    <row r="182" s="454" customFormat="true" ht="15" customHeight="true" x14ac:dyDescent="0.2">
      <c r="A182" s="163"/>
      <c r="B182" s="152"/>
      <c r="C182" s="96"/>
      <c r="D182" s="95"/>
      <c r="E182" s="95"/>
      <c r="F182" s="95"/>
      <c r="G182" s="94"/>
      <c r="H182" s="93"/>
      <c r="I182" s="95"/>
      <c r="J182" s="95"/>
      <c r="K182" s="95"/>
      <c r="L182" s="92"/>
      <c r="M182" s="96"/>
      <c r="N182" s="95"/>
      <c r="O182" s="95"/>
      <c r="P182" s="95"/>
      <c r="Q182" s="94"/>
      <c r="R182" s="93"/>
      <c r="S182" s="95"/>
      <c r="T182" s="95"/>
      <c r="U182" s="95"/>
      <c r="V182" s="95"/>
      <c r="W182" s="95"/>
      <c r="X182" s="95"/>
      <c r="Y182" s="95"/>
      <c r="Z182" s="95"/>
      <c r="AA182" s="95"/>
      <c r="AB182" s="95"/>
      <c r="AC182" s="128"/>
      <c r="AD182" s="128"/>
      <c r="AE182" s="128"/>
      <c r="AF182" s="128"/>
      <c r="AG182" s="128"/>
      <c r="AH182" s="128"/>
      <c r="AI182" s="128"/>
      <c r="AJ182" s="128"/>
      <c r="AK182" s="128"/>
      <c r="AL182" s="128"/>
      <c r="AM182" s="128"/>
      <c r="AN182" s="128"/>
      <c r="AO182" s="128"/>
      <c r="AP182" s="128"/>
      <c r="AQ182" s="119"/>
      <c r="AR182" s="908"/>
      <c r="AS182" s="908"/>
      <c r="AT182" s="908"/>
      <c r="AU182" s="908"/>
      <c r="AV182" s="908"/>
      <c r="AW182" s="908"/>
      <c r="AX182" s="908"/>
      <c r="AY182" s="908"/>
      <c r="AZ182" s="361"/>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423"/>
      <c r="CN182" s="423"/>
      <c r="CO182" s="423"/>
      <c r="CP182" s="423"/>
      <c r="CQ182" s="423"/>
      <c r="CR182" s="6"/>
      <c r="CS182" s="6"/>
      <c r="CT182" s="6"/>
      <c r="CU182" s="6"/>
      <c r="CV182" s="6"/>
      <c r="CW182" s="6"/>
      <c r="CX182" s="6"/>
      <c r="CY182" s="6"/>
      <c r="CZ182" s="6"/>
    </row>
    <row r="183" s="454" customFormat="true" ht="15" customHeight="true" x14ac:dyDescent="0.2">
      <c r="A183" s="163"/>
      <c r="B183" s="152"/>
      <c r="C183" s="96"/>
      <c r="D183" s="95"/>
      <c r="E183" s="95"/>
      <c r="F183" s="95"/>
      <c r="G183" s="94"/>
      <c r="H183" s="93"/>
      <c r="I183" s="95"/>
      <c r="J183" s="95"/>
      <c r="K183" s="95"/>
      <c r="L183" s="92"/>
      <c r="M183" s="96"/>
      <c r="N183" s="95"/>
      <c r="O183" s="95"/>
      <c r="P183" s="95"/>
      <c r="Q183" s="94"/>
      <c r="R183" s="93"/>
      <c r="S183" s="95"/>
      <c r="T183" s="95"/>
      <c r="U183" s="95"/>
      <c r="V183" s="95"/>
      <c r="W183" s="95"/>
      <c r="X183" s="95"/>
      <c r="Y183" s="95"/>
      <c r="Z183" s="95"/>
      <c r="AA183" s="95"/>
      <c r="AB183" s="95"/>
      <c r="AC183" s="128"/>
      <c r="AD183" s="128"/>
      <c r="AE183" s="128"/>
      <c r="AF183" s="128"/>
      <c r="AG183" s="128"/>
      <c r="AH183" s="128"/>
      <c r="AI183" s="128"/>
      <c r="AJ183" s="128"/>
      <c r="AK183" s="128"/>
      <c r="AL183" s="128"/>
      <c r="AM183" s="128"/>
      <c r="AN183" s="128"/>
      <c r="AO183" s="128"/>
      <c r="AP183" s="128"/>
      <c r="AQ183" s="119"/>
      <c r="AR183" s="908"/>
      <c r="AS183" s="908"/>
      <c r="AT183" s="908"/>
      <c r="AU183" s="908"/>
      <c r="AV183" s="908"/>
      <c r="AW183" s="908"/>
      <c r="AX183" s="908"/>
      <c r="AY183" s="908"/>
      <c r="AZ183" s="361"/>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423"/>
      <c r="CN183" s="423"/>
      <c r="CO183" s="423"/>
      <c r="CP183" s="423"/>
      <c r="CQ183" s="423"/>
      <c r="CR183" s="6"/>
      <c r="CS183" s="6"/>
      <c r="CT183" s="6"/>
      <c r="CU183" s="6"/>
      <c r="CV183" s="6"/>
      <c r="CW183" s="6"/>
      <c r="CX183" s="6"/>
      <c r="CY183" s="6"/>
      <c r="CZ183" s="6"/>
    </row>
    <row r="184" s="454" customFormat="true" ht="15" customHeight="true" x14ac:dyDescent="0.2">
      <c r="A184" s="163"/>
      <c r="B184" s="152"/>
      <c r="C184" s="96"/>
      <c r="D184" s="95"/>
      <c r="E184" s="95"/>
      <c r="F184" s="95"/>
      <c r="G184" s="94"/>
      <c r="H184" s="93"/>
      <c r="I184" s="95"/>
      <c r="J184" s="95"/>
      <c r="K184" s="95"/>
      <c r="L184" s="92"/>
      <c r="M184" s="96"/>
      <c r="N184" s="95"/>
      <c r="O184" s="95"/>
      <c r="P184" s="95"/>
      <c r="Q184" s="94"/>
      <c r="R184" s="93"/>
      <c r="S184" s="95"/>
      <c r="T184" s="95"/>
      <c r="U184" s="95"/>
      <c r="V184" s="95"/>
      <c r="W184" s="95"/>
      <c r="X184" s="95"/>
      <c r="Y184" s="95"/>
      <c r="Z184" s="95"/>
      <c r="AA184" s="95"/>
      <c r="AB184" s="95"/>
      <c r="AC184" s="128"/>
      <c r="AD184" s="128"/>
      <c r="AE184" s="128"/>
      <c r="AF184" s="128"/>
      <c r="AG184" s="128"/>
      <c r="AH184" s="128"/>
      <c r="AI184" s="128"/>
      <c r="AJ184" s="128"/>
      <c r="AK184" s="128"/>
      <c r="AL184" s="128"/>
      <c r="AM184" s="128"/>
      <c r="AN184" s="128"/>
      <c r="AO184" s="128"/>
      <c r="AP184" s="128"/>
      <c r="AQ184" s="119"/>
      <c r="AR184" s="908"/>
      <c r="AS184" s="908"/>
      <c r="AT184" s="908"/>
      <c r="AU184" s="908"/>
      <c r="AV184" s="908"/>
      <c r="AW184" s="908"/>
      <c r="AX184" s="908"/>
      <c r="AY184" s="908"/>
      <c r="AZ184" s="361"/>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423"/>
      <c r="CN184" s="423"/>
      <c r="CO184" s="423"/>
      <c r="CP184" s="423"/>
      <c r="CQ184" s="423"/>
      <c r="CR184" s="6"/>
      <c r="CS184" s="6"/>
      <c r="CT184" s="6"/>
      <c r="CU184" s="6"/>
      <c r="CV184" s="6"/>
      <c r="CW184" s="6"/>
      <c r="CX184" s="6"/>
      <c r="CY184" s="6"/>
      <c r="CZ184" s="6"/>
    </row>
    <row r="185" s="454" customFormat="true" ht="15" customHeight="true" x14ac:dyDescent="0.2">
      <c r="A185" s="163"/>
      <c r="B185" s="152"/>
      <c r="C185" s="96"/>
      <c r="D185" s="95"/>
      <c r="E185" s="95"/>
      <c r="F185" s="95"/>
      <c r="G185" s="94"/>
      <c r="H185" s="93"/>
      <c r="I185" s="95"/>
      <c r="J185" s="95"/>
      <c r="K185" s="95"/>
      <c r="L185" s="92"/>
      <c r="M185" s="96"/>
      <c r="N185" s="95"/>
      <c r="O185" s="95"/>
      <c r="P185" s="95"/>
      <c r="Q185" s="94"/>
      <c r="R185" s="93"/>
      <c r="S185" s="95"/>
      <c r="T185" s="95"/>
      <c r="U185" s="95"/>
      <c r="V185" s="95"/>
      <c r="W185" s="95"/>
      <c r="X185" s="95"/>
      <c r="Y185" s="95"/>
      <c r="Z185" s="95"/>
      <c r="AA185" s="95"/>
      <c r="AB185" s="95"/>
      <c r="AC185" s="128"/>
      <c r="AD185" s="128"/>
      <c r="AE185" s="128"/>
      <c r="AF185" s="128"/>
      <c r="AG185" s="128"/>
      <c r="AH185" s="128"/>
      <c r="AI185" s="128"/>
      <c r="AJ185" s="128"/>
      <c r="AK185" s="128"/>
      <c r="AL185" s="128"/>
      <c r="AM185" s="128"/>
      <c r="AN185" s="128"/>
      <c r="AO185" s="128"/>
      <c r="AP185" s="128"/>
      <c r="AQ185" s="119"/>
      <c r="AR185" s="908"/>
      <c r="AS185" s="908"/>
      <c r="AT185" s="908"/>
      <c r="AU185" s="908"/>
      <c r="AV185" s="908"/>
      <c r="AW185" s="908"/>
      <c r="AX185" s="908"/>
      <c r="AY185" s="908"/>
      <c r="AZ185" s="361"/>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423"/>
      <c r="CN185" s="423"/>
      <c r="CO185" s="423"/>
      <c r="CP185" s="423"/>
      <c r="CQ185" s="423"/>
      <c r="CR185" s="6"/>
      <c r="CS185" s="6"/>
      <c r="CT185" s="6"/>
      <c r="CU185" s="6"/>
      <c r="CV185" s="6"/>
      <c r="CW185" s="6"/>
      <c r="CX185" s="6"/>
      <c r="CY185" s="6"/>
      <c r="CZ185" s="6"/>
    </row>
    <row r="186" s="454" customFormat="true" ht="15" customHeight="true" x14ac:dyDescent="0.2">
      <c r="A186" s="163"/>
      <c r="B186" s="152"/>
      <c r="C186" s="96"/>
      <c r="D186" s="95"/>
      <c r="E186" s="95"/>
      <c r="F186" s="95"/>
      <c r="G186" s="94"/>
      <c r="H186" s="93"/>
      <c r="I186" s="95"/>
      <c r="J186" s="95"/>
      <c r="K186" s="95"/>
      <c r="L186" s="92"/>
      <c r="M186" s="96"/>
      <c r="N186" s="95"/>
      <c r="O186" s="95"/>
      <c r="P186" s="95"/>
      <c r="Q186" s="94"/>
      <c r="R186" s="93"/>
      <c r="S186" s="95"/>
      <c r="T186" s="95"/>
      <c r="U186" s="95"/>
      <c r="V186" s="95"/>
      <c r="W186" s="95"/>
      <c r="X186" s="95"/>
      <c r="Y186" s="95"/>
      <c r="Z186" s="95"/>
      <c r="AA186" s="95"/>
      <c r="AB186" s="95"/>
      <c r="AC186" s="128"/>
      <c r="AD186" s="128"/>
      <c r="AE186" s="128"/>
      <c r="AF186" s="128"/>
      <c r="AG186" s="128"/>
      <c r="AH186" s="128"/>
      <c r="AI186" s="128"/>
      <c r="AJ186" s="128"/>
      <c r="AK186" s="128"/>
      <c r="AL186" s="128"/>
      <c r="AM186" s="128"/>
      <c r="AN186" s="128"/>
      <c r="AO186" s="128"/>
      <c r="AP186" s="128"/>
      <c r="AQ186" s="119"/>
      <c r="AR186" s="908"/>
      <c r="AS186" s="908"/>
      <c r="AT186" s="908"/>
      <c r="AU186" s="908"/>
      <c r="AV186" s="908"/>
      <c r="AW186" s="908"/>
      <c r="AX186" s="908"/>
      <c r="AY186" s="908"/>
      <c r="AZ186" s="361"/>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423"/>
      <c r="CN186" s="423"/>
      <c r="CO186" s="423"/>
      <c r="CP186" s="423"/>
      <c r="CQ186" s="423"/>
      <c r="CR186" s="6"/>
      <c r="CS186" s="6"/>
      <c r="CT186" s="6"/>
      <c r="CU186" s="6"/>
      <c r="CV186" s="6"/>
      <c r="CW186" s="6"/>
      <c r="CX186" s="6"/>
      <c r="CY186" s="6"/>
      <c r="CZ186" s="6"/>
    </row>
    <row r="187" s="454" customFormat="true" ht="15" customHeight="true" x14ac:dyDescent="0.2">
      <c r="A187" s="163"/>
      <c r="B187" s="152"/>
      <c r="C187" s="96"/>
      <c r="D187" s="95"/>
      <c r="E187" s="95"/>
      <c r="F187" s="95"/>
      <c r="G187" s="94"/>
      <c r="H187" s="93"/>
      <c r="I187" s="95"/>
      <c r="J187" s="95"/>
      <c r="K187" s="95"/>
      <c r="L187" s="92"/>
      <c r="M187" s="96"/>
      <c r="N187" s="95"/>
      <c r="O187" s="95"/>
      <c r="P187" s="95"/>
      <c r="Q187" s="94"/>
      <c r="R187" s="93"/>
      <c r="S187" s="95"/>
      <c r="T187" s="95"/>
      <c r="U187" s="95"/>
      <c r="V187" s="95"/>
      <c r="W187" s="95"/>
      <c r="X187" s="95"/>
      <c r="Y187" s="95"/>
      <c r="Z187" s="95"/>
      <c r="AA187" s="95"/>
      <c r="AB187" s="95"/>
      <c r="AC187" s="128"/>
      <c r="AD187" s="128"/>
      <c r="AE187" s="128"/>
      <c r="AF187" s="128"/>
      <c r="AG187" s="128"/>
      <c r="AH187" s="128"/>
      <c r="AI187" s="128"/>
      <c r="AJ187" s="128"/>
      <c r="AK187" s="128"/>
      <c r="AL187" s="128"/>
      <c r="AM187" s="128"/>
      <c r="AN187" s="128"/>
      <c r="AO187" s="128"/>
      <c r="AP187" s="128"/>
      <c r="AQ187" s="119"/>
      <c r="AR187" s="908"/>
      <c r="AS187" s="908"/>
      <c r="AT187" s="908"/>
      <c r="AU187" s="908"/>
      <c r="AV187" s="908"/>
      <c r="AW187" s="908"/>
      <c r="AX187" s="908"/>
      <c r="AY187" s="908"/>
      <c r="AZ187" s="361"/>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423"/>
      <c r="CN187" s="423"/>
      <c r="CO187" s="423"/>
      <c r="CP187" s="423"/>
      <c r="CQ187" s="423"/>
      <c r="CR187" s="6"/>
      <c r="CS187" s="6"/>
      <c r="CT187" s="6"/>
      <c r="CU187" s="6"/>
      <c r="CV187" s="6"/>
      <c r="CW187" s="6"/>
      <c r="CX187" s="6"/>
      <c r="CY187" s="6"/>
      <c r="CZ187" s="6"/>
    </row>
    <row r="188" s="454" customFormat="true" ht="15" customHeight="true" x14ac:dyDescent="0.2">
      <c r="A188" s="163"/>
      <c r="B188" s="152"/>
      <c r="C188" s="96"/>
      <c r="D188" s="95"/>
      <c r="E188" s="95"/>
      <c r="F188" s="95"/>
      <c r="G188" s="94"/>
      <c r="H188" s="93"/>
      <c r="I188" s="95"/>
      <c r="J188" s="95"/>
      <c r="K188" s="95"/>
      <c r="L188" s="92"/>
      <c r="M188" s="96"/>
      <c r="N188" s="95"/>
      <c r="O188" s="95"/>
      <c r="P188" s="95"/>
      <c r="Q188" s="94"/>
      <c r="R188" s="93"/>
      <c r="S188" s="95"/>
      <c r="T188" s="95"/>
      <c r="U188" s="95"/>
      <c r="V188" s="95"/>
      <c r="W188" s="95"/>
      <c r="X188" s="95"/>
      <c r="Y188" s="95"/>
      <c r="Z188" s="95"/>
      <c r="AA188" s="95"/>
      <c r="AB188" s="95"/>
      <c r="AC188" s="128"/>
      <c r="AD188" s="128"/>
      <c r="AE188" s="128"/>
      <c r="AF188" s="128"/>
      <c r="AG188" s="128"/>
      <c r="AH188" s="128"/>
      <c r="AI188" s="128"/>
      <c r="AJ188" s="128"/>
      <c r="AK188" s="128"/>
      <c r="AL188" s="128"/>
      <c r="AM188" s="128"/>
      <c r="AN188" s="128"/>
      <c r="AO188" s="128"/>
      <c r="AP188" s="128"/>
      <c r="AQ188" s="119"/>
      <c r="AR188" s="908"/>
      <c r="AS188" s="908"/>
      <c r="AT188" s="908"/>
      <c r="AU188" s="908"/>
      <c r="AV188" s="908"/>
      <c r="AW188" s="908"/>
      <c r="AX188" s="908"/>
      <c r="AY188" s="908"/>
      <c r="AZ188" s="361"/>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423"/>
      <c r="CN188" s="423"/>
      <c r="CO188" s="423"/>
      <c r="CP188" s="423"/>
      <c r="CQ188" s="423"/>
      <c r="CR188" s="6"/>
      <c r="CS188" s="6"/>
      <c r="CT188" s="6"/>
      <c r="CU188" s="6"/>
      <c r="CV188" s="6"/>
      <c r="CW188" s="6"/>
      <c r="CX188" s="6"/>
      <c r="CY188" s="6"/>
      <c r="CZ188" s="6"/>
    </row>
    <row r="189" s="454" customFormat="true" ht="15" customHeight="true" x14ac:dyDescent="0.2">
      <c r="A189" s="163"/>
      <c r="B189" s="152"/>
      <c r="C189" s="96"/>
      <c r="D189" s="95"/>
      <c r="E189" s="95"/>
      <c r="F189" s="95"/>
      <c r="G189" s="94"/>
      <c r="H189" s="93"/>
      <c r="I189" s="95"/>
      <c r="J189" s="95"/>
      <c r="K189" s="95"/>
      <c r="L189" s="92"/>
      <c r="M189" s="96"/>
      <c r="N189" s="95"/>
      <c r="O189" s="95"/>
      <c r="P189" s="95"/>
      <c r="Q189" s="94"/>
      <c r="R189" s="93"/>
      <c r="S189" s="95"/>
      <c r="T189" s="95"/>
      <c r="U189" s="95"/>
      <c r="V189" s="95"/>
      <c r="W189" s="95"/>
      <c r="X189" s="95"/>
      <c r="Y189" s="95"/>
      <c r="Z189" s="95"/>
      <c r="AA189" s="95"/>
      <c r="AB189" s="95"/>
      <c r="AC189" s="128"/>
      <c r="AD189" s="128"/>
      <c r="AE189" s="128"/>
      <c r="AF189" s="128"/>
      <c r="AG189" s="128"/>
      <c r="AH189" s="128"/>
      <c r="AI189" s="128"/>
      <c r="AJ189" s="128"/>
      <c r="AK189" s="128"/>
      <c r="AL189" s="128"/>
      <c r="AM189" s="128"/>
      <c r="AN189" s="128"/>
      <c r="AO189" s="128"/>
      <c r="AP189" s="128"/>
      <c r="AQ189" s="119"/>
      <c r="AR189" s="908"/>
      <c r="AS189" s="908"/>
      <c r="AT189" s="908"/>
      <c r="AU189" s="908"/>
      <c r="AV189" s="908"/>
      <c r="AW189" s="908"/>
      <c r="AX189" s="908"/>
      <c r="AY189" s="908"/>
      <c r="AZ189" s="361"/>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423"/>
      <c r="CN189" s="423"/>
      <c r="CO189" s="423"/>
      <c r="CP189" s="423"/>
      <c r="CQ189" s="423"/>
      <c r="CR189" s="6"/>
      <c r="CS189" s="6"/>
      <c r="CT189" s="6"/>
      <c r="CU189" s="6"/>
      <c r="CV189" s="6"/>
      <c r="CW189" s="6"/>
      <c r="CX189" s="6"/>
      <c r="CY189" s="6"/>
      <c r="CZ189" s="6"/>
    </row>
    <row r="190" s="454" customFormat="true" ht="15" customHeight="true" x14ac:dyDescent="0.2">
      <c r="A190" s="163"/>
      <c r="B190" s="152"/>
      <c r="C190" s="96"/>
      <c r="D190" s="95"/>
      <c r="E190" s="95"/>
      <c r="F190" s="95"/>
      <c r="G190" s="94"/>
      <c r="H190" s="93"/>
      <c r="I190" s="95"/>
      <c r="J190" s="95"/>
      <c r="K190" s="95"/>
      <c r="L190" s="92"/>
      <c r="M190" s="96"/>
      <c r="N190" s="95"/>
      <c r="O190" s="95"/>
      <c r="P190" s="95"/>
      <c r="Q190" s="94"/>
      <c r="R190" s="93"/>
      <c r="S190" s="95"/>
      <c r="T190" s="95"/>
      <c r="U190" s="95"/>
      <c r="V190" s="95"/>
      <c r="W190" s="95"/>
      <c r="X190" s="95"/>
      <c r="Y190" s="95"/>
      <c r="Z190" s="95"/>
      <c r="AA190" s="95"/>
      <c r="AB190" s="95"/>
      <c r="AC190" s="128"/>
      <c r="AD190" s="128"/>
      <c r="AE190" s="128"/>
      <c r="AF190" s="128"/>
      <c r="AG190" s="128"/>
      <c r="AH190" s="128"/>
      <c r="AI190" s="128"/>
      <c r="AJ190" s="128"/>
      <c r="AK190" s="128"/>
      <c r="AL190" s="128"/>
      <c r="AM190" s="128"/>
      <c r="AN190" s="128"/>
      <c r="AO190" s="128"/>
      <c r="AP190" s="128"/>
      <c r="AQ190" s="119"/>
      <c r="AR190" s="908"/>
      <c r="AS190" s="908"/>
      <c r="AT190" s="908"/>
      <c r="AU190" s="908"/>
      <c r="AV190" s="908"/>
      <c r="AW190" s="908"/>
      <c r="AX190" s="908"/>
      <c r="AY190" s="908"/>
      <c r="AZ190" s="361"/>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423"/>
      <c r="CN190" s="423"/>
      <c r="CO190" s="423"/>
      <c r="CP190" s="423"/>
      <c r="CQ190" s="423"/>
      <c r="CR190" s="6"/>
      <c r="CS190" s="6"/>
      <c r="CT190" s="6"/>
      <c r="CU190" s="6"/>
      <c r="CV190" s="6"/>
      <c r="CW190" s="6"/>
      <c r="CX190" s="6"/>
      <c r="CY190" s="6"/>
      <c r="CZ190" s="6"/>
    </row>
    <row r="191" s="454" customFormat="true" ht="15" customHeight="true" x14ac:dyDescent="0.2">
      <c r="A191" s="163"/>
      <c r="B191" s="152"/>
      <c r="C191" s="96"/>
      <c r="D191" s="95"/>
      <c r="E191" s="95"/>
      <c r="F191" s="95"/>
      <c r="G191" s="94"/>
      <c r="H191" s="93"/>
      <c r="I191" s="95"/>
      <c r="J191" s="95"/>
      <c r="K191" s="95"/>
      <c r="L191" s="92"/>
      <c r="M191" s="96"/>
      <c r="N191" s="95"/>
      <c r="O191" s="95"/>
      <c r="P191" s="95"/>
      <c r="Q191" s="94"/>
      <c r="R191" s="93"/>
      <c r="S191" s="95"/>
      <c r="T191" s="95"/>
      <c r="U191" s="95"/>
      <c r="V191" s="95"/>
      <c r="W191" s="95"/>
      <c r="X191" s="95"/>
      <c r="Y191" s="95"/>
      <c r="Z191" s="95"/>
      <c r="AA191" s="95"/>
      <c r="AB191" s="95"/>
      <c r="AC191" s="128"/>
      <c r="AD191" s="128"/>
      <c r="AE191" s="128"/>
      <c r="AF191" s="128"/>
      <c r="AG191" s="128"/>
      <c r="AH191" s="128"/>
      <c r="AI191" s="128"/>
      <c r="AJ191" s="128"/>
      <c r="AK191" s="128"/>
      <c r="AL191" s="128"/>
      <c r="AM191" s="128"/>
      <c r="AN191" s="128"/>
      <c r="AO191" s="128"/>
      <c r="AP191" s="128"/>
      <c r="AQ191" s="119"/>
      <c r="AR191" s="908"/>
      <c r="AS191" s="908"/>
      <c r="AT191" s="908"/>
      <c r="AU191" s="908"/>
      <c r="AV191" s="908"/>
      <c r="AW191" s="908"/>
      <c r="AX191" s="908"/>
      <c r="AY191" s="908"/>
      <c r="AZ191" s="361"/>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423"/>
      <c r="CN191" s="423"/>
      <c r="CO191" s="423"/>
      <c r="CP191" s="423"/>
      <c r="CQ191" s="423"/>
      <c r="CR191" s="6"/>
      <c r="CS191" s="6"/>
      <c r="CT191" s="6"/>
      <c r="CU191" s="6"/>
      <c r="CV191" s="6"/>
      <c r="CW191" s="6"/>
      <c r="CX191" s="6"/>
      <c r="CY191" s="6"/>
      <c r="CZ191" s="6"/>
    </row>
    <row r="192" s="454" customFormat="true" ht="15" customHeight="true" x14ac:dyDescent="0.2">
      <c r="A192" s="187"/>
      <c r="B192" s="151"/>
      <c r="C192" s="121"/>
      <c r="D192" s="128"/>
      <c r="E192" s="128"/>
      <c r="F192" s="128"/>
      <c r="G192" s="127"/>
      <c r="H192" s="120"/>
      <c r="I192" s="128"/>
      <c r="J192" s="128"/>
      <c r="K192" s="128"/>
      <c r="L192" s="119"/>
      <c r="M192" s="121"/>
      <c r="N192" s="128"/>
      <c r="O192" s="128"/>
      <c r="P192" s="128"/>
      <c r="Q192" s="127"/>
      <c r="R192" s="120"/>
      <c r="S192" s="128"/>
      <c r="T192" s="128"/>
      <c r="U192" s="128"/>
      <c r="V192" s="128"/>
      <c r="W192" s="128"/>
      <c r="X192" s="128"/>
      <c r="Y192" s="128"/>
      <c r="Z192" s="128"/>
      <c r="AA192" s="128"/>
      <c r="AB192" s="128"/>
      <c r="AC192" s="128"/>
      <c r="AD192" s="128"/>
      <c r="AE192" s="128"/>
      <c r="AF192" s="128"/>
      <c r="AG192" s="128"/>
      <c r="AH192" s="128"/>
      <c r="AI192" s="128"/>
      <c r="AJ192" s="128"/>
      <c r="AK192" s="128"/>
      <c r="AL192" s="128"/>
      <c r="AM192" s="128"/>
      <c r="AN192" s="128"/>
      <c r="AO192" s="128"/>
      <c r="AP192" s="128"/>
      <c r="AQ192" s="119"/>
      <c r="AR192" s="908"/>
      <c r="AS192" s="908"/>
      <c r="AT192" s="908"/>
      <c r="AU192" s="908"/>
      <c r="AV192" s="908"/>
      <c r="AW192" s="908"/>
      <c r="AX192" s="908"/>
      <c r="AY192" s="908"/>
      <c r="AZ192" s="361"/>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423"/>
      <c r="CN192" s="423"/>
      <c r="CO192" s="423"/>
      <c r="CP192" s="423"/>
      <c r="CQ192" s="423"/>
      <c r="CR192" s="6"/>
      <c r="CS192" s="6"/>
      <c r="CT192" s="6"/>
      <c r="CU192" s="6"/>
      <c r="CV192" s="6"/>
      <c r="CW192" s="6"/>
      <c r="CX192" s="6"/>
      <c r="CY192" s="6"/>
      <c r="CZ192" s="6"/>
    </row>
    <row r="193" s="333" customFormat="true" ht="15" customHeight="true" x14ac:dyDescent="0.2">
      <c r="A193" s="186"/>
      <c r="B193" s="150"/>
      <c r="C193" s="121"/>
      <c r="D193" s="128"/>
      <c r="E193" s="128"/>
      <c r="F193" s="128"/>
      <c r="G193" s="127"/>
      <c r="H193" s="120"/>
      <c r="I193" s="128"/>
      <c r="J193" s="128"/>
      <c r="K193" s="128"/>
      <c r="L193" s="119"/>
      <c r="M193" s="121"/>
      <c r="N193" s="128"/>
      <c r="O193" s="128"/>
      <c r="P193" s="128"/>
      <c r="Q193" s="127"/>
      <c r="R193" s="120"/>
      <c r="S193" s="128"/>
      <c r="T193" s="128"/>
      <c r="U193" s="128"/>
      <c r="V193" s="128"/>
      <c r="W193" s="128"/>
      <c r="X193" s="128"/>
      <c r="Y193" s="128"/>
      <c r="Z193" s="128"/>
      <c r="AA193" s="128"/>
      <c r="AB193" s="128"/>
      <c r="AC193" s="128"/>
      <c r="AD193" s="128"/>
      <c r="AE193" s="128"/>
      <c r="AF193" s="128"/>
      <c r="AG193" s="128"/>
      <c r="AH193" s="128"/>
      <c r="AI193" s="128"/>
      <c r="AJ193" s="128"/>
      <c r="AK193" s="128"/>
      <c r="AL193" s="128"/>
      <c r="AM193" s="128"/>
      <c r="AN193" s="128"/>
      <c r="AO193" s="128"/>
      <c r="AP193" s="128"/>
      <c r="AQ193" s="119"/>
      <c r="AR193" s="908"/>
      <c r="AS193" s="908"/>
      <c r="AT193" s="908"/>
      <c r="AU193" s="908"/>
      <c r="AV193" s="908"/>
      <c r="AW193" s="908"/>
      <c r="AX193" s="908"/>
      <c r="AY193" s="908"/>
      <c r="AZ193" s="361"/>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423"/>
      <c r="CN193" s="423"/>
      <c r="CO193" s="423"/>
      <c r="CP193" s="423"/>
      <c r="CQ193" s="423"/>
      <c r="CR193" s="6"/>
      <c r="CS193" s="6"/>
      <c r="CT193" s="6"/>
      <c r="CU193" s="6"/>
      <c r="CV193" s="6"/>
      <c r="CW193" s="6"/>
      <c r="CX193" s="6"/>
      <c r="CY193" s="6"/>
      <c r="CZ193" s="6"/>
    </row>
    <row r="194" s="333" customFormat="true" ht="15" customHeight="true" x14ac:dyDescent="0.2">
      <c r="A194" s="186"/>
      <c r="B194" s="150"/>
      <c r="C194" s="121"/>
      <c r="D194" s="128"/>
      <c r="E194" s="128"/>
      <c r="F194" s="128"/>
      <c r="G194" s="127"/>
      <c r="H194" s="120"/>
      <c r="I194" s="128"/>
      <c r="J194" s="128"/>
      <c r="K194" s="128"/>
      <c r="L194" s="119"/>
      <c r="M194" s="121"/>
      <c r="N194" s="128"/>
      <c r="O194" s="128"/>
      <c r="P194" s="128"/>
      <c r="Q194" s="127"/>
      <c r="R194" s="120"/>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19"/>
      <c r="AR194" s="908"/>
      <c r="AS194" s="908"/>
      <c r="AT194" s="908"/>
      <c r="AU194" s="908"/>
      <c r="AV194" s="908"/>
      <c r="AW194" s="908"/>
      <c r="AX194" s="908"/>
      <c r="AY194" s="908"/>
      <c r="AZ194" s="361"/>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423"/>
      <c r="CN194" s="423"/>
      <c r="CO194" s="423"/>
      <c r="CP194" s="423"/>
      <c r="CQ194" s="423"/>
      <c r="CR194" s="6"/>
      <c r="CS194" s="6"/>
      <c r="CT194" s="6"/>
      <c r="CU194" s="6"/>
      <c r="CV194" s="6"/>
      <c r="CW194" s="6"/>
      <c r="CX194" s="6"/>
      <c r="CY194" s="6"/>
      <c r="CZ194" s="6"/>
    </row>
    <row r="195" s="333" customFormat="true" ht="15" customHeight="true" x14ac:dyDescent="0.2">
      <c r="A195" s="186"/>
      <c r="B195" s="150"/>
      <c r="C195" s="121"/>
      <c r="D195" s="128"/>
      <c r="E195" s="128"/>
      <c r="F195" s="128"/>
      <c r="G195" s="127"/>
      <c r="H195" s="120"/>
      <c r="I195" s="128"/>
      <c r="J195" s="128"/>
      <c r="K195" s="128"/>
      <c r="L195" s="119"/>
      <c r="M195" s="121"/>
      <c r="N195" s="128"/>
      <c r="O195" s="128"/>
      <c r="P195" s="128"/>
      <c r="Q195" s="127"/>
      <c r="R195" s="120"/>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19"/>
      <c r="AR195" s="908"/>
      <c r="AS195" s="908"/>
      <c r="AT195" s="908"/>
      <c r="AU195" s="908"/>
      <c r="AV195" s="908"/>
      <c r="AW195" s="908"/>
      <c r="AX195" s="908"/>
      <c r="AY195" s="908"/>
      <c r="AZ195" s="361"/>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423"/>
      <c r="CN195" s="423"/>
      <c r="CO195" s="423"/>
      <c r="CP195" s="423"/>
      <c r="CQ195" s="423"/>
      <c r="CR195" s="6"/>
      <c r="CS195" s="6"/>
      <c r="CT195" s="6"/>
      <c r="CU195" s="6"/>
      <c r="CV195" s="6"/>
      <c r="CW195" s="6"/>
      <c r="CX195" s="6"/>
      <c r="CY195" s="6"/>
      <c r="CZ195" s="6"/>
    </row>
    <row r="196" s="333" customFormat="true" ht="15" customHeight="true" x14ac:dyDescent="0.2">
      <c r="A196" s="186"/>
      <c r="B196" s="150"/>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19"/>
      <c r="AR196" s="908"/>
      <c r="AS196" s="908"/>
      <c r="AT196" s="908"/>
      <c r="AU196" s="908"/>
      <c r="AV196" s="908"/>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423"/>
      <c r="CN196" s="423"/>
      <c r="CO196" s="423"/>
      <c r="CP196" s="423"/>
      <c r="CQ196" s="423"/>
      <c r="CR196" s="6"/>
      <c r="CS196" s="6"/>
      <c r="CT196" s="6"/>
      <c r="CU196" s="6"/>
      <c r="CV196" s="6"/>
      <c r="CW196" s="6"/>
      <c r="CX196" s="6"/>
      <c r="CY196" s="6"/>
      <c r="CZ196" s="6"/>
    </row>
    <row r="197" s="333" customFormat="true" ht="15" customHeight="true" x14ac:dyDescent="0.2">
      <c r="A197" s="186"/>
      <c r="B197" s="150"/>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19"/>
      <c r="AR197" s="908"/>
      <c r="AS197" s="908"/>
      <c r="AT197" s="908"/>
      <c r="AU197" s="908"/>
      <c r="AV197" s="908"/>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423"/>
      <c r="CN197" s="423"/>
      <c r="CO197" s="423"/>
      <c r="CP197" s="423"/>
      <c r="CQ197" s="423"/>
      <c r="CR197" s="6"/>
      <c r="CS197" s="6"/>
      <c r="CT197" s="6"/>
      <c r="CU197" s="6"/>
      <c r="CV197" s="6"/>
      <c r="CW197" s="6"/>
      <c r="CX197" s="6"/>
      <c r="CY197" s="6"/>
      <c r="CZ197" s="6"/>
    </row>
    <row r="198" s="333" customFormat="true" ht="15" customHeight="true" x14ac:dyDescent="0.2">
      <c r="A198" s="186"/>
      <c r="B198" s="150"/>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19"/>
      <c r="AR198" s="908"/>
      <c r="AS198" s="908"/>
      <c r="AT198" s="908"/>
      <c r="AU198" s="908"/>
      <c r="AV198" s="908"/>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423"/>
      <c r="CN198" s="423"/>
      <c r="CO198" s="423"/>
      <c r="CP198" s="423"/>
      <c r="CQ198" s="423"/>
      <c r="CR198" s="6"/>
      <c r="CS198" s="6"/>
      <c r="CT198" s="6"/>
      <c r="CU198" s="6"/>
      <c r="CV198" s="6"/>
      <c r="CW198" s="6"/>
      <c r="CX198" s="6"/>
      <c r="CY198" s="6"/>
      <c r="CZ198" s="6"/>
    </row>
    <row r="199" s="333" customFormat="true" ht="15" customHeight="true" x14ac:dyDescent="0.2">
      <c r="A199" s="186"/>
      <c r="B199" s="150"/>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19"/>
      <c r="AR199" s="908"/>
      <c r="AS199" s="908"/>
      <c r="AT199" s="908"/>
      <c r="AU199" s="908"/>
      <c r="AV199" s="908"/>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423"/>
      <c r="CN199" s="423"/>
      <c r="CO199" s="423"/>
      <c r="CP199" s="423"/>
      <c r="CQ199" s="423"/>
      <c r="CR199" s="6"/>
      <c r="CS199" s="6"/>
      <c r="CT199" s="6"/>
      <c r="CU199" s="6"/>
      <c r="CV199" s="6"/>
      <c r="CW199" s="6"/>
      <c r="CX199" s="6"/>
      <c r="CY199" s="6"/>
      <c r="CZ199" s="6"/>
    </row>
    <row r="200" s="333" customFormat="true" ht="15" customHeight="true" x14ac:dyDescent="0.2">
      <c r="A200" s="186"/>
      <c r="B200" s="150"/>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19"/>
      <c r="AR200" s="908"/>
      <c r="AS200" s="908"/>
      <c r="AT200" s="908"/>
      <c r="AU200" s="908"/>
      <c r="AV200" s="908"/>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423"/>
      <c r="CN200" s="423"/>
      <c r="CO200" s="423"/>
      <c r="CP200" s="423"/>
      <c r="CQ200" s="423"/>
      <c r="CR200" s="6"/>
      <c r="CS200" s="6"/>
      <c r="CT200" s="6"/>
      <c r="CU200" s="6"/>
      <c r="CV200" s="6"/>
      <c r="CW200" s="6"/>
      <c r="CX200" s="6"/>
      <c r="CY200" s="6"/>
      <c r="CZ200" s="6"/>
    </row>
    <row r="201" s="333" customFormat="true" ht="15" customHeight="true" x14ac:dyDescent="0.2">
      <c r="A201" s="186"/>
      <c r="B201" s="150"/>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19"/>
      <c r="AR201" s="908"/>
      <c r="AS201" s="908"/>
      <c r="AT201" s="908"/>
      <c r="AU201" s="908"/>
      <c r="AV201" s="908"/>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423"/>
      <c r="CN201" s="423"/>
      <c r="CO201" s="423"/>
      <c r="CP201" s="423"/>
      <c r="CQ201" s="423"/>
      <c r="CR201" s="6"/>
      <c r="CS201" s="6"/>
      <c r="CT201" s="6"/>
      <c r="CU201" s="6"/>
      <c r="CV201" s="6"/>
      <c r="CW201" s="6"/>
      <c r="CX201" s="6"/>
      <c r="CY201" s="6"/>
      <c r="CZ201" s="6"/>
    </row>
    <row r="202" s="333" customFormat="true" ht="15" customHeight="true" x14ac:dyDescent="0.2">
      <c r="A202" s="186"/>
      <c r="B202" s="150"/>
      <c r="C202" s="121"/>
      <c r="D202" s="128"/>
      <c r="E202" s="128"/>
      <c r="F202" s="128"/>
      <c r="G202" s="127"/>
      <c r="H202" s="120"/>
      <c r="I202" s="128"/>
      <c r="J202" s="128"/>
      <c r="K202" s="128"/>
      <c r="L202" s="119"/>
      <c r="M202" s="121"/>
      <c r="N202" s="128"/>
      <c r="O202" s="128"/>
      <c r="P202" s="128"/>
      <c r="Q202" s="127"/>
      <c r="R202" s="120"/>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19"/>
      <c r="AR202" s="908"/>
      <c r="AS202" s="908"/>
      <c r="AT202" s="908"/>
      <c r="AU202" s="908"/>
      <c r="AV202" s="908"/>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423"/>
      <c r="CN202" s="423"/>
      <c r="CO202" s="423"/>
      <c r="CP202" s="423"/>
      <c r="CQ202" s="423"/>
      <c r="CR202" s="6"/>
      <c r="CS202" s="6"/>
      <c r="CT202" s="6"/>
      <c r="CU202" s="6"/>
      <c r="CV202" s="6"/>
      <c r="CW202" s="6"/>
      <c r="CX202" s="6"/>
      <c r="CY202" s="6"/>
      <c r="CZ202" s="6"/>
    </row>
    <row r="203" s="333" customFormat="true" ht="15" customHeight="true" x14ac:dyDescent="0.2">
      <c r="A203" s="162"/>
      <c r="B203" s="149"/>
      <c r="C203" s="101"/>
      <c r="D203" s="100"/>
      <c r="E203" s="100"/>
      <c r="F203" s="100"/>
      <c r="G203" s="99"/>
      <c r="H203" s="98"/>
      <c r="I203" s="100"/>
      <c r="J203" s="100"/>
      <c r="K203" s="100"/>
      <c r="L203" s="97"/>
      <c r="M203" s="101"/>
      <c r="N203" s="100"/>
      <c r="O203" s="100"/>
      <c r="P203" s="100"/>
      <c r="Q203" s="99"/>
      <c r="R203" s="98"/>
      <c r="S203" s="100"/>
      <c r="T203" s="100"/>
      <c r="U203" s="100"/>
      <c r="V203" s="128"/>
      <c r="W203" s="128"/>
      <c r="X203" s="128"/>
      <c r="Y203" s="128"/>
      <c r="Z203" s="128"/>
      <c r="AA203" s="128"/>
      <c r="AB203" s="128"/>
      <c r="AC203" s="128"/>
      <c r="AD203" s="128"/>
      <c r="AE203" s="128"/>
      <c r="AF203" s="128"/>
      <c r="AG203" s="128"/>
      <c r="AH203" s="128"/>
      <c r="AI203" s="128"/>
      <c r="AJ203" s="128"/>
      <c r="AK203" s="128"/>
      <c r="AL203" s="128"/>
      <c r="AM203" s="128"/>
      <c r="AN203" s="128"/>
      <c r="AO203" s="128"/>
      <c r="AP203" s="128"/>
      <c r="AQ203" s="119"/>
      <c r="AR203" s="908"/>
      <c r="AS203" s="908"/>
      <c r="AT203" s="908"/>
      <c r="AU203" s="908"/>
      <c r="AV203" s="908"/>
      <c r="AW203" s="908"/>
      <c r="AX203" s="908"/>
      <c r="AY203" s="908"/>
      <c r="AZ203" s="361"/>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423"/>
      <c r="CN203" s="423"/>
      <c r="CO203" s="423"/>
      <c r="CP203" s="423"/>
      <c r="CQ203" s="423"/>
      <c r="CR203" s="6"/>
      <c r="CS203" s="6"/>
      <c r="CT203" s="6"/>
      <c r="CU203" s="6"/>
      <c r="CV203" s="6"/>
      <c r="CW203" s="6"/>
      <c r="CX203" s="6"/>
      <c r="CY203" s="6"/>
      <c r="CZ203" s="6"/>
    </row>
    <row r="204" s="333" customFormat="true" ht="15" customHeight="true" x14ac:dyDescent="0.2">
      <c r="A204" s="186"/>
      <c r="B204" s="150"/>
      <c r="C204" s="121"/>
      <c r="D204" s="128"/>
      <c r="E204" s="128"/>
      <c r="F204" s="128"/>
      <c r="G204" s="127"/>
      <c r="H204" s="120"/>
      <c r="I204" s="128"/>
      <c r="J204" s="128"/>
      <c r="K204" s="128"/>
      <c r="L204" s="119"/>
      <c r="M204" s="121"/>
      <c r="N204" s="128"/>
      <c r="O204" s="128"/>
      <c r="P204" s="128"/>
      <c r="Q204" s="127"/>
      <c r="R204" s="120"/>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19"/>
      <c r="AR204" s="908"/>
      <c r="AS204" s="908"/>
      <c r="AT204" s="908"/>
      <c r="AU204" s="908"/>
      <c r="AV204" s="908"/>
      <c r="AW204" s="908"/>
      <c r="AX204" s="908"/>
      <c r="AY204" s="908"/>
      <c r="AZ204" s="361"/>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423"/>
      <c r="CN204" s="423"/>
      <c r="CO204" s="423"/>
      <c r="CP204" s="423"/>
      <c r="CQ204" s="423"/>
      <c r="CR204" s="6"/>
      <c r="CS204" s="6"/>
      <c r="CT204" s="6"/>
      <c r="CU204" s="6"/>
      <c r="CV204" s="6"/>
      <c r="CW204" s="6"/>
      <c r="CX204" s="6"/>
      <c r="CY204" s="6"/>
      <c r="CZ204" s="6"/>
    </row>
    <row r="205" s="333" customFormat="true" ht="15" customHeight="true" x14ac:dyDescent="0.2">
      <c r="A205" s="185"/>
      <c r="B205" s="148"/>
      <c r="C205" s="91"/>
      <c r="D205" s="108"/>
      <c r="E205" s="108"/>
      <c r="F205" s="108"/>
      <c r="G205" s="107"/>
      <c r="H205" s="90"/>
      <c r="I205" s="108"/>
      <c r="J205" s="108"/>
      <c r="K205" s="108"/>
      <c r="L205" s="89"/>
      <c r="M205" s="91"/>
      <c r="N205" s="108"/>
      <c r="O205" s="108"/>
      <c r="P205" s="108"/>
      <c r="Q205" s="107"/>
      <c r="R205" s="90"/>
      <c r="S205" s="108"/>
      <c r="T205" s="108"/>
      <c r="U205" s="108"/>
      <c r="V205" s="108"/>
      <c r="W205" s="108"/>
      <c r="X205" s="108"/>
      <c r="Y205" s="108"/>
      <c r="Z205" s="108"/>
      <c r="AA205" s="108"/>
      <c r="AB205" s="108"/>
      <c r="AC205" s="108"/>
      <c r="AD205" s="108"/>
      <c r="AE205" s="108"/>
      <c r="AF205" s="108"/>
      <c r="AG205" s="108"/>
      <c r="AH205" s="108"/>
      <c r="AI205" s="108"/>
      <c r="AJ205" s="108"/>
      <c r="AK205" s="108"/>
      <c r="AL205" s="108"/>
      <c r="AM205" s="108"/>
      <c r="AN205" s="108"/>
      <c r="AO205" s="108"/>
      <c r="AP205" s="108"/>
      <c r="AQ205" s="89"/>
      <c r="AR205" s="908"/>
      <c r="AS205" s="908"/>
      <c r="AT205" s="908"/>
      <c r="AU205" s="908"/>
      <c r="AV205" s="908"/>
      <c r="AW205" s="908"/>
      <c r="AX205" s="908"/>
      <c r="AY205" s="908"/>
      <c r="AZ205" s="361"/>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435"/>
      <c r="CN205" s="435"/>
      <c r="CO205" s="435"/>
      <c r="CP205" s="435"/>
      <c r="CQ205" s="435"/>
      <c r="CR205" s="6"/>
      <c r="CS205" s="6"/>
      <c r="CT205" s="6"/>
      <c r="CU205" s="6"/>
      <c r="CV205" s="6"/>
      <c r="CW205" s="6"/>
      <c r="CX205" s="6"/>
      <c r="CY205" s="6"/>
      <c r="CZ205" s="6"/>
    </row>
    <row r="206" s="333" customFormat="true" ht="250.15" customHeight="true" x14ac:dyDescent="0.2">
      <c r="B206" s="335"/>
      <c r="AR206" s="361"/>
      <c r="AS206" s="361"/>
      <c r="AT206" s="361"/>
      <c r="AU206" s="361"/>
      <c r="AV206" s="361"/>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R207" s="356"/>
      <c r="AS207" s="356"/>
      <c r="AT207" s="356"/>
      <c r="AU207" s="356"/>
      <c r="AV207" s="356"/>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R208" s="356"/>
      <c r="AS208" s="356"/>
      <c r="AT208" s="356"/>
      <c r="AU208" s="356"/>
      <c r="AV208" s="356"/>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2008</v>
      </c>
      <c r="B209" s="341"/>
      <c r="AR209" s="356"/>
      <c r="AS209" s="356"/>
      <c r="AT209" s="356"/>
      <c r="AU209" s="356"/>
      <c r="AV209" s="356"/>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R210" s="356"/>
      <c r="AS210" s="356"/>
      <c r="AT210" s="356"/>
      <c r="AU210" s="356"/>
      <c r="AV210" s="356"/>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R211" s="356"/>
      <c r="AS211" s="356"/>
      <c r="AT211" s="356"/>
      <c r="AU211" s="356"/>
      <c r="AV211" s="356"/>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R212" s="356"/>
      <c r="AS212" s="356"/>
      <c r="AT212" s="356"/>
      <c r="AU212" s="356"/>
      <c r="AV212" s="356"/>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R213" s="356"/>
      <c r="AS213" s="356"/>
      <c r="AT213" s="356"/>
      <c r="AU213" s="356"/>
      <c r="AV213" s="356"/>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R214" s="356"/>
      <c r="AS214" s="356"/>
      <c r="AT214" s="356"/>
      <c r="AU214" s="356"/>
      <c r="AV214" s="356"/>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AIS08</v>
      </c>
      <c r="AR215" s="356"/>
      <c r="AS215" s="356"/>
      <c r="AT215" s="356"/>
      <c r="AU215" s="356"/>
      <c r="AV215" s="356"/>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R216" s="356"/>
      <c r="AS216" s="356"/>
      <c r="AT216" s="356"/>
      <c r="AU216" s="356"/>
      <c r="AV216" s="35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R217" s="356"/>
      <c r="AS217" s="356"/>
      <c r="AT217" s="356"/>
      <c r="AU217" s="356"/>
      <c r="AV217" s="356"/>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R218" s="356"/>
      <c r="AS218" s="356"/>
      <c r="AT218" s="356"/>
      <c r="AU218" s="356"/>
      <c r="AV218" s="35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R219" s="356"/>
      <c r="AS219" s="356"/>
      <c r="AT219" s="356"/>
      <c r="AU219" s="356"/>
      <c r="AV219" s="356"/>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454"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415"/>
      <c r="AN220" s="415"/>
      <c r="AO220" s="415"/>
      <c r="AP220" s="415"/>
      <c r="AQ220" s="415"/>
      <c r="AR220" s="908"/>
      <c r="AS220" s="908"/>
      <c r="AT220" s="908"/>
      <c r="AU220" s="908"/>
      <c r="AV220" s="908"/>
      <c r="AW220" s="908"/>
      <c r="AX220" s="908"/>
      <c r="AY220" s="908"/>
      <c r="AZ220" s="361"/>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426"/>
      <c r="CN220" s="426"/>
      <c r="CO220" s="426"/>
      <c r="CP220" s="426"/>
      <c r="CQ220" s="426"/>
      <c r="CR220" s="360"/>
      <c r="CS220" s="360"/>
      <c r="CT220" s="360"/>
      <c r="CU220" s="360"/>
      <c r="CV220" s="360"/>
      <c r="CW220" s="360"/>
      <c r="CX220" s="360"/>
      <c r="CY220" s="360"/>
      <c r="CZ220" s="360"/>
    </row>
    <row r="221" s="454" customFormat="true" ht="24"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148</v>
      </c>
      <c r="T221" s="581" t="s">
        <v>149</v>
      </c>
      <c r="U221" s="581" t="s">
        <v>150</v>
      </c>
      <c r="V221" s="581" t="s">
        <v>151</v>
      </c>
      <c r="W221" s="581" t="s">
        <v>152</v>
      </c>
      <c r="X221" s="581" t="s">
        <v>153</v>
      </c>
      <c r="Y221" s="581" t="s">
        <v>154</v>
      </c>
      <c r="Z221" s="581" t="s">
        <v>155</v>
      </c>
      <c r="AA221" s="581" t="s">
        <v>156</v>
      </c>
      <c r="AB221" s="581" t="s">
        <v>157</v>
      </c>
      <c r="AC221" s="581" t="s">
        <v>158</v>
      </c>
      <c r="AD221" s="581" t="s">
        <v>159</v>
      </c>
      <c r="AE221" s="581" t="s">
        <v>160</v>
      </c>
      <c r="AF221" s="581" t="s">
        <v>332</v>
      </c>
      <c r="AG221" s="581" t="s">
        <v>333</v>
      </c>
      <c r="AH221" s="581" t="s">
        <v>161</v>
      </c>
      <c r="AI221" s="581" t="s">
        <v>162</v>
      </c>
      <c r="AJ221" s="581" t="s">
        <v>163</v>
      </c>
      <c r="AK221" s="581" t="s">
        <v>164</v>
      </c>
      <c r="AL221" s="581" t="s">
        <v>165</v>
      </c>
      <c r="AM221" s="581" t="s">
        <v>166</v>
      </c>
      <c r="AN221" s="581" t="s">
        <v>167</v>
      </c>
      <c r="AO221" s="581" t="s">
        <v>334</v>
      </c>
      <c r="AP221" s="581" t="s">
        <v>335</v>
      </c>
      <c r="AQ221" s="582" t="s">
        <v>336</v>
      </c>
      <c r="AR221" s="908"/>
      <c r="AS221" s="908"/>
      <c r="AT221" s="908"/>
      <c r="AU221" s="908"/>
      <c r="AV221" s="908"/>
      <c r="AW221" s="908"/>
      <c r="AX221" s="908"/>
      <c r="AY221" s="908"/>
      <c r="AZ221" s="361"/>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148</v>
      </c>
      <c r="BT221" s="554" t="s">
        <v>149</v>
      </c>
      <c r="BU221" s="554" t="s">
        <v>150</v>
      </c>
      <c r="BV221" s="554" t="s">
        <v>151</v>
      </c>
      <c r="BW221" s="554" t="s">
        <v>152</v>
      </c>
      <c r="BX221" s="554" t="s">
        <v>153</v>
      </c>
      <c r="BY221" s="555" t="s">
        <v>154</v>
      </c>
      <c r="BZ221" s="555" t="s">
        <v>155</v>
      </c>
      <c r="CA221" s="555" t="s">
        <v>156</v>
      </c>
      <c r="CB221" s="555" t="s">
        <v>157</v>
      </c>
      <c r="CC221" s="555" t="s">
        <v>158</v>
      </c>
      <c r="CD221" s="555" t="s">
        <v>159</v>
      </c>
      <c r="CE221" s="555" t="s">
        <v>160</v>
      </c>
      <c r="CF221" s="555" t="s">
        <v>332</v>
      </c>
      <c r="CG221" s="555" t="s">
        <v>333</v>
      </c>
      <c r="CH221" s="555" t="s">
        <v>161</v>
      </c>
      <c r="CI221" s="555" t="s">
        <v>162</v>
      </c>
      <c r="CJ221" s="555" t="s">
        <v>163</v>
      </c>
      <c r="CK221" s="555" t="s">
        <v>164</v>
      </c>
      <c r="CL221" s="555" t="s">
        <v>165</v>
      </c>
      <c r="CM221" s="555" t="s">
        <v>166</v>
      </c>
      <c r="CN221" s="555" t="s">
        <v>167</v>
      </c>
      <c r="CO221" s="555" t="s">
        <v>334</v>
      </c>
      <c r="CP221" s="555" t="s">
        <v>335</v>
      </c>
      <c r="CQ221" s="555" t="s">
        <v>336</v>
      </c>
      <c r="CR221" s="201"/>
      <c r="CS221" s="201"/>
      <c r="CT221" s="201"/>
      <c r="CU221" s="201"/>
      <c r="CV221" s="201"/>
      <c r="CW221" s="201"/>
      <c r="CX221" s="201"/>
      <c r="CY221" s="201"/>
      <c r="CZ221" s="201"/>
    </row>
    <row r="222" s="454" customFormat="true" ht="15" customHeight="true" x14ac:dyDescent="0.2">
      <c r="A222" s="1068" t="s">
        <v>36</v>
      </c>
      <c r="B222" s="386" t="s">
        <v>15</v>
      </c>
      <c r="C222" s="84" t="s">
        <v>35</v>
      </c>
      <c r="D222" s="79" t="s">
        <v>35</v>
      </c>
      <c r="E222" s="79" t="s">
        <v>35</v>
      </c>
      <c r="F222" s="79" t="s">
        <v>35</v>
      </c>
      <c r="G222" s="74" t="s">
        <v>35</v>
      </c>
      <c r="H222" s="69" t="s">
        <v>35</v>
      </c>
      <c r="I222" s="79" t="s">
        <v>35</v>
      </c>
      <c r="J222" s="79" t="s">
        <v>35</v>
      </c>
      <c r="K222" s="79" t="s">
        <v>35</v>
      </c>
      <c r="L222" s="64" t="s">
        <v>35</v>
      </c>
      <c r="M222" s="84" t="s">
        <v>35</v>
      </c>
      <c r="N222" s="79" t="s">
        <v>35</v>
      </c>
      <c r="O222" s="79" t="s">
        <v>35</v>
      </c>
      <c r="P222" s="79" t="s">
        <v>35</v>
      </c>
      <c r="Q222" s="74" t="s">
        <v>35</v>
      </c>
      <c r="R222" s="69" t="s">
        <v>35</v>
      </c>
      <c r="S222" s="79" t="s">
        <v>35</v>
      </c>
      <c r="T222" s="79" t="s">
        <v>35</v>
      </c>
      <c r="U222" s="79" t="s">
        <v>35</v>
      </c>
      <c r="V222" s="79" t="s">
        <v>35</v>
      </c>
      <c r="W222" s="79" t="s">
        <v>35</v>
      </c>
      <c r="X222" s="79" t="s">
        <v>35</v>
      </c>
      <c r="Y222" s="79" t="s">
        <v>35</v>
      </c>
      <c r="Z222" s="79" t="s">
        <v>35</v>
      </c>
      <c r="AA222" s="79" t="s">
        <v>35</v>
      </c>
      <c r="AB222" s="79" t="s">
        <v>35</v>
      </c>
      <c r="AC222" s="79" t="s">
        <v>35</v>
      </c>
      <c r="AD222" s="79" t="s">
        <v>35</v>
      </c>
      <c r="AE222" s="79" t="s">
        <v>35</v>
      </c>
      <c r="AF222" s="79" t="s">
        <v>35</v>
      </c>
      <c r="AG222" s="79" t="s">
        <v>35</v>
      </c>
      <c r="AH222" s="79" t="s">
        <v>35</v>
      </c>
      <c r="AI222" s="79" t="s">
        <v>35</v>
      </c>
      <c r="AJ222" s="79" t="s">
        <v>35</v>
      </c>
      <c r="AK222" s="79" t="s">
        <v>35</v>
      </c>
      <c r="AL222" s="79" t="s">
        <v>35</v>
      </c>
      <c r="AM222" s="79" t="s">
        <v>35</v>
      </c>
      <c r="AN222" s="79" t="s">
        <v>35</v>
      </c>
      <c r="AO222" s="79" t="s">
        <v>35</v>
      </c>
      <c r="AP222" s="79" t="s">
        <v>35</v>
      </c>
      <c r="AQ222" s="64" t="s">
        <v>35</v>
      </c>
      <c r="AR222" s="908"/>
      <c r="AS222" s="908"/>
      <c r="AT222" s="908"/>
      <c r="AU222" s="908"/>
      <c r="AV222" s="908"/>
      <c r="AW222" s="908"/>
      <c r="AX222" s="908"/>
      <c r="AY222" s="908"/>
      <c r="AZ222" s="361"/>
      <c r="BA222" s="1088" t="s">
        <v>36</v>
      </c>
      <c r="BB222" s="587"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58" t="s">
        <v>35</v>
      </c>
      <c r="BW222" s="58" t="s">
        <v>35</v>
      </c>
      <c r="BX222" s="58" t="s">
        <v>35</v>
      </c>
      <c r="BY222" s="47" t="s">
        <v>35</v>
      </c>
      <c r="BZ222" s="47" t="s">
        <v>35</v>
      </c>
      <c r="CA222" s="47" t="s">
        <v>35</v>
      </c>
      <c r="CB222" s="47" t="s">
        <v>35</v>
      </c>
      <c r="CC222" s="47" t="s">
        <v>35</v>
      </c>
      <c r="CD222" s="47" t="s">
        <v>35</v>
      </c>
      <c r="CE222" s="47" t="s">
        <v>35</v>
      </c>
      <c r="CF222" s="47" t="s">
        <v>35</v>
      </c>
      <c r="CG222" s="47" t="s">
        <v>35</v>
      </c>
      <c r="CH222" s="47" t="s">
        <v>35</v>
      </c>
      <c r="CI222" s="47" t="s">
        <v>35</v>
      </c>
      <c r="CJ222" s="47" t="s">
        <v>35</v>
      </c>
      <c r="CK222" s="47" t="s">
        <v>35</v>
      </c>
      <c r="CL222" s="47" t="s">
        <v>35</v>
      </c>
      <c r="CM222" s="47" t="s">
        <v>35</v>
      </c>
      <c r="CN222" s="47" t="s">
        <v>35</v>
      </c>
      <c r="CO222" s="47" t="s">
        <v>35</v>
      </c>
      <c r="CP222" s="47" t="s">
        <v>35</v>
      </c>
      <c r="CQ222" s="47" t="s">
        <v>35</v>
      </c>
      <c r="CR222" s="5"/>
      <c r="CS222" s="5"/>
      <c r="CT222" s="5"/>
      <c r="CU222" s="5"/>
      <c r="CV222" s="5"/>
      <c r="CW222" s="5"/>
      <c r="CX222" s="5"/>
      <c r="CY222" s="5"/>
      <c r="CZ222" s="7"/>
    </row>
    <row r="223" s="454" customFormat="true" ht="15" customHeight="true" x14ac:dyDescent="0.2">
      <c r="A223" s="1069"/>
      <c r="B223" s="387" t="s">
        <v>16</v>
      </c>
      <c r="C223" s="83" t="s">
        <v>35</v>
      </c>
      <c r="D223" s="78" t="s">
        <v>35</v>
      </c>
      <c r="E223" s="78" t="s">
        <v>35</v>
      </c>
      <c r="F223" s="78" t="s">
        <v>35</v>
      </c>
      <c r="G223" s="73" t="s">
        <v>35</v>
      </c>
      <c r="H223" s="68" t="s">
        <v>35</v>
      </c>
      <c r="I223" s="78" t="s">
        <v>35</v>
      </c>
      <c r="J223" s="78" t="s">
        <v>35</v>
      </c>
      <c r="K223" s="78" t="s">
        <v>35</v>
      </c>
      <c r="L223" s="63" t="s">
        <v>35</v>
      </c>
      <c r="M223" s="83" t="s">
        <v>35</v>
      </c>
      <c r="N223" s="78" t="s">
        <v>35</v>
      </c>
      <c r="O223" s="78" t="s">
        <v>35</v>
      </c>
      <c r="P223" s="78" t="s">
        <v>35</v>
      </c>
      <c r="Q223" s="73" t="s">
        <v>35</v>
      </c>
      <c r="R223" s="68" t="s">
        <v>35</v>
      </c>
      <c r="S223" s="78" t="s">
        <v>35</v>
      </c>
      <c r="T223" s="78" t="s">
        <v>35</v>
      </c>
      <c r="U223" s="78" t="s">
        <v>35</v>
      </c>
      <c r="V223" s="78" t="s">
        <v>35</v>
      </c>
      <c r="W223" s="78" t="s">
        <v>35</v>
      </c>
      <c r="X223" s="78" t="s">
        <v>35</v>
      </c>
      <c r="Y223" s="78" t="s">
        <v>35</v>
      </c>
      <c r="Z223" s="78" t="s">
        <v>35</v>
      </c>
      <c r="AA223" s="78" t="s">
        <v>35</v>
      </c>
      <c r="AB223" s="78" t="s">
        <v>35</v>
      </c>
      <c r="AC223" s="78" t="s">
        <v>35</v>
      </c>
      <c r="AD223" s="78" t="s">
        <v>35</v>
      </c>
      <c r="AE223" s="78" t="s">
        <v>35</v>
      </c>
      <c r="AF223" s="78" t="s">
        <v>35</v>
      </c>
      <c r="AG223" s="78" t="s">
        <v>35</v>
      </c>
      <c r="AH223" s="78" t="s">
        <v>35</v>
      </c>
      <c r="AI223" s="78" t="s">
        <v>35</v>
      </c>
      <c r="AJ223" s="78" t="s">
        <v>35</v>
      </c>
      <c r="AK223" s="78" t="s">
        <v>35</v>
      </c>
      <c r="AL223" s="78" t="s">
        <v>35</v>
      </c>
      <c r="AM223" s="78" t="s">
        <v>35</v>
      </c>
      <c r="AN223" s="78" t="s">
        <v>35</v>
      </c>
      <c r="AO223" s="78" t="s">
        <v>35</v>
      </c>
      <c r="AP223" s="78" t="s">
        <v>35</v>
      </c>
      <c r="AQ223" s="63" t="s">
        <v>35</v>
      </c>
      <c r="AR223" s="908"/>
      <c r="AS223" s="908"/>
      <c r="AT223" s="908"/>
      <c r="AU223" s="908"/>
      <c r="AV223" s="908"/>
      <c r="AW223" s="908"/>
      <c r="AX223" s="908"/>
      <c r="AY223" s="908"/>
      <c r="AZ223" s="361"/>
      <c r="BA223" s="1089"/>
      <c r="BB223" s="585"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57" t="s">
        <v>35</v>
      </c>
      <c r="BW223" s="57" t="s">
        <v>35</v>
      </c>
      <c r="BX223" s="57" t="s">
        <v>35</v>
      </c>
      <c r="BY223" s="46" t="s">
        <v>35</v>
      </c>
      <c r="BZ223" s="46" t="s">
        <v>35</v>
      </c>
      <c r="CA223" s="46" t="s">
        <v>35</v>
      </c>
      <c r="CB223" s="46" t="s">
        <v>35</v>
      </c>
      <c r="CC223" s="46" t="s">
        <v>35</v>
      </c>
      <c r="CD223" s="46" t="s">
        <v>35</v>
      </c>
      <c r="CE223" s="46" t="s">
        <v>35</v>
      </c>
      <c r="CF223" s="46" t="s">
        <v>35</v>
      </c>
      <c r="CG223" s="46" t="s">
        <v>35</v>
      </c>
      <c r="CH223" s="46" t="s">
        <v>35</v>
      </c>
      <c r="CI223" s="46" t="s">
        <v>35</v>
      </c>
      <c r="CJ223" s="46" t="s">
        <v>35</v>
      </c>
      <c r="CK223" s="46" t="s">
        <v>35</v>
      </c>
      <c r="CL223" s="46" t="s">
        <v>35</v>
      </c>
      <c r="CM223" s="46" t="s">
        <v>35</v>
      </c>
      <c r="CN223" s="46" t="s">
        <v>35</v>
      </c>
      <c r="CO223" s="46" t="s">
        <v>35</v>
      </c>
      <c r="CP223" s="46" t="s">
        <v>35</v>
      </c>
      <c r="CQ223" s="46" t="s">
        <v>35</v>
      </c>
      <c r="CR223" s="5"/>
      <c r="CS223" s="5"/>
      <c r="CT223" s="5"/>
      <c r="CU223" s="5"/>
      <c r="CV223" s="5"/>
      <c r="CW223" s="5"/>
      <c r="CX223" s="5"/>
      <c r="CY223" s="5"/>
      <c r="CZ223" s="7"/>
    </row>
    <row r="224" s="454" customFormat="true" ht="15" customHeight="true" x14ac:dyDescent="0.2">
      <c r="A224" s="1070"/>
      <c r="B224" s="388" t="s">
        <v>20</v>
      </c>
      <c r="C224" s="83" t="s">
        <v>35</v>
      </c>
      <c r="D224" s="78" t="s">
        <v>35</v>
      </c>
      <c r="E224" s="78" t="s">
        <v>35</v>
      </c>
      <c r="F224" s="78" t="s">
        <v>35</v>
      </c>
      <c r="G224" s="73" t="s">
        <v>35</v>
      </c>
      <c r="H224" s="68" t="s">
        <v>35</v>
      </c>
      <c r="I224" s="78" t="s">
        <v>35</v>
      </c>
      <c r="J224" s="78" t="s">
        <v>35</v>
      </c>
      <c r="K224" s="78" t="s">
        <v>35</v>
      </c>
      <c r="L224" s="63" t="s">
        <v>35</v>
      </c>
      <c r="M224" s="83" t="s">
        <v>35</v>
      </c>
      <c r="N224" s="78" t="s">
        <v>35</v>
      </c>
      <c r="O224" s="78" t="s">
        <v>35</v>
      </c>
      <c r="P224" s="78" t="s">
        <v>35</v>
      </c>
      <c r="Q224" s="73" t="s">
        <v>35</v>
      </c>
      <c r="R224" s="68" t="s">
        <v>35</v>
      </c>
      <c r="S224" s="78" t="s">
        <v>35</v>
      </c>
      <c r="T224" s="78" t="s">
        <v>35</v>
      </c>
      <c r="U224" s="78" t="s">
        <v>35</v>
      </c>
      <c r="V224" s="78" t="s">
        <v>35</v>
      </c>
      <c r="W224" s="78" t="s">
        <v>35</v>
      </c>
      <c r="X224" s="78" t="s">
        <v>35</v>
      </c>
      <c r="Y224" s="78" t="s">
        <v>35</v>
      </c>
      <c r="Z224" s="78" t="s">
        <v>35</v>
      </c>
      <c r="AA224" s="78" t="s">
        <v>35</v>
      </c>
      <c r="AB224" s="78" t="s">
        <v>35</v>
      </c>
      <c r="AC224" s="78" t="s">
        <v>35</v>
      </c>
      <c r="AD224" s="78" t="s">
        <v>35</v>
      </c>
      <c r="AE224" s="78" t="s">
        <v>35</v>
      </c>
      <c r="AF224" s="78" t="s">
        <v>35</v>
      </c>
      <c r="AG224" s="78" t="s">
        <v>35</v>
      </c>
      <c r="AH224" s="78" t="s">
        <v>35</v>
      </c>
      <c r="AI224" s="78" t="s">
        <v>35</v>
      </c>
      <c r="AJ224" s="78" t="s">
        <v>35</v>
      </c>
      <c r="AK224" s="78" t="s">
        <v>35</v>
      </c>
      <c r="AL224" s="78" t="s">
        <v>35</v>
      </c>
      <c r="AM224" s="78" t="s">
        <v>35</v>
      </c>
      <c r="AN224" s="78" t="s">
        <v>35</v>
      </c>
      <c r="AO224" s="78" t="s">
        <v>35</v>
      </c>
      <c r="AP224" s="78" t="s">
        <v>35</v>
      </c>
      <c r="AQ224" s="63" t="s">
        <v>35</v>
      </c>
      <c r="AR224" s="908"/>
      <c r="AS224" s="908"/>
      <c r="AT224" s="908"/>
      <c r="AU224" s="908"/>
      <c r="AV224" s="908"/>
      <c r="AW224" s="908"/>
      <c r="AX224" s="908"/>
      <c r="AY224" s="908"/>
      <c r="AZ224" s="361"/>
      <c r="BA224" s="1089"/>
      <c r="BB224" s="585"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57" t="s">
        <v>35</v>
      </c>
      <c r="BW224" s="57" t="s">
        <v>35</v>
      </c>
      <c r="BX224" s="57" t="s">
        <v>35</v>
      </c>
      <c r="BY224" s="46" t="s">
        <v>35</v>
      </c>
      <c r="BZ224" s="46" t="s">
        <v>35</v>
      </c>
      <c r="CA224" s="46" t="s">
        <v>35</v>
      </c>
      <c r="CB224" s="46" t="s">
        <v>35</v>
      </c>
      <c r="CC224" s="46" t="s">
        <v>35</v>
      </c>
      <c r="CD224" s="46" t="s">
        <v>35</v>
      </c>
      <c r="CE224" s="46" t="s">
        <v>35</v>
      </c>
      <c r="CF224" s="46" t="s">
        <v>35</v>
      </c>
      <c r="CG224" s="46" t="s">
        <v>35</v>
      </c>
      <c r="CH224" s="46" t="s">
        <v>35</v>
      </c>
      <c r="CI224" s="46" t="s">
        <v>35</v>
      </c>
      <c r="CJ224" s="46" t="s">
        <v>35</v>
      </c>
      <c r="CK224" s="46" t="s">
        <v>35</v>
      </c>
      <c r="CL224" s="46" t="s">
        <v>35</v>
      </c>
      <c r="CM224" s="46" t="s">
        <v>35</v>
      </c>
      <c r="CN224" s="46" t="s">
        <v>35</v>
      </c>
      <c r="CO224" s="46" t="s">
        <v>35</v>
      </c>
      <c r="CP224" s="46" t="s">
        <v>35</v>
      </c>
      <c r="CQ224" s="46" t="s">
        <v>35</v>
      </c>
      <c r="CR224" s="5"/>
      <c r="CS224" s="5"/>
      <c r="CT224" s="5"/>
      <c r="CU224" s="5"/>
      <c r="CV224" s="5"/>
      <c r="CW224" s="5"/>
      <c r="CX224" s="5"/>
      <c r="CY224" s="5"/>
      <c r="CZ224" s="7"/>
    </row>
    <row r="225" s="454" customFormat="true" ht="15" customHeight="true" x14ac:dyDescent="0.2">
      <c r="A225" s="161"/>
      <c r="B225" s="147"/>
      <c r="C225" s="106"/>
      <c r="D225" s="105"/>
      <c r="E225" s="105"/>
      <c r="F225" s="105"/>
      <c r="G225" s="104"/>
      <c r="H225" s="103"/>
      <c r="I225" s="105"/>
      <c r="J225" s="105"/>
      <c r="K225" s="105"/>
      <c r="L225" s="102"/>
      <c r="M225" s="106"/>
      <c r="N225" s="105"/>
      <c r="O225" s="105"/>
      <c r="P225" s="105"/>
      <c r="Q225" s="104"/>
      <c r="R225" s="103"/>
      <c r="S225" s="105"/>
      <c r="T225" s="105"/>
      <c r="U225" s="105"/>
      <c r="V225" s="105"/>
      <c r="W225" s="105"/>
      <c r="X225" s="105"/>
      <c r="Y225" s="105"/>
      <c r="Z225" s="105"/>
      <c r="AA225" s="105"/>
      <c r="AB225" s="105"/>
      <c r="AC225" s="128"/>
      <c r="AD225" s="128"/>
      <c r="AE225" s="128"/>
      <c r="AF225" s="128"/>
      <c r="AG225" s="128"/>
      <c r="AH225" s="128"/>
      <c r="AI225" s="128"/>
      <c r="AJ225" s="128"/>
      <c r="AK225" s="128"/>
      <c r="AL225" s="128"/>
      <c r="AM225" s="128"/>
      <c r="AN225" s="128"/>
      <c r="AO225" s="128"/>
      <c r="AP225" s="128"/>
      <c r="AQ225" s="119"/>
      <c r="AR225" s="908"/>
      <c r="AS225" s="908"/>
      <c r="AT225" s="908"/>
      <c r="AU225" s="908"/>
      <c r="AV225" s="908"/>
      <c r="AW225" s="908"/>
      <c r="AX225" s="908"/>
      <c r="AY225" s="908"/>
      <c r="AZ225" s="361"/>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46" t="s">
        <v>35</v>
      </c>
      <c r="CN225" s="46" t="s">
        <v>35</v>
      </c>
      <c r="CO225" s="46" t="s">
        <v>35</v>
      </c>
      <c r="CP225" s="46" t="s">
        <v>35</v>
      </c>
      <c r="CQ225" s="46" t="s">
        <v>35</v>
      </c>
      <c r="CR225" s="7"/>
      <c r="CS225" s="7"/>
      <c r="CT225" s="7"/>
      <c r="CU225" s="7"/>
      <c r="CV225" s="7"/>
      <c r="CW225" s="7"/>
      <c r="CX225" s="7"/>
      <c r="CY225" s="7"/>
      <c r="CZ225" s="7"/>
    </row>
    <row r="226" s="454" customFormat="true" ht="15" customHeight="true" x14ac:dyDescent="0.2">
      <c r="A226" s="165"/>
      <c r="B226" s="158"/>
      <c r="C226" s="177"/>
      <c r="D226" s="176"/>
      <c r="E226" s="176"/>
      <c r="F226" s="176"/>
      <c r="G226" s="166"/>
      <c r="H226" s="169"/>
      <c r="I226" s="176"/>
      <c r="J226" s="176"/>
      <c r="K226" s="176"/>
      <c r="L226" s="172"/>
      <c r="M226" s="177"/>
      <c r="N226" s="176"/>
      <c r="O226" s="176"/>
      <c r="P226" s="176"/>
      <c r="Q226" s="166"/>
      <c r="R226" s="169"/>
      <c r="S226" s="176"/>
      <c r="T226" s="176"/>
      <c r="U226" s="176"/>
      <c r="V226" s="176"/>
      <c r="W226" s="176"/>
      <c r="X226" s="176"/>
      <c r="Y226" s="176"/>
      <c r="Z226" s="176"/>
      <c r="AA226" s="176"/>
      <c r="AB226" s="176"/>
      <c r="AC226" s="176"/>
      <c r="AD226" s="176"/>
      <c r="AE226" s="176"/>
      <c r="AF226" s="176"/>
      <c r="AG226" s="176"/>
      <c r="AH226" s="176"/>
      <c r="AI226" s="176"/>
      <c r="AJ226" s="176"/>
      <c r="AK226" s="176"/>
      <c r="AL226" s="176"/>
      <c r="AM226" s="176"/>
      <c r="AN226" s="176"/>
      <c r="AO226" s="176"/>
      <c r="AP226" s="176"/>
      <c r="AQ226" s="172"/>
      <c r="AR226" s="908"/>
      <c r="AS226" s="908"/>
      <c r="AT226" s="908"/>
      <c r="AU226" s="908"/>
      <c r="AV226" s="908"/>
      <c r="AW226" s="908"/>
      <c r="AX226" s="908"/>
      <c r="AY226" s="908"/>
      <c r="AZ226" s="361"/>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46" t="s">
        <v>35</v>
      </c>
      <c r="CN226" s="46" t="s">
        <v>35</v>
      </c>
      <c r="CO226" s="46" t="s">
        <v>35</v>
      </c>
      <c r="CP226" s="46" t="s">
        <v>35</v>
      </c>
      <c r="CQ226" s="46" t="s">
        <v>35</v>
      </c>
      <c r="CR226" s="7"/>
      <c r="CS226" s="7"/>
      <c r="CT226" s="7"/>
      <c r="CU226" s="7"/>
      <c r="CV226" s="7"/>
      <c r="CW226" s="7"/>
      <c r="CX226" s="7"/>
      <c r="CY226" s="7"/>
      <c r="CZ226" s="7"/>
    </row>
    <row r="227" s="454" customFormat="true" ht="15" customHeight="true" x14ac:dyDescent="0.2">
      <c r="A227" s="165"/>
      <c r="B227" s="158"/>
      <c r="C227" s="177"/>
      <c r="D227" s="176"/>
      <c r="E227" s="176"/>
      <c r="F227" s="176"/>
      <c r="G227" s="166"/>
      <c r="H227" s="169"/>
      <c r="I227" s="176"/>
      <c r="J227" s="176"/>
      <c r="K227" s="176"/>
      <c r="L227" s="172"/>
      <c r="M227" s="177"/>
      <c r="N227" s="176"/>
      <c r="O227" s="176"/>
      <c r="P227" s="176"/>
      <c r="Q227" s="166"/>
      <c r="R227" s="169"/>
      <c r="S227" s="176"/>
      <c r="T227" s="176"/>
      <c r="U227" s="176"/>
      <c r="V227" s="176"/>
      <c r="W227" s="176"/>
      <c r="X227" s="176"/>
      <c r="Y227" s="176"/>
      <c r="Z227" s="176"/>
      <c r="AA227" s="176"/>
      <c r="AB227" s="176"/>
      <c r="AC227" s="176"/>
      <c r="AD227" s="176"/>
      <c r="AE227" s="176"/>
      <c r="AF227" s="176"/>
      <c r="AG227" s="176"/>
      <c r="AH227" s="176"/>
      <c r="AI227" s="176"/>
      <c r="AJ227" s="176"/>
      <c r="AK227" s="176"/>
      <c r="AL227" s="176"/>
      <c r="AM227" s="176"/>
      <c r="AN227" s="176"/>
      <c r="AO227" s="176"/>
      <c r="AP227" s="176"/>
      <c r="AQ227" s="172"/>
      <c r="AR227" s="908"/>
      <c r="AS227" s="908"/>
      <c r="AT227" s="908"/>
      <c r="AU227" s="908"/>
      <c r="AV227" s="908"/>
      <c r="AW227" s="908"/>
      <c r="AX227" s="908"/>
      <c r="AY227" s="908"/>
      <c r="AZ227" s="361"/>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46" t="s">
        <v>35</v>
      </c>
      <c r="CN227" s="46" t="s">
        <v>35</v>
      </c>
      <c r="CO227" s="46" t="s">
        <v>35</v>
      </c>
      <c r="CP227" s="46" t="s">
        <v>35</v>
      </c>
      <c r="CQ227" s="46" t="s">
        <v>35</v>
      </c>
      <c r="CR227" s="7"/>
      <c r="CS227" s="7"/>
      <c r="CT227" s="7"/>
      <c r="CU227" s="7"/>
      <c r="CV227" s="7"/>
      <c r="CW227" s="7"/>
      <c r="CX227" s="7"/>
      <c r="CY227" s="7"/>
      <c r="CZ227" s="7"/>
    </row>
    <row r="228" s="454" customFormat="true" ht="15" customHeight="true" x14ac:dyDescent="0.2">
      <c r="A228" s="165"/>
      <c r="B228" s="158"/>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2"/>
      <c r="AR228" s="908"/>
      <c r="AS228" s="908"/>
      <c r="AT228" s="908"/>
      <c r="AU228" s="908"/>
      <c r="AV228" s="908"/>
      <c r="AW228" s="908"/>
      <c r="AX228" s="908"/>
      <c r="AY228" s="908"/>
      <c r="AZ228" s="361"/>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46" t="s">
        <v>35</v>
      </c>
      <c r="CN228" s="46" t="s">
        <v>35</v>
      </c>
      <c r="CO228" s="46" t="s">
        <v>35</v>
      </c>
      <c r="CP228" s="46" t="s">
        <v>35</v>
      </c>
      <c r="CQ228" s="46" t="s">
        <v>35</v>
      </c>
      <c r="CR228" s="7"/>
      <c r="CS228" s="7"/>
      <c r="CT228" s="7"/>
      <c r="CU228" s="7"/>
      <c r="CV228" s="7"/>
      <c r="CW228" s="7"/>
      <c r="CX228" s="7"/>
      <c r="CY228" s="7"/>
      <c r="CZ228" s="7"/>
    </row>
    <row r="229" s="454" customFormat="true" ht="15" customHeight="true" x14ac:dyDescent="0.2">
      <c r="A229" s="165"/>
      <c r="B229" s="158"/>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2"/>
      <c r="AR229" s="908"/>
      <c r="AS229" s="908"/>
      <c r="AT229" s="908"/>
      <c r="AU229" s="908"/>
      <c r="AV229" s="908"/>
      <c r="AW229" s="908"/>
      <c r="AX229" s="908"/>
      <c r="AY229" s="908"/>
      <c r="AZ229" s="361"/>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46" t="s">
        <v>35</v>
      </c>
      <c r="CN229" s="46" t="s">
        <v>35</v>
      </c>
      <c r="CO229" s="46" t="s">
        <v>35</v>
      </c>
      <c r="CP229" s="46" t="s">
        <v>35</v>
      </c>
      <c r="CQ229" s="46" t="s">
        <v>35</v>
      </c>
      <c r="CR229" s="7"/>
      <c r="CS229" s="7"/>
      <c r="CT229" s="7"/>
      <c r="CU229" s="7"/>
      <c r="CV229" s="7"/>
      <c r="CW229" s="7"/>
      <c r="CX229" s="7"/>
      <c r="CY229" s="7"/>
      <c r="CZ229" s="7"/>
    </row>
    <row r="230" s="454" customFormat="true" ht="15" customHeight="true" x14ac:dyDescent="0.2">
      <c r="A230" s="165"/>
      <c r="B230" s="158"/>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2"/>
      <c r="AR230" s="908"/>
      <c r="AS230" s="908"/>
      <c r="AT230" s="908"/>
      <c r="AU230" s="908"/>
      <c r="AV230" s="908"/>
      <c r="AW230" s="908"/>
      <c r="AX230" s="908"/>
      <c r="AY230" s="908"/>
      <c r="AZ230" s="361"/>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46" t="s">
        <v>35</v>
      </c>
      <c r="CN230" s="46" t="s">
        <v>35</v>
      </c>
      <c r="CO230" s="46" t="s">
        <v>35</v>
      </c>
      <c r="CP230" s="46" t="s">
        <v>35</v>
      </c>
      <c r="CQ230" s="46" t="s">
        <v>35</v>
      </c>
      <c r="CR230" s="7"/>
      <c r="CS230" s="7"/>
      <c r="CT230" s="7"/>
      <c r="CU230" s="7"/>
      <c r="CV230" s="7"/>
      <c r="CW230" s="7"/>
      <c r="CX230" s="7"/>
      <c r="CY230" s="7"/>
      <c r="CZ230" s="7"/>
    </row>
    <row r="231" s="454" customFormat="true" ht="15" customHeight="true" x14ac:dyDescent="0.2">
      <c r="A231" s="165"/>
      <c r="B231" s="158"/>
      <c r="C231" s="177"/>
      <c r="D231" s="176"/>
      <c r="E231" s="176"/>
      <c r="F231" s="176"/>
      <c r="G231" s="166"/>
      <c r="H231" s="169"/>
      <c r="I231" s="176"/>
      <c r="J231" s="176"/>
      <c r="K231" s="176"/>
      <c r="L231" s="172"/>
      <c r="M231" s="177"/>
      <c r="N231" s="176"/>
      <c r="O231" s="176"/>
      <c r="P231" s="176"/>
      <c r="Q231" s="166"/>
      <c r="R231" s="169"/>
      <c r="S231" s="176"/>
      <c r="T231" s="176"/>
      <c r="U231" s="176"/>
      <c r="V231" s="176"/>
      <c r="W231" s="176"/>
      <c r="X231" s="176"/>
      <c r="Y231" s="176"/>
      <c r="Z231" s="176"/>
      <c r="AA231" s="176"/>
      <c r="AB231" s="176"/>
      <c r="AC231" s="128"/>
      <c r="AD231" s="128"/>
      <c r="AE231" s="128"/>
      <c r="AF231" s="128"/>
      <c r="AG231" s="128"/>
      <c r="AH231" s="128"/>
      <c r="AI231" s="128"/>
      <c r="AJ231" s="128"/>
      <c r="AK231" s="128"/>
      <c r="AL231" s="128"/>
      <c r="AM231" s="128"/>
      <c r="AN231" s="128"/>
      <c r="AO231" s="128"/>
      <c r="AP231" s="128"/>
      <c r="AQ231" s="119"/>
      <c r="AR231" s="908"/>
      <c r="AS231" s="908"/>
      <c r="AT231" s="908"/>
      <c r="AU231" s="908"/>
      <c r="AV231" s="908"/>
      <c r="AW231" s="908"/>
      <c r="AX231" s="908"/>
      <c r="AY231" s="908"/>
      <c r="AZ231" s="361"/>
      <c r="BA231" s="457"/>
      <c r="BB231" s="585"/>
      <c r="BC231" s="430"/>
      <c r="BD231" s="422"/>
      <c r="BE231" s="422"/>
      <c r="BF231" s="422"/>
      <c r="BG231" s="434"/>
      <c r="BH231" s="430"/>
      <c r="BI231" s="422"/>
      <c r="BJ231" s="422"/>
      <c r="BK231" s="422"/>
      <c r="BL231" s="434"/>
      <c r="BM231" s="430"/>
      <c r="BN231" s="422"/>
      <c r="BO231" s="422"/>
      <c r="BP231" s="422"/>
      <c r="BQ231" s="434"/>
      <c r="BR231" s="430"/>
      <c r="BS231" s="422"/>
      <c r="BT231" s="422"/>
      <c r="BU231" s="422"/>
      <c r="BV231" s="422"/>
      <c r="BW231" s="422"/>
      <c r="BX231" s="422"/>
      <c r="BY231" s="423"/>
      <c r="BZ231" s="423"/>
      <c r="CA231" s="423"/>
      <c r="CB231" s="423"/>
      <c r="CC231" s="423"/>
      <c r="CD231" s="423"/>
      <c r="CE231" s="423"/>
      <c r="CF231" s="423"/>
      <c r="CG231" s="423"/>
      <c r="CH231" s="423"/>
      <c r="CI231" s="423"/>
      <c r="CJ231" s="423"/>
      <c r="CK231" s="423"/>
      <c r="CL231" s="423"/>
      <c r="CM231" s="423"/>
      <c r="CN231" s="423"/>
      <c r="CO231" s="423"/>
      <c r="CP231" s="423"/>
      <c r="CQ231" s="423"/>
      <c r="CR231" s="6"/>
      <c r="CS231" s="6"/>
      <c r="CT231" s="6"/>
      <c r="CU231" s="6"/>
      <c r="CV231" s="6"/>
      <c r="CW231" s="6"/>
      <c r="CX231" s="6"/>
      <c r="CY231" s="6"/>
      <c r="CZ231" s="6"/>
    </row>
    <row r="232" s="454" customFormat="true" ht="15" customHeight="true" x14ac:dyDescent="0.2">
      <c r="A232" s="165"/>
      <c r="B232" s="158"/>
      <c r="C232" s="177"/>
      <c r="D232" s="176"/>
      <c r="E232" s="176"/>
      <c r="F232" s="176"/>
      <c r="G232" s="166"/>
      <c r="H232" s="169"/>
      <c r="I232" s="176"/>
      <c r="J232" s="176"/>
      <c r="K232" s="176"/>
      <c r="L232" s="172"/>
      <c r="M232" s="177"/>
      <c r="N232" s="176"/>
      <c r="O232" s="176"/>
      <c r="P232" s="176"/>
      <c r="Q232" s="166"/>
      <c r="R232" s="169"/>
      <c r="S232" s="176"/>
      <c r="T232" s="176"/>
      <c r="U232" s="176"/>
      <c r="V232" s="176"/>
      <c r="W232" s="176"/>
      <c r="X232" s="176"/>
      <c r="Y232" s="176"/>
      <c r="Z232" s="176"/>
      <c r="AA232" s="176"/>
      <c r="AB232" s="176"/>
      <c r="AC232" s="128"/>
      <c r="AD232" s="128"/>
      <c r="AE232" s="128"/>
      <c r="AF232" s="128"/>
      <c r="AG232" s="128"/>
      <c r="AH232" s="128"/>
      <c r="AI232" s="128"/>
      <c r="AJ232" s="128"/>
      <c r="AK232" s="128"/>
      <c r="AL232" s="128"/>
      <c r="AM232" s="128"/>
      <c r="AN232" s="128"/>
      <c r="AO232" s="128"/>
      <c r="AP232" s="128"/>
      <c r="AQ232" s="119"/>
      <c r="AR232" s="908"/>
      <c r="AS232" s="908"/>
      <c r="AT232" s="908"/>
      <c r="AU232" s="908"/>
      <c r="AV232" s="908"/>
      <c r="AW232" s="908"/>
      <c r="AX232" s="908"/>
      <c r="AY232" s="908"/>
      <c r="AZ232" s="361"/>
      <c r="BA232" s="586"/>
      <c r="BB232" s="585"/>
      <c r="BC232" s="430"/>
      <c r="BD232" s="422"/>
      <c r="BE232" s="422"/>
      <c r="BF232" s="422"/>
      <c r="BG232" s="434"/>
      <c r="BH232" s="430"/>
      <c r="BI232" s="422"/>
      <c r="BJ232" s="422"/>
      <c r="BK232" s="422"/>
      <c r="BL232" s="434"/>
      <c r="BM232" s="430"/>
      <c r="BN232" s="422"/>
      <c r="BO232" s="422"/>
      <c r="BP232" s="422"/>
      <c r="BQ232" s="434"/>
      <c r="BR232" s="430"/>
      <c r="BS232" s="422"/>
      <c r="BT232" s="422"/>
      <c r="BU232" s="422"/>
      <c r="BV232" s="422"/>
      <c r="BW232" s="422"/>
      <c r="BX232" s="422"/>
      <c r="BY232" s="423"/>
      <c r="BZ232" s="423"/>
      <c r="CA232" s="423"/>
      <c r="CB232" s="423"/>
      <c r="CC232" s="423"/>
      <c r="CD232" s="423"/>
      <c r="CE232" s="423"/>
      <c r="CF232" s="423"/>
      <c r="CG232" s="423"/>
      <c r="CH232" s="423"/>
      <c r="CI232" s="423"/>
      <c r="CJ232" s="423"/>
      <c r="CK232" s="423"/>
      <c r="CL232" s="423"/>
      <c r="CM232" s="423"/>
      <c r="CN232" s="423"/>
      <c r="CO232" s="423"/>
      <c r="CP232" s="423"/>
      <c r="CQ232" s="423"/>
      <c r="CR232" s="6"/>
      <c r="CS232" s="6"/>
      <c r="CT232" s="6"/>
      <c r="CU232" s="6"/>
      <c r="CV232" s="6"/>
      <c r="CW232" s="6"/>
      <c r="CX232" s="6"/>
      <c r="CY232" s="6"/>
      <c r="CZ232" s="6"/>
    </row>
    <row r="233" s="454" customFormat="true" ht="15" customHeight="true" x14ac:dyDescent="0.2">
      <c r="A233" s="165"/>
      <c r="B233" s="158"/>
      <c r="C233" s="96"/>
      <c r="D233" s="95"/>
      <c r="E233" s="95"/>
      <c r="F233" s="95"/>
      <c r="G233" s="94"/>
      <c r="H233" s="93"/>
      <c r="I233" s="95"/>
      <c r="J233" s="95"/>
      <c r="K233" s="95"/>
      <c r="L233" s="92"/>
      <c r="M233" s="96"/>
      <c r="N233" s="95"/>
      <c r="O233" s="95"/>
      <c r="P233" s="95"/>
      <c r="Q233" s="94"/>
      <c r="R233" s="93"/>
      <c r="S233" s="95"/>
      <c r="T233" s="95"/>
      <c r="U233" s="95"/>
      <c r="V233" s="95"/>
      <c r="W233" s="95"/>
      <c r="X233" s="95"/>
      <c r="Y233" s="95"/>
      <c r="Z233" s="95"/>
      <c r="AA233" s="95"/>
      <c r="AB233" s="95"/>
      <c r="AC233" s="128"/>
      <c r="AD233" s="128"/>
      <c r="AE233" s="128"/>
      <c r="AF233" s="128"/>
      <c r="AG233" s="128"/>
      <c r="AH233" s="128"/>
      <c r="AI233" s="128"/>
      <c r="AJ233" s="128"/>
      <c r="AK233" s="128"/>
      <c r="AL233" s="128"/>
      <c r="AM233" s="128"/>
      <c r="AN233" s="128"/>
      <c r="AO233" s="128"/>
      <c r="AP233" s="128"/>
      <c r="AQ233" s="119"/>
      <c r="AR233" s="908"/>
      <c r="AS233" s="908"/>
      <c r="AT233" s="908"/>
      <c r="AU233" s="908"/>
      <c r="AV233" s="908"/>
      <c r="AW233" s="908"/>
      <c r="AX233" s="908"/>
      <c r="AY233" s="908"/>
      <c r="AZ233" s="361"/>
      <c r="BA233" s="586"/>
      <c r="BB233" s="585"/>
      <c r="BC233" s="430"/>
      <c r="BD233" s="422"/>
      <c r="BE233" s="422"/>
      <c r="BF233" s="422"/>
      <c r="BG233" s="434"/>
      <c r="BH233" s="430"/>
      <c r="BI233" s="422"/>
      <c r="BJ233" s="422"/>
      <c r="BK233" s="422"/>
      <c r="BL233" s="434"/>
      <c r="BM233" s="430"/>
      <c r="BN233" s="422"/>
      <c r="BO233" s="422"/>
      <c r="BP233" s="422"/>
      <c r="BQ233" s="434"/>
      <c r="BR233" s="430"/>
      <c r="BS233" s="422"/>
      <c r="BT233" s="422"/>
      <c r="BU233" s="422"/>
      <c r="BV233" s="422"/>
      <c r="BW233" s="422"/>
      <c r="BX233" s="422"/>
      <c r="BY233" s="423"/>
      <c r="BZ233" s="423"/>
      <c r="CA233" s="423"/>
      <c r="CB233" s="423"/>
      <c r="CC233" s="423"/>
      <c r="CD233" s="423"/>
      <c r="CE233" s="423"/>
      <c r="CF233" s="423"/>
      <c r="CG233" s="423"/>
      <c r="CH233" s="423"/>
      <c r="CI233" s="423"/>
      <c r="CJ233" s="423"/>
      <c r="CK233" s="423"/>
      <c r="CL233" s="423"/>
      <c r="CM233" s="423"/>
      <c r="CN233" s="423"/>
      <c r="CO233" s="423"/>
      <c r="CP233" s="423"/>
      <c r="CQ233" s="423"/>
      <c r="CR233" s="6"/>
      <c r="CS233" s="6"/>
      <c r="CT233" s="6"/>
      <c r="CU233" s="6"/>
      <c r="CV233" s="6"/>
      <c r="CW233" s="6"/>
      <c r="CX233" s="6"/>
      <c r="CY233" s="6"/>
      <c r="CZ233" s="6"/>
    </row>
    <row r="234" s="454" customFormat="true" ht="15" customHeight="true" x14ac:dyDescent="0.2">
      <c r="A234" s="165"/>
      <c r="B234" s="158"/>
      <c r="C234" s="96"/>
      <c r="D234" s="95"/>
      <c r="E234" s="95"/>
      <c r="F234" s="95"/>
      <c r="G234" s="94"/>
      <c r="H234" s="93"/>
      <c r="I234" s="95"/>
      <c r="J234" s="95"/>
      <c r="K234" s="95"/>
      <c r="L234" s="92"/>
      <c r="M234" s="96"/>
      <c r="N234" s="95"/>
      <c r="O234" s="95"/>
      <c r="P234" s="95"/>
      <c r="Q234" s="94"/>
      <c r="R234" s="93"/>
      <c r="S234" s="95"/>
      <c r="T234" s="95"/>
      <c r="U234" s="95"/>
      <c r="V234" s="95"/>
      <c r="W234" s="95"/>
      <c r="X234" s="95"/>
      <c r="Y234" s="95"/>
      <c r="Z234" s="95"/>
      <c r="AA234" s="95"/>
      <c r="AB234" s="95"/>
      <c r="AC234" s="128"/>
      <c r="AD234" s="128"/>
      <c r="AE234" s="128"/>
      <c r="AF234" s="128"/>
      <c r="AG234" s="128"/>
      <c r="AH234" s="128"/>
      <c r="AI234" s="128"/>
      <c r="AJ234" s="128"/>
      <c r="AK234" s="128"/>
      <c r="AL234" s="128"/>
      <c r="AM234" s="128"/>
      <c r="AN234" s="128"/>
      <c r="AO234" s="128"/>
      <c r="AP234" s="128"/>
      <c r="AQ234" s="119"/>
      <c r="AR234" s="908"/>
      <c r="AS234" s="908"/>
      <c r="AT234" s="908"/>
      <c r="AU234" s="908"/>
      <c r="AV234" s="908"/>
      <c r="AW234" s="908"/>
      <c r="AX234" s="908"/>
      <c r="AY234" s="908"/>
      <c r="AZ234" s="361"/>
      <c r="BA234" s="586"/>
      <c r="BB234" s="585"/>
      <c r="BC234" s="430"/>
      <c r="BD234" s="422"/>
      <c r="BE234" s="422"/>
      <c r="BF234" s="422"/>
      <c r="BG234" s="434"/>
      <c r="BH234" s="430"/>
      <c r="BI234" s="422"/>
      <c r="BJ234" s="422"/>
      <c r="BK234" s="422"/>
      <c r="BL234" s="434"/>
      <c r="BM234" s="430"/>
      <c r="BN234" s="422"/>
      <c r="BO234" s="422"/>
      <c r="BP234" s="422"/>
      <c r="BQ234" s="434"/>
      <c r="BR234" s="430"/>
      <c r="BS234" s="422"/>
      <c r="BT234" s="422"/>
      <c r="BU234" s="422"/>
      <c r="BV234" s="422"/>
      <c r="BW234" s="422"/>
      <c r="BX234" s="422"/>
      <c r="BY234" s="423"/>
      <c r="BZ234" s="423"/>
      <c r="CA234" s="423"/>
      <c r="CB234" s="423"/>
      <c r="CC234" s="423"/>
      <c r="CD234" s="423"/>
      <c r="CE234" s="423"/>
      <c r="CF234" s="423"/>
      <c r="CG234" s="423"/>
      <c r="CH234" s="423"/>
      <c r="CI234" s="423"/>
      <c r="CJ234" s="423"/>
      <c r="CK234" s="423"/>
      <c r="CL234" s="423"/>
      <c r="CM234" s="423"/>
      <c r="CN234" s="423"/>
      <c r="CO234" s="423"/>
      <c r="CP234" s="423"/>
      <c r="CQ234" s="423"/>
      <c r="CR234" s="6"/>
      <c r="CS234" s="6"/>
      <c r="CT234" s="6"/>
      <c r="CU234" s="6"/>
      <c r="CV234" s="6"/>
      <c r="CW234" s="6"/>
      <c r="CX234" s="6"/>
      <c r="CY234" s="6"/>
      <c r="CZ234" s="6"/>
    </row>
    <row r="235" s="454" customFormat="true" ht="15" customHeight="true" x14ac:dyDescent="0.2">
      <c r="A235" s="165"/>
      <c r="B235" s="158"/>
      <c r="C235" s="96"/>
      <c r="D235" s="95"/>
      <c r="E235" s="95"/>
      <c r="F235" s="95"/>
      <c r="G235" s="94"/>
      <c r="H235" s="93"/>
      <c r="I235" s="95"/>
      <c r="J235" s="95"/>
      <c r="K235" s="95"/>
      <c r="L235" s="92"/>
      <c r="M235" s="96"/>
      <c r="N235" s="95"/>
      <c r="O235" s="95"/>
      <c r="P235" s="95"/>
      <c r="Q235" s="94"/>
      <c r="R235" s="93"/>
      <c r="S235" s="95"/>
      <c r="T235" s="95"/>
      <c r="U235" s="95"/>
      <c r="V235" s="95"/>
      <c r="W235" s="95"/>
      <c r="X235" s="95"/>
      <c r="Y235" s="95"/>
      <c r="Z235" s="95"/>
      <c r="AA235" s="95"/>
      <c r="AB235" s="95"/>
      <c r="AC235" s="128"/>
      <c r="AD235" s="128"/>
      <c r="AE235" s="128"/>
      <c r="AF235" s="128"/>
      <c r="AG235" s="128"/>
      <c r="AH235" s="128"/>
      <c r="AI235" s="128"/>
      <c r="AJ235" s="128"/>
      <c r="AK235" s="128"/>
      <c r="AL235" s="128"/>
      <c r="AM235" s="128"/>
      <c r="AN235" s="128"/>
      <c r="AO235" s="128"/>
      <c r="AP235" s="128"/>
      <c r="AQ235" s="119"/>
      <c r="AR235" s="908"/>
      <c r="AS235" s="908"/>
      <c r="AT235" s="908"/>
      <c r="AU235" s="908"/>
      <c r="AV235" s="908"/>
      <c r="AW235" s="908"/>
      <c r="AX235" s="908"/>
      <c r="AY235" s="908"/>
      <c r="AZ235" s="361"/>
      <c r="BA235" s="586"/>
      <c r="BB235" s="585"/>
      <c r="BC235" s="430"/>
      <c r="BD235" s="422"/>
      <c r="BE235" s="422"/>
      <c r="BF235" s="422"/>
      <c r="BG235" s="434"/>
      <c r="BH235" s="430"/>
      <c r="BI235" s="422"/>
      <c r="BJ235" s="422"/>
      <c r="BK235" s="422"/>
      <c r="BL235" s="434"/>
      <c r="BM235" s="430"/>
      <c r="BN235" s="422"/>
      <c r="BO235" s="422"/>
      <c r="BP235" s="422"/>
      <c r="BQ235" s="434"/>
      <c r="BR235" s="430"/>
      <c r="BS235" s="422"/>
      <c r="BT235" s="422"/>
      <c r="BU235" s="422"/>
      <c r="BV235" s="422"/>
      <c r="BW235" s="422"/>
      <c r="BX235" s="422"/>
      <c r="BY235" s="423"/>
      <c r="BZ235" s="423"/>
      <c r="CA235" s="423"/>
      <c r="CB235" s="423"/>
      <c r="CC235" s="423"/>
      <c r="CD235" s="423"/>
      <c r="CE235" s="423"/>
      <c r="CF235" s="423"/>
      <c r="CG235" s="423"/>
      <c r="CH235" s="423"/>
      <c r="CI235" s="423"/>
      <c r="CJ235" s="423"/>
      <c r="CK235" s="423"/>
      <c r="CL235" s="423"/>
      <c r="CM235" s="423"/>
      <c r="CN235" s="423"/>
      <c r="CO235" s="423"/>
      <c r="CP235" s="423"/>
      <c r="CQ235" s="423"/>
      <c r="CR235" s="6"/>
      <c r="CS235" s="6"/>
      <c r="CT235" s="6"/>
      <c r="CU235" s="6"/>
      <c r="CV235" s="6"/>
      <c r="CW235" s="6"/>
      <c r="CX235" s="6"/>
      <c r="CY235" s="6"/>
      <c r="CZ235" s="6"/>
    </row>
    <row r="236" s="454" customFormat="true" ht="15" customHeight="true" x14ac:dyDescent="0.2">
      <c r="A236" s="165"/>
      <c r="B236" s="158"/>
      <c r="C236" s="96"/>
      <c r="D236" s="95"/>
      <c r="E236" s="95"/>
      <c r="F236" s="95"/>
      <c r="G236" s="94"/>
      <c r="H236" s="93"/>
      <c r="I236" s="95"/>
      <c r="J236" s="95"/>
      <c r="K236" s="95"/>
      <c r="L236" s="92"/>
      <c r="M236" s="96"/>
      <c r="N236" s="95"/>
      <c r="O236" s="95"/>
      <c r="P236" s="95"/>
      <c r="Q236" s="94"/>
      <c r="R236" s="93"/>
      <c r="S236" s="95"/>
      <c r="T236" s="95"/>
      <c r="U236" s="95"/>
      <c r="V236" s="95"/>
      <c r="W236" s="95"/>
      <c r="X236" s="95"/>
      <c r="Y236" s="95"/>
      <c r="Z236" s="95"/>
      <c r="AA236" s="95"/>
      <c r="AB236" s="95"/>
      <c r="AC236" s="128"/>
      <c r="AD236" s="128"/>
      <c r="AE236" s="128"/>
      <c r="AF236" s="128"/>
      <c r="AG236" s="128"/>
      <c r="AH236" s="128"/>
      <c r="AI236" s="128"/>
      <c r="AJ236" s="128"/>
      <c r="AK236" s="128"/>
      <c r="AL236" s="128"/>
      <c r="AM236" s="128"/>
      <c r="AN236" s="128"/>
      <c r="AO236" s="128"/>
      <c r="AP236" s="128"/>
      <c r="AQ236" s="119"/>
      <c r="AR236" s="908"/>
      <c r="AS236" s="908"/>
      <c r="AT236" s="908"/>
      <c r="AU236" s="908"/>
      <c r="AV236" s="908"/>
      <c r="AW236" s="908"/>
      <c r="AX236" s="908"/>
      <c r="AY236" s="908"/>
      <c r="AZ236" s="361"/>
      <c r="BA236" s="586"/>
      <c r="BB236" s="585"/>
      <c r="BC236" s="430"/>
      <c r="BD236" s="422"/>
      <c r="BE236" s="422"/>
      <c r="BF236" s="422"/>
      <c r="BG236" s="434"/>
      <c r="BH236" s="430"/>
      <c r="BI236" s="422"/>
      <c r="BJ236" s="422"/>
      <c r="BK236" s="422"/>
      <c r="BL236" s="434"/>
      <c r="BM236" s="430"/>
      <c r="BN236" s="422"/>
      <c r="BO236" s="422"/>
      <c r="BP236" s="422"/>
      <c r="BQ236" s="434"/>
      <c r="BR236" s="430"/>
      <c r="BS236" s="422"/>
      <c r="BT236" s="422"/>
      <c r="BU236" s="422"/>
      <c r="BV236" s="422"/>
      <c r="BW236" s="422"/>
      <c r="BX236" s="422"/>
      <c r="BY236" s="423"/>
      <c r="BZ236" s="423"/>
      <c r="CA236" s="423"/>
      <c r="CB236" s="423"/>
      <c r="CC236" s="423"/>
      <c r="CD236" s="423"/>
      <c r="CE236" s="423"/>
      <c r="CF236" s="423"/>
      <c r="CG236" s="423"/>
      <c r="CH236" s="423"/>
      <c r="CI236" s="423"/>
      <c r="CJ236" s="423"/>
      <c r="CK236" s="423"/>
      <c r="CL236" s="423"/>
      <c r="CM236" s="423"/>
      <c r="CN236" s="423"/>
      <c r="CO236" s="423"/>
      <c r="CP236" s="423"/>
      <c r="CQ236" s="423"/>
      <c r="CR236" s="6"/>
      <c r="CS236" s="6"/>
      <c r="CT236" s="6"/>
      <c r="CU236" s="6"/>
      <c r="CV236" s="6"/>
      <c r="CW236" s="6"/>
      <c r="CX236" s="6"/>
      <c r="CY236" s="6"/>
      <c r="CZ236" s="6"/>
    </row>
    <row r="237" s="454" customFormat="true" ht="15" customHeight="true" x14ac:dyDescent="0.2">
      <c r="A237" s="165"/>
      <c r="B237" s="158"/>
      <c r="C237" s="96"/>
      <c r="D237" s="95"/>
      <c r="E237" s="95"/>
      <c r="F237" s="95"/>
      <c r="G237" s="94"/>
      <c r="H237" s="93"/>
      <c r="I237" s="95"/>
      <c r="J237" s="95"/>
      <c r="K237" s="95"/>
      <c r="L237" s="92"/>
      <c r="M237" s="96"/>
      <c r="N237" s="95"/>
      <c r="O237" s="95"/>
      <c r="P237" s="95"/>
      <c r="Q237" s="94"/>
      <c r="R237" s="93"/>
      <c r="S237" s="95"/>
      <c r="T237" s="95"/>
      <c r="U237" s="95"/>
      <c r="V237" s="95"/>
      <c r="W237" s="95"/>
      <c r="X237" s="95"/>
      <c r="Y237" s="95"/>
      <c r="Z237" s="95"/>
      <c r="AA237" s="95"/>
      <c r="AB237" s="95"/>
      <c r="AC237" s="128"/>
      <c r="AD237" s="128"/>
      <c r="AE237" s="128"/>
      <c r="AF237" s="128"/>
      <c r="AG237" s="128"/>
      <c r="AH237" s="128"/>
      <c r="AI237" s="128"/>
      <c r="AJ237" s="128"/>
      <c r="AK237" s="128"/>
      <c r="AL237" s="128"/>
      <c r="AM237" s="128"/>
      <c r="AN237" s="128"/>
      <c r="AO237" s="128"/>
      <c r="AP237" s="128"/>
      <c r="AQ237" s="119"/>
      <c r="AR237" s="908"/>
      <c r="AS237" s="908"/>
      <c r="AT237" s="908"/>
      <c r="AU237" s="908"/>
      <c r="AV237" s="908"/>
      <c r="AW237" s="908"/>
      <c r="AX237" s="908"/>
      <c r="AY237" s="908"/>
      <c r="AZ237" s="361"/>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423"/>
      <c r="CN237" s="423"/>
      <c r="CO237" s="423"/>
      <c r="CP237" s="423"/>
      <c r="CQ237" s="423"/>
      <c r="CR237" s="6"/>
      <c r="CS237" s="6"/>
      <c r="CT237" s="6"/>
      <c r="CU237" s="6"/>
      <c r="CV237" s="6"/>
      <c r="CW237" s="6"/>
      <c r="CX237" s="6"/>
      <c r="CY237" s="6"/>
      <c r="CZ237" s="6"/>
    </row>
    <row r="238" s="454" customFormat="true" ht="15" customHeight="true" x14ac:dyDescent="0.2">
      <c r="A238" s="165"/>
      <c r="B238" s="158"/>
      <c r="C238" s="96"/>
      <c r="D238" s="95"/>
      <c r="E238" s="95"/>
      <c r="F238" s="95"/>
      <c r="G238" s="94"/>
      <c r="H238" s="93"/>
      <c r="I238" s="95"/>
      <c r="J238" s="95"/>
      <c r="K238" s="95"/>
      <c r="L238" s="92"/>
      <c r="M238" s="96"/>
      <c r="N238" s="95"/>
      <c r="O238" s="95"/>
      <c r="P238" s="95"/>
      <c r="Q238" s="94"/>
      <c r="R238" s="93"/>
      <c r="S238" s="95"/>
      <c r="T238" s="95"/>
      <c r="U238" s="95"/>
      <c r="V238" s="95"/>
      <c r="W238" s="95"/>
      <c r="X238" s="95"/>
      <c r="Y238" s="95"/>
      <c r="Z238" s="95"/>
      <c r="AA238" s="95"/>
      <c r="AB238" s="95"/>
      <c r="AC238" s="128"/>
      <c r="AD238" s="128"/>
      <c r="AE238" s="128"/>
      <c r="AF238" s="128"/>
      <c r="AG238" s="128"/>
      <c r="AH238" s="128"/>
      <c r="AI238" s="128"/>
      <c r="AJ238" s="128"/>
      <c r="AK238" s="128"/>
      <c r="AL238" s="128"/>
      <c r="AM238" s="128"/>
      <c r="AN238" s="128"/>
      <c r="AO238" s="128"/>
      <c r="AP238" s="128"/>
      <c r="AQ238" s="119"/>
      <c r="AR238" s="908"/>
      <c r="AS238" s="908"/>
      <c r="AT238" s="908"/>
      <c r="AU238" s="908"/>
      <c r="AV238" s="908"/>
      <c r="AW238" s="908"/>
      <c r="AX238" s="908"/>
      <c r="AY238" s="908"/>
      <c r="AZ238" s="361"/>
      <c r="BA238" s="586"/>
      <c r="BB238" s="585"/>
      <c r="BC238" s="430"/>
      <c r="BD238" s="422"/>
      <c r="BE238" s="422"/>
      <c r="BF238" s="422"/>
      <c r="BG238" s="434"/>
      <c r="BH238" s="430"/>
      <c r="BI238" s="422"/>
      <c r="BJ238" s="422"/>
      <c r="BK238" s="422"/>
      <c r="BL238" s="434"/>
      <c r="BM238" s="430"/>
      <c r="BN238" s="422"/>
      <c r="BO238" s="422"/>
      <c r="BP238" s="422"/>
      <c r="BQ238" s="434"/>
      <c r="BR238" s="430"/>
      <c r="BS238" s="422"/>
      <c r="BT238" s="422"/>
      <c r="BU238" s="422"/>
      <c r="BV238" s="422"/>
      <c r="BW238" s="422"/>
      <c r="BX238" s="422"/>
      <c r="BY238" s="423"/>
      <c r="BZ238" s="423"/>
      <c r="CA238" s="423"/>
      <c r="CB238" s="423"/>
      <c r="CC238" s="423"/>
      <c r="CD238" s="423"/>
      <c r="CE238" s="423"/>
      <c r="CF238" s="423"/>
      <c r="CG238" s="423"/>
      <c r="CH238" s="423"/>
      <c r="CI238" s="423"/>
      <c r="CJ238" s="423"/>
      <c r="CK238" s="423"/>
      <c r="CL238" s="423"/>
      <c r="CM238" s="423"/>
      <c r="CN238" s="423"/>
      <c r="CO238" s="423"/>
      <c r="CP238" s="423"/>
      <c r="CQ238" s="423"/>
      <c r="CR238" s="6"/>
      <c r="CS238" s="6"/>
      <c r="CT238" s="6"/>
      <c r="CU238" s="6"/>
      <c r="CV238" s="6"/>
      <c r="CW238" s="6"/>
      <c r="CX238" s="6"/>
      <c r="CY238" s="6"/>
      <c r="CZ238" s="6"/>
    </row>
    <row r="239" s="454" customFormat="true" ht="15" customHeight="true" x14ac:dyDescent="0.2">
      <c r="A239" s="165"/>
      <c r="B239" s="158"/>
      <c r="C239" s="96"/>
      <c r="D239" s="95"/>
      <c r="E239" s="95"/>
      <c r="F239" s="95"/>
      <c r="G239" s="94"/>
      <c r="H239" s="93"/>
      <c r="I239" s="95"/>
      <c r="J239" s="95"/>
      <c r="K239" s="95"/>
      <c r="L239" s="92"/>
      <c r="M239" s="96"/>
      <c r="N239" s="95"/>
      <c r="O239" s="95"/>
      <c r="P239" s="95"/>
      <c r="Q239" s="94"/>
      <c r="R239" s="93"/>
      <c r="S239" s="95"/>
      <c r="T239" s="95"/>
      <c r="U239" s="95"/>
      <c r="V239" s="95"/>
      <c r="W239" s="95"/>
      <c r="X239" s="95"/>
      <c r="Y239" s="95"/>
      <c r="Z239" s="95"/>
      <c r="AA239" s="95"/>
      <c r="AB239" s="95"/>
      <c r="AC239" s="128"/>
      <c r="AD239" s="128"/>
      <c r="AE239" s="128"/>
      <c r="AF239" s="128"/>
      <c r="AG239" s="128"/>
      <c r="AH239" s="128"/>
      <c r="AI239" s="128"/>
      <c r="AJ239" s="128"/>
      <c r="AK239" s="128"/>
      <c r="AL239" s="128"/>
      <c r="AM239" s="128"/>
      <c r="AN239" s="128"/>
      <c r="AO239" s="128"/>
      <c r="AP239" s="128"/>
      <c r="AQ239" s="119"/>
      <c r="AR239" s="908"/>
      <c r="AS239" s="908"/>
      <c r="AT239" s="908"/>
      <c r="AU239" s="908"/>
      <c r="AV239" s="908"/>
      <c r="AW239" s="908"/>
      <c r="AX239" s="908"/>
      <c r="AY239" s="908"/>
      <c r="AZ239" s="361"/>
      <c r="BA239" s="586"/>
      <c r="BB239" s="585"/>
      <c r="BC239" s="430"/>
      <c r="BD239" s="422"/>
      <c r="BE239" s="422"/>
      <c r="BF239" s="422"/>
      <c r="BG239" s="434"/>
      <c r="BH239" s="430"/>
      <c r="BI239" s="422"/>
      <c r="BJ239" s="422"/>
      <c r="BK239" s="422"/>
      <c r="BL239" s="434"/>
      <c r="BM239" s="430"/>
      <c r="BN239" s="422"/>
      <c r="BO239" s="422"/>
      <c r="BP239" s="422"/>
      <c r="BQ239" s="434"/>
      <c r="BR239" s="430"/>
      <c r="BS239" s="422"/>
      <c r="BT239" s="422"/>
      <c r="BU239" s="422"/>
      <c r="BV239" s="422"/>
      <c r="BW239" s="422"/>
      <c r="BX239" s="422"/>
      <c r="BY239" s="423"/>
      <c r="BZ239" s="423"/>
      <c r="CA239" s="423"/>
      <c r="CB239" s="423"/>
      <c r="CC239" s="423"/>
      <c r="CD239" s="423"/>
      <c r="CE239" s="423"/>
      <c r="CF239" s="423"/>
      <c r="CG239" s="423"/>
      <c r="CH239" s="423"/>
      <c r="CI239" s="423"/>
      <c r="CJ239" s="423"/>
      <c r="CK239" s="423"/>
      <c r="CL239" s="423"/>
      <c r="CM239" s="423"/>
      <c r="CN239" s="423"/>
      <c r="CO239" s="423"/>
      <c r="CP239" s="423"/>
      <c r="CQ239" s="423"/>
      <c r="CR239" s="6"/>
      <c r="CS239" s="6"/>
      <c r="CT239" s="6"/>
      <c r="CU239" s="6"/>
      <c r="CV239" s="6"/>
      <c r="CW239" s="6"/>
      <c r="CX239" s="6"/>
      <c r="CY239" s="6"/>
      <c r="CZ239" s="6"/>
    </row>
    <row r="240" s="454" customFormat="true" ht="15" customHeight="true" x14ac:dyDescent="0.2">
      <c r="A240" s="165"/>
      <c r="B240" s="158"/>
      <c r="C240" s="96"/>
      <c r="D240" s="95"/>
      <c r="E240" s="95"/>
      <c r="F240" s="95"/>
      <c r="G240" s="94"/>
      <c r="H240" s="93"/>
      <c r="I240" s="95"/>
      <c r="J240" s="95"/>
      <c r="K240" s="95"/>
      <c r="L240" s="92"/>
      <c r="M240" s="96"/>
      <c r="N240" s="95"/>
      <c r="O240" s="95"/>
      <c r="P240" s="95"/>
      <c r="Q240" s="94"/>
      <c r="R240" s="93"/>
      <c r="S240" s="95"/>
      <c r="T240" s="95"/>
      <c r="U240" s="95"/>
      <c r="V240" s="95"/>
      <c r="W240" s="95"/>
      <c r="X240" s="95"/>
      <c r="Y240" s="95"/>
      <c r="Z240" s="95"/>
      <c r="AA240" s="95"/>
      <c r="AB240" s="95"/>
      <c r="AC240" s="128"/>
      <c r="AD240" s="128"/>
      <c r="AE240" s="128"/>
      <c r="AF240" s="128"/>
      <c r="AG240" s="128"/>
      <c r="AH240" s="128"/>
      <c r="AI240" s="128"/>
      <c r="AJ240" s="128"/>
      <c r="AK240" s="128"/>
      <c r="AL240" s="128"/>
      <c r="AM240" s="128"/>
      <c r="AN240" s="128"/>
      <c r="AO240" s="128"/>
      <c r="AP240" s="128"/>
      <c r="AQ240" s="119"/>
      <c r="AR240" s="908"/>
      <c r="AS240" s="908"/>
      <c r="AT240" s="908"/>
      <c r="AU240" s="908"/>
      <c r="AV240" s="908"/>
      <c r="AW240" s="908"/>
      <c r="AX240" s="908"/>
      <c r="AY240" s="908"/>
      <c r="AZ240" s="361"/>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423"/>
      <c r="CN240" s="423"/>
      <c r="CO240" s="423"/>
      <c r="CP240" s="423"/>
      <c r="CQ240" s="423"/>
      <c r="CR240" s="6"/>
      <c r="CS240" s="6"/>
      <c r="CT240" s="6"/>
      <c r="CU240" s="6"/>
      <c r="CV240" s="6"/>
      <c r="CW240" s="6"/>
      <c r="CX240" s="6"/>
      <c r="CY240" s="6"/>
      <c r="CZ240" s="6"/>
    </row>
    <row r="241" s="454" customFormat="true" ht="15" customHeight="true" x14ac:dyDescent="0.2">
      <c r="A241" s="165"/>
      <c r="B241" s="158"/>
      <c r="C241" s="96"/>
      <c r="D241" s="95"/>
      <c r="E241" s="95"/>
      <c r="F241" s="95"/>
      <c r="G241" s="94"/>
      <c r="H241" s="93"/>
      <c r="I241" s="95"/>
      <c r="J241" s="95"/>
      <c r="K241" s="95"/>
      <c r="L241" s="92"/>
      <c r="M241" s="96"/>
      <c r="N241" s="95"/>
      <c r="O241" s="95"/>
      <c r="P241" s="95"/>
      <c r="Q241" s="94"/>
      <c r="R241" s="93"/>
      <c r="S241" s="95"/>
      <c r="T241" s="95"/>
      <c r="U241" s="95"/>
      <c r="V241" s="95"/>
      <c r="W241" s="95"/>
      <c r="X241" s="95"/>
      <c r="Y241" s="95"/>
      <c r="Z241" s="95"/>
      <c r="AA241" s="95"/>
      <c r="AB241" s="95"/>
      <c r="AC241" s="128"/>
      <c r="AD241" s="128"/>
      <c r="AE241" s="128"/>
      <c r="AF241" s="128"/>
      <c r="AG241" s="128"/>
      <c r="AH241" s="128"/>
      <c r="AI241" s="128"/>
      <c r="AJ241" s="128"/>
      <c r="AK241" s="128"/>
      <c r="AL241" s="128"/>
      <c r="AM241" s="128"/>
      <c r="AN241" s="128"/>
      <c r="AO241" s="128"/>
      <c r="AP241" s="128"/>
      <c r="AQ241" s="119"/>
      <c r="AR241" s="908"/>
      <c r="AS241" s="908"/>
      <c r="AT241" s="908"/>
      <c r="AU241" s="908"/>
      <c r="AV241" s="908"/>
      <c r="AW241" s="908"/>
      <c r="AX241" s="908"/>
      <c r="AY241" s="908"/>
      <c r="AZ241" s="361"/>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423"/>
      <c r="CN241" s="423"/>
      <c r="CO241" s="423"/>
      <c r="CP241" s="423"/>
      <c r="CQ241" s="423"/>
      <c r="CR241" s="6"/>
      <c r="CS241" s="6"/>
      <c r="CT241" s="6"/>
      <c r="CU241" s="6"/>
      <c r="CV241" s="6"/>
      <c r="CW241" s="6"/>
      <c r="CX241" s="6"/>
      <c r="CY241" s="6"/>
      <c r="CZ241" s="6"/>
    </row>
    <row r="242" s="454" customFormat="true" ht="15" customHeight="true" x14ac:dyDescent="0.2">
      <c r="A242" s="188"/>
      <c r="B242" s="157"/>
      <c r="C242" s="121"/>
      <c r="D242" s="128"/>
      <c r="E242" s="128"/>
      <c r="F242" s="128"/>
      <c r="G242" s="127"/>
      <c r="H242" s="120"/>
      <c r="I242" s="128"/>
      <c r="J242" s="128"/>
      <c r="K242" s="128"/>
      <c r="L242" s="119"/>
      <c r="M242" s="121"/>
      <c r="N242" s="128"/>
      <c r="O242" s="128"/>
      <c r="P242" s="128"/>
      <c r="Q242" s="127"/>
      <c r="R242" s="120"/>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19"/>
      <c r="AR242" s="908"/>
      <c r="AS242" s="908"/>
      <c r="AT242" s="908"/>
      <c r="AU242" s="908"/>
      <c r="AV242" s="908"/>
      <c r="AW242" s="908"/>
      <c r="AX242" s="908"/>
      <c r="AY242" s="908"/>
      <c r="AZ242" s="361"/>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423"/>
      <c r="CN242" s="423"/>
      <c r="CO242" s="423"/>
      <c r="CP242" s="423"/>
      <c r="CQ242" s="423"/>
      <c r="CR242" s="6"/>
      <c r="CS242" s="6"/>
      <c r="CT242" s="6"/>
      <c r="CU242" s="6"/>
      <c r="CV242" s="6"/>
      <c r="CW242" s="6"/>
      <c r="CX242" s="6"/>
      <c r="CY242" s="6"/>
      <c r="CZ242" s="6"/>
    </row>
    <row r="243" s="454" customFormat="true" ht="15" customHeight="true" x14ac:dyDescent="0.2">
      <c r="A243" s="188"/>
      <c r="B243" s="157"/>
      <c r="C243" s="121"/>
      <c r="D243" s="128"/>
      <c r="E243" s="128"/>
      <c r="F243" s="128"/>
      <c r="G243" s="127"/>
      <c r="H243" s="120"/>
      <c r="I243" s="128"/>
      <c r="J243" s="128"/>
      <c r="K243" s="128"/>
      <c r="L243" s="119"/>
      <c r="M243" s="121"/>
      <c r="N243" s="128"/>
      <c r="O243" s="128"/>
      <c r="P243" s="128"/>
      <c r="Q243" s="127"/>
      <c r="R243" s="120"/>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19"/>
      <c r="AR243" s="908"/>
      <c r="AS243" s="908"/>
      <c r="AT243" s="908"/>
      <c r="AU243" s="908"/>
      <c r="AV243" s="908"/>
      <c r="AW243" s="908"/>
      <c r="AX243" s="908"/>
      <c r="AY243" s="908"/>
      <c r="AZ243" s="361"/>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423"/>
      <c r="CN243" s="423"/>
      <c r="CO243" s="423"/>
      <c r="CP243" s="423"/>
      <c r="CQ243" s="423"/>
      <c r="CR243" s="6"/>
      <c r="CS243" s="6"/>
      <c r="CT243" s="6"/>
      <c r="CU243" s="6"/>
      <c r="CV243" s="6"/>
      <c r="CW243" s="6"/>
      <c r="CX243" s="6"/>
      <c r="CY243" s="6"/>
      <c r="CZ243" s="6"/>
    </row>
    <row r="244" s="454" customFormat="true" ht="15" customHeight="true" x14ac:dyDescent="0.2">
      <c r="A244" s="188"/>
      <c r="B244" s="157"/>
      <c r="C244" s="121"/>
      <c r="D244" s="128"/>
      <c r="E244" s="128"/>
      <c r="F244" s="128"/>
      <c r="G244" s="127"/>
      <c r="H244" s="120"/>
      <c r="I244" s="128"/>
      <c r="J244" s="128"/>
      <c r="K244" s="128"/>
      <c r="L244" s="119"/>
      <c r="M244" s="121"/>
      <c r="N244" s="128"/>
      <c r="O244" s="128"/>
      <c r="P244" s="128"/>
      <c r="Q244" s="127"/>
      <c r="R244" s="120"/>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19"/>
      <c r="AR244" s="908"/>
      <c r="AS244" s="908"/>
      <c r="AT244" s="908"/>
      <c r="AU244" s="908"/>
      <c r="AV244" s="908"/>
      <c r="AW244" s="908"/>
      <c r="AX244" s="908"/>
      <c r="AY244" s="908"/>
      <c r="AZ244" s="361"/>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423"/>
      <c r="CN244" s="423"/>
      <c r="CO244" s="423"/>
      <c r="CP244" s="423"/>
      <c r="CQ244" s="423"/>
      <c r="CR244" s="6"/>
      <c r="CS244" s="6"/>
      <c r="CT244" s="6"/>
      <c r="CU244" s="6"/>
      <c r="CV244" s="6"/>
      <c r="CW244" s="6"/>
      <c r="CX244" s="6"/>
      <c r="CY244" s="6"/>
      <c r="CZ244" s="6"/>
    </row>
    <row r="245" s="454" customFormat="true" ht="15" customHeight="true" x14ac:dyDescent="0.2">
      <c r="A245" s="188"/>
      <c r="B245" s="157"/>
      <c r="C245" s="121"/>
      <c r="D245" s="128"/>
      <c r="E245" s="128"/>
      <c r="F245" s="128"/>
      <c r="G245" s="127"/>
      <c r="H245" s="120"/>
      <c r="I245" s="128"/>
      <c r="J245" s="128"/>
      <c r="K245" s="128"/>
      <c r="L245" s="119"/>
      <c r="M245" s="121"/>
      <c r="N245" s="128"/>
      <c r="O245" s="128"/>
      <c r="P245" s="128"/>
      <c r="Q245" s="127"/>
      <c r="R245" s="120"/>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19"/>
      <c r="AR245" s="908"/>
      <c r="AS245" s="908"/>
      <c r="AT245" s="908"/>
      <c r="AU245" s="908"/>
      <c r="AV245" s="908"/>
      <c r="AW245" s="908"/>
      <c r="AX245" s="908"/>
      <c r="AY245" s="908"/>
      <c r="AZ245" s="361"/>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423"/>
      <c r="CN245" s="423"/>
      <c r="CO245" s="423"/>
      <c r="CP245" s="423"/>
      <c r="CQ245" s="423"/>
      <c r="CR245" s="6"/>
      <c r="CS245" s="6"/>
      <c r="CT245" s="6"/>
      <c r="CU245" s="6"/>
      <c r="CV245" s="6"/>
      <c r="CW245" s="6"/>
      <c r="CX245" s="6"/>
      <c r="CY245" s="6"/>
      <c r="CZ245" s="6"/>
    </row>
    <row r="246" s="454" customFormat="true" ht="15" customHeight="true" x14ac:dyDescent="0.2">
      <c r="A246" s="188"/>
      <c r="B246" s="157"/>
      <c r="C246" s="121"/>
      <c r="D246" s="128"/>
      <c r="E246" s="128"/>
      <c r="F246" s="128"/>
      <c r="G246" s="127"/>
      <c r="H246" s="120"/>
      <c r="I246" s="128"/>
      <c r="J246" s="128"/>
      <c r="K246" s="128"/>
      <c r="L246" s="119"/>
      <c r="M246" s="121"/>
      <c r="N246" s="128"/>
      <c r="O246" s="128"/>
      <c r="P246" s="128"/>
      <c r="Q246" s="127"/>
      <c r="R246" s="120"/>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19"/>
      <c r="AR246" s="908"/>
      <c r="AS246" s="908"/>
      <c r="AT246" s="908"/>
      <c r="AU246" s="908"/>
      <c r="AV246" s="908"/>
      <c r="AW246" s="908"/>
      <c r="AX246" s="908"/>
      <c r="AY246" s="908"/>
      <c r="AZ246" s="361"/>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423"/>
      <c r="CN246" s="423"/>
      <c r="CO246" s="423"/>
      <c r="CP246" s="423"/>
      <c r="CQ246" s="423"/>
      <c r="CR246" s="6"/>
      <c r="CS246" s="6"/>
      <c r="CT246" s="6"/>
      <c r="CU246" s="6"/>
      <c r="CV246" s="6"/>
      <c r="CW246" s="6"/>
      <c r="CX246" s="6"/>
      <c r="CY246" s="6"/>
      <c r="CZ246" s="6"/>
    </row>
    <row r="247" s="454" customFormat="true" ht="15" customHeight="true" x14ac:dyDescent="0.2">
      <c r="A247" s="188"/>
      <c r="B247" s="157"/>
      <c r="C247" s="121"/>
      <c r="D247" s="128"/>
      <c r="E247" s="128"/>
      <c r="F247" s="128"/>
      <c r="G247" s="127"/>
      <c r="H247" s="120"/>
      <c r="I247" s="128"/>
      <c r="J247" s="128"/>
      <c r="K247" s="128"/>
      <c r="L247" s="119"/>
      <c r="M247" s="121"/>
      <c r="N247" s="128"/>
      <c r="O247" s="128"/>
      <c r="P247" s="128"/>
      <c r="Q247" s="127"/>
      <c r="R247" s="120"/>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19"/>
      <c r="AR247" s="908"/>
      <c r="AS247" s="908"/>
      <c r="AT247" s="908"/>
      <c r="AU247" s="908"/>
      <c r="AV247" s="908"/>
      <c r="AW247" s="908"/>
      <c r="AX247" s="908"/>
      <c r="AY247" s="908"/>
      <c r="AZ247" s="361"/>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423"/>
      <c r="CN247" s="423"/>
      <c r="CO247" s="423"/>
      <c r="CP247" s="423"/>
      <c r="CQ247" s="423"/>
      <c r="CR247" s="6"/>
      <c r="CS247" s="6"/>
      <c r="CT247" s="6"/>
      <c r="CU247" s="6"/>
      <c r="CV247" s="6"/>
      <c r="CW247" s="6"/>
      <c r="CX247" s="6"/>
      <c r="CY247" s="6"/>
      <c r="CZ247" s="6"/>
    </row>
    <row r="248" s="454" customFormat="true" ht="15" customHeight="true" x14ac:dyDescent="0.2">
      <c r="A248" s="184"/>
      <c r="B248" s="146"/>
      <c r="C248" s="91"/>
      <c r="D248" s="108"/>
      <c r="E248" s="108"/>
      <c r="F248" s="108"/>
      <c r="G248" s="107"/>
      <c r="H248" s="90"/>
      <c r="I248" s="108"/>
      <c r="J248" s="108"/>
      <c r="K248" s="108"/>
      <c r="L248" s="89"/>
      <c r="M248" s="91"/>
      <c r="N248" s="108"/>
      <c r="O248" s="108"/>
      <c r="P248" s="108"/>
      <c r="Q248" s="107"/>
      <c r="R248" s="90"/>
      <c r="S248" s="108"/>
      <c r="T248" s="108"/>
      <c r="U248" s="108"/>
      <c r="V248" s="108"/>
      <c r="W248" s="108"/>
      <c r="X248" s="108"/>
      <c r="Y248" s="108"/>
      <c r="Z248" s="108"/>
      <c r="AA248" s="108"/>
      <c r="AB248" s="108"/>
      <c r="AC248" s="108"/>
      <c r="AD248" s="108"/>
      <c r="AE248" s="108"/>
      <c r="AF248" s="108"/>
      <c r="AG248" s="108"/>
      <c r="AH248" s="108"/>
      <c r="AI248" s="108"/>
      <c r="AJ248" s="108"/>
      <c r="AK248" s="108"/>
      <c r="AL248" s="108"/>
      <c r="AM248" s="108"/>
      <c r="AN248" s="108"/>
      <c r="AO248" s="108"/>
      <c r="AP248" s="108"/>
      <c r="AQ248" s="89"/>
      <c r="AR248" s="908"/>
      <c r="AS248" s="908"/>
      <c r="AT248" s="908"/>
      <c r="AU248" s="908"/>
      <c r="AV248" s="908"/>
      <c r="AW248" s="908"/>
      <c r="AX248" s="908"/>
      <c r="AY248" s="908"/>
      <c r="AZ248" s="361"/>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435"/>
      <c r="CN248" s="435"/>
      <c r="CO248" s="435"/>
      <c r="CP248" s="435"/>
      <c r="CQ248" s="435"/>
      <c r="CR248" s="6"/>
      <c r="CS248" s="6"/>
      <c r="CT248" s="6"/>
      <c r="CU248" s="6"/>
      <c r="CV248" s="6"/>
      <c r="CW248" s="6"/>
      <c r="CX248" s="6"/>
      <c r="CY248" s="6"/>
      <c r="CZ248" s="6"/>
    </row>
    <row r="249" s="454" customFormat="true" ht="250.15" customHeight="true" x14ac:dyDescent="0.2">
      <c r="B249" s="453"/>
      <c r="AR249" s="361"/>
      <c r="AS249" s="361"/>
      <c r="AT249" s="361"/>
      <c r="AU249" s="361"/>
      <c r="AV249" s="361"/>
      <c r="AW249" s="361"/>
      <c r="AX249" s="361"/>
      <c r="AY249" s="361"/>
      <c r="AZ249" s="361"/>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363" customFormat="true" ht="19.15" customHeight="true" x14ac:dyDescent="0.2">
      <c r="B250" s="452"/>
      <c r="AR250" s="356"/>
      <c r="AS250" s="356"/>
      <c r="AT250" s="356"/>
      <c r="AU250" s="356"/>
      <c r="AV250" s="356"/>
      <c r="AW250" s="356"/>
      <c r="AX250" s="356"/>
      <c r="AY250" s="356"/>
      <c r="AZ250" s="356"/>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363" customFormat="true" ht="15" customHeight="true" x14ac:dyDescent="0.2">
      <c r="B251" s="452"/>
      <c r="AR251" s="356"/>
      <c r="AS251" s="356"/>
      <c r="AT251" s="356"/>
      <c r="AU251" s="356"/>
      <c r="AV251" s="356"/>
      <c r="AW251" s="356"/>
      <c r="AX251" s="356"/>
      <c r="AY251" s="356"/>
      <c r="AZ251" s="356"/>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363" customFormat="true" ht="15" customHeight="true" x14ac:dyDescent="0.2">
      <c r="B252" s="452"/>
      <c r="AR252" s="356"/>
      <c r="AS252" s="356"/>
      <c r="AT252" s="356"/>
      <c r="AU252" s="356"/>
      <c r="AV252" s="356"/>
      <c r="AW252" s="356"/>
      <c r="AX252" s="356"/>
      <c r="AY252" s="356"/>
      <c r="AZ252" s="356"/>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363" customFormat="true" ht="15" customHeight="true" x14ac:dyDescent="0.2">
      <c r="B253" s="452"/>
      <c r="AR253" s="356"/>
      <c r="AS253" s="356"/>
      <c r="AT253" s="356"/>
      <c r="AU253" s="356"/>
      <c r="AV253" s="356"/>
      <c r="AW253" s="356"/>
      <c r="AX253" s="356"/>
      <c r="AY253" s="356"/>
      <c r="AZ253" s="356"/>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363" customFormat="true" ht="15" customHeight="true" x14ac:dyDescent="0.2">
      <c r="B254" s="452"/>
      <c r="AR254" s="356"/>
      <c r="AS254" s="356"/>
      <c r="AT254" s="356"/>
      <c r="AU254" s="356"/>
      <c r="AV254" s="356"/>
      <c r="AW254" s="356"/>
      <c r="AX254" s="356"/>
      <c r="AY254" s="356"/>
      <c r="AZ254" s="356"/>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363" customFormat="true" ht="15" customHeight="true" x14ac:dyDescent="0.2">
      <c r="B255" s="452"/>
      <c r="AR255" s="356"/>
      <c r="AS255" s="356"/>
      <c r="AT255" s="356"/>
      <c r="AU255" s="356"/>
      <c r="AV255" s="356"/>
      <c r="AW255" s="356"/>
      <c r="AX255" s="356"/>
      <c r="AY255" s="356"/>
      <c r="AZ255" s="356"/>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363" customFormat="true" ht="15" customHeight="true" x14ac:dyDescent="0.2">
      <c r="B256" s="452"/>
      <c r="AR256" s="356"/>
      <c r="AS256" s="356"/>
      <c r="AT256" s="356"/>
      <c r="AU256" s="356"/>
      <c r="AV256" s="356"/>
      <c r="AW256" s="356"/>
      <c r="AX256" s="356"/>
      <c r="AY256" s="356"/>
      <c r="AZ256" s="356"/>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363" customFormat="true" ht="18" customHeight="true" x14ac:dyDescent="0.2">
      <c r="B257" s="452"/>
      <c r="AR257" s="356"/>
      <c r="AS257" s="356"/>
      <c r="AT257" s="356"/>
      <c r="AU257" s="356"/>
      <c r="AV257" s="356"/>
      <c r="AW257" s="356"/>
      <c r="AX257" s="356"/>
      <c r="AY257" s="356"/>
      <c r="AZ257" s="356"/>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363" customFormat="true" ht="18" customHeight="true" x14ac:dyDescent="0.2">
      <c r="B258" s="452"/>
      <c r="AR258" s="356"/>
      <c r="AS258" s="356"/>
      <c r="AT258" s="356"/>
      <c r="AU258" s="356"/>
      <c r="AV258" s="356"/>
      <c r="AW258" s="356"/>
      <c r="AX258" s="356"/>
      <c r="AY258" s="356"/>
      <c r="AZ258" s="356"/>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454" customFormat="true" ht="15" customHeight="true" x14ac:dyDescent="0.2">
      <c r="B259" s="453"/>
      <c r="AR259" s="361"/>
      <c r="AS259" s="361"/>
      <c r="AT259" s="361"/>
      <c r="AU259" s="361"/>
      <c r="AV259" s="361"/>
      <c r="AW259" s="361"/>
      <c r="AX259" s="361"/>
      <c r="AY259" s="361"/>
      <c r="AZ259" s="361"/>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426"/>
      <c r="CN259" s="426"/>
      <c r="CO259" s="426"/>
      <c r="CP259" s="426"/>
      <c r="CQ259" s="426"/>
      <c r="CR259" s="360"/>
      <c r="CS259" s="360"/>
      <c r="CT259" s="360"/>
      <c r="CU259" s="360"/>
      <c r="CV259" s="360"/>
      <c r="CW259" s="360"/>
      <c r="CX259" s="360"/>
      <c r="CY259" s="360"/>
      <c r="CZ259" s="360"/>
    </row>
    <row r="260" s="454" customFormat="true" ht="24" x14ac:dyDescent="0.2">
      <c r="B260" s="453"/>
      <c r="AR260" s="361"/>
      <c r="AS260" s="361"/>
      <c r="AT260" s="361"/>
      <c r="AU260" s="361"/>
      <c r="AV260" s="361"/>
      <c r="AW260" s="361"/>
      <c r="AX260" s="361"/>
      <c r="AY260" s="361"/>
      <c r="AZ260" s="361"/>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148</v>
      </c>
      <c r="BT260" s="554" t="s">
        <v>149</v>
      </c>
      <c r="BU260" s="554" t="s">
        <v>150</v>
      </c>
      <c r="BV260" s="554" t="s">
        <v>151</v>
      </c>
      <c r="BW260" s="554" t="s">
        <v>152</v>
      </c>
      <c r="BX260" s="554" t="s">
        <v>153</v>
      </c>
      <c r="BY260" s="555" t="s">
        <v>154</v>
      </c>
      <c r="BZ260" s="555" t="s">
        <v>155</v>
      </c>
      <c r="CA260" s="555" t="s">
        <v>156</v>
      </c>
      <c r="CB260" s="555" t="s">
        <v>157</v>
      </c>
      <c r="CC260" s="555" t="s">
        <v>158</v>
      </c>
      <c r="CD260" s="555" t="s">
        <v>159</v>
      </c>
      <c r="CE260" s="555" t="s">
        <v>160</v>
      </c>
      <c r="CF260" s="555" t="s">
        <v>332</v>
      </c>
      <c r="CG260" s="555" t="s">
        <v>333</v>
      </c>
      <c r="CH260" s="555" t="s">
        <v>161</v>
      </c>
      <c r="CI260" s="555" t="s">
        <v>162</v>
      </c>
      <c r="CJ260" s="555" t="s">
        <v>163</v>
      </c>
      <c r="CK260" s="555" t="s">
        <v>164</v>
      </c>
      <c r="CL260" s="555" t="s">
        <v>165</v>
      </c>
      <c r="CM260" s="555" t="s">
        <v>166</v>
      </c>
      <c r="CN260" s="555" t="s">
        <v>167</v>
      </c>
      <c r="CO260" s="555" t="s">
        <v>334</v>
      </c>
      <c r="CP260" s="555" t="s">
        <v>335</v>
      </c>
      <c r="CQ260" s="555" t="s">
        <v>336</v>
      </c>
      <c r="CR260" s="201"/>
      <c r="CS260" s="201"/>
      <c r="CT260" s="201"/>
      <c r="CU260" s="201"/>
      <c r="CV260" s="201"/>
      <c r="CW260" s="201"/>
      <c r="CX260" s="201"/>
      <c r="CY260" s="201"/>
      <c r="CZ260" s="201"/>
    </row>
    <row r="261" s="454" customFormat="true" ht="15" customHeight="true" x14ac:dyDescent="0.2">
      <c r="B261" s="453"/>
      <c r="AR261" s="361"/>
      <c r="AS261" s="361"/>
      <c r="AT261" s="361"/>
      <c r="AU261" s="361"/>
      <c r="AV261" s="361"/>
      <c r="AW261" s="361"/>
      <c r="AX261" s="361"/>
      <c r="AY261" s="361"/>
      <c r="AZ261" s="361"/>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47" t="s">
        <v>35</v>
      </c>
      <c r="CN261" s="47" t="s">
        <v>35</v>
      </c>
      <c r="CO261" s="47" t="s">
        <v>35</v>
      </c>
      <c r="CP261" s="47" t="s">
        <v>35</v>
      </c>
      <c r="CQ261" s="47" t="s">
        <v>35</v>
      </c>
      <c r="CR261" s="7"/>
      <c r="CS261" s="7"/>
      <c r="CT261" s="7"/>
      <c r="CU261" s="7"/>
      <c r="CV261" s="7"/>
      <c r="CW261" s="7"/>
      <c r="CX261" s="7"/>
      <c r="CY261" s="7"/>
      <c r="CZ261" s="7"/>
    </row>
    <row r="262" s="454" customFormat="true" ht="15" customHeight="true" x14ac:dyDescent="0.2">
      <c r="B262" s="453"/>
      <c r="AR262" s="361"/>
      <c r="AS262" s="361"/>
      <c r="AT262" s="361"/>
      <c r="AU262" s="361"/>
      <c r="AV262" s="361"/>
      <c r="AW262" s="361"/>
      <c r="AX262" s="361"/>
      <c r="AY262" s="361"/>
      <c r="AZ262" s="361"/>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46" t="s">
        <v>35</v>
      </c>
      <c r="CN262" s="46" t="s">
        <v>35</v>
      </c>
      <c r="CO262" s="46" t="s">
        <v>35</v>
      </c>
      <c r="CP262" s="46" t="s">
        <v>35</v>
      </c>
      <c r="CQ262" s="46" t="s">
        <v>35</v>
      </c>
      <c r="CR262" s="7"/>
      <c r="CS262" s="7"/>
      <c r="CT262" s="7"/>
      <c r="CU262" s="7"/>
      <c r="CV262" s="7"/>
      <c r="CW262" s="7"/>
      <c r="CX262" s="7"/>
      <c r="CY262" s="7"/>
      <c r="CZ262" s="7"/>
    </row>
    <row r="263" s="454" customFormat="true" ht="15" customHeight="true" x14ac:dyDescent="0.2">
      <c r="B263" s="453"/>
      <c r="AR263" s="361"/>
      <c r="AS263" s="361"/>
      <c r="AT263" s="361"/>
      <c r="AU263" s="361"/>
      <c r="AV263" s="361"/>
      <c r="AW263" s="361"/>
      <c r="AX263" s="361"/>
      <c r="AY263" s="361"/>
      <c r="AZ263" s="361"/>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46" t="s">
        <v>35</v>
      </c>
      <c r="CN263" s="46" t="s">
        <v>35</v>
      </c>
      <c r="CO263" s="46" t="s">
        <v>35</v>
      </c>
      <c r="CP263" s="46" t="s">
        <v>35</v>
      </c>
      <c r="CQ263" s="46" t="s">
        <v>35</v>
      </c>
      <c r="CR263" s="7"/>
      <c r="CS263" s="7"/>
      <c r="CT263" s="7"/>
      <c r="CU263" s="7"/>
      <c r="CV263" s="7"/>
      <c r="CW263" s="7"/>
      <c r="CX263" s="7"/>
      <c r="CY263" s="7"/>
      <c r="CZ263" s="7"/>
    </row>
    <row r="264" s="454" customFormat="true" ht="15" customHeight="true" x14ac:dyDescent="0.2">
      <c r="B264" s="453"/>
      <c r="AR264" s="361"/>
      <c r="AS264" s="361"/>
      <c r="AT264" s="361"/>
      <c r="AU264" s="361"/>
      <c r="AV264" s="361"/>
      <c r="AW264" s="361"/>
      <c r="AX264" s="361"/>
      <c r="AY264" s="361"/>
      <c r="AZ264" s="361"/>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46" t="s">
        <v>35</v>
      </c>
      <c r="CN264" s="46" t="s">
        <v>35</v>
      </c>
      <c r="CO264" s="46" t="s">
        <v>35</v>
      </c>
      <c r="CP264" s="46" t="s">
        <v>35</v>
      </c>
      <c r="CQ264" s="46" t="s">
        <v>35</v>
      </c>
      <c r="CR264" s="7"/>
      <c r="CS264" s="7"/>
      <c r="CT264" s="7"/>
      <c r="CU264" s="7"/>
      <c r="CV264" s="7"/>
      <c r="CW264" s="7"/>
      <c r="CX264" s="7"/>
      <c r="CY264" s="7"/>
      <c r="CZ264" s="7"/>
    </row>
    <row r="265" s="454" customFormat="true" ht="15" customHeight="true" x14ac:dyDescent="0.2">
      <c r="B265" s="453"/>
      <c r="AR265" s="361"/>
      <c r="AS265" s="361"/>
      <c r="AT265" s="361"/>
      <c r="AU265" s="361"/>
      <c r="AV265" s="361"/>
      <c r="AW265" s="361"/>
      <c r="AX265" s="361"/>
      <c r="AY265" s="361"/>
      <c r="AZ265" s="361"/>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46" t="s">
        <v>35</v>
      </c>
      <c r="CN265" s="46" t="s">
        <v>35</v>
      </c>
      <c r="CO265" s="46" t="s">
        <v>35</v>
      </c>
      <c r="CP265" s="46" t="s">
        <v>35</v>
      </c>
      <c r="CQ265" s="46" t="s">
        <v>35</v>
      </c>
      <c r="CR265" s="7"/>
      <c r="CS265" s="7"/>
      <c r="CT265" s="7"/>
      <c r="CU265" s="7"/>
      <c r="CV265" s="7"/>
      <c r="CW265" s="7"/>
      <c r="CX265" s="7"/>
      <c r="CY265" s="7"/>
      <c r="CZ265" s="7"/>
    </row>
    <row r="266" s="454" customFormat="true" ht="15" customHeight="true" x14ac:dyDescent="0.2">
      <c r="B266" s="453"/>
      <c r="AR266" s="361"/>
      <c r="AS266" s="361"/>
      <c r="AT266" s="361"/>
      <c r="AU266" s="361"/>
      <c r="AV266" s="361"/>
      <c r="AW266" s="361"/>
      <c r="AX266" s="361"/>
      <c r="AY266" s="361"/>
      <c r="AZ266" s="361"/>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46" t="s">
        <v>35</v>
      </c>
      <c r="CN266" s="46" t="s">
        <v>35</v>
      </c>
      <c r="CO266" s="46" t="s">
        <v>35</v>
      </c>
      <c r="CP266" s="46" t="s">
        <v>35</v>
      </c>
      <c r="CQ266" s="46" t="s">
        <v>35</v>
      </c>
      <c r="CR266" s="7"/>
      <c r="CS266" s="7"/>
      <c r="CT266" s="7"/>
      <c r="CU266" s="7"/>
      <c r="CV266" s="7"/>
      <c r="CW266" s="7"/>
      <c r="CX266" s="7"/>
      <c r="CY266" s="7"/>
      <c r="CZ266" s="7"/>
    </row>
    <row r="267" s="454" customFormat="true" ht="15" customHeight="true" x14ac:dyDescent="0.2">
      <c r="B267" s="453"/>
      <c r="AR267" s="361"/>
      <c r="AS267" s="361"/>
      <c r="AT267" s="361"/>
      <c r="AU267" s="361"/>
      <c r="AV267" s="361"/>
      <c r="AW267" s="361"/>
      <c r="AX267" s="361"/>
      <c r="AY267" s="361"/>
      <c r="AZ267" s="361"/>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46" t="s">
        <v>35</v>
      </c>
      <c r="CN267" s="46" t="s">
        <v>35</v>
      </c>
      <c r="CO267" s="46" t="s">
        <v>35</v>
      </c>
      <c r="CP267" s="46" t="s">
        <v>35</v>
      </c>
      <c r="CQ267" s="46" t="s">
        <v>35</v>
      </c>
      <c r="CR267" s="7"/>
      <c r="CS267" s="7"/>
      <c r="CT267" s="7"/>
      <c r="CU267" s="7"/>
      <c r="CV267" s="7"/>
      <c r="CW267" s="7"/>
      <c r="CX267" s="7"/>
      <c r="CY267" s="7"/>
      <c r="CZ267" s="7"/>
    </row>
    <row r="268" s="454" customFormat="true" ht="15" customHeight="true" x14ac:dyDescent="0.2">
      <c r="B268" s="453"/>
      <c r="AR268" s="361"/>
      <c r="AS268" s="361"/>
      <c r="AT268" s="361"/>
      <c r="AU268" s="361"/>
      <c r="AV268" s="361"/>
      <c r="AW268" s="361"/>
      <c r="AX268" s="361"/>
      <c r="AY268" s="361"/>
      <c r="AZ268" s="361"/>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46" t="s">
        <v>35</v>
      </c>
      <c r="CN268" s="46" t="s">
        <v>35</v>
      </c>
      <c r="CO268" s="46" t="s">
        <v>35</v>
      </c>
      <c r="CP268" s="46" t="s">
        <v>35</v>
      </c>
      <c r="CQ268" s="46" t="s">
        <v>35</v>
      </c>
      <c r="CR268" s="7"/>
      <c r="CS268" s="7"/>
      <c r="CT268" s="7"/>
      <c r="CU268" s="7"/>
      <c r="CV268" s="7"/>
      <c r="CW268" s="7"/>
      <c r="CX268" s="7"/>
      <c r="CY268" s="7"/>
      <c r="CZ268" s="7"/>
    </row>
    <row r="269" s="454" customFormat="true" ht="15" customHeight="true" x14ac:dyDescent="0.2">
      <c r="B269" s="453"/>
      <c r="AR269" s="361"/>
      <c r="AS269" s="361"/>
      <c r="AT269" s="361"/>
      <c r="AU269" s="361"/>
      <c r="AV269" s="361"/>
      <c r="AW269" s="361"/>
      <c r="AX269" s="361"/>
      <c r="AY269" s="361"/>
      <c r="AZ269" s="361"/>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46" t="s">
        <v>35</v>
      </c>
      <c r="CN269" s="46" t="s">
        <v>35</v>
      </c>
      <c r="CO269" s="46" t="s">
        <v>35</v>
      </c>
      <c r="CP269" s="46" t="s">
        <v>35</v>
      </c>
      <c r="CQ269" s="46" t="s">
        <v>35</v>
      </c>
      <c r="CR269" s="7"/>
      <c r="CS269" s="7"/>
      <c r="CT269" s="7"/>
      <c r="CU269" s="7"/>
      <c r="CV269" s="7"/>
      <c r="CW269" s="7"/>
      <c r="CX269" s="7"/>
      <c r="CY269" s="7"/>
      <c r="CZ269" s="7"/>
    </row>
    <row r="270" s="454" customFormat="true" ht="15" customHeight="true" x14ac:dyDescent="0.2">
      <c r="B270" s="453"/>
      <c r="AR270" s="361"/>
      <c r="AS270" s="361"/>
      <c r="AT270" s="361"/>
      <c r="AU270" s="361"/>
      <c r="AV270" s="361"/>
      <c r="AW270" s="361"/>
      <c r="AX270" s="361"/>
      <c r="AY270" s="361"/>
      <c r="AZ270" s="361"/>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46" t="s">
        <v>35</v>
      </c>
      <c r="CN270" s="46" t="s">
        <v>35</v>
      </c>
      <c r="CO270" s="46" t="s">
        <v>35</v>
      </c>
      <c r="CP270" s="46" t="s">
        <v>35</v>
      </c>
      <c r="CQ270" s="46" t="s">
        <v>35</v>
      </c>
      <c r="CR270" s="7"/>
      <c r="CS270" s="7"/>
      <c r="CT270" s="7"/>
      <c r="CU270" s="7"/>
      <c r="CV270" s="7"/>
      <c r="CW270" s="7"/>
      <c r="CX270" s="7"/>
      <c r="CY270" s="7"/>
      <c r="CZ270" s="7"/>
    </row>
    <row r="271" s="454" customFormat="true" ht="15" customHeight="true" x14ac:dyDescent="0.2">
      <c r="B271" s="453"/>
      <c r="AR271" s="361"/>
      <c r="AS271" s="361"/>
      <c r="AT271" s="361"/>
      <c r="AU271" s="361"/>
      <c r="AV271" s="361"/>
      <c r="AW271" s="361"/>
      <c r="AX271" s="361"/>
      <c r="AY271" s="361"/>
      <c r="AZ271" s="361"/>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44" t="s">
        <v>35</v>
      </c>
      <c r="CN271" s="44" t="s">
        <v>35</v>
      </c>
      <c r="CO271" s="44" t="s">
        <v>35</v>
      </c>
      <c r="CP271" s="44" t="s">
        <v>35</v>
      </c>
      <c r="CQ271" s="44" t="s">
        <v>35</v>
      </c>
      <c r="CR271" s="7"/>
      <c r="CS271" s="7"/>
      <c r="CT271" s="7"/>
      <c r="CU271" s="7"/>
      <c r="CV271" s="7"/>
      <c r="CW271" s="7"/>
      <c r="CX271" s="7"/>
      <c r="CY271" s="7"/>
      <c r="CZ271" s="7"/>
    </row>
    <row r="272" s="454" customFormat="true" ht="15" customHeight="true" x14ac:dyDescent="0.2">
      <c r="B272" s="453"/>
      <c r="AR272" s="361"/>
      <c r="AS272" s="361"/>
      <c r="AT272" s="361"/>
      <c r="AU272" s="361"/>
      <c r="AV272" s="361"/>
      <c r="AW272" s="361"/>
      <c r="AX272" s="361"/>
      <c r="AY272" s="361"/>
      <c r="AZ272" s="361"/>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44" t="s">
        <v>35</v>
      </c>
      <c r="CN272" s="44" t="s">
        <v>35</v>
      </c>
      <c r="CO272" s="44" t="s">
        <v>35</v>
      </c>
      <c r="CP272" s="44" t="s">
        <v>35</v>
      </c>
      <c r="CQ272" s="44" t="s">
        <v>35</v>
      </c>
      <c r="CR272" s="7"/>
      <c r="CS272" s="7"/>
      <c r="CT272" s="7"/>
      <c r="CU272" s="7"/>
      <c r="CV272" s="7"/>
      <c r="CW272" s="7"/>
      <c r="CX272" s="7"/>
      <c r="CY272" s="7"/>
      <c r="CZ272" s="7"/>
    </row>
    <row r="273" s="454" customFormat="true" ht="15" customHeight="true" x14ac:dyDescent="0.2">
      <c r="B273" s="453"/>
      <c r="AR273" s="361"/>
      <c r="AS273" s="361"/>
      <c r="AT273" s="361"/>
      <c r="AU273" s="361"/>
      <c r="AV273" s="361"/>
      <c r="AW273" s="361"/>
      <c r="AX273" s="361"/>
      <c r="AY273" s="361"/>
      <c r="AZ273" s="361"/>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44" t="s">
        <v>35</v>
      </c>
      <c r="CN273" s="44" t="s">
        <v>35</v>
      </c>
      <c r="CO273" s="44" t="s">
        <v>35</v>
      </c>
      <c r="CP273" s="44" t="s">
        <v>35</v>
      </c>
      <c r="CQ273" s="44" t="s">
        <v>35</v>
      </c>
      <c r="CR273" s="7"/>
      <c r="CS273" s="7"/>
      <c r="CT273" s="7"/>
      <c r="CU273" s="7"/>
      <c r="CV273" s="7"/>
      <c r="CW273" s="7"/>
      <c r="CX273" s="7"/>
      <c r="CY273" s="7"/>
      <c r="CZ273" s="7"/>
    </row>
    <row r="274" s="454" customFormat="true" ht="15" customHeight="true" x14ac:dyDescent="0.2">
      <c r="B274" s="453"/>
      <c r="AR274" s="361"/>
      <c r="AS274" s="361"/>
      <c r="AT274" s="361"/>
      <c r="AU274" s="361"/>
      <c r="AV274" s="361"/>
      <c r="AW274" s="361"/>
      <c r="AX274" s="361"/>
      <c r="AY274" s="361"/>
      <c r="AZ274" s="361"/>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46" t="s">
        <v>35</v>
      </c>
      <c r="CN274" s="46" t="s">
        <v>35</v>
      </c>
      <c r="CO274" s="46" t="s">
        <v>35</v>
      </c>
      <c r="CP274" s="46" t="s">
        <v>35</v>
      </c>
      <c r="CQ274" s="46" t="s">
        <v>35</v>
      </c>
      <c r="CR274" s="7"/>
      <c r="CS274" s="7"/>
      <c r="CT274" s="7"/>
      <c r="CU274" s="7"/>
      <c r="CV274" s="7"/>
      <c r="CW274" s="7"/>
      <c r="CX274" s="7"/>
      <c r="CY274" s="7"/>
      <c r="CZ274" s="7"/>
    </row>
    <row r="275" s="454" customFormat="true" ht="15" customHeight="true" x14ac:dyDescent="0.2">
      <c r="B275" s="453"/>
      <c r="AR275" s="361"/>
      <c r="AS275" s="361"/>
      <c r="AT275" s="361"/>
      <c r="AU275" s="361"/>
      <c r="AV275" s="361"/>
      <c r="AW275" s="361"/>
      <c r="AX275" s="361"/>
      <c r="AY275" s="361"/>
      <c r="AZ275" s="361"/>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46" t="s">
        <v>35</v>
      </c>
      <c r="CN275" s="46" t="s">
        <v>35</v>
      </c>
      <c r="CO275" s="46" t="s">
        <v>35</v>
      </c>
      <c r="CP275" s="46" t="s">
        <v>35</v>
      </c>
      <c r="CQ275" s="46" t="s">
        <v>35</v>
      </c>
      <c r="CR275" s="7"/>
      <c r="CS275" s="7"/>
      <c r="CT275" s="7"/>
      <c r="CU275" s="7"/>
      <c r="CV275" s="7"/>
      <c r="CW275" s="7"/>
      <c r="CX275" s="7"/>
      <c r="CY275" s="7"/>
      <c r="CZ275" s="7"/>
    </row>
    <row r="276" s="454" customFormat="true" ht="15" customHeight="true" x14ac:dyDescent="0.2">
      <c r="B276" s="453"/>
      <c r="AR276" s="361"/>
      <c r="AS276" s="361"/>
      <c r="AT276" s="361"/>
      <c r="AU276" s="361"/>
      <c r="AV276" s="361"/>
      <c r="AW276" s="361"/>
      <c r="AX276" s="361"/>
      <c r="AY276" s="361"/>
      <c r="AZ276" s="361"/>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46" t="s">
        <v>35</v>
      </c>
      <c r="CN276" s="46" t="s">
        <v>35</v>
      </c>
      <c r="CO276" s="46" t="s">
        <v>35</v>
      </c>
      <c r="CP276" s="46" t="s">
        <v>35</v>
      </c>
      <c r="CQ276" s="46" t="s">
        <v>35</v>
      </c>
      <c r="CR276" s="7"/>
      <c r="CS276" s="7"/>
      <c r="CT276" s="7"/>
      <c r="CU276" s="7"/>
      <c r="CV276" s="7"/>
      <c r="CW276" s="7"/>
      <c r="CX276" s="7"/>
      <c r="CY276" s="7"/>
      <c r="CZ276" s="7"/>
    </row>
    <row r="277" s="454" customFormat="true" ht="15" customHeight="true" x14ac:dyDescent="0.2">
      <c r="B277" s="453"/>
      <c r="AR277" s="361"/>
      <c r="AS277" s="361"/>
      <c r="AT277" s="361"/>
      <c r="AU277" s="361"/>
      <c r="AV277" s="361"/>
      <c r="AW277" s="361"/>
      <c r="AX277" s="361"/>
      <c r="AY277" s="361"/>
      <c r="AZ277" s="361"/>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46" t="s">
        <v>35</v>
      </c>
      <c r="CN277" s="46" t="s">
        <v>35</v>
      </c>
      <c r="CO277" s="46" t="s">
        <v>35</v>
      </c>
      <c r="CP277" s="46" t="s">
        <v>35</v>
      </c>
      <c r="CQ277" s="46" t="s">
        <v>35</v>
      </c>
      <c r="CR277" s="7"/>
      <c r="CS277" s="7"/>
      <c r="CT277" s="7"/>
      <c r="CU277" s="7"/>
      <c r="CV277" s="7"/>
      <c r="CW277" s="7"/>
      <c r="CX277" s="7"/>
      <c r="CY277" s="7"/>
      <c r="CZ277" s="7"/>
    </row>
    <row r="278" s="454" customFormat="true" ht="15" customHeight="true" x14ac:dyDescent="0.2">
      <c r="B278" s="453"/>
      <c r="AR278" s="361"/>
      <c r="AS278" s="361"/>
      <c r="AT278" s="361"/>
      <c r="AU278" s="361"/>
      <c r="AV278" s="361"/>
      <c r="AW278" s="361"/>
      <c r="AX278" s="361"/>
      <c r="AY278" s="361"/>
      <c r="AZ278" s="361"/>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46" t="s">
        <v>35</v>
      </c>
      <c r="CN278" s="46" t="s">
        <v>35</v>
      </c>
      <c r="CO278" s="46" t="s">
        <v>35</v>
      </c>
      <c r="CP278" s="46" t="s">
        <v>35</v>
      </c>
      <c r="CQ278" s="46" t="s">
        <v>35</v>
      </c>
      <c r="CR278" s="7"/>
      <c r="CS278" s="7"/>
      <c r="CT278" s="7"/>
      <c r="CU278" s="7"/>
      <c r="CV278" s="7"/>
      <c r="CW278" s="7"/>
      <c r="CX278" s="7"/>
      <c r="CY278" s="7"/>
      <c r="CZ278" s="7"/>
    </row>
    <row r="279" s="454" customFormat="true" ht="15" customHeight="true" x14ac:dyDescent="0.2">
      <c r="B279" s="453"/>
      <c r="AR279" s="361"/>
      <c r="AS279" s="361"/>
      <c r="AT279" s="361"/>
      <c r="AU279" s="361"/>
      <c r="AV279" s="361"/>
      <c r="AW279" s="361"/>
      <c r="AX279" s="361"/>
      <c r="AY279" s="361"/>
      <c r="AZ279" s="361"/>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44" t="s">
        <v>35</v>
      </c>
      <c r="CN279" s="44" t="s">
        <v>35</v>
      </c>
      <c r="CO279" s="44" t="s">
        <v>35</v>
      </c>
      <c r="CP279" s="44" t="s">
        <v>35</v>
      </c>
      <c r="CQ279" s="44" t="s">
        <v>35</v>
      </c>
      <c r="CR279" s="7"/>
      <c r="CS279" s="7"/>
      <c r="CT279" s="7"/>
      <c r="CU279" s="7"/>
      <c r="CV279" s="7"/>
      <c r="CW279" s="7"/>
      <c r="CX279" s="7"/>
      <c r="CY279" s="7"/>
      <c r="CZ279" s="7"/>
    </row>
    <row r="280" s="454" customFormat="true" ht="15" customHeight="true" x14ac:dyDescent="0.2">
      <c r="B280" s="453"/>
      <c r="AR280" s="361"/>
      <c r="AS280" s="361"/>
      <c r="AT280" s="361"/>
      <c r="AU280" s="361"/>
      <c r="AV280" s="361"/>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44" t="s">
        <v>35</v>
      </c>
      <c r="CN280" s="44" t="s">
        <v>35</v>
      </c>
      <c r="CO280" s="44" t="s">
        <v>35</v>
      </c>
      <c r="CP280" s="44" t="s">
        <v>35</v>
      </c>
      <c r="CQ280" s="44" t="s">
        <v>35</v>
      </c>
      <c r="CR280" s="7"/>
      <c r="CS280" s="7"/>
      <c r="CT280" s="7"/>
      <c r="CU280" s="7"/>
      <c r="CV280" s="7"/>
      <c r="CW280" s="7"/>
      <c r="CX280" s="7"/>
      <c r="CY280" s="7"/>
      <c r="CZ280" s="7"/>
    </row>
    <row r="281" s="454" customFormat="true" ht="15" customHeight="true" x14ac:dyDescent="0.2">
      <c r="B281" s="453"/>
      <c r="AR281" s="361"/>
      <c r="AS281" s="361"/>
      <c r="AT281" s="361"/>
      <c r="AU281" s="361"/>
      <c r="AV281" s="361"/>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44" t="s">
        <v>35</v>
      </c>
      <c r="CN281" s="44" t="s">
        <v>35</v>
      </c>
      <c r="CO281" s="44" t="s">
        <v>35</v>
      </c>
      <c r="CP281" s="44" t="s">
        <v>35</v>
      </c>
      <c r="CQ281" s="44" t="s">
        <v>35</v>
      </c>
      <c r="CR281" s="7"/>
      <c r="CS281" s="7"/>
      <c r="CT281" s="7"/>
      <c r="CU281" s="7"/>
      <c r="CV281" s="7"/>
      <c r="CW281" s="7"/>
      <c r="CX281" s="7"/>
      <c r="CY281" s="7"/>
      <c r="CZ281" s="7"/>
    </row>
    <row r="282" s="454" customFormat="true" ht="15" customHeight="true" x14ac:dyDescent="0.2">
      <c r="B282" s="453"/>
      <c r="AR282" s="361"/>
      <c r="AS282" s="361"/>
      <c r="AT282" s="361"/>
      <c r="AU282" s="361"/>
      <c r="AV282" s="361"/>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44" t="s">
        <v>35</v>
      </c>
      <c r="CN282" s="44" t="s">
        <v>35</v>
      </c>
      <c r="CO282" s="44" t="s">
        <v>35</v>
      </c>
      <c r="CP282" s="44" t="s">
        <v>35</v>
      </c>
      <c r="CQ282" s="44" t="s">
        <v>35</v>
      </c>
      <c r="CR282" s="7"/>
      <c r="CS282" s="7"/>
      <c r="CT282" s="7"/>
      <c r="CU282" s="7"/>
      <c r="CV282" s="7"/>
      <c r="CW282" s="7"/>
      <c r="CX282" s="7"/>
      <c r="CY282" s="7"/>
      <c r="CZ282" s="7"/>
    </row>
    <row r="283" s="454" customFormat="true" ht="15" customHeight="true" x14ac:dyDescent="0.2">
      <c r="B283" s="453"/>
      <c r="AR283" s="361"/>
      <c r="AS283" s="361"/>
      <c r="AT283" s="361"/>
      <c r="AU283" s="361"/>
      <c r="AV283" s="361"/>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44" t="s">
        <v>35</v>
      </c>
      <c r="CN283" s="44" t="s">
        <v>35</v>
      </c>
      <c r="CO283" s="44" t="s">
        <v>35</v>
      </c>
      <c r="CP283" s="44" t="s">
        <v>35</v>
      </c>
      <c r="CQ283" s="44" t="s">
        <v>35</v>
      </c>
      <c r="CR283" s="7"/>
      <c r="CS283" s="7"/>
      <c r="CT283" s="7"/>
      <c r="CU283" s="7"/>
      <c r="CV283" s="7"/>
      <c r="CW283" s="7"/>
      <c r="CX283" s="7"/>
      <c r="CY283" s="7"/>
      <c r="CZ283" s="7"/>
    </row>
    <row r="284" s="454" customFormat="true" ht="15" customHeight="true" x14ac:dyDescent="0.2">
      <c r="B284" s="453"/>
      <c r="AR284" s="361"/>
      <c r="AS284" s="361"/>
      <c r="AT284" s="361"/>
      <c r="AU284" s="361"/>
      <c r="AV284" s="361"/>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45" t="s">
        <v>35</v>
      </c>
      <c r="CN284" s="45" t="s">
        <v>35</v>
      </c>
      <c r="CO284" s="45" t="s">
        <v>35</v>
      </c>
      <c r="CP284" s="45" t="s">
        <v>35</v>
      </c>
      <c r="CQ284" s="45" t="s">
        <v>35</v>
      </c>
      <c r="CR284" s="7"/>
      <c r="CS284" s="7"/>
      <c r="CT284" s="7"/>
      <c r="CU284" s="7"/>
      <c r="CV284" s="7"/>
      <c r="CW284" s="7"/>
      <c r="CX284" s="7"/>
      <c r="CY284" s="7"/>
      <c r="CZ284" s="7"/>
    </row>
    <row r="285" s="454" customFormat="true" ht="15" customHeight="true" x14ac:dyDescent="0.2">
      <c r="B285" s="453"/>
      <c r="AR285" s="361"/>
      <c r="AS285" s="361"/>
      <c r="AT285" s="361"/>
      <c r="AU285" s="361"/>
      <c r="AV285" s="361"/>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R286" s="361"/>
      <c r="AS286" s="361"/>
      <c r="AT286" s="361"/>
      <c r="AU286" s="361"/>
      <c r="AV286" s="361"/>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R287" s="361"/>
      <c r="AS287" s="361"/>
      <c r="AT287" s="361"/>
      <c r="AU287" s="361"/>
      <c r="AV287" s="361"/>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R288" s="361"/>
      <c r="AS288" s="361"/>
      <c r="AT288" s="361"/>
      <c r="AU288" s="361"/>
      <c r="AV288" s="361"/>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R289" s="361"/>
      <c r="AS289" s="361"/>
      <c r="AT289" s="361"/>
      <c r="AU289" s="361"/>
      <c r="AV289" s="361"/>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R290" s="361"/>
      <c r="AS290" s="361"/>
      <c r="AT290" s="361"/>
      <c r="AU290" s="361"/>
      <c r="AV290" s="361"/>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R291" s="361"/>
      <c r="AS291" s="361"/>
      <c r="AT291" s="361"/>
      <c r="AU291" s="361"/>
      <c r="AV291" s="361"/>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R292" s="361"/>
      <c r="AS292" s="361"/>
      <c r="AT292" s="361"/>
      <c r="AU292" s="361"/>
      <c r="AV292" s="361"/>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R293" s="361"/>
      <c r="AS293" s="361"/>
      <c r="AT293" s="361"/>
      <c r="AU293" s="361"/>
      <c r="AV293" s="361"/>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R294" s="361"/>
      <c r="AS294" s="361"/>
      <c r="AT294" s="361"/>
      <c r="AU294" s="361"/>
      <c r="AV294" s="361"/>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R295" s="361"/>
      <c r="AS295" s="361"/>
      <c r="AT295" s="361"/>
      <c r="AU295" s="361"/>
      <c r="AV295" s="361"/>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R296" s="361"/>
      <c r="AS296" s="361"/>
      <c r="AT296" s="361"/>
      <c r="AU296" s="361"/>
      <c r="AV296" s="361"/>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R297" s="361"/>
      <c r="AS297" s="361"/>
      <c r="AT297" s="361"/>
      <c r="AU297" s="361"/>
      <c r="AV297" s="361"/>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R298" s="361"/>
      <c r="AS298" s="361"/>
      <c r="AT298" s="361"/>
      <c r="AU298" s="361"/>
      <c r="AV298" s="361"/>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R299" s="361"/>
      <c r="AS299" s="361"/>
      <c r="AT299" s="361"/>
      <c r="AU299" s="361"/>
      <c r="AV299" s="361"/>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R300" s="361"/>
      <c r="AS300" s="361"/>
      <c r="AT300" s="361"/>
      <c r="AU300" s="361"/>
      <c r="AV300" s="361"/>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R301" s="361"/>
      <c r="AS301" s="361"/>
      <c r="AT301" s="361"/>
      <c r="AU301" s="361"/>
      <c r="AV301" s="361"/>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R302" s="361"/>
      <c r="AS302" s="361"/>
      <c r="AT302" s="361"/>
      <c r="AU302" s="361"/>
      <c r="AV302" s="361"/>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R303" s="361"/>
      <c r="AS303" s="361"/>
      <c r="AT303" s="361"/>
      <c r="AU303" s="361"/>
      <c r="AV303" s="361"/>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R304" s="361"/>
      <c r="AS304" s="361"/>
      <c r="AT304" s="361"/>
      <c r="AU304" s="361"/>
      <c r="AV304" s="361"/>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R305" s="361"/>
      <c r="AS305" s="361"/>
      <c r="AT305" s="361"/>
      <c r="AU305" s="361"/>
      <c r="AV305" s="361"/>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R306" s="361"/>
      <c r="AS306" s="361"/>
      <c r="AT306" s="361"/>
      <c r="AU306" s="361"/>
      <c r="AV306" s="361"/>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R307" s="361"/>
      <c r="AS307" s="361"/>
      <c r="AT307" s="361"/>
      <c r="AU307" s="361"/>
      <c r="AV307" s="361"/>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R308" s="361"/>
      <c r="AS308" s="361"/>
      <c r="AT308" s="361"/>
      <c r="AU308" s="361"/>
      <c r="AV308" s="361"/>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R309" s="361"/>
      <c r="AS309" s="361"/>
      <c r="AT309" s="361"/>
      <c r="AU309" s="361"/>
      <c r="AV309" s="361"/>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R310" s="361"/>
      <c r="AS310" s="361"/>
      <c r="AT310" s="361"/>
      <c r="AU310" s="361"/>
      <c r="AV310" s="361"/>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R311" s="361"/>
      <c r="AS311" s="361"/>
      <c r="AT311" s="361"/>
      <c r="AU311" s="361"/>
      <c r="AV311" s="361"/>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R312" s="361"/>
      <c r="AS312" s="361"/>
      <c r="AT312" s="361"/>
      <c r="AU312" s="361"/>
      <c r="AV312" s="361"/>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R313" s="361"/>
      <c r="AS313" s="361"/>
      <c r="AT313" s="361"/>
      <c r="AU313" s="361"/>
      <c r="AV313" s="361"/>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R314" s="361"/>
      <c r="AS314" s="361"/>
      <c r="AT314" s="361"/>
      <c r="AU314" s="361"/>
      <c r="AV314" s="361"/>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R315" s="361"/>
      <c r="AS315" s="361"/>
      <c r="AT315" s="361"/>
      <c r="AU315" s="361"/>
      <c r="AV315" s="361"/>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R316" s="361"/>
      <c r="AS316" s="361"/>
      <c r="AT316" s="361"/>
      <c r="AU316" s="361"/>
      <c r="AV316" s="361"/>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R317" s="361"/>
      <c r="AS317" s="361"/>
      <c r="AT317" s="361"/>
      <c r="AU317" s="361"/>
      <c r="AV317" s="361"/>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R318" s="361"/>
      <c r="AS318" s="361"/>
      <c r="AT318" s="361"/>
      <c r="AU318" s="361"/>
      <c r="AV318" s="361"/>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R319" s="361"/>
      <c r="AS319" s="361"/>
      <c r="AT319" s="361"/>
      <c r="AU319" s="361"/>
      <c r="AV319" s="361"/>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R320" s="361"/>
      <c r="AS320" s="361"/>
      <c r="AT320" s="361"/>
      <c r="AU320" s="361"/>
      <c r="AV320" s="361"/>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R321" s="361"/>
      <c r="AS321" s="361"/>
      <c r="AT321" s="361"/>
      <c r="AU321" s="361"/>
      <c r="AV321" s="361"/>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R322" s="361"/>
      <c r="AS322" s="361"/>
      <c r="AT322" s="361"/>
      <c r="AU322" s="361"/>
      <c r="AV322" s="361"/>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R323" s="361"/>
      <c r="AS323" s="361"/>
      <c r="AT323" s="361"/>
      <c r="AU323" s="361"/>
      <c r="AV323" s="361"/>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R324" s="361"/>
      <c r="AS324" s="361"/>
      <c r="AT324" s="361"/>
      <c r="AU324" s="361"/>
      <c r="AV324" s="361"/>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R325" s="361"/>
      <c r="AS325" s="361"/>
      <c r="AT325" s="361"/>
      <c r="AU325" s="361"/>
      <c r="AV325" s="361"/>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R326" s="361"/>
      <c r="AS326" s="361"/>
      <c r="AT326" s="361"/>
      <c r="AU326" s="361"/>
      <c r="AV326" s="361"/>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R327" s="361"/>
      <c r="AS327" s="361"/>
      <c r="AT327" s="361"/>
      <c r="AU327" s="361"/>
      <c r="AV327" s="361"/>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R328" s="361"/>
      <c r="AS328" s="361"/>
      <c r="AT328" s="361"/>
      <c r="AU328" s="361"/>
      <c r="AV328" s="361"/>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R329" s="361"/>
      <c r="AS329" s="361"/>
      <c r="AT329" s="361"/>
      <c r="AU329" s="361"/>
      <c r="AV329" s="361"/>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R330" s="356"/>
      <c r="AS330" s="356"/>
      <c r="AT330" s="356"/>
      <c r="AU330" s="356"/>
      <c r="AV330" s="356"/>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R331" s="356"/>
      <c r="AS331" s="356"/>
      <c r="AT331" s="356"/>
      <c r="AU331" s="356"/>
      <c r="AV331" s="356"/>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R332" s="356"/>
      <c r="AS332" s="356"/>
      <c r="AT332" s="356"/>
      <c r="AU332" s="356"/>
      <c r="AV332" s="356"/>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R333" s="356"/>
      <c r="AS333" s="356"/>
      <c r="AT333" s="356"/>
      <c r="AU333" s="356"/>
      <c r="AV333" s="356"/>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R334" s="356"/>
      <c r="AS334" s="356"/>
      <c r="AT334" s="356"/>
      <c r="AU334" s="356"/>
      <c r="AV334" s="356"/>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R335" s="356"/>
      <c r="AS335" s="356"/>
      <c r="AT335" s="356"/>
      <c r="AU335" s="356"/>
      <c r="AV335" s="356"/>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R336" s="356"/>
      <c r="AS336" s="356"/>
      <c r="AT336" s="356"/>
      <c r="AU336" s="356"/>
      <c r="AV336" s="356"/>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R337" s="356"/>
      <c r="AS337" s="356"/>
      <c r="AT337" s="356"/>
      <c r="AU337" s="356"/>
      <c r="AV337" s="356"/>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R338" s="356"/>
      <c r="AS338" s="356"/>
      <c r="AT338" s="356"/>
      <c r="AU338" s="356"/>
      <c r="AV338" s="356"/>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R339" s="361"/>
      <c r="AS339" s="361"/>
      <c r="AT339" s="361"/>
      <c r="AU339" s="361"/>
      <c r="AV339" s="361"/>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426"/>
      <c r="CN339" s="426"/>
      <c r="CO339" s="426"/>
      <c r="CP339" s="426"/>
      <c r="CQ339" s="426"/>
      <c r="CR339" s="360"/>
      <c r="CS339" s="360"/>
      <c r="CT339" s="360"/>
      <c r="CU339" s="360"/>
      <c r="CV339" s="360"/>
      <c r="CW339" s="360"/>
      <c r="CX339" s="360"/>
      <c r="CY339" s="360"/>
      <c r="CZ339" s="360"/>
    </row>
    <row r="340" s="454" customFormat="true" ht="24" x14ac:dyDescent="0.2">
      <c r="B340" s="453"/>
      <c r="AR340" s="361"/>
      <c r="AS340" s="361"/>
      <c r="AT340" s="361"/>
      <c r="AU340" s="361"/>
      <c r="AV340" s="361"/>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148</v>
      </c>
      <c r="BT340" s="554" t="s">
        <v>149</v>
      </c>
      <c r="BU340" s="554" t="s">
        <v>150</v>
      </c>
      <c r="BV340" s="554" t="s">
        <v>151</v>
      </c>
      <c r="BW340" s="554" t="s">
        <v>152</v>
      </c>
      <c r="BX340" s="554" t="s">
        <v>153</v>
      </c>
      <c r="BY340" s="555" t="s">
        <v>154</v>
      </c>
      <c r="BZ340" s="555" t="s">
        <v>155</v>
      </c>
      <c r="CA340" s="555" t="s">
        <v>156</v>
      </c>
      <c r="CB340" s="555" t="s">
        <v>157</v>
      </c>
      <c r="CC340" s="555" t="s">
        <v>158</v>
      </c>
      <c r="CD340" s="555" t="s">
        <v>159</v>
      </c>
      <c r="CE340" s="555" t="s">
        <v>160</v>
      </c>
      <c r="CF340" s="555" t="s">
        <v>332</v>
      </c>
      <c r="CG340" s="555" t="s">
        <v>333</v>
      </c>
      <c r="CH340" s="555" t="s">
        <v>161</v>
      </c>
      <c r="CI340" s="555" t="s">
        <v>162</v>
      </c>
      <c r="CJ340" s="555" t="s">
        <v>163</v>
      </c>
      <c r="CK340" s="555" t="s">
        <v>164</v>
      </c>
      <c r="CL340" s="555" t="s">
        <v>165</v>
      </c>
      <c r="CM340" s="555" t="s">
        <v>166</v>
      </c>
      <c r="CN340" s="555" t="s">
        <v>167</v>
      </c>
      <c r="CO340" s="555" t="s">
        <v>334</v>
      </c>
      <c r="CP340" s="555" t="s">
        <v>335</v>
      </c>
      <c r="CQ340" s="555" t="s">
        <v>336</v>
      </c>
      <c r="CR340" s="201"/>
      <c r="CS340" s="201"/>
      <c r="CT340" s="201"/>
      <c r="CU340" s="201"/>
      <c r="CV340" s="201"/>
      <c r="CW340" s="201"/>
      <c r="CX340" s="201"/>
      <c r="CY340" s="201"/>
      <c r="CZ340" s="201"/>
    </row>
    <row r="341" s="454" customFormat="true" ht="15" customHeight="true" x14ac:dyDescent="0.2">
      <c r="B341" s="453"/>
      <c r="AR341" s="361"/>
      <c r="AS341" s="361"/>
      <c r="AT341" s="361"/>
      <c r="AU341" s="361"/>
      <c r="AV341" s="361"/>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47" t="s">
        <v>35</v>
      </c>
      <c r="CN341" s="47" t="s">
        <v>35</v>
      </c>
      <c r="CO341" s="47" t="s">
        <v>35</v>
      </c>
      <c r="CP341" s="47" t="s">
        <v>35</v>
      </c>
      <c r="CQ341" s="47" t="s">
        <v>35</v>
      </c>
      <c r="CR341" s="7"/>
      <c r="CS341" s="7"/>
      <c r="CT341" s="7"/>
      <c r="CU341" s="7"/>
      <c r="CV341" s="7"/>
      <c r="CW341" s="7"/>
      <c r="CX341" s="7"/>
      <c r="CY341" s="7"/>
      <c r="CZ341" s="7"/>
    </row>
    <row r="342" s="454" customFormat="true" ht="15" customHeight="true" x14ac:dyDescent="0.2">
      <c r="B342" s="453"/>
      <c r="AR342" s="361"/>
      <c r="AS342" s="361"/>
      <c r="AT342" s="361"/>
      <c r="AU342" s="361"/>
      <c r="AV342" s="361"/>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46" t="s">
        <v>35</v>
      </c>
      <c r="CN342" s="46" t="s">
        <v>35</v>
      </c>
      <c r="CO342" s="46" t="s">
        <v>35</v>
      </c>
      <c r="CP342" s="46" t="s">
        <v>35</v>
      </c>
      <c r="CQ342" s="46" t="s">
        <v>35</v>
      </c>
      <c r="CR342" s="7"/>
      <c r="CS342" s="7"/>
      <c r="CT342" s="7"/>
      <c r="CU342" s="7"/>
      <c r="CV342" s="7"/>
      <c r="CW342" s="7"/>
      <c r="CX342" s="7"/>
      <c r="CY342" s="7"/>
      <c r="CZ342" s="7"/>
    </row>
    <row r="343" s="454" customFormat="true" ht="15" customHeight="true" x14ac:dyDescent="0.2">
      <c r="B343" s="453"/>
      <c r="AR343" s="361"/>
      <c r="AS343" s="361"/>
      <c r="AT343" s="361"/>
      <c r="AU343" s="361"/>
      <c r="AV343" s="361"/>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46" t="s">
        <v>35</v>
      </c>
      <c r="CN343" s="46" t="s">
        <v>35</v>
      </c>
      <c r="CO343" s="46" t="s">
        <v>35</v>
      </c>
      <c r="CP343" s="46" t="s">
        <v>35</v>
      </c>
      <c r="CQ343" s="46" t="s">
        <v>35</v>
      </c>
      <c r="CR343" s="7"/>
      <c r="CS343" s="7"/>
      <c r="CT343" s="7"/>
      <c r="CU343" s="7"/>
      <c r="CV343" s="7"/>
      <c r="CW343" s="7"/>
      <c r="CX343" s="7"/>
      <c r="CY343" s="7"/>
      <c r="CZ343" s="7"/>
    </row>
    <row r="344" s="454" customFormat="true" ht="15" customHeight="true" x14ac:dyDescent="0.2">
      <c r="B344" s="453"/>
      <c r="AR344" s="361"/>
      <c r="AS344" s="361"/>
      <c r="AT344" s="361"/>
      <c r="AU344" s="361"/>
      <c r="AV344" s="361"/>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46" t="s">
        <v>35</v>
      </c>
      <c r="CN344" s="46" t="s">
        <v>35</v>
      </c>
      <c r="CO344" s="46" t="s">
        <v>35</v>
      </c>
      <c r="CP344" s="46" t="s">
        <v>35</v>
      </c>
      <c r="CQ344" s="46" t="s">
        <v>35</v>
      </c>
      <c r="CR344" s="7"/>
      <c r="CS344" s="7"/>
      <c r="CT344" s="7"/>
      <c r="CU344" s="7"/>
      <c r="CV344" s="7"/>
      <c r="CW344" s="7"/>
      <c r="CX344" s="7"/>
      <c r="CY344" s="7"/>
      <c r="CZ344" s="7"/>
    </row>
    <row r="345" s="454" customFormat="true" ht="15" customHeight="true" x14ac:dyDescent="0.2">
      <c r="B345" s="453"/>
      <c r="AR345" s="361"/>
      <c r="AS345" s="361"/>
      <c r="AT345" s="361"/>
      <c r="AU345" s="361"/>
      <c r="AV345" s="361"/>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46" t="s">
        <v>35</v>
      </c>
      <c r="CN345" s="46" t="s">
        <v>35</v>
      </c>
      <c r="CO345" s="46" t="s">
        <v>35</v>
      </c>
      <c r="CP345" s="46" t="s">
        <v>35</v>
      </c>
      <c r="CQ345" s="46" t="s">
        <v>35</v>
      </c>
      <c r="CR345" s="7"/>
      <c r="CS345" s="7"/>
      <c r="CT345" s="7"/>
      <c r="CU345" s="7"/>
      <c r="CV345" s="7"/>
      <c r="CW345" s="7"/>
      <c r="CX345" s="7"/>
      <c r="CY345" s="7"/>
      <c r="CZ345" s="7"/>
    </row>
    <row r="346" s="454" customFormat="true" ht="15" customHeight="true" x14ac:dyDescent="0.2">
      <c r="B346" s="453"/>
      <c r="AR346" s="361"/>
      <c r="AS346" s="361"/>
      <c r="AT346" s="361"/>
      <c r="AU346" s="361"/>
      <c r="AV346" s="361"/>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46" t="s">
        <v>35</v>
      </c>
      <c r="CN346" s="46" t="s">
        <v>35</v>
      </c>
      <c r="CO346" s="46" t="s">
        <v>35</v>
      </c>
      <c r="CP346" s="46" t="s">
        <v>35</v>
      </c>
      <c r="CQ346" s="46" t="s">
        <v>35</v>
      </c>
      <c r="CR346" s="7"/>
      <c r="CS346" s="7"/>
      <c r="CT346" s="7"/>
      <c r="CU346" s="7"/>
      <c r="CV346" s="7"/>
      <c r="CW346" s="7"/>
      <c r="CX346" s="7"/>
      <c r="CY346" s="7"/>
      <c r="CZ346" s="7"/>
    </row>
    <row r="347" s="454" customFormat="true" ht="15" customHeight="true" x14ac:dyDescent="0.2">
      <c r="B347" s="453"/>
      <c r="AR347" s="361"/>
      <c r="AS347" s="361"/>
      <c r="AT347" s="361"/>
      <c r="AU347" s="361"/>
      <c r="AV347" s="361"/>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46" t="s">
        <v>35</v>
      </c>
      <c r="CN347" s="46" t="s">
        <v>35</v>
      </c>
      <c r="CO347" s="46" t="s">
        <v>35</v>
      </c>
      <c r="CP347" s="46" t="s">
        <v>35</v>
      </c>
      <c r="CQ347" s="46" t="s">
        <v>35</v>
      </c>
      <c r="CR347" s="7"/>
      <c r="CS347" s="7"/>
      <c r="CT347" s="7"/>
      <c r="CU347" s="7"/>
      <c r="CV347" s="7"/>
      <c r="CW347" s="7"/>
      <c r="CX347" s="7"/>
      <c r="CY347" s="7"/>
      <c r="CZ347" s="7"/>
    </row>
    <row r="348" s="454" customFormat="true" ht="15" customHeight="true" x14ac:dyDescent="0.2">
      <c r="B348" s="453"/>
      <c r="AR348" s="361"/>
      <c r="AS348" s="361"/>
      <c r="AT348" s="361"/>
      <c r="AU348" s="361"/>
      <c r="AV348" s="361"/>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46" t="s">
        <v>35</v>
      </c>
      <c r="CN348" s="46" t="s">
        <v>35</v>
      </c>
      <c r="CO348" s="46" t="s">
        <v>35</v>
      </c>
      <c r="CP348" s="46" t="s">
        <v>35</v>
      </c>
      <c r="CQ348" s="46" t="s">
        <v>35</v>
      </c>
      <c r="CR348" s="7"/>
      <c r="CS348" s="7"/>
      <c r="CT348" s="7"/>
      <c r="CU348" s="7"/>
      <c r="CV348" s="7"/>
      <c r="CW348" s="7"/>
      <c r="CX348" s="7"/>
      <c r="CY348" s="7"/>
      <c r="CZ348" s="7"/>
    </row>
    <row r="349" s="454" customFormat="true" ht="15" customHeight="true" x14ac:dyDescent="0.2">
      <c r="B349" s="453"/>
      <c r="AR349" s="361"/>
      <c r="AS349" s="361"/>
      <c r="AT349" s="361"/>
      <c r="AU349" s="361"/>
      <c r="AV349" s="361"/>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46" t="s">
        <v>35</v>
      </c>
      <c r="CN349" s="46" t="s">
        <v>35</v>
      </c>
      <c r="CO349" s="46" t="s">
        <v>35</v>
      </c>
      <c r="CP349" s="46" t="s">
        <v>35</v>
      </c>
      <c r="CQ349" s="46" t="s">
        <v>35</v>
      </c>
      <c r="CR349" s="7"/>
      <c r="CS349" s="7"/>
      <c r="CT349" s="7"/>
      <c r="CU349" s="7"/>
      <c r="CV349" s="7"/>
      <c r="CW349" s="7"/>
      <c r="CX349" s="7"/>
      <c r="CY349" s="7"/>
      <c r="CZ349" s="7"/>
    </row>
    <row r="350" s="454" customFormat="true" ht="15" customHeight="true" x14ac:dyDescent="0.2">
      <c r="B350" s="453"/>
      <c r="AR350" s="361"/>
      <c r="AS350" s="361"/>
      <c r="AT350" s="361"/>
      <c r="AU350" s="361"/>
      <c r="AV350" s="361"/>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46" t="s">
        <v>35</v>
      </c>
      <c r="CN350" s="46" t="s">
        <v>35</v>
      </c>
      <c r="CO350" s="46" t="s">
        <v>35</v>
      </c>
      <c r="CP350" s="46" t="s">
        <v>35</v>
      </c>
      <c r="CQ350" s="46" t="s">
        <v>35</v>
      </c>
      <c r="CR350" s="7"/>
      <c r="CS350" s="7"/>
      <c r="CT350" s="7"/>
      <c r="CU350" s="7"/>
      <c r="CV350" s="7"/>
      <c r="CW350" s="7"/>
      <c r="CX350" s="7"/>
      <c r="CY350" s="7"/>
      <c r="CZ350" s="7"/>
    </row>
    <row r="351" s="454" customFormat="true" ht="15" customHeight="true" x14ac:dyDescent="0.2">
      <c r="B351" s="453"/>
      <c r="AR351" s="361"/>
      <c r="AS351" s="361"/>
      <c r="AT351" s="361"/>
      <c r="AU351" s="361"/>
      <c r="AV351" s="361"/>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46" t="s">
        <v>35</v>
      </c>
      <c r="CN351" s="46" t="s">
        <v>35</v>
      </c>
      <c r="CO351" s="46" t="s">
        <v>35</v>
      </c>
      <c r="CP351" s="46" t="s">
        <v>35</v>
      </c>
      <c r="CQ351" s="46" t="s">
        <v>35</v>
      </c>
      <c r="CR351" s="7"/>
      <c r="CS351" s="7"/>
      <c r="CT351" s="7"/>
      <c r="CU351" s="7"/>
      <c r="CV351" s="7"/>
      <c r="CW351" s="7"/>
      <c r="CX351" s="7"/>
      <c r="CY351" s="7"/>
      <c r="CZ351" s="7"/>
    </row>
    <row r="352" s="454" customFormat="true" ht="15" customHeight="true" x14ac:dyDescent="0.2">
      <c r="B352" s="453"/>
      <c r="AR352" s="361"/>
      <c r="AS352" s="361"/>
      <c r="AT352" s="361"/>
      <c r="AU352" s="361"/>
      <c r="AV352" s="361"/>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46" t="s">
        <v>35</v>
      </c>
      <c r="CN352" s="46" t="s">
        <v>35</v>
      </c>
      <c r="CO352" s="46" t="s">
        <v>35</v>
      </c>
      <c r="CP352" s="46" t="s">
        <v>35</v>
      </c>
      <c r="CQ352" s="46" t="s">
        <v>35</v>
      </c>
      <c r="CR352" s="7"/>
      <c r="CS352" s="7"/>
      <c r="CT352" s="7"/>
      <c r="CU352" s="7"/>
      <c r="CV352" s="7"/>
      <c r="CW352" s="7"/>
      <c r="CX352" s="7"/>
      <c r="CY352" s="7"/>
      <c r="CZ352" s="7"/>
    </row>
    <row r="353" s="454" customFormat="true" ht="15" customHeight="true" x14ac:dyDescent="0.2">
      <c r="B353" s="453"/>
      <c r="AR353" s="361"/>
      <c r="AS353" s="361"/>
      <c r="AT353" s="361"/>
      <c r="AU353" s="361"/>
      <c r="AV353" s="361"/>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46" t="s">
        <v>35</v>
      </c>
      <c r="CN353" s="46" t="s">
        <v>35</v>
      </c>
      <c r="CO353" s="46" t="s">
        <v>35</v>
      </c>
      <c r="CP353" s="46" t="s">
        <v>35</v>
      </c>
      <c r="CQ353" s="46" t="s">
        <v>35</v>
      </c>
      <c r="CR353" s="7"/>
      <c r="CS353" s="7"/>
      <c r="CT353" s="7"/>
      <c r="CU353" s="7"/>
      <c r="CV353" s="7"/>
      <c r="CW353" s="7"/>
      <c r="CX353" s="7"/>
      <c r="CY353" s="7"/>
      <c r="CZ353" s="7"/>
    </row>
    <row r="354" s="454" customFormat="true" ht="15" customHeight="true" x14ac:dyDescent="0.2">
      <c r="B354" s="453"/>
      <c r="AR354" s="361"/>
      <c r="AS354" s="361"/>
      <c r="AT354" s="361"/>
      <c r="AU354" s="361"/>
      <c r="AV354" s="361"/>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45" t="s">
        <v>35</v>
      </c>
      <c r="CN354" s="45" t="s">
        <v>35</v>
      </c>
      <c r="CO354" s="45" t="s">
        <v>35</v>
      </c>
      <c r="CP354" s="45" t="s">
        <v>35</v>
      </c>
      <c r="CQ354" s="45" t="s">
        <v>35</v>
      </c>
      <c r="CR354" s="7"/>
      <c r="CS354" s="7"/>
      <c r="CT354" s="7"/>
      <c r="CU354" s="7"/>
      <c r="CV354" s="7"/>
      <c r="CW354" s="7"/>
      <c r="CX354" s="7"/>
      <c r="CY354" s="7"/>
      <c r="CZ354" s="7"/>
    </row>
    <row r="355" s="454" customFormat="true" ht="15" customHeight="true" x14ac:dyDescent="0.2">
      <c r="B355" s="453"/>
      <c r="AR355" s="361"/>
      <c r="AS355" s="361"/>
      <c r="AT355" s="361"/>
      <c r="AU355" s="361"/>
      <c r="AV355" s="361"/>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R356" s="361"/>
      <c r="AS356" s="361"/>
      <c r="AT356" s="361"/>
      <c r="AU356" s="361"/>
      <c r="AV356" s="361"/>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R357" s="361"/>
      <c r="AS357" s="361"/>
      <c r="AT357" s="361"/>
      <c r="AU357" s="361"/>
      <c r="AV357" s="361"/>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R358" s="361"/>
      <c r="AS358" s="361"/>
      <c r="AT358" s="361"/>
      <c r="AU358" s="361"/>
      <c r="AV358" s="361"/>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R359" s="361"/>
      <c r="AS359" s="361"/>
      <c r="AT359" s="361"/>
      <c r="AU359" s="361"/>
      <c r="AV359" s="361"/>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R360" s="361"/>
      <c r="AS360" s="361"/>
      <c r="AT360" s="361"/>
      <c r="AU360" s="361"/>
      <c r="AV360" s="361"/>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R361" s="361"/>
      <c r="AS361" s="361"/>
      <c r="AT361" s="361"/>
      <c r="AU361" s="361"/>
      <c r="AV361" s="361"/>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R362" s="361"/>
      <c r="AS362" s="361"/>
      <c r="AT362" s="361"/>
      <c r="AU362" s="361"/>
      <c r="AV362" s="361"/>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R363" s="361"/>
      <c r="AS363" s="361"/>
      <c r="AT363" s="361"/>
      <c r="AU363" s="361"/>
      <c r="AV363" s="361"/>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R364" s="361"/>
      <c r="AS364" s="361"/>
      <c r="AT364" s="361"/>
      <c r="AU364" s="361"/>
      <c r="AV364" s="361"/>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R365" s="361"/>
      <c r="AS365" s="361"/>
      <c r="AT365" s="361"/>
      <c r="AU365" s="361"/>
      <c r="AV365" s="361"/>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R366" s="361"/>
      <c r="AS366" s="361"/>
      <c r="AT366" s="361"/>
      <c r="AU366" s="361"/>
      <c r="AV366" s="361"/>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R367" s="361"/>
      <c r="AS367" s="361"/>
      <c r="AT367" s="361"/>
      <c r="AU367" s="361"/>
      <c r="AV367" s="361"/>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R368" s="361"/>
      <c r="AS368" s="361"/>
      <c r="AT368" s="361"/>
      <c r="AU368" s="361"/>
      <c r="AV368" s="361"/>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R369" s="361"/>
      <c r="AS369" s="361"/>
      <c r="AT369" s="361"/>
      <c r="AU369" s="361"/>
      <c r="AV369" s="361"/>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R370" s="361"/>
      <c r="AS370" s="361"/>
      <c r="AT370" s="361"/>
      <c r="AU370" s="361"/>
      <c r="AV370" s="361"/>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R371" s="361"/>
      <c r="AS371" s="361"/>
      <c r="AT371" s="361"/>
      <c r="AU371" s="361"/>
      <c r="AV371" s="361"/>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R372" s="361"/>
      <c r="AS372" s="361"/>
      <c r="AT372" s="361"/>
      <c r="AU372" s="361"/>
      <c r="AV372" s="361"/>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R373" s="361"/>
      <c r="AS373" s="361"/>
      <c r="AT373" s="361"/>
      <c r="AU373" s="361"/>
      <c r="AV373" s="361"/>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R374" s="361"/>
      <c r="AS374" s="361"/>
      <c r="AT374" s="361"/>
      <c r="AU374" s="361"/>
      <c r="AV374" s="361"/>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R375" s="361"/>
      <c r="AS375" s="361"/>
      <c r="AT375" s="361"/>
      <c r="AU375" s="361"/>
      <c r="AV375" s="361"/>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R376" s="361"/>
      <c r="AS376" s="361"/>
      <c r="AT376" s="361"/>
      <c r="AU376" s="361"/>
      <c r="AV376" s="361"/>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R377" s="361"/>
      <c r="AS377" s="361"/>
      <c r="AT377" s="361"/>
      <c r="AU377" s="361"/>
      <c r="AV377" s="361"/>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R378" s="361"/>
      <c r="AS378" s="361"/>
      <c r="AT378" s="361"/>
      <c r="AU378" s="361"/>
      <c r="AV378" s="361"/>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R379" s="361"/>
      <c r="AS379" s="361"/>
      <c r="AT379" s="361"/>
      <c r="AU379" s="361"/>
      <c r="AV379" s="361"/>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R380" s="361"/>
      <c r="AS380" s="361"/>
      <c r="AT380" s="361"/>
      <c r="AU380" s="361"/>
      <c r="AV380" s="361"/>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R381" s="361"/>
      <c r="AS381" s="361"/>
      <c r="AT381" s="361"/>
      <c r="AU381" s="361"/>
      <c r="AV381" s="361"/>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R382" s="361"/>
      <c r="AS382" s="361"/>
      <c r="AT382" s="361"/>
      <c r="AU382" s="361"/>
      <c r="AV382" s="361"/>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R383" s="361"/>
      <c r="AS383" s="361"/>
      <c r="AT383" s="361"/>
      <c r="AU383" s="361"/>
      <c r="AV383" s="361"/>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R384" s="361"/>
      <c r="AS384" s="361"/>
      <c r="AT384" s="361"/>
      <c r="AU384" s="361"/>
      <c r="AV384" s="361"/>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R385" s="361"/>
      <c r="AS385" s="361"/>
      <c r="AT385" s="361"/>
      <c r="AU385" s="361"/>
      <c r="AV385" s="361"/>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R386" s="361"/>
      <c r="AS386" s="361"/>
      <c r="AT386" s="361"/>
      <c r="AU386" s="361"/>
      <c r="AV386" s="361"/>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R387" s="361"/>
      <c r="AS387" s="361"/>
      <c r="AT387" s="361"/>
      <c r="AU387" s="361"/>
      <c r="AV387" s="361"/>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R388" s="361"/>
      <c r="AS388" s="361"/>
      <c r="AT388" s="361"/>
      <c r="AU388" s="361"/>
      <c r="AV388" s="361"/>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R389" s="361"/>
      <c r="AS389" s="361"/>
      <c r="AT389" s="361"/>
      <c r="AU389" s="361"/>
      <c r="AV389" s="361"/>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R390" s="361"/>
      <c r="AS390" s="361"/>
      <c r="AT390" s="361"/>
      <c r="AU390" s="361"/>
      <c r="AV390" s="361"/>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R391" s="361"/>
      <c r="AS391" s="361"/>
      <c r="AT391" s="361"/>
      <c r="AU391" s="361"/>
      <c r="AV391" s="361"/>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R392" s="361"/>
      <c r="AS392" s="361"/>
      <c r="AT392" s="361"/>
      <c r="AU392" s="361"/>
      <c r="AV392" s="361"/>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R393" s="361"/>
      <c r="AS393" s="361"/>
      <c r="AT393" s="361"/>
      <c r="AU393" s="361"/>
      <c r="AV393" s="361"/>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R394" s="361"/>
      <c r="AS394" s="361"/>
      <c r="AT394" s="361"/>
      <c r="AU394" s="361"/>
      <c r="AV394" s="361"/>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R395" s="361"/>
      <c r="AS395" s="361"/>
      <c r="AT395" s="361"/>
      <c r="AU395" s="361"/>
      <c r="AV395" s="361"/>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R396" s="361"/>
      <c r="AS396" s="361"/>
      <c r="AT396" s="361"/>
      <c r="AU396" s="361"/>
      <c r="AV396" s="361"/>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R397" s="361"/>
      <c r="AS397" s="361"/>
      <c r="AT397" s="361"/>
      <c r="AU397" s="361"/>
      <c r="AV397" s="361"/>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R398" s="361"/>
      <c r="AS398" s="361"/>
      <c r="AT398" s="361"/>
      <c r="AU398" s="361"/>
      <c r="AV398" s="361"/>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24" customHeight="true" x14ac:dyDescent="0.2">
      <c r="C400" s="1073" t="s">
        <v>208</v>
      </c>
      <c r="D400" s="971"/>
      <c r="E400" s="971"/>
      <c r="H400" s="1073" t="s">
        <v>208</v>
      </c>
      <c r="I400" s="971"/>
      <c r="J400" s="971"/>
      <c r="M400" s="1073" t="s">
        <v>208</v>
      </c>
      <c r="N400" s="971"/>
      <c r="O400" s="971"/>
      <c r="AR400" s="356"/>
      <c r="AS400" s="356"/>
      <c r="AT400" s="356"/>
      <c r="AU400" s="356"/>
      <c r="AV400" s="356"/>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503" t="s">
        <v>209</v>
      </c>
      <c r="H401" s="1074"/>
      <c r="I401" s="971"/>
      <c r="J401" s="504" t="s">
        <v>209</v>
      </c>
      <c r="M401" s="1074"/>
      <c r="N401" s="971"/>
      <c r="O401" s="505" t="s">
        <v>209</v>
      </c>
      <c r="AR401" s="356"/>
      <c r="AS401" s="356"/>
      <c r="AT401" s="356"/>
      <c r="AU401" s="356"/>
      <c r="AV401" s="356"/>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506" t="s">
        <v>210</v>
      </c>
      <c r="H402" s="971"/>
      <c r="I402" s="971"/>
      <c r="J402" s="507" t="s">
        <v>210</v>
      </c>
      <c r="M402" s="971"/>
      <c r="N402" s="971"/>
      <c r="O402" s="508" t="s">
        <v>210</v>
      </c>
      <c r="AR402" s="356"/>
      <c r="AS402" s="356"/>
      <c r="AT402" s="356"/>
      <c r="AU402" s="356"/>
      <c r="AV402" s="356"/>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51" t="s">
        <v>351</v>
      </c>
      <c r="D403" s="1050"/>
      <c r="E403" s="695">
        <v>-0.81451176190908192</v>
      </c>
      <c r="F403" s="589"/>
      <c r="G403" s="589"/>
      <c r="H403" s="1051" t="s">
        <v>351</v>
      </c>
      <c r="I403" s="1050"/>
      <c r="J403" s="696">
        <v>-0.78439656830291604</v>
      </c>
      <c r="K403" s="589"/>
      <c r="L403" s="589"/>
      <c r="M403" s="1051" t="s">
        <v>351</v>
      </c>
      <c r="N403" s="1050"/>
      <c r="O403" s="697">
        <v>-0.78718444937395149</v>
      </c>
      <c r="P403" s="589"/>
      <c r="Q403" s="589"/>
      <c r="AR403" s="356"/>
      <c r="AS403" s="356"/>
      <c r="AT403" s="356"/>
      <c r="AU403" s="356"/>
      <c r="AV403" s="356"/>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51" t="s">
        <v>352</v>
      </c>
      <c r="D404" s="1050"/>
      <c r="E404" s="698">
        <v>0.74824545067505244</v>
      </c>
      <c r="F404" s="589"/>
      <c r="G404" s="589"/>
      <c r="H404" s="1051" t="s">
        <v>215</v>
      </c>
      <c r="I404" s="1050"/>
      <c r="J404" s="699">
        <v>0.74792612634092759</v>
      </c>
      <c r="K404" s="589"/>
      <c r="L404" s="589"/>
      <c r="M404" s="1051" t="s">
        <v>352</v>
      </c>
      <c r="N404" s="1050"/>
      <c r="O404" s="700">
        <v>0.74723481559044291</v>
      </c>
      <c r="P404" s="589"/>
      <c r="Q404" s="589"/>
      <c r="AR404" s="356"/>
      <c r="AS404" s="356"/>
      <c r="AT404" s="356"/>
      <c r="AU404" s="356"/>
      <c r="AV404" s="356"/>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51" t="s">
        <v>215</v>
      </c>
      <c r="D405" s="1050"/>
      <c r="E405" s="698">
        <v>0.74685438100140933</v>
      </c>
      <c r="F405" s="589"/>
      <c r="G405" s="589"/>
      <c r="H405" s="1051" t="s">
        <v>219</v>
      </c>
      <c r="I405" s="1050"/>
      <c r="J405" s="699">
        <v>0.71746404240145445</v>
      </c>
      <c r="K405" s="589"/>
      <c r="L405" s="589"/>
      <c r="M405" s="1051" t="s">
        <v>215</v>
      </c>
      <c r="N405" s="1050"/>
      <c r="O405" s="700">
        <v>0.66963211727421124</v>
      </c>
      <c r="P405" s="589"/>
      <c r="Q405" s="589"/>
      <c r="AR405" s="356"/>
      <c r="AS405" s="356"/>
      <c r="AT405" s="356"/>
      <c r="AU405" s="356"/>
      <c r="AV405" s="356"/>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51" t="s">
        <v>219</v>
      </c>
      <c r="D406" s="1050"/>
      <c r="E406" s="698">
        <v>0.71477898854192889</v>
      </c>
      <c r="F406" s="589"/>
      <c r="G406" s="589"/>
      <c r="H406" s="1051" t="s">
        <v>353</v>
      </c>
      <c r="I406" s="1050"/>
      <c r="J406" s="699">
        <v>0.66836796279830879</v>
      </c>
      <c r="K406" s="589"/>
      <c r="L406" s="589"/>
      <c r="M406" s="1051" t="s">
        <v>354</v>
      </c>
      <c r="N406" s="1050"/>
      <c r="O406" s="700">
        <v>-0.66067465538475356</v>
      </c>
      <c r="P406" s="589"/>
      <c r="Q406" s="589"/>
      <c r="AR406" s="356"/>
      <c r="AS406" s="356"/>
      <c r="AT406" s="356"/>
      <c r="AU406" s="356"/>
      <c r="AV406" s="356"/>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51" t="s">
        <v>355</v>
      </c>
      <c r="D407" s="1050"/>
      <c r="E407" s="698">
        <v>0.68414204406545498</v>
      </c>
      <c r="F407" s="589"/>
      <c r="G407" s="589"/>
      <c r="H407" s="1051" t="s">
        <v>352</v>
      </c>
      <c r="I407" s="1050"/>
      <c r="J407" s="699">
        <v>0.63646209325586922</v>
      </c>
      <c r="K407" s="589"/>
      <c r="L407" s="589"/>
      <c r="M407" s="1051" t="s">
        <v>219</v>
      </c>
      <c r="N407" s="1050"/>
      <c r="O407" s="700">
        <v>0.63890986432005714</v>
      </c>
      <c r="P407" s="589"/>
      <c r="Q407" s="589"/>
      <c r="AR407" s="356"/>
      <c r="AS407" s="356"/>
      <c r="AT407" s="356"/>
      <c r="AU407" s="356"/>
      <c r="AV407" s="356"/>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51" t="s">
        <v>354</v>
      </c>
      <c r="D408" s="1050"/>
      <c r="E408" s="698">
        <v>-0.6751829562938837</v>
      </c>
      <c r="F408" s="589"/>
      <c r="G408" s="589"/>
      <c r="H408" s="1051" t="s">
        <v>354</v>
      </c>
      <c r="I408" s="1050"/>
      <c r="J408" s="699">
        <v>-0.61795594935828035</v>
      </c>
      <c r="K408" s="589"/>
      <c r="L408" s="589"/>
      <c r="M408" s="1051" t="s">
        <v>356</v>
      </c>
      <c r="N408" s="1050"/>
      <c r="O408" s="700">
        <v>0.63469287802612229</v>
      </c>
      <c r="P408" s="589"/>
      <c r="Q408" s="589"/>
      <c r="AR408" s="356"/>
      <c r="AS408" s="356"/>
      <c r="AT408" s="356"/>
      <c r="AU408" s="356"/>
      <c r="AV408" s="356"/>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51" t="s">
        <v>353</v>
      </c>
      <c r="D409" s="1050"/>
      <c r="E409" s="698">
        <v>0.67023583603822967</v>
      </c>
      <c r="F409" s="589"/>
      <c r="G409" s="589"/>
      <c r="H409" s="1051" t="s">
        <v>224</v>
      </c>
      <c r="I409" s="1050"/>
      <c r="J409" s="699">
        <v>0.59104397055664715</v>
      </c>
      <c r="K409" s="589"/>
      <c r="L409" s="589"/>
      <c r="M409" s="1051" t="s">
        <v>224</v>
      </c>
      <c r="N409" s="1050"/>
      <c r="O409" s="700">
        <v>0.56052136686927556</v>
      </c>
      <c r="P409" s="589"/>
      <c r="Q409" s="589"/>
      <c r="AR409" s="356"/>
      <c r="AS409" s="356"/>
      <c r="AT409" s="356"/>
      <c r="AU409" s="356"/>
      <c r="AV409" s="356"/>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51" t="s">
        <v>356</v>
      </c>
      <c r="D410" s="1050"/>
      <c r="E410" s="698">
        <v>0.62665137756268985</v>
      </c>
      <c r="F410" s="589"/>
      <c r="G410" s="589"/>
      <c r="H410" s="1051" t="s">
        <v>357</v>
      </c>
      <c r="I410" s="1050"/>
      <c r="J410" s="699">
        <v>0.55625930667699675</v>
      </c>
      <c r="K410" s="589"/>
      <c r="L410" s="589"/>
      <c r="M410" s="1051" t="s">
        <v>353</v>
      </c>
      <c r="N410" s="1050"/>
      <c r="O410" s="700">
        <v>0.55819116743696384</v>
      </c>
      <c r="P410" s="589"/>
      <c r="Q410" s="589"/>
      <c r="AR410" s="356"/>
      <c r="AS410" s="356"/>
      <c r="AT410" s="356"/>
      <c r="AU410" s="356"/>
      <c r="AV410" s="356"/>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51" t="s">
        <v>358</v>
      </c>
      <c r="D411" s="1050"/>
      <c r="E411" s="698">
        <v>0.61673411957680391</v>
      </c>
      <c r="F411" s="589"/>
      <c r="G411" s="589"/>
      <c r="H411" s="1051" t="s">
        <v>358</v>
      </c>
      <c r="I411" s="1050"/>
      <c r="J411" s="699">
        <v>0.54539297413384569</v>
      </c>
      <c r="K411" s="589"/>
      <c r="L411" s="589"/>
      <c r="M411" s="1051" t="s">
        <v>357</v>
      </c>
      <c r="N411" s="1050"/>
      <c r="O411" s="700">
        <v>0.4999077837616655</v>
      </c>
      <c r="P411" s="589"/>
      <c r="Q411" s="589"/>
      <c r="AR411" s="356"/>
      <c r="AS411" s="356"/>
      <c r="AT411" s="356"/>
      <c r="AU411" s="356"/>
      <c r="AV411" s="356"/>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51" t="s">
        <v>224</v>
      </c>
      <c r="D412" s="1050"/>
      <c r="E412" s="698">
        <v>0.60347889326777859</v>
      </c>
      <c r="F412" s="589"/>
      <c r="G412" s="589"/>
      <c r="H412" s="1051" t="s">
        <v>359</v>
      </c>
      <c r="I412" s="1050"/>
      <c r="J412" s="699">
        <v>-0.51957422293903677</v>
      </c>
      <c r="K412" s="589"/>
      <c r="L412" s="589"/>
      <c r="M412" s="1051" t="s">
        <v>360</v>
      </c>
      <c r="N412" s="1050"/>
      <c r="O412" s="700">
        <v>0.42757880736228498</v>
      </c>
      <c r="P412" s="589"/>
      <c r="Q412" s="589"/>
      <c r="AR412" s="356"/>
      <c r="AS412" s="356"/>
      <c r="AT412" s="356"/>
      <c r="AU412" s="356"/>
      <c r="AV412" s="356"/>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51" t="s">
        <v>357</v>
      </c>
      <c r="D413" s="1050"/>
      <c r="E413" s="698">
        <v>0.60324498143875427</v>
      </c>
      <c r="F413" s="589"/>
      <c r="G413" s="589"/>
      <c r="H413" s="1051" t="s">
        <v>356</v>
      </c>
      <c r="I413" s="1050"/>
      <c r="J413" s="699">
        <v>0.45413330801342117</v>
      </c>
      <c r="K413" s="589"/>
      <c r="L413" s="589"/>
      <c r="M413" s="1051" t="s">
        <v>358</v>
      </c>
      <c r="N413" s="1050"/>
      <c r="O413" s="700">
        <v>0.39662727382102636</v>
      </c>
      <c r="P413" s="589"/>
      <c r="Q413" s="589"/>
      <c r="AR413" s="356"/>
      <c r="AS413" s="356"/>
      <c r="AT413" s="356"/>
      <c r="AU413" s="356"/>
      <c r="AV413" s="356"/>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51" t="s">
        <v>361</v>
      </c>
      <c r="D414" s="1050"/>
      <c r="E414" s="698">
        <v>0.45087451898415482</v>
      </c>
      <c r="F414" s="589"/>
      <c r="G414" s="589"/>
      <c r="H414" s="1051" t="s">
        <v>226</v>
      </c>
      <c r="I414" s="1050"/>
      <c r="J414" s="699">
        <v>0.38057431916575002</v>
      </c>
      <c r="K414" s="589"/>
      <c r="L414" s="589"/>
      <c r="M414" s="1051" t="s">
        <v>226</v>
      </c>
      <c r="N414" s="1050"/>
      <c r="O414" s="700">
        <v>0.38325615951516734</v>
      </c>
      <c r="P414" s="589"/>
      <c r="Q414" s="589"/>
      <c r="AR414" s="356"/>
      <c r="AS414" s="356"/>
      <c r="AT414" s="356"/>
      <c r="AU414" s="356"/>
      <c r="AV414" s="356"/>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51" t="s">
        <v>226</v>
      </c>
      <c r="D415" s="1050"/>
      <c r="E415" s="698">
        <v>0.4249085495119041</v>
      </c>
      <c r="F415" s="589"/>
      <c r="G415" s="589"/>
      <c r="H415" s="1051" t="s">
        <v>362</v>
      </c>
      <c r="I415" s="1050"/>
      <c r="J415" s="699">
        <v>-0.34160967508283474</v>
      </c>
      <c r="K415" s="589"/>
      <c r="L415" s="589"/>
      <c r="M415" s="1051" t="s">
        <v>230</v>
      </c>
      <c r="N415" s="1050"/>
      <c r="O415" s="700">
        <v>0.36243086291158583</v>
      </c>
      <c r="P415" s="589"/>
      <c r="Q415" s="589"/>
      <c r="AR415" s="356"/>
      <c r="AS415" s="356"/>
      <c r="AT415" s="356"/>
      <c r="AU415" s="356"/>
      <c r="AV415" s="356"/>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51" t="s">
        <v>360</v>
      </c>
      <c r="D416" s="1050"/>
      <c r="E416" s="698">
        <v>0.41938239934181704</v>
      </c>
      <c r="F416" s="589"/>
      <c r="G416" s="589"/>
      <c r="H416" s="1051" t="s">
        <v>363</v>
      </c>
      <c r="I416" s="1050"/>
      <c r="J416" s="699">
        <v>-0.32262707010300445</v>
      </c>
      <c r="K416" s="589"/>
      <c r="L416" s="589"/>
      <c r="M416" s="1051" t="s">
        <v>359</v>
      </c>
      <c r="N416" s="1050"/>
      <c r="O416" s="700">
        <v>-0.29848609163200573</v>
      </c>
      <c r="P416" s="589"/>
      <c r="Q416" s="589"/>
      <c r="AR416" s="356"/>
      <c r="AS416" s="356"/>
      <c r="AT416" s="356"/>
      <c r="AU416" s="356"/>
      <c r="AV416" s="356"/>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51" t="s">
        <v>359</v>
      </c>
      <c r="D417" s="1050"/>
      <c r="E417" s="698">
        <v>-0.37808560614935705</v>
      </c>
      <c r="F417" s="589"/>
      <c r="G417" s="589"/>
      <c r="H417" s="1051" t="s">
        <v>228</v>
      </c>
      <c r="I417" s="1050"/>
      <c r="J417" s="699">
        <v>0.29675127489156544</v>
      </c>
      <c r="K417" s="589"/>
      <c r="L417" s="589"/>
      <c r="M417" s="1051" t="s">
        <v>228</v>
      </c>
      <c r="N417" s="1050"/>
      <c r="O417" s="700">
        <v>0.28569685972898684</v>
      </c>
      <c r="P417" s="589"/>
      <c r="Q417" s="589"/>
      <c r="AR417" s="356"/>
      <c r="AS417" s="356"/>
      <c r="AT417" s="356"/>
      <c r="AU417" s="356"/>
      <c r="AV417" s="356"/>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51" t="s">
        <v>228</v>
      </c>
      <c r="D418" s="1050"/>
      <c r="E418" s="698">
        <v>0.30230323074780791</v>
      </c>
      <c r="F418" s="589"/>
      <c r="G418" s="589"/>
      <c r="H418" s="1051" t="s">
        <v>223</v>
      </c>
      <c r="I418" s="1050"/>
      <c r="J418" s="699">
        <v>0.25196486696649339</v>
      </c>
      <c r="K418" s="589"/>
      <c r="L418" s="589"/>
      <c r="M418" s="1051" t="s">
        <v>223</v>
      </c>
      <c r="N418" s="1050"/>
      <c r="O418" s="700">
        <v>0.25989131226357953</v>
      </c>
      <c r="P418" s="589"/>
      <c r="Q418" s="589"/>
      <c r="AR418" s="356"/>
      <c r="AS418" s="356"/>
      <c r="AT418" s="356"/>
      <c r="AU418" s="356"/>
      <c r="AV418" s="356"/>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51" t="s">
        <v>230</v>
      </c>
      <c r="D419" s="1050"/>
      <c r="E419" s="698">
        <v>0.28650654748654342</v>
      </c>
      <c r="F419" s="589"/>
      <c r="G419" s="589"/>
      <c r="H419" s="1051" t="s">
        <v>364</v>
      </c>
      <c r="I419" s="1050"/>
      <c r="J419" s="699">
        <v>0.23899430605085217</v>
      </c>
      <c r="K419" s="589"/>
      <c r="L419" s="589"/>
      <c r="M419" s="1051" t="s">
        <v>364</v>
      </c>
      <c r="N419" s="1050"/>
      <c r="O419" s="700">
        <v>0.24915476081397231</v>
      </c>
      <c r="P419" s="589"/>
      <c r="Q419" s="589"/>
      <c r="AR419" s="356"/>
      <c r="AS419" s="356"/>
      <c r="AT419" s="356"/>
      <c r="AU419" s="356"/>
      <c r="AV419" s="356"/>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51" t="s">
        <v>364</v>
      </c>
      <c r="D420" s="1050"/>
      <c r="E420" s="698">
        <v>0.28168063534783616</v>
      </c>
      <c r="F420" s="589"/>
      <c r="G420" s="589"/>
      <c r="H420" s="1051" t="s">
        <v>230</v>
      </c>
      <c r="I420" s="1050"/>
      <c r="J420" s="699">
        <v>0.21772513462523213</v>
      </c>
      <c r="K420" s="589"/>
      <c r="L420" s="589"/>
      <c r="M420" s="1051" t="s">
        <v>362</v>
      </c>
      <c r="N420" s="1050"/>
      <c r="O420" s="700">
        <v>-0.23152254441553791</v>
      </c>
      <c r="P420" s="589"/>
      <c r="Q420" s="589"/>
      <c r="AR420" s="356"/>
      <c r="AS420" s="356"/>
      <c r="AT420" s="356"/>
      <c r="AU420" s="356"/>
      <c r="AV420" s="356"/>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51" t="s">
        <v>223</v>
      </c>
      <c r="D421" s="1050"/>
      <c r="E421" s="698">
        <v>0.27408134351223779</v>
      </c>
      <c r="F421" s="589"/>
      <c r="G421" s="589"/>
      <c r="H421" s="1051" t="s">
        <v>360</v>
      </c>
      <c r="I421" s="1050"/>
      <c r="J421" s="699">
        <v>0.1638723561414486</v>
      </c>
      <c r="K421" s="589"/>
      <c r="L421" s="589"/>
      <c r="M421" s="1051" t="s">
        <v>365</v>
      </c>
      <c r="N421" s="1050"/>
      <c r="O421" s="700">
        <v>0.22066375146759806</v>
      </c>
      <c r="P421" s="589"/>
      <c r="Q421" s="589"/>
      <c r="AR421" s="356"/>
      <c r="AS421" s="356"/>
      <c r="AT421" s="356"/>
      <c r="AU421" s="356"/>
      <c r="AV421" s="356"/>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51" t="s">
        <v>363</v>
      </c>
      <c r="D422" s="1050"/>
      <c r="E422" s="698">
        <v>-0.24598976743312659</v>
      </c>
      <c r="F422" s="589"/>
      <c r="G422" s="589"/>
      <c r="H422" s="1051" t="s">
        <v>365</v>
      </c>
      <c r="I422" s="1050"/>
      <c r="J422" s="699">
        <v>0.15350222697467242</v>
      </c>
      <c r="K422" s="589"/>
      <c r="L422" s="589"/>
      <c r="M422" s="1051" t="s">
        <v>366</v>
      </c>
      <c r="N422" s="1050"/>
      <c r="O422" s="700">
        <v>0.20564741488106994</v>
      </c>
      <c r="P422" s="589"/>
      <c r="Q422" s="589"/>
      <c r="AR422" s="356"/>
      <c r="AS422" s="356"/>
      <c r="AT422" s="356"/>
      <c r="AU422" s="356"/>
      <c r="AV422" s="356"/>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51" t="s">
        <v>365</v>
      </c>
      <c r="D423" s="1050"/>
      <c r="E423" s="698">
        <v>0.18157879277958205</v>
      </c>
      <c r="F423" s="589"/>
      <c r="G423" s="589"/>
      <c r="H423" s="1051" t="s">
        <v>367</v>
      </c>
      <c r="I423" s="1050"/>
      <c r="J423" s="699">
        <v>0.15256062862880701</v>
      </c>
      <c r="K423" s="589"/>
      <c r="L423" s="589"/>
      <c r="M423" s="1051" t="s">
        <v>363</v>
      </c>
      <c r="N423" s="1050"/>
      <c r="O423" s="700">
        <v>-0.20292794818590434</v>
      </c>
      <c r="P423" s="589"/>
      <c r="Q423" s="589"/>
      <c r="AR423" s="356"/>
      <c r="AS423" s="356"/>
      <c r="AT423" s="356"/>
      <c r="AU423" s="356"/>
      <c r="AV423" s="356"/>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51" t="s">
        <v>243</v>
      </c>
      <c r="D424" s="1050"/>
      <c r="E424" s="698">
        <v>-0.17633113409752488</v>
      </c>
      <c r="F424" s="589"/>
      <c r="G424" s="589"/>
      <c r="H424" s="1051" t="s">
        <v>368</v>
      </c>
      <c r="I424" s="1050"/>
      <c r="J424" s="699">
        <v>0.13655989531166637</v>
      </c>
      <c r="K424" s="589"/>
      <c r="L424" s="589"/>
      <c r="M424" s="1051" t="s">
        <v>243</v>
      </c>
      <c r="N424" s="1050"/>
      <c r="O424" s="700">
        <v>-0.2004725334179496</v>
      </c>
      <c r="P424" s="589"/>
      <c r="Q424" s="589"/>
      <c r="AR424" s="356"/>
      <c r="AS424" s="356"/>
      <c r="AT424" s="356"/>
      <c r="AU424" s="356"/>
      <c r="AV424" s="356"/>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51" t="s">
        <v>367</v>
      </c>
      <c r="D425" s="1050"/>
      <c r="E425" s="698">
        <v>0.16227146449171365</v>
      </c>
      <c r="F425" s="589"/>
      <c r="G425" s="589"/>
      <c r="H425" s="1051" t="s">
        <v>322</v>
      </c>
      <c r="I425" s="1050"/>
      <c r="J425" s="699">
        <v>0.12469454235757368</v>
      </c>
      <c r="K425" s="589"/>
      <c r="L425" s="589"/>
      <c r="M425" s="1051" t="s">
        <v>238</v>
      </c>
      <c r="N425" s="1050"/>
      <c r="O425" s="700">
        <v>0.16419917472728504</v>
      </c>
      <c r="P425" s="589"/>
      <c r="Q425" s="589"/>
      <c r="AR425" s="356"/>
      <c r="AS425" s="356"/>
      <c r="AT425" s="356"/>
      <c r="AU425" s="356"/>
      <c r="AV425" s="356"/>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51" t="s">
        <v>322</v>
      </c>
      <c r="D426" s="1050"/>
      <c r="E426" s="698">
        <v>0.1469951507444863</v>
      </c>
      <c r="F426" s="589"/>
      <c r="G426" s="589"/>
      <c r="H426" s="1051" t="s">
        <v>369</v>
      </c>
      <c r="I426" s="1050"/>
      <c r="J426" s="699">
        <v>-8.7380236997453259E-2</v>
      </c>
      <c r="K426" s="589"/>
      <c r="L426" s="589"/>
      <c r="M426" s="1051" t="s">
        <v>322</v>
      </c>
      <c r="N426" s="1050"/>
      <c r="O426" s="700">
        <v>0.14729913875499723</v>
      </c>
      <c r="P426" s="589"/>
      <c r="Q426" s="589"/>
      <c r="AR426" s="356"/>
      <c r="AS426" s="356"/>
      <c r="AT426" s="356"/>
      <c r="AU426" s="356"/>
      <c r="AV426" s="356"/>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51" t="s">
        <v>368</v>
      </c>
      <c r="D427" s="1050"/>
      <c r="E427" s="698">
        <v>0.12615652709995753</v>
      </c>
      <c r="F427" s="589"/>
      <c r="G427" s="589"/>
      <c r="H427" s="1051" t="s">
        <v>370</v>
      </c>
      <c r="I427" s="1050"/>
      <c r="J427" s="699">
        <v>-8.3877762870315523E-2</v>
      </c>
      <c r="K427" s="589"/>
      <c r="L427" s="589"/>
      <c r="M427" s="1051" t="s">
        <v>371</v>
      </c>
      <c r="N427" s="1050"/>
      <c r="O427" s="700">
        <v>0.12386964063617725</v>
      </c>
      <c r="P427" s="589"/>
      <c r="Q427" s="589"/>
      <c r="AR427" s="356"/>
      <c r="AS427" s="356"/>
      <c r="AT427" s="356"/>
      <c r="AU427" s="356"/>
      <c r="AV427" s="356"/>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51" t="s">
        <v>366</v>
      </c>
      <c r="D428" s="1050"/>
      <c r="E428" s="698">
        <v>0.11552677721893162</v>
      </c>
      <c r="F428" s="589"/>
      <c r="G428" s="589"/>
      <c r="H428" s="1051" t="s">
        <v>371</v>
      </c>
      <c r="I428" s="1050"/>
      <c r="J428" s="699">
        <v>-8.2551065910774921E-2</v>
      </c>
      <c r="K428" s="589"/>
      <c r="L428" s="589"/>
      <c r="M428" s="1051" t="s">
        <v>372</v>
      </c>
      <c r="N428" s="1050"/>
      <c r="O428" s="700">
        <v>-0.10697773880365691</v>
      </c>
      <c r="P428" s="589"/>
      <c r="Q428" s="589"/>
      <c r="AR428" s="356"/>
      <c r="AS428" s="356"/>
      <c r="AT428" s="356"/>
      <c r="AU428" s="356"/>
      <c r="AV428" s="356"/>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51" t="s">
        <v>370</v>
      </c>
      <c r="D429" s="1050"/>
      <c r="E429" s="698">
        <v>-9.5685072696295753E-2</v>
      </c>
      <c r="F429" s="589"/>
      <c r="G429" s="589"/>
      <c r="H429" s="1051" t="s">
        <v>243</v>
      </c>
      <c r="I429" s="1050"/>
      <c r="J429" s="699">
        <v>-7.4368690852941344E-2</v>
      </c>
      <c r="K429" s="589"/>
      <c r="L429" s="589"/>
      <c r="M429" s="1051" t="s">
        <v>367</v>
      </c>
      <c r="N429" s="1050"/>
      <c r="O429" s="700">
        <v>9.7784770923692282E-2</v>
      </c>
      <c r="P429" s="589"/>
      <c r="Q429" s="589"/>
      <c r="AR429" s="356"/>
      <c r="AS429" s="356"/>
      <c r="AT429" s="356"/>
      <c r="AU429" s="356"/>
      <c r="AV429" s="356"/>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51" t="s">
        <v>238</v>
      </c>
      <c r="D430" s="1050"/>
      <c r="E430" s="698">
        <v>8.725162383049144E-2</v>
      </c>
      <c r="F430" s="589"/>
      <c r="G430" s="589"/>
      <c r="H430" s="1051" t="s">
        <v>366</v>
      </c>
      <c r="I430" s="1050"/>
      <c r="J430" s="699">
        <v>4.9373763384820885E-2</v>
      </c>
      <c r="K430" s="589"/>
      <c r="L430" s="589"/>
      <c r="M430" s="1051" t="s">
        <v>370</v>
      </c>
      <c r="N430" s="1050"/>
      <c r="O430" s="700">
        <v>-9.3531181397653554E-2</v>
      </c>
      <c r="P430" s="589"/>
      <c r="Q430" s="589"/>
      <c r="AR430" s="356"/>
      <c r="AS430" s="356"/>
      <c r="AT430" s="356"/>
      <c r="AU430" s="356"/>
      <c r="AV430" s="356"/>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51" t="s">
        <v>371</v>
      </c>
      <c r="D431" s="1050"/>
      <c r="E431" s="698">
        <v>5.2323225280346622E-2</v>
      </c>
      <c r="F431" s="589"/>
      <c r="G431" s="589"/>
      <c r="H431" s="1051" t="s">
        <v>238</v>
      </c>
      <c r="I431" s="1050"/>
      <c r="J431" s="699">
        <v>2.457243145216936E-2</v>
      </c>
      <c r="K431" s="589"/>
      <c r="L431" s="589"/>
      <c r="M431" s="1051" t="s">
        <v>373</v>
      </c>
      <c r="N431" s="1050"/>
      <c r="O431" s="700">
        <v>3.4434899651840586E-2</v>
      </c>
      <c r="P431" s="589"/>
      <c r="Q431" s="589"/>
      <c r="AR431" s="356"/>
      <c r="AS431" s="356"/>
      <c r="AT431" s="356"/>
      <c r="AU431" s="356"/>
      <c r="AV431" s="356"/>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51" t="s">
        <v>374</v>
      </c>
      <c r="D432" s="1050"/>
      <c r="E432" s="701">
        <v>-2.296775223925145E-3</v>
      </c>
      <c r="F432" s="589"/>
      <c r="G432" s="589"/>
      <c r="H432" s="1051" t="s">
        <v>374</v>
      </c>
      <c r="I432" s="1050"/>
      <c r="J432" s="699">
        <v>-2.1688424448412319E-2</v>
      </c>
      <c r="K432" s="589"/>
      <c r="L432" s="589"/>
      <c r="M432" s="1051" t="s">
        <v>374</v>
      </c>
      <c r="N432" s="1050"/>
      <c r="O432" s="700">
        <v>2.1991206425373337E-2</v>
      </c>
      <c r="P432" s="589"/>
      <c r="Q432" s="589"/>
      <c r="AR432" s="356"/>
      <c r="AS432" s="356"/>
      <c r="AT432" s="356"/>
      <c r="AU432" s="356"/>
      <c r="AV432" s="356"/>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49"/>
      <c r="D433" s="1050"/>
      <c r="E433" s="605"/>
      <c r="F433" s="589"/>
      <c r="G433" s="589"/>
      <c r="H433" s="1051" t="s">
        <v>372</v>
      </c>
      <c r="I433" s="1050"/>
      <c r="J433" s="699">
        <v>1.0358302036002281E-2</v>
      </c>
      <c r="K433" s="589"/>
      <c r="L433" s="589"/>
      <c r="M433" s="1051" t="s">
        <v>369</v>
      </c>
      <c r="N433" s="1050"/>
      <c r="O433" s="702">
        <v>8.0631133497906134E-3</v>
      </c>
      <c r="P433" s="589"/>
      <c r="Q433" s="589"/>
      <c r="AR433" s="356"/>
      <c r="AS433" s="356"/>
      <c r="AT433" s="356"/>
      <c r="AU433" s="356"/>
      <c r="AV433" s="356"/>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49"/>
      <c r="D434" s="1050"/>
      <c r="E434" s="605"/>
      <c r="F434" s="589"/>
      <c r="G434" s="589"/>
      <c r="H434" s="1051" t="s">
        <v>373</v>
      </c>
      <c r="I434" s="1050"/>
      <c r="J434" s="703">
        <v>-1.6450230883358681E-3</v>
      </c>
      <c r="K434" s="589"/>
      <c r="L434" s="589"/>
      <c r="M434" s="1049"/>
      <c r="N434" s="1050"/>
      <c r="O434" s="605"/>
      <c r="P434" s="589"/>
      <c r="Q434" s="589"/>
      <c r="AR434" s="356"/>
      <c r="AS434" s="356"/>
      <c r="AT434" s="356"/>
      <c r="AU434" s="356"/>
      <c r="AV434" s="356"/>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49"/>
      <c r="D435" s="1050"/>
      <c r="E435" s="589"/>
      <c r="F435" s="589"/>
      <c r="G435" s="589"/>
      <c r="H435" s="1049"/>
      <c r="I435" s="1050"/>
      <c r="J435" s="605"/>
      <c r="K435" s="589"/>
      <c r="L435" s="589"/>
      <c r="M435" s="1049"/>
      <c r="N435" s="1050"/>
      <c r="O435" s="605"/>
      <c r="P435" s="589"/>
      <c r="Q435" s="589"/>
      <c r="AR435" s="356"/>
      <c r="AS435" s="356"/>
      <c r="AT435" s="356"/>
      <c r="AU435" s="356"/>
      <c r="AV435" s="356"/>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52" t="s">
        <v>266</v>
      </c>
      <c r="D436" s="1050"/>
      <c r="E436" s="1050"/>
      <c r="F436" s="589"/>
      <c r="G436" s="589"/>
      <c r="H436" s="1049"/>
      <c r="I436" s="1050"/>
      <c r="J436" s="605"/>
      <c r="K436" s="589"/>
      <c r="L436" s="589"/>
      <c r="M436" s="1049"/>
      <c r="N436" s="1050"/>
      <c r="O436" s="589"/>
      <c r="P436" s="589"/>
      <c r="Q436" s="589"/>
      <c r="AR436" s="356"/>
      <c r="AS436" s="356"/>
      <c r="AT436" s="356"/>
      <c r="AU436" s="356"/>
      <c r="AV436" s="356"/>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49"/>
      <c r="D437" s="1050"/>
      <c r="E437" s="680" t="s">
        <v>267</v>
      </c>
      <c r="F437" s="589"/>
      <c r="G437" s="589"/>
      <c r="H437" s="1049"/>
      <c r="I437" s="1050"/>
      <c r="J437" s="589"/>
      <c r="K437" s="589"/>
      <c r="L437" s="589"/>
      <c r="M437" s="1052" t="s">
        <v>266</v>
      </c>
      <c r="N437" s="1050"/>
      <c r="O437" s="1050"/>
      <c r="P437" s="589"/>
      <c r="Q437" s="589"/>
      <c r="AR437" s="356"/>
      <c r="AS437" s="356"/>
      <c r="AT437" s="356"/>
      <c r="AU437" s="356"/>
      <c r="AV437" s="356"/>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51" t="s">
        <v>215</v>
      </c>
      <c r="D438" s="1050"/>
      <c r="E438" s="695">
        <v>0.55779146642099831</v>
      </c>
      <c r="F438" s="589"/>
      <c r="G438" s="589"/>
      <c r="H438" s="1052" t="s">
        <v>266</v>
      </c>
      <c r="I438" s="1050"/>
      <c r="J438" s="1050"/>
      <c r="K438" s="589"/>
      <c r="L438" s="589"/>
      <c r="M438" s="1049"/>
      <c r="N438" s="1050"/>
      <c r="O438" s="681" t="s">
        <v>267</v>
      </c>
      <c r="P438" s="589"/>
      <c r="Q438" s="589"/>
      <c r="AR438" s="356"/>
      <c r="AS438" s="356"/>
      <c r="AT438" s="356"/>
      <c r="AU438" s="356"/>
      <c r="AV438" s="356"/>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51" t="s">
        <v>226</v>
      </c>
      <c r="D439" s="1050"/>
      <c r="E439" s="698">
        <v>0.18054727544831026</v>
      </c>
      <c r="F439" s="589"/>
      <c r="G439" s="589"/>
      <c r="H439" s="1049"/>
      <c r="I439" s="1050"/>
      <c r="J439" s="682" t="s">
        <v>267</v>
      </c>
      <c r="K439" s="589"/>
      <c r="L439" s="589"/>
      <c r="M439" s="1051" t="s">
        <v>215</v>
      </c>
      <c r="N439" s="1050"/>
      <c r="O439" s="697">
        <v>0.448407172485143</v>
      </c>
      <c r="P439" s="589"/>
      <c r="Q439" s="589"/>
      <c r="AR439" s="356"/>
      <c r="AS439" s="356"/>
      <c r="AT439" s="356"/>
      <c r="AU439" s="356"/>
      <c r="AV439" s="356"/>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51" t="s">
        <v>219</v>
      </c>
      <c r="D440" s="1050"/>
      <c r="E440" s="698">
        <v>0.51090900246102289</v>
      </c>
      <c r="F440" s="589"/>
      <c r="G440" s="589"/>
      <c r="H440" s="1051" t="s">
        <v>215</v>
      </c>
      <c r="I440" s="1050"/>
      <c r="J440" s="696">
        <v>0.55939349046334519</v>
      </c>
      <c r="K440" s="589"/>
      <c r="L440" s="589"/>
      <c r="M440" s="1051" t="s">
        <v>226</v>
      </c>
      <c r="N440" s="1050"/>
      <c r="O440" s="700">
        <v>0.14688528380631538</v>
      </c>
      <c r="P440" s="589"/>
      <c r="Q440" s="589"/>
      <c r="AR440" s="356"/>
      <c r="AS440" s="356"/>
      <c r="AT440" s="356"/>
      <c r="AU440" s="356"/>
      <c r="AV440" s="356"/>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51" t="s">
        <v>224</v>
      </c>
      <c r="D441" s="1050"/>
      <c r="E441" s="698">
        <v>0.36418677461970289</v>
      </c>
      <c r="F441" s="589"/>
      <c r="G441" s="589"/>
      <c r="H441" s="1051" t="s">
        <v>226</v>
      </c>
      <c r="I441" s="1050"/>
      <c r="J441" s="699">
        <v>0.14483681240847415</v>
      </c>
      <c r="K441" s="589"/>
      <c r="L441" s="589"/>
      <c r="M441" s="1051" t="s">
        <v>219</v>
      </c>
      <c r="N441" s="1050"/>
      <c r="O441" s="700">
        <v>0.40820581472547385</v>
      </c>
      <c r="P441" s="589"/>
      <c r="Q441" s="589"/>
      <c r="AR441" s="356"/>
      <c r="AS441" s="356"/>
      <c r="AT441" s="356"/>
      <c r="AU441" s="356"/>
      <c r="AV441" s="356"/>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51" t="s">
        <v>238</v>
      </c>
      <c r="D442" s="1050"/>
      <c r="E442" s="698">
        <v>7.612845861057582E-3</v>
      </c>
      <c r="F442" s="589"/>
      <c r="G442" s="589"/>
      <c r="H442" s="1051" t="s">
        <v>219</v>
      </c>
      <c r="I442" s="1050"/>
      <c r="J442" s="699">
        <v>0.51475465213903604</v>
      </c>
      <c r="K442" s="589"/>
      <c r="L442" s="589"/>
      <c r="M442" s="1051" t="s">
        <v>224</v>
      </c>
      <c r="N442" s="1050"/>
      <c r="O442" s="700">
        <v>0.31418420271700098</v>
      </c>
      <c r="P442" s="589"/>
      <c r="Q442" s="589"/>
      <c r="AR442" s="356"/>
      <c r="AS442" s="356"/>
      <c r="AT442" s="356"/>
      <c r="AU442" s="356"/>
      <c r="AV442" s="356"/>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51" t="s">
        <v>230</v>
      </c>
      <c r="D443" s="1050"/>
      <c r="E443" s="698">
        <v>8.2086001752658955E-2</v>
      </c>
      <c r="F443" s="589"/>
      <c r="G443" s="589"/>
      <c r="H443" s="1051" t="s">
        <v>224</v>
      </c>
      <c r="I443" s="1050"/>
      <c r="J443" s="699">
        <v>0.3493329751313668</v>
      </c>
      <c r="K443" s="589"/>
      <c r="L443" s="589"/>
      <c r="M443" s="1051" t="s">
        <v>238</v>
      </c>
      <c r="N443" s="1050"/>
      <c r="O443" s="700">
        <v>2.6961368981121482E-2</v>
      </c>
      <c r="P443" s="589"/>
      <c r="Q443" s="589"/>
      <c r="AR443" s="356"/>
      <c r="AS443" s="356"/>
      <c r="AT443" s="356"/>
      <c r="AU443" s="356"/>
      <c r="AV443" s="356"/>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51" t="s">
        <v>228</v>
      </c>
      <c r="D444" s="1050"/>
      <c r="E444" s="698">
        <v>9.1387243320562389E-2</v>
      </c>
      <c r="F444" s="589"/>
      <c r="G444" s="589"/>
      <c r="H444" s="1051" t="s">
        <v>238</v>
      </c>
      <c r="I444" s="1050"/>
      <c r="J444" s="699">
        <v>6.0380438747156199E-4</v>
      </c>
      <c r="K444" s="589"/>
      <c r="L444" s="589"/>
      <c r="M444" s="1051" t="s">
        <v>230</v>
      </c>
      <c r="N444" s="1050"/>
      <c r="O444" s="700">
        <v>0.13135613039083671</v>
      </c>
      <c r="P444" s="589"/>
      <c r="Q444" s="589"/>
      <c r="AR444" s="356"/>
      <c r="AS444" s="356"/>
      <c r="AT444" s="356"/>
      <c r="AU444" s="356"/>
      <c r="AV444" s="356"/>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51" t="s">
        <v>223</v>
      </c>
      <c r="D445" s="1050"/>
      <c r="E445" s="698">
        <v>7.5120582861473287E-2</v>
      </c>
      <c r="F445" s="589"/>
      <c r="G445" s="589"/>
      <c r="H445" s="1051" t="s">
        <v>230</v>
      </c>
      <c r="I445" s="1050"/>
      <c r="J445" s="699">
        <v>4.7404234247575457E-2</v>
      </c>
      <c r="K445" s="589"/>
      <c r="L445" s="589"/>
      <c r="M445" s="1051" t="s">
        <v>228</v>
      </c>
      <c r="N445" s="1050"/>
      <c r="O445" s="700">
        <v>8.1622695659004388E-2</v>
      </c>
      <c r="P445" s="589"/>
      <c r="Q445" s="589"/>
      <c r="AR445" s="356"/>
      <c r="AS445" s="356"/>
      <c r="AT445" s="356"/>
      <c r="AU445" s="356"/>
      <c r="AV445" s="356"/>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51" t="s">
        <v>360</v>
      </c>
      <c r="D446" s="1050"/>
      <c r="E446" s="698">
        <v>0.1758815968776993</v>
      </c>
      <c r="F446" s="589"/>
      <c r="G446" s="589"/>
      <c r="H446" s="1051" t="s">
        <v>228</v>
      </c>
      <c r="I446" s="1050"/>
      <c r="J446" s="699">
        <v>8.8061319149769432E-2</v>
      </c>
      <c r="K446" s="589"/>
      <c r="L446" s="589"/>
      <c r="M446" s="1051" t="s">
        <v>223</v>
      </c>
      <c r="N446" s="1050"/>
      <c r="O446" s="700">
        <v>6.7543494190085401E-2</v>
      </c>
      <c r="P446" s="589"/>
      <c r="Q446" s="589"/>
      <c r="AR446" s="356"/>
      <c r="AS446" s="356"/>
      <c r="AT446" s="356"/>
      <c r="AU446" s="356"/>
      <c r="AV446" s="356"/>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51" t="s">
        <v>357</v>
      </c>
      <c r="D447" s="1050"/>
      <c r="E447" s="698">
        <v>0.36390450763104298</v>
      </c>
      <c r="F447" s="589"/>
      <c r="G447" s="589"/>
      <c r="H447" s="1051" t="s">
        <v>223</v>
      </c>
      <c r="I447" s="1050"/>
      <c r="J447" s="699">
        <v>6.3486294185442715E-2</v>
      </c>
      <c r="K447" s="589"/>
      <c r="L447" s="589"/>
      <c r="M447" s="1051" t="s">
        <v>360</v>
      </c>
      <c r="N447" s="1050"/>
      <c r="O447" s="700">
        <v>0.18282363650535402</v>
      </c>
      <c r="P447" s="589"/>
      <c r="Q447" s="589"/>
      <c r="AR447" s="356"/>
      <c r="AS447" s="356"/>
      <c r="AT447" s="356"/>
      <c r="AU447" s="356"/>
      <c r="AV447" s="356"/>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51" t="s">
        <v>355</v>
      </c>
      <c r="D448" s="1050"/>
      <c r="E448" s="698">
        <v>0.46805033645805894</v>
      </c>
      <c r="F448" s="589"/>
      <c r="G448" s="589"/>
      <c r="H448" s="1051" t="s">
        <v>360</v>
      </c>
      <c r="I448" s="1050"/>
      <c r="J448" s="699">
        <v>2.6854149107349765E-2</v>
      </c>
      <c r="K448" s="589"/>
      <c r="L448" s="589"/>
      <c r="M448" s="1051" t="s">
        <v>357</v>
      </c>
      <c r="N448" s="1050"/>
      <c r="O448" s="700">
        <v>0.24990779226550011</v>
      </c>
      <c r="P448" s="589"/>
      <c r="Q448" s="589"/>
      <c r="AR448" s="356"/>
      <c r="AS448" s="356"/>
      <c r="AT448" s="356"/>
      <c r="AU448" s="356"/>
      <c r="AV448" s="356"/>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51" t="s">
        <v>361</v>
      </c>
      <c r="D449" s="1050"/>
      <c r="E449" s="698">
        <v>0.20328783186919297</v>
      </c>
      <c r="F449" s="589"/>
      <c r="G449" s="589"/>
      <c r="H449" s="1051" t="s">
        <v>357</v>
      </c>
      <c r="I449" s="1050"/>
      <c r="J449" s="699">
        <v>0.30942441626477313</v>
      </c>
      <c r="K449" s="589"/>
      <c r="L449" s="589"/>
      <c r="M449" s="1051" t="s">
        <v>351</v>
      </c>
      <c r="N449" s="1050"/>
      <c r="O449" s="700">
        <v>0.61965935733617117</v>
      </c>
      <c r="P449" s="589"/>
      <c r="Q449" s="589"/>
      <c r="AR449" s="356"/>
      <c r="AS449" s="356"/>
      <c r="AT449" s="356"/>
      <c r="AU449" s="356"/>
      <c r="AV449" s="356"/>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51" t="s">
        <v>351</v>
      </c>
      <c r="D450" s="1050"/>
      <c r="E450" s="698">
        <v>0.66342941028823699</v>
      </c>
      <c r="F450" s="589"/>
      <c r="G450" s="589"/>
      <c r="H450" s="1051" t="s">
        <v>351</v>
      </c>
      <c r="I450" s="1050"/>
      <c r="J450" s="699">
        <v>0.61527797636539128</v>
      </c>
      <c r="K450" s="589"/>
      <c r="L450" s="589"/>
      <c r="M450" s="1051" t="s">
        <v>364</v>
      </c>
      <c r="N450" s="1050"/>
      <c r="O450" s="700">
        <v>6.207809483626775E-2</v>
      </c>
      <c r="P450" s="589"/>
      <c r="Q450" s="589"/>
      <c r="AR450" s="356"/>
      <c r="AS450" s="356"/>
      <c r="AT450" s="356"/>
      <c r="AU450" s="356"/>
      <c r="AV450" s="356"/>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51" t="s">
        <v>364</v>
      </c>
      <c r="D451" s="1050"/>
      <c r="E451" s="698">
        <v>7.9343980329960651E-2</v>
      </c>
      <c r="F451" s="589"/>
      <c r="G451" s="589"/>
      <c r="H451" s="1051" t="s">
        <v>364</v>
      </c>
      <c r="I451" s="1050"/>
      <c r="J451" s="699">
        <v>5.7118278324728398E-2</v>
      </c>
      <c r="K451" s="589"/>
      <c r="L451" s="589"/>
      <c r="M451" s="1051" t="s">
        <v>352</v>
      </c>
      <c r="N451" s="1050"/>
      <c r="O451" s="700">
        <v>0.55835986963048323</v>
      </c>
      <c r="P451" s="589"/>
      <c r="Q451" s="589"/>
      <c r="AR451" s="356"/>
      <c r="AS451" s="356"/>
      <c r="AT451" s="356"/>
      <c r="AU451" s="356"/>
      <c r="AV451" s="356"/>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51" t="s">
        <v>352</v>
      </c>
      <c r="D452" s="1050"/>
      <c r="E452" s="698">
        <v>0.55987125445591235</v>
      </c>
      <c r="F452" s="589"/>
      <c r="G452" s="589"/>
      <c r="H452" s="1051" t="s">
        <v>352</v>
      </c>
      <c r="I452" s="1050"/>
      <c r="J452" s="699">
        <v>0.40508399615164276</v>
      </c>
      <c r="K452" s="589"/>
      <c r="L452" s="589"/>
      <c r="M452" s="1051" t="s">
        <v>370</v>
      </c>
      <c r="N452" s="1050"/>
      <c r="O452" s="700">
        <v>8.7480818936407738E-3</v>
      </c>
      <c r="P452" s="589"/>
      <c r="Q452" s="589"/>
      <c r="AR452" s="356"/>
      <c r="AS452" s="356"/>
      <c r="AT452" s="356"/>
      <c r="AU452" s="356"/>
      <c r="AV452" s="356"/>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51" t="s">
        <v>370</v>
      </c>
      <c r="D453" s="1050"/>
      <c r="E453" s="698">
        <v>9.1556331368954028E-3</v>
      </c>
      <c r="F453" s="589"/>
      <c r="G453" s="589"/>
      <c r="H453" s="1051" t="s">
        <v>370</v>
      </c>
      <c r="I453" s="1050"/>
      <c r="J453" s="699">
        <v>7.0354791041288816E-3</v>
      </c>
      <c r="K453" s="589"/>
      <c r="L453" s="589"/>
      <c r="M453" s="1051" t="s">
        <v>359</v>
      </c>
      <c r="N453" s="1050"/>
      <c r="O453" s="700">
        <v>8.9093946897750118E-2</v>
      </c>
      <c r="P453" s="589"/>
      <c r="Q453" s="589"/>
      <c r="AR453" s="356"/>
      <c r="AS453" s="356"/>
      <c r="AT453" s="356"/>
      <c r="AU453" s="356"/>
      <c r="AV453" s="356"/>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51" t="s">
        <v>359</v>
      </c>
      <c r="D454" s="1050"/>
      <c r="E454" s="698">
        <v>0.14294872557732674</v>
      </c>
      <c r="F454" s="589"/>
      <c r="G454" s="589"/>
      <c r="H454" s="1051" t="s">
        <v>359</v>
      </c>
      <c r="I454" s="1050"/>
      <c r="J454" s="699">
        <v>0.2699573731427039</v>
      </c>
      <c r="K454" s="589"/>
      <c r="L454" s="589"/>
      <c r="M454" s="1051" t="s">
        <v>363</v>
      </c>
      <c r="N454" s="1050"/>
      <c r="O454" s="700">
        <v>4.1179752154941081E-2</v>
      </c>
      <c r="P454" s="589"/>
      <c r="Q454" s="589"/>
      <c r="AR454" s="356"/>
      <c r="AS454" s="356"/>
      <c r="AT454" s="356"/>
      <c r="AU454" s="356"/>
      <c r="AV454" s="356"/>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51" t="s">
        <v>363</v>
      </c>
      <c r="D455" s="1050"/>
      <c r="E455" s="698">
        <v>6.0510965681803704E-2</v>
      </c>
      <c r="F455" s="589"/>
      <c r="G455" s="589"/>
      <c r="H455" s="1051" t="s">
        <v>363</v>
      </c>
      <c r="I455" s="1050"/>
      <c r="J455" s="699">
        <v>0.10408822636324895</v>
      </c>
      <c r="K455" s="589"/>
      <c r="L455" s="589"/>
      <c r="M455" s="1051" t="s">
        <v>371</v>
      </c>
      <c r="N455" s="1050"/>
      <c r="O455" s="700">
        <v>1.5343687871335695E-2</v>
      </c>
      <c r="P455" s="589"/>
      <c r="Q455" s="589"/>
      <c r="AR455" s="356"/>
      <c r="AS455" s="356"/>
      <c r="AT455" s="356"/>
      <c r="AU455" s="356"/>
      <c r="AV455" s="356"/>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51" t="s">
        <v>371</v>
      </c>
      <c r="D456" s="1050"/>
      <c r="E456" s="698">
        <v>2.737719903737904E-3</v>
      </c>
      <c r="F456" s="589"/>
      <c r="G456" s="589"/>
      <c r="H456" s="1051" t="s">
        <v>371</v>
      </c>
      <c r="I456" s="1050"/>
      <c r="J456" s="699">
        <v>6.8146784830051049E-3</v>
      </c>
      <c r="K456" s="589"/>
      <c r="L456" s="589"/>
      <c r="M456" s="1051" t="s">
        <v>374</v>
      </c>
      <c r="N456" s="1050"/>
      <c r="O456" s="700">
        <v>4.8361316004338152E-4</v>
      </c>
      <c r="P456" s="589"/>
      <c r="Q456" s="589"/>
      <c r="AR456" s="356"/>
      <c r="AS456" s="356"/>
      <c r="AT456" s="356"/>
      <c r="AU456" s="356"/>
      <c r="AV456" s="356"/>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51" t="s">
        <v>374</v>
      </c>
      <c r="D457" s="1050"/>
      <c r="E457" s="704">
        <v>5.2751764292364E-6</v>
      </c>
      <c r="F457" s="589"/>
      <c r="G457" s="589"/>
      <c r="H457" s="1051" t="s">
        <v>374</v>
      </c>
      <c r="I457" s="1050"/>
      <c r="J457" s="699">
        <v>4.7038775505448921E-4</v>
      </c>
      <c r="K457" s="589"/>
      <c r="L457" s="589"/>
      <c r="M457" s="1051" t="s">
        <v>353</v>
      </c>
      <c r="N457" s="1050"/>
      <c r="O457" s="700">
        <v>0.31157737940464059</v>
      </c>
      <c r="P457" s="589"/>
      <c r="Q457" s="589"/>
      <c r="AR457" s="356"/>
      <c r="AS457" s="356"/>
      <c r="AT457" s="356"/>
      <c r="AU457" s="356"/>
      <c r="AV457" s="356"/>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51" t="s">
        <v>353</v>
      </c>
      <c r="D458" s="1050"/>
      <c r="E458" s="698">
        <v>0.44921607590986468</v>
      </c>
      <c r="F458" s="589"/>
      <c r="G458" s="589"/>
      <c r="H458" s="1051" t="s">
        <v>353</v>
      </c>
      <c r="I458" s="1050"/>
      <c r="J458" s="699">
        <v>0.44671573369516149</v>
      </c>
      <c r="K458" s="589"/>
      <c r="L458" s="589"/>
      <c r="M458" s="1051" t="s">
        <v>366</v>
      </c>
      <c r="N458" s="1050"/>
      <c r="O458" s="700">
        <v>4.2290859247266908E-2</v>
      </c>
      <c r="P458" s="589"/>
      <c r="Q458" s="589"/>
      <c r="AR458" s="356"/>
      <c r="AS458" s="356"/>
      <c r="AT458" s="356"/>
      <c r="AU458" s="356"/>
      <c r="AV458" s="356"/>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51" t="s">
        <v>366</v>
      </c>
      <c r="D459" s="1050"/>
      <c r="E459" s="698">
        <v>1.3346436254592657E-2</v>
      </c>
      <c r="F459" s="589"/>
      <c r="G459" s="589"/>
      <c r="H459" s="1051" t="s">
        <v>366</v>
      </c>
      <c r="I459" s="1050"/>
      <c r="J459" s="699">
        <v>2.4377685107802795E-3</v>
      </c>
      <c r="K459" s="589"/>
      <c r="L459" s="589"/>
      <c r="M459" s="1051" t="s">
        <v>354</v>
      </c>
      <c r="N459" s="1050"/>
      <c r="O459" s="700">
        <v>0.43649100026776289</v>
      </c>
      <c r="P459" s="589"/>
      <c r="Q459" s="589"/>
      <c r="AR459" s="356"/>
      <c r="AS459" s="356"/>
      <c r="AT459" s="356"/>
      <c r="AU459" s="356"/>
      <c r="AV459" s="356"/>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51" t="s">
        <v>354</v>
      </c>
      <c r="D460" s="1050"/>
      <c r="E460" s="698">
        <v>0.45587202446974845</v>
      </c>
      <c r="F460" s="589"/>
      <c r="G460" s="589"/>
      <c r="H460" s="1051" t="s">
        <v>354</v>
      </c>
      <c r="I460" s="1050"/>
      <c r="J460" s="699">
        <v>0.38186955534729355</v>
      </c>
      <c r="K460" s="589"/>
      <c r="L460" s="589"/>
      <c r="M460" s="1051" t="s">
        <v>356</v>
      </c>
      <c r="N460" s="1050"/>
      <c r="O460" s="700">
        <v>0.40283504941708215</v>
      </c>
      <c r="P460" s="589"/>
      <c r="Q460" s="589"/>
      <c r="AR460" s="356"/>
      <c r="AS460" s="356"/>
      <c r="AT460" s="356"/>
      <c r="AU460" s="356"/>
      <c r="AV460" s="356"/>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51" t="s">
        <v>356</v>
      </c>
      <c r="D461" s="1050"/>
      <c r="E461" s="698">
        <v>0.39269194900121684</v>
      </c>
      <c r="F461" s="589"/>
      <c r="G461" s="589"/>
      <c r="H461" s="1051" t="s">
        <v>356</v>
      </c>
      <c r="I461" s="1050"/>
      <c r="J461" s="699">
        <v>0.20623706144721285</v>
      </c>
      <c r="K461" s="589"/>
      <c r="L461" s="589"/>
      <c r="M461" s="1051" t="s">
        <v>322</v>
      </c>
      <c r="N461" s="1050"/>
      <c r="O461" s="700">
        <v>2.1697036277963926E-2</v>
      </c>
      <c r="P461" s="589"/>
      <c r="Q461" s="589"/>
      <c r="AR461" s="356"/>
      <c r="AS461" s="356"/>
      <c r="AT461" s="356"/>
      <c r="AU461" s="356"/>
      <c r="AV461" s="356"/>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51" t="s">
        <v>322</v>
      </c>
      <c r="D462" s="1050"/>
      <c r="E462" s="698">
        <v>2.1607574342394249E-2</v>
      </c>
      <c r="F462" s="589"/>
      <c r="G462" s="589"/>
      <c r="H462" s="1051" t="s">
        <v>322</v>
      </c>
      <c r="I462" s="1050"/>
      <c r="J462" s="699">
        <v>1.5548728893764737E-2</v>
      </c>
      <c r="K462" s="589"/>
      <c r="L462" s="589"/>
      <c r="M462" s="1051" t="s">
        <v>367</v>
      </c>
      <c r="N462" s="1050"/>
      <c r="O462" s="700">
        <v>9.5618614245989754E-3</v>
      </c>
      <c r="P462" s="589"/>
      <c r="Q462" s="589"/>
      <c r="AR462" s="356"/>
      <c r="AS462" s="356"/>
      <c r="AT462" s="356"/>
      <c r="AU462" s="356"/>
      <c r="AV462" s="356"/>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51" t="s">
        <v>367</v>
      </c>
      <c r="D463" s="1050"/>
      <c r="E463" s="698">
        <v>2.6332028188285481E-2</v>
      </c>
      <c r="F463" s="589"/>
      <c r="G463" s="589"/>
      <c r="H463" s="1051" t="s">
        <v>367</v>
      </c>
      <c r="I463" s="1050"/>
      <c r="J463" s="699">
        <v>2.327474540761677E-2</v>
      </c>
      <c r="K463" s="589"/>
      <c r="L463" s="589"/>
      <c r="M463" s="1051" t="s">
        <v>365</v>
      </c>
      <c r="N463" s="1050"/>
      <c r="O463" s="700">
        <v>4.8692491211753883E-2</v>
      </c>
      <c r="P463" s="589"/>
      <c r="Q463" s="589"/>
      <c r="AR463" s="356"/>
      <c r="AS463" s="356"/>
      <c r="AT463" s="356"/>
      <c r="AU463" s="356"/>
      <c r="AV463" s="356"/>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51" t="s">
        <v>365</v>
      </c>
      <c r="D464" s="1050"/>
      <c r="E464" s="698">
        <v>3.2970857987290401E-2</v>
      </c>
      <c r="F464" s="589"/>
      <c r="G464" s="589"/>
      <c r="H464" s="1051" t="s">
        <v>365</v>
      </c>
      <c r="I464" s="1050"/>
      <c r="J464" s="699">
        <v>2.3562933686183847E-2</v>
      </c>
      <c r="K464" s="589"/>
      <c r="L464" s="589"/>
      <c r="M464" s="1051" t="s">
        <v>358</v>
      </c>
      <c r="N464" s="1050"/>
      <c r="O464" s="700">
        <v>0.15731319433869942</v>
      </c>
      <c r="P464" s="589"/>
      <c r="Q464" s="589"/>
      <c r="AR464" s="356"/>
      <c r="AS464" s="356"/>
      <c r="AT464" s="356"/>
      <c r="AU464" s="356"/>
      <c r="AV464" s="356"/>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51" t="s">
        <v>368</v>
      </c>
      <c r="D465" s="1050"/>
      <c r="E465" s="698">
        <v>1.591546932992232E-2</v>
      </c>
      <c r="F465" s="589"/>
      <c r="G465" s="589"/>
      <c r="H465" s="1051" t="s">
        <v>368</v>
      </c>
      <c r="I465" s="1050"/>
      <c r="J465" s="699">
        <v>1.8648605007533278E-2</v>
      </c>
      <c r="K465" s="589"/>
      <c r="L465" s="589"/>
      <c r="M465" s="1051" t="s">
        <v>243</v>
      </c>
      <c r="N465" s="1050"/>
      <c r="O465" s="700">
        <v>4.0189236655010917E-2</v>
      </c>
      <c r="P465" s="589"/>
      <c r="Q465" s="589"/>
      <c r="AR465" s="356"/>
      <c r="AS465" s="356"/>
      <c r="AT465" s="356"/>
      <c r="AU465" s="356"/>
      <c r="AV465" s="356"/>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51" t="s">
        <v>358</v>
      </c>
      <c r="D466" s="1050"/>
      <c r="E466" s="698">
        <v>0.38036097425017545</v>
      </c>
      <c r="F466" s="589"/>
      <c r="G466" s="589"/>
      <c r="H466" s="1051" t="s">
        <v>358</v>
      </c>
      <c r="I466" s="1050"/>
      <c r="J466" s="699">
        <v>0.29745349623456169</v>
      </c>
      <c r="K466" s="589"/>
      <c r="L466" s="589"/>
      <c r="M466" s="1051" t="s">
        <v>362</v>
      </c>
      <c r="N466" s="1050"/>
      <c r="O466" s="700">
        <v>5.3602688572644726E-2</v>
      </c>
      <c r="P466" s="589"/>
      <c r="Q466" s="589"/>
      <c r="AR466" s="356"/>
      <c r="AS466" s="356"/>
      <c r="AT466" s="356"/>
      <c r="AU466" s="356"/>
      <c r="AV466" s="356"/>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51" t="s">
        <v>243</v>
      </c>
      <c r="D467" s="1050"/>
      <c r="E467" s="701">
        <v>3.1092668852119299E-2</v>
      </c>
      <c r="F467" s="589"/>
      <c r="G467" s="589"/>
      <c r="H467" s="1051" t="s">
        <v>243</v>
      </c>
      <c r="I467" s="1050"/>
      <c r="J467" s="699">
        <v>5.5307021791803617E-3</v>
      </c>
      <c r="K467" s="589"/>
      <c r="L467" s="589"/>
      <c r="M467" s="1051" t="s">
        <v>369</v>
      </c>
      <c r="N467" s="1050"/>
      <c r="O467" s="705">
        <v>6.5013796891571606E-5</v>
      </c>
      <c r="P467" s="589"/>
      <c r="Q467" s="589"/>
      <c r="AR467" s="356"/>
      <c r="AS467" s="356"/>
      <c r="AT467" s="356"/>
      <c r="AU467" s="356"/>
      <c r="AV467" s="356"/>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49"/>
      <c r="D468" s="1050"/>
      <c r="E468" s="605"/>
      <c r="F468" s="589"/>
      <c r="G468" s="589"/>
      <c r="H468" s="1051" t="s">
        <v>362</v>
      </c>
      <c r="I468" s="1050"/>
      <c r="J468" s="699">
        <v>0.11669717011019992</v>
      </c>
      <c r="K468" s="589"/>
      <c r="L468" s="589"/>
      <c r="M468" s="1051" t="s">
        <v>373</v>
      </c>
      <c r="N468" s="1050"/>
      <c r="O468" s="700">
        <v>1.1857623140323309E-3</v>
      </c>
      <c r="P468" s="589"/>
      <c r="Q468" s="589"/>
      <c r="AR468" s="356"/>
      <c r="AS468" s="356"/>
      <c r="AT468" s="356"/>
      <c r="AU468" s="356"/>
      <c r="AV468" s="356"/>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49"/>
      <c r="D469" s="1050"/>
      <c r="E469" s="589"/>
      <c r="F469" s="589"/>
      <c r="G469" s="589"/>
      <c r="H469" s="1051" t="s">
        <v>369</v>
      </c>
      <c r="I469" s="1050"/>
      <c r="J469" s="699">
        <v>7.6353058177310992E-3</v>
      </c>
      <c r="K469" s="589"/>
      <c r="L469" s="589"/>
      <c r="M469" s="1051" t="s">
        <v>372</v>
      </c>
      <c r="N469" s="1050"/>
      <c r="O469" s="702">
        <v>1.1444236599543441E-2</v>
      </c>
      <c r="P469" s="589"/>
      <c r="Q469" s="589"/>
      <c r="AR469" s="356"/>
      <c r="AS469" s="356"/>
      <c r="AT469" s="356"/>
      <c r="AU469" s="356"/>
      <c r="AV469" s="356"/>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52" t="s">
        <v>268</v>
      </c>
      <c r="D470" s="1050"/>
      <c r="E470" s="1050"/>
      <c r="F470" s="1050"/>
      <c r="G470" s="1050"/>
      <c r="H470" s="1051" t="s">
        <v>373</v>
      </c>
      <c r="I470" s="1050"/>
      <c r="J470" s="706">
        <v>2.7061009611580773E-6</v>
      </c>
      <c r="K470" s="589"/>
      <c r="L470" s="589"/>
      <c r="M470" s="1049"/>
      <c r="N470" s="1050"/>
      <c r="O470" s="605"/>
      <c r="P470" s="589"/>
      <c r="Q470" s="589"/>
      <c r="AR470" s="356"/>
      <c r="AS470" s="356"/>
      <c r="AT470" s="356"/>
      <c r="AU470" s="356"/>
      <c r="AV470" s="356"/>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53" t="s">
        <v>209</v>
      </c>
      <c r="D471" s="1050"/>
      <c r="E471" s="1053" t="s">
        <v>269</v>
      </c>
      <c r="F471" s="1054"/>
      <c r="G471" s="1055"/>
      <c r="H471" s="1051" t="s">
        <v>372</v>
      </c>
      <c r="I471" s="1050"/>
      <c r="J471" s="703">
        <v>1.0729442106904899E-4</v>
      </c>
      <c r="K471" s="589"/>
      <c r="L471" s="589"/>
      <c r="M471" s="1049"/>
      <c r="N471" s="1050"/>
      <c r="O471" s="589"/>
      <c r="P471" s="589"/>
      <c r="Q471" s="589"/>
      <c r="AR471" s="356"/>
      <c r="AS471" s="356"/>
      <c r="AT471" s="356"/>
      <c r="AU471" s="356"/>
      <c r="AV471" s="356"/>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50"/>
      <c r="D472" s="1050"/>
      <c r="E472" s="683" t="s">
        <v>191</v>
      </c>
      <c r="F472" s="684" t="s">
        <v>270</v>
      </c>
      <c r="G472" s="685" t="s">
        <v>271</v>
      </c>
      <c r="H472" s="1049"/>
      <c r="I472" s="1050"/>
      <c r="J472" s="605"/>
      <c r="K472" s="589"/>
      <c r="L472" s="589"/>
      <c r="M472" s="1052" t="s">
        <v>268</v>
      </c>
      <c r="N472" s="1050"/>
      <c r="O472" s="1050"/>
      <c r="P472" s="1050"/>
      <c r="Q472" s="1050"/>
      <c r="AR472" s="356"/>
      <c r="AS472" s="356"/>
      <c r="AT472" s="356"/>
      <c r="AU472" s="356"/>
      <c r="AV472" s="356"/>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51" t="s">
        <v>210</v>
      </c>
      <c r="D473" s="1050"/>
      <c r="E473" s="707">
        <v>6.4181744887176935</v>
      </c>
      <c r="F473" s="708">
        <v>21.393914962392309</v>
      </c>
      <c r="G473" s="709">
        <v>21.393914962392309</v>
      </c>
      <c r="H473" s="1049"/>
      <c r="I473" s="1050"/>
      <c r="J473" s="589"/>
      <c r="K473" s="589"/>
      <c r="L473" s="589"/>
      <c r="M473" s="1053" t="s">
        <v>209</v>
      </c>
      <c r="N473" s="1050"/>
      <c r="O473" s="1053" t="s">
        <v>269</v>
      </c>
      <c r="P473" s="1054"/>
      <c r="Q473" s="1055"/>
      <c r="AR473" s="356"/>
      <c r="AS473" s="356"/>
      <c r="AT473" s="356"/>
      <c r="AU473" s="356"/>
      <c r="AV473" s="356"/>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49"/>
      <c r="D474" s="1050"/>
      <c r="E474" s="605"/>
      <c r="F474" s="605"/>
      <c r="G474" s="605"/>
      <c r="H474" s="1052" t="s">
        <v>268</v>
      </c>
      <c r="I474" s="1050"/>
      <c r="J474" s="1050"/>
      <c r="K474" s="1050"/>
      <c r="L474" s="1050"/>
      <c r="M474" s="1050"/>
      <c r="N474" s="1050"/>
      <c r="O474" s="686" t="s">
        <v>191</v>
      </c>
      <c r="P474" s="687" t="s">
        <v>270</v>
      </c>
      <c r="Q474" s="688" t="s">
        <v>271</v>
      </c>
      <c r="AR474" s="356"/>
      <c r="AS474" s="356"/>
      <c r="AT474" s="356"/>
      <c r="AU474" s="356"/>
      <c r="AV474" s="356"/>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49"/>
      <c r="D475" s="1050"/>
      <c r="E475" s="589"/>
      <c r="F475" s="589"/>
      <c r="G475" s="589"/>
      <c r="H475" s="1053" t="s">
        <v>209</v>
      </c>
      <c r="I475" s="1050"/>
      <c r="J475" s="1053" t="s">
        <v>269</v>
      </c>
      <c r="K475" s="1054"/>
      <c r="L475" s="1055"/>
      <c r="M475" s="1051" t="s">
        <v>210</v>
      </c>
      <c r="N475" s="1050"/>
      <c r="O475" s="710">
        <v>4.9897898050343601</v>
      </c>
      <c r="P475" s="711">
        <v>16.096096145272128</v>
      </c>
      <c r="Q475" s="712">
        <v>16.096096145272128</v>
      </c>
      <c r="AR475" s="356"/>
      <c r="AS475" s="356"/>
      <c r="AT475" s="356"/>
      <c r="AU475" s="356"/>
      <c r="AV475" s="356"/>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52" t="s">
        <v>272</v>
      </c>
      <c r="D476" s="1050"/>
      <c r="E476" s="1050"/>
      <c r="F476" s="589"/>
      <c r="G476" s="589"/>
      <c r="H476" s="1050"/>
      <c r="I476" s="1050"/>
      <c r="J476" s="689" t="s">
        <v>191</v>
      </c>
      <c r="K476" s="690" t="s">
        <v>270</v>
      </c>
      <c r="L476" s="691" t="s">
        <v>271</v>
      </c>
      <c r="M476" s="1049"/>
      <c r="N476" s="1050"/>
      <c r="O476" s="605"/>
      <c r="P476" s="605"/>
      <c r="Q476" s="605"/>
      <c r="AR476" s="356"/>
      <c r="AS476" s="356"/>
      <c r="AT476" s="356"/>
      <c r="AU476" s="356"/>
      <c r="AV476" s="356"/>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49"/>
      <c r="D477" s="1050"/>
      <c r="E477" s="692" t="s">
        <v>209</v>
      </c>
      <c r="F477" s="589"/>
      <c r="G477" s="589"/>
      <c r="H477" s="1051" t="s">
        <v>210</v>
      </c>
      <c r="I477" s="1050"/>
      <c r="J477" s="713">
        <v>5.115720350033758</v>
      </c>
      <c r="K477" s="714">
        <v>15.986626093855493</v>
      </c>
      <c r="L477" s="715">
        <v>15.986626093855493</v>
      </c>
      <c r="M477" s="1049"/>
      <c r="N477" s="1050"/>
      <c r="O477" s="589"/>
      <c r="P477" s="589"/>
      <c r="Q477" s="589"/>
      <c r="AR477" s="356"/>
      <c r="AS477" s="356"/>
      <c r="AT477" s="356"/>
      <c r="AU477" s="356"/>
      <c r="AV477" s="356"/>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50"/>
      <c r="D478" s="1050"/>
      <c r="E478" s="716" t="s">
        <v>210</v>
      </c>
      <c r="F478" s="589"/>
      <c r="G478" s="589"/>
      <c r="H478" s="1049"/>
      <c r="I478" s="1050"/>
      <c r="J478" s="605"/>
      <c r="K478" s="605"/>
      <c r="L478" s="605"/>
      <c r="M478" s="1052" t="s">
        <v>272</v>
      </c>
      <c r="N478" s="1050"/>
      <c r="O478" s="1050"/>
      <c r="P478" s="589"/>
      <c r="Q478" s="589"/>
      <c r="AR478" s="356"/>
      <c r="AS478" s="356"/>
      <c r="AT478" s="356"/>
      <c r="AU478" s="356"/>
      <c r="AV478" s="356"/>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51" t="s">
        <v>215</v>
      </c>
      <c r="D479" s="1050"/>
      <c r="E479" s="695">
        <v>0.11636554635812428</v>
      </c>
      <c r="F479" s="589"/>
      <c r="G479" s="589"/>
      <c r="H479" s="1049"/>
      <c r="I479" s="1050"/>
      <c r="J479" s="589"/>
      <c r="K479" s="589"/>
      <c r="L479" s="589"/>
      <c r="M479" s="1049"/>
      <c r="N479" s="1050"/>
      <c r="O479" s="693" t="s">
        <v>209</v>
      </c>
      <c r="P479" s="589"/>
      <c r="Q479" s="589"/>
      <c r="AR479" s="356"/>
      <c r="AS479" s="356"/>
      <c r="AT479" s="356"/>
      <c r="AU479" s="356"/>
      <c r="AV479" s="356"/>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51" t="s">
        <v>226</v>
      </c>
      <c r="D480" s="1050"/>
      <c r="E480" s="698">
        <v>6.6203957255889109E-2</v>
      </c>
      <c r="F480" s="589"/>
      <c r="G480" s="589"/>
      <c r="H480" s="1052" t="s">
        <v>272</v>
      </c>
      <c r="I480" s="1050"/>
      <c r="J480" s="1050"/>
      <c r="K480" s="589"/>
      <c r="L480" s="589"/>
      <c r="M480" s="1050"/>
      <c r="N480" s="1050"/>
      <c r="O480" s="717" t="s">
        <v>210</v>
      </c>
      <c r="P480" s="589"/>
      <c r="Q480" s="589"/>
      <c r="AR480" s="356"/>
      <c r="AS480" s="356"/>
      <c r="AT480" s="356"/>
      <c r="AU480" s="356"/>
      <c r="AV480" s="356"/>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51" t="s">
        <v>219</v>
      </c>
      <c r="D481" s="1050"/>
      <c r="E481" s="698">
        <v>0.11136795825641954</v>
      </c>
      <c r="F481" s="589"/>
      <c r="G481" s="589"/>
      <c r="H481" s="1049"/>
      <c r="I481" s="1050"/>
      <c r="J481" s="694" t="s">
        <v>209</v>
      </c>
      <c r="K481" s="589"/>
      <c r="L481" s="589"/>
      <c r="M481" s="1051" t="s">
        <v>215</v>
      </c>
      <c r="N481" s="1050"/>
      <c r="O481" s="697">
        <v>0.13420046603939062</v>
      </c>
      <c r="P481" s="589"/>
      <c r="Q481" s="589"/>
      <c r="AR481" s="356"/>
      <c r="AS481" s="356"/>
      <c r="AT481" s="356"/>
      <c r="AU481" s="356"/>
      <c r="AV481" s="356"/>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51" t="s">
        <v>224</v>
      </c>
      <c r="D482" s="1050"/>
      <c r="E482" s="698">
        <v>9.4026563835030524E-2</v>
      </c>
      <c r="F482" s="589"/>
      <c r="G482" s="589"/>
      <c r="H482" s="1050"/>
      <c r="I482" s="1050"/>
      <c r="J482" s="718" t="s">
        <v>210</v>
      </c>
      <c r="K482" s="589"/>
      <c r="L482" s="589"/>
      <c r="M482" s="1051" t="s">
        <v>226</v>
      </c>
      <c r="N482" s="1050"/>
      <c r="O482" s="700">
        <v>7.6808076991236748E-2</v>
      </c>
      <c r="P482" s="589"/>
      <c r="Q482" s="589"/>
      <c r="AR482" s="356"/>
      <c r="AS482" s="356"/>
      <c r="AT482" s="356"/>
      <c r="AU482" s="356"/>
      <c r="AV482" s="356"/>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51" t="s">
        <v>238</v>
      </c>
      <c r="D483" s="1050"/>
      <c r="E483" s="698">
        <v>1.359446116397557E-2</v>
      </c>
      <c r="F483" s="589"/>
      <c r="G483" s="589"/>
      <c r="H483" s="1051" t="s">
        <v>215</v>
      </c>
      <c r="I483" s="1050"/>
      <c r="J483" s="696">
        <v>0.14620152689464197</v>
      </c>
      <c r="K483" s="589"/>
      <c r="L483" s="589"/>
      <c r="M483" s="1051" t="s">
        <v>219</v>
      </c>
      <c r="N483" s="1050"/>
      <c r="O483" s="700">
        <v>0.12804344256654665</v>
      </c>
      <c r="P483" s="589"/>
      <c r="Q483" s="589"/>
      <c r="AR483" s="356"/>
      <c r="AS483" s="356"/>
      <c r="AT483" s="356"/>
      <c r="AU483" s="356"/>
      <c r="AV483" s="356"/>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51" t="s">
        <v>230</v>
      </c>
      <c r="D484" s="1050"/>
      <c r="E484" s="698">
        <v>4.4639881322981204E-2</v>
      </c>
      <c r="F484" s="589"/>
      <c r="G484" s="589"/>
      <c r="H484" s="1051" t="s">
        <v>226</v>
      </c>
      <c r="I484" s="1050"/>
      <c r="J484" s="699">
        <v>7.4393104611990502E-2</v>
      </c>
      <c r="K484" s="589"/>
      <c r="L484" s="589"/>
      <c r="M484" s="1051" t="s">
        <v>224</v>
      </c>
      <c r="N484" s="1050"/>
      <c r="O484" s="700">
        <v>0.11233366309413423</v>
      </c>
      <c r="P484" s="589"/>
      <c r="Q484" s="589"/>
      <c r="AR484" s="356"/>
      <c r="AS484" s="356"/>
      <c r="AT484" s="356"/>
      <c r="AU484" s="356"/>
      <c r="AV484" s="356"/>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51" t="s">
        <v>228</v>
      </c>
      <c r="D485" s="1050"/>
      <c r="E485" s="698">
        <v>4.7101123735295326E-2</v>
      </c>
      <c r="F485" s="589"/>
      <c r="G485" s="589"/>
      <c r="H485" s="1051" t="s">
        <v>219</v>
      </c>
      <c r="I485" s="1050"/>
      <c r="J485" s="699">
        <v>0.14024692385632848</v>
      </c>
      <c r="K485" s="589"/>
      <c r="L485" s="589"/>
      <c r="M485" s="1051" t="s">
        <v>238</v>
      </c>
      <c r="N485" s="1050"/>
      <c r="O485" s="700">
        <v>3.2907032388742943E-2</v>
      </c>
      <c r="P485" s="589"/>
      <c r="Q485" s="589"/>
      <c r="AR485" s="356"/>
      <c r="AS485" s="356"/>
      <c r="AT485" s="356"/>
      <c r="AU485" s="356"/>
      <c r="AV485" s="356"/>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51" t="s">
        <v>223</v>
      </c>
      <c r="D486" s="1050"/>
      <c r="E486" s="698">
        <v>4.2703940815887249E-2</v>
      </c>
      <c r="F486" s="589"/>
      <c r="G486" s="589"/>
      <c r="H486" s="1051" t="s">
        <v>224</v>
      </c>
      <c r="I486" s="1050"/>
      <c r="J486" s="699">
        <v>0.11553484751228572</v>
      </c>
      <c r="K486" s="589"/>
      <c r="L486" s="589"/>
      <c r="M486" s="1051" t="s">
        <v>230</v>
      </c>
      <c r="N486" s="1050"/>
      <c r="O486" s="700">
        <v>7.2634495053462492E-2</v>
      </c>
      <c r="P486" s="589"/>
      <c r="Q486" s="589"/>
      <c r="AR486" s="356"/>
      <c r="AS486" s="356"/>
      <c r="AT486" s="356"/>
      <c r="AU486" s="356"/>
      <c r="AV486" s="356"/>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51" t="s">
        <v>360</v>
      </c>
      <c r="D487" s="1050"/>
      <c r="E487" s="698">
        <v>6.534294137360025E-2</v>
      </c>
      <c r="F487" s="589"/>
      <c r="G487" s="589"/>
      <c r="H487" s="1051" t="s">
        <v>238</v>
      </c>
      <c r="I487" s="1050"/>
      <c r="J487" s="699">
        <v>4.8033179632282303E-3</v>
      </c>
      <c r="K487" s="589"/>
      <c r="L487" s="589"/>
      <c r="M487" s="1051" t="s">
        <v>228</v>
      </c>
      <c r="N487" s="1050"/>
      <c r="O487" s="700">
        <v>5.7256291525694739E-2</v>
      </c>
      <c r="P487" s="589"/>
      <c r="Q487" s="589"/>
      <c r="AR487" s="356"/>
      <c r="AS487" s="356"/>
      <c r="AT487" s="356"/>
      <c r="AU487" s="356"/>
      <c r="AV487" s="356"/>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51" t="s">
        <v>357</v>
      </c>
      <c r="D488" s="1050"/>
      <c r="E488" s="698">
        <v>9.3990118607585313E-2</v>
      </c>
      <c r="F488" s="589"/>
      <c r="G488" s="589"/>
      <c r="H488" s="1051" t="s">
        <v>230</v>
      </c>
      <c r="I488" s="1050"/>
      <c r="J488" s="699">
        <v>4.2560014959339088E-2</v>
      </c>
      <c r="K488" s="589"/>
      <c r="L488" s="589"/>
      <c r="M488" s="1051" t="s">
        <v>223</v>
      </c>
      <c r="N488" s="1050"/>
      <c r="O488" s="700">
        <v>5.2084621280312604E-2</v>
      </c>
      <c r="P488" s="589"/>
      <c r="Q488" s="589"/>
      <c r="AR488" s="356"/>
      <c r="AS488" s="356"/>
      <c r="AT488" s="356"/>
      <c r="AU488" s="356"/>
      <c r="AV488" s="356"/>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51" t="s">
        <v>355</v>
      </c>
      <c r="D489" s="1050"/>
      <c r="E489" s="698">
        <v>0.10659449120121098</v>
      </c>
      <c r="F489" s="589"/>
      <c r="G489" s="589"/>
      <c r="H489" s="1051" t="s">
        <v>228</v>
      </c>
      <c r="I489" s="1050"/>
      <c r="J489" s="699">
        <v>5.8007720240143161E-2</v>
      </c>
      <c r="K489" s="589"/>
      <c r="L489" s="589"/>
      <c r="M489" s="1051" t="s">
        <v>360</v>
      </c>
      <c r="N489" s="1050"/>
      <c r="O489" s="700">
        <v>8.5690745315741931E-2</v>
      </c>
      <c r="P489" s="589"/>
      <c r="Q489" s="589"/>
      <c r="AR489" s="356"/>
      <c r="AS489" s="356"/>
      <c r="AT489" s="356"/>
      <c r="AU489" s="356"/>
      <c r="AV489" s="356"/>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51" t="s">
        <v>361</v>
      </c>
      <c r="D490" s="1050"/>
      <c r="E490" s="698">
        <v>7.0249651170552138E-2</v>
      </c>
      <c r="F490" s="589"/>
      <c r="G490" s="589"/>
      <c r="H490" s="1051" t="s">
        <v>223</v>
      </c>
      <c r="I490" s="1050"/>
      <c r="J490" s="699">
        <v>4.9253057189654774E-2</v>
      </c>
      <c r="K490" s="589"/>
      <c r="L490" s="589"/>
      <c r="M490" s="1051" t="s">
        <v>357</v>
      </c>
      <c r="N490" s="1050"/>
      <c r="O490" s="700">
        <v>0.10018614075833261</v>
      </c>
      <c r="P490" s="589"/>
      <c r="Q490" s="589"/>
      <c r="AR490" s="356"/>
      <c r="AS490" s="356"/>
      <c r="AT490" s="356"/>
      <c r="AU490" s="356"/>
      <c r="AV490" s="356"/>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51" t="s">
        <v>351</v>
      </c>
      <c r="D491" s="1050"/>
      <c r="E491" s="698">
        <v>-0.12690707666812215</v>
      </c>
      <c r="F491" s="589"/>
      <c r="G491" s="589"/>
      <c r="H491" s="1051" t="s">
        <v>360</v>
      </c>
      <c r="I491" s="1050"/>
      <c r="J491" s="699">
        <v>3.2033095034283345E-2</v>
      </c>
      <c r="K491" s="589"/>
      <c r="L491" s="589"/>
      <c r="M491" s="1051" t="s">
        <v>351</v>
      </c>
      <c r="N491" s="1050"/>
      <c r="O491" s="700">
        <v>-0.15775903998596005</v>
      </c>
      <c r="P491" s="589"/>
      <c r="Q491" s="589"/>
      <c r="AR491" s="356"/>
      <c r="AS491" s="356"/>
      <c r="AT491" s="356"/>
      <c r="AU491" s="356"/>
      <c r="AV491" s="356"/>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51" t="s">
        <v>364</v>
      </c>
      <c r="D492" s="1050"/>
      <c r="E492" s="698">
        <v>4.3887967808135114E-2</v>
      </c>
      <c r="F492" s="589"/>
      <c r="G492" s="589"/>
      <c r="H492" s="1051" t="s">
        <v>357</v>
      </c>
      <c r="I492" s="1050"/>
      <c r="J492" s="699">
        <v>0.10873528430328021</v>
      </c>
      <c r="K492" s="589"/>
      <c r="L492" s="589"/>
      <c r="M492" s="1051" t="s">
        <v>364</v>
      </c>
      <c r="N492" s="1050"/>
      <c r="O492" s="700">
        <v>4.993291712660762E-2</v>
      </c>
      <c r="P492" s="589"/>
      <c r="Q492" s="589"/>
      <c r="AR492" s="356"/>
      <c r="AS492" s="356"/>
      <c r="AT492" s="356"/>
      <c r="AU492" s="356"/>
      <c r="AV492" s="356"/>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51" t="s">
        <v>352</v>
      </c>
      <c r="D493" s="1050"/>
      <c r="E493" s="698">
        <v>0.11658228550662958</v>
      </c>
      <c r="F493" s="589"/>
      <c r="G493" s="589"/>
      <c r="H493" s="1051" t="s">
        <v>351</v>
      </c>
      <c r="I493" s="1050"/>
      <c r="J493" s="699">
        <v>-0.15333061907845294</v>
      </c>
      <c r="K493" s="589"/>
      <c r="L493" s="589"/>
      <c r="M493" s="1051" t="s">
        <v>352</v>
      </c>
      <c r="N493" s="1050"/>
      <c r="O493" s="700">
        <v>0.14975276410171295</v>
      </c>
      <c r="P493" s="589"/>
      <c r="Q493" s="589"/>
      <c r="AR493" s="356"/>
      <c r="AS493" s="356"/>
      <c r="AT493" s="356"/>
      <c r="AU493" s="356"/>
      <c r="AV493" s="356"/>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51" t="s">
        <v>370</v>
      </c>
      <c r="D494" s="1050"/>
      <c r="E494" s="698">
        <v>-1.490845611388371E-2</v>
      </c>
      <c r="F494" s="589"/>
      <c r="G494" s="589"/>
      <c r="H494" s="1051" t="s">
        <v>364</v>
      </c>
      <c r="I494" s="1050"/>
      <c r="J494" s="699">
        <v>4.6717625221494974E-2</v>
      </c>
      <c r="K494" s="589"/>
      <c r="L494" s="589"/>
      <c r="M494" s="1051" t="s">
        <v>370</v>
      </c>
      <c r="N494" s="1050"/>
      <c r="O494" s="700">
        <v>-1.8744513306610013E-2</v>
      </c>
      <c r="P494" s="589"/>
      <c r="Q494" s="589"/>
      <c r="AR494" s="356"/>
      <c r="AS494" s="356"/>
      <c r="AT494" s="356"/>
      <c r="AU494" s="356"/>
      <c r="AV494" s="356"/>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51" t="s">
        <v>359</v>
      </c>
      <c r="D495" s="1050"/>
      <c r="E495" s="698">
        <v>-5.8908589477269867E-2</v>
      </c>
      <c r="F495" s="589"/>
      <c r="G495" s="589"/>
      <c r="H495" s="1051" t="s">
        <v>352</v>
      </c>
      <c r="I495" s="1050"/>
      <c r="J495" s="699">
        <v>0.12441299557190794</v>
      </c>
      <c r="K495" s="589"/>
      <c r="L495" s="589"/>
      <c r="M495" s="1051" t="s">
        <v>359</v>
      </c>
      <c r="N495" s="1050"/>
      <c r="O495" s="700">
        <v>-5.9819371816194233E-2</v>
      </c>
      <c r="P495" s="589"/>
      <c r="Q495" s="589"/>
      <c r="AR495" s="356"/>
      <c r="AS495" s="356"/>
      <c r="AT495" s="356"/>
      <c r="AU495" s="356"/>
      <c r="AV495" s="356"/>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51" t="s">
        <v>363</v>
      </c>
      <c r="D496" s="1050"/>
      <c r="E496" s="698">
        <v>-3.8327061357640593E-2</v>
      </c>
      <c r="F496" s="589"/>
      <c r="G496" s="589"/>
      <c r="H496" s="1051" t="s">
        <v>370</v>
      </c>
      <c r="I496" s="1050"/>
      <c r="J496" s="699">
        <v>-1.6396080538249522E-2</v>
      </c>
      <c r="K496" s="589"/>
      <c r="L496" s="589"/>
      <c r="M496" s="1051" t="s">
        <v>363</v>
      </c>
      <c r="N496" s="1050"/>
      <c r="O496" s="700">
        <v>-4.0668636578872278E-2</v>
      </c>
      <c r="P496" s="589"/>
      <c r="Q496" s="589"/>
      <c r="AR496" s="356"/>
      <c r="AS496" s="356"/>
      <c r="AT496" s="356"/>
      <c r="AU496" s="356"/>
      <c r="AV496" s="356"/>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51" t="s">
        <v>371</v>
      </c>
      <c r="D497" s="1050"/>
      <c r="E497" s="698">
        <v>8.1523531920679269E-3</v>
      </c>
      <c r="F497" s="589"/>
      <c r="G497" s="589"/>
      <c r="H497" s="1051" t="s">
        <v>359</v>
      </c>
      <c r="I497" s="1050"/>
      <c r="J497" s="699">
        <v>-0.10156423482679389</v>
      </c>
      <c r="K497" s="589"/>
      <c r="L497" s="589"/>
      <c r="M497" s="1051" t="s">
        <v>371</v>
      </c>
      <c r="N497" s="1050"/>
      <c r="O497" s="700">
        <v>2.4824620971248362E-2</v>
      </c>
      <c r="P497" s="589"/>
      <c r="Q497" s="589"/>
      <c r="AR497" s="356"/>
      <c r="AS497" s="356"/>
      <c r="AT497" s="356"/>
      <c r="AU497" s="356"/>
      <c r="AV497" s="356"/>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51" t="s">
        <v>374</v>
      </c>
      <c r="D498" s="1050"/>
      <c r="E498" s="698">
        <v>-3.578549053103143E-4</v>
      </c>
      <c r="F498" s="589"/>
      <c r="G498" s="589"/>
      <c r="H498" s="1051" t="s">
        <v>363</v>
      </c>
      <c r="I498" s="1050"/>
      <c r="J498" s="699">
        <v>-6.3065814397160219E-2</v>
      </c>
      <c r="K498" s="589"/>
      <c r="L498" s="589"/>
      <c r="M498" s="1051" t="s">
        <v>374</v>
      </c>
      <c r="N498" s="1050"/>
      <c r="O498" s="700">
        <v>4.4072410431368666E-3</v>
      </c>
      <c r="P498" s="589"/>
      <c r="Q498" s="589"/>
      <c r="AR498" s="356"/>
      <c r="AS498" s="356"/>
      <c r="AT498" s="356"/>
      <c r="AU498" s="356"/>
      <c r="AV498" s="356"/>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51" t="s">
        <v>353</v>
      </c>
      <c r="D499" s="1050"/>
      <c r="E499" s="698">
        <v>0.10442779909091224</v>
      </c>
      <c r="F499" s="589"/>
      <c r="G499" s="589"/>
      <c r="H499" s="1051" t="s">
        <v>371</v>
      </c>
      <c r="I499" s="1050"/>
      <c r="J499" s="699">
        <v>-1.6136743266318337E-2</v>
      </c>
      <c r="K499" s="589"/>
      <c r="L499" s="589"/>
      <c r="M499" s="1051" t="s">
        <v>353</v>
      </c>
      <c r="N499" s="1050"/>
      <c r="O499" s="700">
        <v>0.11186666958872431</v>
      </c>
      <c r="P499" s="589"/>
      <c r="Q499" s="589"/>
      <c r="AR499" s="356"/>
      <c r="AS499" s="356"/>
      <c r="AT499" s="356"/>
      <c r="AU499" s="356"/>
      <c r="AV499" s="356"/>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51" t="s">
        <v>366</v>
      </c>
      <c r="D500" s="1050"/>
      <c r="E500" s="698">
        <v>1.7999943351807043E-2</v>
      </c>
      <c r="F500" s="589"/>
      <c r="G500" s="589"/>
      <c r="H500" s="1051" t="s">
        <v>374</v>
      </c>
      <c r="I500" s="1050"/>
      <c r="J500" s="699">
        <v>-4.2395641208709152E-3</v>
      </c>
      <c r="K500" s="589"/>
      <c r="L500" s="589"/>
      <c r="M500" s="1051" t="s">
        <v>366</v>
      </c>
      <c r="N500" s="1050"/>
      <c r="O500" s="700">
        <v>4.1213642841946091E-2</v>
      </c>
      <c r="P500" s="589"/>
      <c r="Q500" s="589"/>
      <c r="AR500" s="356"/>
      <c r="AS500" s="356"/>
      <c r="AT500" s="356"/>
      <c r="AU500" s="356"/>
      <c r="AV500" s="356"/>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51" t="s">
        <v>354</v>
      </c>
      <c r="D501" s="1050"/>
      <c r="E501" s="698">
        <v>-0.10519859774469618</v>
      </c>
      <c r="F501" s="589"/>
      <c r="G501" s="589"/>
      <c r="H501" s="1051" t="s">
        <v>353</v>
      </c>
      <c r="I501" s="1050"/>
      <c r="J501" s="699">
        <v>0.13064982388920035</v>
      </c>
      <c r="K501" s="589"/>
      <c r="L501" s="589"/>
      <c r="M501" s="1051" t="s">
        <v>354</v>
      </c>
      <c r="N501" s="1050"/>
      <c r="O501" s="700">
        <v>-0.1324053078785358</v>
      </c>
      <c r="P501" s="589"/>
      <c r="Q501" s="589"/>
      <c r="AR501" s="356"/>
      <c r="AS501" s="356"/>
      <c r="AT501" s="356"/>
      <c r="AU501" s="356"/>
      <c r="AV501" s="356"/>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51" t="s">
        <v>356</v>
      </c>
      <c r="D502" s="1050"/>
      <c r="E502" s="698">
        <v>9.7637011686774883E-2</v>
      </c>
      <c r="F502" s="589"/>
      <c r="G502" s="589"/>
      <c r="H502" s="1051" t="s">
        <v>366</v>
      </c>
      <c r="I502" s="1050"/>
      <c r="J502" s="699">
        <v>9.651380452118552E-3</v>
      </c>
      <c r="K502" s="589"/>
      <c r="L502" s="589"/>
      <c r="M502" s="1051" t="s">
        <v>356</v>
      </c>
      <c r="N502" s="1050"/>
      <c r="O502" s="700">
        <v>0.12719831953357236</v>
      </c>
      <c r="P502" s="589"/>
      <c r="Q502" s="589"/>
      <c r="AR502" s="356"/>
      <c r="AS502" s="356"/>
      <c r="AT502" s="356"/>
      <c r="AU502" s="356"/>
      <c r="AV502" s="356"/>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51" t="s">
        <v>322</v>
      </c>
      <c r="D503" s="1050"/>
      <c r="E503" s="698">
        <v>2.2902953324638407E-2</v>
      </c>
      <c r="F503" s="589"/>
      <c r="G503" s="589"/>
      <c r="H503" s="1051" t="s">
        <v>354</v>
      </c>
      <c r="I503" s="1050"/>
      <c r="J503" s="699">
        <v>-0.12079549058114614</v>
      </c>
      <c r="K503" s="589"/>
      <c r="L503" s="589"/>
      <c r="M503" s="1051" t="s">
        <v>322</v>
      </c>
      <c r="N503" s="1050"/>
      <c r="O503" s="700">
        <v>2.9520108964586515E-2</v>
      </c>
      <c r="P503" s="589"/>
      <c r="Q503" s="589"/>
      <c r="AR503" s="356"/>
      <c r="AS503" s="356"/>
      <c r="AT503" s="356"/>
      <c r="AU503" s="356"/>
      <c r="AV503" s="356"/>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51" t="s">
        <v>367</v>
      </c>
      <c r="D504" s="1050"/>
      <c r="E504" s="698">
        <v>2.5283118241326338E-2</v>
      </c>
      <c r="F504" s="589"/>
      <c r="G504" s="589"/>
      <c r="H504" s="1051" t="s">
        <v>356</v>
      </c>
      <c r="I504" s="1050"/>
      <c r="J504" s="699">
        <v>8.8772113591084861E-2</v>
      </c>
      <c r="K504" s="589"/>
      <c r="L504" s="589"/>
      <c r="M504" s="1051" t="s">
        <v>367</v>
      </c>
      <c r="N504" s="1050"/>
      <c r="O504" s="700">
        <v>1.9596971965639528E-2</v>
      </c>
      <c r="P504" s="589"/>
      <c r="Q504" s="589"/>
      <c r="AR504" s="356"/>
      <c r="AS504" s="356"/>
      <c r="AT504" s="356"/>
      <c r="AU504" s="356"/>
      <c r="AV504" s="356"/>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51" t="s">
        <v>365</v>
      </c>
      <c r="D505" s="1050"/>
      <c r="E505" s="698">
        <v>2.8291345630875833E-2</v>
      </c>
      <c r="F505" s="589"/>
      <c r="G505" s="589"/>
      <c r="H505" s="1051" t="s">
        <v>322</v>
      </c>
      <c r="I505" s="1050"/>
      <c r="J505" s="699">
        <v>2.4374776927896549E-2</v>
      </c>
      <c r="K505" s="589"/>
      <c r="L505" s="589"/>
      <c r="M505" s="1051" t="s">
        <v>365</v>
      </c>
      <c r="N505" s="1050"/>
      <c r="O505" s="700">
        <v>4.4223055497240239E-2</v>
      </c>
      <c r="P505" s="589"/>
      <c r="Q505" s="589"/>
      <c r="AR505" s="356"/>
      <c r="AS505" s="356"/>
      <c r="AT505" s="356"/>
      <c r="AU505" s="356"/>
      <c r="AV505" s="356"/>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51" t="s">
        <v>368</v>
      </c>
      <c r="D506" s="1050"/>
      <c r="E506" s="698">
        <v>1.9656138567395467E-2</v>
      </c>
      <c r="F506" s="589"/>
      <c r="G506" s="589"/>
      <c r="H506" s="1051" t="s">
        <v>367</v>
      </c>
      <c r="I506" s="1050"/>
      <c r="J506" s="699">
        <v>2.9821925005693539E-2</v>
      </c>
      <c r="K506" s="589"/>
      <c r="L506" s="589"/>
      <c r="M506" s="1051" t="s">
        <v>358</v>
      </c>
      <c r="N506" s="1050"/>
      <c r="O506" s="700">
        <v>7.9487771893889447E-2</v>
      </c>
      <c r="P506" s="589"/>
      <c r="Q506" s="589"/>
      <c r="AR506" s="356"/>
      <c r="AS506" s="356"/>
      <c r="AT506" s="356"/>
      <c r="AU506" s="356"/>
      <c r="AV506" s="356"/>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51" t="s">
        <v>358</v>
      </c>
      <c r="D507" s="1050"/>
      <c r="E507" s="698">
        <v>9.6091828083038469E-2</v>
      </c>
      <c r="F507" s="589"/>
      <c r="G507" s="589"/>
      <c r="H507" s="1051" t="s">
        <v>365</v>
      </c>
      <c r="I507" s="1050"/>
      <c r="J507" s="699">
        <v>3.0005984782506628E-2</v>
      </c>
      <c r="K507" s="589"/>
      <c r="L507" s="589"/>
      <c r="M507" s="1051" t="s">
        <v>243</v>
      </c>
      <c r="N507" s="1050"/>
      <c r="O507" s="700">
        <v>-4.017654876277281E-2</v>
      </c>
      <c r="P507" s="589"/>
      <c r="Q507" s="589"/>
      <c r="AR507" s="356"/>
      <c r="AS507" s="356"/>
      <c r="AT507" s="356"/>
      <c r="AU507" s="356"/>
      <c r="AV507" s="356"/>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51" t="s">
        <v>243</v>
      </c>
      <c r="D508" s="1050"/>
      <c r="E508" s="701">
        <v>-2.7473720823186065E-2</v>
      </c>
      <c r="F508" s="589"/>
      <c r="G508" s="589"/>
      <c r="H508" s="1051" t="s">
        <v>368</v>
      </c>
      <c r="I508" s="1050"/>
      <c r="J508" s="699">
        <v>2.6694167383634497E-2</v>
      </c>
      <c r="K508" s="589"/>
      <c r="L508" s="589"/>
      <c r="M508" s="1051" t="s">
        <v>362</v>
      </c>
      <c r="N508" s="1050"/>
      <c r="O508" s="700">
        <v>-4.6399257977149125E-2</v>
      </c>
      <c r="P508" s="589"/>
      <c r="Q508" s="589"/>
      <c r="AR508" s="356"/>
      <c r="AS508" s="356"/>
      <c r="AT508" s="356"/>
      <c r="AU508" s="356"/>
      <c r="AV508" s="356"/>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49"/>
      <c r="D509" s="1050"/>
      <c r="E509" s="605"/>
      <c r="F509" s="589"/>
      <c r="G509" s="589"/>
      <c r="H509" s="1051" t="s">
        <v>358</v>
      </c>
      <c r="I509" s="1050"/>
      <c r="J509" s="699">
        <v>0.1066111782537618</v>
      </c>
      <c r="K509" s="589"/>
      <c r="L509" s="589"/>
      <c r="M509" s="1051" t="s">
        <v>369</v>
      </c>
      <c r="N509" s="1050"/>
      <c r="O509" s="700">
        <v>1.6159224466039586E-3</v>
      </c>
      <c r="P509" s="589"/>
      <c r="Q509" s="589"/>
      <c r="AR509" s="356"/>
      <c r="AS509" s="356"/>
      <c r="AT509" s="356"/>
      <c r="AU509" s="356"/>
      <c r="AV509" s="356"/>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49"/>
      <c r="D510" s="1050"/>
      <c r="E510" s="589"/>
      <c r="F510" s="589"/>
      <c r="G510" s="589"/>
      <c r="H510" s="1051" t="s">
        <v>243</v>
      </c>
      <c r="I510" s="1050"/>
      <c r="J510" s="699">
        <v>-1.4537286201043144E-2</v>
      </c>
      <c r="K510" s="589"/>
      <c r="L510" s="589"/>
      <c r="M510" s="1051" t="s">
        <v>373</v>
      </c>
      <c r="N510" s="1050"/>
      <c r="O510" s="700">
        <v>6.9010721888721847E-3</v>
      </c>
      <c r="P510" s="589"/>
      <c r="Q510" s="589"/>
      <c r="AR510" s="356"/>
      <c r="AS510" s="356"/>
      <c r="AT510" s="356"/>
      <c r="AU510" s="356"/>
      <c r="AV510" s="356"/>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52" t="s">
        <v>273</v>
      </c>
      <c r="D511" s="1050"/>
      <c r="E511" s="1050"/>
      <c r="F511" s="589"/>
      <c r="G511" s="589"/>
      <c r="H511" s="1051" t="s">
        <v>362</v>
      </c>
      <c r="I511" s="1050"/>
      <c r="J511" s="699">
        <v>-6.6776456043102617E-2</v>
      </c>
      <c r="K511" s="589"/>
      <c r="L511" s="589"/>
      <c r="M511" s="1051" t="s">
        <v>372</v>
      </c>
      <c r="N511" s="1050"/>
      <c r="O511" s="702">
        <v>-2.143932770388917E-2</v>
      </c>
      <c r="P511" s="589"/>
      <c r="Q511" s="589"/>
      <c r="AR511" s="356"/>
      <c r="AS511" s="356"/>
      <c r="AT511" s="356"/>
      <c r="AU511" s="356"/>
      <c r="AV511" s="356"/>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53" t="s">
        <v>209</v>
      </c>
      <c r="D512" s="1050"/>
      <c r="E512" s="719" t="s">
        <v>210</v>
      </c>
      <c r="F512" s="589"/>
      <c r="G512" s="589"/>
      <c r="H512" s="1051" t="s">
        <v>369</v>
      </c>
      <c r="I512" s="1050"/>
      <c r="J512" s="699">
        <v>-1.7080729793386117E-2</v>
      </c>
      <c r="K512" s="589"/>
      <c r="L512" s="589"/>
      <c r="M512" s="1049"/>
      <c r="N512" s="1050"/>
      <c r="O512" s="605"/>
      <c r="P512" s="589"/>
      <c r="Q512" s="589"/>
      <c r="AR512" s="356"/>
      <c r="AS512" s="356"/>
      <c r="AT512" s="356"/>
      <c r="AU512" s="356"/>
      <c r="AV512" s="356"/>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51" t="s">
        <v>210</v>
      </c>
      <c r="D513" s="1050"/>
      <c r="E513" s="720">
        <v>1.0000000000000002</v>
      </c>
      <c r="F513" s="589"/>
      <c r="G513" s="589"/>
      <c r="H513" s="1051" t="s">
        <v>373</v>
      </c>
      <c r="I513" s="1050"/>
      <c r="J513" s="699">
        <v>-3.2156235598863669E-4</v>
      </c>
      <c r="K513" s="589"/>
      <c r="L513" s="589"/>
      <c r="M513" s="1049"/>
      <c r="N513" s="1050"/>
      <c r="O513" s="589"/>
      <c r="P513" s="589"/>
      <c r="Q513" s="589"/>
      <c r="AR513" s="356"/>
      <c r="AS513" s="356"/>
      <c r="AT513" s="356"/>
      <c r="AU513" s="356"/>
      <c r="AV513" s="356"/>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49"/>
      <c r="D514" s="1050"/>
      <c r="E514" s="605"/>
      <c r="F514" s="589"/>
      <c r="G514" s="589"/>
      <c r="H514" s="1051" t="s">
        <v>372</v>
      </c>
      <c r="I514" s="1050"/>
      <c r="J514" s="703">
        <v>2.024798332835752E-3</v>
      </c>
      <c r="K514" s="589"/>
      <c r="L514" s="589"/>
      <c r="M514" s="1052" t="s">
        <v>273</v>
      </c>
      <c r="N514" s="1050"/>
      <c r="O514" s="1050"/>
      <c r="P514" s="589"/>
      <c r="Q514" s="589"/>
      <c r="AR514" s="356"/>
      <c r="AS514" s="356"/>
      <c r="AT514" s="356"/>
      <c r="AU514" s="356"/>
      <c r="AV514" s="356"/>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49"/>
      <c r="D515" s="1050"/>
      <c r="E515" s="589"/>
      <c r="F515" s="589"/>
      <c r="G515" s="589"/>
      <c r="H515" s="1049"/>
      <c r="I515" s="1050"/>
      <c r="J515" s="605"/>
      <c r="K515" s="589"/>
      <c r="L515" s="589"/>
      <c r="M515" s="1053" t="s">
        <v>209</v>
      </c>
      <c r="N515" s="1050"/>
      <c r="O515" s="721" t="s">
        <v>210</v>
      </c>
      <c r="P515" s="589"/>
      <c r="Q515" s="589"/>
      <c r="AR515" s="356"/>
      <c r="AS515" s="356"/>
      <c r="AT515" s="356"/>
      <c r="AU515" s="356"/>
      <c r="AV515" s="356"/>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49"/>
      <c r="D516" s="1050"/>
      <c r="E516" s="589"/>
      <c r="F516" s="589"/>
      <c r="G516" s="589"/>
      <c r="H516" s="1049"/>
      <c r="I516" s="1050"/>
      <c r="J516" s="589"/>
      <c r="K516" s="589"/>
      <c r="L516" s="589"/>
      <c r="M516" s="1051" t="s">
        <v>210</v>
      </c>
      <c r="N516" s="1050"/>
      <c r="O516" s="722">
        <v>0.99999999999999978</v>
      </c>
      <c r="P516" s="589"/>
      <c r="Q516" s="589"/>
      <c r="AR516" s="356"/>
      <c r="AS516" s="356"/>
      <c r="AT516" s="356"/>
      <c r="AU516" s="356"/>
      <c r="AV516" s="356"/>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49"/>
      <c r="D517" s="1050"/>
      <c r="E517" s="589"/>
      <c r="F517" s="589"/>
      <c r="G517" s="589"/>
      <c r="H517" s="1052" t="s">
        <v>273</v>
      </c>
      <c r="I517" s="1050"/>
      <c r="J517" s="1050"/>
      <c r="K517" s="589"/>
      <c r="L517" s="589"/>
      <c r="M517" s="1049"/>
      <c r="N517" s="1050"/>
      <c r="O517" s="605"/>
      <c r="P517" s="589"/>
      <c r="Q517" s="589"/>
      <c r="AR517" s="356"/>
      <c r="AS517" s="356"/>
      <c r="AT517" s="356"/>
      <c r="AU517" s="356"/>
      <c r="AV517" s="356"/>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49"/>
      <c r="D518" s="1050"/>
      <c r="E518" s="589"/>
      <c r="F518" s="589"/>
      <c r="G518" s="589"/>
      <c r="H518" s="1053" t="s">
        <v>209</v>
      </c>
      <c r="I518" s="1050"/>
      <c r="J518" s="723" t="s">
        <v>210</v>
      </c>
      <c r="K518" s="589"/>
      <c r="L518" s="589"/>
      <c r="M518" s="1049"/>
      <c r="N518" s="1050"/>
      <c r="O518" s="589"/>
      <c r="P518" s="589"/>
      <c r="Q518" s="589"/>
      <c r="AR518" s="356"/>
      <c r="AS518" s="356"/>
      <c r="AT518" s="356"/>
      <c r="AU518" s="356"/>
      <c r="AV518" s="356"/>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49"/>
      <c r="D519" s="1050"/>
      <c r="E519" s="589"/>
      <c r="F519" s="589"/>
      <c r="G519" s="589"/>
      <c r="H519" s="1051" t="s">
        <v>210</v>
      </c>
      <c r="I519" s="1050"/>
      <c r="J519" s="724">
        <v>1</v>
      </c>
      <c r="K519" s="589"/>
      <c r="L519" s="589"/>
      <c r="M519" s="1049"/>
      <c r="N519" s="1050"/>
      <c r="O519" s="589"/>
      <c r="P519" s="589"/>
      <c r="Q519" s="589"/>
      <c r="AR519" s="356"/>
      <c r="AS519" s="356"/>
      <c r="AT519" s="356"/>
      <c r="AU519" s="356"/>
      <c r="AV519" s="356"/>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49"/>
      <c r="D520" s="1050"/>
      <c r="E520" s="589"/>
      <c r="F520" s="589"/>
      <c r="G520" s="589"/>
      <c r="H520" s="1049"/>
      <c r="I520" s="1050"/>
      <c r="J520" s="605"/>
      <c r="K520" s="589"/>
      <c r="L520" s="589"/>
      <c r="M520" s="1049"/>
      <c r="N520" s="1050"/>
      <c r="O520" s="589"/>
      <c r="P520" s="589"/>
      <c r="Q520" s="589"/>
      <c r="AR520" s="356"/>
      <c r="AS520" s="356"/>
      <c r="AT520" s="356"/>
      <c r="AU520" s="356"/>
      <c r="AV520" s="356"/>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49"/>
      <c r="D521" s="1050"/>
      <c r="E521" s="589"/>
      <c r="F521" s="589"/>
      <c r="G521" s="589"/>
      <c r="H521" s="1049"/>
      <c r="I521" s="1050"/>
      <c r="J521" s="589"/>
      <c r="K521" s="589"/>
      <c r="L521" s="589"/>
      <c r="M521" s="1049"/>
      <c r="N521" s="1050"/>
      <c r="O521" s="589"/>
      <c r="P521" s="589"/>
      <c r="Q521" s="589"/>
      <c r="AR521" s="356"/>
      <c r="AS521" s="356"/>
      <c r="AT521" s="356"/>
      <c r="AU521" s="356"/>
      <c r="AV521" s="356"/>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49"/>
      <c r="D522" s="1050"/>
      <c r="E522" s="589"/>
      <c r="F522" s="589"/>
      <c r="G522" s="589"/>
      <c r="H522" s="1049"/>
      <c r="I522" s="1050"/>
      <c r="J522" s="589"/>
      <c r="K522" s="589"/>
      <c r="L522" s="589"/>
      <c r="M522" s="1049"/>
      <c r="N522" s="1050"/>
      <c r="O522" s="589"/>
      <c r="P522" s="589"/>
      <c r="Q522" s="589"/>
      <c r="AR522" s="356"/>
      <c r="AS522" s="356"/>
      <c r="AT522" s="356"/>
      <c r="AU522" s="356"/>
      <c r="AV522" s="356"/>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49"/>
      <c r="D523" s="1050"/>
      <c r="E523" s="589"/>
      <c r="F523" s="589"/>
      <c r="G523" s="589"/>
      <c r="H523" s="1049"/>
      <c r="I523" s="1050"/>
      <c r="J523" s="589"/>
      <c r="K523" s="589"/>
      <c r="L523" s="589"/>
      <c r="M523" s="1049"/>
      <c r="N523" s="1050"/>
      <c r="O523" s="589"/>
      <c r="P523" s="589"/>
      <c r="Q523" s="589"/>
      <c r="AR523" s="356"/>
      <c r="AS523" s="356"/>
      <c r="AT523" s="356"/>
      <c r="AU523" s="356"/>
      <c r="AV523" s="356"/>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49"/>
      <c r="D524" s="1050"/>
      <c r="E524" s="589"/>
      <c r="F524" s="589"/>
      <c r="G524" s="589"/>
      <c r="H524" s="1049"/>
      <c r="I524" s="1050"/>
      <c r="J524" s="589"/>
      <c r="K524" s="589"/>
      <c r="L524" s="589"/>
      <c r="M524" s="1049"/>
      <c r="N524" s="1050"/>
      <c r="O524" s="589"/>
      <c r="P524" s="589"/>
      <c r="Q524" s="589"/>
      <c r="AR524" s="356"/>
      <c r="AS524" s="356"/>
      <c r="AT524" s="356"/>
      <c r="AU524" s="356"/>
      <c r="AV524" s="356"/>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49"/>
      <c r="D525" s="1050"/>
      <c r="E525" s="589"/>
      <c r="F525" s="589"/>
      <c r="G525" s="589"/>
      <c r="H525" s="1049"/>
      <c r="I525" s="1050"/>
      <c r="J525" s="589"/>
      <c r="K525" s="589"/>
      <c r="L525" s="589"/>
      <c r="M525" s="1049"/>
      <c r="N525" s="1050"/>
      <c r="O525" s="589"/>
      <c r="P525" s="589"/>
      <c r="Q525" s="589"/>
      <c r="AR525" s="356"/>
      <c r="AS525" s="356"/>
      <c r="AT525" s="356"/>
      <c r="AU525" s="356"/>
      <c r="AV525" s="356"/>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49"/>
      <c r="D526" s="1050"/>
      <c r="E526" s="589"/>
      <c r="F526" s="589"/>
      <c r="G526" s="589"/>
      <c r="H526" s="1049"/>
      <c r="I526" s="1050"/>
      <c r="J526" s="589"/>
      <c r="K526" s="589"/>
      <c r="L526" s="589"/>
      <c r="M526" s="1049"/>
      <c r="N526" s="1050"/>
      <c r="O526" s="589"/>
      <c r="P526" s="589"/>
      <c r="Q526" s="589"/>
      <c r="AR526" s="356"/>
      <c r="AS526" s="356"/>
      <c r="AT526" s="356"/>
      <c r="AU526" s="356"/>
      <c r="AV526" s="356"/>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49"/>
      <c r="D527" s="1050"/>
      <c r="E527" s="589"/>
      <c r="F527" s="589"/>
      <c r="G527" s="589"/>
      <c r="H527" s="1049"/>
      <c r="I527" s="1050"/>
      <c r="J527" s="589"/>
      <c r="K527" s="589"/>
      <c r="L527" s="589"/>
      <c r="M527" s="1049"/>
      <c r="N527" s="1050"/>
      <c r="O527" s="589"/>
      <c r="P527" s="589"/>
      <c r="Q527" s="589"/>
      <c r="AR527" s="356"/>
      <c r="AS527" s="356"/>
      <c r="AT527" s="356"/>
      <c r="AU527" s="356"/>
      <c r="AV527" s="356"/>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49"/>
      <c r="D528" s="1050"/>
      <c r="E528" s="589"/>
      <c r="F528" s="589"/>
      <c r="G528" s="589"/>
      <c r="H528" s="1049"/>
      <c r="I528" s="1050"/>
      <c r="J528" s="589"/>
      <c r="K528" s="589"/>
      <c r="L528" s="589"/>
      <c r="M528" s="1049"/>
      <c r="N528" s="1050"/>
      <c r="O528" s="589"/>
      <c r="P528" s="589"/>
      <c r="Q528" s="589"/>
      <c r="AR528" s="356"/>
      <c r="AS528" s="356"/>
      <c r="AT528" s="356"/>
      <c r="AU528" s="356"/>
      <c r="AV528" s="356"/>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49"/>
      <c r="D529" s="1050"/>
      <c r="E529" s="589"/>
      <c r="F529" s="589"/>
      <c r="G529" s="589"/>
      <c r="H529" s="1049"/>
      <c r="I529" s="1050"/>
      <c r="J529" s="589"/>
      <c r="K529" s="589"/>
      <c r="L529" s="589"/>
      <c r="M529" s="1049"/>
      <c r="N529" s="1050"/>
      <c r="O529" s="589"/>
      <c r="P529" s="589"/>
      <c r="Q529" s="589"/>
      <c r="AR529" s="356"/>
      <c r="AS529" s="356"/>
      <c r="AT529" s="356"/>
      <c r="AU529" s="356"/>
      <c r="AV529" s="356"/>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49"/>
      <c r="D530" s="1050"/>
      <c r="E530" s="589"/>
      <c r="F530" s="589"/>
      <c r="G530" s="589"/>
      <c r="H530" s="1049"/>
      <c r="I530" s="1050"/>
      <c r="J530" s="589"/>
      <c r="K530" s="589"/>
      <c r="L530" s="589"/>
      <c r="M530" s="1049"/>
      <c r="N530" s="1050"/>
      <c r="O530" s="589"/>
      <c r="P530" s="589"/>
      <c r="Q530" s="589"/>
      <c r="AR530" s="356"/>
      <c r="AS530" s="356"/>
      <c r="AT530" s="356"/>
      <c r="AU530" s="356"/>
      <c r="AV530" s="356"/>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49"/>
      <c r="D531" s="1050"/>
      <c r="E531" s="589"/>
      <c r="F531" s="589"/>
      <c r="G531" s="589"/>
      <c r="H531" s="1049"/>
      <c r="I531" s="1050"/>
      <c r="J531" s="589"/>
      <c r="K531" s="589"/>
      <c r="L531" s="589"/>
      <c r="M531" s="1049"/>
      <c r="N531" s="1050"/>
      <c r="O531" s="589"/>
      <c r="P531" s="589"/>
      <c r="Q531" s="589"/>
      <c r="AR531" s="356"/>
      <c r="AS531" s="356"/>
      <c r="AT531" s="356"/>
      <c r="AU531" s="356"/>
      <c r="AV531" s="356"/>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49"/>
      <c r="D532" s="1050"/>
      <c r="E532" s="589"/>
      <c r="F532" s="589"/>
      <c r="G532" s="589"/>
      <c r="H532" s="1049"/>
      <c r="I532" s="1050"/>
      <c r="J532" s="589"/>
      <c r="K532" s="589"/>
      <c r="L532" s="589"/>
      <c r="M532" s="1049"/>
      <c r="N532" s="1050"/>
      <c r="O532" s="589"/>
      <c r="P532" s="589"/>
      <c r="Q532" s="589"/>
      <c r="AR532" s="356"/>
      <c r="AS532" s="356"/>
      <c r="AT532" s="356"/>
      <c r="AU532" s="356"/>
      <c r="AV532" s="356"/>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49"/>
      <c r="D533" s="1050"/>
      <c r="E533" s="589"/>
      <c r="F533" s="589"/>
      <c r="G533" s="589"/>
      <c r="H533" s="1049"/>
      <c r="I533" s="1050"/>
      <c r="J533" s="589"/>
      <c r="K533" s="589"/>
      <c r="L533" s="589"/>
      <c r="M533" s="1049"/>
      <c r="N533" s="1050"/>
      <c r="O533" s="589"/>
      <c r="P533" s="589"/>
      <c r="Q533" s="589"/>
      <c r="AR533" s="356"/>
      <c r="AS533" s="356"/>
      <c r="AT533" s="356"/>
      <c r="AU533" s="356"/>
      <c r="AV533" s="356"/>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49"/>
      <c r="D534" s="1050"/>
      <c r="E534" s="589"/>
      <c r="F534" s="589"/>
      <c r="G534" s="589"/>
      <c r="H534" s="1049"/>
      <c r="I534" s="1050"/>
      <c r="J534" s="589"/>
      <c r="K534" s="589"/>
      <c r="L534" s="589"/>
      <c r="M534" s="1049"/>
      <c r="N534" s="1050"/>
      <c r="O534" s="589"/>
      <c r="P534" s="589"/>
      <c r="Q534" s="589"/>
      <c r="AR534" s="356"/>
      <c r="AS534" s="356"/>
      <c r="AT534" s="356"/>
      <c r="AU534" s="356"/>
      <c r="AV534" s="356"/>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49"/>
      <c r="D535" s="1050"/>
      <c r="E535" s="589"/>
      <c r="F535" s="589"/>
      <c r="G535" s="589"/>
      <c r="H535" s="1049"/>
      <c r="I535" s="1050"/>
      <c r="J535" s="589"/>
      <c r="K535" s="589"/>
      <c r="L535" s="589"/>
      <c r="M535" s="1049"/>
      <c r="N535" s="1050"/>
      <c r="O535" s="589"/>
      <c r="P535" s="589"/>
      <c r="Q535" s="589"/>
      <c r="AR535" s="356"/>
      <c r="AS535" s="356"/>
      <c r="AT535" s="356"/>
      <c r="AU535" s="356"/>
      <c r="AV535" s="356"/>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49"/>
      <c r="D536" s="1050"/>
      <c r="E536" s="589"/>
      <c r="F536" s="589"/>
      <c r="G536" s="589"/>
      <c r="H536" s="1049"/>
      <c r="I536" s="1050"/>
      <c r="J536" s="589"/>
      <c r="K536" s="589"/>
      <c r="L536" s="589"/>
      <c r="M536" s="1049"/>
      <c r="N536" s="1050"/>
      <c r="O536" s="589"/>
      <c r="P536" s="589"/>
      <c r="Q536" s="589"/>
      <c r="AR536" s="356"/>
      <c r="AS536" s="356"/>
      <c r="AT536" s="356"/>
      <c r="AU536" s="356"/>
      <c r="AV536" s="356"/>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49"/>
      <c r="D537" s="1050"/>
      <c r="E537" s="589"/>
      <c r="F537" s="589"/>
      <c r="G537" s="589"/>
      <c r="H537" s="1049"/>
      <c r="I537" s="1050"/>
      <c r="J537" s="589"/>
      <c r="K537" s="589"/>
      <c r="L537" s="589"/>
      <c r="M537" s="1049"/>
      <c r="N537" s="1050"/>
      <c r="O537" s="589"/>
      <c r="P537" s="589"/>
      <c r="Q537" s="589"/>
      <c r="AR537" s="356"/>
      <c r="AS537" s="356"/>
      <c r="AT537" s="356"/>
      <c r="AU537" s="356"/>
      <c r="AV537" s="356"/>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49"/>
      <c r="D538" s="1050"/>
      <c r="E538" s="589"/>
      <c r="F538" s="589"/>
      <c r="G538" s="589"/>
      <c r="H538" s="1049"/>
      <c r="I538" s="1050"/>
      <c r="J538" s="589"/>
      <c r="K538" s="589"/>
      <c r="L538" s="589"/>
      <c r="M538" s="1049"/>
      <c r="N538" s="1050"/>
      <c r="O538" s="589"/>
      <c r="P538" s="589"/>
      <c r="Q538" s="589"/>
      <c r="AR538" s="356"/>
      <c r="AS538" s="356"/>
      <c r="AT538" s="356"/>
      <c r="AU538" s="356"/>
      <c r="AV538" s="356"/>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49"/>
      <c r="D539" s="1050"/>
      <c r="E539" s="589"/>
      <c r="F539" s="589"/>
      <c r="G539" s="589"/>
      <c r="H539" s="1049"/>
      <c r="I539" s="1050"/>
      <c r="J539" s="589"/>
      <c r="K539" s="589"/>
      <c r="L539" s="589"/>
      <c r="M539" s="1049"/>
      <c r="N539" s="1050"/>
      <c r="O539" s="589"/>
      <c r="P539" s="589"/>
      <c r="Q539" s="589"/>
      <c r="AR539" s="356"/>
      <c r="AS539" s="356"/>
      <c r="AT539" s="356"/>
      <c r="AU539" s="356"/>
      <c r="AV539" s="356"/>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49"/>
      <c r="D540" s="1050"/>
      <c r="E540" s="589"/>
      <c r="F540" s="589"/>
      <c r="G540" s="589"/>
      <c r="H540" s="1049"/>
      <c r="I540" s="1050"/>
      <c r="J540" s="589"/>
      <c r="K540" s="589"/>
      <c r="L540" s="589"/>
      <c r="M540" s="1049"/>
      <c r="N540" s="1050"/>
      <c r="O540" s="589"/>
      <c r="P540" s="589"/>
      <c r="Q540" s="589"/>
      <c r="AR540" s="356"/>
      <c r="AS540" s="356"/>
      <c r="AT540" s="356"/>
      <c r="AU540" s="356"/>
      <c r="AV540" s="356"/>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49"/>
      <c r="D541" s="1050"/>
      <c r="E541" s="589"/>
      <c r="F541" s="589"/>
      <c r="G541" s="589"/>
      <c r="H541" s="1049"/>
      <c r="I541" s="1050"/>
      <c r="J541" s="589"/>
      <c r="K541" s="589"/>
      <c r="L541" s="589"/>
      <c r="M541" s="1049"/>
      <c r="N541" s="1050"/>
      <c r="O541" s="589"/>
      <c r="P541" s="589"/>
      <c r="Q541" s="589"/>
      <c r="AR541" s="356"/>
      <c r="AS541" s="356"/>
      <c r="AT541" s="356"/>
      <c r="AU541" s="356"/>
      <c r="AV541" s="356"/>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49"/>
      <c r="D542" s="1050"/>
      <c r="E542" s="589"/>
      <c r="F542" s="589"/>
      <c r="G542" s="589"/>
      <c r="H542" s="1049"/>
      <c r="I542" s="1050"/>
      <c r="J542" s="589"/>
      <c r="K542" s="589"/>
      <c r="L542" s="589"/>
      <c r="M542" s="1049"/>
      <c r="N542" s="1050"/>
      <c r="O542" s="589"/>
      <c r="P542" s="589"/>
      <c r="Q542" s="589"/>
      <c r="AR542" s="356"/>
      <c r="AS542" s="356"/>
      <c r="AT542" s="356"/>
      <c r="AU542" s="356"/>
      <c r="AV542" s="356"/>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49"/>
      <c r="D543" s="1050"/>
      <c r="E543" s="589"/>
      <c r="F543" s="589"/>
      <c r="G543" s="589"/>
      <c r="H543" s="1049"/>
      <c r="I543" s="1050"/>
      <c r="J543" s="589"/>
      <c r="K543" s="589"/>
      <c r="L543" s="589"/>
      <c r="M543" s="1049"/>
      <c r="N543" s="1050"/>
      <c r="O543" s="589"/>
      <c r="P543" s="589"/>
      <c r="Q543" s="589"/>
      <c r="AR543" s="356"/>
      <c r="AS543" s="356"/>
      <c r="AT543" s="356"/>
      <c r="AU543" s="356"/>
      <c r="AV543" s="356"/>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49"/>
      <c r="D544" s="1050"/>
      <c r="E544" s="589"/>
      <c r="F544" s="589"/>
      <c r="G544" s="589"/>
      <c r="H544" s="1049"/>
      <c r="I544" s="1050"/>
      <c r="J544" s="589"/>
      <c r="K544" s="589"/>
      <c r="L544" s="589"/>
      <c r="M544" s="1049"/>
      <c r="N544" s="1050"/>
      <c r="O544" s="589"/>
      <c r="P544" s="589"/>
      <c r="Q544" s="589"/>
      <c r="AR544" s="356"/>
      <c r="AS544" s="356"/>
      <c r="AT544" s="356"/>
      <c r="AU544" s="356"/>
      <c r="AV544" s="356"/>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49"/>
      <c r="D545" s="1050"/>
      <c r="E545" s="589"/>
      <c r="F545" s="589"/>
      <c r="G545" s="589"/>
      <c r="H545" s="1049"/>
      <c r="I545" s="1050"/>
      <c r="J545" s="589"/>
      <c r="K545" s="589"/>
      <c r="L545" s="589"/>
      <c r="M545" s="1049"/>
      <c r="N545" s="1050"/>
      <c r="O545" s="589"/>
      <c r="P545" s="589"/>
      <c r="Q545" s="589"/>
      <c r="AR545" s="356"/>
      <c r="AS545" s="356"/>
      <c r="AT545" s="356"/>
      <c r="AU545" s="356"/>
      <c r="AV545" s="356"/>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49"/>
      <c r="D546" s="1050"/>
      <c r="E546" s="589"/>
      <c r="F546" s="589"/>
      <c r="G546" s="589"/>
      <c r="H546" s="1049"/>
      <c r="I546" s="1050"/>
      <c r="J546" s="589"/>
      <c r="K546" s="589"/>
      <c r="L546" s="589"/>
      <c r="M546" s="1049"/>
      <c r="N546" s="1050"/>
      <c r="O546" s="589"/>
      <c r="P546" s="589"/>
      <c r="Q546" s="589"/>
      <c r="AR546" s="356"/>
      <c r="AS546" s="356"/>
      <c r="AT546" s="356"/>
      <c r="AU546" s="356"/>
      <c r="AV546" s="356"/>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49"/>
      <c r="D547" s="1050"/>
      <c r="E547" s="589"/>
      <c r="F547" s="589"/>
      <c r="G547" s="589"/>
      <c r="H547" s="1049"/>
      <c r="I547" s="1050"/>
      <c r="J547" s="589"/>
      <c r="K547" s="589"/>
      <c r="L547" s="589"/>
      <c r="M547" s="1049"/>
      <c r="N547" s="1050"/>
      <c r="O547" s="589"/>
      <c r="P547" s="589"/>
      <c r="Q547" s="589"/>
      <c r="AR547" s="356"/>
      <c r="AS547" s="356"/>
      <c r="AT547" s="356"/>
      <c r="AU547" s="356"/>
      <c r="AV547" s="356"/>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49"/>
      <c r="D548" s="1050"/>
      <c r="E548" s="589"/>
      <c r="F548" s="589"/>
      <c r="G548" s="589"/>
      <c r="H548" s="1049"/>
      <c r="I548" s="1050"/>
      <c r="J548" s="589"/>
      <c r="K548" s="589"/>
      <c r="L548" s="589"/>
      <c r="M548" s="1049"/>
      <c r="N548" s="1050"/>
      <c r="O548" s="589"/>
      <c r="P548" s="589"/>
      <c r="Q548" s="589"/>
      <c r="AR548" s="356"/>
      <c r="AS548" s="356"/>
      <c r="AT548" s="356"/>
      <c r="AU548" s="356"/>
      <c r="AV548" s="356"/>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49"/>
      <c r="D549" s="1050"/>
      <c r="E549" s="589"/>
      <c r="F549" s="589"/>
      <c r="G549" s="589"/>
      <c r="H549" s="1049"/>
      <c r="I549" s="1050"/>
      <c r="J549" s="589"/>
      <c r="K549" s="589"/>
      <c r="L549" s="589"/>
      <c r="M549" s="1049"/>
      <c r="N549" s="1050"/>
      <c r="O549" s="589"/>
      <c r="P549" s="589"/>
      <c r="Q549" s="589"/>
      <c r="AR549" s="356"/>
      <c r="AS549" s="356"/>
      <c r="AT549" s="356"/>
      <c r="AU549" s="356"/>
      <c r="AV549" s="356"/>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49"/>
      <c r="D550" s="1050"/>
      <c r="E550" s="589"/>
      <c r="F550" s="589"/>
      <c r="G550" s="589"/>
      <c r="H550" s="1049"/>
      <c r="I550" s="1050"/>
      <c r="J550" s="589"/>
      <c r="K550" s="589"/>
      <c r="L550" s="589"/>
      <c r="M550" s="1049"/>
      <c r="N550" s="1050"/>
      <c r="O550" s="589"/>
      <c r="P550" s="589"/>
      <c r="Q550" s="589"/>
      <c r="AR550" s="356"/>
      <c r="AS550" s="356"/>
      <c r="AT550" s="356"/>
      <c r="AU550" s="356"/>
      <c r="AV550" s="356"/>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49"/>
      <c r="D551" s="1050"/>
      <c r="E551" s="589"/>
      <c r="F551" s="589"/>
      <c r="G551" s="589"/>
      <c r="H551" s="1049"/>
      <c r="I551" s="1050"/>
      <c r="J551" s="589"/>
      <c r="K551" s="589"/>
      <c r="L551" s="589"/>
      <c r="M551" s="1049"/>
      <c r="N551" s="1050"/>
      <c r="O551" s="589"/>
      <c r="P551" s="589"/>
      <c r="Q551" s="589"/>
      <c r="AR551" s="356"/>
      <c r="AS551" s="356"/>
      <c r="AT551" s="356"/>
      <c r="AU551" s="356"/>
      <c r="AV551" s="356"/>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49"/>
      <c r="D552" s="1050"/>
      <c r="E552" s="589"/>
      <c r="F552" s="589"/>
      <c r="G552" s="589"/>
      <c r="H552" s="1049"/>
      <c r="I552" s="1050"/>
      <c r="J552" s="589"/>
      <c r="K552" s="589"/>
      <c r="L552" s="589"/>
      <c r="M552" s="1049"/>
      <c r="N552" s="1050"/>
      <c r="O552" s="589"/>
      <c r="P552" s="589"/>
      <c r="Q552" s="589"/>
      <c r="AR552" s="356"/>
      <c r="AS552" s="356"/>
      <c r="AT552" s="356"/>
      <c r="AU552" s="356"/>
      <c r="AV552" s="356"/>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49"/>
      <c r="D553" s="1050"/>
      <c r="E553" s="589"/>
      <c r="F553" s="589"/>
      <c r="G553" s="589"/>
      <c r="H553" s="1049"/>
      <c r="I553" s="1050"/>
      <c r="J553" s="589"/>
      <c r="K553" s="589"/>
      <c r="L553" s="589"/>
      <c r="M553" s="1049"/>
      <c r="N553" s="1050"/>
      <c r="O553" s="589"/>
      <c r="P553" s="589"/>
      <c r="Q553" s="589"/>
      <c r="AR553" s="356"/>
      <c r="AS553" s="356"/>
      <c r="AT553" s="356"/>
      <c r="AU553" s="356"/>
      <c r="AV553" s="356"/>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49"/>
      <c r="D554" s="1050"/>
      <c r="E554" s="589"/>
      <c r="F554" s="589"/>
      <c r="G554" s="589"/>
      <c r="H554" s="1049"/>
      <c r="I554" s="1050"/>
      <c r="J554" s="589"/>
      <c r="K554" s="589"/>
      <c r="L554" s="589"/>
      <c r="M554" s="1049"/>
      <c r="N554" s="1050"/>
      <c r="O554" s="589"/>
      <c r="P554" s="589"/>
      <c r="Q554" s="589"/>
      <c r="AR554" s="356"/>
      <c r="AS554" s="356"/>
      <c r="AT554" s="356"/>
      <c r="AU554" s="356"/>
      <c r="AV554" s="356"/>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49"/>
      <c r="D555" s="1050"/>
      <c r="E555" s="589"/>
      <c r="F555" s="589"/>
      <c r="G555" s="589"/>
      <c r="H555" s="1049"/>
      <c r="I555" s="1050"/>
      <c r="J555" s="589"/>
      <c r="K555" s="589"/>
      <c r="L555" s="589"/>
      <c r="M555" s="1049"/>
      <c r="N555" s="1050"/>
      <c r="O555" s="589"/>
      <c r="P555" s="589"/>
      <c r="Q555" s="589"/>
      <c r="AR555" s="356"/>
      <c r="AS555" s="356"/>
      <c r="AT555" s="356"/>
      <c r="AU555" s="356"/>
      <c r="AV555" s="356"/>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49"/>
      <c r="D556" s="1050"/>
      <c r="E556" s="589"/>
      <c r="F556" s="589"/>
      <c r="G556" s="589"/>
      <c r="H556" s="1049"/>
      <c r="I556" s="1050"/>
      <c r="J556" s="589"/>
      <c r="K556" s="589"/>
      <c r="L556" s="589"/>
      <c r="M556" s="1049"/>
      <c r="N556" s="1050"/>
      <c r="O556" s="589"/>
      <c r="P556" s="589"/>
      <c r="Q556" s="589"/>
      <c r="AR556" s="356"/>
      <c r="AS556" s="356"/>
      <c r="AT556" s="356"/>
      <c r="AU556" s="356"/>
      <c r="AV556" s="356"/>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49"/>
      <c r="D557" s="1050"/>
      <c r="E557" s="589"/>
      <c r="F557" s="589"/>
      <c r="G557" s="589"/>
      <c r="H557" s="1049"/>
      <c r="I557" s="1050"/>
      <c r="J557" s="589"/>
      <c r="K557" s="589"/>
      <c r="L557" s="589"/>
      <c r="M557" s="1049"/>
      <c r="N557" s="1050"/>
      <c r="O557" s="589"/>
      <c r="P557" s="589"/>
      <c r="Q557" s="589"/>
      <c r="AR557" s="356"/>
      <c r="AS557" s="356"/>
      <c r="AT557" s="356"/>
      <c r="AU557" s="356"/>
      <c r="AV557" s="356"/>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49"/>
      <c r="D558" s="1050"/>
      <c r="E558" s="589"/>
      <c r="F558" s="589"/>
      <c r="G558" s="589"/>
      <c r="H558" s="1049"/>
      <c r="I558" s="1050"/>
      <c r="J558" s="589"/>
      <c r="K558" s="589"/>
      <c r="L558" s="589"/>
      <c r="M558" s="1049"/>
      <c r="N558" s="1050"/>
      <c r="O558" s="589"/>
      <c r="P558" s="589"/>
      <c r="Q558" s="589"/>
      <c r="AR558" s="356"/>
      <c r="AS558" s="356"/>
      <c r="AT558" s="356"/>
      <c r="AU558" s="356"/>
      <c r="AV558" s="356"/>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49"/>
      <c r="D559" s="1050"/>
      <c r="E559" s="589"/>
      <c r="F559" s="589"/>
      <c r="G559" s="589"/>
      <c r="H559" s="1049"/>
      <c r="I559" s="1050"/>
      <c r="J559" s="589"/>
      <c r="K559" s="589"/>
      <c r="L559" s="589"/>
      <c r="M559" s="1049"/>
      <c r="N559" s="1050"/>
      <c r="O559" s="589"/>
      <c r="P559" s="589"/>
      <c r="Q559" s="589"/>
      <c r="AR559" s="356"/>
      <c r="AS559" s="356"/>
      <c r="AT559" s="356"/>
      <c r="AU559" s="356"/>
      <c r="AV559" s="356"/>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49"/>
      <c r="D560" s="1050"/>
      <c r="E560" s="589"/>
      <c r="F560" s="589"/>
      <c r="G560" s="589"/>
      <c r="H560" s="1049"/>
      <c r="I560" s="1050"/>
      <c r="J560" s="589"/>
      <c r="K560" s="589"/>
      <c r="L560" s="589"/>
      <c r="M560" s="1049"/>
      <c r="N560" s="1050"/>
      <c r="O560" s="589"/>
      <c r="P560" s="589"/>
      <c r="Q560" s="589"/>
      <c r="AR560" s="356"/>
      <c r="AS560" s="356"/>
      <c r="AT560" s="356"/>
      <c r="AU560" s="356"/>
      <c r="AV560" s="356"/>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49"/>
      <c r="D561" s="1050"/>
      <c r="E561" s="589"/>
      <c r="F561" s="589"/>
      <c r="G561" s="589"/>
      <c r="H561" s="1049"/>
      <c r="I561" s="1050"/>
      <c r="J561" s="589"/>
      <c r="K561" s="589"/>
      <c r="L561" s="589"/>
      <c r="M561" s="1049"/>
      <c r="N561" s="1050"/>
      <c r="O561" s="589"/>
      <c r="P561" s="589"/>
      <c r="Q561" s="589"/>
      <c r="AR561" s="356"/>
      <c r="AS561" s="356"/>
      <c r="AT561" s="356"/>
      <c r="AU561" s="356"/>
      <c r="AV561" s="356"/>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49"/>
      <c r="D562" s="1050"/>
      <c r="E562" s="589"/>
      <c r="F562" s="589"/>
      <c r="G562" s="589"/>
      <c r="H562" s="1049"/>
      <c r="I562" s="1050"/>
      <c r="J562" s="589"/>
      <c r="K562" s="589"/>
      <c r="L562" s="589"/>
      <c r="M562" s="1049"/>
      <c r="N562" s="1050"/>
      <c r="O562" s="589"/>
      <c r="P562" s="589"/>
      <c r="Q562" s="589"/>
      <c r="AR562" s="356"/>
      <c r="AS562" s="356"/>
      <c r="AT562" s="356"/>
      <c r="AU562" s="356"/>
      <c r="AV562" s="356"/>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49"/>
      <c r="D563" s="1050"/>
      <c r="E563" s="589"/>
      <c r="F563" s="589"/>
      <c r="G563" s="589"/>
      <c r="H563" s="1049"/>
      <c r="I563" s="1050"/>
      <c r="J563" s="589"/>
      <c r="K563" s="589"/>
      <c r="L563" s="589"/>
      <c r="M563" s="1049"/>
      <c r="N563" s="1050"/>
      <c r="O563" s="589"/>
      <c r="P563" s="589"/>
      <c r="Q563" s="589"/>
      <c r="AR563" s="356"/>
      <c r="AS563" s="356"/>
      <c r="AT563" s="356"/>
      <c r="AU563" s="356"/>
      <c r="AV563" s="356"/>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49"/>
      <c r="D564" s="1050"/>
      <c r="E564" s="589"/>
      <c r="F564" s="589"/>
      <c r="G564" s="589"/>
      <c r="H564" s="1049"/>
      <c r="I564" s="1050"/>
      <c r="J564" s="589"/>
      <c r="K564" s="589"/>
      <c r="L564" s="589"/>
      <c r="M564" s="1049"/>
      <c r="N564" s="1050"/>
      <c r="O564" s="589"/>
      <c r="P564" s="589"/>
      <c r="Q564" s="589"/>
      <c r="AR564" s="356"/>
      <c r="AS564" s="356"/>
      <c r="AT564" s="356"/>
      <c r="AU564" s="356"/>
      <c r="AV564" s="356"/>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49"/>
      <c r="D565" s="1050"/>
      <c r="E565" s="589"/>
      <c r="F565" s="589"/>
      <c r="G565" s="589"/>
      <c r="H565" s="1049"/>
      <c r="I565" s="1050"/>
      <c r="J565" s="589"/>
      <c r="K565" s="589"/>
      <c r="L565" s="589"/>
      <c r="M565" s="1049"/>
      <c r="N565" s="1050"/>
      <c r="O565" s="589"/>
      <c r="P565" s="589"/>
      <c r="Q565" s="589"/>
      <c r="AR565" s="356"/>
      <c r="AS565" s="356"/>
      <c r="AT565" s="356"/>
      <c r="AU565" s="356"/>
      <c r="AV565" s="356"/>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49"/>
      <c r="D566" s="1050"/>
      <c r="E566" s="589"/>
      <c r="F566" s="589"/>
      <c r="G566" s="589"/>
      <c r="H566" s="1049"/>
      <c r="I566" s="1050"/>
      <c r="J566" s="589"/>
      <c r="K566" s="589"/>
      <c r="L566" s="589"/>
      <c r="M566" s="1049"/>
      <c r="N566" s="1050"/>
      <c r="O566" s="589"/>
      <c r="P566" s="589"/>
      <c r="Q566" s="589"/>
      <c r="AR566" s="356"/>
      <c r="AS566" s="356"/>
      <c r="AT566" s="356"/>
      <c r="AU566" s="356"/>
      <c r="AV566" s="356"/>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49"/>
      <c r="D567" s="1050"/>
      <c r="E567" s="589"/>
      <c r="F567" s="589"/>
      <c r="G567" s="589"/>
      <c r="H567" s="1049"/>
      <c r="I567" s="1050"/>
      <c r="J567" s="589"/>
      <c r="K567" s="589"/>
      <c r="L567" s="589"/>
      <c r="M567" s="1049"/>
      <c r="N567" s="1050"/>
      <c r="O567" s="589"/>
      <c r="P567" s="589"/>
      <c r="Q567" s="589"/>
      <c r="AR567" s="356"/>
      <c r="AS567" s="356"/>
      <c r="AT567" s="356"/>
      <c r="AU567" s="356"/>
      <c r="AV567" s="356"/>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49"/>
      <c r="D568" s="1050"/>
      <c r="E568" s="589"/>
      <c r="F568" s="589"/>
      <c r="G568" s="589"/>
      <c r="H568" s="1049"/>
      <c r="I568" s="1050"/>
      <c r="J568" s="589"/>
      <c r="K568" s="589"/>
      <c r="L568" s="589"/>
      <c r="M568" s="1049"/>
      <c r="N568" s="1050"/>
      <c r="O568" s="589"/>
      <c r="P568" s="589"/>
      <c r="Q568" s="589"/>
      <c r="AR568" s="356"/>
      <c r="AS568" s="356"/>
      <c r="AT568" s="356"/>
      <c r="AU568" s="356"/>
      <c r="AV568" s="356"/>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49"/>
      <c r="D569" s="1050"/>
      <c r="E569" s="589"/>
      <c r="F569" s="589"/>
      <c r="G569" s="589"/>
      <c r="H569" s="1049"/>
      <c r="I569" s="1050"/>
      <c r="J569" s="589"/>
      <c r="K569" s="589"/>
      <c r="L569" s="589"/>
      <c r="M569" s="1049"/>
      <c r="N569" s="1050"/>
      <c r="O569" s="589"/>
      <c r="P569" s="589"/>
      <c r="Q569" s="589"/>
      <c r="AR569" s="356"/>
      <c r="AS569" s="356"/>
      <c r="AT569" s="356"/>
      <c r="AU569" s="356"/>
      <c r="AV569" s="356"/>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49"/>
      <c r="D570" s="1050"/>
      <c r="E570" s="589"/>
      <c r="F570" s="589"/>
      <c r="G570" s="589"/>
      <c r="H570" s="1049"/>
      <c r="I570" s="1050"/>
      <c r="J570" s="589"/>
      <c r="K570" s="589"/>
      <c r="L570" s="589"/>
      <c r="M570" s="1049"/>
      <c r="N570" s="1050"/>
      <c r="O570" s="589"/>
      <c r="P570" s="589"/>
      <c r="Q570" s="589"/>
      <c r="AR570" s="356"/>
      <c r="AS570" s="356"/>
      <c r="AT570" s="356"/>
      <c r="AU570" s="356"/>
      <c r="AV570" s="356"/>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49"/>
      <c r="D571" s="1050"/>
      <c r="E571" s="589"/>
      <c r="F571" s="589"/>
      <c r="G571" s="589"/>
      <c r="H571" s="1049"/>
      <c r="I571" s="1050"/>
      <c r="J571" s="589"/>
      <c r="K571" s="589"/>
      <c r="L571" s="589"/>
      <c r="M571" s="1049"/>
      <c r="N571" s="1050"/>
      <c r="O571" s="589"/>
      <c r="P571" s="589"/>
      <c r="Q571" s="589"/>
      <c r="AR571" s="356"/>
      <c r="AS571" s="356"/>
      <c r="AT571" s="356"/>
      <c r="AU571" s="356"/>
      <c r="AV571" s="356"/>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49"/>
      <c r="D572" s="1050"/>
      <c r="E572" s="589"/>
      <c r="F572" s="589"/>
      <c r="G572" s="589"/>
      <c r="H572" s="1049"/>
      <c r="I572" s="1050"/>
      <c r="J572" s="589"/>
      <c r="K572" s="589"/>
      <c r="L572" s="589"/>
      <c r="M572" s="1049"/>
      <c r="N572" s="1050"/>
      <c r="O572" s="589"/>
      <c r="P572" s="589"/>
      <c r="Q572" s="589"/>
      <c r="AR572" s="356"/>
      <c r="AS572" s="356"/>
      <c r="AT572" s="356"/>
      <c r="AU572" s="356"/>
      <c r="AV572" s="356"/>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49"/>
      <c r="D573" s="1050"/>
      <c r="E573" s="589"/>
      <c r="F573" s="589"/>
      <c r="G573" s="589"/>
      <c r="H573" s="1049"/>
      <c r="I573" s="1050"/>
      <c r="J573" s="589"/>
      <c r="K573" s="589"/>
      <c r="L573" s="589"/>
      <c r="M573" s="1049"/>
      <c r="N573" s="1050"/>
      <c r="O573" s="589"/>
      <c r="P573" s="589"/>
      <c r="Q573" s="589"/>
      <c r="AR573" s="356"/>
      <c r="AS573" s="356"/>
      <c r="AT573" s="356"/>
      <c r="AU573" s="356"/>
      <c r="AV573" s="356"/>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49"/>
      <c r="D574" s="1050"/>
      <c r="E574" s="589"/>
      <c r="F574" s="589"/>
      <c r="G574" s="589"/>
      <c r="H574" s="1049"/>
      <c r="I574" s="1050"/>
      <c r="J574" s="589"/>
      <c r="K574" s="589"/>
      <c r="L574" s="589"/>
      <c r="M574" s="1049"/>
      <c r="N574" s="1050"/>
      <c r="O574" s="589"/>
      <c r="P574" s="589"/>
      <c r="Q574" s="589"/>
      <c r="AR574" s="356"/>
      <c r="AS574" s="356"/>
      <c r="AT574" s="356"/>
      <c r="AU574" s="356"/>
      <c r="AV574" s="356"/>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49"/>
      <c r="D575" s="1050"/>
      <c r="E575" s="589"/>
      <c r="F575" s="589"/>
      <c r="G575" s="589"/>
      <c r="H575" s="1049"/>
      <c r="I575" s="1050"/>
      <c r="J575" s="589"/>
      <c r="K575" s="589"/>
      <c r="L575" s="589"/>
      <c r="M575" s="1049"/>
      <c r="N575" s="1050"/>
      <c r="O575" s="589"/>
      <c r="P575" s="589"/>
      <c r="Q575" s="589"/>
      <c r="AR575" s="356"/>
      <c r="AS575" s="356"/>
      <c r="AT575" s="356"/>
      <c r="AU575" s="356"/>
      <c r="AV575" s="356"/>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49"/>
      <c r="D576" s="1050"/>
      <c r="E576" s="589"/>
      <c r="F576" s="589"/>
      <c r="G576" s="589"/>
      <c r="H576" s="1049"/>
      <c r="I576" s="1050"/>
      <c r="J576" s="589"/>
      <c r="K576" s="589"/>
      <c r="L576" s="589"/>
      <c r="M576" s="1049"/>
      <c r="N576" s="1050"/>
      <c r="O576" s="589"/>
      <c r="P576" s="589"/>
      <c r="Q576" s="589"/>
      <c r="AR576" s="356"/>
      <c r="AS576" s="356"/>
      <c r="AT576" s="356"/>
      <c r="AU576" s="356"/>
      <c r="AV576" s="356"/>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49"/>
      <c r="D577" s="1050"/>
      <c r="E577" s="589"/>
      <c r="F577" s="589"/>
      <c r="G577" s="589"/>
      <c r="H577" s="1049"/>
      <c r="I577" s="1050"/>
      <c r="J577" s="589"/>
      <c r="K577" s="589"/>
      <c r="L577" s="589"/>
      <c r="M577" s="1049"/>
      <c r="N577" s="1050"/>
      <c r="O577" s="589"/>
      <c r="P577" s="589"/>
      <c r="Q577" s="589"/>
      <c r="AR577" s="356"/>
      <c r="AS577" s="356"/>
      <c r="AT577" s="356"/>
      <c r="AU577" s="356"/>
      <c r="AV577" s="356"/>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49"/>
      <c r="D578" s="1050"/>
      <c r="E578" s="589"/>
      <c r="F578" s="589"/>
      <c r="G578" s="589"/>
      <c r="H578" s="1049"/>
      <c r="I578" s="1050"/>
      <c r="J578" s="589"/>
      <c r="K578" s="589"/>
      <c r="L578" s="589"/>
      <c r="M578" s="1049"/>
      <c r="N578" s="1050"/>
      <c r="O578" s="589"/>
      <c r="P578" s="589"/>
      <c r="Q578" s="589"/>
      <c r="AR578" s="356"/>
      <c r="AS578" s="356"/>
      <c r="AT578" s="356"/>
      <c r="AU578" s="356"/>
      <c r="AV578" s="356"/>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49"/>
      <c r="D579" s="1050"/>
      <c r="E579" s="589"/>
      <c r="F579" s="589"/>
      <c r="G579" s="589"/>
      <c r="H579" s="1049"/>
      <c r="I579" s="1050"/>
      <c r="J579" s="589"/>
      <c r="K579" s="589"/>
      <c r="L579" s="589"/>
      <c r="M579" s="1049"/>
      <c r="N579" s="1050"/>
      <c r="O579" s="589"/>
      <c r="P579" s="589"/>
      <c r="Q579" s="589"/>
      <c r="AR579" s="356"/>
      <c r="AS579" s="356"/>
      <c r="AT579" s="356"/>
      <c r="AU579" s="356"/>
      <c r="AV579" s="356"/>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49"/>
      <c r="D580" s="1050"/>
      <c r="E580" s="589"/>
      <c r="F580" s="589"/>
      <c r="G580" s="589"/>
      <c r="H580" s="1049"/>
      <c r="I580" s="1050"/>
      <c r="J580" s="589"/>
      <c r="K580" s="589"/>
      <c r="L580" s="589"/>
      <c r="M580" s="1049"/>
      <c r="N580" s="1050"/>
      <c r="O580" s="589"/>
      <c r="P580" s="589"/>
      <c r="Q580" s="589"/>
      <c r="AR580" s="356"/>
      <c r="AS580" s="356"/>
      <c r="AT580" s="356"/>
      <c r="AU580" s="356"/>
      <c r="AV580" s="356"/>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49"/>
      <c r="D581" s="1050"/>
      <c r="E581" s="589"/>
      <c r="F581" s="589"/>
      <c r="G581" s="589"/>
      <c r="H581" s="1049"/>
      <c r="I581" s="1050"/>
      <c r="J581" s="589"/>
      <c r="K581" s="589"/>
      <c r="L581" s="589"/>
      <c r="M581" s="1049"/>
      <c r="N581" s="1050"/>
      <c r="O581" s="589"/>
      <c r="P581" s="589"/>
      <c r="Q581" s="589"/>
      <c r="AR581" s="356"/>
      <c r="AS581" s="356"/>
      <c r="AT581" s="356"/>
      <c r="AU581" s="356"/>
      <c r="AV581" s="356"/>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49"/>
      <c r="D582" s="1050"/>
      <c r="E582" s="589"/>
      <c r="F582" s="589"/>
      <c r="G582" s="589"/>
      <c r="H582" s="1049"/>
      <c r="I582" s="1050"/>
      <c r="J582" s="589"/>
      <c r="K582" s="589"/>
      <c r="L582" s="589"/>
      <c r="M582" s="1049"/>
      <c r="N582" s="1050"/>
      <c r="O582" s="589"/>
      <c r="P582" s="589"/>
      <c r="Q582" s="589"/>
      <c r="AR582" s="356"/>
      <c r="AS582" s="356"/>
      <c r="AT582" s="356"/>
      <c r="AU582" s="356"/>
      <c r="AV582" s="356"/>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49"/>
      <c r="D583" s="1050"/>
      <c r="E583" s="589"/>
      <c r="F583" s="589"/>
      <c r="G583" s="589"/>
      <c r="H583" s="1049"/>
      <c r="I583" s="1050"/>
      <c r="J583" s="589"/>
      <c r="K583" s="589"/>
      <c r="L583" s="589"/>
      <c r="M583" s="1049"/>
      <c r="N583" s="1050"/>
      <c r="O583" s="589"/>
      <c r="P583" s="589"/>
      <c r="Q583" s="589"/>
      <c r="AR583" s="356"/>
      <c r="AS583" s="356"/>
      <c r="AT583" s="356"/>
      <c r="AU583" s="356"/>
      <c r="AV583" s="356"/>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49"/>
      <c r="D584" s="1050"/>
      <c r="E584" s="589"/>
      <c r="F584" s="589"/>
      <c r="G584" s="589"/>
      <c r="H584" s="1049"/>
      <c r="I584" s="1050"/>
      <c r="J584" s="589"/>
      <c r="K584" s="589"/>
      <c r="L584" s="589"/>
      <c r="M584" s="1049"/>
      <c r="N584" s="1050"/>
      <c r="O584" s="589"/>
      <c r="P584" s="589"/>
      <c r="Q584" s="589"/>
      <c r="AR584" s="356"/>
      <c r="AS584" s="356"/>
      <c r="AT584" s="356"/>
      <c r="AU584" s="356"/>
      <c r="AV584" s="356"/>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49"/>
      <c r="D585" s="1050"/>
      <c r="E585" s="589"/>
      <c r="F585" s="589"/>
      <c r="G585" s="589"/>
      <c r="H585" s="1049"/>
      <c r="I585" s="1050"/>
      <c r="J585" s="589"/>
      <c r="K585" s="589"/>
      <c r="L585" s="589"/>
      <c r="M585" s="1049"/>
      <c r="N585" s="1050"/>
      <c r="O585" s="589"/>
      <c r="P585" s="589"/>
      <c r="Q585" s="589"/>
      <c r="AR585" s="356"/>
      <c r="AS585" s="356"/>
      <c r="AT585" s="356"/>
      <c r="AU585" s="356"/>
      <c r="AV585" s="356"/>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49"/>
      <c r="D586" s="1050"/>
      <c r="E586" s="589"/>
      <c r="F586" s="589"/>
      <c r="G586" s="589"/>
      <c r="H586" s="1049"/>
      <c r="I586" s="1050"/>
      <c r="J586" s="589"/>
      <c r="K586" s="589"/>
      <c r="L586" s="589"/>
      <c r="M586" s="1049"/>
      <c r="N586" s="1050"/>
      <c r="O586" s="589"/>
      <c r="P586" s="589"/>
      <c r="Q586" s="589"/>
      <c r="AR586" s="356"/>
      <c r="AS586" s="356"/>
      <c r="AT586" s="356"/>
      <c r="AU586" s="356"/>
      <c r="AV586" s="356"/>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49"/>
      <c r="D587" s="1050"/>
      <c r="E587" s="589"/>
      <c r="F587" s="589"/>
      <c r="G587" s="589"/>
      <c r="H587" s="1049"/>
      <c r="I587" s="1050"/>
      <c r="J587" s="589"/>
      <c r="K587" s="589"/>
      <c r="L587" s="589"/>
      <c r="M587" s="1049"/>
      <c r="N587" s="1050"/>
      <c r="O587" s="589"/>
      <c r="P587" s="589"/>
      <c r="Q587" s="589"/>
      <c r="AR587" s="356"/>
      <c r="AS587" s="356"/>
      <c r="AT587" s="356"/>
      <c r="AU587" s="356"/>
      <c r="AV587" s="356"/>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49"/>
      <c r="D588" s="1050"/>
      <c r="E588" s="589"/>
      <c r="F588" s="589"/>
      <c r="G588" s="589"/>
      <c r="H588" s="1049"/>
      <c r="I588" s="1050"/>
      <c r="J588" s="589"/>
      <c r="K588" s="589"/>
      <c r="L588" s="589"/>
      <c r="M588" s="1049"/>
      <c r="N588" s="1050"/>
      <c r="O588" s="589"/>
      <c r="P588" s="589"/>
      <c r="Q588" s="589"/>
      <c r="AR588" s="356"/>
      <c r="AS588" s="356"/>
      <c r="AT588" s="356"/>
      <c r="AU588" s="356"/>
      <c r="AV588" s="356"/>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49"/>
      <c r="D589" s="1050"/>
      <c r="E589" s="589"/>
      <c r="F589" s="589"/>
      <c r="G589" s="589"/>
      <c r="H589" s="1049"/>
      <c r="I589" s="1050"/>
      <c r="J589" s="589"/>
      <c r="K589" s="589"/>
      <c r="L589" s="589"/>
      <c r="M589" s="1049"/>
      <c r="N589" s="1050"/>
      <c r="O589" s="589"/>
      <c r="P589" s="589"/>
      <c r="Q589" s="589"/>
      <c r="AR589" s="356"/>
      <c r="AS589" s="356"/>
      <c r="AT589" s="356"/>
      <c r="AU589" s="356"/>
      <c r="AV589" s="356"/>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c r="D590" s="1050"/>
      <c r="E590" s="589"/>
      <c r="F590" s="589"/>
      <c r="G590" s="589"/>
      <c r="H590" s="1049"/>
      <c r="I590" s="1050"/>
      <c r="J590" s="589"/>
      <c r="K590" s="589"/>
      <c r="L590" s="589"/>
      <c r="M590" s="1049"/>
      <c r="N590" s="1050"/>
      <c r="O590" s="589"/>
      <c r="P590" s="589"/>
      <c r="Q590" s="589"/>
      <c r="AR590" s="356"/>
      <c r="AS590" s="356"/>
      <c r="AT590" s="356"/>
      <c r="AU590" s="356"/>
      <c r="AV590" s="356"/>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c r="D591" s="1050"/>
      <c r="E591" s="589"/>
      <c r="F591" s="589"/>
      <c r="G591" s="589"/>
      <c r="H591" s="1049"/>
      <c r="I591" s="1050"/>
      <c r="J591" s="589"/>
      <c r="K591" s="589"/>
      <c r="L591" s="589"/>
      <c r="M591" s="1049"/>
      <c r="N591" s="1050"/>
      <c r="O591" s="589"/>
      <c r="P591" s="589"/>
      <c r="Q591" s="589"/>
      <c r="AR591" s="356"/>
      <c r="AS591" s="356"/>
      <c r="AT591" s="356"/>
      <c r="AU591" s="356"/>
      <c r="AV591" s="356"/>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49"/>
      <c r="D592" s="1050"/>
      <c r="E592" s="589"/>
      <c r="F592" s="589"/>
      <c r="G592" s="589"/>
      <c r="H592" s="1049"/>
      <c r="I592" s="1050"/>
      <c r="J592" s="589"/>
      <c r="K592" s="589"/>
      <c r="L592" s="589"/>
      <c r="M592" s="1049"/>
      <c r="N592" s="1050"/>
      <c r="O592" s="589"/>
      <c r="P592" s="589"/>
      <c r="Q592" s="589"/>
      <c r="AR592" s="356"/>
      <c r="AS592" s="356"/>
      <c r="AT592" s="356"/>
      <c r="AU592" s="356"/>
      <c r="AV592" s="356"/>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49"/>
      <c r="D593" s="1050"/>
      <c r="E593" s="589"/>
      <c r="F593" s="589"/>
      <c r="G593" s="589"/>
      <c r="H593" s="1049"/>
      <c r="I593" s="1050"/>
      <c r="J593" s="589"/>
      <c r="K593" s="589"/>
      <c r="L593" s="589"/>
      <c r="M593" s="1049"/>
      <c r="N593" s="1050"/>
      <c r="O593" s="589"/>
      <c r="P593" s="589"/>
      <c r="Q593" s="589"/>
      <c r="AR593" s="356"/>
      <c r="AS593" s="356"/>
      <c r="AT593" s="356"/>
      <c r="AU593" s="356"/>
      <c r="AV593" s="356"/>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49"/>
      <c r="D594" s="1050"/>
      <c r="E594" s="589"/>
      <c r="F594" s="589"/>
      <c r="G594" s="589"/>
      <c r="H594" s="1049"/>
      <c r="I594" s="1050"/>
      <c r="J594" s="589"/>
      <c r="K594" s="589"/>
      <c r="L594" s="589"/>
      <c r="M594" s="1049"/>
      <c r="N594" s="1050"/>
      <c r="O594" s="589"/>
      <c r="P594" s="589"/>
      <c r="Q594" s="589"/>
      <c r="AR594" s="356"/>
      <c r="AS594" s="356"/>
      <c r="AT594" s="356"/>
      <c r="AU594" s="356"/>
      <c r="AV594" s="356"/>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c r="D595" s="1050"/>
      <c r="E595" s="589"/>
      <c r="F595" s="589"/>
      <c r="G595" s="589"/>
      <c r="H595" s="1049"/>
      <c r="I595" s="1050"/>
      <c r="J595" s="589"/>
      <c r="K595" s="589"/>
      <c r="L595" s="589"/>
      <c r="M595" s="1049"/>
      <c r="N595" s="1050"/>
      <c r="O595" s="589"/>
      <c r="P595" s="589"/>
      <c r="Q595" s="589"/>
      <c r="AR595" s="356"/>
      <c r="AS595" s="356"/>
      <c r="AT595" s="356"/>
      <c r="AU595" s="356"/>
      <c r="AV595" s="356"/>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c r="D596" s="1050"/>
      <c r="E596" s="589"/>
      <c r="F596" s="589"/>
      <c r="G596" s="589"/>
      <c r="H596" s="1049"/>
      <c r="I596" s="1050"/>
      <c r="J596" s="589"/>
      <c r="K596" s="589"/>
      <c r="L596" s="589"/>
      <c r="M596" s="1049"/>
      <c r="N596" s="1050"/>
      <c r="O596" s="589"/>
      <c r="P596" s="589"/>
      <c r="Q596" s="589"/>
      <c r="AR596" s="356"/>
      <c r="AS596" s="356"/>
      <c r="AT596" s="356"/>
      <c r="AU596" s="356"/>
      <c r="AV596" s="356"/>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c r="D597" s="1050"/>
      <c r="E597" s="589"/>
      <c r="F597" s="589"/>
      <c r="G597" s="589"/>
      <c r="H597" s="1049"/>
      <c r="I597" s="1050"/>
      <c r="J597" s="589"/>
      <c r="K597" s="589"/>
      <c r="L597" s="589"/>
      <c r="M597" s="1049"/>
      <c r="N597" s="1050"/>
      <c r="O597" s="589"/>
      <c r="P597" s="589"/>
      <c r="Q597" s="589"/>
      <c r="AR597" s="356"/>
      <c r="AS597" s="356"/>
      <c r="AT597" s="356"/>
      <c r="AU597" s="356"/>
      <c r="AV597" s="356"/>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c r="D598" s="1050"/>
      <c r="E598" s="589"/>
      <c r="F598" s="589"/>
      <c r="G598" s="589"/>
      <c r="H598" s="1049"/>
      <c r="I598" s="1050"/>
      <c r="J598" s="589"/>
      <c r="K598" s="589"/>
      <c r="L598" s="589"/>
      <c r="M598" s="1049"/>
      <c r="N598" s="1050"/>
      <c r="O598" s="589"/>
      <c r="P598" s="589"/>
      <c r="Q598" s="589"/>
      <c r="AR598" s="356"/>
      <c r="AS598" s="356"/>
      <c r="AT598" s="356"/>
      <c r="AU598" s="356"/>
      <c r="AV598" s="356"/>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c r="D599" s="1050"/>
      <c r="E599" s="589"/>
      <c r="F599" s="589"/>
      <c r="G599" s="589"/>
      <c r="H599" s="1049"/>
      <c r="I599" s="1050"/>
      <c r="J599" s="589"/>
      <c r="K599" s="589"/>
      <c r="L599" s="589"/>
      <c r="M599" s="1049"/>
      <c r="N599" s="1050"/>
      <c r="O599" s="589"/>
      <c r="P599" s="589"/>
      <c r="Q599" s="589"/>
      <c r="AR599" s="356"/>
      <c r="AS599" s="356"/>
      <c r="AT599" s="356"/>
      <c r="AU599" s="356"/>
      <c r="AV599" s="356"/>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c r="D600" s="1050"/>
      <c r="E600" s="589"/>
      <c r="F600" s="589"/>
      <c r="G600" s="589"/>
      <c r="H600" s="1049"/>
      <c r="I600" s="1050"/>
      <c r="J600" s="589"/>
      <c r="K600" s="589"/>
      <c r="L600" s="589"/>
      <c r="M600" s="1049"/>
      <c r="N600" s="1050"/>
      <c r="O600" s="589"/>
      <c r="P600" s="589"/>
      <c r="Q600" s="589"/>
      <c r="AR600" s="356"/>
      <c r="AS600" s="356"/>
      <c r="AT600" s="356"/>
      <c r="AU600" s="356"/>
      <c r="AV600" s="356"/>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c r="D601" s="1050"/>
      <c r="E601" s="589"/>
      <c r="F601" s="589"/>
      <c r="G601" s="589"/>
      <c r="H601" s="1049"/>
      <c r="I601" s="1050"/>
      <c r="J601" s="589"/>
      <c r="K601" s="589"/>
      <c r="L601" s="589"/>
      <c r="M601" s="1049"/>
      <c r="N601" s="1050"/>
      <c r="O601" s="589"/>
      <c r="P601" s="589"/>
      <c r="Q601" s="589"/>
      <c r="AR601" s="356"/>
      <c r="AS601" s="356"/>
      <c r="AT601" s="356"/>
      <c r="AU601" s="356"/>
      <c r="AV601" s="356"/>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c r="D602" s="1050"/>
      <c r="E602" s="589"/>
      <c r="F602" s="589"/>
      <c r="G602" s="589"/>
      <c r="H602" s="1049"/>
      <c r="I602" s="1050"/>
      <c r="J602" s="589"/>
      <c r="K602" s="589"/>
      <c r="L602" s="589"/>
      <c r="M602" s="1049"/>
      <c r="N602" s="1050"/>
      <c r="O602" s="589"/>
      <c r="P602" s="589"/>
      <c r="Q602" s="589"/>
      <c r="AR602" s="356"/>
      <c r="AS602" s="356"/>
      <c r="AT602" s="356"/>
      <c r="AU602" s="356"/>
      <c r="AV602" s="356"/>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c r="D603" s="1050"/>
      <c r="E603" s="589"/>
      <c r="F603" s="589"/>
      <c r="G603" s="589"/>
      <c r="H603" s="1049"/>
      <c r="I603" s="1050"/>
      <c r="J603" s="589"/>
      <c r="K603" s="589"/>
      <c r="L603" s="589"/>
      <c r="M603" s="1049"/>
      <c r="N603" s="1050"/>
      <c r="O603" s="589"/>
      <c r="P603" s="589"/>
      <c r="Q603" s="589"/>
      <c r="AR603" s="356"/>
      <c r="AS603" s="356"/>
      <c r="AT603" s="356"/>
      <c r="AU603" s="356"/>
      <c r="AV603" s="356"/>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c r="D604" s="1050"/>
      <c r="E604" s="589"/>
      <c r="F604" s="589"/>
      <c r="G604" s="589"/>
      <c r="H604" s="1049"/>
      <c r="I604" s="1050"/>
      <c r="J604" s="589"/>
      <c r="K604" s="589"/>
      <c r="L604" s="589"/>
      <c r="M604" s="1049"/>
      <c r="N604" s="1050"/>
      <c r="O604" s="589"/>
      <c r="P604" s="589"/>
      <c r="Q604" s="589"/>
      <c r="AR604" s="356"/>
      <c r="AS604" s="356"/>
      <c r="AT604" s="356"/>
      <c r="AU604" s="356"/>
      <c r="AV604" s="356"/>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c r="D605" s="1050"/>
      <c r="E605" s="589"/>
      <c r="F605" s="589"/>
      <c r="G605" s="589"/>
      <c r="H605" s="1049"/>
      <c r="I605" s="1050"/>
      <c r="J605" s="589"/>
      <c r="K605" s="589"/>
      <c r="L605" s="589"/>
      <c r="M605" s="1049"/>
      <c r="N605" s="1050"/>
      <c r="O605" s="589"/>
      <c r="P605" s="589"/>
      <c r="Q605" s="589"/>
      <c r="AR605" s="356"/>
      <c r="AS605" s="356"/>
      <c r="AT605" s="356"/>
      <c r="AU605" s="356"/>
      <c r="AV605" s="356"/>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c r="D606" s="1050"/>
      <c r="E606" s="589"/>
      <c r="F606" s="589"/>
      <c r="G606" s="589"/>
      <c r="H606" s="1049"/>
      <c r="I606" s="1050"/>
      <c r="J606" s="589"/>
      <c r="K606" s="589"/>
      <c r="L606" s="589"/>
      <c r="M606" s="1049"/>
      <c r="N606" s="1050"/>
      <c r="O606" s="589"/>
      <c r="P606" s="589"/>
      <c r="Q606" s="589"/>
      <c r="AR606" s="356"/>
      <c r="AS606" s="356"/>
      <c r="AT606" s="356"/>
      <c r="AU606" s="356"/>
      <c r="AV606" s="356"/>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c r="D607" s="1050"/>
      <c r="E607" s="589"/>
      <c r="F607" s="589"/>
      <c r="G607" s="589"/>
      <c r="H607" s="1049"/>
      <c r="I607" s="1050"/>
      <c r="J607" s="589"/>
      <c r="K607" s="589"/>
      <c r="L607" s="589"/>
      <c r="M607" s="1049"/>
      <c r="N607" s="1050"/>
      <c r="O607" s="589"/>
      <c r="P607" s="589"/>
      <c r="Q607" s="589"/>
      <c r="AR607" s="356"/>
      <c r="AS607" s="356"/>
      <c r="AT607" s="356"/>
      <c r="AU607" s="356"/>
      <c r="AV607" s="356"/>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c r="D608" s="1050"/>
      <c r="E608" s="589"/>
      <c r="F608" s="589"/>
      <c r="G608" s="589"/>
      <c r="H608" s="1049"/>
      <c r="I608" s="1050"/>
      <c r="J608" s="589"/>
      <c r="K608" s="589"/>
      <c r="L608" s="589"/>
      <c r="M608" s="1049"/>
      <c r="N608" s="1050"/>
      <c r="O608" s="589"/>
      <c r="P608" s="589"/>
      <c r="Q608" s="589"/>
      <c r="AR608" s="356"/>
      <c r="AS608" s="356"/>
      <c r="AT608" s="356"/>
      <c r="AU608" s="356"/>
      <c r="AV608" s="356"/>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c r="D609" s="1050"/>
      <c r="E609" s="589"/>
      <c r="F609" s="589"/>
      <c r="G609" s="589"/>
      <c r="H609" s="1049"/>
      <c r="I609" s="1050"/>
      <c r="J609" s="589"/>
      <c r="K609" s="589"/>
      <c r="L609" s="589"/>
      <c r="M609" s="1049"/>
      <c r="N609" s="1050"/>
      <c r="O609" s="589"/>
      <c r="P609" s="589"/>
      <c r="Q609" s="589"/>
      <c r="AR609" s="356"/>
      <c r="AS609" s="356"/>
      <c r="AT609" s="356"/>
      <c r="AU609" s="356"/>
      <c r="AV609" s="356"/>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c r="D610" s="1050"/>
      <c r="E610" s="589"/>
      <c r="F610" s="589"/>
      <c r="G610" s="589"/>
      <c r="H610" s="1049"/>
      <c r="I610" s="1050"/>
      <c r="J610" s="589"/>
      <c r="K610" s="589"/>
      <c r="L610" s="589"/>
      <c r="M610" s="1049"/>
      <c r="N610" s="1050"/>
      <c r="O610" s="589"/>
      <c r="P610" s="589"/>
      <c r="Q610" s="589"/>
      <c r="AR610" s="356"/>
      <c r="AS610" s="356"/>
      <c r="AT610" s="356"/>
      <c r="AU610" s="356"/>
      <c r="AV610" s="356"/>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c r="D611" s="1050"/>
      <c r="E611" s="589"/>
      <c r="F611" s="589"/>
      <c r="G611" s="589"/>
      <c r="H611" s="1049"/>
      <c r="I611" s="1050"/>
      <c r="J611" s="589"/>
      <c r="K611" s="589"/>
      <c r="L611" s="589"/>
      <c r="M611" s="1049"/>
      <c r="N611" s="1050"/>
      <c r="O611" s="589"/>
      <c r="P611" s="589"/>
      <c r="Q611" s="589"/>
      <c r="AR611" s="356"/>
      <c r="AS611" s="356"/>
      <c r="AT611" s="356"/>
      <c r="AU611" s="356"/>
      <c r="AV611" s="356"/>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c r="D612" s="1050"/>
      <c r="E612" s="589"/>
      <c r="F612" s="589"/>
      <c r="G612" s="589"/>
      <c r="H612" s="1049"/>
      <c r="I612" s="1050"/>
      <c r="J612" s="589"/>
      <c r="K612" s="589"/>
      <c r="L612" s="589"/>
      <c r="M612" s="1049"/>
      <c r="N612" s="1050"/>
      <c r="O612" s="589"/>
      <c r="P612" s="589"/>
      <c r="Q612" s="589"/>
      <c r="AR612" s="356"/>
      <c r="AS612" s="356"/>
      <c r="AT612" s="356"/>
      <c r="AU612" s="356"/>
      <c r="AV612" s="356"/>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c r="D613" s="1050"/>
      <c r="E613" s="589"/>
      <c r="F613" s="589"/>
      <c r="G613" s="589"/>
      <c r="H613" s="1049"/>
      <c r="I613" s="1050"/>
      <c r="J613" s="589"/>
      <c r="K613" s="589"/>
      <c r="L613" s="589"/>
      <c r="M613" s="1049"/>
      <c r="N613" s="1050"/>
      <c r="O613" s="589"/>
      <c r="P613" s="589"/>
      <c r="Q613" s="589"/>
      <c r="AR613" s="356"/>
      <c r="AS613" s="356"/>
      <c r="AT613" s="356"/>
      <c r="AU613" s="356"/>
      <c r="AV613" s="356"/>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c r="D614" s="1050"/>
      <c r="E614" s="589"/>
      <c r="F614" s="589"/>
      <c r="G614" s="589"/>
      <c r="H614" s="1049"/>
      <c r="I614" s="1050"/>
      <c r="J614" s="589"/>
      <c r="K614" s="589"/>
      <c r="L614" s="589"/>
      <c r="M614" s="1049"/>
      <c r="N614" s="1050"/>
      <c r="O614" s="589"/>
      <c r="P614" s="589"/>
      <c r="Q614" s="589"/>
      <c r="AR614" s="356"/>
      <c r="AS614" s="356"/>
      <c r="AT614" s="356"/>
      <c r="AU614" s="356"/>
      <c r="AV614" s="356"/>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c r="D615" s="1050"/>
      <c r="E615" s="589"/>
      <c r="F615" s="589"/>
      <c r="G615" s="589"/>
      <c r="H615" s="1049"/>
      <c r="I615" s="1050"/>
      <c r="J615" s="589"/>
      <c r="K615" s="589"/>
      <c r="L615" s="589"/>
      <c r="M615" s="1049"/>
      <c r="N615" s="1050"/>
      <c r="O615" s="589"/>
      <c r="P615" s="589"/>
      <c r="Q615" s="589"/>
      <c r="AR615" s="356"/>
      <c r="AS615" s="356"/>
      <c r="AT615" s="356"/>
      <c r="AU615" s="356"/>
      <c r="AV615" s="356"/>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c r="D616" s="1050"/>
      <c r="E616" s="589"/>
      <c r="F616" s="589"/>
      <c r="G616" s="589"/>
      <c r="H616" s="1049"/>
      <c r="I616" s="1050"/>
      <c r="J616" s="589"/>
      <c r="K616" s="589"/>
      <c r="L616" s="589"/>
      <c r="M616" s="1049"/>
      <c r="N616" s="1050"/>
      <c r="O616" s="589"/>
      <c r="P616" s="589"/>
      <c r="Q616" s="589"/>
      <c r="AR616" s="356"/>
      <c r="AS616" s="356"/>
      <c r="AT616" s="356"/>
      <c r="AU616" s="356"/>
      <c r="AV616" s="356"/>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c r="D617" s="1050"/>
      <c r="E617" s="589"/>
      <c r="F617" s="589"/>
      <c r="G617" s="589"/>
      <c r="H617" s="1049"/>
      <c r="I617" s="1050"/>
      <c r="J617" s="589"/>
      <c r="K617" s="589"/>
      <c r="L617" s="589"/>
      <c r="M617" s="1049"/>
      <c r="N617" s="1050"/>
      <c r="O617" s="589"/>
      <c r="P617" s="589"/>
      <c r="Q617" s="589"/>
      <c r="AR617" s="356"/>
      <c r="AS617" s="356"/>
      <c r="AT617" s="356"/>
      <c r="AU617" s="356"/>
      <c r="AV617" s="356"/>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c r="D618" s="1050"/>
      <c r="E618" s="589"/>
      <c r="F618" s="589"/>
      <c r="G618" s="589"/>
      <c r="H618" s="1049"/>
      <c r="I618" s="1050"/>
      <c r="J618" s="589"/>
      <c r="K618" s="589"/>
      <c r="L618" s="589"/>
      <c r="M618" s="1049"/>
      <c r="N618" s="1050"/>
      <c r="O618" s="589"/>
      <c r="P618" s="589"/>
      <c r="Q618" s="589"/>
      <c r="AR618" s="356"/>
      <c r="AS618" s="356"/>
      <c r="AT618" s="356"/>
      <c r="AU618" s="356"/>
      <c r="AV618" s="356"/>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c r="D619" s="1050"/>
      <c r="E619" s="589"/>
      <c r="F619" s="589"/>
      <c r="G619" s="589"/>
      <c r="H619" s="1049"/>
      <c r="I619" s="1050"/>
      <c r="J619" s="589"/>
      <c r="K619" s="589"/>
      <c r="L619" s="589"/>
      <c r="M619" s="1049"/>
      <c r="N619" s="1050"/>
      <c r="O619" s="589"/>
      <c r="P619" s="589"/>
      <c r="Q619" s="589"/>
      <c r="AR619" s="356"/>
      <c r="AS619" s="356"/>
      <c r="AT619" s="356"/>
      <c r="AU619" s="356"/>
      <c r="AV619" s="356"/>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589"/>
      <c r="F620" s="589"/>
      <c r="G620" s="589"/>
      <c r="H620" s="1049"/>
      <c r="I620" s="1050"/>
      <c r="J620" s="589"/>
      <c r="K620" s="589"/>
      <c r="L620" s="589"/>
      <c r="M620" s="1049"/>
      <c r="N620" s="1050"/>
      <c r="O620" s="589"/>
      <c r="P620" s="589"/>
      <c r="Q620" s="589"/>
      <c r="AR620" s="356"/>
      <c r="AS620" s="356"/>
      <c r="AT620" s="356"/>
      <c r="AU620" s="356"/>
      <c r="AV620" s="356"/>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589"/>
      <c r="F621" s="589"/>
      <c r="G621" s="589"/>
      <c r="H621" s="1049"/>
      <c r="I621" s="1050"/>
      <c r="J621" s="589"/>
      <c r="K621" s="589"/>
      <c r="L621" s="589"/>
      <c r="M621" s="1049"/>
      <c r="N621" s="1050"/>
      <c r="O621" s="589"/>
      <c r="P621" s="589"/>
      <c r="Q621" s="589"/>
      <c r="AR621" s="356"/>
      <c r="AS621" s="356"/>
      <c r="AT621" s="356"/>
      <c r="AU621" s="356"/>
      <c r="AV621" s="356"/>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c r="D622" s="1050"/>
      <c r="E622" s="589"/>
      <c r="F622" s="589"/>
      <c r="G622" s="589"/>
      <c r="H622" s="1049"/>
      <c r="I622" s="1050"/>
      <c r="J622" s="589"/>
      <c r="K622" s="589"/>
      <c r="L622" s="589"/>
      <c r="M622" s="1049"/>
      <c r="N622" s="1050"/>
      <c r="O622" s="589"/>
      <c r="P622" s="589"/>
      <c r="Q622" s="589"/>
      <c r="AR622" s="356"/>
      <c r="AS622" s="356"/>
      <c r="AT622" s="356"/>
      <c r="AU622" s="356"/>
      <c r="AV622" s="356"/>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c r="D623" s="1050"/>
      <c r="E623" s="589"/>
      <c r="F623" s="589"/>
      <c r="G623" s="589"/>
      <c r="H623" s="1049"/>
      <c r="I623" s="1050"/>
      <c r="J623" s="589"/>
      <c r="K623" s="589"/>
      <c r="L623" s="589"/>
      <c r="M623" s="1049"/>
      <c r="N623" s="1050"/>
      <c r="O623" s="589"/>
      <c r="P623" s="589"/>
      <c r="Q623" s="589"/>
      <c r="AR623" s="356"/>
      <c r="AS623" s="356"/>
      <c r="AT623" s="356"/>
      <c r="AU623" s="356"/>
      <c r="AV623" s="356"/>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c r="D624" s="1050"/>
      <c r="E624" s="589"/>
      <c r="F624" s="589"/>
      <c r="G624" s="589"/>
      <c r="H624" s="1049"/>
      <c r="I624" s="1050"/>
      <c r="J624" s="589"/>
      <c r="K624" s="589"/>
      <c r="L624" s="589"/>
      <c r="M624" s="1049"/>
      <c r="N624" s="1050"/>
      <c r="O624" s="589"/>
      <c r="P624" s="589"/>
      <c r="Q624" s="589"/>
      <c r="AR624" s="356"/>
      <c r="AS624" s="356"/>
      <c r="AT624" s="356"/>
      <c r="AU624" s="356"/>
      <c r="AV624" s="356"/>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589"/>
      <c r="F625" s="589"/>
      <c r="G625" s="589"/>
      <c r="H625" s="1049"/>
      <c r="I625" s="1050"/>
      <c r="J625" s="589"/>
      <c r="K625" s="589"/>
      <c r="L625" s="589"/>
      <c r="M625" s="1049"/>
      <c r="N625" s="1050"/>
      <c r="O625" s="589"/>
      <c r="P625" s="589"/>
      <c r="Q625" s="589"/>
      <c r="AR625" s="356"/>
      <c r="AS625" s="356"/>
      <c r="AT625" s="356"/>
      <c r="AU625" s="356"/>
      <c r="AV625" s="356"/>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589"/>
      <c r="F626" s="589"/>
      <c r="G626" s="589"/>
      <c r="H626" s="1049"/>
      <c r="I626" s="1050"/>
      <c r="J626" s="589"/>
      <c r="K626" s="589"/>
      <c r="L626" s="589"/>
      <c r="M626" s="1049"/>
      <c r="N626" s="1050"/>
      <c r="O626" s="589"/>
      <c r="P626" s="589"/>
      <c r="Q626" s="589"/>
      <c r="AR626" s="356"/>
      <c r="AS626" s="356"/>
      <c r="AT626" s="356"/>
      <c r="AU626" s="356"/>
      <c r="AV626" s="356"/>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589"/>
      <c r="F627" s="589"/>
      <c r="G627" s="589"/>
      <c r="H627" s="1049"/>
      <c r="I627" s="1050"/>
      <c r="J627" s="589"/>
      <c r="K627" s="589"/>
      <c r="L627" s="589"/>
      <c r="M627" s="1049"/>
      <c r="N627" s="1050"/>
      <c r="O627" s="589"/>
      <c r="P627" s="589"/>
      <c r="Q627" s="589"/>
      <c r="AR627" s="356"/>
      <c r="AS627" s="356"/>
      <c r="AT627" s="356"/>
      <c r="AU627" s="356"/>
      <c r="AV627" s="356"/>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589"/>
      <c r="F628" s="589"/>
      <c r="G628" s="589"/>
      <c r="H628" s="1049"/>
      <c r="I628" s="1050"/>
      <c r="J628" s="589"/>
      <c r="K628" s="589"/>
      <c r="L628" s="589"/>
      <c r="M628" s="1049"/>
      <c r="N628" s="1050"/>
      <c r="O628" s="589"/>
      <c r="P628" s="589"/>
      <c r="Q628" s="589"/>
      <c r="AR628" s="356"/>
      <c r="AS628" s="356"/>
      <c r="AT628" s="356"/>
      <c r="AU628" s="356"/>
      <c r="AV628" s="356"/>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589"/>
      <c r="F629" s="589"/>
      <c r="G629" s="589"/>
      <c r="H629" s="1049"/>
      <c r="I629" s="1050"/>
      <c r="J629" s="589"/>
      <c r="K629" s="589"/>
      <c r="L629" s="589"/>
      <c r="M629" s="1049"/>
      <c r="N629" s="1050"/>
      <c r="O629" s="589"/>
      <c r="P629" s="589"/>
      <c r="Q629" s="589"/>
      <c r="AR629" s="356"/>
      <c r="AS629" s="356"/>
      <c r="AT629" s="356"/>
      <c r="AU629" s="356"/>
      <c r="AV629" s="356"/>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589"/>
      <c r="F630" s="589"/>
      <c r="G630" s="589"/>
      <c r="H630" s="1049"/>
      <c r="I630" s="1050"/>
      <c r="J630" s="589"/>
      <c r="K630" s="589"/>
      <c r="L630" s="589"/>
      <c r="M630" s="1049"/>
      <c r="N630" s="1050"/>
      <c r="O630" s="589"/>
      <c r="P630" s="589"/>
      <c r="Q630" s="589"/>
      <c r="AR630" s="356"/>
      <c r="AS630" s="356"/>
      <c r="AT630" s="356"/>
      <c r="AU630" s="356"/>
      <c r="AV630" s="356"/>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589"/>
      <c r="F631" s="589"/>
      <c r="G631" s="589"/>
      <c r="H631" s="1049"/>
      <c r="I631" s="1050"/>
      <c r="J631" s="589"/>
      <c r="K631" s="589"/>
      <c r="L631" s="589"/>
      <c r="M631" s="1049"/>
      <c r="N631" s="1050"/>
      <c r="O631" s="589"/>
      <c r="P631" s="589"/>
      <c r="Q631" s="589"/>
      <c r="AR631" s="356"/>
      <c r="AS631" s="356"/>
      <c r="AT631" s="356"/>
      <c r="AU631" s="356"/>
      <c r="AV631" s="356"/>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589"/>
      <c r="F632" s="589"/>
      <c r="G632" s="589"/>
      <c r="H632" s="1049"/>
      <c r="I632" s="1050"/>
      <c r="J632" s="589"/>
      <c r="K632" s="589"/>
      <c r="L632" s="589"/>
      <c r="M632" s="1049"/>
      <c r="N632" s="1050"/>
      <c r="O632" s="589"/>
      <c r="P632" s="589"/>
      <c r="Q632" s="589"/>
      <c r="AR632" s="356"/>
      <c r="AS632" s="356"/>
      <c r="AT632" s="356"/>
      <c r="AU632" s="356"/>
      <c r="AV632" s="356"/>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589"/>
      <c r="F633" s="589"/>
      <c r="G633" s="589"/>
      <c r="H633" s="1049"/>
      <c r="I633" s="1050"/>
      <c r="J633" s="589"/>
      <c r="K633" s="589"/>
      <c r="L633" s="589"/>
      <c r="M633" s="1049"/>
      <c r="N633" s="1050"/>
      <c r="O633" s="589"/>
      <c r="P633" s="589"/>
      <c r="Q633" s="589"/>
      <c r="AR633" s="356"/>
      <c r="AS633" s="356"/>
      <c r="AT633" s="356"/>
      <c r="AU633" s="356"/>
      <c r="AV633" s="356"/>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589"/>
      <c r="F634" s="589"/>
      <c r="G634" s="589"/>
      <c r="H634" s="1049"/>
      <c r="I634" s="1050"/>
      <c r="J634" s="589"/>
      <c r="K634" s="589"/>
      <c r="L634" s="589"/>
      <c r="M634" s="1049"/>
      <c r="N634" s="1050"/>
      <c r="O634" s="589"/>
      <c r="P634" s="589"/>
      <c r="Q634" s="589"/>
      <c r="AR634" s="356"/>
      <c r="AS634" s="356"/>
      <c r="AT634" s="356"/>
      <c r="AU634" s="356"/>
      <c r="AV634" s="356"/>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589"/>
      <c r="F635" s="589"/>
      <c r="G635" s="589"/>
      <c r="H635" s="1049"/>
      <c r="I635" s="1050"/>
      <c r="J635" s="589"/>
      <c r="K635" s="589"/>
      <c r="L635" s="589"/>
      <c r="M635" s="1049"/>
      <c r="N635" s="1050"/>
      <c r="O635" s="589"/>
      <c r="P635" s="589"/>
      <c r="Q635" s="589"/>
      <c r="AR635" s="356"/>
      <c r="AS635" s="356"/>
      <c r="AT635" s="356"/>
      <c r="AU635" s="356"/>
      <c r="AV635" s="356"/>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589"/>
      <c r="F636" s="589"/>
      <c r="G636" s="589"/>
      <c r="H636" s="1049"/>
      <c r="I636" s="1050"/>
      <c r="J636" s="589"/>
      <c r="K636" s="589"/>
      <c r="L636" s="589"/>
      <c r="M636" s="1049"/>
      <c r="N636" s="1050"/>
      <c r="O636" s="589"/>
      <c r="P636" s="589"/>
      <c r="Q636" s="589"/>
      <c r="AR636" s="356"/>
      <c r="AS636" s="356"/>
      <c r="AT636" s="356"/>
      <c r="AU636" s="356"/>
      <c r="AV636" s="356"/>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589"/>
      <c r="F637" s="589"/>
      <c r="G637" s="589"/>
      <c r="H637" s="1049"/>
      <c r="I637" s="1050"/>
      <c r="J637" s="589"/>
      <c r="K637" s="589"/>
      <c r="L637" s="589"/>
      <c r="M637" s="1049"/>
      <c r="N637" s="1050"/>
      <c r="O637" s="589"/>
      <c r="P637" s="589"/>
      <c r="Q637" s="589"/>
      <c r="AR637" s="356"/>
      <c r="AS637" s="356"/>
      <c r="AT637" s="356"/>
      <c r="AU637" s="356"/>
      <c r="AV637" s="356"/>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589"/>
      <c r="F638" s="589"/>
      <c r="G638" s="589"/>
      <c r="H638" s="1049"/>
      <c r="I638" s="1050"/>
      <c r="J638" s="589"/>
      <c r="K638" s="589"/>
      <c r="L638" s="589"/>
      <c r="M638" s="1049"/>
      <c r="N638" s="1050"/>
      <c r="O638" s="589"/>
      <c r="P638" s="589"/>
      <c r="Q638" s="589"/>
      <c r="AR638" s="356"/>
      <c r="AS638" s="356"/>
      <c r="AT638" s="356"/>
      <c r="AU638" s="356"/>
      <c r="AV638" s="356"/>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589"/>
      <c r="F639" s="589"/>
      <c r="G639" s="589"/>
      <c r="H639" s="1049"/>
      <c r="I639" s="1050"/>
      <c r="J639" s="589"/>
      <c r="K639" s="589"/>
      <c r="L639" s="589"/>
      <c r="M639" s="1049"/>
      <c r="N639" s="1050"/>
      <c r="O639" s="589"/>
      <c r="P639" s="589"/>
      <c r="Q639" s="589"/>
      <c r="AR639" s="356"/>
      <c r="AS639" s="356"/>
      <c r="AT639" s="356"/>
      <c r="AU639" s="356"/>
      <c r="AV639" s="356"/>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589"/>
      <c r="F640" s="589"/>
      <c r="G640" s="589"/>
      <c r="H640" s="1049"/>
      <c r="I640" s="1050"/>
      <c r="J640" s="589"/>
      <c r="K640" s="589"/>
      <c r="L640" s="589"/>
      <c r="M640" s="1049"/>
      <c r="N640" s="1050"/>
      <c r="O640" s="589"/>
      <c r="P640" s="589"/>
      <c r="Q640" s="589"/>
      <c r="AR640" s="356"/>
      <c r="AS640" s="356"/>
      <c r="AT640" s="356"/>
      <c r="AU640" s="356"/>
      <c r="AV640" s="356"/>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589"/>
      <c r="F641" s="589"/>
      <c r="G641" s="589"/>
      <c r="H641" s="1049"/>
      <c r="I641" s="1050"/>
      <c r="J641" s="589"/>
      <c r="K641" s="589"/>
      <c r="L641" s="589"/>
      <c r="M641" s="1049"/>
      <c r="N641" s="1050"/>
      <c r="O641" s="589"/>
      <c r="P641" s="589"/>
      <c r="Q641" s="589"/>
      <c r="AR641" s="356"/>
      <c r="AS641" s="356"/>
      <c r="AT641" s="356"/>
      <c r="AU641" s="356"/>
      <c r="AV641" s="356"/>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1049"/>
      <c r="D642" s="1050"/>
      <c r="E642" s="589"/>
      <c r="F642" s="589"/>
      <c r="G642" s="589"/>
      <c r="H642" s="1049"/>
      <c r="I642" s="1050"/>
      <c r="J642" s="589"/>
      <c r="K642" s="589"/>
      <c r="L642" s="589"/>
      <c r="M642" s="1049"/>
      <c r="N642" s="1050"/>
      <c r="O642" s="589"/>
      <c r="P642" s="589"/>
      <c r="Q642" s="589"/>
      <c r="AR642" s="356"/>
      <c r="AS642" s="356"/>
      <c r="AT642" s="356"/>
      <c r="AU642" s="356"/>
      <c r="AV642" s="356"/>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1049"/>
      <c r="D643" s="1050"/>
      <c r="E643" s="589"/>
      <c r="F643" s="589"/>
      <c r="G643" s="589"/>
      <c r="H643" s="1049"/>
      <c r="I643" s="1050"/>
      <c r="J643" s="589"/>
      <c r="K643" s="589"/>
      <c r="L643" s="589"/>
      <c r="M643" s="1049"/>
      <c r="N643" s="1050"/>
      <c r="O643" s="589"/>
      <c r="P643" s="589"/>
      <c r="Q643" s="589"/>
      <c r="AR643" s="356"/>
      <c r="AS643" s="356"/>
      <c r="AT643" s="356"/>
      <c r="AU643" s="356"/>
      <c r="AV643" s="356"/>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589"/>
      <c r="D644" s="589"/>
      <c r="E644" s="589"/>
      <c r="F644" s="589"/>
      <c r="G644" s="589"/>
      <c r="H644" s="589"/>
      <c r="I644" s="589"/>
      <c r="J644" s="589"/>
      <c r="K644" s="589"/>
      <c r="L644" s="589"/>
      <c r="M644" s="589"/>
      <c r="N644" s="589"/>
      <c r="O644" s="589"/>
      <c r="P644" s="589"/>
      <c r="Q644" s="589"/>
      <c r="AR644" s="356"/>
      <c r="AS644" s="356"/>
      <c r="AT644" s="356"/>
      <c r="AU644" s="356"/>
      <c r="AV644" s="356"/>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589"/>
      <c r="D645" s="589"/>
      <c r="E645" s="589"/>
      <c r="F645" s="589"/>
      <c r="G645" s="589"/>
      <c r="H645" s="589"/>
      <c r="I645" s="589"/>
      <c r="J645" s="589"/>
      <c r="K645" s="589"/>
      <c r="L645" s="589"/>
      <c r="M645" s="589"/>
      <c r="N645" s="589"/>
      <c r="O645" s="589"/>
      <c r="P645" s="589"/>
      <c r="Q645" s="589"/>
      <c r="AR645" s="356"/>
      <c r="AS645" s="356"/>
      <c r="AT645" s="356"/>
      <c r="AU645" s="356"/>
      <c r="AV645" s="356"/>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589"/>
      <c r="D646" s="589"/>
      <c r="E646" s="589"/>
      <c r="F646" s="589"/>
      <c r="G646" s="589"/>
      <c r="H646" s="589"/>
      <c r="I646" s="589"/>
      <c r="J646" s="589"/>
      <c r="K646" s="589"/>
      <c r="L646" s="589"/>
      <c r="M646" s="589"/>
      <c r="N646" s="589"/>
      <c r="O646" s="589"/>
      <c r="P646" s="589"/>
      <c r="Q646" s="589"/>
      <c r="AR646" s="356"/>
      <c r="AS646" s="356"/>
      <c r="AT646" s="356"/>
      <c r="AU646" s="356"/>
      <c r="AV646" s="356"/>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589"/>
      <c r="D647" s="589"/>
      <c r="E647" s="589"/>
      <c r="F647" s="589"/>
      <c r="G647" s="589"/>
      <c r="H647" s="589"/>
      <c r="I647" s="589"/>
      <c r="J647" s="589"/>
      <c r="K647" s="589"/>
      <c r="L647" s="589"/>
      <c r="M647" s="589"/>
      <c r="N647" s="589"/>
      <c r="O647" s="589"/>
      <c r="P647" s="589"/>
      <c r="Q647" s="589"/>
      <c r="AR647" s="356"/>
      <c r="AS647" s="356"/>
      <c r="AT647" s="356"/>
      <c r="AU647" s="356"/>
      <c r="AV647" s="356"/>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589"/>
      <c r="D648" s="589"/>
      <c r="E648" s="589"/>
      <c r="F648" s="589"/>
      <c r="G648" s="589"/>
      <c r="H648" s="589"/>
      <c r="I648" s="589"/>
      <c r="J648" s="589"/>
      <c r="K648" s="589"/>
      <c r="L648" s="589"/>
      <c r="M648" s="589"/>
      <c r="N648" s="589"/>
      <c r="O648" s="589"/>
      <c r="P648" s="589"/>
      <c r="Q648" s="589"/>
      <c r="AR648" s="356"/>
      <c r="AS648" s="356"/>
      <c r="AT648" s="356"/>
      <c r="AU648" s="356"/>
      <c r="AV648" s="356"/>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589"/>
      <c r="D649" s="589"/>
      <c r="E649" s="589"/>
      <c r="F649" s="589"/>
      <c r="G649" s="589"/>
      <c r="H649" s="589"/>
      <c r="I649" s="589"/>
      <c r="J649" s="589"/>
      <c r="K649" s="589"/>
      <c r="L649" s="589"/>
      <c r="M649" s="589"/>
      <c r="N649" s="589"/>
      <c r="O649" s="589"/>
      <c r="P649" s="589"/>
      <c r="Q649" s="589"/>
      <c r="AR649" s="356"/>
      <c r="AS649" s="356"/>
      <c r="AT649" s="356"/>
      <c r="AU649" s="356"/>
      <c r="AV649" s="356"/>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589"/>
      <c r="D650" s="589"/>
      <c r="E650" s="589"/>
      <c r="F650" s="589"/>
      <c r="G650" s="589"/>
      <c r="H650" s="589"/>
      <c r="I650" s="589"/>
      <c r="J650" s="589"/>
      <c r="K650" s="589"/>
      <c r="L650" s="589"/>
      <c r="M650" s="589"/>
      <c r="N650" s="589"/>
      <c r="O650" s="589"/>
      <c r="P650" s="589"/>
      <c r="Q650" s="589"/>
      <c r="AR650" s="356"/>
      <c r="AS650" s="356"/>
      <c r="AT650" s="356"/>
      <c r="AU650" s="356"/>
      <c r="AV650" s="356"/>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589"/>
      <c r="D651" s="589"/>
      <c r="E651" s="589"/>
      <c r="F651" s="589"/>
      <c r="G651" s="589"/>
      <c r="H651" s="589"/>
      <c r="I651" s="589"/>
      <c r="J651" s="589"/>
      <c r="K651" s="589"/>
      <c r="L651" s="589"/>
      <c r="M651" s="589"/>
      <c r="N651" s="589"/>
      <c r="O651" s="589"/>
      <c r="P651" s="589"/>
      <c r="Q651" s="589"/>
      <c r="AR651" s="356"/>
      <c r="AS651" s="356"/>
      <c r="AT651" s="356"/>
      <c r="AU651" s="356"/>
      <c r="AV651" s="356"/>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589"/>
      <c r="D652" s="589"/>
      <c r="E652" s="589"/>
      <c r="F652" s="589"/>
      <c r="G652" s="589"/>
      <c r="H652" s="589"/>
      <c r="I652" s="589"/>
      <c r="J652" s="589"/>
      <c r="K652" s="589"/>
      <c r="L652" s="589"/>
      <c r="M652" s="589"/>
      <c r="N652" s="589"/>
      <c r="O652" s="589"/>
      <c r="P652" s="589"/>
      <c r="Q652" s="589"/>
      <c r="AR652" s="356"/>
      <c r="AS652" s="356"/>
      <c r="AT652" s="356"/>
      <c r="AU652" s="356"/>
      <c r="AV652" s="356"/>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589"/>
      <c r="D653" s="589"/>
      <c r="E653" s="589"/>
      <c r="F653" s="589"/>
      <c r="G653" s="589"/>
      <c r="H653" s="589"/>
      <c r="I653" s="589"/>
      <c r="J653" s="589"/>
      <c r="K653" s="589"/>
      <c r="L653" s="589"/>
      <c r="M653" s="589"/>
      <c r="N653" s="589"/>
      <c r="O653" s="589"/>
      <c r="P653" s="589"/>
      <c r="Q653" s="589"/>
      <c r="AR653" s="356"/>
      <c r="AS653" s="356"/>
      <c r="AT653" s="356"/>
      <c r="AU653" s="356"/>
      <c r="AV653" s="356"/>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589"/>
      <c r="D654" s="589"/>
      <c r="E654" s="589"/>
      <c r="F654" s="589"/>
      <c r="G654" s="589"/>
      <c r="H654" s="589"/>
      <c r="I654" s="589"/>
      <c r="J654" s="589"/>
      <c r="K654" s="589"/>
      <c r="L654" s="589"/>
      <c r="M654" s="589"/>
      <c r="N654" s="589"/>
      <c r="O654" s="589"/>
      <c r="P654" s="589"/>
      <c r="Q654" s="589"/>
      <c r="AR654" s="356"/>
      <c r="AS654" s="356"/>
      <c r="AT654" s="356"/>
      <c r="AU654" s="356"/>
      <c r="AV654" s="356"/>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589"/>
      <c r="D655" s="589"/>
      <c r="E655" s="589"/>
      <c r="F655" s="589"/>
      <c r="G655" s="589"/>
      <c r="H655" s="589"/>
      <c r="I655" s="589"/>
      <c r="J655" s="589"/>
      <c r="K655" s="589"/>
      <c r="L655" s="589"/>
      <c r="M655" s="589"/>
      <c r="N655" s="589"/>
      <c r="O655" s="589"/>
      <c r="P655" s="589"/>
      <c r="Q655" s="589"/>
      <c r="AR655" s="356"/>
      <c r="AS655" s="356"/>
      <c r="AT655" s="356"/>
      <c r="AU655" s="356"/>
      <c r="AV655" s="356"/>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589"/>
      <c r="D656" s="589"/>
      <c r="E656" s="589"/>
      <c r="F656" s="589"/>
      <c r="G656" s="589"/>
      <c r="H656" s="589"/>
      <c r="I656" s="589"/>
      <c r="J656" s="589"/>
      <c r="K656" s="589"/>
      <c r="L656" s="589"/>
      <c r="M656" s="589"/>
      <c r="N656" s="589"/>
      <c r="O656" s="589"/>
      <c r="P656" s="589"/>
      <c r="Q656" s="589"/>
      <c r="AR656" s="356"/>
      <c r="AS656" s="356"/>
      <c r="AT656" s="356"/>
      <c r="AU656" s="356"/>
      <c r="AV656" s="356"/>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589"/>
      <c r="D657" s="589"/>
      <c r="E657" s="589"/>
      <c r="F657" s="589"/>
      <c r="G657" s="589"/>
      <c r="H657" s="589"/>
      <c r="I657" s="589"/>
      <c r="J657" s="589"/>
      <c r="K657" s="589"/>
      <c r="L657" s="589"/>
      <c r="M657" s="589"/>
      <c r="N657" s="589"/>
      <c r="O657" s="589"/>
      <c r="P657" s="589"/>
      <c r="Q657" s="589"/>
      <c r="AR657" s="356"/>
      <c r="AS657" s="356"/>
      <c r="AT657" s="356"/>
      <c r="AU657" s="356"/>
      <c r="AV657" s="356"/>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589"/>
      <c r="D658" s="589"/>
      <c r="E658" s="589"/>
      <c r="F658" s="589"/>
      <c r="G658" s="589"/>
      <c r="H658" s="589"/>
      <c r="I658" s="589"/>
      <c r="J658" s="589"/>
      <c r="K658" s="589"/>
      <c r="L658" s="589"/>
      <c r="M658" s="589"/>
      <c r="N658" s="589"/>
      <c r="O658" s="589"/>
      <c r="P658" s="589"/>
      <c r="Q658" s="589"/>
      <c r="AR658" s="356"/>
      <c r="AS658" s="356"/>
      <c r="AT658" s="356"/>
      <c r="AU658" s="356"/>
      <c r="AV658" s="356"/>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589"/>
      <c r="D659" s="589"/>
      <c r="E659" s="589"/>
      <c r="F659" s="589"/>
      <c r="G659" s="589"/>
      <c r="H659" s="589"/>
      <c r="I659" s="589"/>
      <c r="J659" s="589"/>
      <c r="K659" s="589"/>
      <c r="L659" s="589"/>
      <c r="M659" s="589"/>
      <c r="N659" s="589"/>
      <c r="O659" s="589"/>
      <c r="P659" s="589"/>
      <c r="Q659" s="589"/>
      <c r="AR659" s="356"/>
      <c r="AS659" s="356"/>
      <c r="AT659" s="356"/>
      <c r="AU659" s="356"/>
      <c r="AV659" s="356"/>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589"/>
      <c r="D660" s="589"/>
      <c r="E660" s="589"/>
      <c r="F660" s="589"/>
      <c r="G660" s="589"/>
      <c r="H660" s="589"/>
      <c r="I660" s="589"/>
      <c r="J660" s="589"/>
      <c r="K660" s="589"/>
      <c r="L660" s="589"/>
      <c r="M660" s="589"/>
      <c r="N660" s="589"/>
      <c r="O660" s="589"/>
      <c r="P660" s="589"/>
      <c r="Q660" s="589"/>
      <c r="AR660" s="356"/>
      <c r="AS660" s="356"/>
      <c r="AT660" s="356"/>
      <c r="AU660" s="356"/>
      <c r="AV660" s="356"/>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589"/>
      <c r="D661" s="589"/>
      <c r="E661" s="589"/>
      <c r="F661" s="589"/>
      <c r="G661" s="589"/>
      <c r="H661" s="589"/>
      <c r="I661" s="589"/>
      <c r="J661" s="589"/>
      <c r="K661" s="589"/>
      <c r="L661" s="589"/>
      <c r="M661" s="589"/>
      <c r="N661" s="589"/>
      <c r="O661" s="589"/>
      <c r="P661" s="589"/>
      <c r="Q661" s="589"/>
      <c r="AR661" s="356"/>
      <c r="AS661" s="356"/>
      <c r="AT661" s="356"/>
      <c r="AU661" s="356"/>
      <c r="AV661" s="356"/>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589"/>
      <c r="D662" s="589"/>
      <c r="E662" s="589"/>
      <c r="F662" s="589"/>
      <c r="G662" s="589"/>
      <c r="H662" s="589"/>
      <c r="I662" s="589"/>
      <c r="J662" s="589"/>
      <c r="K662" s="589"/>
      <c r="L662" s="589"/>
      <c r="M662" s="589"/>
      <c r="N662" s="589"/>
      <c r="O662" s="589"/>
      <c r="P662" s="589"/>
      <c r="Q662" s="589"/>
      <c r="AR662" s="356"/>
      <c r="AS662" s="356"/>
      <c r="AT662" s="356"/>
      <c r="AU662" s="356"/>
      <c r="AV662" s="356"/>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589"/>
      <c r="D663" s="589"/>
      <c r="E663" s="589"/>
      <c r="F663" s="589"/>
      <c r="G663" s="589"/>
      <c r="H663" s="589"/>
      <c r="I663" s="589"/>
      <c r="J663" s="589"/>
      <c r="K663" s="589"/>
      <c r="L663" s="589"/>
      <c r="M663" s="589"/>
      <c r="N663" s="589"/>
      <c r="O663" s="589"/>
      <c r="P663" s="589"/>
      <c r="Q663" s="589"/>
      <c r="AR663" s="356"/>
      <c r="AS663" s="356"/>
      <c r="AT663" s="356"/>
      <c r="AU663" s="356"/>
      <c r="AV663" s="356"/>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589"/>
      <c r="D664" s="589"/>
      <c r="E664" s="589"/>
      <c r="F664" s="589"/>
      <c r="G664" s="589"/>
      <c r="H664" s="589"/>
      <c r="I664" s="589"/>
      <c r="J664" s="589"/>
      <c r="K664" s="589"/>
      <c r="L664" s="589"/>
      <c r="M664" s="589"/>
      <c r="N664" s="589"/>
      <c r="O664" s="589"/>
      <c r="P664" s="589"/>
      <c r="Q664" s="589"/>
      <c r="AR664" s="356"/>
      <c r="AS664" s="356"/>
      <c r="AT664" s="356"/>
      <c r="AU664" s="356"/>
      <c r="AV664" s="356"/>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589"/>
      <c r="D665" s="589"/>
      <c r="E665" s="589"/>
      <c r="F665" s="589"/>
      <c r="G665" s="589"/>
      <c r="H665" s="589"/>
      <c r="I665" s="589"/>
      <c r="J665" s="589"/>
      <c r="K665" s="589"/>
      <c r="L665" s="589"/>
      <c r="M665" s="589"/>
      <c r="N665" s="589"/>
      <c r="O665" s="589"/>
      <c r="P665" s="589"/>
      <c r="Q665" s="589"/>
      <c r="AR665" s="356"/>
      <c r="AS665" s="356"/>
      <c r="AT665" s="356"/>
      <c r="AU665" s="356"/>
      <c r="AV665" s="356"/>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589"/>
      <c r="D666" s="589"/>
      <c r="E666" s="589"/>
      <c r="F666" s="589"/>
      <c r="G666" s="589"/>
      <c r="H666" s="589"/>
      <c r="I666" s="589"/>
      <c r="J666" s="589"/>
      <c r="K666" s="589"/>
      <c r="L666" s="589"/>
      <c r="M666" s="589"/>
      <c r="N666" s="589"/>
      <c r="O666" s="589"/>
      <c r="P666" s="589"/>
      <c r="Q666" s="589"/>
      <c r="AR666" s="356"/>
      <c r="AS666" s="356"/>
      <c r="AT666" s="356"/>
      <c r="AU666" s="356"/>
      <c r="AV666" s="356"/>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589"/>
      <c r="D667" s="589"/>
      <c r="E667" s="589"/>
      <c r="F667" s="589"/>
      <c r="G667" s="589"/>
      <c r="H667" s="589"/>
      <c r="I667" s="589"/>
      <c r="J667" s="589"/>
      <c r="K667" s="589"/>
      <c r="L667" s="589"/>
      <c r="M667" s="589"/>
      <c r="N667" s="589"/>
      <c r="O667" s="589"/>
      <c r="P667" s="589"/>
      <c r="Q667" s="589"/>
      <c r="AR667" s="356"/>
      <c r="AS667" s="356"/>
      <c r="AT667" s="356"/>
      <c r="AU667" s="356"/>
      <c r="AV667" s="356"/>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589"/>
      <c r="D668" s="589"/>
      <c r="E668" s="589"/>
      <c r="F668" s="589"/>
      <c r="G668" s="589"/>
      <c r="H668" s="589"/>
      <c r="I668" s="589"/>
      <c r="J668" s="589"/>
      <c r="K668" s="589"/>
      <c r="L668" s="589"/>
      <c r="M668" s="589"/>
      <c r="N668" s="589"/>
      <c r="O668" s="589"/>
      <c r="P668" s="589"/>
      <c r="Q668" s="589"/>
      <c r="AR668" s="356"/>
      <c r="AS668" s="356"/>
      <c r="AT668" s="356"/>
      <c r="AU668" s="356"/>
      <c r="AV668" s="356"/>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589"/>
      <c r="D669" s="589"/>
      <c r="E669" s="589"/>
      <c r="F669" s="589"/>
      <c r="G669" s="589"/>
      <c r="H669" s="589"/>
      <c r="I669" s="589"/>
      <c r="J669" s="589"/>
      <c r="K669" s="589"/>
      <c r="L669" s="589"/>
      <c r="M669" s="589"/>
      <c r="N669" s="589"/>
      <c r="O669" s="589"/>
      <c r="P669" s="589"/>
      <c r="Q669" s="589"/>
      <c r="AR669" s="356"/>
      <c r="AS669" s="356"/>
      <c r="AT669" s="356"/>
      <c r="AU669" s="356"/>
      <c r="AV669" s="356"/>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589"/>
      <c r="D670" s="589"/>
      <c r="E670" s="589"/>
      <c r="F670" s="589"/>
      <c r="G670" s="589"/>
      <c r="H670" s="589"/>
      <c r="I670" s="589"/>
      <c r="J670" s="589"/>
      <c r="K670" s="589"/>
      <c r="L670" s="589"/>
      <c r="M670" s="589"/>
      <c r="N670" s="589"/>
      <c r="O670" s="589"/>
      <c r="P670" s="589"/>
      <c r="Q670" s="589"/>
      <c r="AR670" s="356"/>
      <c r="AS670" s="356"/>
      <c r="AT670" s="356"/>
      <c r="AU670" s="356"/>
      <c r="AV670" s="356"/>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589"/>
      <c r="D671" s="589"/>
      <c r="E671" s="589"/>
      <c r="F671" s="589"/>
      <c r="G671" s="589"/>
      <c r="H671" s="589"/>
      <c r="I671" s="589"/>
      <c r="J671" s="589"/>
      <c r="K671" s="589"/>
      <c r="L671" s="589"/>
      <c r="M671" s="589"/>
      <c r="N671" s="589"/>
      <c r="O671" s="589"/>
      <c r="P671" s="589"/>
      <c r="Q671" s="589"/>
      <c r="AR671" s="356"/>
      <c r="AS671" s="356"/>
      <c r="AT671" s="356"/>
      <c r="AU671" s="356"/>
      <c r="AV671" s="356"/>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589"/>
      <c r="D672" s="589"/>
      <c r="E672" s="589"/>
      <c r="F672" s="589"/>
      <c r="G672" s="589"/>
      <c r="H672" s="589"/>
      <c r="I672" s="589"/>
      <c r="J672" s="589"/>
      <c r="K672" s="589"/>
      <c r="L672" s="589"/>
      <c r="M672" s="589"/>
      <c r="N672" s="589"/>
      <c r="O672" s="589"/>
      <c r="P672" s="589"/>
      <c r="Q672" s="589"/>
      <c r="AR672" s="356"/>
      <c r="AS672" s="356"/>
      <c r="AT672" s="356"/>
      <c r="AU672" s="356"/>
      <c r="AV672" s="356"/>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589"/>
      <c r="D673" s="589"/>
      <c r="E673" s="589"/>
      <c r="F673" s="589"/>
      <c r="G673" s="589"/>
      <c r="H673" s="589"/>
      <c r="I673" s="589"/>
      <c r="J673" s="589"/>
      <c r="K673" s="589"/>
      <c r="L673" s="589"/>
      <c r="M673" s="589"/>
      <c r="N673" s="589"/>
      <c r="O673" s="589"/>
      <c r="P673" s="589"/>
      <c r="Q673" s="589"/>
      <c r="AR673" s="356"/>
      <c r="AS673" s="356"/>
      <c r="AT673" s="356"/>
      <c r="AU673" s="356"/>
      <c r="AV673" s="356"/>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589"/>
      <c r="D674" s="589"/>
      <c r="E674" s="589"/>
      <c r="F674" s="589"/>
      <c r="G674" s="589"/>
      <c r="H674" s="589"/>
      <c r="I674" s="589"/>
      <c r="J674" s="589"/>
      <c r="K674" s="589"/>
      <c r="L674" s="589"/>
      <c r="M674" s="589"/>
      <c r="N674" s="589"/>
      <c r="O674" s="589"/>
      <c r="P674" s="589"/>
      <c r="Q674" s="589"/>
      <c r="AR674" s="356"/>
      <c r="AS674" s="356"/>
      <c r="AT674" s="356"/>
      <c r="AU674" s="356"/>
      <c r="AV674" s="356"/>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589"/>
      <c r="D675" s="589"/>
      <c r="E675" s="589"/>
      <c r="F675" s="589"/>
      <c r="G675" s="589"/>
      <c r="H675" s="589"/>
      <c r="I675" s="589"/>
      <c r="J675" s="589"/>
      <c r="K675" s="589"/>
      <c r="L675" s="589"/>
      <c r="M675" s="589"/>
      <c r="N675" s="589"/>
      <c r="O675" s="589"/>
      <c r="P675" s="589"/>
      <c r="Q675" s="589"/>
      <c r="AR675" s="356"/>
      <c r="AS675" s="356"/>
      <c r="AT675" s="356"/>
      <c r="AU675" s="356"/>
      <c r="AV675" s="356"/>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589"/>
      <c r="D676" s="589"/>
      <c r="E676" s="589"/>
      <c r="F676" s="589"/>
      <c r="G676" s="589"/>
      <c r="H676" s="589"/>
      <c r="I676" s="589"/>
      <c r="J676" s="589"/>
      <c r="K676" s="589"/>
      <c r="L676" s="589"/>
      <c r="M676" s="589"/>
      <c r="N676" s="589"/>
      <c r="O676" s="589"/>
      <c r="P676" s="589"/>
      <c r="Q676" s="589"/>
      <c r="AR676" s="356"/>
      <c r="AS676" s="356"/>
      <c r="AT676" s="356"/>
      <c r="AU676" s="356"/>
      <c r="AV676" s="356"/>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589"/>
      <c r="D677" s="589"/>
      <c r="E677" s="589"/>
      <c r="F677" s="589"/>
      <c r="G677" s="589"/>
      <c r="H677" s="589"/>
      <c r="I677" s="589"/>
      <c r="J677" s="589"/>
      <c r="K677" s="589"/>
      <c r="L677" s="589"/>
      <c r="M677" s="589"/>
      <c r="N677" s="589"/>
      <c r="O677" s="589"/>
      <c r="P677" s="589"/>
      <c r="Q677" s="589"/>
      <c r="AR677" s="356"/>
      <c r="AS677" s="356"/>
      <c r="AT677" s="356"/>
      <c r="AU677" s="356"/>
      <c r="AV677" s="356"/>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589"/>
      <c r="D678" s="589"/>
      <c r="E678" s="589"/>
      <c r="F678" s="589"/>
      <c r="G678" s="589"/>
      <c r="H678" s="589"/>
      <c r="I678" s="589"/>
      <c r="J678" s="589"/>
      <c r="K678" s="589"/>
      <c r="L678" s="589"/>
      <c r="M678" s="589"/>
      <c r="N678" s="589"/>
      <c r="O678" s="589"/>
      <c r="P678" s="589"/>
      <c r="Q678" s="589"/>
      <c r="AR678" s="356"/>
      <c r="AS678" s="356"/>
      <c r="AT678" s="356"/>
      <c r="AU678" s="356"/>
      <c r="AV678" s="356"/>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589"/>
      <c r="D679" s="589"/>
      <c r="E679" s="589"/>
      <c r="F679" s="589"/>
      <c r="G679" s="589"/>
      <c r="H679" s="589"/>
      <c r="I679" s="589"/>
      <c r="J679" s="589"/>
      <c r="K679" s="589"/>
      <c r="L679" s="589"/>
      <c r="M679" s="589"/>
      <c r="N679" s="589"/>
      <c r="O679" s="589"/>
      <c r="P679" s="589"/>
      <c r="Q679" s="589"/>
      <c r="AR679" s="356"/>
      <c r="AS679" s="356"/>
      <c r="AT679" s="356"/>
      <c r="AU679" s="356"/>
      <c r="AV679" s="356"/>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589"/>
      <c r="D680" s="589"/>
      <c r="E680" s="589"/>
      <c r="F680" s="589"/>
      <c r="G680" s="589"/>
      <c r="H680" s="589"/>
      <c r="I680" s="589"/>
      <c r="J680" s="589"/>
      <c r="K680" s="589"/>
      <c r="L680" s="589"/>
      <c r="M680" s="589"/>
      <c r="N680" s="589"/>
      <c r="O680" s="589"/>
      <c r="P680" s="589"/>
      <c r="Q680" s="589"/>
      <c r="AR680" s="356"/>
      <c r="AS680" s="356"/>
      <c r="AT680" s="356"/>
      <c r="AU680" s="356"/>
      <c r="AV680" s="356"/>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589"/>
      <c r="D681" s="589"/>
      <c r="E681" s="589"/>
      <c r="F681" s="589"/>
      <c r="G681" s="589"/>
      <c r="H681" s="589"/>
      <c r="I681" s="589"/>
      <c r="J681" s="589"/>
      <c r="K681" s="589"/>
      <c r="L681" s="589"/>
      <c r="M681" s="589"/>
      <c r="N681" s="589"/>
      <c r="O681" s="589"/>
      <c r="P681" s="589"/>
      <c r="Q681" s="589"/>
      <c r="AR681" s="356"/>
      <c r="AS681" s="356"/>
      <c r="AT681" s="356"/>
      <c r="AU681" s="356"/>
      <c r="AV681" s="356"/>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589"/>
      <c r="D682" s="589"/>
      <c r="E682" s="589"/>
      <c r="F682" s="589"/>
      <c r="G682" s="589"/>
      <c r="H682" s="589"/>
      <c r="I682" s="589"/>
      <c r="J682" s="589"/>
      <c r="K682" s="589"/>
      <c r="L682" s="589"/>
      <c r="M682" s="589"/>
      <c r="N682" s="589"/>
      <c r="O682" s="589"/>
      <c r="P682" s="589"/>
      <c r="Q682" s="589"/>
      <c r="AR682" s="356"/>
      <c r="AS682" s="356"/>
      <c r="AT682" s="356"/>
      <c r="AU682" s="356"/>
      <c r="AV682" s="356"/>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589"/>
      <c r="D683" s="589"/>
      <c r="E683" s="589"/>
      <c r="F683" s="589"/>
      <c r="G683" s="589"/>
      <c r="H683" s="589"/>
      <c r="I683" s="589"/>
      <c r="J683" s="589"/>
      <c r="K683" s="589"/>
      <c r="L683" s="589"/>
      <c r="M683" s="589"/>
      <c r="N683" s="589"/>
      <c r="O683" s="589"/>
      <c r="P683" s="589"/>
      <c r="Q683" s="589"/>
      <c r="AR683" s="356"/>
      <c r="AS683" s="356"/>
      <c r="AT683" s="356"/>
      <c r="AU683" s="356"/>
      <c r="AV683" s="356"/>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589"/>
      <c r="D684" s="589"/>
      <c r="E684" s="589"/>
      <c r="F684" s="589"/>
      <c r="G684" s="589"/>
      <c r="H684" s="589"/>
      <c r="I684" s="589"/>
      <c r="J684" s="589"/>
      <c r="K684" s="589"/>
      <c r="L684" s="589"/>
      <c r="M684" s="589"/>
      <c r="N684" s="589"/>
      <c r="O684" s="589"/>
      <c r="P684" s="589"/>
      <c r="Q684" s="589"/>
      <c r="AR684" s="356"/>
      <c r="AS684" s="356"/>
      <c r="AT684" s="356"/>
      <c r="AU684" s="356"/>
      <c r="AV684" s="356"/>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589"/>
      <c r="D685" s="589"/>
      <c r="E685" s="589"/>
      <c r="F685" s="589"/>
      <c r="G685" s="589"/>
      <c r="H685" s="589"/>
      <c r="I685" s="589"/>
      <c r="J685" s="589"/>
      <c r="K685" s="589"/>
      <c r="L685" s="589"/>
      <c r="M685" s="589"/>
      <c r="N685" s="589"/>
      <c r="O685" s="589"/>
      <c r="P685" s="589"/>
      <c r="Q685" s="589"/>
      <c r="AR685" s="356"/>
      <c r="AS685" s="356"/>
      <c r="AT685" s="356"/>
      <c r="AU685" s="356"/>
      <c r="AV685" s="356"/>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589"/>
      <c r="D686" s="589"/>
      <c r="E686" s="589"/>
      <c r="F686" s="589"/>
      <c r="G686" s="589"/>
      <c r="H686" s="589"/>
      <c r="I686" s="589"/>
      <c r="J686" s="589"/>
      <c r="K686" s="589"/>
      <c r="L686" s="589"/>
      <c r="M686" s="589"/>
      <c r="N686" s="589"/>
      <c r="O686" s="589"/>
      <c r="P686" s="589"/>
      <c r="Q686" s="589"/>
      <c r="AR686" s="356"/>
      <c r="AS686" s="356"/>
      <c r="AT686" s="356"/>
      <c r="AU686" s="356"/>
      <c r="AV686" s="356"/>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589"/>
      <c r="D687" s="589"/>
      <c r="E687" s="589"/>
      <c r="F687" s="589"/>
      <c r="G687" s="589"/>
      <c r="H687" s="589"/>
      <c r="I687" s="589"/>
      <c r="J687" s="589"/>
      <c r="K687" s="589"/>
      <c r="L687" s="589"/>
      <c r="M687" s="589"/>
      <c r="N687" s="589"/>
      <c r="O687" s="589"/>
      <c r="P687" s="589"/>
      <c r="Q687" s="589"/>
      <c r="AR687" s="356"/>
      <c r="AS687" s="356"/>
      <c r="AT687" s="356"/>
      <c r="AU687" s="356"/>
      <c r="AV687" s="356"/>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589"/>
      <c r="D688" s="589"/>
      <c r="E688" s="589"/>
      <c r="F688" s="589"/>
      <c r="G688" s="589"/>
      <c r="H688" s="589"/>
      <c r="I688" s="589"/>
      <c r="J688" s="589"/>
      <c r="K688" s="589"/>
      <c r="L688" s="589"/>
      <c r="M688" s="589"/>
      <c r="N688" s="589"/>
      <c r="O688" s="589"/>
      <c r="P688" s="589"/>
      <c r="Q688" s="589"/>
      <c r="AR688" s="356"/>
      <c r="AS688" s="356"/>
      <c r="AT688" s="356"/>
      <c r="AU688" s="356"/>
      <c r="AV688" s="356"/>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589"/>
      <c r="D689" s="589"/>
      <c r="E689" s="589"/>
      <c r="F689" s="589"/>
      <c r="G689" s="589"/>
      <c r="H689" s="589"/>
      <c r="I689" s="589"/>
      <c r="J689" s="589"/>
      <c r="K689" s="589"/>
      <c r="L689" s="589"/>
      <c r="M689" s="589"/>
      <c r="N689" s="589"/>
      <c r="O689" s="589"/>
      <c r="P689" s="589"/>
      <c r="Q689" s="589"/>
      <c r="AR689" s="356"/>
      <c r="AS689" s="356"/>
      <c r="AT689" s="356"/>
      <c r="AU689" s="356"/>
      <c r="AV689" s="356"/>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589"/>
      <c r="D690" s="589"/>
      <c r="E690" s="589"/>
      <c r="F690" s="589"/>
      <c r="G690" s="589"/>
      <c r="H690" s="589"/>
      <c r="I690" s="589"/>
      <c r="J690" s="589"/>
      <c r="K690" s="589"/>
      <c r="L690" s="589"/>
      <c r="M690" s="589"/>
      <c r="N690" s="589"/>
      <c r="O690" s="589"/>
      <c r="P690" s="589"/>
      <c r="Q690" s="589"/>
      <c r="AR690" s="356"/>
      <c r="AS690" s="356"/>
      <c r="AT690" s="356"/>
      <c r="AU690" s="356"/>
      <c r="AV690" s="356"/>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589"/>
      <c r="D691" s="589"/>
      <c r="E691" s="589"/>
      <c r="F691" s="589"/>
      <c r="G691" s="589"/>
      <c r="H691" s="589"/>
      <c r="I691" s="589"/>
      <c r="J691" s="589"/>
      <c r="K691" s="589"/>
      <c r="L691" s="589"/>
      <c r="M691" s="589"/>
      <c r="N691" s="589"/>
      <c r="O691" s="589"/>
      <c r="P691" s="589"/>
      <c r="Q691" s="589"/>
      <c r="AR691" s="356"/>
      <c r="AS691" s="356"/>
      <c r="AT691" s="356"/>
      <c r="AU691" s="356"/>
      <c r="AV691" s="356"/>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589"/>
      <c r="D692" s="589"/>
      <c r="E692" s="589"/>
      <c r="F692" s="589"/>
      <c r="G692" s="589"/>
      <c r="H692" s="589"/>
      <c r="I692" s="589"/>
      <c r="J692" s="589"/>
      <c r="K692" s="589"/>
      <c r="L692" s="589"/>
      <c r="M692" s="589"/>
      <c r="N692" s="589"/>
      <c r="O692" s="589"/>
      <c r="P692" s="589"/>
      <c r="Q692" s="589"/>
      <c r="AR692" s="356"/>
      <c r="AS692" s="356"/>
      <c r="AT692" s="356"/>
      <c r="AU692" s="356"/>
      <c r="AV692" s="356"/>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589"/>
      <c r="D693" s="589"/>
      <c r="E693" s="589"/>
      <c r="F693" s="589"/>
      <c r="G693" s="589"/>
      <c r="H693" s="589"/>
      <c r="I693" s="589"/>
      <c r="J693" s="589"/>
      <c r="K693" s="589"/>
      <c r="L693" s="589"/>
      <c r="M693" s="589"/>
      <c r="N693" s="589"/>
      <c r="O693" s="589"/>
      <c r="P693" s="589"/>
      <c r="Q693" s="589"/>
      <c r="AR693" s="356"/>
      <c r="AS693" s="356"/>
      <c r="AT693" s="356"/>
      <c r="AU693" s="356"/>
      <c r="AV693" s="356"/>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589"/>
      <c r="D694" s="589"/>
      <c r="E694" s="589"/>
      <c r="F694" s="589"/>
      <c r="G694" s="589"/>
      <c r="H694" s="589"/>
      <c r="I694" s="589"/>
      <c r="J694" s="589"/>
      <c r="K694" s="589"/>
      <c r="L694" s="589"/>
      <c r="M694" s="589"/>
      <c r="N694" s="589"/>
      <c r="O694" s="589"/>
      <c r="P694" s="589"/>
      <c r="Q694" s="589"/>
      <c r="AR694" s="356"/>
      <c r="AS694" s="356"/>
      <c r="AT694" s="356"/>
      <c r="AU694" s="356"/>
      <c r="AV694" s="356"/>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589"/>
      <c r="D695" s="589"/>
      <c r="E695" s="589"/>
      <c r="F695" s="589"/>
      <c r="G695" s="589"/>
      <c r="H695" s="589"/>
      <c r="I695" s="589"/>
      <c r="J695" s="589"/>
      <c r="K695" s="589"/>
      <c r="L695" s="589"/>
      <c r="M695" s="589"/>
      <c r="N695" s="589"/>
      <c r="O695" s="589"/>
      <c r="P695" s="589"/>
      <c r="Q695" s="589"/>
      <c r="AR695" s="356"/>
      <c r="AS695" s="356"/>
      <c r="AT695" s="356"/>
      <c r="AU695" s="356"/>
      <c r="AV695" s="356"/>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589"/>
      <c r="D696" s="589"/>
      <c r="E696" s="589"/>
      <c r="F696" s="589"/>
      <c r="G696" s="589"/>
      <c r="H696" s="589"/>
      <c r="I696" s="589"/>
      <c r="J696" s="589"/>
      <c r="K696" s="589"/>
      <c r="L696" s="589"/>
      <c r="M696" s="589"/>
      <c r="N696" s="589"/>
      <c r="O696" s="589"/>
      <c r="P696" s="589"/>
      <c r="Q696" s="589"/>
      <c r="AR696" s="356"/>
      <c r="AS696" s="356"/>
      <c r="AT696" s="356"/>
      <c r="AU696" s="356"/>
      <c r="AV696" s="356"/>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589"/>
      <c r="D697" s="589"/>
      <c r="E697" s="589"/>
      <c r="F697" s="589"/>
      <c r="G697" s="589"/>
      <c r="H697" s="589"/>
      <c r="I697" s="589"/>
      <c r="J697" s="589"/>
      <c r="K697" s="589"/>
      <c r="L697" s="589"/>
      <c r="M697" s="589"/>
      <c r="N697" s="589"/>
      <c r="O697" s="589"/>
      <c r="P697" s="589"/>
      <c r="Q697" s="589"/>
      <c r="AR697" s="356"/>
      <c r="AS697" s="356"/>
      <c r="AT697" s="356"/>
      <c r="AU697" s="356"/>
      <c r="AV697" s="356"/>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589"/>
      <c r="D698" s="589"/>
      <c r="E698" s="589"/>
      <c r="F698" s="589"/>
      <c r="G698" s="589"/>
      <c r="H698" s="589"/>
      <c r="I698" s="589"/>
      <c r="J698" s="589"/>
      <c r="K698" s="589"/>
      <c r="L698" s="589"/>
      <c r="M698" s="589"/>
      <c r="N698" s="589"/>
      <c r="O698" s="589"/>
      <c r="P698" s="589"/>
      <c r="Q698" s="589"/>
      <c r="AR698" s="356"/>
      <c r="AS698" s="356"/>
      <c r="AT698" s="356"/>
      <c r="AU698" s="356"/>
      <c r="AV698" s="356"/>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589"/>
      <c r="D699" s="589"/>
      <c r="E699" s="589"/>
      <c r="F699" s="589"/>
      <c r="G699" s="589"/>
      <c r="H699" s="589"/>
      <c r="I699" s="589"/>
      <c r="J699" s="589"/>
      <c r="K699" s="589"/>
      <c r="L699" s="589"/>
      <c r="M699" s="589"/>
      <c r="N699" s="589"/>
      <c r="O699" s="589"/>
      <c r="P699" s="589"/>
      <c r="Q699" s="589"/>
      <c r="AR699" s="356"/>
      <c r="AS699" s="356"/>
      <c r="AT699" s="356"/>
      <c r="AU699" s="356"/>
      <c r="AV699" s="356"/>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589"/>
      <c r="D700" s="589"/>
      <c r="E700" s="589"/>
      <c r="F700" s="589"/>
      <c r="G700" s="589"/>
      <c r="H700" s="589"/>
      <c r="I700" s="589"/>
      <c r="J700" s="589"/>
      <c r="K700" s="589"/>
      <c r="L700" s="589"/>
      <c r="M700" s="589"/>
      <c r="N700" s="589"/>
      <c r="O700" s="589"/>
      <c r="P700" s="589"/>
      <c r="Q700" s="589"/>
      <c r="AR700" s="356"/>
      <c r="AS700" s="356"/>
      <c r="AT700" s="356"/>
      <c r="AU700" s="356"/>
      <c r="AV700" s="356"/>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605"/>
      <c r="D701" s="605"/>
      <c r="E701" s="605"/>
      <c r="F701" s="605"/>
      <c r="G701" s="605"/>
      <c r="H701" s="605"/>
      <c r="I701" s="605"/>
      <c r="J701" s="605"/>
      <c r="K701" s="605"/>
      <c r="L701" s="605"/>
      <c r="M701" s="605"/>
      <c r="N701" s="605"/>
      <c r="O701" s="605"/>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605"/>
      <c r="D702" s="605"/>
      <c r="E702" s="605"/>
      <c r="F702" s="605"/>
      <c r="G702" s="605"/>
      <c r="H702" s="605"/>
      <c r="I702" s="605"/>
      <c r="J702" s="605"/>
      <c r="K702" s="605"/>
      <c r="L702" s="605"/>
      <c r="M702" s="605"/>
      <c r="N702" s="605"/>
      <c r="O702" s="605"/>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605"/>
      <c r="D703" s="605"/>
      <c r="E703" s="605"/>
      <c r="F703" s="605"/>
      <c r="G703" s="605"/>
      <c r="H703" s="605"/>
      <c r="I703" s="605"/>
      <c r="J703" s="605"/>
      <c r="K703" s="605"/>
      <c r="L703" s="605"/>
      <c r="M703" s="605"/>
      <c r="N703" s="605"/>
      <c r="O703" s="605"/>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605"/>
      <c r="D704" s="605"/>
      <c r="E704" s="605"/>
      <c r="F704" s="605"/>
      <c r="G704" s="605"/>
      <c r="H704" s="605"/>
      <c r="I704" s="605"/>
      <c r="J704" s="605"/>
      <c r="K704" s="605"/>
      <c r="L704" s="605"/>
      <c r="M704" s="605"/>
      <c r="N704" s="605"/>
      <c r="O704" s="605"/>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605"/>
      <c r="D705" s="605"/>
      <c r="E705" s="605"/>
      <c r="F705" s="605"/>
      <c r="G705" s="605"/>
      <c r="H705" s="605"/>
      <c r="I705" s="605"/>
      <c r="J705" s="605"/>
      <c r="K705" s="605"/>
      <c r="L705" s="605"/>
      <c r="M705" s="605"/>
      <c r="N705" s="605"/>
      <c r="O705" s="605"/>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605"/>
      <c r="D706" s="605"/>
      <c r="E706" s="605"/>
      <c r="F706" s="605"/>
      <c r="G706" s="605"/>
      <c r="H706" s="605"/>
      <c r="I706" s="605"/>
      <c r="J706" s="605"/>
      <c r="K706" s="605"/>
      <c r="L706" s="605"/>
      <c r="M706" s="605"/>
      <c r="N706" s="605"/>
      <c r="O706" s="605"/>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605"/>
      <c r="D707" s="605"/>
      <c r="E707" s="605"/>
      <c r="F707" s="605"/>
      <c r="G707" s="605"/>
      <c r="H707" s="605"/>
      <c r="I707" s="605"/>
      <c r="J707" s="605"/>
      <c r="K707" s="605"/>
      <c r="L707" s="605"/>
      <c r="M707" s="605"/>
      <c r="N707" s="605"/>
      <c r="O707" s="605"/>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605"/>
      <c r="D708" s="605"/>
      <c r="E708" s="605"/>
      <c r="F708" s="605"/>
      <c r="G708" s="605"/>
      <c r="H708" s="605"/>
      <c r="I708" s="605"/>
      <c r="J708" s="605"/>
      <c r="K708" s="605"/>
      <c r="L708" s="605"/>
      <c r="M708" s="605"/>
      <c r="N708" s="605"/>
      <c r="O708" s="605"/>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605"/>
      <c r="D709" s="605"/>
      <c r="E709" s="605"/>
      <c r="F709" s="605"/>
      <c r="G709" s="605"/>
      <c r="H709" s="605"/>
      <c r="I709" s="605"/>
      <c r="J709" s="605"/>
      <c r="K709" s="605"/>
      <c r="L709" s="605"/>
      <c r="M709" s="605"/>
      <c r="N709" s="605"/>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605"/>
      <c r="D710" s="605"/>
      <c r="E710" s="605"/>
      <c r="F710" s="605"/>
      <c r="G710" s="605"/>
      <c r="H710" s="605"/>
      <c r="I710" s="605"/>
      <c r="J710" s="605"/>
      <c r="K710" s="605"/>
      <c r="L710" s="605"/>
      <c r="M710" s="605"/>
      <c r="N710" s="605"/>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605"/>
      <c r="D711" s="605"/>
      <c r="E711" s="605"/>
      <c r="F711" s="605"/>
      <c r="G711" s="605"/>
      <c r="H711" s="605"/>
      <c r="I711" s="605"/>
      <c r="J711" s="605"/>
      <c r="K711" s="605"/>
      <c r="L711" s="605"/>
      <c r="M711" s="605"/>
      <c r="N711" s="605"/>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605"/>
      <c r="D712" s="605"/>
      <c r="E712" s="605"/>
      <c r="F712" s="605"/>
      <c r="G712" s="605"/>
      <c r="H712" s="605"/>
      <c r="I712" s="605"/>
      <c r="J712" s="605"/>
      <c r="K712" s="605"/>
      <c r="L712" s="605"/>
      <c r="M712" s="605"/>
      <c r="N712" s="605"/>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605"/>
      <c r="D713" s="605"/>
      <c r="E713" s="605"/>
      <c r="F713" s="605"/>
      <c r="G713" s="605"/>
      <c r="H713" s="605"/>
      <c r="I713" s="605"/>
      <c r="J713" s="605"/>
      <c r="K713" s="605"/>
      <c r="L713" s="605"/>
      <c r="M713" s="605"/>
      <c r="N713" s="605"/>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605"/>
      <c r="D714" s="605"/>
      <c r="E714" s="605"/>
      <c r="F714" s="605"/>
      <c r="G714" s="605"/>
      <c r="H714" s="605"/>
      <c r="I714" s="605"/>
      <c r="J714" s="605"/>
      <c r="K714" s="605"/>
      <c r="L714" s="605"/>
      <c r="M714" s="605"/>
      <c r="N714" s="605"/>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605"/>
      <c r="D715" s="605"/>
      <c r="E715" s="605"/>
      <c r="F715" s="605"/>
      <c r="G715" s="605"/>
      <c r="H715" s="605"/>
      <c r="I715" s="605"/>
      <c r="J715" s="605"/>
      <c r="K715" s="605"/>
      <c r="L715" s="605"/>
      <c r="M715" s="605"/>
      <c r="N715" s="605"/>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605"/>
      <c r="D716" s="605"/>
      <c r="E716" s="605"/>
      <c r="F716" s="605"/>
      <c r="G716" s="605"/>
      <c r="H716" s="605"/>
      <c r="I716" s="605"/>
      <c r="J716" s="605"/>
      <c r="K716" s="605"/>
      <c r="L716" s="605"/>
      <c r="M716" s="605"/>
      <c r="N716" s="605"/>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605"/>
      <c r="D717" s="605"/>
      <c r="E717" s="605"/>
      <c r="F717" s="605"/>
      <c r="G717" s="605"/>
      <c r="H717" s="605"/>
      <c r="I717" s="605"/>
      <c r="J717" s="605"/>
      <c r="K717" s="605"/>
      <c r="L717" s="605"/>
      <c r="M717" s="605"/>
      <c r="N717" s="605"/>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605"/>
      <c r="D718" s="605"/>
      <c r="E718" s="605"/>
      <c r="F718" s="605"/>
      <c r="G718" s="605"/>
      <c r="H718" s="605"/>
      <c r="I718" s="605"/>
      <c r="J718" s="605"/>
      <c r="K718" s="605"/>
      <c r="L718" s="605"/>
      <c r="M718" s="605"/>
      <c r="N718" s="605"/>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605"/>
      <c r="D719" s="605"/>
      <c r="E719" s="605"/>
      <c r="F719" s="605"/>
      <c r="G719" s="605"/>
      <c r="H719" s="605"/>
      <c r="I719" s="605"/>
      <c r="J719" s="605"/>
      <c r="K719" s="605"/>
      <c r="L719" s="605"/>
      <c r="M719" s="605"/>
      <c r="N719" s="605"/>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605"/>
      <c r="D720" s="605"/>
      <c r="E720" s="605"/>
      <c r="F720" s="605"/>
      <c r="G720" s="605"/>
      <c r="H720" s="605"/>
      <c r="I720" s="605"/>
      <c r="J720" s="605"/>
      <c r="K720" s="605"/>
      <c r="L720" s="605"/>
      <c r="M720" s="605"/>
      <c r="N720" s="605"/>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605"/>
      <c r="D721" s="605"/>
      <c r="E721" s="605"/>
      <c r="F721" s="605"/>
      <c r="G721" s="605"/>
      <c r="H721" s="605"/>
      <c r="I721" s="605"/>
      <c r="J721" s="605"/>
      <c r="K721" s="605"/>
      <c r="L721" s="605"/>
      <c r="M721" s="605"/>
      <c r="N721" s="605"/>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605"/>
      <c r="D722" s="605"/>
      <c r="E722" s="605"/>
      <c r="F722" s="605"/>
      <c r="G722" s="605"/>
      <c r="H722" s="605"/>
      <c r="I722" s="605"/>
      <c r="J722" s="605"/>
      <c r="K722" s="605"/>
      <c r="L722" s="605"/>
      <c r="M722" s="605"/>
      <c r="N722" s="605"/>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605"/>
      <c r="D723" s="605"/>
      <c r="E723" s="605"/>
      <c r="F723" s="605"/>
      <c r="G723" s="605"/>
      <c r="H723" s="605"/>
      <c r="I723" s="605"/>
      <c r="J723" s="605"/>
      <c r="K723" s="605"/>
      <c r="L723" s="605"/>
      <c r="M723" s="605"/>
      <c r="N723" s="605"/>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605"/>
      <c r="D724" s="605"/>
      <c r="E724" s="605"/>
      <c r="F724" s="605"/>
      <c r="G724" s="605"/>
      <c r="H724" s="605"/>
      <c r="I724" s="605"/>
      <c r="J724" s="605"/>
      <c r="K724" s="605"/>
      <c r="L724" s="605"/>
      <c r="M724" s="605"/>
      <c r="N724" s="605"/>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605"/>
      <c r="D725" s="605"/>
      <c r="E725" s="605"/>
      <c r="F725" s="605"/>
      <c r="G725" s="605"/>
      <c r="H725" s="605"/>
      <c r="I725" s="605"/>
      <c r="J725" s="605"/>
      <c r="K725" s="605"/>
      <c r="L725" s="605"/>
      <c r="M725" s="605"/>
      <c r="N725" s="605"/>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605"/>
      <c r="D726" s="605"/>
      <c r="E726" s="605"/>
      <c r="F726" s="605"/>
      <c r="G726" s="605"/>
      <c r="H726" s="605"/>
      <c r="I726" s="605"/>
      <c r="J726" s="605"/>
      <c r="K726" s="605"/>
      <c r="L726" s="605"/>
      <c r="M726" s="605"/>
      <c r="N726" s="605"/>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605"/>
      <c r="D727" s="605"/>
      <c r="E727" s="605"/>
      <c r="F727" s="605"/>
      <c r="G727" s="605"/>
      <c r="H727" s="605"/>
      <c r="I727" s="605"/>
      <c r="J727" s="605"/>
      <c r="K727" s="605"/>
      <c r="L727" s="605"/>
      <c r="M727" s="605"/>
      <c r="N727" s="605"/>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605"/>
      <c r="D728" s="605"/>
      <c r="E728" s="605"/>
      <c r="F728" s="605"/>
      <c r="G728" s="605"/>
      <c r="H728" s="605"/>
      <c r="I728" s="605"/>
      <c r="J728" s="605"/>
      <c r="K728" s="605"/>
      <c r="L728" s="605"/>
      <c r="M728" s="605"/>
      <c r="N728" s="605"/>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605"/>
      <c r="D729" s="605"/>
      <c r="E729" s="605"/>
      <c r="F729" s="605"/>
      <c r="G729" s="605"/>
      <c r="H729" s="605"/>
      <c r="I729" s="605"/>
      <c r="J729" s="605"/>
      <c r="K729" s="605"/>
      <c r="L729" s="605"/>
      <c r="M729" s="605"/>
      <c r="N729" s="605"/>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605"/>
      <c r="D730" s="605"/>
      <c r="E730" s="605"/>
      <c r="F730" s="605"/>
      <c r="G730" s="605"/>
      <c r="H730" s="605"/>
      <c r="I730" s="605"/>
      <c r="J730" s="605"/>
      <c r="K730" s="605"/>
      <c r="L730" s="605"/>
      <c r="M730" s="605"/>
      <c r="N730" s="605"/>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605"/>
      <c r="D731" s="605"/>
      <c r="E731" s="605"/>
      <c r="F731" s="605"/>
      <c r="G731" s="605"/>
      <c r="H731" s="605"/>
      <c r="I731" s="605"/>
      <c r="J731" s="605"/>
      <c r="K731" s="605"/>
      <c r="L731" s="605"/>
      <c r="M731" s="605"/>
      <c r="N731" s="605"/>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605"/>
      <c r="D732" s="605"/>
      <c r="E732" s="605"/>
      <c r="F732" s="605"/>
      <c r="G732" s="605"/>
      <c r="H732" s="605"/>
      <c r="I732" s="605"/>
      <c r="J732" s="605"/>
      <c r="K732" s="605"/>
      <c r="L732" s="605"/>
      <c r="M732" s="605"/>
      <c r="N732" s="605"/>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605"/>
      <c r="D733" s="605"/>
      <c r="E733" s="605"/>
      <c r="F733" s="605"/>
      <c r="G733" s="605"/>
      <c r="H733" s="605"/>
      <c r="I733" s="605"/>
      <c r="J733" s="605"/>
      <c r="K733" s="605"/>
      <c r="L733" s="605"/>
      <c r="M733" s="605"/>
      <c r="N733" s="605"/>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605"/>
      <c r="D734" s="605"/>
      <c r="E734" s="605"/>
      <c r="F734" s="605"/>
      <c r="G734" s="605"/>
      <c r="H734" s="605"/>
      <c r="I734" s="605"/>
      <c r="J734" s="605"/>
      <c r="K734" s="605"/>
      <c r="L734" s="605"/>
      <c r="M734" s="605"/>
      <c r="N734" s="605"/>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605"/>
      <c r="D735" s="605"/>
      <c r="E735" s="605"/>
      <c r="F735" s="605"/>
      <c r="G735" s="605"/>
      <c r="H735" s="605"/>
      <c r="I735" s="605"/>
      <c r="J735" s="605"/>
      <c r="K735" s="605"/>
      <c r="L735" s="605"/>
      <c r="M735" s="605"/>
      <c r="N735" s="605"/>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605"/>
      <c r="D736" s="605"/>
      <c r="E736" s="605"/>
      <c r="F736" s="605"/>
      <c r="G736" s="605"/>
      <c r="H736" s="605"/>
      <c r="I736" s="605"/>
      <c r="J736" s="605"/>
      <c r="K736" s="605"/>
      <c r="L736" s="605"/>
      <c r="M736" s="605"/>
      <c r="N736" s="605"/>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605"/>
      <c r="D737" s="605"/>
      <c r="E737" s="605"/>
      <c r="F737" s="605"/>
      <c r="G737" s="605"/>
      <c r="H737" s="605"/>
      <c r="I737" s="605"/>
      <c r="J737" s="605"/>
      <c r="K737" s="605"/>
      <c r="L737" s="605"/>
      <c r="M737" s="605"/>
      <c r="N737" s="605"/>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605"/>
      <c r="D738" s="605"/>
      <c r="E738" s="605"/>
      <c r="F738" s="605"/>
      <c r="G738" s="605"/>
      <c r="H738" s="605"/>
      <c r="I738" s="605"/>
      <c r="J738" s="605"/>
      <c r="K738" s="605"/>
      <c r="L738" s="605"/>
      <c r="M738" s="605"/>
      <c r="N738" s="605"/>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605"/>
      <c r="D739" s="605"/>
      <c r="E739" s="605"/>
      <c r="F739" s="605"/>
      <c r="G739" s="605"/>
      <c r="H739" s="605"/>
      <c r="I739" s="605"/>
      <c r="J739" s="605"/>
      <c r="K739" s="605"/>
      <c r="L739" s="605"/>
      <c r="M739" s="605"/>
      <c r="N739" s="605"/>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605"/>
      <c r="D740" s="605"/>
      <c r="E740" s="605"/>
      <c r="F740" s="605"/>
      <c r="G740" s="605"/>
      <c r="H740" s="605"/>
      <c r="I740" s="605"/>
      <c r="J740" s="605"/>
      <c r="K740" s="605"/>
      <c r="L740" s="605"/>
      <c r="M740" s="605"/>
      <c r="N740" s="605"/>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605"/>
      <c r="D741" s="605"/>
      <c r="E741" s="605"/>
      <c r="F741" s="605"/>
      <c r="G741" s="605"/>
      <c r="H741" s="605"/>
      <c r="I741" s="605"/>
      <c r="J741" s="605"/>
      <c r="K741" s="605"/>
      <c r="L741" s="605"/>
      <c r="M741" s="605"/>
      <c r="N741" s="605"/>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605"/>
      <c r="D742" s="605"/>
      <c r="E742" s="605"/>
      <c r="F742" s="605"/>
      <c r="G742" s="605"/>
      <c r="H742" s="605"/>
      <c r="I742" s="605"/>
      <c r="J742" s="605"/>
      <c r="K742" s="605"/>
      <c r="L742" s="605"/>
      <c r="M742" s="605"/>
      <c r="N742" s="605"/>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605"/>
      <c r="D743" s="605"/>
      <c r="E743" s="605"/>
      <c r="F743" s="605"/>
      <c r="G743" s="605"/>
      <c r="H743" s="605"/>
      <c r="I743" s="605"/>
      <c r="J743" s="605"/>
      <c r="K743" s="605"/>
      <c r="L743" s="605"/>
      <c r="M743" s="605"/>
      <c r="N743" s="605"/>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605"/>
      <c r="D744" s="605"/>
      <c r="E744" s="605"/>
      <c r="F744" s="605"/>
      <c r="G744" s="605"/>
      <c r="H744" s="605"/>
      <c r="I744" s="605"/>
      <c r="J744" s="605"/>
      <c r="K744" s="605"/>
      <c r="L744" s="605"/>
      <c r="M744" s="605"/>
      <c r="N744" s="605"/>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605"/>
      <c r="D745" s="605"/>
      <c r="E745" s="605"/>
      <c r="F745" s="605"/>
      <c r="G745" s="605"/>
      <c r="H745" s="605"/>
      <c r="I745" s="605"/>
      <c r="J745" s="605"/>
      <c r="K745" s="605"/>
      <c r="L745" s="605"/>
      <c r="M745" s="605"/>
      <c r="N745" s="605"/>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605"/>
      <c r="D746" s="605"/>
      <c r="E746" s="605"/>
      <c r="F746" s="605"/>
      <c r="G746" s="605"/>
      <c r="H746" s="605"/>
      <c r="I746" s="605"/>
      <c r="J746" s="605"/>
      <c r="K746" s="605"/>
      <c r="L746" s="605"/>
      <c r="M746" s="605"/>
      <c r="N746" s="605"/>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605"/>
      <c r="D747" s="605"/>
      <c r="E747" s="605"/>
      <c r="F747" s="605"/>
      <c r="G747" s="605"/>
      <c r="H747" s="605"/>
      <c r="I747" s="605"/>
      <c r="J747" s="605"/>
      <c r="K747" s="605"/>
      <c r="L747" s="605"/>
      <c r="M747" s="605"/>
      <c r="N747" s="605"/>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605"/>
      <c r="D748" s="605"/>
      <c r="E748" s="605"/>
      <c r="F748" s="605"/>
      <c r="G748" s="605"/>
      <c r="H748" s="605"/>
      <c r="I748" s="605"/>
      <c r="J748" s="605"/>
      <c r="K748" s="605"/>
      <c r="L748" s="605"/>
      <c r="M748" s="605"/>
      <c r="N748" s="605"/>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605"/>
      <c r="D749" s="605"/>
      <c r="E749" s="605"/>
      <c r="F749" s="605"/>
      <c r="G749" s="605"/>
      <c r="H749" s="605"/>
      <c r="I749" s="605"/>
      <c r="J749" s="605"/>
      <c r="K749" s="605"/>
      <c r="L749" s="605"/>
      <c r="M749" s="605"/>
      <c r="N749" s="605"/>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605"/>
      <c r="D750" s="605"/>
      <c r="E750" s="605"/>
      <c r="F750" s="605"/>
      <c r="G750" s="605"/>
      <c r="H750" s="605"/>
      <c r="I750" s="605"/>
      <c r="J750" s="605"/>
      <c r="K750" s="605"/>
      <c r="L750" s="605"/>
      <c r="M750" s="605"/>
      <c r="N750" s="605"/>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605"/>
      <c r="D751" s="605"/>
      <c r="E751" s="605"/>
      <c r="F751" s="605"/>
      <c r="G751" s="605"/>
      <c r="H751" s="605"/>
      <c r="I751" s="605"/>
      <c r="J751" s="605"/>
      <c r="K751" s="605"/>
      <c r="L751" s="605"/>
      <c r="M751" s="605"/>
      <c r="N751" s="605"/>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605"/>
      <c r="D752" s="605"/>
      <c r="E752" s="605"/>
      <c r="F752" s="605"/>
      <c r="G752" s="605"/>
      <c r="H752" s="605"/>
      <c r="I752" s="605"/>
      <c r="J752" s="605"/>
      <c r="K752" s="605"/>
      <c r="L752" s="605"/>
      <c r="M752" s="605"/>
      <c r="N752" s="605"/>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605"/>
      <c r="D753" s="605"/>
      <c r="E753" s="605"/>
      <c r="F753" s="605"/>
      <c r="G753" s="605"/>
      <c r="H753" s="605"/>
      <c r="I753" s="605"/>
      <c r="J753" s="605"/>
      <c r="K753" s="605"/>
      <c r="L753" s="605"/>
      <c r="M753" s="605"/>
      <c r="N753" s="605"/>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605"/>
      <c r="D754" s="605"/>
      <c r="E754" s="605"/>
      <c r="F754" s="605"/>
      <c r="G754" s="605"/>
      <c r="H754" s="605"/>
      <c r="I754" s="605"/>
      <c r="J754" s="605"/>
      <c r="K754" s="605"/>
      <c r="L754" s="605"/>
      <c r="M754" s="605"/>
      <c r="N754" s="605"/>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605"/>
      <c r="D755" s="605"/>
      <c r="E755" s="605"/>
      <c r="F755" s="605"/>
      <c r="G755" s="605"/>
      <c r="H755" s="605"/>
      <c r="I755" s="605"/>
      <c r="J755" s="605"/>
      <c r="K755" s="605"/>
      <c r="L755" s="605"/>
      <c r="M755" s="605"/>
      <c r="N755" s="605"/>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605"/>
      <c r="D756" s="605"/>
      <c r="E756" s="605"/>
      <c r="F756" s="605"/>
      <c r="G756" s="605"/>
      <c r="H756" s="605"/>
      <c r="I756" s="605"/>
      <c r="J756" s="605"/>
      <c r="K756" s="605"/>
      <c r="L756" s="605"/>
      <c r="M756" s="605"/>
      <c r="N756" s="605"/>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605"/>
      <c r="D757" s="605"/>
      <c r="E757" s="605"/>
      <c r="F757" s="605"/>
      <c r="G757" s="605"/>
      <c r="H757" s="605"/>
      <c r="I757" s="605"/>
      <c r="J757" s="605"/>
      <c r="K757" s="605"/>
      <c r="L757" s="605"/>
      <c r="M757" s="605"/>
      <c r="N757" s="605"/>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605"/>
      <c r="D758" s="605"/>
      <c r="E758" s="605"/>
      <c r="F758" s="605"/>
      <c r="G758" s="605"/>
      <c r="H758" s="605"/>
      <c r="I758" s="605"/>
      <c r="J758" s="605"/>
      <c r="K758" s="605"/>
      <c r="L758" s="605"/>
      <c r="M758" s="605"/>
      <c r="N758" s="605"/>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605"/>
      <c r="D759" s="605"/>
      <c r="E759" s="605"/>
      <c r="F759" s="605"/>
      <c r="G759" s="605"/>
      <c r="H759" s="605"/>
      <c r="I759" s="605"/>
      <c r="J759" s="605"/>
      <c r="K759" s="605"/>
      <c r="L759" s="605"/>
      <c r="M759" s="605"/>
      <c r="N759" s="605"/>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605"/>
      <c r="D760" s="605"/>
      <c r="E760" s="605"/>
      <c r="F760" s="605"/>
      <c r="G760" s="605"/>
      <c r="H760" s="605"/>
      <c r="I760" s="605"/>
      <c r="J760" s="605"/>
      <c r="K760" s="605"/>
      <c r="L760" s="605"/>
      <c r="M760" s="605"/>
      <c r="N760" s="605"/>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605"/>
      <c r="D761" s="605"/>
      <c r="E761" s="605"/>
      <c r="F761" s="605"/>
      <c r="G761" s="605"/>
      <c r="H761" s="605"/>
      <c r="I761" s="605"/>
      <c r="J761" s="605"/>
      <c r="K761" s="605"/>
      <c r="L761" s="605"/>
      <c r="M761" s="605"/>
      <c r="N761" s="605"/>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605"/>
      <c r="D762" s="605"/>
      <c r="E762" s="605"/>
      <c r="F762" s="605"/>
      <c r="G762" s="605"/>
      <c r="H762" s="605"/>
      <c r="I762" s="605"/>
      <c r="J762" s="605"/>
      <c r="K762" s="605"/>
      <c r="L762" s="605"/>
      <c r="M762" s="605"/>
      <c r="N762" s="605"/>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605"/>
      <c r="D763" s="605"/>
      <c r="E763" s="605"/>
      <c r="F763" s="605"/>
      <c r="G763" s="605"/>
      <c r="H763" s="605"/>
      <c r="I763" s="605"/>
      <c r="J763" s="605"/>
      <c r="K763" s="605"/>
      <c r="L763" s="605"/>
      <c r="M763" s="605"/>
      <c r="N763" s="605"/>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605"/>
      <c r="D764" s="605"/>
      <c r="E764" s="605"/>
      <c r="F764" s="605"/>
      <c r="G764" s="605"/>
      <c r="H764" s="605"/>
      <c r="I764" s="605"/>
      <c r="J764" s="605"/>
      <c r="K764" s="605"/>
      <c r="L764" s="605"/>
      <c r="M764" s="605"/>
      <c r="N764" s="605"/>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605"/>
      <c r="D765" s="605"/>
      <c r="E765" s="605"/>
      <c r="F765" s="605"/>
      <c r="G765" s="605"/>
      <c r="H765" s="605"/>
      <c r="I765" s="605"/>
      <c r="J765" s="605"/>
      <c r="K765" s="605"/>
      <c r="L765" s="605"/>
      <c r="M765" s="605"/>
      <c r="N765" s="605"/>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605"/>
      <c r="D766" s="605"/>
      <c r="E766" s="605"/>
      <c r="F766" s="605"/>
      <c r="G766" s="605"/>
      <c r="H766" s="605"/>
      <c r="I766" s="605"/>
      <c r="J766" s="605"/>
      <c r="K766" s="605"/>
      <c r="L766" s="605"/>
      <c r="M766" s="605"/>
      <c r="N766" s="605"/>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605"/>
      <c r="D767" s="605"/>
      <c r="E767" s="605"/>
      <c r="F767" s="605"/>
      <c r="G767" s="605"/>
      <c r="H767" s="605"/>
      <c r="I767" s="605"/>
      <c r="J767" s="605"/>
      <c r="K767" s="605"/>
      <c r="L767" s="605"/>
      <c r="M767" s="605"/>
      <c r="N767" s="605"/>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605"/>
      <c r="D768" s="605"/>
      <c r="E768" s="605"/>
      <c r="F768" s="605"/>
      <c r="G768" s="605"/>
      <c r="H768" s="605"/>
      <c r="I768" s="605"/>
      <c r="J768" s="605"/>
      <c r="K768" s="605"/>
      <c r="L768" s="605"/>
      <c r="M768" s="605"/>
      <c r="N768" s="605"/>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605"/>
      <c r="D769" s="605"/>
      <c r="E769" s="605"/>
      <c r="F769" s="605"/>
      <c r="G769" s="605"/>
      <c r="H769" s="605"/>
      <c r="I769" s="605"/>
      <c r="J769" s="605"/>
      <c r="K769" s="605"/>
      <c r="L769" s="605"/>
      <c r="M769" s="605"/>
      <c r="N769" s="605"/>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605"/>
      <c r="D770" s="605"/>
      <c r="E770" s="605"/>
      <c r="F770" s="605"/>
      <c r="G770" s="605"/>
      <c r="H770" s="605"/>
      <c r="I770" s="605"/>
      <c r="J770" s="605"/>
      <c r="K770" s="605"/>
      <c r="L770" s="605"/>
      <c r="M770" s="605"/>
      <c r="N770" s="605"/>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605"/>
      <c r="D771" s="605"/>
      <c r="E771" s="605"/>
      <c r="F771" s="605"/>
      <c r="G771" s="605"/>
      <c r="H771" s="605"/>
      <c r="I771" s="605"/>
      <c r="J771" s="605"/>
      <c r="K771" s="605"/>
      <c r="L771" s="605"/>
      <c r="M771" s="605"/>
      <c r="N771" s="605"/>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605"/>
      <c r="D772" s="605"/>
      <c r="E772" s="605"/>
      <c r="F772" s="605"/>
      <c r="G772" s="605"/>
      <c r="H772" s="605"/>
      <c r="I772" s="605"/>
      <c r="J772" s="605"/>
      <c r="K772" s="605"/>
      <c r="L772" s="605"/>
      <c r="M772" s="605"/>
      <c r="N772" s="605"/>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605"/>
      <c r="D773" s="605"/>
      <c r="E773" s="605"/>
      <c r="F773" s="605"/>
      <c r="G773" s="605"/>
      <c r="H773" s="605"/>
      <c r="I773" s="605"/>
      <c r="J773" s="605"/>
      <c r="K773" s="605"/>
      <c r="L773" s="605"/>
      <c r="M773" s="605"/>
      <c r="N773" s="605"/>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605"/>
      <c r="D774" s="605"/>
      <c r="E774" s="605"/>
      <c r="F774" s="605"/>
      <c r="G774" s="605"/>
      <c r="H774" s="605"/>
      <c r="I774" s="605"/>
      <c r="J774" s="605"/>
      <c r="K774" s="605"/>
      <c r="L774" s="605"/>
      <c r="M774" s="605"/>
      <c r="N774" s="605"/>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605"/>
      <c r="D775" s="605"/>
      <c r="E775" s="605"/>
      <c r="F775" s="605"/>
      <c r="G775" s="605"/>
      <c r="H775" s="605"/>
      <c r="I775" s="605"/>
      <c r="J775" s="605"/>
      <c r="K775" s="605"/>
      <c r="L775" s="605"/>
      <c r="M775" s="605"/>
      <c r="N775" s="605"/>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605"/>
      <c r="D776" s="605"/>
      <c r="E776" s="605"/>
      <c r="F776" s="605"/>
      <c r="G776" s="605"/>
      <c r="H776" s="605"/>
      <c r="I776" s="605"/>
      <c r="J776" s="605"/>
      <c r="K776" s="605"/>
      <c r="L776" s="605"/>
      <c r="M776" s="605"/>
      <c r="N776" s="605"/>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605"/>
      <c r="D777" s="605"/>
      <c r="E777" s="605"/>
      <c r="F777" s="605"/>
      <c r="G777" s="605"/>
      <c r="H777" s="605"/>
      <c r="I777" s="605"/>
      <c r="J777" s="605"/>
      <c r="K777" s="605"/>
      <c r="L777" s="605"/>
      <c r="M777" s="605"/>
      <c r="N777" s="605"/>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605"/>
      <c r="D778" s="605"/>
      <c r="E778" s="605"/>
      <c r="F778" s="605"/>
      <c r="G778" s="605"/>
      <c r="H778" s="605"/>
      <c r="I778" s="605"/>
      <c r="J778" s="605"/>
      <c r="K778" s="605"/>
      <c r="L778" s="605"/>
      <c r="M778" s="605"/>
      <c r="N778" s="605"/>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605"/>
      <c r="D779" s="605"/>
      <c r="E779" s="605"/>
      <c r="F779" s="605"/>
      <c r="G779" s="605"/>
      <c r="H779" s="605"/>
      <c r="I779" s="605"/>
      <c r="J779" s="605"/>
      <c r="K779" s="605"/>
      <c r="L779" s="605"/>
      <c r="M779" s="605"/>
      <c r="N779" s="605"/>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605"/>
      <c r="D780" s="605"/>
      <c r="E780" s="605"/>
      <c r="F780" s="605"/>
      <c r="G780" s="605"/>
      <c r="H780" s="605"/>
      <c r="I780" s="605"/>
      <c r="J780" s="605"/>
      <c r="K780" s="605"/>
      <c r="L780" s="605"/>
      <c r="M780" s="605"/>
      <c r="N780" s="605"/>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605"/>
      <c r="D781" s="605"/>
      <c r="E781" s="605"/>
      <c r="F781" s="605"/>
      <c r="G781" s="605"/>
      <c r="H781" s="605"/>
      <c r="I781" s="605"/>
      <c r="J781" s="605"/>
      <c r="K781" s="605"/>
      <c r="L781" s="605"/>
      <c r="M781" s="605"/>
      <c r="N781" s="605"/>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605"/>
      <c r="D782" s="605"/>
      <c r="E782" s="605"/>
      <c r="F782" s="605"/>
      <c r="G782" s="605"/>
      <c r="H782" s="605"/>
      <c r="I782" s="605"/>
      <c r="J782" s="605"/>
      <c r="K782" s="605"/>
      <c r="L782" s="605"/>
      <c r="M782" s="605"/>
      <c r="N782" s="605"/>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605"/>
      <c r="D783" s="605"/>
      <c r="E783" s="605"/>
      <c r="F783" s="605"/>
      <c r="G783" s="605"/>
      <c r="H783" s="605"/>
      <c r="I783" s="605"/>
      <c r="J783" s="605"/>
      <c r="K783" s="605"/>
      <c r="L783" s="605"/>
      <c r="M783" s="605"/>
      <c r="N783" s="605"/>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605"/>
      <c r="D784" s="605"/>
      <c r="E784" s="605"/>
      <c r="F784" s="605"/>
      <c r="G784" s="605"/>
      <c r="H784" s="605"/>
      <c r="I784" s="605"/>
      <c r="J784" s="605"/>
      <c r="K784" s="605"/>
      <c r="L784" s="605"/>
      <c r="M784" s="605"/>
      <c r="N784" s="605"/>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605"/>
      <c r="D785" s="605"/>
      <c r="E785" s="605"/>
      <c r="F785" s="605"/>
      <c r="G785" s="605"/>
      <c r="H785" s="605"/>
      <c r="I785" s="605"/>
      <c r="J785" s="605"/>
      <c r="K785" s="605"/>
      <c r="L785" s="605"/>
      <c r="M785" s="605"/>
      <c r="N785" s="605"/>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605"/>
      <c r="D786" s="605"/>
      <c r="E786" s="605"/>
      <c r="F786" s="605"/>
      <c r="G786" s="605"/>
      <c r="H786" s="605"/>
      <c r="I786" s="605"/>
      <c r="J786" s="605"/>
      <c r="K786" s="605"/>
      <c r="L786" s="605"/>
      <c r="M786" s="605"/>
      <c r="N786" s="605"/>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605"/>
      <c r="D787" s="605"/>
      <c r="E787" s="605"/>
      <c r="F787" s="605"/>
      <c r="G787" s="605"/>
      <c r="H787" s="605"/>
      <c r="I787" s="605"/>
      <c r="J787" s="605"/>
      <c r="K787" s="605"/>
      <c r="L787" s="605"/>
      <c r="M787" s="605"/>
      <c r="N787" s="605"/>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605"/>
      <c r="D788" s="605"/>
      <c r="E788" s="605"/>
      <c r="F788" s="605"/>
      <c r="G788" s="605"/>
      <c r="H788" s="605"/>
      <c r="I788" s="605"/>
      <c r="J788" s="605"/>
      <c r="K788" s="605"/>
      <c r="L788" s="605"/>
      <c r="M788" s="605"/>
      <c r="N788" s="605"/>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605"/>
      <c r="D789" s="605"/>
      <c r="E789" s="605"/>
      <c r="F789" s="605"/>
      <c r="G789" s="605"/>
      <c r="H789" s="605"/>
      <c r="I789" s="605"/>
      <c r="J789" s="605"/>
      <c r="K789" s="605"/>
      <c r="L789" s="605"/>
      <c r="M789" s="605"/>
      <c r="N789" s="605"/>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605"/>
      <c r="D790" s="605"/>
      <c r="E790" s="605"/>
      <c r="F790" s="605"/>
      <c r="G790" s="605"/>
      <c r="H790" s="605"/>
      <c r="I790" s="605"/>
      <c r="J790" s="605"/>
      <c r="K790" s="605"/>
      <c r="L790" s="605"/>
      <c r="M790" s="605"/>
      <c r="N790" s="605"/>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605"/>
      <c r="D791" s="605"/>
      <c r="E791" s="605"/>
      <c r="F791" s="605"/>
      <c r="G791" s="605"/>
      <c r="H791" s="605"/>
      <c r="I791" s="605"/>
      <c r="J791" s="605"/>
      <c r="K791" s="605"/>
      <c r="L791" s="605"/>
      <c r="M791" s="605"/>
      <c r="N791" s="605"/>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605"/>
      <c r="D792" s="605"/>
      <c r="E792" s="605"/>
      <c r="F792" s="605"/>
      <c r="G792" s="605"/>
      <c r="H792" s="605"/>
      <c r="I792" s="605"/>
      <c r="J792" s="605"/>
      <c r="K792" s="605"/>
      <c r="L792" s="605"/>
      <c r="M792" s="605"/>
      <c r="N792" s="605"/>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605"/>
      <c r="D793" s="605"/>
      <c r="E793" s="605"/>
      <c r="F793" s="605"/>
      <c r="G793" s="605"/>
      <c r="H793" s="605"/>
      <c r="I793" s="605"/>
      <c r="J793" s="605"/>
      <c r="K793" s="605"/>
      <c r="L793" s="605"/>
      <c r="M793" s="605"/>
      <c r="N793" s="605"/>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605"/>
      <c r="D794" s="605"/>
      <c r="E794" s="605"/>
      <c r="F794" s="605"/>
      <c r="G794" s="605"/>
      <c r="H794" s="605"/>
      <c r="I794" s="605"/>
      <c r="J794" s="605"/>
      <c r="K794" s="605"/>
      <c r="L794" s="605"/>
      <c r="M794" s="605"/>
      <c r="N794" s="605"/>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605"/>
      <c r="D795" s="605"/>
      <c r="E795" s="605"/>
      <c r="F795" s="605"/>
      <c r="G795" s="605"/>
      <c r="H795" s="605"/>
      <c r="I795" s="605"/>
      <c r="J795" s="605"/>
      <c r="K795" s="605"/>
      <c r="L795" s="605"/>
      <c r="M795" s="605"/>
      <c r="N795" s="605"/>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605"/>
      <c r="D796" s="605"/>
      <c r="E796" s="605"/>
      <c r="F796" s="605"/>
      <c r="G796" s="605"/>
      <c r="H796" s="605"/>
      <c r="I796" s="605"/>
      <c r="J796" s="605"/>
      <c r="K796" s="605"/>
      <c r="L796" s="605"/>
      <c r="M796" s="605"/>
      <c r="N796" s="605"/>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605"/>
      <c r="D797" s="605"/>
      <c r="E797" s="605"/>
      <c r="F797" s="605"/>
      <c r="G797" s="605"/>
      <c r="H797" s="605"/>
      <c r="I797" s="605"/>
      <c r="J797" s="605"/>
      <c r="K797" s="605"/>
      <c r="L797" s="605"/>
      <c r="M797" s="605"/>
      <c r="N797" s="605"/>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605"/>
      <c r="D798" s="605"/>
      <c r="E798" s="605"/>
      <c r="F798" s="605"/>
      <c r="G798" s="605"/>
      <c r="H798" s="605"/>
      <c r="I798" s="605"/>
      <c r="J798" s="605"/>
      <c r="K798" s="605"/>
      <c r="L798" s="605"/>
      <c r="M798" s="605"/>
      <c r="N798" s="605"/>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605"/>
      <c r="D799" s="605"/>
      <c r="E799" s="605"/>
      <c r="F799" s="605"/>
      <c r="G799" s="605"/>
      <c r="H799" s="605"/>
      <c r="I799" s="605"/>
      <c r="J799" s="605"/>
      <c r="K799" s="605"/>
      <c r="L799" s="605"/>
      <c r="M799" s="605"/>
      <c r="N799" s="605"/>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363" customFormat="true" ht="21" customHeight="true" x14ac:dyDescent="0.2">
      <c r="A1025" s="1073" t="s">
        <v>146</v>
      </c>
      <c r="B1025" s="1073"/>
      <c r="C1025" s="1073"/>
      <c r="AR1025" s="356"/>
      <c r="AS1025" s="356"/>
      <c r="AT1025" s="356"/>
      <c r="AU1025" s="356"/>
      <c r="AV1025" s="356"/>
      <c r="AW1025" s="356"/>
      <c r="AX1025" s="356"/>
      <c r="AY1025" s="356"/>
      <c r="AZ1025" s="356"/>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363" customFormat="true" ht="15.95" customHeight="true" x14ac:dyDescent="0.2">
      <c r="A1026" s="1056" t="s">
        <v>193</v>
      </c>
      <c r="B1026" s="1056"/>
      <c r="C1026" s="494" t="s">
        <v>194</v>
      </c>
      <c r="AR1026" s="356"/>
      <c r="AS1026" s="356"/>
      <c r="AT1026" s="356"/>
      <c r="AU1026" s="356"/>
      <c r="AV1026" s="356"/>
      <c r="AW1026" s="356"/>
      <c r="AX1026" s="356"/>
      <c r="AY1026" s="356"/>
      <c r="AZ1026" s="356"/>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363" customFormat="true" ht="17.1" hidden="true" customHeight="true" x14ac:dyDescent="0.2">
      <c r="A1027" s="495" t="s">
        <v>195</v>
      </c>
      <c r="B1027" s="496" t="s">
        <v>198</v>
      </c>
      <c r="C1027" s="497">
        <v>8497</v>
      </c>
      <c r="AR1027" s="356"/>
      <c r="AS1027" s="356"/>
      <c r="AT1027" s="356"/>
      <c r="AU1027" s="356"/>
      <c r="AV1027" s="356"/>
      <c r="AW1027" s="356"/>
      <c r="AX1027" s="356"/>
      <c r="AY1027" s="356"/>
      <c r="AZ1027" s="356"/>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363" customFormat="true" ht="17.1" hidden="true" customHeight="true" x14ac:dyDescent="0.2">
      <c r="A1028" s="498" t="s">
        <v>197</v>
      </c>
      <c r="B1028" s="499" t="s">
        <v>198</v>
      </c>
      <c r="C1028" s="500">
        <v>8497</v>
      </c>
      <c r="AR1028" s="356"/>
      <c r="AS1028" s="356"/>
      <c r="AT1028" s="356"/>
      <c r="AU1028" s="356"/>
      <c r="AV1028" s="356"/>
      <c r="AW1028" s="356"/>
      <c r="AX1028" s="356"/>
      <c r="AY1028" s="356"/>
      <c r="AZ1028" s="356"/>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363" customFormat="true" ht="17.1" hidden="true" customHeight="true" x14ac:dyDescent="0.2">
      <c r="A1029" s="498" t="s">
        <v>199</v>
      </c>
      <c r="B1029" s="499" t="s">
        <v>200</v>
      </c>
      <c r="C1029" s="500">
        <v>8497</v>
      </c>
      <c r="AR1029" s="356"/>
      <c r="AS1029" s="356"/>
      <c r="AT1029" s="356"/>
      <c r="AU1029" s="356"/>
      <c r="AV1029" s="356"/>
      <c r="AW1029" s="356"/>
      <c r="AX1029" s="356"/>
      <c r="AY1029" s="356"/>
      <c r="AZ1029" s="356"/>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363" customFormat="true" ht="17.1" hidden="true" customHeight="true" x14ac:dyDescent="0.2">
      <c r="A1030" s="498" t="s">
        <v>201</v>
      </c>
      <c r="B1030" s="499" t="s">
        <v>202</v>
      </c>
      <c r="C1030" s="500">
        <v>8497</v>
      </c>
      <c r="AR1030" s="356"/>
      <c r="AS1030" s="356"/>
      <c r="AT1030" s="356"/>
      <c r="AU1030" s="356"/>
      <c r="AV1030" s="356"/>
      <c r="AW1030" s="356"/>
      <c r="AX1030" s="356"/>
      <c r="AY1030" s="356"/>
      <c r="AZ1030" s="356"/>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363" customFormat="true" ht="17.1" customHeight="true" x14ac:dyDescent="0.2">
      <c r="A1031" s="1057" t="s">
        <v>203</v>
      </c>
      <c r="B1031" s="499" t="s">
        <v>204</v>
      </c>
      <c r="C1031" s="500">
        <v>1835</v>
      </c>
      <c r="AR1031" s="356"/>
      <c r="AS1031" s="356"/>
      <c r="AT1031" s="356"/>
      <c r="AU1031" s="356"/>
      <c r="AV1031" s="356"/>
      <c r="AW1031" s="356"/>
      <c r="AX1031" s="356"/>
      <c r="AY1031" s="356"/>
      <c r="AZ1031" s="356"/>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363" customFormat="true" ht="17.1" customHeight="true" x14ac:dyDescent="0.2">
      <c r="A1032" s="1057"/>
      <c r="B1032" s="499" t="s">
        <v>205</v>
      </c>
      <c r="C1032" s="500">
        <v>6662</v>
      </c>
      <c r="AR1032" s="356"/>
      <c r="AS1032" s="356"/>
      <c r="AT1032" s="356"/>
      <c r="AU1032" s="356"/>
      <c r="AV1032" s="356"/>
      <c r="AW1032" s="356"/>
      <c r="AX1032" s="356"/>
      <c r="AY1032" s="356"/>
      <c r="AZ1032" s="356"/>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363" customFormat="true" ht="17.1" customHeight="true" x14ac:dyDescent="0.2">
      <c r="A1033" s="1058"/>
      <c r="B1033" s="501" t="s">
        <v>206</v>
      </c>
      <c r="C1033" s="502">
        <v>0</v>
      </c>
      <c r="AR1033" s="356"/>
      <c r="AS1033" s="356"/>
      <c r="AT1033" s="356"/>
      <c r="AU1033" s="356"/>
      <c r="AV1033" s="356"/>
      <c r="AW1033" s="356"/>
      <c r="AX1033" s="356"/>
      <c r="AY1033" s="356"/>
      <c r="AZ1033" s="356"/>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363" customFormat="true" ht="12.95" customHeight="true" x14ac:dyDescent="0.2">
      <c r="A1034" s="1059" t="s">
        <v>350</v>
      </c>
      <c r="B1034" s="1059"/>
      <c r="C1034" s="1059"/>
      <c r="AR1034" s="356"/>
      <c r="AS1034" s="356"/>
      <c r="AT1034" s="356"/>
      <c r="AU1034" s="356"/>
      <c r="AV1034" s="356"/>
      <c r="AW1034" s="356"/>
      <c r="AX1034" s="356"/>
      <c r="AY1034" s="356"/>
      <c r="AZ1034" s="356"/>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R1035" s="356"/>
      <c r="AS1035" s="356"/>
      <c r="AT1035" s="356"/>
      <c r="AU1035" s="356"/>
      <c r="AV1035" s="356"/>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t="e">
        <f>BR122+BR123</f>
        <v>#VALUE!</v>
      </c>
    </row>
    <row r="1038" ht="15" customHeight="true" x14ac:dyDescent="0.2">
      <c r="A1038" s="413" t="str">
        <f>S15</f>
        <v>Dar es Salaam</v>
      </c>
      <c r="B1038" s="413" t="e">
        <f>BS122+BS123</f>
        <v>#VALUE!</v>
      </c>
    </row>
    <row r="1039" ht="15" customHeight="true" x14ac:dyDescent="0.2">
      <c r="A1039" s="413" t="str">
        <f>T15</f>
        <v>Dodoma</v>
      </c>
      <c r="B1039" s="413" t="e">
        <f>BT122+BT123</f>
        <v>#VALUE!</v>
      </c>
    </row>
    <row r="1040" ht="15" customHeight="true" x14ac:dyDescent="0.2">
      <c r="A1040" s="413" t="str">
        <f>U15</f>
        <v>Iringa</v>
      </c>
      <c r="B1040" s="413" t="e">
        <f>BU122+BU123</f>
        <v>#VALUE!</v>
      </c>
    </row>
    <row r="1041" ht="15" customHeight="true" x14ac:dyDescent="0.2">
      <c r="A1041" s="413" t="str">
        <f>V15</f>
        <v>Kagera</v>
      </c>
      <c r="B1041" s="413" t="e">
        <f>BV122+BV123</f>
        <v>#VALUE!</v>
      </c>
    </row>
    <row r="1042" ht="15" customHeight="true" x14ac:dyDescent="0.2">
      <c r="A1042" s="413" t="str">
        <f>W15</f>
        <v>Kigoma</v>
      </c>
      <c r="B1042" s="413" t="e">
        <f>BW122+BW123</f>
        <v>#VALUE!</v>
      </c>
    </row>
    <row r="1043" ht="15" customHeight="true" x14ac:dyDescent="0.2">
      <c r="A1043" s="413" t="str">
        <f>X15</f>
        <v>Kilimanjaro</v>
      </c>
      <c r="B1043" s="413" t="e">
        <f>BX122+XR123</f>
        <v>#VALUE!</v>
      </c>
    </row>
    <row r="1044" ht="15" customHeight="true" x14ac:dyDescent="0.2">
      <c r="A1044" s="413" t="str">
        <f>Y15</f>
        <v>Lindi</v>
      </c>
      <c r="B1044" s="413" t="e">
        <f>BY122+BY123</f>
        <v>#VALUE!</v>
      </c>
    </row>
    <row r="1045" ht="15" customHeight="true" x14ac:dyDescent="0.2">
      <c r="A1045" s="413" t="str">
        <f>Z15</f>
        <v>Manyara</v>
      </c>
      <c r="B1045" s="413" t="e">
        <f>BZ122+BZ123</f>
        <v>#VALUE!</v>
      </c>
    </row>
    <row r="1046" ht="15" customHeight="true" x14ac:dyDescent="0.2">
      <c r="A1046" s="380" t="str">
        <f>AA15</f>
        <v>Mara</v>
      </c>
      <c r="B1046" s="413" t="e">
        <f>CA122+CA123</f>
        <v>#VALUE!</v>
      </c>
    </row>
    <row r="1047" ht="15" customHeight="true" x14ac:dyDescent="0.2">
      <c r="A1047" s="380" t="str">
        <f>AB15</f>
        <v>Mbeya</v>
      </c>
      <c r="B1047" s="413" t="e">
        <f>CB122+CB123</f>
        <v>#VALUE!</v>
      </c>
    </row>
    <row r="1048" ht="15" customHeight="true" x14ac:dyDescent="0.2">
      <c r="A1048" s="380" t="str">
        <f>AC15</f>
        <v>Morogoro</v>
      </c>
      <c r="B1048" s="413" t="e">
        <f>CC122+CC123</f>
        <v>#VALUE!</v>
      </c>
    </row>
    <row r="1049" ht="15" customHeight="true" x14ac:dyDescent="0.2">
      <c r="A1049" s="380" t="str">
        <f>AD15</f>
        <v>Mtwara</v>
      </c>
      <c r="B1049" s="413" t="e">
        <f>CD122+CD123</f>
        <v>#VALUE!</v>
      </c>
    </row>
    <row r="1050" ht="15" customHeight="true" x14ac:dyDescent="0.2">
      <c r="A1050" s="380" t="str">
        <f>AE15</f>
        <v>Mwanza</v>
      </c>
      <c r="B1050" s="413" t="e">
        <f>CE122+CE123</f>
        <v>#VALUE!</v>
      </c>
    </row>
    <row r="1051" ht="15" customHeight="true" x14ac:dyDescent="0.2">
      <c r="A1051" s="380" t="str">
        <f>AF15</f>
        <v>Pemba 1</v>
      </c>
      <c r="B1051" s="413" t="e">
        <f>CF122+CF123</f>
        <v>#VALUE!</v>
      </c>
    </row>
    <row r="1052" ht="15" customHeight="true" x14ac:dyDescent="0.2">
      <c r="A1052" s="380" t="str">
        <f>AG15</f>
        <v>Pemba 2</v>
      </c>
      <c r="B1052" s="413" t="e">
        <f>CG122+CG123</f>
        <v>#VALUE!</v>
      </c>
    </row>
    <row r="1053" ht="15" customHeight="true" x14ac:dyDescent="0.2">
      <c r="A1053" s="380" t="str">
        <f>AH15</f>
        <v>Pwani</v>
      </c>
      <c r="B1053" s="413" t="e">
        <f>CH122+CH123</f>
        <v>#VALUE!</v>
      </c>
    </row>
    <row r="1054" ht="15" customHeight="true" x14ac:dyDescent="0.2">
      <c r="A1054" s="380" t="str">
        <f>AI15</f>
        <v>Rukwa</v>
      </c>
      <c r="B1054" s="413" t="e">
        <f>CI122+CI123</f>
        <v>#VALUE!</v>
      </c>
    </row>
    <row r="1055" ht="15" customHeight="true" x14ac:dyDescent="0.2">
      <c r="A1055" s="380" t="str">
        <f>AJ15</f>
        <v>Ruvuma</v>
      </c>
      <c r="B1055" s="413" t="e">
        <f>CJ122+CJ123</f>
        <v>#VALUE!</v>
      </c>
    </row>
    <row r="1056" ht="15" customHeight="true" x14ac:dyDescent="0.2">
      <c r="A1056" s="380" t="str">
        <f>AK15</f>
        <v>Shinyanga</v>
      </c>
      <c r="B1056" s="413" t="e">
        <f>CK122+CK123</f>
        <v>#VALUE!</v>
      </c>
    </row>
    <row r="1057" ht="15" customHeight="true" x14ac:dyDescent="0.2">
      <c r="A1057" s="380" t="str">
        <f>AL15</f>
        <v>Singida</v>
      </c>
      <c r="B1057" s="413" t="e">
        <f>CL122+CL123</f>
        <v>#VALUE!</v>
      </c>
    </row>
    <row r="1058" ht="15" customHeight="true" x14ac:dyDescent="0.2">
      <c r="A1058" s="380" t="str">
        <f>AM15</f>
        <v>Tabora</v>
      </c>
      <c r="B1058" s="413" t="e">
        <f>CM122+CM123</f>
        <v>#VALUE!</v>
      </c>
    </row>
    <row r="1059" ht="15" customHeight="true" x14ac:dyDescent="0.2">
      <c r="A1059" s="380" t="str">
        <f>AN15</f>
        <v>Tanga</v>
      </c>
      <c r="B1059" s="413" t="e">
        <f>CN122+CN123</f>
        <v>#VALUE!</v>
      </c>
    </row>
    <row r="1060" ht="15" customHeight="true" x14ac:dyDescent="0.2">
      <c r="A1060" s="380" t="str">
        <f>AO15</f>
        <v>Unguja 1</v>
      </c>
      <c r="B1060" s="413" t="e">
        <f>CO122+CO123</f>
        <v>#VALUE!</v>
      </c>
    </row>
    <row r="1061" ht="15" customHeight="true" x14ac:dyDescent="0.2">
      <c r="A1061" s="380" t="str">
        <f>AP15</f>
        <v>Unguja 2</v>
      </c>
      <c r="B1061" s="413" t="e">
        <f>CP122+CP123</f>
        <v>#VALUE!</v>
      </c>
    </row>
    <row r="1062" ht="15" customHeight="true" x14ac:dyDescent="0.2">
      <c r="A1062" s="380" t="str">
        <f>AQ15</f>
        <v>Unguja 3</v>
      </c>
      <c r="B1062" s="413" t="e">
        <f>CQ122+CQ123</f>
        <v>#VALUE!</v>
      </c>
    </row>
    <row r="1063" ht="15" customHeight="true" x14ac:dyDescent="0.2">
      <c r="A1063" s="380">
        <f>AR15</f>
        <v>0</v>
      </c>
      <c r="B1063" s="413">
        <f>CR122+CR123</f>
        <v>0</v>
      </c>
    </row>
    <row r="1064" ht="15" customHeight="true" x14ac:dyDescent="0.2">
      <c r="A1064" s="380">
        <f>AS15</f>
        <v>0</v>
      </c>
      <c r="B1064" s="413">
        <f>CS122+CS123</f>
        <v>0</v>
      </c>
    </row>
    <row r="1065" ht="15" customHeight="true" x14ac:dyDescent="0.2">
      <c r="A1065" s="380">
        <f>AT15</f>
        <v>0</v>
      </c>
      <c r="B1065" s="413">
        <f>CT122+CT123</f>
        <v>0</v>
      </c>
    </row>
    <row r="1066" ht="15" customHeight="true" x14ac:dyDescent="0.2">
      <c r="A1066" s="380">
        <f>AU15</f>
        <v>0</v>
      </c>
      <c r="B1066" s="413">
        <f>CU122+CU123</f>
        <v>0</v>
      </c>
    </row>
    <row r="1067" ht="15" customHeight="true" x14ac:dyDescent="0.2">
      <c r="A1067" s="380">
        <f>AV15</f>
        <v>0</v>
      </c>
      <c r="B1067" s="413">
        <f>CV122+CV123</f>
        <v>0</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26</v>
      </c>
      <c r="B1072" s="380" t="s">
        <v>136</v>
      </c>
    </row>
    <row r="1100" s="356" customFormat="true" ht="17.1" customHeight="true" x14ac:dyDescent="0.2">
      <c r="A1100" s="922"/>
      <c r="B1100" s="919"/>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row>
    <row r="1101" s="356" customFormat="true" ht="17.1" customHeight="true" x14ac:dyDescent="0.2">
      <c r="A1101" s="923"/>
      <c r="B1101" s="920"/>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356" customFormat="true" ht="17.1" customHeight="true" x14ac:dyDescent="0.2">
      <c r="A1114" s="923"/>
      <c r="B1114" s="920"/>
      <c r="C1114" s="901"/>
      <c r="D1114" s="901"/>
      <c r="E1114" s="901"/>
      <c r="F1114" s="901"/>
      <c r="G1114" s="901"/>
      <c r="H1114" s="901"/>
      <c r="I1114" s="901"/>
      <c r="J1114" s="901"/>
      <c r="K1114" s="901"/>
      <c r="L1114" s="901"/>
      <c r="M1114" s="901"/>
      <c r="N1114" s="901"/>
      <c r="O1114" s="901"/>
      <c r="P1114" s="901"/>
      <c r="Q1114" s="901"/>
      <c r="R1114" s="901"/>
      <c r="S1114" s="901"/>
      <c r="T1114" s="901"/>
      <c r="U1114" s="901"/>
      <c r="V1114" s="901"/>
      <c r="W1114" s="901"/>
      <c r="X1114" s="901"/>
      <c r="Y1114" s="901"/>
      <c r="Z1114" s="901"/>
      <c r="AA1114" s="901"/>
      <c r="AB1114" s="901"/>
      <c r="AC1114" s="901"/>
      <c r="AD1114" s="901"/>
      <c r="AE1114" s="901"/>
      <c r="AF1114" s="901"/>
      <c r="AG1114" s="901"/>
      <c r="AH1114" s="901"/>
      <c r="AI1114" s="901"/>
      <c r="AJ1114" s="901"/>
      <c r="AK1114" s="901"/>
      <c r="AL1114" s="901"/>
      <c r="AM1114" s="901"/>
      <c r="AN1114" s="901"/>
      <c r="AO1114" s="901"/>
      <c r="AP1114" s="901"/>
      <c r="AQ1114" s="901"/>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row>
    <row r="1115" s="356" customFormat="true" ht="17.1" customHeight="true" x14ac:dyDescent="0.2">
      <c r="A1115" s="923"/>
      <c r="B1115" s="920"/>
      <c r="C1115" s="901"/>
      <c r="D1115" s="901"/>
      <c r="E1115" s="901"/>
      <c r="F1115" s="901"/>
      <c r="G1115" s="901"/>
      <c r="H1115" s="901"/>
      <c r="I1115" s="901"/>
      <c r="J1115" s="901"/>
      <c r="K1115" s="901"/>
      <c r="L1115" s="901"/>
      <c r="M1115" s="901"/>
      <c r="N1115" s="901"/>
      <c r="O1115" s="901"/>
      <c r="P1115" s="901"/>
      <c r="Q1115" s="901"/>
      <c r="R1115" s="901"/>
      <c r="S1115" s="901"/>
      <c r="T1115" s="901"/>
      <c r="U1115" s="901"/>
      <c r="V1115" s="901"/>
      <c r="W1115" s="901"/>
      <c r="X1115" s="901"/>
      <c r="Y1115" s="901"/>
      <c r="Z1115" s="901"/>
      <c r="AA1115" s="901"/>
      <c r="AB1115" s="901"/>
      <c r="AC1115" s="901"/>
      <c r="AD1115" s="901"/>
      <c r="AE1115" s="901"/>
      <c r="AF1115" s="901"/>
      <c r="AG1115" s="901"/>
      <c r="AH1115" s="901"/>
      <c r="AI1115" s="901"/>
      <c r="AJ1115" s="901"/>
      <c r="AK1115" s="901"/>
      <c r="AL1115" s="901"/>
      <c r="AM1115" s="901"/>
      <c r="AN1115" s="901"/>
      <c r="AO1115" s="901"/>
      <c r="AP1115" s="901"/>
      <c r="AQ1115" s="901"/>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row>
    <row r="1116" s="356" customFormat="true" ht="17.1" customHeight="true" x14ac:dyDescent="0.2">
      <c r="A1116" s="923"/>
      <c r="B1116" s="920"/>
      <c r="C1116" s="901"/>
      <c r="D1116" s="901"/>
      <c r="E1116" s="901"/>
      <c r="F1116" s="901"/>
      <c r="G1116" s="901"/>
      <c r="H1116" s="901"/>
      <c r="I1116" s="901"/>
      <c r="J1116" s="901"/>
      <c r="K1116" s="901"/>
      <c r="L1116" s="901"/>
      <c r="M1116" s="901"/>
      <c r="N1116" s="901"/>
      <c r="O1116" s="901"/>
      <c r="P1116" s="901"/>
      <c r="Q1116" s="901"/>
      <c r="R1116" s="901"/>
      <c r="S1116" s="901"/>
      <c r="T1116" s="901"/>
      <c r="U1116" s="901"/>
      <c r="V1116" s="901"/>
      <c r="W1116" s="901"/>
      <c r="X1116" s="901"/>
      <c r="Y1116" s="901"/>
      <c r="Z1116" s="901"/>
      <c r="AA1116" s="901"/>
      <c r="AB1116" s="901"/>
      <c r="AC1116" s="901"/>
      <c r="AD1116" s="901"/>
      <c r="AE1116" s="901"/>
      <c r="AF1116" s="901"/>
      <c r="AG1116" s="901"/>
      <c r="AH1116" s="901"/>
      <c r="AI1116" s="901"/>
      <c r="AJ1116" s="901"/>
      <c r="AK1116" s="901"/>
      <c r="AL1116" s="901"/>
      <c r="AM1116" s="901"/>
      <c r="AN1116" s="901"/>
      <c r="AO1116" s="901"/>
      <c r="AP1116" s="901"/>
      <c r="AQ1116" s="901"/>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row>
    <row r="1117" s="356" customFormat="true" ht="17.1" customHeight="true" x14ac:dyDescent="0.2">
      <c r="A1117" s="924"/>
      <c r="B1117" s="921"/>
      <c r="C1117" s="903"/>
      <c r="D1117" s="903"/>
      <c r="E1117" s="903"/>
      <c r="F1117" s="903"/>
      <c r="G1117" s="903"/>
      <c r="H1117" s="903"/>
      <c r="I1117" s="903"/>
      <c r="J1117" s="903"/>
      <c r="K1117" s="903"/>
      <c r="L1117" s="903"/>
      <c r="M1117" s="903"/>
      <c r="N1117" s="903"/>
      <c r="O1117" s="903"/>
      <c r="P1117" s="903"/>
      <c r="Q1117" s="903"/>
      <c r="R1117" s="903"/>
      <c r="S1117" s="903"/>
      <c r="T1117" s="903"/>
      <c r="U1117" s="903"/>
      <c r="V1117" s="903"/>
      <c r="W1117" s="903"/>
      <c r="X1117" s="903"/>
      <c r="Y1117" s="903"/>
      <c r="Z1117" s="903"/>
      <c r="AA1117" s="903"/>
      <c r="AB1117" s="903"/>
      <c r="AC1117" s="903"/>
      <c r="AD1117" s="903"/>
      <c r="AE1117" s="903"/>
      <c r="AF1117" s="903"/>
      <c r="AG1117" s="903"/>
      <c r="AH1117" s="903"/>
      <c r="AI1117" s="903"/>
      <c r="AJ1117" s="903"/>
      <c r="AK1117" s="903"/>
      <c r="AL1117" s="903"/>
      <c r="AM1117" s="903"/>
      <c r="AN1117" s="903"/>
      <c r="AO1117" s="903"/>
      <c r="AP1117" s="903"/>
      <c r="AQ1117" s="903"/>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84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A153:BA157"/>
    <mergeCell ref="BA144:BA147"/>
    <mergeCell ref="BM14:BQ14"/>
    <mergeCell ref="BA16:BA17"/>
    <mergeCell ref="BA18:BA21"/>
    <mergeCell ref="BA22:BA23"/>
    <mergeCell ref="BC27:BG27"/>
    <mergeCell ref="BH27:BL27"/>
    <mergeCell ref="BM27:BQ27"/>
    <mergeCell ref="BA41:BA42"/>
    <mergeCell ref="BC56:BG56"/>
    <mergeCell ref="BH56:BL56"/>
    <mergeCell ref="BM56:BQ56"/>
    <mergeCell ref="BA31:BA32"/>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BA29:BA30"/>
    <mergeCell ref="A31:A32"/>
    <mergeCell ref="M27:Q27"/>
    <mergeCell ref="M14:Q14"/>
    <mergeCell ref="A16:A17"/>
    <mergeCell ref="A18:A21"/>
    <mergeCell ref="A22:A23"/>
    <mergeCell ref="A24:A26"/>
    <mergeCell ref="A29:A30"/>
    <mergeCell ref="A124:A127"/>
    <mergeCell ref="A35:A36"/>
    <mergeCell ref="A37:A38"/>
    <mergeCell ref="A41:A42"/>
    <mergeCell ref="A43:A44"/>
    <mergeCell ref="A45:A46"/>
    <mergeCell ref="C27:G27"/>
    <mergeCell ref="H27:L27"/>
    <mergeCell ref="C14:G14"/>
    <mergeCell ref="H14:L14"/>
    <mergeCell ref="A108:B108"/>
    <mergeCell ref="C120:G120"/>
    <mergeCell ref="H120:L120"/>
    <mergeCell ref="A58:A77"/>
    <mergeCell ref="C56:G56"/>
    <mergeCell ref="H56:L56"/>
    <mergeCell ref="M56:Q56"/>
    <mergeCell ref="M120:Q120"/>
    <mergeCell ref="A122:A123"/>
    <mergeCell ref="A208:B208"/>
    <mergeCell ref="C220:G220"/>
    <mergeCell ref="A153:A156"/>
    <mergeCell ref="C133:G133"/>
    <mergeCell ref="H133:L133"/>
    <mergeCell ref="M133:Q133"/>
    <mergeCell ref="A135:A139"/>
    <mergeCell ref="A140:A143"/>
    <mergeCell ref="A128:A129"/>
    <mergeCell ref="A130:A132"/>
    <mergeCell ref="A144:A147"/>
    <mergeCell ref="A148:A150"/>
    <mergeCell ref="A1025:C1025"/>
    <mergeCell ref="A1026:B1026"/>
    <mergeCell ref="A1031:A1033"/>
    <mergeCell ref="A1034:C1034"/>
    <mergeCell ref="C399:F399"/>
    <mergeCell ref="H220:L220"/>
    <mergeCell ref="M220:Q220"/>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2:D412"/>
    <mergeCell ref="H412:I412"/>
    <mergeCell ref="M412:N412"/>
    <mergeCell ref="C413:D413"/>
    <mergeCell ref="H413:I413"/>
    <mergeCell ref="M413:N413"/>
    <mergeCell ref="C410:D410"/>
    <mergeCell ref="H410:I410"/>
    <mergeCell ref="M410:N410"/>
    <mergeCell ref="C411:D411"/>
    <mergeCell ref="H411:I411"/>
    <mergeCell ref="M411:N411"/>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36:E436"/>
    <mergeCell ref="H436:I436"/>
    <mergeCell ref="M436:N436"/>
    <mergeCell ref="C437:D437"/>
    <mergeCell ref="H437:I437"/>
    <mergeCell ref="M437:O437"/>
    <mergeCell ref="C434:D434"/>
    <mergeCell ref="H434:I434"/>
    <mergeCell ref="M434:N434"/>
    <mergeCell ref="C435:D435"/>
    <mergeCell ref="H435:I435"/>
    <mergeCell ref="M435:N435"/>
    <mergeCell ref="C440:D440"/>
    <mergeCell ref="H440:I440"/>
    <mergeCell ref="M440:N440"/>
    <mergeCell ref="C441:D441"/>
    <mergeCell ref="H441:I441"/>
    <mergeCell ref="M441:N441"/>
    <mergeCell ref="C438:D438"/>
    <mergeCell ref="H438:J438"/>
    <mergeCell ref="M438:N438"/>
    <mergeCell ref="C439:D439"/>
    <mergeCell ref="H439:I439"/>
    <mergeCell ref="M439:N439"/>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68:D468"/>
    <mergeCell ref="H468:I468"/>
    <mergeCell ref="M468:N468"/>
    <mergeCell ref="C469:D469"/>
    <mergeCell ref="H469:I469"/>
    <mergeCell ref="M469:N469"/>
    <mergeCell ref="C466:D466"/>
    <mergeCell ref="H466:I466"/>
    <mergeCell ref="M466:N466"/>
    <mergeCell ref="C467:D467"/>
    <mergeCell ref="H467:I467"/>
    <mergeCell ref="M467:N467"/>
    <mergeCell ref="O473:Q473"/>
    <mergeCell ref="C474:D474"/>
    <mergeCell ref="H474:L474"/>
    <mergeCell ref="C470:G470"/>
    <mergeCell ref="H470:I470"/>
    <mergeCell ref="M470:N470"/>
    <mergeCell ref="C471:D472"/>
    <mergeCell ref="E471:G471"/>
    <mergeCell ref="H471:I471"/>
    <mergeCell ref="M471:N471"/>
    <mergeCell ref="H472:I472"/>
    <mergeCell ref="M472:Q472"/>
    <mergeCell ref="C475:D475"/>
    <mergeCell ref="H475:I476"/>
    <mergeCell ref="J475:L475"/>
    <mergeCell ref="M475:N475"/>
    <mergeCell ref="C476:E476"/>
    <mergeCell ref="M476:N476"/>
    <mergeCell ref="C473:D473"/>
    <mergeCell ref="H473:I473"/>
    <mergeCell ref="M473:N474"/>
    <mergeCell ref="C481:D481"/>
    <mergeCell ref="H481:I482"/>
    <mergeCell ref="M481:N481"/>
    <mergeCell ref="C482:D482"/>
    <mergeCell ref="M482:N482"/>
    <mergeCell ref="C483:D483"/>
    <mergeCell ref="H483:I483"/>
    <mergeCell ref="M483:N483"/>
    <mergeCell ref="C477:D478"/>
    <mergeCell ref="H477:I477"/>
    <mergeCell ref="M477:N477"/>
    <mergeCell ref="H478:I478"/>
    <mergeCell ref="M478:O478"/>
    <mergeCell ref="C479:D479"/>
    <mergeCell ref="H479:I479"/>
    <mergeCell ref="M479:N480"/>
    <mergeCell ref="C480:D480"/>
    <mergeCell ref="H480:J480"/>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E511"/>
    <mergeCell ref="H511:I511"/>
    <mergeCell ref="M511:N511"/>
    <mergeCell ref="C508:D508"/>
    <mergeCell ref="H508:I508"/>
    <mergeCell ref="M508:N508"/>
    <mergeCell ref="C509:D509"/>
    <mergeCell ref="H509:I509"/>
    <mergeCell ref="M509:N509"/>
    <mergeCell ref="C514:D514"/>
    <mergeCell ref="H514:I514"/>
    <mergeCell ref="M514:O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J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s>
  <conditionalFormatting sqref="BC1:CZ1048576">
    <cfRule type="cellIs" dxfId="4"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4993"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4994"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4995"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4996"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4997"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4998"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4999"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5000"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5001"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5002"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5003"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5004"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5005"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5006"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5007"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5008" r:id="rId19" name="B_Matrix">
              <controlPr defaultSize="0" print="0" autoFill="0" autoPict="0" macro="[0]!GoTo_WATER">
                <anchor moveWithCells="1">
                  <from>
                    <xdr:col>1</xdr:col>
                    <xdr:colOff>228600</xdr:colOff>
                    <xdr:row>398</xdr:row>
                    <xdr:rowOff>9525</xdr:rowOff>
                  </from>
                  <to>
                    <xdr:col>1</xdr:col>
                    <xdr:colOff>1704975</xdr:colOff>
                    <xdr:row>399</xdr:row>
                    <xdr:rowOff>200025</xdr:rowOff>
                  </to>
                </anchor>
              </controlPr>
            </control>
          </mc:Choice>
        </mc:AlternateContent>
        <mc:AlternateContent xmlns:mc="http://schemas.openxmlformats.org/markup-compatibility/2006">
          <mc:Choice Requires="x14">
            <control shapeId="255009"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5010"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5011"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5012"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5013"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5014"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5015"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5016"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5017"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5018"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5019"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5020"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5021"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5022"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5023"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5024"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5025"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5026"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5027"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5028"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5029"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5030"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5031"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5032"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5033"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5034"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5035"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5036"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5037"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5038"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5039"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5040"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5041"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5042"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5043"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DB804-ADFF-4957-89DA-74C300901D39}">
  <sheetPr codeName="Feuil5"/>
  <dimension ref="A1:CZ1200"/>
  <sheetViews>
    <sheetView showGridLines="false" workbookViewId="0"/>
  </sheetViews>
  <sheetFormatPr defaultColWidth="13.5703125" defaultRowHeight="15" customHeight="true" x14ac:dyDescent="0.2"/>
  <cols>
    <col min="1" max="1" width="31.5703125" style="450" customWidth="true"/>
    <col min="2" max="2" width="41.5703125" style="450" customWidth="true"/>
    <col min="3" max="17" width="10.7109375" style="450" customWidth="true"/>
    <col min="18" max="43" width="12.5703125" style="450" customWidth="true"/>
    <col min="44" max="52" width="12.5703125" style="356" customWidth="true"/>
    <col min="53" max="53" width="31.5703125" style="451" customWidth="true"/>
    <col min="54" max="54" width="41.5703125" style="380" customWidth="true"/>
    <col min="55" max="69" width="9.140625" style="451" customWidth="true"/>
    <col min="70" max="77" width="12.5703125" style="451" customWidth="true"/>
    <col min="78" max="104" width="12.5703125" style="356" customWidth="true"/>
    <col min="105" max="16384" width="13.5703125" style="450"/>
  </cols>
  <sheetData>
    <row r="1" s="313" customFormat="true" ht="18" customHeight="true" x14ac:dyDescent="0.2">
      <c r="AR1" s="356"/>
      <c r="AS1" s="356"/>
      <c r="AT1" s="356"/>
      <c r="AU1" s="356"/>
      <c r="AV1" s="356"/>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R2" s="356"/>
      <c r="AS2" s="356"/>
      <c r="AT2" s="356"/>
      <c r="AU2" s="356"/>
      <c r="AV2" s="356"/>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2010</v>
      </c>
      <c r="B3" s="373"/>
      <c r="AR3" s="356"/>
      <c r="AS3" s="356"/>
      <c r="AT3" s="356"/>
      <c r="AU3" s="356"/>
      <c r="AV3" s="356"/>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R4" s="356"/>
      <c r="AS4" s="356"/>
      <c r="AT4" s="356"/>
      <c r="AU4" s="356"/>
      <c r="AV4" s="356"/>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R5" s="356"/>
      <c r="AS5" s="356"/>
      <c r="AT5" s="356"/>
      <c r="AU5" s="356"/>
      <c r="AV5" s="356"/>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R6" s="356"/>
      <c r="AS6" s="356"/>
      <c r="AT6" s="356"/>
      <c r="AU6" s="356"/>
      <c r="AV6" s="356"/>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R7" s="356"/>
      <c r="AS7" s="356"/>
      <c r="AT7" s="356"/>
      <c r="AU7" s="356"/>
      <c r="AV7" s="356"/>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R8" s="356"/>
      <c r="AS8" s="356"/>
      <c r="AT8" s="356"/>
      <c r="AU8" s="356"/>
      <c r="AV8" s="356"/>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DHS10</v>
      </c>
      <c r="AR9" s="356"/>
      <c r="AS9" s="356"/>
      <c r="AT9" s="356"/>
      <c r="AU9" s="356"/>
      <c r="AV9" s="356"/>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tr">
        <f>B1028</f>
        <v/>
      </c>
      <c r="B10" s="196"/>
      <c r="AR10" s="356"/>
      <c r="AS10" s="356"/>
      <c r="AT10" s="356"/>
      <c r="AU10" s="356"/>
      <c r="AV10" s="35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tr">
        <f>B1027</f>
        <v/>
      </c>
      <c r="B11" s="195"/>
      <c r="AR11" s="356"/>
      <c r="AS11" s="356"/>
      <c r="AT11" s="356"/>
      <c r="AU11" s="356"/>
      <c r="AV11" s="356"/>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R12" s="356"/>
      <c r="AS12" s="356"/>
      <c r="AT12" s="356"/>
      <c r="AU12" s="356"/>
      <c r="AV12" s="35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R13" s="356"/>
      <c r="AS13" s="356"/>
      <c r="AT13" s="356"/>
      <c r="AU13" s="356"/>
      <c r="AV13" s="356"/>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453"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25"/>
      <c r="AS14" s="425"/>
      <c r="AT14" s="425"/>
      <c r="AU14" s="425"/>
      <c r="AV14" s="42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426"/>
      <c r="CN14" s="426"/>
      <c r="CO14" s="426"/>
      <c r="CP14" s="426"/>
      <c r="CQ14" s="426"/>
      <c r="CR14" s="360"/>
      <c r="CS14" s="360"/>
      <c r="CT14" s="360"/>
      <c r="CU14" s="360"/>
      <c r="CV14" s="360"/>
      <c r="CW14" s="360"/>
      <c r="CX14" s="360"/>
      <c r="CY14" s="360"/>
      <c r="CZ14" s="360"/>
    </row>
    <row r="15" s="453" customFormat="true" ht="24"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375</v>
      </c>
      <c r="T15" s="581" t="s">
        <v>149</v>
      </c>
      <c r="U15" s="581" t="s">
        <v>150</v>
      </c>
      <c r="V15" s="581" t="s">
        <v>151</v>
      </c>
      <c r="W15" s="581" t="s">
        <v>152</v>
      </c>
      <c r="X15" s="581" t="s">
        <v>153</v>
      </c>
      <c r="Y15" s="581" t="s">
        <v>154</v>
      </c>
      <c r="Z15" s="581" t="s">
        <v>155</v>
      </c>
      <c r="AA15" s="581" t="s">
        <v>156</v>
      </c>
      <c r="AB15" s="581" t="s">
        <v>157</v>
      </c>
      <c r="AC15" s="581" t="s">
        <v>158</v>
      </c>
      <c r="AD15" s="581" t="s">
        <v>159</v>
      </c>
      <c r="AE15" s="581" t="s">
        <v>160</v>
      </c>
      <c r="AF15" s="581" t="s">
        <v>277</v>
      </c>
      <c r="AG15" s="581" t="s">
        <v>278</v>
      </c>
      <c r="AH15" s="581" t="s">
        <v>161</v>
      </c>
      <c r="AI15" s="581" t="s">
        <v>162</v>
      </c>
      <c r="AJ15" s="581" t="s">
        <v>163</v>
      </c>
      <c r="AK15" s="581" t="s">
        <v>164</v>
      </c>
      <c r="AL15" s="581" t="s">
        <v>165</v>
      </c>
      <c r="AM15" s="581" t="s">
        <v>166</v>
      </c>
      <c r="AN15" s="581" t="s">
        <v>167</v>
      </c>
      <c r="AO15" s="581" t="s">
        <v>279</v>
      </c>
      <c r="AP15" s="581" t="s">
        <v>281</v>
      </c>
      <c r="AQ15" s="582" t="s">
        <v>376</v>
      </c>
      <c r="AR15" s="425"/>
      <c r="AS15" s="425"/>
      <c r="AT15" s="425"/>
      <c r="AU15" s="425"/>
      <c r="AV15" s="425"/>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375</v>
      </c>
      <c r="BT15" s="554" t="s">
        <v>149</v>
      </c>
      <c r="BU15" s="554" t="s">
        <v>150</v>
      </c>
      <c r="BV15" s="554" t="s">
        <v>151</v>
      </c>
      <c r="BW15" s="554" t="s">
        <v>152</v>
      </c>
      <c r="BX15" s="554" t="s">
        <v>153</v>
      </c>
      <c r="BY15" s="555" t="s">
        <v>154</v>
      </c>
      <c r="BZ15" s="555" t="s">
        <v>155</v>
      </c>
      <c r="CA15" s="555" t="s">
        <v>156</v>
      </c>
      <c r="CB15" s="555" t="s">
        <v>157</v>
      </c>
      <c r="CC15" s="555" t="s">
        <v>158</v>
      </c>
      <c r="CD15" s="555" t="s">
        <v>159</v>
      </c>
      <c r="CE15" s="555" t="s">
        <v>160</v>
      </c>
      <c r="CF15" s="555" t="s">
        <v>277</v>
      </c>
      <c r="CG15" s="555" t="s">
        <v>278</v>
      </c>
      <c r="CH15" s="555" t="s">
        <v>161</v>
      </c>
      <c r="CI15" s="555" t="s">
        <v>162</v>
      </c>
      <c r="CJ15" s="555" t="s">
        <v>163</v>
      </c>
      <c r="CK15" s="555" t="s">
        <v>164</v>
      </c>
      <c r="CL15" s="555" t="s">
        <v>165</v>
      </c>
      <c r="CM15" s="555" t="s">
        <v>166</v>
      </c>
      <c r="CN15" s="555" t="s">
        <v>167</v>
      </c>
      <c r="CO15" s="555" t="s">
        <v>279</v>
      </c>
      <c r="CP15" s="555" t="s">
        <v>281</v>
      </c>
      <c r="CQ15" s="555" t="s">
        <v>376</v>
      </c>
      <c r="CR15" s="201"/>
      <c r="CS15" s="201"/>
      <c r="CT15" s="201"/>
      <c r="CU15" s="201"/>
      <c r="CV15" s="201"/>
      <c r="CW15" s="201"/>
      <c r="CX15" s="201"/>
      <c r="CY15" s="201"/>
      <c r="CZ15" s="201"/>
    </row>
    <row r="16" s="453" customFormat="true" ht="15" customHeight="true" x14ac:dyDescent="0.2">
      <c r="A16" s="1068" t="s">
        <v>13</v>
      </c>
      <c r="B16" s="386" t="s">
        <v>14</v>
      </c>
      <c r="C16" s="145">
        <v>28.096168170940082</v>
      </c>
      <c r="D16" s="144">
        <v>32.288754064503344</v>
      </c>
      <c r="E16" s="144">
        <v>43.69223686551225</v>
      </c>
      <c r="F16" s="144">
        <v>57.282897511853434</v>
      </c>
      <c r="G16" s="143">
        <v>85.946924240893708</v>
      </c>
      <c r="H16" s="142">
        <v>56.223316605472981</v>
      </c>
      <c r="I16" s="144">
        <v>78.653977044344487</v>
      </c>
      <c r="J16" s="144">
        <v>87.397126896121279</v>
      </c>
      <c r="K16" s="144">
        <v>92.363188077717481</v>
      </c>
      <c r="L16" s="141">
        <v>96.595837444529465</v>
      </c>
      <c r="M16" s="145">
        <v>26.129480667674265</v>
      </c>
      <c r="N16" s="144">
        <v>32.110154534586798</v>
      </c>
      <c r="O16" s="144">
        <v>35.918922931419289</v>
      </c>
      <c r="P16" s="144">
        <v>44.869391163626659</v>
      </c>
      <c r="Q16" s="143">
        <v>59.0174074880238</v>
      </c>
      <c r="R16" s="142">
        <v>77.54605793843659</v>
      </c>
      <c r="S16" s="144">
        <v>94.013436324327742</v>
      </c>
      <c r="T16" s="144">
        <v>40.398488179948224</v>
      </c>
      <c r="U16" s="144">
        <v>42.354750746767088</v>
      </c>
      <c r="V16" s="144">
        <v>37.611336813712974</v>
      </c>
      <c r="W16" s="144">
        <v>43.038343816168414</v>
      </c>
      <c r="X16" s="144">
        <v>74.234522155986738</v>
      </c>
      <c r="Y16" s="144">
        <v>25.594190574725328</v>
      </c>
      <c r="Z16" s="144">
        <v>48.943759234442574</v>
      </c>
      <c r="AA16" s="144">
        <v>36.718751091835728</v>
      </c>
      <c r="AB16" s="144">
        <v>51.039787034816172</v>
      </c>
      <c r="AC16" s="144">
        <v>57.973442119515099</v>
      </c>
      <c r="AD16" s="144">
        <v>44.576331997366751</v>
      </c>
      <c r="AE16" s="144">
        <v>40.003460445166631</v>
      </c>
      <c r="AF16" s="144">
        <v>79.313106961722895</v>
      </c>
      <c r="AG16" s="144">
        <v>74.815026358091544</v>
      </c>
      <c r="AH16" s="144">
        <v>58.452200713710013</v>
      </c>
      <c r="AI16" s="144">
        <v>43.366673738823039</v>
      </c>
      <c r="AJ16" s="144">
        <v>52.734581055050143</v>
      </c>
      <c r="AK16" s="144">
        <v>40.891376160697682</v>
      </c>
      <c r="AL16" s="144">
        <v>41.999222510546666</v>
      </c>
      <c r="AM16" s="144">
        <v>24.436633203439477</v>
      </c>
      <c r="AN16" s="144">
        <v>39.7561034609815</v>
      </c>
      <c r="AO16" s="144">
        <v>91.385040276478776</v>
      </c>
      <c r="AP16" s="144">
        <v>73.045854230078277</v>
      </c>
      <c r="AQ16" s="141">
        <v>67.713245319285917</v>
      </c>
      <c r="AR16" s="425"/>
      <c r="AS16" s="425"/>
      <c r="AT16" s="425"/>
      <c r="AU16" s="425"/>
      <c r="AV16" s="425"/>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47" t="s">
        <v>35</v>
      </c>
      <c r="CN16" s="47" t="s">
        <v>35</v>
      </c>
      <c r="CO16" s="47" t="s">
        <v>35</v>
      </c>
      <c r="CP16" s="47" t="s">
        <v>35</v>
      </c>
      <c r="CQ16" s="47" t="s">
        <v>35</v>
      </c>
      <c r="CR16" s="7"/>
      <c r="CS16" s="7"/>
      <c r="CT16" s="7"/>
      <c r="CU16" s="7"/>
      <c r="CV16" s="7"/>
      <c r="CW16" s="7"/>
      <c r="CX16" s="7"/>
      <c r="CY16" s="7"/>
      <c r="CZ16" s="7"/>
    </row>
    <row r="17" s="453" customFormat="true" ht="15" customHeight="true" x14ac:dyDescent="0.2">
      <c r="A17" s="1069"/>
      <c r="B17" s="387" t="s">
        <v>51</v>
      </c>
      <c r="C17" s="140">
        <v>71.903831829060309</v>
      </c>
      <c r="D17" s="139">
        <v>67.711245935496706</v>
      </c>
      <c r="E17" s="139">
        <v>56.307763134487899</v>
      </c>
      <c r="F17" s="139">
        <v>42.717102488146679</v>
      </c>
      <c r="G17" s="138">
        <v>14.053075759106179</v>
      </c>
      <c r="H17" s="137">
        <v>43.776683394527097</v>
      </c>
      <c r="I17" s="139">
        <v>21.346022955655428</v>
      </c>
      <c r="J17" s="139">
        <v>12.60287310387872</v>
      </c>
      <c r="K17" s="139">
        <v>7.6368119222824475</v>
      </c>
      <c r="L17" s="136">
        <v>3.4041625554705273</v>
      </c>
      <c r="M17" s="140">
        <v>73.870519332325813</v>
      </c>
      <c r="N17" s="139">
        <v>67.889845465413245</v>
      </c>
      <c r="O17" s="139">
        <v>64.081077068580797</v>
      </c>
      <c r="P17" s="139">
        <v>55.130608836373149</v>
      </c>
      <c r="Q17" s="138">
        <v>40.982592511976037</v>
      </c>
      <c r="R17" s="137">
        <v>22.453942061563417</v>
      </c>
      <c r="S17" s="139">
        <v>5.9865636756721878</v>
      </c>
      <c r="T17" s="139">
        <v>59.601511820051691</v>
      </c>
      <c r="U17" s="139">
        <v>57.645249253232954</v>
      </c>
      <c r="V17" s="139">
        <v>62.388663186286955</v>
      </c>
      <c r="W17" s="139">
        <v>56.961656183831657</v>
      </c>
      <c r="X17" s="139">
        <v>25.765477844013102</v>
      </c>
      <c r="Y17" s="139">
        <v>74.405809425274597</v>
      </c>
      <c r="Z17" s="139">
        <v>51.056240765557192</v>
      </c>
      <c r="AA17" s="139">
        <v>63.281248908164322</v>
      </c>
      <c r="AB17" s="139">
        <v>48.9602129651838</v>
      </c>
      <c r="AC17" s="139">
        <v>42.026557880484752</v>
      </c>
      <c r="AD17" s="139">
        <v>55.423668002633377</v>
      </c>
      <c r="AE17" s="139">
        <v>59.996539554833404</v>
      </c>
      <c r="AF17" s="139">
        <v>20.686893038277145</v>
      </c>
      <c r="AG17" s="139">
        <v>25.1849736419084</v>
      </c>
      <c r="AH17" s="139">
        <v>41.547799286290164</v>
      </c>
      <c r="AI17" s="139">
        <v>56.633326261176919</v>
      </c>
      <c r="AJ17" s="139">
        <v>47.265418944949786</v>
      </c>
      <c r="AK17" s="139">
        <v>59.10862383930229</v>
      </c>
      <c r="AL17" s="139">
        <v>58.000777489453284</v>
      </c>
      <c r="AM17" s="139">
        <v>75.563366796560487</v>
      </c>
      <c r="AN17" s="139">
        <v>60.243896539018472</v>
      </c>
      <c r="AO17" s="139">
        <v>8.6149597235211655</v>
      </c>
      <c r="AP17" s="139">
        <v>26.954145769921663</v>
      </c>
      <c r="AQ17" s="136">
        <v>32.286754680714047</v>
      </c>
      <c r="AR17" s="425"/>
      <c r="AS17" s="425"/>
      <c r="AT17" s="425"/>
      <c r="AU17" s="425"/>
      <c r="AV17" s="425"/>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46" t="s">
        <v>35</v>
      </c>
      <c r="CN17" s="46" t="s">
        <v>35</v>
      </c>
      <c r="CO17" s="46" t="s">
        <v>35</v>
      </c>
      <c r="CP17" s="46" t="s">
        <v>35</v>
      </c>
      <c r="CQ17" s="46" t="s">
        <v>35</v>
      </c>
      <c r="CR17" s="7"/>
      <c r="CS17" s="7"/>
      <c r="CT17" s="7"/>
      <c r="CU17" s="7"/>
      <c r="CV17" s="7"/>
      <c r="CW17" s="7"/>
      <c r="CX17" s="7"/>
      <c r="CY17" s="7"/>
      <c r="CZ17" s="7"/>
    </row>
    <row r="18" s="453" customFormat="true" ht="15" customHeight="true" x14ac:dyDescent="0.2">
      <c r="A18" s="1069" t="s">
        <v>60</v>
      </c>
      <c r="B18" s="387" t="s">
        <v>15</v>
      </c>
      <c r="C18" s="140">
        <f>C16*C23/100</f>
        <v>19.409164219128549</v>
      </c>
      <c r="D18" s="139">
        <f>D16*D23/100</f>
        <v>22.570730785500469</v>
      </c>
      <c r="E18" s="139">
        <f t="shared" ref="E18:AQ18" si="0">E16*E23/100</f>
        <v>31.090666893749145</v>
      </c>
      <c r="F18" s="139">
        <f t="shared" si="0"/>
        <v>47.624083095776953</v>
      </c>
      <c r="G18" s="138">
        <f t="shared" si="0"/>
        <v>79.971486520254444</v>
      </c>
      <c r="H18" s="137">
        <f t="shared" si="0"/>
        <v>44.845098096864469</v>
      </c>
      <c r="I18" s="139">
        <f t="shared" si="0"/>
        <v>69.731505592312004</v>
      </c>
      <c r="J18" s="139">
        <f t="shared" si="0"/>
        <v>78.92807158103065</v>
      </c>
      <c r="K18" s="139">
        <f t="shared" si="0"/>
        <v>86.86216775884543</v>
      </c>
      <c r="L18" s="136">
        <f t="shared" si="0"/>
        <v>92.638280869140729</v>
      </c>
      <c r="M18" s="140">
        <f t="shared" si="0"/>
        <v>17.441609313769064</v>
      </c>
      <c r="N18" s="139">
        <f t="shared" si="0"/>
        <v>23.604857657821732</v>
      </c>
      <c r="O18" s="139">
        <f t="shared" si="0"/>
        <v>24.120211121141015</v>
      </c>
      <c r="P18" s="139">
        <f t="shared" si="0"/>
        <v>33.394154310725725</v>
      </c>
      <c r="Q18" s="138">
        <f t="shared" si="0"/>
        <v>50.326418480683081</v>
      </c>
      <c r="R18" s="137">
        <f t="shared" si="0"/>
        <v>61.379294344205775</v>
      </c>
      <c r="S18" s="139">
        <f t="shared" si="0"/>
        <v>88.350462064212024</v>
      </c>
      <c r="T18" s="139">
        <f t="shared" si="0"/>
        <v>15.79254254199579</v>
      </c>
      <c r="U18" s="139">
        <f t="shared" si="0"/>
        <v>36.963973744357638</v>
      </c>
      <c r="V18" s="139">
        <f t="shared" si="0"/>
        <v>30.97666431696841</v>
      </c>
      <c r="W18" s="139">
        <f t="shared" si="0"/>
        <v>30.315406676050408</v>
      </c>
      <c r="X18" s="139">
        <f t="shared" si="0"/>
        <v>63.045277197016659</v>
      </c>
      <c r="Y18" s="139">
        <f t="shared" si="0"/>
        <v>19.930026015970348</v>
      </c>
      <c r="Z18" s="139">
        <f t="shared" si="0"/>
        <v>32.964174217001279</v>
      </c>
      <c r="AA18" s="139">
        <f t="shared" si="0"/>
        <v>29.775211708211696</v>
      </c>
      <c r="AB18" s="139">
        <f t="shared" si="0"/>
        <v>41.268672644874052</v>
      </c>
      <c r="AC18" s="139">
        <f t="shared" si="0"/>
        <v>51.797316873816229</v>
      </c>
      <c r="AD18" s="139">
        <f t="shared" si="0"/>
        <v>39.062634355378144</v>
      </c>
      <c r="AE18" s="139">
        <f t="shared" si="0"/>
        <v>32.8371525948357</v>
      </c>
      <c r="AF18" s="139">
        <f t="shared" si="0"/>
        <v>78.560477635081995</v>
      </c>
      <c r="AG18" s="139">
        <f t="shared" si="0"/>
        <v>74.815026358091544</v>
      </c>
      <c r="AH18" s="139">
        <f t="shared" si="0"/>
        <v>53.772391510210447</v>
      </c>
      <c r="AI18" s="139">
        <f t="shared" si="0"/>
        <v>34.048261981614438</v>
      </c>
      <c r="AJ18" s="139">
        <f t="shared" si="0"/>
        <v>48.634730580089744</v>
      </c>
      <c r="AK18" s="139">
        <f t="shared" si="0"/>
        <v>27.13602125723212</v>
      </c>
      <c r="AL18" s="139">
        <f t="shared" si="0"/>
        <v>25.373163575726938</v>
      </c>
      <c r="AM18" s="139">
        <f t="shared" si="0"/>
        <v>21.465719961119788</v>
      </c>
      <c r="AN18" s="139">
        <f t="shared" si="0"/>
        <v>35.525289986917514</v>
      </c>
      <c r="AO18" s="139">
        <f t="shared" si="0"/>
        <v>79.700504199402445</v>
      </c>
      <c r="AP18" s="139">
        <f t="shared" si="0"/>
        <v>59.24074359824175</v>
      </c>
      <c r="AQ18" s="136">
        <f t="shared" si="0"/>
        <v>65.952166033992896</v>
      </c>
      <c r="AR18" s="425"/>
      <c r="AS18" s="425"/>
      <c r="AT18" s="425"/>
      <c r="AU18" s="425"/>
      <c r="AV18" s="425"/>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46" t="s">
        <v>35</v>
      </c>
      <c r="CN18" s="46" t="s">
        <v>35</v>
      </c>
      <c r="CO18" s="46" t="s">
        <v>35</v>
      </c>
      <c r="CP18" s="46" t="s">
        <v>35</v>
      </c>
      <c r="CQ18" s="46" t="s">
        <v>35</v>
      </c>
      <c r="CR18" s="7"/>
      <c r="CS18" s="7"/>
      <c r="CT18" s="7"/>
      <c r="CU18" s="7"/>
      <c r="CV18" s="7"/>
      <c r="CW18" s="7"/>
      <c r="CX18" s="7"/>
      <c r="CY18" s="7"/>
      <c r="CZ18" s="7"/>
    </row>
    <row r="19" s="453" customFormat="true" ht="15" customHeight="true" x14ac:dyDescent="0.2">
      <c r="A19" s="1069"/>
      <c r="B19" s="387" t="s">
        <v>16</v>
      </c>
      <c r="C19" s="140">
        <f>C16*C22/100</f>
        <v>8.6870039518114872</v>
      </c>
      <c r="D19" s="139">
        <f>D16*D22/100</f>
        <v>9.7180232790028693</v>
      </c>
      <c r="E19" s="139">
        <f t="shared" ref="E19:AQ19" si="1">E16*E22/100</f>
        <v>12.601569971763022</v>
      </c>
      <c r="F19" s="139">
        <f t="shared" si="1"/>
        <v>9.6588144160764635</v>
      </c>
      <c r="G19" s="138">
        <f t="shared" si="1"/>
        <v>5.9754377206393325</v>
      </c>
      <c r="H19" s="137">
        <f t="shared" si="1"/>
        <v>11.378218508608571</v>
      </c>
      <c r="I19" s="139">
        <f t="shared" si="1"/>
        <v>8.9224714520324806</v>
      </c>
      <c r="J19" s="139">
        <f t="shared" si="1"/>
        <v>8.4690553150906034</v>
      </c>
      <c r="K19" s="139">
        <f t="shared" si="1"/>
        <v>5.5010203188721327</v>
      </c>
      <c r="L19" s="136">
        <f t="shared" si="1"/>
        <v>3.9575565753886286</v>
      </c>
      <c r="M19" s="140">
        <f t="shared" si="1"/>
        <v>8.6878713539051962</v>
      </c>
      <c r="N19" s="139">
        <f t="shared" si="1"/>
        <v>8.5052968767649819</v>
      </c>
      <c r="O19" s="139">
        <f t="shared" si="1"/>
        <v>11.798711810278233</v>
      </c>
      <c r="P19" s="139">
        <f t="shared" si="1"/>
        <v>11.475236852900959</v>
      </c>
      <c r="Q19" s="138">
        <f t="shared" si="1"/>
        <v>8.6909890073406739</v>
      </c>
      <c r="R19" s="137">
        <f t="shared" si="1"/>
        <v>16.166763594230776</v>
      </c>
      <c r="S19" s="139">
        <f t="shared" si="1"/>
        <v>5.6629742601157362</v>
      </c>
      <c r="T19" s="139">
        <f t="shared" si="1"/>
        <v>24.605945637952473</v>
      </c>
      <c r="U19" s="139">
        <f t="shared" si="1"/>
        <v>5.3907770024094495</v>
      </c>
      <c r="V19" s="139">
        <f t="shared" si="1"/>
        <v>6.6346724967445603</v>
      </c>
      <c r="W19" s="139">
        <f t="shared" si="1"/>
        <v>12.722937140118001</v>
      </c>
      <c r="X19" s="139">
        <f t="shared" si="1"/>
        <v>11.189244958970113</v>
      </c>
      <c r="Y19" s="139">
        <f t="shared" si="1"/>
        <v>5.6641645587549876</v>
      </c>
      <c r="Z19" s="139">
        <f t="shared" si="1"/>
        <v>15.979585017441304</v>
      </c>
      <c r="AA19" s="139">
        <f t="shared" si="1"/>
        <v>6.9435393836240351</v>
      </c>
      <c r="AB19" s="139">
        <f t="shared" si="1"/>
        <v>9.7711143899420971</v>
      </c>
      <c r="AC19" s="139">
        <f t="shared" si="1"/>
        <v>6.1761252456988949</v>
      </c>
      <c r="AD19" s="139">
        <f t="shared" si="1"/>
        <v>5.5136976419886023</v>
      </c>
      <c r="AE19" s="139">
        <f t="shared" si="1"/>
        <v>7.1663078503309414</v>
      </c>
      <c r="AF19" s="139">
        <f t="shared" si="1"/>
        <v>0.75262932664090831</v>
      </c>
      <c r="AG19" s="139">
        <f t="shared" si="1"/>
        <v>0</v>
      </c>
      <c r="AH19" s="139">
        <f t="shared" si="1"/>
        <v>4.6798092034995671</v>
      </c>
      <c r="AI19" s="139">
        <f t="shared" si="1"/>
        <v>9.3184117572085921</v>
      </c>
      <c r="AJ19" s="139">
        <f t="shared" si="1"/>
        <v>4.0998504749604079</v>
      </c>
      <c r="AK19" s="139">
        <f t="shared" si="1"/>
        <v>13.755354903465538</v>
      </c>
      <c r="AL19" s="139">
        <f t="shared" si="1"/>
        <v>16.626058934819742</v>
      </c>
      <c r="AM19" s="139">
        <f t="shared" si="1"/>
        <v>2.9709132423196856</v>
      </c>
      <c r="AN19" s="139">
        <f t="shared" si="1"/>
        <v>4.230813474063968</v>
      </c>
      <c r="AO19" s="139">
        <f t="shared" si="1"/>
        <v>11.684536077076361</v>
      </c>
      <c r="AP19" s="139">
        <f t="shared" si="1"/>
        <v>13.80511063183654</v>
      </c>
      <c r="AQ19" s="136">
        <f t="shared" si="1"/>
        <v>1.7610792852930217</v>
      </c>
      <c r="AR19" s="425"/>
      <c r="AS19" s="425"/>
      <c r="AT19" s="425"/>
      <c r="AU19" s="425"/>
      <c r="AV19" s="425"/>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46" t="s">
        <v>35</v>
      </c>
      <c r="CN19" s="46" t="s">
        <v>35</v>
      </c>
      <c r="CO19" s="46" t="s">
        <v>35</v>
      </c>
      <c r="CP19" s="46" t="s">
        <v>35</v>
      </c>
      <c r="CQ19" s="46" t="s">
        <v>35</v>
      </c>
      <c r="CR19" s="7"/>
      <c r="CS19" s="7"/>
      <c r="CT19" s="7"/>
      <c r="CU19" s="7"/>
      <c r="CV19" s="7"/>
      <c r="CW19" s="7"/>
      <c r="CX19" s="7"/>
      <c r="CY19" s="7"/>
      <c r="CZ19" s="7"/>
    </row>
    <row r="20" s="453" customFormat="true" ht="15" customHeight="true" x14ac:dyDescent="0.2">
      <c r="A20" s="1069"/>
      <c r="B20" s="387" t="s">
        <v>22</v>
      </c>
      <c r="C20" s="140">
        <f>100-C18-C19-C21</f>
        <v>43.030134941202597</v>
      </c>
      <c r="D20" s="139">
        <f>100-D18-D19-D21</f>
        <v>41.27765570313484</v>
      </c>
      <c r="E20" s="139">
        <f t="shared" ref="E20:AQ20" si="2">100-E18-E19-E21</f>
        <v>35.40703823631911</v>
      </c>
      <c r="F20" s="139">
        <f t="shared" si="2"/>
        <v>28.677057017168345</v>
      </c>
      <c r="G20" s="138">
        <f t="shared" si="2"/>
        <v>11.260072633257002</v>
      </c>
      <c r="H20" s="137">
        <f t="shared" si="2"/>
        <v>34.251539896324594</v>
      </c>
      <c r="I20" s="139">
        <f t="shared" si="2"/>
        <v>16.988566042514094</v>
      </c>
      <c r="J20" s="139">
        <f t="shared" si="2"/>
        <v>11.677541893087238</v>
      </c>
      <c r="K20" s="139">
        <f t="shared" si="2"/>
        <v>7.2592144390186304</v>
      </c>
      <c r="L20" s="136">
        <f t="shared" si="2"/>
        <v>3.4041625554706423</v>
      </c>
      <c r="M20" s="140">
        <f t="shared" si="2"/>
        <v>42.906533755143471</v>
      </c>
      <c r="N20" s="139">
        <f t="shared" si="2"/>
        <v>40.791514811853695</v>
      </c>
      <c r="O20" s="139">
        <f t="shared" si="2"/>
        <v>40.472895595920448</v>
      </c>
      <c r="P20" s="139">
        <f t="shared" si="2"/>
        <v>34.235419826626583</v>
      </c>
      <c r="Q20" s="138">
        <f t="shared" si="2"/>
        <v>27.115211700906805</v>
      </c>
      <c r="R20" s="137">
        <f t="shared" si="2"/>
        <v>9.3220112955224401</v>
      </c>
      <c r="S20" s="139">
        <f t="shared" si="2"/>
        <v>5.9865636756722393</v>
      </c>
      <c r="T20" s="139">
        <f t="shared" si="2"/>
        <v>38.582497293215368</v>
      </c>
      <c r="U20" s="139">
        <f t="shared" si="2"/>
        <v>31.700318223200735</v>
      </c>
      <c r="V20" s="139">
        <f t="shared" si="2"/>
        <v>30.386035871511162</v>
      </c>
      <c r="W20" s="139">
        <f t="shared" si="2"/>
        <v>26.776932492184887</v>
      </c>
      <c r="X20" s="139">
        <f t="shared" si="2"/>
        <v>13.281395166003556</v>
      </c>
      <c r="Y20" s="139">
        <f t="shared" si="2"/>
        <v>59.185170953272326</v>
      </c>
      <c r="Z20" s="139">
        <f t="shared" si="2"/>
        <v>12.802001713159569</v>
      </c>
      <c r="AA20" s="139">
        <f t="shared" si="2"/>
        <v>38.293228509367978</v>
      </c>
      <c r="AB20" s="139">
        <f t="shared" si="2"/>
        <v>29.352293633165267</v>
      </c>
      <c r="AC20" s="139">
        <f t="shared" si="2"/>
        <v>21.413680185497586</v>
      </c>
      <c r="AD20" s="139">
        <f t="shared" si="2"/>
        <v>31.230591780041738</v>
      </c>
      <c r="AE20" s="139">
        <f t="shared" si="2"/>
        <v>51.479928393148043</v>
      </c>
      <c r="AF20" s="139">
        <f t="shared" si="2"/>
        <v>20.686893038277098</v>
      </c>
      <c r="AG20" s="139">
        <f t="shared" si="2"/>
        <v>25.184973641908456</v>
      </c>
      <c r="AH20" s="139">
        <f t="shared" si="2"/>
        <v>37.426344266537221</v>
      </c>
      <c r="AI20" s="139">
        <f t="shared" si="2"/>
        <v>27.502374245314819</v>
      </c>
      <c r="AJ20" s="139">
        <f t="shared" si="2"/>
        <v>34.907104487645199</v>
      </c>
      <c r="AK20" s="139">
        <f t="shared" si="2"/>
        <v>42.292763004192054</v>
      </c>
      <c r="AL20" s="139">
        <f t="shared" si="2"/>
        <v>24.140270848663981</v>
      </c>
      <c r="AM20" s="139">
        <f t="shared" si="2"/>
        <v>69.640552247385259</v>
      </c>
      <c r="AN20" s="139">
        <f t="shared" si="2"/>
        <v>26.526677950733408</v>
      </c>
      <c r="AO20" s="139">
        <f t="shared" si="2"/>
        <v>8.6149597235211939</v>
      </c>
      <c r="AP20" s="139">
        <f t="shared" si="2"/>
        <v>26.838809578517132</v>
      </c>
      <c r="AQ20" s="136">
        <f t="shared" si="2"/>
        <v>31.961265129235937</v>
      </c>
      <c r="AR20" s="425"/>
      <c r="AS20" s="425"/>
      <c r="AT20" s="425"/>
      <c r="AU20" s="425"/>
      <c r="AV20" s="425"/>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46" t="s">
        <v>35</v>
      </c>
      <c r="CN20" s="46" t="s">
        <v>35</v>
      </c>
      <c r="CO20" s="46" t="s">
        <v>35</v>
      </c>
      <c r="CP20" s="46" t="s">
        <v>35</v>
      </c>
      <c r="CQ20" s="46" t="s">
        <v>35</v>
      </c>
      <c r="CR20" s="7"/>
      <c r="CS20" s="7"/>
      <c r="CT20" s="7"/>
      <c r="CU20" s="7"/>
      <c r="CV20" s="7"/>
      <c r="CW20" s="7"/>
      <c r="CX20" s="7"/>
      <c r="CY20" s="7"/>
      <c r="CZ20" s="7"/>
    </row>
    <row r="21" s="453" customFormat="true" ht="15" customHeight="true" x14ac:dyDescent="0.2">
      <c r="A21" s="1069"/>
      <c r="B21" s="387" t="s">
        <v>17</v>
      </c>
      <c r="C21" s="140">
        <v>28.873696887857371</v>
      </c>
      <c r="D21" s="139">
        <v>26.433590232361826</v>
      </c>
      <c r="E21" s="139">
        <v>20.900724898168725</v>
      </c>
      <c r="F21" s="139">
        <v>14.040045470978235</v>
      </c>
      <c r="G21" s="138">
        <v>2.7930031258492218</v>
      </c>
      <c r="H21" s="137">
        <v>9.5251434982023664</v>
      </c>
      <c r="I21" s="139">
        <v>4.3574569131414211</v>
      </c>
      <c r="J21" s="139">
        <v>0.92533121079150826</v>
      </c>
      <c r="K21" s="139">
        <v>0.37759748326380632</v>
      </c>
      <c r="L21" s="136">
        <v>0</v>
      </c>
      <c r="M21" s="140">
        <v>30.963985577182275</v>
      </c>
      <c r="N21" s="139">
        <v>27.098330653559593</v>
      </c>
      <c r="O21" s="139">
        <v>23.608181472660306</v>
      </c>
      <c r="P21" s="139">
        <v>20.89518900974673</v>
      </c>
      <c r="Q21" s="138">
        <v>13.867380811069438</v>
      </c>
      <c r="R21" s="137">
        <v>13.131930766041009</v>
      </c>
      <c r="S21" s="139">
        <v>0</v>
      </c>
      <c r="T21" s="139">
        <v>21.019014526836376</v>
      </c>
      <c r="U21" s="139">
        <v>25.944931030032176</v>
      </c>
      <c r="V21" s="139">
        <v>32.002627314775872</v>
      </c>
      <c r="W21" s="139">
        <v>30.184723691646713</v>
      </c>
      <c r="X21" s="139">
        <v>12.484082678009671</v>
      </c>
      <c r="Y21" s="139">
        <v>15.22063847200233</v>
      </c>
      <c r="Z21" s="139">
        <v>38.254239052397857</v>
      </c>
      <c r="AA21" s="139">
        <v>24.988020398796291</v>
      </c>
      <c r="AB21" s="139">
        <v>19.607919332018582</v>
      </c>
      <c r="AC21" s="139">
        <v>20.612877694987287</v>
      </c>
      <c r="AD21" s="139">
        <v>24.193076222591518</v>
      </c>
      <c r="AE21" s="139">
        <v>8.5166111616853151</v>
      </c>
      <c r="AF21" s="139">
        <v>0</v>
      </c>
      <c r="AG21" s="139">
        <v>0</v>
      </c>
      <c r="AH21" s="139">
        <v>4.1214550197527631</v>
      </c>
      <c r="AI21" s="139">
        <v>29.130952015862142</v>
      </c>
      <c r="AJ21" s="139">
        <v>12.358314457304655</v>
      </c>
      <c r="AK21" s="139">
        <v>16.815860835110296</v>
      </c>
      <c r="AL21" s="139">
        <v>33.860506640789346</v>
      </c>
      <c r="AM21" s="139">
        <v>5.9228145491752748</v>
      </c>
      <c r="AN21" s="139">
        <v>33.717218588285114</v>
      </c>
      <c r="AO21" s="139">
        <v>0</v>
      </c>
      <c r="AP21" s="139">
        <v>0.11533619140457671</v>
      </c>
      <c r="AQ21" s="136">
        <v>0.32548955147814496</v>
      </c>
      <c r="AR21" s="425"/>
      <c r="AS21" s="425"/>
      <c r="AT21" s="425"/>
      <c r="AU21" s="425"/>
      <c r="AV21" s="425"/>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46" t="s">
        <v>35</v>
      </c>
      <c r="CN21" s="46" t="s">
        <v>35</v>
      </c>
      <c r="CO21" s="46" t="s">
        <v>35</v>
      </c>
      <c r="CP21" s="46" t="s">
        <v>35</v>
      </c>
      <c r="CQ21" s="46" t="s">
        <v>35</v>
      </c>
      <c r="CR21" s="7"/>
      <c r="CS21" s="7"/>
      <c r="CT21" s="7"/>
      <c r="CU21" s="7"/>
      <c r="CV21" s="7"/>
      <c r="CW21" s="7"/>
      <c r="CX21" s="7"/>
      <c r="CY21" s="7"/>
      <c r="CZ21" s="7"/>
    </row>
    <row r="22" s="453" customFormat="true" ht="15" customHeight="true" x14ac:dyDescent="0.2">
      <c r="A22" s="1069" t="s">
        <v>54</v>
      </c>
      <c r="B22" s="387" t="s">
        <v>49</v>
      </c>
      <c r="C22" s="140">
        <v>30.918821025553484</v>
      </c>
      <c r="D22" s="139">
        <v>30.09723837466489</v>
      </c>
      <c r="E22" s="139">
        <v>28.841668167623308</v>
      </c>
      <c r="F22" s="139">
        <v>16.861602390273266</v>
      </c>
      <c r="G22" s="138">
        <v>6.9524741849880041</v>
      </c>
      <c r="H22" s="137">
        <v>20.237544128623984</v>
      </c>
      <c r="I22" s="139">
        <v>11.343954606392074</v>
      </c>
      <c r="J22" s="139">
        <v>9.6903131897651242</v>
      </c>
      <c r="K22" s="139">
        <v>5.9558579920859698</v>
      </c>
      <c r="L22" s="136">
        <v>4.0970260003815078</v>
      </c>
      <c r="M22" s="140">
        <v>33.249307417936087</v>
      </c>
      <c r="N22" s="139">
        <v>26.487872761881835</v>
      </c>
      <c r="O22" s="139">
        <v>32.848178195113888</v>
      </c>
      <c r="P22" s="139">
        <v>25.574754983979709</v>
      </c>
      <c r="Q22" s="138">
        <v>14.726145009172603</v>
      </c>
      <c r="R22" s="137">
        <v>20.847950268555863</v>
      </c>
      <c r="S22" s="139">
        <v>6.0235796940552158</v>
      </c>
      <c r="T22" s="139">
        <v>60.90808529356211</v>
      </c>
      <c r="U22" s="139">
        <v>12.727679675510602</v>
      </c>
      <c r="V22" s="139">
        <v>17.64008689615515</v>
      </c>
      <c r="W22" s="139">
        <v>29.561865099786477</v>
      </c>
      <c r="X22" s="139">
        <v>15.072832199900866</v>
      </c>
      <c r="Y22" s="139">
        <v>22.130664934363818</v>
      </c>
      <c r="Z22" s="139">
        <v>32.648871413612611</v>
      </c>
      <c r="AA22" s="139">
        <v>18.910064142045137</v>
      </c>
      <c r="AB22" s="139">
        <v>19.14411277475913</v>
      </c>
      <c r="AC22" s="139">
        <v>10.653369922328416</v>
      </c>
      <c r="AD22" s="139">
        <v>12.369114718353929</v>
      </c>
      <c r="AE22" s="139">
        <v>17.914219846440314</v>
      </c>
      <c r="AF22" s="139">
        <v>0.94893436340116255</v>
      </c>
      <c r="AG22" s="139">
        <v>0</v>
      </c>
      <c r="AH22" s="139">
        <v>8.0062155853131358</v>
      </c>
      <c r="AI22" s="139">
        <v>21.48749478304234</v>
      </c>
      <c r="AJ22" s="139">
        <v>7.7745008928401917</v>
      </c>
      <c r="AK22" s="139">
        <v>33.638767375812492</v>
      </c>
      <c r="AL22" s="139">
        <v>39.586587419909208</v>
      </c>
      <c r="AM22" s="139">
        <v>12.157620968429999</v>
      </c>
      <c r="AN22" s="139">
        <v>10.641921883054476</v>
      </c>
      <c r="AO22" s="139">
        <v>12.786049053242904</v>
      </c>
      <c r="AP22" s="139">
        <v>18.899239083923224</v>
      </c>
      <c r="AQ22" s="136">
        <v>2.6007899591713048</v>
      </c>
      <c r="AR22" s="425"/>
      <c r="AS22" s="425"/>
      <c r="AT22" s="425"/>
      <c r="AU22" s="425"/>
      <c r="AV22" s="425"/>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46" t="s">
        <v>35</v>
      </c>
      <c r="CN22" s="46" t="s">
        <v>35</v>
      </c>
      <c r="CO22" s="46" t="s">
        <v>35</v>
      </c>
      <c r="CP22" s="46" t="s">
        <v>35</v>
      </c>
      <c r="CQ22" s="46" t="s">
        <v>35</v>
      </c>
      <c r="CR22" s="7"/>
      <c r="CS22" s="7"/>
      <c r="CT22" s="7"/>
      <c r="CU22" s="7"/>
      <c r="CV22" s="7"/>
      <c r="CW22" s="7"/>
      <c r="CX22" s="7"/>
      <c r="CY22" s="7"/>
      <c r="CZ22" s="7"/>
    </row>
    <row r="23" s="453" customFormat="true" ht="15" customHeight="true" x14ac:dyDescent="0.2">
      <c r="A23" s="1070"/>
      <c r="B23" s="388" t="s">
        <v>48</v>
      </c>
      <c r="C23" s="135">
        <v>69.081178974446345</v>
      </c>
      <c r="D23" s="134">
        <v>69.902761625335089</v>
      </c>
      <c r="E23" s="134">
        <v>71.158331832376504</v>
      </c>
      <c r="F23" s="134">
        <v>83.138397609726695</v>
      </c>
      <c r="G23" s="133">
        <v>93.047525815012079</v>
      </c>
      <c r="H23" s="132">
        <v>79.762455871376119</v>
      </c>
      <c r="I23" s="134">
        <v>88.656045393607926</v>
      </c>
      <c r="J23" s="134">
        <v>90.309686810234851</v>
      </c>
      <c r="K23" s="134">
        <v>94.044142007914104</v>
      </c>
      <c r="L23" s="131">
        <v>95.902973999618382</v>
      </c>
      <c r="M23" s="135">
        <v>66.750692582063891</v>
      </c>
      <c r="N23" s="134">
        <v>73.512127238117898</v>
      </c>
      <c r="O23" s="134">
        <v>67.151821804885998</v>
      </c>
      <c r="P23" s="134">
        <v>74.425245016020341</v>
      </c>
      <c r="Q23" s="133">
        <v>85.273854990827317</v>
      </c>
      <c r="R23" s="132">
        <v>79.15204973144408</v>
      </c>
      <c r="S23" s="134">
        <v>93.976420305944814</v>
      </c>
      <c r="T23" s="134">
        <v>39.091914706437983</v>
      </c>
      <c r="U23" s="134">
        <v>87.272320324489399</v>
      </c>
      <c r="V23" s="134">
        <v>82.359913103844832</v>
      </c>
      <c r="W23" s="134">
        <v>70.438134900213512</v>
      </c>
      <c r="X23" s="134">
        <v>84.92716780009917</v>
      </c>
      <c r="Y23" s="134">
        <v>77.869335065636207</v>
      </c>
      <c r="Z23" s="134">
        <v>67.351128586387404</v>
      </c>
      <c r="AA23" s="134">
        <v>81.08993585795487</v>
      </c>
      <c r="AB23" s="134">
        <v>80.855887225240821</v>
      </c>
      <c r="AC23" s="134">
        <v>89.34663007767162</v>
      </c>
      <c r="AD23" s="134">
        <v>87.630885281646059</v>
      </c>
      <c r="AE23" s="134">
        <v>82.08578015355971</v>
      </c>
      <c r="AF23" s="134">
        <v>99.05106563659885</v>
      </c>
      <c r="AG23" s="134">
        <v>100</v>
      </c>
      <c r="AH23" s="134">
        <v>91.993784414686857</v>
      </c>
      <c r="AI23" s="134">
        <v>78.512505216957635</v>
      </c>
      <c r="AJ23" s="134">
        <v>92.22549910715982</v>
      </c>
      <c r="AK23" s="134">
        <v>66.361232624187451</v>
      </c>
      <c r="AL23" s="134">
        <v>60.413412580090828</v>
      </c>
      <c r="AM23" s="134">
        <v>87.84237903156999</v>
      </c>
      <c r="AN23" s="134">
        <v>89.358078116945478</v>
      </c>
      <c r="AO23" s="134">
        <v>87.213950946757137</v>
      </c>
      <c r="AP23" s="134">
        <v>81.100760916076794</v>
      </c>
      <c r="AQ23" s="131">
        <v>97.399210040828706</v>
      </c>
      <c r="AR23" s="425"/>
      <c r="AS23" s="425"/>
      <c r="AT23" s="425"/>
      <c r="AU23" s="425"/>
      <c r="AV23" s="425"/>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45" t="s">
        <v>35</v>
      </c>
      <c r="CN23" s="45" t="s">
        <v>35</v>
      </c>
      <c r="CO23" s="45" t="s">
        <v>35</v>
      </c>
      <c r="CP23" s="45" t="s">
        <v>35</v>
      </c>
      <c r="CQ23" s="45" t="s">
        <v>35</v>
      </c>
      <c r="CR23" s="7"/>
      <c r="CS23" s="7"/>
      <c r="CT23" s="7"/>
      <c r="CU23" s="7"/>
      <c r="CV23" s="7"/>
      <c r="CW23" s="7"/>
      <c r="CX23" s="7"/>
      <c r="CY23" s="7"/>
      <c r="CZ23" s="7"/>
    </row>
    <row r="24" s="333" customFormat="true" ht="15" hidden="true"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395"/>
      <c r="AN24" s="395"/>
      <c r="AO24" s="395"/>
      <c r="AP24" s="395"/>
      <c r="AQ24" s="395"/>
      <c r="AR24" s="908"/>
      <c r="AS24" s="908"/>
      <c r="AT24" s="908"/>
      <c r="AU24" s="908"/>
      <c r="AV24" s="908"/>
      <c r="AW24" s="908"/>
      <c r="AX24" s="908"/>
      <c r="AY24" s="908"/>
      <c r="AZ24" s="36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hidden="true" customHeight="true" x14ac:dyDescent="0.2">
      <c r="A25" s="1083"/>
      <c r="B25" s="382" t="s">
        <v>58</v>
      </c>
      <c r="C25" s="396"/>
      <c r="D25" s="397"/>
      <c r="E25" s="397"/>
      <c r="F25" s="397"/>
      <c r="G25" s="398"/>
      <c r="H25" s="399"/>
      <c r="I25" s="397"/>
      <c r="J25" s="397"/>
      <c r="K25" s="397"/>
      <c r="L25" s="400"/>
      <c r="M25" s="396"/>
      <c r="N25" s="397"/>
      <c r="O25" s="397"/>
      <c r="P25" s="397"/>
      <c r="Q25" s="398"/>
      <c r="R25" s="399"/>
      <c r="S25" s="397"/>
      <c r="T25" s="397"/>
      <c r="U25" s="397"/>
      <c r="V25" s="397"/>
      <c r="W25" s="397"/>
      <c r="X25" s="397"/>
      <c r="Y25" s="397"/>
      <c r="Z25" s="397"/>
      <c r="AA25" s="397"/>
      <c r="AB25" s="400"/>
      <c r="AC25" s="400"/>
      <c r="AD25" s="400"/>
      <c r="AE25" s="400"/>
      <c r="AF25" s="400"/>
      <c r="AG25" s="400"/>
      <c r="AH25" s="400"/>
      <c r="AI25" s="400"/>
      <c r="AJ25" s="400"/>
      <c r="AK25" s="400"/>
      <c r="AL25" s="400"/>
      <c r="AM25" s="400"/>
      <c r="AN25" s="400"/>
      <c r="AO25" s="400"/>
      <c r="AP25" s="400"/>
      <c r="AQ25" s="400"/>
      <c r="AR25" s="908"/>
      <c r="AS25" s="908"/>
      <c r="AT25" s="908"/>
      <c r="AU25" s="908"/>
      <c r="AV25" s="908"/>
      <c r="AW25" s="908"/>
      <c r="AX25" s="908"/>
      <c r="AY25" s="908"/>
      <c r="AZ25" s="36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hidden="true"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14"/>
      <c r="AN26" s="14"/>
      <c r="AO26" s="14"/>
      <c r="AP26" s="14"/>
      <c r="AQ26" s="14"/>
      <c r="AR26" s="908"/>
      <c r="AS26" s="908"/>
      <c r="AT26" s="908"/>
      <c r="AU26" s="908"/>
      <c r="AV26" s="908"/>
      <c r="AW26" s="908"/>
      <c r="AX26" s="908"/>
      <c r="AY26" s="908"/>
      <c r="AZ26" s="36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454"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415"/>
      <c r="AN27" s="415"/>
      <c r="AO27" s="415"/>
      <c r="AP27" s="415"/>
      <c r="AQ27" s="415"/>
      <c r="AR27" s="908"/>
      <c r="AS27" s="908"/>
      <c r="AT27" s="908"/>
      <c r="AU27" s="908"/>
      <c r="AV27" s="908"/>
      <c r="AW27" s="908"/>
      <c r="AX27" s="908"/>
      <c r="AY27" s="908"/>
      <c r="AZ27" s="361"/>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426"/>
      <c r="CN27" s="426"/>
      <c r="CO27" s="426"/>
      <c r="CP27" s="426"/>
      <c r="CQ27" s="426"/>
      <c r="CR27" s="360"/>
      <c r="CS27" s="360"/>
      <c r="CT27" s="360"/>
      <c r="CU27" s="360"/>
      <c r="CV27" s="360"/>
      <c r="CW27" s="360"/>
      <c r="CX27" s="360"/>
      <c r="CY27" s="360"/>
      <c r="CZ27" s="360"/>
    </row>
    <row r="28" s="454" customFormat="true" ht="24"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375</v>
      </c>
      <c r="T28" s="581" t="s">
        <v>149</v>
      </c>
      <c r="U28" s="581" t="s">
        <v>150</v>
      </c>
      <c r="V28" s="581" t="s">
        <v>151</v>
      </c>
      <c r="W28" s="581" t="s">
        <v>152</v>
      </c>
      <c r="X28" s="581" t="s">
        <v>153</v>
      </c>
      <c r="Y28" s="581" t="s">
        <v>154</v>
      </c>
      <c r="Z28" s="581" t="s">
        <v>155</v>
      </c>
      <c r="AA28" s="581" t="s">
        <v>156</v>
      </c>
      <c r="AB28" s="581" t="s">
        <v>157</v>
      </c>
      <c r="AC28" s="581" t="s">
        <v>158</v>
      </c>
      <c r="AD28" s="581" t="s">
        <v>159</v>
      </c>
      <c r="AE28" s="581" t="s">
        <v>160</v>
      </c>
      <c r="AF28" s="581" t="s">
        <v>277</v>
      </c>
      <c r="AG28" s="581" t="s">
        <v>278</v>
      </c>
      <c r="AH28" s="581" t="s">
        <v>161</v>
      </c>
      <c r="AI28" s="581" t="s">
        <v>162</v>
      </c>
      <c r="AJ28" s="581" t="s">
        <v>163</v>
      </c>
      <c r="AK28" s="581" t="s">
        <v>164</v>
      </c>
      <c r="AL28" s="581" t="s">
        <v>165</v>
      </c>
      <c r="AM28" s="581" t="s">
        <v>166</v>
      </c>
      <c r="AN28" s="581" t="s">
        <v>167</v>
      </c>
      <c r="AO28" s="581" t="s">
        <v>279</v>
      </c>
      <c r="AP28" s="581" t="s">
        <v>281</v>
      </c>
      <c r="AQ28" s="582" t="s">
        <v>376</v>
      </c>
      <c r="AR28" s="908"/>
      <c r="AS28" s="908"/>
      <c r="AT28" s="908"/>
      <c r="AU28" s="908"/>
      <c r="AV28" s="908"/>
      <c r="AW28" s="908"/>
      <c r="AX28" s="908"/>
      <c r="AY28" s="908"/>
      <c r="AZ28" s="361"/>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375</v>
      </c>
      <c r="BT28" s="554" t="s">
        <v>149</v>
      </c>
      <c r="BU28" s="554" t="s">
        <v>150</v>
      </c>
      <c r="BV28" s="554" t="s">
        <v>151</v>
      </c>
      <c r="BW28" s="554" t="s">
        <v>152</v>
      </c>
      <c r="BX28" s="554" t="s">
        <v>153</v>
      </c>
      <c r="BY28" s="555" t="s">
        <v>154</v>
      </c>
      <c r="BZ28" s="555" t="s">
        <v>155</v>
      </c>
      <c r="CA28" s="555" t="s">
        <v>156</v>
      </c>
      <c r="CB28" s="555" t="s">
        <v>157</v>
      </c>
      <c r="CC28" s="555" t="s">
        <v>158</v>
      </c>
      <c r="CD28" s="555" t="s">
        <v>159</v>
      </c>
      <c r="CE28" s="555" t="s">
        <v>160</v>
      </c>
      <c r="CF28" s="555" t="s">
        <v>277</v>
      </c>
      <c r="CG28" s="555" t="s">
        <v>278</v>
      </c>
      <c r="CH28" s="555" t="s">
        <v>161</v>
      </c>
      <c r="CI28" s="555" t="s">
        <v>162</v>
      </c>
      <c r="CJ28" s="555" t="s">
        <v>163</v>
      </c>
      <c r="CK28" s="555" t="s">
        <v>164</v>
      </c>
      <c r="CL28" s="555" t="s">
        <v>165</v>
      </c>
      <c r="CM28" s="555" t="s">
        <v>166</v>
      </c>
      <c r="CN28" s="555" t="s">
        <v>167</v>
      </c>
      <c r="CO28" s="555" t="s">
        <v>279</v>
      </c>
      <c r="CP28" s="555" t="s">
        <v>281</v>
      </c>
      <c r="CQ28" s="555" t="s">
        <v>376</v>
      </c>
      <c r="CR28" s="201"/>
      <c r="CS28" s="201"/>
      <c r="CT28" s="201"/>
      <c r="CU28" s="201"/>
      <c r="CV28" s="201"/>
      <c r="CW28" s="201"/>
      <c r="CX28" s="201"/>
      <c r="CY28" s="201"/>
      <c r="CZ28" s="201"/>
    </row>
    <row r="29" s="454" customFormat="true" ht="15" customHeight="true" x14ac:dyDescent="0.2">
      <c r="A29" s="1068" t="s">
        <v>57</v>
      </c>
      <c r="B29" s="386" t="s">
        <v>49</v>
      </c>
      <c r="C29" s="145">
        <v>12.500675534234439</v>
      </c>
      <c r="D29" s="144">
        <v>14.587834908552356</v>
      </c>
      <c r="E29" s="144">
        <v>23.989251788408829</v>
      </c>
      <c r="F29" s="144">
        <v>38.098685197992474</v>
      </c>
      <c r="G29" s="143">
        <v>62.050432888678408</v>
      </c>
      <c r="H29" s="142">
        <v>36.567913067222555</v>
      </c>
      <c r="I29" s="144">
        <v>57.279617036683241</v>
      </c>
      <c r="J29" s="144">
        <v>64.501954420599546</v>
      </c>
      <c r="K29" s="144">
        <v>65.760864387654848</v>
      </c>
      <c r="L29" s="141">
        <v>68.181455268130037</v>
      </c>
      <c r="M29" s="145">
        <v>12.47666064099425</v>
      </c>
      <c r="N29" s="144">
        <v>13.105074654990903</v>
      </c>
      <c r="O29" s="144">
        <v>18.437966238130002</v>
      </c>
      <c r="P29" s="144">
        <v>25.638643184294253</v>
      </c>
      <c r="Q29" s="143">
        <v>39.181066134562727</v>
      </c>
      <c r="R29" s="142">
        <v>71.126589803076783</v>
      </c>
      <c r="S29" s="144">
        <v>49.099964990638945</v>
      </c>
      <c r="T29" s="144">
        <v>24.389665530417414</v>
      </c>
      <c r="U29" s="144">
        <v>37.992265547543347</v>
      </c>
      <c r="V29" s="144">
        <v>10.986448346344346</v>
      </c>
      <c r="W29" s="144">
        <v>28.722047698330499</v>
      </c>
      <c r="X29" s="144">
        <v>64.346587967527554</v>
      </c>
      <c r="Y29" s="144">
        <v>7.7179281127978001</v>
      </c>
      <c r="Z29" s="144">
        <v>40.541830171991123</v>
      </c>
      <c r="AA29" s="144">
        <v>21.164896651215162</v>
      </c>
      <c r="AB29" s="144">
        <v>37.678156424540347</v>
      </c>
      <c r="AC29" s="144">
        <v>30.115233644023061</v>
      </c>
      <c r="AD29" s="144">
        <v>24.639935904685387</v>
      </c>
      <c r="AE29" s="144">
        <v>24.705781072575821</v>
      </c>
      <c r="AF29" s="144">
        <v>75.259514367384</v>
      </c>
      <c r="AG29" s="144">
        <v>73.781134510897616</v>
      </c>
      <c r="AH29" s="144">
        <v>50.238555525069692</v>
      </c>
      <c r="AI29" s="144">
        <v>16.211588897602351</v>
      </c>
      <c r="AJ29" s="144">
        <v>29.543132878839469</v>
      </c>
      <c r="AK29" s="144">
        <v>8.5071461067657594</v>
      </c>
      <c r="AL29" s="144">
        <v>19.368092514774457</v>
      </c>
      <c r="AM29" s="144">
        <v>3.030546616829433</v>
      </c>
      <c r="AN29" s="144">
        <v>29.018168920420013</v>
      </c>
      <c r="AO29" s="144">
        <v>80.361137942824982</v>
      </c>
      <c r="AP29" s="144">
        <v>68.133834149682031</v>
      </c>
      <c r="AQ29" s="141">
        <v>61.727271868715917</v>
      </c>
      <c r="AR29" s="908"/>
      <c r="AS29" s="908"/>
      <c r="AT29" s="908"/>
      <c r="AU29" s="908"/>
      <c r="AV29" s="908"/>
      <c r="AW29" s="908"/>
      <c r="AX29" s="908"/>
      <c r="AY29" s="908"/>
      <c r="AZ29" s="361"/>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47" t="s">
        <v>35</v>
      </c>
      <c r="CN29" s="47" t="s">
        <v>35</v>
      </c>
      <c r="CO29" s="47" t="s">
        <v>35</v>
      </c>
      <c r="CP29" s="47" t="s">
        <v>35</v>
      </c>
      <c r="CQ29" s="47" t="s">
        <v>35</v>
      </c>
      <c r="CR29" s="7"/>
      <c r="CS29" s="7"/>
      <c r="CT29" s="7"/>
      <c r="CU29" s="7"/>
      <c r="CV29" s="7"/>
      <c r="CW29" s="7"/>
      <c r="CX29" s="7"/>
      <c r="CY29" s="7"/>
      <c r="CZ29" s="7"/>
    </row>
    <row r="30" s="454" customFormat="true" ht="15" customHeight="true" x14ac:dyDescent="0.2">
      <c r="A30" s="1069"/>
      <c r="B30" s="387" t="s">
        <v>48</v>
      </c>
      <c r="C30" s="140">
        <v>87.499324465765696</v>
      </c>
      <c r="D30" s="139">
        <v>85.412165091447633</v>
      </c>
      <c r="E30" s="139">
        <v>76.010748211591249</v>
      </c>
      <c r="F30" s="139">
        <v>61.901314802007654</v>
      </c>
      <c r="G30" s="138">
        <v>37.949567111321613</v>
      </c>
      <c r="H30" s="137">
        <v>63.432086932777551</v>
      </c>
      <c r="I30" s="139">
        <v>42.720382963316709</v>
      </c>
      <c r="J30" s="139">
        <v>35.498045579400525</v>
      </c>
      <c r="K30" s="139">
        <v>34.239135612345109</v>
      </c>
      <c r="L30" s="136">
        <v>31.818544731869974</v>
      </c>
      <c r="M30" s="140">
        <v>87.523339359005732</v>
      </c>
      <c r="N30" s="139">
        <v>86.894925345009042</v>
      </c>
      <c r="O30" s="139">
        <v>81.562033761869984</v>
      </c>
      <c r="P30" s="139">
        <v>74.361356815705577</v>
      </c>
      <c r="Q30" s="138">
        <v>60.818933865437032</v>
      </c>
      <c r="R30" s="137">
        <v>28.873410196923217</v>
      </c>
      <c r="S30" s="139">
        <v>50.90003500936097</v>
      </c>
      <c r="T30" s="139">
        <v>75.610334469582497</v>
      </c>
      <c r="U30" s="139">
        <v>62.007734452456695</v>
      </c>
      <c r="V30" s="139">
        <v>89.013551653655625</v>
      </c>
      <c r="W30" s="139">
        <v>71.277952301669544</v>
      </c>
      <c r="X30" s="139">
        <v>35.653412032472275</v>
      </c>
      <c r="Y30" s="139">
        <v>92.282071887202179</v>
      </c>
      <c r="Z30" s="139">
        <v>59.458169828008664</v>
      </c>
      <c r="AA30" s="139">
        <v>78.835103348784912</v>
      </c>
      <c r="AB30" s="139">
        <v>62.32184357545966</v>
      </c>
      <c r="AC30" s="139">
        <v>69.884766355976851</v>
      </c>
      <c r="AD30" s="139">
        <v>75.360064095314698</v>
      </c>
      <c r="AE30" s="139">
        <v>75.294218927424211</v>
      </c>
      <c r="AF30" s="139">
        <v>24.740485632616053</v>
      </c>
      <c r="AG30" s="139">
        <v>26.218865489102345</v>
      </c>
      <c r="AH30" s="139">
        <v>49.761444474930471</v>
      </c>
      <c r="AI30" s="139">
        <v>83.788411102397518</v>
      </c>
      <c r="AJ30" s="139">
        <v>70.456867121160514</v>
      </c>
      <c r="AK30" s="139">
        <v>91.492853893234255</v>
      </c>
      <c r="AL30" s="139">
        <v>80.631907485225611</v>
      </c>
      <c r="AM30" s="139">
        <v>96.969453383170574</v>
      </c>
      <c r="AN30" s="139">
        <v>70.981831079579891</v>
      </c>
      <c r="AO30" s="139">
        <v>19.638862057174972</v>
      </c>
      <c r="AP30" s="139">
        <v>31.866165850317884</v>
      </c>
      <c r="AQ30" s="136">
        <v>38.272728131284033</v>
      </c>
      <c r="AR30" s="908"/>
      <c r="AS30" s="908"/>
      <c r="AT30" s="908"/>
      <c r="AU30" s="908"/>
      <c r="AV30" s="908"/>
      <c r="AW30" s="908"/>
      <c r="AX30" s="908"/>
      <c r="AY30" s="908"/>
      <c r="AZ30" s="361"/>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46" t="s">
        <v>35</v>
      </c>
      <c r="CN30" s="46" t="s">
        <v>35</v>
      </c>
      <c r="CO30" s="46" t="s">
        <v>35</v>
      </c>
      <c r="CP30" s="46" t="s">
        <v>35</v>
      </c>
      <c r="CQ30" s="46" t="s">
        <v>35</v>
      </c>
      <c r="CR30" s="7"/>
      <c r="CS30" s="7"/>
      <c r="CT30" s="7"/>
      <c r="CU30" s="7"/>
      <c r="CV30" s="7"/>
      <c r="CW30" s="7"/>
      <c r="CX30" s="7"/>
      <c r="CY30" s="7"/>
      <c r="CZ30" s="7"/>
    </row>
    <row r="31" s="332" customFormat="true" ht="15" customHeight="true" x14ac:dyDescent="0.2">
      <c r="A31" s="1069" t="s">
        <v>103</v>
      </c>
      <c r="B31" s="387" t="s">
        <v>49</v>
      </c>
      <c r="C31" s="140">
        <v>8.3574416210141722E-2</v>
      </c>
      <c r="D31" s="139">
        <v>0.43874291914783514</v>
      </c>
      <c r="E31" s="139">
        <v>1.476559604912894</v>
      </c>
      <c r="F31" s="139">
        <v>6.1824631453790166</v>
      </c>
      <c r="G31" s="138">
        <v>30.622368437077398</v>
      </c>
      <c r="H31" s="137">
        <v>2.8252305019961765</v>
      </c>
      <c r="I31" s="139">
        <v>10.437543745535114</v>
      </c>
      <c r="J31" s="139">
        <v>21.829786195182539</v>
      </c>
      <c r="K31" s="139">
        <v>33.813641016516222</v>
      </c>
      <c r="L31" s="136">
        <v>43.160923535702267</v>
      </c>
      <c r="M31" s="140">
        <v>7.1358410940326134E-2</v>
      </c>
      <c r="N31" s="139">
        <v>0.33900800442249135</v>
      </c>
      <c r="O31" s="139">
        <v>0.84947588894467385</v>
      </c>
      <c r="P31" s="139">
        <v>2.0874898226685072</v>
      </c>
      <c r="Q31" s="138">
        <v>13.444652911625349</v>
      </c>
      <c r="R31" s="137">
        <v>9.8580519211797952</v>
      </c>
      <c r="S31" s="139">
        <v>11.98566525752169</v>
      </c>
      <c r="T31" s="139">
        <v>2.0400927210734152</v>
      </c>
      <c r="U31" s="139">
        <v>15.537180973746095</v>
      </c>
      <c r="V31" s="139">
        <v>0.65846592613360821</v>
      </c>
      <c r="W31" s="139">
        <v>4.4636860069397493</v>
      </c>
      <c r="X31" s="139">
        <v>21.462350200643247</v>
      </c>
      <c r="Y31" s="139">
        <v>0</v>
      </c>
      <c r="Z31" s="139">
        <v>9.8688532694586666</v>
      </c>
      <c r="AA31" s="139">
        <v>5.2280869579470428</v>
      </c>
      <c r="AB31" s="139">
        <v>8.8700085840312219</v>
      </c>
      <c r="AC31" s="139">
        <v>5.5612163026278054</v>
      </c>
      <c r="AD31" s="139">
        <v>6.1536444315943362</v>
      </c>
      <c r="AE31" s="139">
        <v>7.8685966100360245</v>
      </c>
      <c r="AF31" s="139">
        <v>26.907655211096788</v>
      </c>
      <c r="AG31" s="139">
        <v>31.2461796844843</v>
      </c>
      <c r="AH31" s="139">
        <v>4.2256241483783894</v>
      </c>
      <c r="AI31" s="139">
        <v>1.8543088183149721</v>
      </c>
      <c r="AJ31" s="139">
        <v>11.425158345714939</v>
      </c>
      <c r="AK31" s="139">
        <v>4.1406910466508009</v>
      </c>
      <c r="AL31" s="139">
        <v>0.44870510879161057</v>
      </c>
      <c r="AM31" s="139">
        <v>0.59953979584983219</v>
      </c>
      <c r="AN31" s="139">
        <v>12.769530759254218</v>
      </c>
      <c r="AO31" s="139">
        <v>47.172595425113428</v>
      </c>
      <c r="AP31" s="139">
        <v>14.757872790961887</v>
      </c>
      <c r="AQ31" s="136">
        <v>30.127823603806203</v>
      </c>
      <c r="AR31" s="908"/>
      <c r="AS31" s="908"/>
      <c r="AT31" s="908"/>
      <c r="AU31" s="908"/>
      <c r="AV31" s="908"/>
      <c r="AW31" s="908"/>
      <c r="AX31" s="908"/>
      <c r="AY31" s="908"/>
      <c r="AZ31" s="361"/>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46" t="s">
        <v>35</v>
      </c>
      <c r="CN31" s="46" t="s">
        <v>35</v>
      </c>
      <c r="CO31" s="46" t="s">
        <v>35</v>
      </c>
      <c r="CP31" s="46" t="s">
        <v>35</v>
      </c>
      <c r="CQ31" s="46" t="s">
        <v>35</v>
      </c>
      <c r="CR31" s="7"/>
      <c r="CS31" s="7"/>
      <c r="CT31" s="7"/>
      <c r="CU31" s="7"/>
      <c r="CV31" s="7"/>
      <c r="CW31" s="7"/>
      <c r="CX31" s="7"/>
      <c r="CY31" s="7"/>
      <c r="CZ31" s="7"/>
    </row>
    <row r="32" s="332" customFormat="true" ht="15" customHeight="true" x14ac:dyDescent="0.2">
      <c r="A32" s="1069"/>
      <c r="B32" s="387" t="s">
        <v>48</v>
      </c>
      <c r="C32" s="140">
        <v>99.916425583789859</v>
      </c>
      <c r="D32" s="139">
        <v>99.56125708085213</v>
      </c>
      <c r="E32" s="139">
        <v>98.523440395087036</v>
      </c>
      <c r="F32" s="139">
        <v>93.817536854621025</v>
      </c>
      <c r="G32" s="138">
        <v>69.377631562922431</v>
      </c>
      <c r="H32" s="137">
        <v>97.174769498003826</v>
      </c>
      <c r="I32" s="139">
        <v>89.562456254464834</v>
      </c>
      <c r="J32" s="139">
        <v>78.170213804817507</v>
      </c>
      <c r="K32" s="139">
        <v>66.186358983483743</v>
      </c>
      <c r="L32" s="136">
        <v>56.839076464297769</v>
      </c>
      <c r="M32" s="140">
        <v>99.92864158905968</v>
      </c>
      <c r="N32" s="139">
        <v>99.66099199557749</v>
      </c>
      <c r="O32" s="139">
        <v>99.150524111055304</v>
      </c>
      <c r="P32" s="139">
        <v>97.912510177331512</v>
      </c>
      <c r="Q32" s="138">
        <v>86.555347088374518</v>
      </c>
      <c r="R32" s="137">
        <v>90.141948078820249</v>
      </c>
      <c r="S32" s="139">
        <v>88.014334742478241</v>
      </c>
      <c r="T32" s="139">
        <v>97.959907278926607</v>
      </c>
      <c r="U32" s="139">
        <v>84.462819026253868</v>
      </c>
      <c r="V32" s="139">
        <v>99.341534073866399</v>
      </c>
      <c r="W32" s="139">
        <v>95.53631399306019</v>
      </c>
      <c r="X32" s="139">
        <v>78.537649799356686</v>
      </c>
      <c r="Y32" s="139">
        <v>100</v>
      </c>
      <c r="Z32" s="139">
        <v>90.131146730541246</v>
      </c>
      <c r="AA32" s="139">
        <v>94.771913042052986</v>
      </c>
      <c r="AB32" s="139">
        <v>91.129991415968775</v>
      </c>
      <c r="AC32" s="139">
        <v>94.438783697372216</v>
      </c>
      <c r="AD32" s="139">
        <v>93.846355568405741</v>
      </c>
      <c r="AE32" s="139">
        <v>92.131403389963978</v>
      </c>
      <c r="AF32" s="139">
        <v>73.09234478890329</v>
      </c>
      <c r="AG32" s="139">
        <v>68.75382031551564</v>
      </c>
      <c r="AH32" s="139">
        <v>95.774375851621656</v>
      </c>
      <c r="AI32" s="139">
        <v>98.145691181685052</v>
      </c>
      <c r="AJ32" s="139">
        <v>88.574841654285052</v>
      </c>
      <c r="AK32" s="139">
        <v>95.859308953349199</v>
      </c>
      <c r="AL32" s="139">
        <v>99.5512948912084</v>
      </c>
      <c r="AM32" s="139">
        <v>99.400460204150164</v>
      </c>
      <c r="AN32" s="139">
        <v>87.230469240745663</v>
      </c>
      <c r="AO32" s="139">
        <v>52.827404574886685</v>
      </c>
      <c r="AP32" s="139">
        <v>85.24212720903806</v>
      </c>
      <c r="AQ32" s="136">
        <v>69.872176396193794</v>
      </c>
      <c r="AR32" s="908"/>
      <c r="AS32" s="908"/>
      <c r="AT32" s="908"/>
      <c r="AU32" s="908"/>
      <c r="AV32" s="908"/>
      <c r="AW32" s="908"/>
      <c r="AX32" s="908"/>
      <c r="AY32" s="908"/>
      <c r="AZ32" s="361"/>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46" t="s">
        <v>35</v>
      </c>
      <c r="CN32" s="46" t="s">
        <v>35</v>
      </c>
      <c r="CO32" s="46" t="s">
        <v>35</v>
      </c>
      <c r="CP32" s="46" t="s">
        <v>35</v>
      </c>
      <c r="CQ32" s="46" t="s">
        <v>35</v>
      </c>
      <c r="CR32" s="7"/>
      <c r="CS32" s="7"/>
      <c r="CT32" s="7"/>
      <c r="CU32" s="7"/>
      <c r="CV32" s="7"/>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82" t="s">
        <v>35</v>
      </c>
      <c r="AM33" s="82" t="s">
        <v>35</v>
      </c>
      <c r="AN33" s="82" t="s">
        <v>35</v>
      </c>
      <c r="AO33" s="82" t="s">
        <v>35</v>
      </c>
      <c r="AP33" s="82" t="s">
        <v>35</v>
      </c>
      <c r="AQ33" s="67" t="s">
        <v>35</v>
      </c>
      <c r="AR33" s="8"/>
      <c r="AS33" s="8"/>
      <c r="AT33" s="8"/>
      <c r="AU33" s="8"/>
      <c r="AV33" s="8"/>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46" t="s">
        <v>35</v>
      </c>
      <c r="CN33" s="46" t="s">
        <v>35</v>
      </c>
      <c r="CO33" s="46" t="s">
        <v>35</v>
      </c>
      <c r="CP33" s="46" t="s">
        <v>35</v>
      </c>
      <c r="CQ33" s="46" t="s">
        <v>35</v>
      </c>
      <c r="CR33" s="7"/>
      <c r="CS33" s="7"/>
      <c r="CT33" s="7"/>
      <c r="CU33" s="7"/>
      <c r="CV33" s="7"/>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82" t="s">
        <v>35</v>
      </c>
      <c r="AM34" s="82" t="s">
        <v>35</v>
      </c>
      <c r="AN34" s="82" t="s">
        <v>35</v>
      </c>
      <c r="AO34" s="82" t="s">
        <v>35</v>
      </c>
      <c r="AP34" s="82" t="s">
        <v>35</v>
      </c>
      <c r="AQ34" s="67" t="s">
        <v>35</v>
      </c>
      <c r="AR34" s="8"/>
      <c r="AS34" s="8"/>
      <c r="AT34" s="8"/>
      <c r="AU34" s="8"/>
      <c r="AV34" s="8"/>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46" t="s">
        <v>35</v>
      </c>
      <c r="CN34" s="46" t="s">
        <v>35</v>
      </c>
      <c r="CO34" s="46" t="s">
        <v>35</v>
      </c>
      <c r="CP34" s="46" t="s">
        <v>35</v>
      </c>
      <c r="CQ34" s="46" t="s">
        <v>35</v>
      </c>
      <c r="CR34" s="7"/>
      <c r="CS34" s="7"/>
      <c r="CT34" s="7"/>
      <c r="CU34" s="7"/>
      <c r="CV34" s="7"/>
      <c r="CW34" s="7"/>
      <c r="CX34" s="7"/>
      <c r="CY34" s="7"/>
      <c r="CZ34" s="7"/>
    </row>
    <row r="35" s="454" customFormat="true" ht="15" customHeight="true" x14ac:dyDescent="0.2">
      <c r="A35" s="1069" t="s">
        <v>55</v>
      </c>
      <c r="B35" s="387" t="s">
        <v>49</v>
      </c>
      <c r="C35" s="140">
        <v>2.697308810024067</v>
      </c>
      <c r="D35" s="139">
        <v>2.2552173049945208</v>
      </c>
      <c r="E35" s="139">
        <v>3.2434892107716164</v>
      </c>
      <c r="F35" s="139">
        <v>10.254600648794694</v>
      </c>
      <c r="G35" s="138">
        <v>38.104185746433053</v>
      </c>
      <c r="H35" s="137">
        <v>5.248785820527373</v>
      </c>
      <c r="I35" s="139">
        <v>12.176947918738467</v>
      </c>
      <c r="J35" s="139">
        <v>26.971337080597312</v>
      </c>
      <c r="K35" s="139">
        <v>41.8832358761234</v>
      </c>
      <c r="L35" s="136">
        <v>52.616359526511623</v>
      </c>
      <c r="M35" s="140">
        <v>2.2768338680320017</v>
      </c>
      <c r="N35" s="139">
        <v>2.951567847033548</v>
      </c>
      <c r="O35" s="139">
        <v>2.414314692474862</v>
      </c>
      <c r="P35" s="139">
        <v>3.8532768066012939</v>
      </c>
      <c r="Q35" s="138">
        <v>20.323598735685948</v>
      </c>
      <c r="R35" s="137">
        <v>11.423062911459002</v>
      </c>
      <c r="S35" s="139">
        <v>23.655589874597364</v>
      </c>
      <c r="T35" s="139">
        <v>2.2462075096496426</v>
      </c>
      <c r="U35" s="139">
        <v>15.623028057375327</v>
      </c>
      <c r="V35" s="139">
        <v>3.7067476151258112</v>
      </c>
      <c r="W35" s="139">
        <v>6.5163979967323611</v>
      </c>
      <c r="X35" s="139">
        <v>22.667522600326944</v>
      </c>
      <c r="Y35" s="139">
        <v>0.58101169789377993</v>
      </c>
      <c r="Z35" s="139">
        <v>11.220520956778811</v>
      </c>
      <c r="AA35" s="139">
        <v>7.076321902108849</v>
      </c>
      <c r="AB35" s="139">
        <v>11.175640889941443</v>
      </c>
      <c r="AC35" s="139">
        <v>6.6599496175743651</v>
      </c>
      <c r="AD35" s="139">
        <v>19.052532521333006</v>
      </c>
      <c r="AE35" s="139">
        <v>11.612302480553641</v>
      </c>
      <c r="AF35" s="139">
        <v>26.907655211096788</v>
      </c>
      <c r="AG35" s="139">
        <v>31.2461796844843</v>
      </c>
      <c r="AH35" s="139">
        <v>4.350181193791129</v>
      </c>
      <c r="AI35" s="139">
        <v>2.1555423325604095</v>
      </c>
      <c r="AJ35" s="139">
        <v>15.376921014489081</v>
      </c>
      <c r="AK35" s="139">
        <v>7.8360703421536044</v>
      </c>
      <c r="AL35" s="139">
        <v>0.44870510879161057</v>
      </c>
      <c r="AM35" s="139">
        <v>13.410975440707812</v>
      </c>
      <c r="AN35" s="139">
        <v>16.756716368439477</v>
      </c>
      <c r="AO35" s="139">
        <v>50.899278828894559</v>
      </c>
      <c r="AP35" s="139">
        <v>15.182694724661896</v>
      </c>
      <c r="AQ35" s="136">
        <v>30.894983135300041</v>
      </c>
      <c r="AR35" s="908"/>
      <c r="AS35" s="908"/>
      <c r="AT35" s="908"/>
      <c r="AU35" s="908"/>
      <c r="AV35" s="908"/>
      <c r="AW35" s="908"/>
      <c r="AX35" s="908"/>
      <c r="AY35" s="908"/>
      <c r="AZ35" s="361"/>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46" t="s">
        <v>35</v>
      </c>
      <c r="CN35" s="46" t="s">
        <v>35</v>
      </c>
      <c r="CO35" s="46" t="s">
        <v>35</v>
      </c>
      <c r="CP35" s="46" t="s">
        <v>35</v>
      </c>
      <c r="CQ35" s="46" t="s">
        <v>35</v>
      </c>
      <c r="CR35" s="7"/>
      <c r="CS35" s="7"/>
      <c r="CT35" s="7"/>
      <c r="CU35" s="7"/>
      <c r="CV35" s="7"/>
      <c r="CW35" s="7"/>
      <c r="CX35" s="7"/>
      <c r="CY35" s="7"/>
      <c r="CZ35" s="7"/>
    </row>
    <row r="36" s="454" customFormat="true" ht="15" customHeight="true" x14ac:dyDescent="0.2">
      <c r="A36" s="1069"/>
      <c r="B36" s="387" t="s">
        <v>48</v>
      </c>
      <c r="C36" s="140">
        <v>97.302691189976002</v>
      </c>
      <c r="D36" s="139">
        <v>97.744782695005441</v>
      </c>
      <c r="E36" s="139">
        <v>96.756510789228273</v>
      </c>
      <c r="F36" s="139">
        <v>89.745399351205378</v>
      </c>
      <c r="G36" s="138">
        <v>61.895814253566805</v>
      </c>
      <c r="H36" s="137">
        <v>94.751214179472655</v>
      </c>
      <c r="I36" s="139">
        <v>87.823052081261451</v>
      </c>
      <c r="J36" s="139">
        <v>73.028662919402777</v>
      </c>
      <c r="K36" s="139">
        <v>58.116764123876472</v>
      </c>
      <c r="L36" s="136">
        <v>47.383640473488413</v>
      </c>
      <c r="M36" s="140">
        <v>97.723166131968014</v>
      </c>
      <c r="N36" s="139">
        <v>97.048432152966413</v>
      </c>
      <c r="O36" s="139">
        <v>97.585685307525097</v>
      </c>
      <c r="P36" s="139">
        <v>96.146723193398714</v>
      </c>
      <c r="Q36" s="138">
        <v>79.67640126431391</v>
      </c>
      <c r="R36" s="137">
        <v>88.57693708854103</v>
      </c>
      <c r="S36" s="139">
        <v>76.344410125402547</v>
      </c>
      <c r="T36" s="139">
        <v>97.753792490350364</v>
      </c>
      <c r="U36" s="139">
        <v>84.376971942624635</v>
      </c>
      <c r="V36" s="139">
        <v>96.293252384874165</v>
      </c>
      <c r="W36" s="139">
        <v>93.483602003267634</v>
      </c>
      <c r="X36" s="139">
        <v>77.332477399672968</v>
      </c>
      <c r="Y36" s="139">
        <v>99.418988302106214</v>
      </c>
      <c r="Z36" s="139">
        <v>88.779479043221116</v>
      </c>
      <c r="AA36" s="139">
        <v>92.923678097891184</v>
      </c>
      <c r="AB36" s="139">
        <v>88.824359110058566</v>
      </c>
      <c r="AC36" s="139">
        <v>93.340050382425645</v>
      </c>
      <c r="AD36" s="139">
        <v>80.947467478667051</v>
      </c>
      <c r="AE36" s="139">
        <v>88.387697519446377</v>
      </c>
      <c r="AF36" s="139">
        <v>73.09234478890329</v>
      </c>
      <c r="AG36" s="139">
        <v>68.75382031551564</v>
      </c>
      <c r="AH36" s="139">
        <v>95.649818806208913</v>
      </c>
      <c r="AI36" s="139">
        <v>97.844457667439627</v>
      </c>
      <c r="AJ36" s="139">
        <v>84.623078985510872</v>
      </c>
      <c r="AK36" s="139">
        <v>92.163929657846381</v>
      </c>
      <c r="AL36" s="139">
        <v>99.5512948912084</v>
      </c>
      <c r="AM36" s="139">
        <v>86.589024559292199</v>
      </c>
      <c r="AN36" s="139">
        <v>83.243283631560388</v>
      </c>
      <c r="AO36" s="139">
        <v>49.100721171105562</v>
      </c>
      <c r="AP36" s="139">
        <v>84.817305275338057</v>
      </c>
      <c r="AQ36" s="136">
        <v>69.105016864699948</v>
      </c>
      <c r="AR36" s="908"/>
      <c r="AS36" s="908"/>
      <c r="AT36" s="908"/>
      <c r="AU36" s="908"/>
      <c r="AV36" s="908"/>
      <c r="AW36" s="908"/>
      <c r="AX36" s="908"/>
      <c r="AY36" s="908"/>
      <c r="AZ36" s="361"/>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46" t="s">
        <v>35</v>
      </c>
      <c r="CN36" s="46" t="s">
        <v>35</v>
      </c>
      <c r="CO36" s="46" t="s">
        <v>35</v>
      </c>
      <c r="CP36" s="46" t="s">
        <v>35</v>
      </c>
      <c r="CQ36" s="46" t="s">
        <v>35</v>
      </c>
      <c r="CR36" s="7"/>
      <c r="CS36" s="7"/>
      <c r="CT36" s="7"/>
      <c r="CU36" s="7"/>
      <c r="CV36" s="7"/>
      <c r="CW36" s="7"/>
      <c r="CX36" s="7"/>
      <c r="CY36" s="7"/>
      <c r="CZ36" s="7"/>
    </row>
    <row r="37" s="454" customFormat="true" ht="15" customHeight="true" x14ac:dyDescent="0.2">
      <c r="A37" s="1069" t="s">
        <v>168</v>
      </c>
      <c r="B37" s="387" t="s">
        <v>49</v>
      </c>
      <c r="C37" s="140">
        <v>0.73584457330825459</v>
      </c>
      <c r="D37" s="139">
        <v>1.3072449023364625</v>
      </c>
      <c r="E37" s="139">
        <v>2.4846820128311431</v>
      </c>
      <c r="F37" s="139">
        <v>8.4142922672546021</v>
      </c>
      <c r="G37" s="138">
        <v>36.557883158778317</v>
      </c>
      <c r="H37" s="137">
        <v>4.6617244004744869</v>
      </c>
      <c r="I37" s="139">
        <v>12.176947918738467</v>
      </c>
      <c r="J37" s="139">
        <v>26.774199059428376</v>
      </c>
      <c r="K37" s="139">
        <v>39.914434670126973</v>
      </c>
      <c r="L37" s="136">
        <v>51.546883198655621</v>
      </c>
      <c r="M37" s="140">
        <v>0.37756827838526064</v>
      </c>
      <c r="N37" s="139">
        <v>1.5484042926755461</v>
      </c>
      <c r="O37" s="139">
        <v>1.3605596681306573</v>
      </c>
      <c r="P37" s="139">
        <v>3.2893433474576614</v>
      </c>
      <c r="Q37" s="138">
        <v>17.213005998078348</v>
      </c>
      <c r="R37" s="137">
        <v>10.696672579608062</v>
      </c>
      <c r="S37" s="139">
        <v>22.449097155533522</v>
      </c>
      <c r="T37" s="139">
        <v>2.2462075096496426</v>
      </c>
      <c r="U37" s="139">
        <v>15.623028057375327</v>
      </c>
      <c r="V37" s="139">
        <v>1.8876298624696541</v>
      </c>
      <c r="W37" s="139">
        <v>6.5163979967323611</v>
      </c>
      <c r="X37" s="139">
        <v>22.667522600326944</v>
      </c>
      <c r="Y37" s="139">
        <v>0.58101169789377993</v>
      </c>
      <c r="Z37" s="139">
        <v>11.220520956778811</v>
      </c>
      <c r="AA37" s="139">
        <v>6.963514014801925</v>
      </c>
      <c r="AB37" s="139">
        <v>10.610187499823448</v>
      </c>
      <c r="AC37" s="139">
        <v>6.074558055134446</v>
      </c>
      <c r="AD37" s="139">
        <v>16.826382692131368</v>
      </c>
      <c r="AE37" s="139">
        <v>9.3561498588196415</v>
      </c>
      <c r="AF37" s="139">
        <v>26.907655211096788</v>
      </c>
      <c r="AG37" s="139">
        <v>31.2461796844843</v>
      </c>
      <c r="AH37" s="139">
        <v>4.350181193791129</v>
      </c>
      <c r="AI37" s="139">
        <v>2.0650977474927332</v>
      </c>
      <c r="AJ37" s="139">
        <v>13.820598114713526</v>
      </c>
      <c r="AK37" s="139">
        <v>5.4861709342513167</v>
      </c>
      <c r="AL37" s="139">
        <v>0.44870510879161057</v>
      </c>
      <c r="AM37" s="139">
        <v>1.8138172654427112</v>
      </c>
      <c r="AN37" s="139">
        <v>15.738851538181011</v>
      </c>
      <c r="AO37" s="139">
        <v>50.899278828894559</v>
      </c>
      <c r="AP37" s="139">
        <v>15.182694724661896</v>
      </c>
      <c r="AQ37" s="136">
        <v>30.649014668452534</v>
      </c>
      <c r="AR37" s="908"/>
      <c r="AS37" s="908"/>
      <c r="AT37" s="908"/>
      <c r="AU37" s="908"/>
      <c r="AV37" s="908"/>
      <c r="AW37" s="908"/>
      <c r="AX37" s="908"/>
      <c r="AY37" s="908"/>
      <c r="AZ37" s="361"/>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46" t="s">
        <v>35</v>
      </c>
      <c r="CN37" s="46" t="s">
        <v>35</v>
      </c>
      <c r="CO37" s="46" t="s">
        <v>35</v>
      </c>
      <c r="CP37" s="46" t="s">
        <v>35</v>
      </c>
      <c r="CQ37" s="46" t="s">
        <v>35</v>
      </c>
      <c r="CR37" s="7"/>
      <c r="CS37" s="7"/>
      <c r="CT37" s="7"/>
      <c r="CU37" s="7"/>
      <c r="CV37" s="7"/>
      <c r="CW37" s="7"/>
      <c r="CX37" s="7"/>
      <c r="CY37" s="7"/>
      <c r="CZ37" s="7"/>
    </row>
    <row r="38" s="454" customFormat="true" ht="15" customHeight="true" x14ac:dyDescent="0.2">
      <c r="A38" s="1069"/>
      <c r="B38" s="387" t="s">
        <v>48</v>
      </c>
      <c r="C38" s="140">
        <v>99.264155426691786</v>
      </c>
      <c r="D38" s="139">
        <v>98.692755097663522</v>
      </c>
      <c r="E38" s="139">
        <v>97.515317987168771</v>
      </c>
      <c r="F38" s="139">
        <v>91.585707732745476</v>
      </c>
      <c r="G38" s="138">
        <v>63.442116841221555</v>
      </c>
      <c r="H38" s="137">
        <v>95.338275599525545</v>
      </c>
      <c r="I38" s="139">
        <v>87.823052081261451</v>
      </c>
      <c r="J38" s="139">
        <v>73.225800940571702</v>
      </c>
      <c r="K38" s="139">
        <v>60.085565329872935</v>
      </c>
      <c r="L38" s="136">
        <v>48.453116801344422</v>
      </c>
      <c r="M38" s="140">
        <v>99.622431721614717</v>
      </c>
      <c r="N38" s="139">
        <v>98.451595707324472</v>
      </c>
      <c r="O38" s="139">
        <v>98.639440331869309</v>
      </c>
      <c r="P38" s="139">
        <v>96.710656652542355</v>
      </c>
      <c r="Q38" s="138">
        <v>82.786994001921514</v>
      </c>
      <c r="R38" s="137">
        <v>89.303327420391966</v>
      </c>
      <c r="S38" s="139">
        <v>77.550902844466421</v>
      </c>
      <c r="T38" s="139">
        <v>97.753792490350364</v>
      </c>
      <c r="U38" s="139">
        <v>84.376971942624635</v>
      </c>
      <c r="V38" s="139">
        <v>98.11237013753032</v>
      </c>
      <c r="W38" s="139">
        <v>93.483602003267634</v>
      </c>
      <c r="X38" s="139">
        <v>77.332477399672968</v>
      </c>
      <c r="Y38" s="139">
        <v>99.418988302106214</v>
      </c>
      <c r="Z38" s="139">
        <v>88.779479043221116</v>
      </c>
      <c r="AA38" s="139">
        <v>93.036485985198112</v>
      </c>
      <c r="AB38" s="139">
        <v>89.389812500176561</v>
      </c>
      <c r="AC38" s="139">
        <v>93.925441944865582</v>
      </c>
      <c r="AD38" s="139">
        <v>83.173617307868668</v>
      </c>
      <c r="AE38" s="139">
        <v>90.64385014118038</v>
      </c>
      <c r="AF38" s="139">
        <v>73.09234478890329</v>
      </c>
      <c r="AG38" s="139">
        <v>68.75382031551564</v>
      </c>
      <c r="AH38" s="139">
        <v>95.649818806208913</v>
      </c>
      <c r="AI38" s="139">
        <v>97.9349022525073</v>
      </c>
      <c r="AJ38" s="139">
        <v>86.179401885286424</v>
      </c>
      <c r="AK38" s="139">
        <v>94.513829065748681</v>
      </c>
      <c r="AL38" s="139">
        <v>99.5512948912084</v>
      </c>
      <c r="AM38" s="139">
        <v>98.186182734557278</v>
      </c>
      <c r="AN38" s="139">
        <v>84.261148461818848</v>
      </c>
      <c r="AO38" s="139">
        <v>49.100721171105562</v>
      </c>
      <c r="AP38" s="139">
        <v>84.817305275338057</v>
      </c>
      <c r="AQ38" s="136">
        <v>69.350985331547477</v>
      </c>
      <c r="AR38" s="908"/>
      <c r="AS38" s="908"/>
      <c r="AT38" s="908"/>
      <c r="AU38" s="908"/>
      <c r="AV38" s="908"/>
      <c r="AW38" s="908"/>
      <c r="AX38" s="908"/>
      <c r="AY38" s="908"/>
      <c r="AZ38" s="361"/>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46" t="s">
        <v>35</v>
      </c>
      <c r="CN38" s="46" t="s">
        <v>35</v>
      </c>
      <c r="CO38" s="46" t="s">
        <v>35</v>
      </c>
      <c r="CP38" s="46" t="s">
        <v>35</v>
      </c>
      <c r="CQ38" s="46" t="s">
        <v>35</v>
      </c>
      <c r="CR38" s="7"/>
      <c r="CS38" s="7"/>
      <c r="CT38" s="7"/>
      <c r="CU38" s="7"/>
      <c r="CV38" s="7"/>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82" t="s">
        <v>35</v>
      </c>
      <c r="AM39" s="82" t="s">
        <v>35</v>
      </c>
      <c r="AN39" s="82" t="s">
        <v>35</v>
      </c>
      <c r="AO39" s="82" t="s">
        <v>35</v>
      </c>
      <c r="AP39" s="82" t="s">
        <v>35</v>
      </c>
      <c r="AQ39" s="67" t="s">
        <v>35</v>
      </c>
      <c r="AR39" s="8"/>
      <c r="AS39" s="8"/>
      <c r="AT39" s="8"/>
      <c r="AU39" s="8"/>
      <c r="AV39" s="8"/>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46" t="s">
        <v>35</v>
      </c>
      <c r="CN39" s="46" t="s">
        <v>35</v>
      </c>
      <c r="CO39" s="46" t="s">
        <v>35</v>
      </c>
      <c r="CP39" s="46" t="s">
        <v>35</v>
      </c>
      <c r="CQ39" s="46" t="s">
        <v>35</v>
      </c>
      <c r="CR39" s="7"/>
      <c r="CS39" s="7"/>
      <c r="CT39" s="7"/>
      <c r="CU39" s="7"/>
      <c r="CV39" s="7"/>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82" t="s">
        <v>35</v>
      </c>
      <c r="AM40" s="82" t="s">
        <v>35</v>
      </c>
      <c r="AN40" s="82" t="s">
        <v>35</v>
      </c>
      <c r="AO40" s="82" t="s">
        <v>35</v>
      </c>
      <c r="AP40" s="82" t="s">
        <v>35</v>
      </c>
      <c r="AQ40" s="67" t="s">
        <v>35</v>
      </c>
      <c r="AR40" s="8"/>
      <c r="AS40" s="8"/>
      <c r="AT40" s="8"/>
      <c r="AU40" s="8"/>
      <c r="AV40" s="8"/>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46" t="s">
        <v>35</v>
      </c>
      <c r="CN40" s="46" t="s">
        <v>35</v>
      </c>
      <c r="CO40" s="46" t="s">
        <v>35</v>
      </c>
      <c r="CP40" s="46" t="s">
        <v>35</v>
      </c>
      <c r="CQ40" s="46" t="s">
        <v>35</v>
      </c>
      <c r="CR40" s="7"/>
      <c r="CS40" s="7"/>
      <c r="CT40" s="7"/>
      <c r="CU40" s="7"/>
      <c r="CV40" s="7"/>
      <c r="CW40" s="7"/>
      <c r="CX40" s="7"/>
      <c r="CY40" s="7"/>
      <c r="CZ40" s="7"/>
    </row>
    <row r="41" s="454" customFormat="true" ht="15" customHeight="true" x14ac:dyDescent="0.2">
      <c r="A41" s="1069" t="s">
        <v>56</v>
      </c>
      <c r="B41" s="387" t="s">
        <v>49</v>
      </c>
      <c r="C41" s="140">
        <v>34.283170908323441</v>
      </c>
      <c r="D41" s="139">
        <v>33.066201868035165</v>
      </c>
      <c r="E41" s="139">
        <v>31.503233889147054</v>
      </c>
      <c r="F41" s="139">
        <v>24.553530586735466</v>
      </c>
      <c r="G41" s="138">
        <v>10.318821327935561</v>
      </c>
      <c r="H41" s="137">
        <v>25.939806140596861</v>
      </c>
      <c r="I41" s="139">
        <v>18.443921056686595</v>
      </c>
      <c r="J41" s="139">
        <v>13.10031104186773</v>
      </c>
      <c r="K41" s="139">
        <v>7.1759068359217002</v>
      </c>
      <c r="L41" s="136">
        <v>5.0298180166848043</v>
      </c>
      <c r="M41" s="140">
        <v>36.044057771632559</v>
      </c>
      <c r="N41" s="139">
        <v>30.252856845409731</v>
      </c>
      <c r="O41" s="139">
        <v>33.794943158689058</v>
      </c>
      <c r="P41" s="139">
        <v>30.041706351538938</v>
      </c>
      <c r="Q41" s="138">
        <v>22.817768386712018</v>
      </c>
      <c r="R41" s="137">
        <v>28.139508272601944</v>
      </c>
      <c r="S41" s="139">
        <v>7.0969783958776427</v>
      </c>
      <c r="T41" s="139">
        <v>58.528793116885637</v>
      </c>
      <c r="U41" s="139">
        <v>20.871340893319235</v>
      </c>
      <c r="V41" s="139">
        <v>32.169333071193194</v>
      </c>
      <c r="W41" s="139">
        <v>35.029205292189957</v>
      </c>
      <c r="X41" s="139">
        <v>17.042328731638566</v>
      </c>
      <c r="Y41" s="139">
        <v>32.221766335455953</v>
      </c>
      <c r="Z41" s="139">
        <v>41.310882760709141</v>
      </c>
      <c r="AA41" s="139">
        <v>33.062342239758941</v>
      </c>
      <c r="AB41" s="139">
        <v>25.765026412231336</v>
      </c>
      <c r="AC41" s="139">
        <v>8.1973402669787543</v>
      </c>
      <c r="AD41" s="139">
        <v>21.690979067640825</v>
      </c>
      <c r="AE41" s="139">
        <v>26.396029883563273</v>
      </c>
      <c r="AF41" s="139">
        <v>0.7526293266409082</v>
      </c>
      <c r="AG41" s="139">
        <v>2.5718607177095363</v>
      </c>
      <c r="AH41" s="139">
        <v>20.108946428744197</v>
      </c>
      <c r="AI41" s="139">
        <v>26.199759196612622</v>
      </c>
      <c r="AJ41" s="139">
        <v>14.579398691249166</v>
      </c>
      <c r="AK41" s="139">
        <v>39.700309287719755</v>
      </c>
      <c r="AL41" s="139">
        <v>38.90054724132505</v>
      </c>
      <c r="AM41" s="139">
        <v>14.800872842234735</v>
      </c>
      <c r="AN41" s="139">
        <v>26.993061960230598</v>
      </c>
      <c r="AO41" s="139">
        <v>13.204155156539249</v>
      </c>
      <c r="AP41" s="139">
        <v>20.633560169370778</v>
      </c>
      <c r="AQ41" s="136">
        <v>3.3403567996008507</v>
      </c>
      <c r="AR41" s="908"/>
      <c r="AS41" s="908"/>
      <c r="AT41" s="908"/>
      <c r="AU41" s="908"/>
      <c r="AV41" s="908"/>
      <c r="AW41" s="908"/>
      <c r="AX41" s="908"/>
      <c r="AY41" s="908"/>
      <c r="AZ41" s="361"/>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46" t="s">
        <v>35</v>
      </c>
      <c r="CN41" s="46" t="s">
        <v>35</v>
      </c>
      <c r="CO41" s="46" t="s">
        <v>35</v>
      </c>
      <c r="CP41" s="46" t="s">
        <v>35</v>
      </c>
      <c r="CQ41" s="46" t="s">
        <v>35</v>
      </c>
      <c r="CR41" s="7"/>
      <c r="CS41" s="7"/>
      <c r="CT41" s="7"/>
      <c r="CU41" s="7"/>
      <c r="CV41" s="7"/>
      <c r="CW41" s="7"/>
      <c r="CX41" s="7"/>
      <c r="CY41" s="7"/>
      <c r="CZ41" s="7"/>
    </row>
    <row r="42" s="454" customFormat="true" ht="15" customHeight="true" x14ac:dyDescent="0.2">
      <c r="A42" s="1069"/>
      <c r="B42" s="387" t="s">
        <v>48</v>
      </c>
      <c r="C42" s="140">
        <v>65.716829091676814</v>
      </c>
      <c r="D42" s="139">
        <v>66.933798131964878</v>
      </c>
      <c r="E42" s="139">
        <v>68.496766110853073</v>
      </c>
      <c r="F42" s="139">
        <v>75.446469413264836</v>
      </c>
      <c r="G42" s="138">
        <v>89.681178672064249</v>
      </c>
      <c r="H42" s="137">
        <v>74.060193859403199</v>
      </c>
      <c r="I42" s="139">
        <v>81.55607894331331</v>
      </c>
      <c r="J42" s="139">
        <v>86.899688958132231</v>
      </c>
      <c r="K42" s="139">
        <v>92.824093164078278</v>
      </c>
      <c r="L42" s="136">
        <v>94.970181983315143</v>
      </c>
      <c r="M42" s="140">
        <v>63.955942228367604</v>
      </c>
      <c r="N42" s="139">
        <v>69.747143154590248</v>
      </c>
      <c r="O42" s="139">
        <v>66.205056841310991</v>
      </c>
      <c r="P42" s="139">
        <v>69.958293648461023</v>
      </c>
      <c r="Q42" s="138">
        <v>77.182231613287982</v>
      </c>
      <c r="R42" s="137">
        <v>71.860491727398085</v>
      </c>
      <c r="S42" s="139">
        <v>92.903021604122358</v>
      </c>
      <c r="T42" s="139">
        <v>41.471206883114213</v>
      </c>
      <c r="U42" s="139">
        <v>79.128659106680701</v>
      </c>
      <c r="V42" s="139">
        <v>67.830666928806707</v>
      </c>
      <c r="W42" s="139">
        <v>64.970794707810157</v>
      </c>
      <c r="X42" s="139">
        <v>82.957671268361338</v>
      </c>
      <c r="Y42" s="139">
        <v>67.778233664543961</v>
      </c>
      <c r="Z42" s="139">
        <v>58.689117239290646</v>
      </c>
      <c r="AA42" s="139">
        <v>66.937657760241095</v>
      </c>
      <c r="AB42" s="139">
        <v>74.23497358776865</v>
      </c>
      <c r="AC42" s="139">
        <v>91.802659733021201</v>
      </c>
      <c r="AD42" s="139">
        <v>78.309020932359303</v>
      </c>
      <c r="AE42" s="139">
        <v>73.603970116436784</v>
      </c>
      <c r="AF42" s="139">
        <v>99.247370673359072</v>
      </c>
      <c r="AG42" s="139">
        <v>97.428139282290417</v>
      </c>
      <c r="AH42" s="139">
        <v>79.891053571255952</v>
      </c>
      <c r="AI42" s="139">
        <v>73.800240803387311</v>
      </c>
      <c r="AJ42" s="139">
        <v>85.420601308750747</v>
      </c>
      <c r="AK42" s="139">
        <v>60.29969071228021</v>
      </c>
      <c r="AL42" s="139">
        <v>61.099452758674957</v>
      </c>
      <c r="AM42" s="139">
        <v>85.199127157765247</v>
      </c>
      <c r="AN42" s="139">
        <v>73.006938039769338</v>
      </c>
      <c r="AO42" s="139">
        <v>86.795844843460728</v>
      </c>
      <c r="AP42" s="139">
        <v>79.366439830629176</v>
      </c>
      <c r="AQ42" s="136">
        <v>96.659643200399131</v>
      </c>
      <c r="AR42" s="908"/>
      <c r="AS42" s="908"/>
      <c r="AT42" s="908"/>
      <c r="AU42" s="908"/>
      <c r="AV42" s="908"/>
      <c r="AW42" s="908"/>
      <c r="AX42" s="908"/>
      <c r="AY42" s="908"/>
      <c r="AZ42" s="361"/>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46" t="s">
        <v>35</v>
      </c>
      <c r="CN42" s="46" t="s">
        <v>35</v>
      </c>
      <c r="CO42" s="46" t="s">
        <v>35</v>
      </c>
      <c r="CP42" s="46" t="s">
        <v>35</v>
      </c>
      <c r="CQ42" s="46" t="s">
        <v>35</v>
      </c>
      <c r="CR42" s="7"/>
      <c r="CS42" s="7"/>
      <c r="CT42" s="7"/>
      <c r="CU42" s="7"/>
      <c r="CV42" s="7"/>
      <c r="CW42" s="7"/>
      <c r="CX42" s="7"/>
      <c r="CY42" s="7"/>
      <c r="CZ42" s="7"/>
    </row>
    <row r="43" s="454" customFormat="true" ht="15" customHeight="true" x14ac:dyDescent="0.2">
      <c r="A43" s="1069" t="s">
        <v>53</v>
      </c>
      <c r="B43" s="387" t="s">
        <v>49</v>
      </c>
      <c r="C43" s="87" t="s">
        <v>35</v>
      </c>
      <c r="D43" s="82" t="s">
        <v>35</v>
      </c>
      <c r="E43" s="82" t="s">
        <v>35</v>
      </c>
      <c r="F43" s="82" t="s">
        <v>35</v>
      </c>
      <c r="G43" s="77" t="s">
        <v>35</v>
      </c>
      <c r="H43" s="72" t="s">
        <v>35</v>
      </c>
      <c r="I43" s="82" t="s">
        <v>35</v>
      </c>
      <c r="J43" s="82" t="s">
        <v>35</v>
      </c>
      <c r="K43" s="82" t="s">
        <v>35</v>
      </c>
      <c r="L43" s="67" t="s">
        <v>35</v>
      </c>
      <c r="M43" s="87" t="s">
        <v>35</v>
      </c>
      <c r="N43" s="82" t="s">
        <v>35</v>
      </c>
      <c r="O43" s="82" t="s">
        <v>35</v>
      </c>
      <c r="P43" s="82" t="s">
        <v>35</v>
      </c>
      <c r="Q43" s="77" t="s">
        <v>35</v>
      </c>
      <c r="R43" s="72" t="s">
        <v>35</v>
      </c>
      <c r="S43" s="82" t="s">
        <v>35</v>
      </c>
      <c r="T43" s="82" t="s">
        <v>35</v>
      </c>
      <c r="U43" s="82" t="s">
        <v>35</v>
      </c>
      <c r="V43" s="82" t="s">
        <v>35</v>
      </c>
      <c r="W43" s="82" t="s">
        <v>35</v>
      </c>
      <c r="X43" s="82" t="s">
        <v>35</v>
      </c>
      <c r="Y43" s="82" t="s">
        <v>35</v>
      </c>
      <c r="Z43" s="82" t="s">
        <v>35</v>
      </c>
      <c r="AA43" s="82" t="s">
        <v>35</v>
      </c>
      <c r="AB43" s="82" t="s">
        <v>35</v>
      </c>
      <c r="AC43" s="82" t="s">
        <v>35</v>
      </c>
      <c r="AD43" s="82" t="s">
        <v>35</v>
      </c>
      <c r="AE43" s="82" t="s">
        <v>35</v>
      </c>
      <c r="AF43" s="82" t="s">
        <v>35</v>
      </c>
      <c r="AG43" s="82" t="s">
        <v>35</v>
      </c>
      <c r="AH43" s="82" t="s">
        <v>35</v>
      </c>
      <c r="AI43" s="82" t="s">
        <v>35</v>
      </c>
      <c r="AJ43" s="82" t="s">
        <v>35</v>
      </c>
      <c r="AK43" s="82" t="s">
        <v>35</v>
      </c>
      <c r="AL43" s="82" t="s">
        <v>35</v>
      </c>
      <c r="AM43" s="82" t="s">
        <v>35</v>
      </c>
      <c r="AN43" s="82" t="s">
        <v>35</v>
      </c>
      <c r="AO43" s="82" t="s">
        <v>35</v>
      </c>
      <c r="AP43" s="82" t="s">
        <v>35</v>
      </c>
      <c r="AQ43" s="67" t="s">
        <v>35</v>
      </c>
      <c r="AR43" s="908"/>
      <c r="AS43" s="908"/>
      <c r="AT43" s="908"/>
      <c r="AU43" s="908"/>
      <c r="AV43" s="908"/>
      <c r="AW43" s="908"/>
      <c r="AX43" s="908"/>
      <c r="AY43" s="908"/>
      <c r="AZ43" s="361"/>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46" t="s">
        <v>35</v>
      </c>
      <c r="CN43" s="46" t="s">
        <v>35</v>
      </c>
      <c r="CO43" s="46" t="s">
        <v>35</v>
      </c>
      <c r="CP43" s="46" t="s">
        <v>35</v>
      </c>
      <c r="CQ43" s="46" t="s">
        <v>35</v>
      </c>
      <c r="CR43" s="7"/>
      <c r="CS43" s="7"/>
      <c r="CT43" s="7"/>
      <c r="CU43" s="7"/>
      <c r="CV43" s="7"/>
      <c r="CW43" s="7"/>
      <c r="CX43" s="7"/>
      <c r="CY43" s="7"/>
      <c r="CZ43" s="7"/>
    </row>
    <row r="44" s="454" customFormat="true" ht="15" customHeight="true" x14ac:dyDescent="0.2">
      <c r="A44" s="1069"/>
      <c r="B44" s="387" t="s">
        <v>48</v>
      </c>
      <c r="C44" s="87" t="s">
        <v>35</v>
      </c>
      <c r="D44" s="82" t="s">
        <v>35</v>
      </c>
      <c r="E44" s="82" t="s">
        <v>35</v>
      </c>
      <c r="F44" s="82" t="s">
        <v>35</v>
      </c>
      <c r="G44" s="77" t="s">
        <v>35</v>
      </c>
      <c r="H44" s="72" t="s">
        <v>35</v>
      </c>
      <c r="I44" s="82" t="s">
        <v>35</v>
      </c>
      <c r="J44" s="82" t="s">
        <v>35</v>
      </c>
      <c r="K44" s="82" t="s">
        <v>35</v>
      </c>
      <c r="L44" s="67" t="s">
        <v>35</v>
      </c>
      <c r="M44" s="87" t="s">
        <v>35</v>
      </c>
      <c r="N44" s="82" t="s">
        <v>35</v>
      </c>
      <c r="O44" s="82" t="s">
        <v>35</v>
      </c>
      <c r="P44" s="82" t="s">
        <v>35</v>
      </c>
      <c r="Q44" s="77" t="s">
        <v>35</v>
      </c>
      <c r="R44" s="72" t="s">
        <v>35</v>
      </c>
      <c r="S44" s="82" t="s">
        <v>35</v>
      </c>
      <c r="T44" s="82" t="s">
        <v>35</v>
      </c>
      <c r="U44" s="82" t="s">
        <v>35</v>
      </c>
      <c r="V44" s="82" t="s">
        <v>35</v>
      </c>
      <c r="W44" s="82" t="s">
        <v>35</v>
      </c>
      <c r="X44" s="82" t="s">
        <v>35</v>
      </c>
      <c r="Y44" s="82" t="s">
        <v>35</v>
      </c>
      <c r="Z44" s="82" t="s">
        <v>35</v>
      </c>
      <c r="AA44" s="82" t="s">
        <v>35</v>
      </c>
      <c r="AB44" s="82" t="s">
        <v>35</v>
      </c>
      <c r="AC44" s="82" t="s">
        <v>35</v>
      </c>
      <c r="AD44" s="82" t="s">
        <v>35</v>
      </c>
      <c r="AE44" s="82" t="s">
        <v>35</v>
      </c>
      <c r="AF44" s="82" t="s">
        <v>35</v>
      </c>
      <c r="AG44" s="82" t="s">
        <v>35</v>
      </c>
      <c r="AH44" s="82" t="s">
        <v>35</v>
      </c>
      <c r="AI44" s="82" t="s">
        <v>35</v>
      </c>
      <c r="AJ44" s="82" t="s">
        <v>35</v>
      </c>
      <c r="AK44" s="82" t="s">
        <v>35</v>
      </c>
      <c r="AL44" s="82" t="s">
        <v>35</v>
      </c>
      <c r="AM44" s="82" t="s">
        <v>35</v>
      </c>
      <c r="AN44" s="82" t="s">
        <v>35</v>
      </c>
      <c r="AO44" s="82" t="s">
        <v>35</v>
      </c>
      <c r="AP44" s="82" t="s">
        <v>35</v>
      </c>
      <c r="AQ44" s="67" t="s">
        <v>35</v>
      </c>
      <c r="AR44" s="908"/>
      <c r="AS44" s="908"/>
      <c r="AT44" s="908"/>
      <c r="AU44" s="908"/>
      <c r="AV44" s="908"/>
      <c r="AW44" s="908"/>
      <c r="AX44" s="908"/>
      <c r="AY44" s="908"/>
      <c r="AZ44" s="361"/>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46" t="s">
        <v>35</v>
      </c>
      <c r="CN44" s="46" t="s">
        <v>35</v>
      </c>
      <c r="CO44" s="46" t="s">
        <v>35</v>
      </c>
      <c r="CP44" s="46" t="s">
        <v>35</v>
      </c>
      <c r="CQ44" s="46" t="s">
        <v>35</v>
      </c>
      <c r="CR44" s="7"/>
      <c r="CS44" s="7"/>
      <c r="CT44" s="7"/>
      <c r="CU44" s="7"/>
      <c r="CV44" s="7"/>
      <c r="CW44" s="7"/>
      <c r="CX44" s="7"/>
      <c r="CY44" s="7"/>
      <c r="CZ44" s="7"/>
    </row>
    <row r="45" s="454" customFormat="true" ht="15" customHeight="true" x14ac:dyDescent="0.2">
      <c r="A45" s="1069" t="s">
        <v>52</v>
      </c>
      <c r="B45" s="387" t="s">
        <v>49</v>
      </c>
      <c r="C45" s="87" t="s">
        <v>35</v>
      </c>
      <c r="D45" s="82" t="s">
        <v>35</v>
      </c>
      <c r="E45" s="82" t="s">
        <v>35</v>
      </c>
      <c r="F45" s="82" t="s">
        <v>35</v>
      </c>
      <c r="G45" s="77" t="s">
        <v>35</v>
      </c>
      <c r="H45" s="72" t="s">
        <v>35</v>
      </c>
      <c r="I45" s="82" t="s">
        <v>35</v>
      </c>
      <c r="J45" s="82" t="s">
        <v>35</v>
      </c>
      <c r="K45" s="82" t="s">
        <v>35</v>
      </c>
      <c r="L45" s="67" t="s">
        <v>35</v>
      </c>
      <c r="M45" s="87" t="s">
        <v>35</v>
      </c>
      <c r="N45" s="82" t="s">
        <v>35</v>
      </c>
      <c r="O45" s="82" t="s">
        <v>35</v>
      </c>
      <c r="P45" s="82" t="s">
        <v>35</v>
      </c>
      <c r="Q45" s="77" t="s">
        <v>35</v>
      </c>
      <c r="R45" s="72" t="s">
        <v>35</v>
      </c>
      <c r="S45" s="82" t="s">
        <v>35</v>
      </c>
      <c r="T45" s="82" t="s">
        <v>35</v>
      </c>
      <c r="U45" s="82" t="s">
        <v>35</v>
      </c>
      <c r="V45" s="82" t="s">
        <v>35</v>
      </c>
      <c r="W45" s="82" t="s">
        <v>35</v>
      </c>
      <c r="X45" s="82" t="s">
        <v>35</v>
      </c>
      <c r="Y45" s="82" t="s">
        <v>35</v>
      </c>
      <c r="Z45" s="82" t="s">
        <v>35</v>
      </c>
      <c r="AA45" s="82" t="s">
        <v>35</v>
      </c>
      <c r="AB45" s="82" t="s">
        <v>35</v>
      </c>
      <c r="AC45" s="82" t="s">
        <v>35</v>
      </c>
      <c r="AD45" s="82" t="s">
        <v>35</v>
      </c>
      <c r="AE45" s="82" t="s">
        <v>35</v>
      </c>
      <c r="AF45" s="82" t="s">
        <v>35</v>
      </c>
      <c r="AG45" s="82" t="s">
        <v>35</v>
      </c>
      <c r="AH45" s="82" t="s">
        <v>35</v>
      </c>
      <c r="AI45" s="82" t="s">
        <v>35</v>
      </c>
      <c r="AJ45" s="82" t="s">
        <v>35</v>
      </c>
      <c r="AK45" s="82" t="s">
        <v>35</v>
      </c>
      <c r="AL45" s="82" t="s">
        <v>35</v>
      </c>
      <c r="AM45" s="82" t="s">
        <v>35</v>
      </c>
      <c r="AN45" s="82" t="s">
        <v>35</v>
      </c>
      <c r="AO45" s="82" t="s">
        <v>35</v>
      </c>
      <c r="AP45" s="82" t="s">
        <v>35</v>
      </c>
      <c r="AQ45" s="67" t="s">
        <v>35</v>
      </c>
      <c r="AR45" s="908"/>
      <c r="AS45" s="908"/>
      <c r="AT45" s="908"/>
      <c r="AU45" s="908"/>
      <c r="AV45" s="908"/>
      <c r="AW45" s="908"/>
      <c r="AX45" s="908"/>
      <c r="AY45" s="908"/>
      <c r="AZ45" s="361"/>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46" t="s">
        <v>35</v>
      </c>
      <c r="CN45" s="46" t="s">
        <v>35</v>
      </c>
      <c r="CO45" s="46" t="s">
        <v>35</v>
      </c>
      <c r="CP45" s="46" t="s">
        <v>35</v>
      </c>
      <c r="CQ45" s="46" t="s">
        <v>35</v>
      </c>
      <c r="CR45" s="7"/>
      <c r="CS45" s="7"/>
      <c r="CT45" s="7"/>
      <c r="CU45" s="7"/>
      <c r="CV45" s="7"/>
      <c r="CW45" s="7"/>
      <c r="CX45" s="7"/>
      <c r="CY45" s="7"/>
      <c r="CZ45" s="7"/>
    </row>
    <row r="46" s="454" customFormat="true" ht="15" customHeight="true" x14ac:dyDescent="0.2">
      <c r="A46" s="1069"/>
      <c r="B46" s="387" t="s">
        <v>48</v>
      </c>
      <c r="C46" s="87" t="s">
        <v>35</v>
      </c>
      <c r="D46" s="82" t="s">
        <v>35</v>
      </c>
      <c r="E46" s="82" t="s">
        <v>35</v>
      </c>
      <c r="F46" s="82" t="s">
        <v>35</v>
      </c>
      <c r="G46" s="77" t="s">
        <v>35</v>
      </c>
      <c r="H46" s="72" t="s">
        <v>35</v>
      </c>
      <c r="I46" s="82" t="s">
        <v>35</v>
      </c>
      <c r="J46" s="82" t="s">
        <v>35</v>
      </c>
      <c r="K46" s="82" t="s">
        <v>35</v>
      </c>
      <c r="L46" s="67" t="s">
        <v>35</v>
      </c>
      <c r="M46" s="87" t="s">
        <v>35</v>
      </c>
      <c r="N46" s="82" t="s">
        <v>35</v>
      </c>
      <c r="O46" s="82" t="s">
        <v>35</v>
      </c>
      <c r="P46" s="82" t="s">
        <v>35</v>
      </c>
      <c r="Q46" s="77" t="s">
        <v>35</v>
      </c>
      <c r="R46" s="72" t="s">
        <v>35</v>
      </c>
      <c r="S46" s="82" t="s">
        <v>35</v>
      </c>
      <c r="T46" s="82" t="s">
        <v>35</v>
      </c>
      <c r="U46" s="82" t="s">
        <v>35</v>
      </c>
      <c r="V46" s="82" t="s">
        <v>35</v>
      </c>
      <c r="W46" s="82" t="s">
        <v>35</v>
      </c>
      <c r="X46" s="82" t="s">
        <v>35</v>
      </c>
      <c r="Y46" s="82" t="s">
        <v>35</v>
      </c>
      <c r="Z46" s="82" t="s">
        <v>35</v>
      </c>
      <c r="AA46" s="82" t="s">
        <v>35</v>
      </c>
      <c r="AB46" s="82" t="s">
        <v>35</v>
      </c>
      <c r="AC46" s="82" t="s">
        <v>35</v>
      </c>
      <c r="AD46" s="82" t="s">
        <v>35</v>
      </c>
      <c r="AE46" s="82" t="s">
        <v>35</v>
      </c>
      <c r="AF46" s="82" t="s">
        <v>35</v>
      </c>
      <c r="AG46" s="82" t="s">
        <v>35</v>
      </c>
      <c r="AH46" s="82" t="s">
        <v>35</v>
      </c>
      <c r="AI46" s="82" t="s">
        <v>35</v>
      </c>
      <c r="AJ46" s="82" t="s">
        <v>35</v>
      </c>
      <c r="AK46" s="82" t="s">
        <v>35</v>
      </c>
      <c r="AL46" s="82" t="s">
        <v>35</v>
      </c>
      <c r="AM46" s="82" t="s">
        <v>35</v>
      </c>
      <c r="AN46" s="82" t="s">
        <v>35</v>
      </c>
      <c r="AO46" s="82" t="s">
        <v>35</v>
      </c>
      <c r="AP46" s="82" t="s">
        <v>35</v>
      </c>
      <c r="AQ46" s="67" t="s">
        <v>35</v>
      </c>
      <c r="AR46" s="908"/>
      <c r="AS46" s="908"/>
      <c r="AT46" s="908"/>
      <c r="AU46" s="908"/>
      <c r="AV46" s="908"/>
      <c r="AW46" s="908"/>
      <c r="AX46" s="908"/>
      <c r="AY46" s="908"/>
      <c r="AZ46" s="361"/>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46" t="s">
        <v>35</v>
      </c>
      <c r="CN46" s="46" t="s">
        <v>35</v>
      </c>
      <c r="CO46" s="46" t="s">
        <v>35</v>
      </c>
      <c r="CP46" s="46" t="s">
        <v>35</v>
      </c>
      <c r="CQ46" s="46" t="s">
        <v>35</v>
      </c>
      <c r="CR46" s="7"/>
      <c r="CS46" s="7"/>
      <c r="CT46" s="7"/>
      <c r="CU46" s="7"/>
      <c r="CV46" s="7"/>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82" t="s">
        <v>35</v>
      </c>
      <c r="AM47" s="82" t="s">
        <v>35</v>
      </c>
      <c r="AN47" s="82" t="s">
        <v>35</v>
      </c>
      <c r="AO47" s="82" t="s">
        <v>35</v>
      </c>
      <c r="AP47" s="82" t="s">
        <v>35</v>
      </c>
      <c r="AQ47" s="67" t="s">
        <v>35</v>
      </c>
      <c r="AR47" s="8"/>
      <c r="AS47" s="8"/>
      <c r="AT47" s="8"/>
      <c r="AU47" s="8"/>
      <c r="AV47" s="8"/>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46" t="s">
        <v>35</v>
      </c>
      <c r="CN47" s="46" t="s">
        <v>35</v>
      </c>
      <c r="CO47" s="46" t="s">
        <v>35</v>
      </c>
      <c r="CP47" s="46" t="s">
        <v>35</v>
      </c>
      <c r="CQ47" s="46" t="s">
        <v>35</v>
      </c>
      <c r="CR47" s="7"/>
      <c r="CS47" s="7"/>
      <c r="CT47" s="7"/>
      <c r="CU47" s="7"/>
      <c r="CV47" s="7"/>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82" t="s">
        <v>35</v>
      </c>
      <c r="AM48" s="82" t="s">
        <v>35</v>
      </c>
      <c r="AN48" s="82" t="s">
        <v>35</v>
      </c>
      <c r="AO48" s="82" t="s">
        <v>35</v>
      </c>
      <c r="AP48" s="82" t="s">
        <v>35</v>
      </c>
      <c r="AQ48" s="67" t="s">
        <v>35</v>
      </c>
      <c r="AR48" s="8"/>
      <c r="AS48" s="8"/>
      <c r="AT48" s="8"/>
      <c r="AU48" s="8"/>
      <c r="AV48" s="8"/>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46" t="s">
        <v>35</v>
      </c>
      <c r="CN48" s="46" t="s">
        <v>35</v>
      </c>
      <c r="CO48" s="46" t="s">
        <v>35</v>
      </c>
      <c r="CP48" s="46" t="s">
        <v>35</v>
      </c>
      <c r="CQ48" s="46" t="s">
        <v>35</v>
      </c>
      <c r="CR48" s="7"/>
      <c r="CS48" s="7"/>
      <c r="CT48" s="7"/>
      <c r="CU48" s="7"/>
      <c r="CV48" s="7"/>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82" t="s">
        <v>35</v>
      </c>
      <c r="AM49" s="82" t="s">
        <v>35</v>
      </c>
      <c r="AN49" s="82" t="s">
        <v>35</v>
      </c>
      <c r="AO49" s="82" t="s">
        <v>35</v>
      </c>
      <c r="AP49" s="82" t="s">
        <v>35</v>
      </c>
      <c r="AQ49" s="67" t="s">
        <v>35</v>
      </c>
      <c r="AR49" s="8"/>
      <c r="AS49" s="8"/>
      <c r="AT49" s="8"/>
      <c r="AU49" s="8"/>
      <c r="AV49" s="8"/>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46" t="s">
        <v>35</v>
      </c>
      <c r="CN49" s="46" t="s">
        <v>35</v>
      </c>
      <c r="CO49" s="46" t="s">
        <v>35</v>
      </c>
      <c r="CP49" s="46" t="s">
        <v>35</v>
      </c>
      <c r="CQ49" s="46" t="s">
        <v>35</v>
      </c>
      <c r="CR49" s="7"/>
      <c r="CS49" s="7"/>
      <c r="CT49" s="7"/>
      <c r="CU49" s="7"/>
      <c r="CV49" s="7"/>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82" t="s">
        <v>35</v>
      </c>
      <c r="AM50" s="82" t="s">
        <v>35</v>
      </c>
      <c r="AN50" s="82" t="s">
        <v>35</v>
      </c>
      <c r="AO50" s="82" t="s">
        <v>35</v>
      </c>
      <c r="AP50" s="82" t="s">
        <v>35</v>
      </c>
      <c r="AQ50" s="67" t="s">
        <v>35</v>
      </c>
      <c r="AR50" s="8"/>
      <c r="AS50" s="8"/>
      <c r="AT50" s="8"/>
      <c r="AU50" s="8"/>
      <c r="AV50" s="8"/>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46" t="s">
        <v>35</v>
      </c>
      <c r="CN50" s="46" t="s">
        <v>35</v>
      </c>
      <c r="CO50" s="46" t="s">
        <v>35</v>
      </c>
      <c r="CP50" s="46" t="s">
        <v>35</v>
      </c>
      <c r="CQ50" s="46" t="s">
        <v>35</v>
      </c>
      <c r="CR50" s="7"/>
      <c r="CS50" s="7"/>
      <c r="CT50" s="7"/>
      <c r="CU50" s="7"/>
      <c r="CV50" s="7"/>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82" t="s">
        <v>35</v>
      </c>
      <c r="AM51" s="82" t="s">
        <v>35</v>
      </c>
      <c r="AN51" s="82" t="s">
        <v>35</v>
      </c>
      <c r="AO51" s="82" t="s">
        <v>35</v>
      </c>
      <c r="AP51" s="82" t="s">
        <v>35</v>
      </c>
      <c r="AQ51" s="67" t="s">
        <v>35</v>
      </c>
      <c r="AR51" s="8"/>
      <c r="AS51" s="8"/>
      <c r="AT51" s="8"/>
      <c r="AU51" s="8"/>
      <c r="AV51" s="8"/>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46" t="s">
        <v>35</v>
      </c>
      <c r="CN51" s="46" t="s">
        <v>35</v>
      </c>
      <c r="CO51" s="46" t="s">
        <v>35</v>
      </c>
      <c r="CP51" s="46" t="s">
        <v>35</v>
      </c>
      <c r="CQ51" s="46" t="s">
        <v>35</v>
      </c>
      <c r="CR51" s="7"/>
      <c r="CS51" s="7"/>
      <c r="CT51" s="7"/>
      <c r="CU51" s="7"/>
      <c r="CV51" s="7"/>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82" t="s">
        <v>35</v>
      </c>
      <c r="AM52" s="82" t="s">
        <v>35</v>
      </c>
      <c r="AN52" s="82" t="s">
        <v>35</v>
      </c>
      <c r="AO52" s="82" t="s">
        <v>35</v>
      </c>
      <c r="AP52" s="82" t="s">
        <v>35</v>
      </c>
      <c r="AQ52" s="67" t="s">
        <v>35</v>
      </c>
      <c r="AR52" s="8"/>
      <c r="AS52" s="8"/>
      <c r="AT52" s="8"/>
      <c r="AU52" s="8"/>
      <c r="AV52" s="8"/>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46" t="s">
        <v>35</v>
      </c>
      <c r="CN52" s="46" t="s">
        <v>35</v>
      </c>
      <c r="CO52" s="46" t="s">
        <v>35</v>
      </c>
      <c r="CP52" s="46" t="s">
        <v>35</v>
      </c>
      <c r="CQ52" s="46" t="s">
        <v>35</v>
      </c>
      <c r="CR52" s="7"/>
      <c r="CS52" s="7"/>
      <c r="CT52" s="7"/>
      <c r="CU52" s="7"/>
      <c r="CV52" s="7"/>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82" t="s">
        <v>35</v>
      </c>
      <c r="AM53" s="82" t="s">
        <v>35</v>
      </c>
      <c r="AN53" s="82" t="s">
        <v>35</v>
      </c>
      <c r="AO53" s="82" t="s">
        <v>35</v>
      </c>
      <c r="AP53" s="82" t="s">
        <v>35</v>
      </c>
      <c r="AQ53" s="67" t="s">
        <v>35</v>
      </c>
      <c r="AR53" s="8"/>
      <c r="AS53" s="8"/>
      <c r="AT53" s="8"/>
      <c r="AU53" s="8"/>
      <c r="AV53" s="8"/>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46" t="s">
        <v>35</v>
      </c>
      <c r="CN53" s="46" t="s">
        <v>35</v>
      </c>
      <c r="CO53" s="46" t="s">
        <v>35</v>
      </c>
      <c r="CP53" s="46" t="s">
        <v>35</v>
      </c>
      <c r="CQ53" s="46" t="s">
        <v>35</v>
      </c>
      <c r="CR53" s="7"/>
      <c r="CS53" s="7"/>
      <c r="CT53" s="7"/>
      <c r="CU53" s="7"/>
      <c r="CV53" s="7"/>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82" t="s">
        <v>35</v>
      </c>
      <c r="AM54" s="82" t="s">
        <v>35</v>
      </c>
      <c r="AN54" s="82" t="s">
        <v>35</v>
      </c>
      <c r="AO54" s="82" t="s">
        <v>35</v>
      </c>
      <c r="AP54" s="82" t="s">
        <v>35</v>
      </c>
      <c r="AQ54" s="67" t="s">
        <v>35</v>
      </c>
      <c r="AR54" s="8"/>
      <c r="AS54" s="8"/>
      <c r="AT54" s="8"/>
      <c r="AU54" s="8"/>
      <c r="AV54" s="8"/>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46" t="s">
        <v>35</v>
      </c>
      <c r="CN54" s="46" t="s">
        <v>35</v>
      </c>
      <c r="CO54" s="46" t="s">
        <v>35</v>
      </c>
      <c r="CP54" s="46" t="s">
        <v>35</v>
      </c>
      <c r="CQ54" s="46" t="s">
        <v>35</v>
      </c>
      <c r="CR54" s="7"/>
      <c r="CS54" s="7"/>
      <c r="CT54" s="7"/>
      <c r="CU54" s="7"/>
      <c r="CV54" s="7"/>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12" t="s">
        <v>35</v>
      </c>
      <c r="AM55" s="12" t="s">
        <v>35</v>
      </c>
      <c r="AN55" s="12" t="s">
        <v>35</v>
      </c>
      <c r="AO55" s="12" t="s">
        <v>35</v>
      </c>
      <c r="AP55" s="12" t="s">
        <v>35</v>
      </c>
      <c r="AQ55" s="9" t="s">
        <v>35</v>
      </c>
      <c r="AR55" s="8"/>
      <c r="AS55" s="8"/>
      <c r="AT55" s="8"/>
      <c r="AU55" s="8"/>
      <c r="AV55" s="8"/>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48" t="s">
        <v>35</v>
      </c>
      <c r="CN55" s="48" t="s">
        <v>35</v>
      </c>
      <c r="CO55" s="48" t="s">
        <v>35</v>
      </c>
      <c r="CP55" s="48" t="s">
        <v>35</v>
      </c>
      <c r="CQ55" s="48" t="s">
        <v>35</v>
      </c>
      <c r="CR55" s="7"/>
      <c r="CS55" s="7"/>
      <c r="CT55" s="7"/>
      <c r="CU55" s="7"/>
      <c r="CV55" s="7"/>
      <c r="CW55" s="7"/>
      <c r="CX55" s="7"/>
      <c r="CY55" s="7"/>
      <c r="CZ55" s="7"/>
    </row>
    <row r="56" s="454"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415"/>
      <c r="AN56" s="415"/>
      <c r="AO56" s="415"/>
      <c r="AP56" s="415"/>
      <c r="AQ56" s="415"/>
      <c r="AR56" s="908"/>
      <c r="AS56" s="908"/>
      <c r="AT56" s="908"/>
      <c r="AU56" s="908"/>
      <c r="AV56" s="908"/>
      <c r="AW56" s="908"/>
      <c r="AX56" s="908"/>
      <c r="AY56" s="908"/>
      <c r="AZ56" s="361"/>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454" customFormat="true" ht="24"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375</v>
      </c>
      <c r="T57" s="581" t="s">
        <v>149</v>
      </c>
      <c r="U57" s="581" t="s">
        <v>150</v>
      </c>
      <c r="V57" s="581" t="s">
        <v>151</v>
      </c>
      <c r="W57" s="581" t="s">
        <v>152</v>
      </c>
      <c r="X57" s="581" t="s">
        <v>153</v>
      </c>
      <c r="Y57" s="581" t="s">
        <v>154</v>
      </c>
      <c r="Z57" s="581" t="s">
        <v>155</v>
      </c>
      <c r="AA57" s="581" t="s">
        <v>156</v>
      </c>
      <c r="AB57" s="581" t="s">
        <v>157</v>
      </c>
      <c r="AC57" s="581" t="s">
        <v>158</v>
      </c>
      <c r="AD57" s="581" t="s">
        <v>159</v>
      </c>
      <c r="AE57" s="581" t="s">
        <v>160</v>
      </c>
      <c r="AF57" s="581" t="s">
        <v>277</v>
      </c>
      <c r="AG57" s="581" t="s">
        <v>278</v>
      </c>
      <c r="AH57" s="581" t="s">
        <v>161</v>
      </c>
      <c r="AI57" s="581" t="s">
        <v>162</v>
      </c>
      <c r="AJ57" s="581" t="s">
        <v>163</v>
      </c>
      <c r="AK57" s="581" t="s">
        <v>164</v>
      </c>
      <c r="AL57" s="581" t="s">
        <v>165</v>
      </c>
      <c r="AM57" s="581" t="s">
        <v>166</v>
      </c>
      <c r="AN57" s="581" t="s">
        <v>167</v>
      </c>
      <c r="AO57" s="581" t="s">
        <v>279</v>
      </c>
      <c r="AP57" s="581" t="s">
        <v>281</v>
      </c>
      <c r="AQ57" s="582" t="s">
        <v>376</v>
      </c>
      <c r="AR57" s="908"/>
      <c r="AS57" s="908"/>
      <c r="AT57" s="908"/>
      <c r="AU57" s="908"/>
      <c r="AV57" s="908"/>
      <c r="AW57" s="908"/>
      <c r="AX57" s="908"/>
      <c r="AY57" s="908"/>
      <c r="AZ57" s="361"/>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375</v>
      </c>
      <c r="BT57" s="554" t="s">
        <v>149</v>
      </c>
      <c r="BU57" s="554" t="s">
        <v>150</v>
      </c>
      <c r="BV57" s="554" t="s">
        <v>151</v>
      </c>
      <c r="BW57" s="554" t="s">
        <v>152</v>
      </c>
      <c r="BX57" s="554" t="s">
        <v>153</v>
      </c>
      <c r="BY57" s="555" t="s">
        <v>154</v>
      </c>
      <c r="BZ57" s="555" t="s">
        <v>155</v>
      </c>
      <c r="CA57" s="555" t="s">
        <v>156</v>
      </c>
      <c r="CB57" s="555" t="s">
        <v>157</v>
      </c>
      <c r="CC57" s="555" t="s">
        <v>158</v>
      </c>
      <c r="CD57" s="555" t="s">
        <v>159</v>
      </c>
      <c r="CE57" s="555" t="s">
        <v>160</v>
      </c>
      <c r="CF57" s="555" t="s">
        <v>277</v>
      </c>
      <c r="CG57" s="555" t="s">
        <v>278</v>
      </c>
      <c r="CH57" s="555" t="s">
        <v>161</v>
      </c>
      <c r="CI57" s="555" t="s">
        <v>162</v>
      </c>
      <c r="CJ57" s="555" t="s">
        <v>163</v>
      </c>
      <c r="CK57" s="555" t="s">
        <v>164</v>
      </c>
      <c r="CL57" s="555" t="s">
        <v>165</v>
      </c>
      <c r="CM57" s="555" t="s">
        <v>166</v>
      </c>
      <c r="CN57" s="555" t="s">
        <v>167</v>
      </c>
      <c r="CO57" s="555" t="s">
        <v>279</v>
      </c>
      <c r="CP57" s="555" t="s">
        <v>281</v>
      </c>
      <c r="CQ57" s="555" t="s">
        <v>376</v>
      </c>
      <c r="CR57" s="201"/>
      <c r="CS57" s="201"/>
      <c r="CT57" s="201"/>
      <c r="CU57" s="201"/>
      <c r="CV57" s="201"/>
      <c r="CW57" s="201"/>
      <c r="CX57" s="201"/>
      <c r="CY57" s="201"/>
      <c r="CZ57" s="201"/>
    </row>
    <row r="58" s="454" customFormat="true" ht="15" customHeight="true" x14ac:dyDescent="0.2">
      <c r="A58" s="1068" t="s">
        <v>169</v>
      </c>
      <c r="B58" s="386" t="s">
        <v>170</v>
      </c>
      <c r="C58" s="145">
        <v>6.8405900283763739E-3</v>
      </c>
      <c r="D58" s="144">
        <v>5.6478044434198307E-2</v>
      </c>
      <c r="E58" s="144">
        <v>0.25187287245354917</v>
      </c>
      <c r="F58" s="144">
        <v>1.7779438502866705</v>
      </c>
      <c r="G58" s="143">
        <v>13.439790391333675</v>
      </c>
      <c r="H58" s="142">
        <v>1.3309410530633705</v>
      </c>
      <c r="I58" s="144">
        <v>4.8078811180468541</v>
      </c>
      <c r="J58" s="144">
        <v>5.7870693042198056</v>
      </c>
      <c r="K58" s="144">
        <v>13.130071765227335</v>
      </c>
      <c r="L58" s="141">
        <v>27.874252917214605</v>
      </c>
      <c r="M58" s="145">
        <v>4.3969718632510856E-3</v>
      </c>
      <c r="N58" s="144">
        <v>5.6670529248110295E-3</v>
      </c>
      <c r="O58" s="144">
        <v>0.1177702580623934</v>
      </c>
      <c r="P58" s="144">
        <v>0.31295821055559947</v>
      </c>
      <c r="Q58" s="143">
        <v>3.8464679215414792</v>
      </c>
      <c r="R58" s="142">
        <v>4.6868974363757818</v>
      </c>
      <c r="S58" s="144">
        <v>4.5671379705687754</v>
      </c>
      <c r="T58" s="144">
        <v>1.4495395649732161</v>
      </c>
      <c r="U58" s="144">
        <v>2.540320885575198</v>
      </c>
      <c r="V58" s="144">
        <v>0</v>
      </c>
      <c r="W58" s="144">
        <v>1.1062588729611891</v>
      </c>
      <c r="X58" s="144">
        <v>2.8304689127861549</v>
      </c>
      <c r="Y58" s="144">
        <v>0</v>
      </c>
      <c r="Z58" s="144">
        <v>4.6562237601059948</v>
      </c>
      <c r="AA58" s="144">
        <v>0.80213216605112603</v>
      </c>
      <c r="AB58" s="144">
        <v>3.9163677805431778</v>
      </c>
      <c r="AC58" s="144">
        <v>1.7115473539437309</v>
      </c>
      <c r="AD58" s="144">
        <v>3.1117019669538721</v>
      </c>
      <c r="AE58" s="144">
        <v>4.9863222874743167</v>
      </c>
      <c r="AF58" s="144">
        <v>18.579529305031567</v>
      </c>
      <c r="AG58" s="144">
        <v>25.786312301284052</v>
      </c>
      <c r="AH58" s="144">
        <v>1.1775563701381913</v>
      </c>
      <c r="AI58" s="144">
        <v>1.4319385049186844</v>
      </c>
      <c r="AJ58" s="144">
        <v>1.574578974018644</v>
      </c>
      <c r="AK58" s="144">
        <v>0.88053678506853217</v>
      </c>
      <c r="AL58" s="144">
        <v>0.44870510879161057</v>
      </c>
      <c r="AM58" s="144">
        <v>0.41781643747203795</v>
      </c>
      <c r="AN58" s="144">
        <v>2.9392219625731566</v>
      </c>
      <c r="AO58" s="144">
        <v>45.328349964299548</v>
      </c>
      <c r="AP58" s="144">
        <v>11.427437285818124</v>
      </c>
      <c r="AQ58" s="141">
        <v>28.307382262459058</v>
      </c>
      <c r="AR58" s="908"/>
      <c r="AS58" s="908"/>
      <c r="AT58" s="908"/>
      <c r="AU58" s="908"/>
      <c r="AV58" s="908"/>
      <c r="AW58" s="908"/>
      <c r="AX58" s="908"/>
      <c r="AY58" s="908"/>
      <c r="AZ58" s="361"/>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419"/>
      <c r="CN58" s="419"/>
      <c r="CO58" s="419"/>
      <c r="CP58" s="419"/>
      <c r="CQ58" s="419"/>
      <c r="CR58" s="6"/>
      <c r="CS58" s="6"/>
      <c r="CT58" s="6"/>
      <c r="CU58" s="6"/>
      <c r="CV58" s="6"/>
      <c r="CW58" s="6"/>
      <c r="CX58" s="6"/>
      <c r="CY58" s="6"/>
      <c r="CZ58" s="6"/>
    </row>
    <row r="59" s="454" customFormat="true" ht="15" customHeight="true" x14ac:dyDescent="0.2">
      <c r="A59" s="1069"/>
      <c r="B59" s="387" t="s">
        <v>377</v>
      </c>
      <c r="C59" s="140">
        <v>7.6733826181765344E-2</v>
      </c>
      <c r="D59" s="139">
        <v>0.38226487471363696</v>
      </c>
      <c r="E59" s="139">
        <v>1.2255057110544731</v>
      </c>
      <c r="F59" s="139">
        <v>4.4045192950923413</v>
      </c>
      <c r="G59" s="138">
        <v>17.1825780457437</v>
      </c>
      <c r="H59" s="137">
        <v>1.4942894489328071</v>
      </c>
      <c r="I59" s="139">
        <v>5.6296626274882575</v>
      </c>
      <c r="J59" s="139">
        <v>16.04271689096274</v>
      </c>
      <c r="K59" s="139">
        <v>20.683569251288876</v>
      </c>
      <c r="L59" s="136">
        <v>15.286670618487669</v>
      </c>
      <c r="M59" s="140">
        <v>6.6961439077075038E-2</v>
      </c>
      <c r="N59" s="139">
        <v>0.33334095149768034</v>
      </c>
      <c r="O59" s="139">
        <v>0.73170563088228058</v>
      </c>
      <c r="P59" s="139">
        <v>1.7760370407554749</v>
      </c>
      <c r="Q59" s="138">
        <v>9.598184990083876</v>
      </c>
      <c r="R59" s="137">
        <v>5.1711544848040107</v>
      </c>
      <c r="S59" s="139">
        <v>7.4185272869529122</v>
      </c>
      <c r="T59" s="139">
        <v>0.59055315610019921</v>
      </c>
      <c r="U59" s="139">
        <v>12.996860088170898</v>
      </c>
      <c r="V59" s="139">
        <v>0.65968976112038258</v>
      </c>
      <c r="W59" s="139">
        <v>3.3574271339785597</v>
      </c>
      <c r="X59" s="139">
        <v>18.631881287857095</v>
      </c>
      <c r="Y59" s="139">
        <v>0</v>
      </c>
      <c r="Z59" s="139">
        <v>5.2126295093526682</v>
      </c>
      <c r="AA59" s="139">
        <v>4.4259547918959168</v>
      </c>
      <c r="AB59" s="139">
        <v>4.9536408034880441</v>
      </c>
      <c r="AC59" s="139">
        <v>3.8496689486840747</v>
      </c>
      <c r="AD59" s="139">
        <v>3.041942464640464</v>
      </c>
      <c r="AE59" s="139">
        <v>2.8822743225617078</v>
      </c>
      <c r="AF59" s="139">
        <v>8.3281259060652193</v>
      </c>
      <c r="AG59" s="139">
        <v>5.4598673832002618</v>
      </c>
      <c r="AH59" s="139">
        <v>3.0480677782401977</v>
      </c>
      <c r="AI59" s="139">
        <v>0.42237031339628728</v>
      </c>
      <c r="AJ59" s="139">
        <v>9.8505793716962948</v>
      </c>
      <c r="AK59" s="139">
        <v>3.2601542615822696</v>
      </c>
      <c r="AL59" s="139">
        <v>0</v>
      </c>
      <c r="AM59" s="139">
        <v>0.18172335837779416</v>
      </c>
      <c r="AN59" s="139">
        <v>9.8303087966810629</v>
      </c>
      <c r="AO59" s="139">
        <v>1.844245460813893</v>
      </c>
      <c r="AP59" s="139">
        <v>3.3304355051437633</v>
      </c>
      <c r="AQ59" s="136">
        <v>1.8204413413471423</v>
      </c>
      <c r="AR59" s="908"/>
      <c r="AS59" s="908"/>
      <c r="AT59" s="908"/>
      <c r="AU59" s="908"/>
      <c r="AV59" s="908"/>
      <c r="AW59" s="908"/>
      <c r="AX59" s="908"/>
      <c r="AY59" s="908"/>
      <c r="AZ59" s="361"/>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423"/>
      <c r="CN59" s="423"/>
      <c r="CO59" s="423"/>
      <c r="CP59" s="423"/>
      <c r="CQ59" s="423"/>
      <c r="CR59" s="6"/>
      <c r="CS59" s="6"/>
      <c r="CT59" s="6"/>
      <c r="CU59" s="6"/>
      <c r="CV59" s="6"/>
      <c r="CW59" s="6"/>
      <c r="CX59" s="6"/>
      <c r="CY59" s="6"/>
      <c r="CZ59" s="6"/>
    </row>
    <row r="60" s="454" customFormat="true" ht="15" customHeight="true" x14ac:dyDescent="0.2">
      <c r="A60" s="1069"/>
      <c r="B60" s="387" t="s">
        <v>378</v>
      </c>
      <c r="C60" s="140">
        <v>10.931923665568814</v>
      </c>
      <c r="D60" s="139">
        <v>11.433857063522625</v>
      </c>
      <c r="E60" s="139">
        <v>16.858703379805622</v>
      </c>
      <c r="F60" s="139">
        <v>18.351776756417284</v>
      </c>
      <c r="G60" s="138">
        <v>11.946261817324604</v>
      </c>
      <c r="H60" s="137">
        <v>14.049875718024065</v>
      </c>
      <c r="I60" s="139">
        <v>16.796601481354646</v>
      </c>
      <c r="J60" s="139">
        <v>14.156463716570498</v>
      </c>
      <c r="K60" s="139">
        <v>8.172482895352184</v>
      </c>
      <c r="L60" s="136">
        <v>7.3332080090682634</v>
      </c>
      <c r="M60" s="140">
        <v>11.196619925164745</v>
      </c>
      <c r="N60" s="139">
        <v>10.74726357858005</v>
      </c>
      <c r="O60" s="139">
        <v>13.624942282114857</v>
      </c>
      <c r="P60" s="139">
        <v>17.674021559640892</v>
      </c>
      <c r="Q60" s="138">
        <v>18.979253388980574</v>
      </c>
      <c r="R60" s="137">
        <v>42.190278220801353</v>
      </c>
      <c r="S60" s="139">
        <v>2.7707473037252588</v>
      </c>
      <c r="T60" s="139">
        <v>19.933673534388635</v>
      </c>
      <c r="U60" s="139">
        <v>19.214861837235159</v>
      </c>
      <c r="V60" s="139">
        <v>7.7292041983883619</v>
      </c>
      <c r="W60" s="139">
        <v>20.263124683162587</v>
      </c>
      <c r="X60" s="139">
        <v>22.97944235837068</v>
      </c>
      <c r="Y60" s="139">
        <v>5.010090187732704</v>
      </c>
      <c r="Z60" s="139">
        <v>24.386817760261394</v>
      </c>
      <c r="AA60" s="139">
        <v>3.9188222063065803</v>
      </c>
      <c r="AB60" s="139">
        <v>21.546643940957352</v>
      </c>
      <c r="AC60" s="139">
        <v>14.567645055595493</v>
      </c>
      <c r="AD60" s="139">
        <v>14.097823064466281</v>
      </c>
      <c r="AE60" s="139">
        <v>7.6195598902272872</v>
      </c>
      <c r="AF60" s="139">
        <v>45.573227223301743</v>
      </c>
      <c r="AG60" s="139">
        <v>34.735880072501317</v>
      </c>
      <c r="AH60" s="139">
        <v>25.866388817031766</v>
      </c>
      <c r="AI60" s="139">
        <v>13.141677688831809</v>
      </c>
      <c r="AJ60" s="139">
        <v>11.125556194528437</v>
      </c>
      <c r="AK60" s="139">
        <v>1.2762227501115178</v>
      </c>
      <c r="AL60" s="139">
        <v>17.636253941838262</v>
      </c>
      <c r="AM60" s="139">
        <v>1.3936032324999135</v>
      </c>
      <c r="AN60" s="139">
        <v>10.421988925144287</v>
      </c>
      <c r="AO60" s="139">
        <v>20.173476642463203</v>
      </c>
      <c r="AP60" s="139">
        <v>47.023165179596603</v>
      </c>
      <c r="AQ60" s="136">
        <v>25.585996235404952</v>
      </c>
      <c r="AR60" s="908"/>
      <c r="AS60" s="908"/>
      <c r="AT60" s="908"/>
      <c r="AU60" s="908"/>
      <c r="AV60" s="908"/>
      <c r="AW60" s="908"/>
      <c r="AX60" s="908"/>
      <c r="AY60" s="908"/>
      <c r="AZ60" s="361"/>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423"/>
      <c r="CN60" s="423"/>
      <c r="CO60" s="423"/>
      <c r="CP60" s="423"/>
      <c r="CQ60" s="423"/>
      <c r="CR60" s="6"/>
      <c r="CS60" s="6"/>
      <c r="CT60" s="6"/>
      <c r="CU60" s="6"/>
      <c r="CV60" s="6"/>
      <c r="CW60" s="6"/>
      <c r="CX60" s="6"/>
      <c r="CY60" s="6"/>
      <c r="CZ60" s="6"/>
    </row>
    <row r="61" s="454" customFormat="true" ht="15" customHeight="true" x14ac:dyDescent="0.2">
      <c r="A61" s="1069"/>
      <c r="B61" s="387" t="s">
        <v>379</v>
      </c>
      <c r="C61" s="140">
        <v>1.4851774524554877</v>
      </c>
      <c r="D61" s="139">
        <v>2.7152349258819028</v>
      </c>
      <c r="E61" s="139">
        <v>5.6664755417506134</v>
      </c>
      <c r="F61" s="139">
        <v>13.56444529619619</v>
      </c>
      <c r="G61" s="138">
        <v>19.481802634276274</v>
      </c>
      <c r="H61" s="137">
        <v>19.692806847202277</v>
      </c>
      <c r="I61" s="139">
        <v>30.045471809793483</v>
      </c>
      <c r="J61" s="139">
        <v>28.51570450884655</v>
      </c>
      <c r="K61" s="139">
        <v>23.774740475786473</v>
      </c>
      <c r="L61" s="136">
        <v>17.687323723359537</v>
      </c>
      <c r="M61" s="140">
        <v>1.2086823048891824</v>
      </c>
      <c r="N61" s="139">
        <v>2.0188030719883532</v>
      </c>
      <c r="O61" s="139">
        <v>3.9635480670704646</v>
      </c>
      <c r="P61" s="139">
        <v>5.894116115130287</v>
      </c>
      <c r="Q61" s="138">
        <v>6.7571598339568402</v>
      </c>
      <c r="R61" s="137">
        <v>19.078259661095565</v>
      </c>
      <c r="S61" s="139">
        <v>34.343552429391998</v>
      </c>
      <c r="T61" s="139">
        <v>2.4158992749553598</v>
      </c>
      <c r="U61" s="139">
        <v>3.2402227365620999</v>
      </c>
      <c r="V61" s="139">
        <v>2.6179739701929279</v>
      </c>
      <c r="W61" s="139">
        <v>3.9952370082281745</v>
      </c>
      <c r="X61" s="139">
        <v>19.904795408513596</v>
      </c>
      <c r="Y61" s="139">
        <v>2.7078379250650952</v>
      </c>
      <c r="Z61" s="139">
        <v>6.2861591422711038</v>
      </c>
      <c r="AA61" s="139">
        <v>12.017987486961539</v>
      </c>
      <c r="AB61" s="139">
        <v>7.2615038995517747</v>
      </c>
      <c r="AC61" s="139">
        <v>9.9863722857997708</v>
      </c>
      <c r="AD61" s="139">
        <v>4.3884684086247638</v>
      </c>
      <c r="AE61" s="139">
        <v>9.2176245723125074</v>
      </c>
      <c r="AF61" s="139">
        <v>2.7786319329854652</v>
      </c>
      <c r="AG61" s="139">
        <v>7.7990747539119996</v>
      </c>
      <c r="AH61" s="139">
        <v>20.146542559659544</v>
      </c>
      <c r="AI61" s="139">
        <v>1.2156023904555688</v>
      </c>
      <c r="AJ61" s="139">
        <v>6.9924183385960816</v>
      </c>
      <c r="AK61" s="139">
        <v>3.0902323100034401</v>
      </c>
      <c r="AL61" s="139">
        <v>1.283133464144578</v>
      </c>
      <c r="AM61" s="139">
        <v>1.0374035884796873</v>
      </c>
      <c r="AN61" s="139">
        <v>5.8266492360214892</v>
      </c>
      <c r="AO61" s="139">
        <v>13.015065875248544</v>
      </c>
      <c r="AP61" s="139">
        <v>6.3527961791236072</v>
      </c>
      <c r="AQ61" s="136">
        <v>6.0134520295048048</v>
      </c>
      <c r="AR61" s="908"/>
      <c r="AS61" s="908"/>
      <c r="AT61" s="908"/>
      <c r="AU61" s="908"/>
      <c r="AV61" s="908"/>
      <c r="AW61" s="908"/>
      <c r="AX61" s="908"/>
      <c r="AY61" s="908"/>
      <c r="AZ61" s="361"/>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423"/>
      <c r="CN61" s="423"/>
      <c r="CO61" s="423"/>
      <c r="CP61" s="423"/>
      <c r="CQ61" s="423"/>
      <c r="CR61" s="6"/>
      <c r="CS61" s="6"/>
      <c r="CT61" s="6"/>
      <c r="CU61" s="6"/>
      <c r="CV61" s="6"/>
      <c r="CW61" s="6"/>
      <c r="CX61" s="6"/>
      <c r="CY61" s="6"/>
      <c r="CZ61" s="6"/>
    </row>
    <row r="62" s="454" customFormat="true" ht="15" customHeight="true" x14ac:dyDescent="0.2">
      <c r="A62" s="1069"/>
      <c r="B62" s="387" t="s">
        <v>283</v>
      </c>
      <c r="C62" s="140">
        <v>0.55049066377906819</v>
      </c>
      <c r="D62" s="139">
        <v>0.12818298751524437</v>
      </c>
      <c r="E62" s="139">
        <v>0.16139657898948601</v>
      </c>
      <c r="F62" s="139">
        <v>1.060476266832612</v>
      </c>
      <c r="G62" s="138">
        <v>0.65310103652046159</v>
      </c>
      <c r="H62" s="137">
        <v>0.19718801526139532</v>
      </c>
      <c r="I62" s="139">
        <v>0</v>
      </c>
      <c r="J62" s="139">
        <v>0</v>
      </c>
      <c r="K62" s="139">
        <v>0.25298099075787372</v>
      </c>
      <c r="L62" s="136">
        <v>0</v>
      </c>
      <c r="M62" s="140">
        <v>0.57284109950213979</v>
      </c>
      <c r="N62" s="139">
        <v>0.14502583803849145</v>
      </c>
      <c r="O62" s="139">
        <v>0.34902945784470585</v>
      </c>
      <c r="P62" s="139">
        <v>4.5989959638427242E-3</v>
      </c>
      <c r="Q62" s="138">
        <v>2.1153797698680461</v>
      </c>
      <c r="R62" s="137">
        <v>0</v>
      </c>
      <c r="S62" s="139">
        <v>0.18932804096827241</v>
      </c>
      <c r="T62" s="139">
        <v>0</v>
      </c>
      <c r="U62" s="139">
        <v>0.61449528615027027</v>
      </c>
      <c r="V62" s="139">
        <v>0.97311317824912791</v>
      </c>
      <c r="W62" s="139">
        <v>0</v>
      </c>
      <c r="X62" s="139">
        <v>0</v>
      </c>
      <c r="Y62" s="139">
        <v>0</v>
      </c>
      <c r="Z62" s="139">
        <v>0</v>
      </c>
      <c r="AA62" s="139">
        <v>0</v>
      </c>
      <c r="AB62" s="139">
        <v>0</v>
      </c>
      <c r="AC62" s="139">
        <v>0</v>
      </c>
      <c r="AD62" s="139">
        <v>0.90930677805095717</v>
      </c>
      <c r="AE62" s="139">
        <v>1.7814522899609004</v>
      </c>
      <c r="AF62" s="139">
        <v>0</v>
      </c>
      <c r="AG62" s="139">
        <v>0</v>
      </c>
      <c r="AH62" s="139">
        <v>5.7592296092664141E-2</v>
      </c>
      <c r="AI62" s="139">
        <v>6.7833438800757095E-2</v>
      </c>
      <c r="AJ62" s="139">
        <v>0</v>
      </c>
      <c r="AK62" s="139">
        <v>1.2693908219731749</v>
      </c>
      <c r="AL62" s="139">
        <v>0</v>
      </c>
      <c r="AM62" s="139">
        <v>2.3592559172932397</v>
      </c>
      <c r="AN62" s="139">
        <v>0</v>
      </c>
      <c r="AO62" s="139">
        <v>0</v>
      </c>
      <c r="AP62" s="139">
        <v>0.23547357025377286</v>
      </c>
      <c r="AQ62" s="136">
        <v>0.24596846684750584</v>
      </c>
      <c r="AR62" s="908"/>
      <c r="AS62" s="908"/>
      <c r="AT62" s="908"/>
      <c r="AU62" s="908"/>
      <c r="AV62" s="908"/>
      <c r="AW62" s="908"/>
      <c r="AX62" s="908"/>
      <c r="AY62" s="908"/>
      <c r="AZ62" s="361"/>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423"/>
      <c r="CN62" s="423"/>
      <c r="CO62" s="423"/>
      <c r="CP62" s="423"/>
      <c r="CQ62" s="423"/>
      <c r="CR62" s="6"/>
      <c r="CS62" s="6"/>
      <c r="CT62" s="6"/>
      <c r="CU62" s="6"/>
      <c r="CV62" s="6"/>
      <c r="CW62" s="6"/>
      <c r="CX62" s="6"/>
      <c r="CY62" s="6"/>
      <c r="CZ62" s="6"/>
    </row>
    <row r="63" s="454" customFormat="true" ht="15" customHeight="true" x14ac:dyDescent="0.2">
      <c r="A63" s="1069"/>
      <c r="B63" s="387" t="s">
        <v>284</v>
      </c>
      <c r="C63" s="140">
        <v>1.4466570590258194</v>
      </c>
      <c r="D63" s="139">
        <v>1.7099461167381327</v>
      </c>
      <c r="E63" s="139">
        <v>0.77199986294370104</v>
      </c>
      <c r="F63" s="139">
        <v>0.79330400208026419</v>
      </c>
      <c r="G63" s="138">
        <v>1.4743218666051856</v>
      </c>
      <c r="H63" s="137">
        <v>0.52282819517884915</v>
      </c>
      <c r="I63" s="139">
        <v>0</v>
      </c>
      <c r="J63" s="139">
        <v>0.47927560182829643</v>
      </c>
      <c r="K63" s="139">
        <v>1.9698971164249974</v>
      </c>
      <c r="L63" s="136">
        <v>1.069476327855994</v>
      </c>
      <c r="M63" s="140">
        <v>1.5352728793493629</v>
      </c>
      <c r="N63" s="139">
        <v>2.0612236878229533</v>
      </c>
      <c r="O63" s="139">
        <v>0.87323418931538765</v>
      </c>
      <c r="P63" s="139">
        <v>0.70363734159916047</v>
      </c>
      <c r="Q63" s="138">
        <v>1.6719986308871979</v>
      </c>
      <c r="R63" s="137">
        <v>0</v>
      </c>
      <c r="S63" s="139">
        <v>1.0171646780955772</v>
      </c>
      <c r="T63" s="139">
        <v>0</v>
      </c>
      <c r="U63" s="139">
        <v>0</v>
      </c>
      <c r="V63" s="139">
        <v>1.8915040539425265</v>
      </c>
      <c r="W63" s="139">
        <v>1.3755168116817511</v>
      </c>
      <c r="X63" s="139">
        <v>0</v>
      </c>
      <c r="Y63" s="139">
        <v>1.6166297045118758</v>
      </c>
      <c r="Z63" s="139">
        <v>0</v>
      </c>
      <c r="AA63" s="139">
        <v>0.11280788730692137</v>
      </c>
      <c r="AB63" s="139">
        <v>1.4249526648835862</v>
      </c>
      <c r="AC63" s="139">
        <v>0.41932706137052889</v>
      </c>
      <c r="AD63" s="139">
        <v>0.99629832661537165</v>
      </c>
      <c r="AE63" s="139">
        <v>0.91142463700434828</v>
      </c>
      <c r="AF63" s="139">
        <v>0.90048721359666661</v>
      </c>
      <c r="AG63" s="139">
        <v>0.46286723903607035</v>
      </c>
      <c r="AH63" s="139">
        <v>2.2685744015947193</v>
      </c>
      <c r="AI63" s="139">
        <v>2.2611146266919038E-2</v>
      </c>
      <c r="AJ63" s="139">
        <v>0.89166703696782135</v>
      </c>
      <c r="AK63" s="139">
        <v>1.3674692576977741</v>
      </c>
      <c r="AL63" s="139">
        <v>0.25945224577052767</v>
      </c>
      <c r="AM63" s="139">
        <v>9.4940952050496001</v>
      </c>
      <c r="AN63" s="139">
        <v>1.1962585701825137</v>
      </c>
      <c r="AO63" s="139">
        <v>0.16439962594740512</v>
      </c>
      <c r="AP63" s="139">
        <v>0.62589789952729602</v>
      </c>
      <c r="AQ63" s="136">
        <v>1.5091739048847546</v>
      </c>
      <c r="AR63" s="908"/>
      <c r="AS63" s="908"/>
      <c r="AT63" s="908"/>
      <c r="AU63" s="908"/>
      <c r="AV63" s="908"/>
      <c r="AW63" s="908"/>
      <c r="AX63" s="908"/>
      <c r="AY63" s="908"/>
      <c r="AZ63" s="361"/>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423"/>
      <c r="CN63" s="423"/>
      <c r="CO63" s="423"/>
      <c r="CP63" s="423"/>
      <c r="CQ63" s="423"/>
      <c r="CR63" s="6"/>
      <c r="CS63" s="6"/>
      <c r="CT63" s="6"/>
      <c r="CU63" s="6"/>
      <c r="CV63" s="6"/>
      <c r="CW63" s="6"/>
      <c r="CX63" s="6"/>
      <c r="CY63" s="6"/>
      <c r="CZ63" s="6"/>
    </row>
    <row r="64" s="454" customFormat="true" ht="15" customHeight="true" x14ac:dyDescent="0.2">
      <c r="A64" s="1069"/>
      <c r="B64" s="387" t="s">
        <v>285</v>
      </c>
      <c r="C64" s="140">
        <v>30.268148740005369</v>
      </c>
      <c r="D64" s="139">
        <v>28.736976883509367</v>
      </c>
      <c r="E64" s="139">
        <v>22.212772218785076</v>
      </c>
      <c r="F64" s="139">
        <v>15.899380033317792</v>
      </c>
      <c r="G64" s="138">
        <v>4.5838054379370501</v>
      </c>
      <c r="H64" s="137">
        <v>19.368711088544682</v>
      </c>
      <c r="I64" s="139">
        <v>5.3633955092082264</v>
      </c>
      <c r="J64" s="139">
        <v>5.257644153398787</v>
      </c>
      <c r="K64" s="139">
        <v>1.7283926142661123</v>
      </c>
      <c r="L64" s="136">
        <v>0.35013161687912286</v>
      </c>
      <c r="M64" s="140">
        <v>30.567347265924543</v>
      </c>
      <c r="N64" s="139">
        <v>27.81107511431594</v>
      </c>
      <c r="O64" s="139">
        <v>27.743460600725566</v>
      </c>
      <c r="P64" s="139">
        <v>21.81618876473707</v>
      </c>
      <c r="Q64" s="138">
        <v>14.686907063661064</v>
      </c>
      <c r="R64" s="137">
        <v>1.1620095477861141</v>
      </c>
      <c r="S64" s="139">
        <v>2.0094863693960243</v>
      </c>
      <c r="T64" s="139">
        <v>26.848126763333902</v>
      </c>
      <c r="U64" s="139">
        <v>12.415365651086569</v>
      </c>
      <c r="V64" s="139">
        <v>18.134421586223677</v>
      </c>
      <c r="W64" s="139">
        <v>6.9114421796011554</v>
      </c>
      <c r="X64" s="139">
        <v>0.65182326233835497</v>
      </c>
      <c r="Y64" s="139">
        <v>50.714263195711865</v>
      </c>
      <c r="Z64" s="139">
        <v>4.5783853826502821</v>
      </c>
      <c r="AA64" s="139">
        <v>27.127446938891751</v>
      </c>
      <c r="AB64" s="139">
        <v>19.803954960922589</v>
      </c>
      <c r="AC64" s="139">
        <v>8.1902266666048789</v>
      </c>
      <c r="AD64" s="139">
        <v>25.749156064787655</v>
      </c>
      <c r="AE64" s="139">
        <v>38.442902539363295</v>
      </c>
      <c r="AF64" s="139">
        <v>19.786405824680482</v>
      </c>
      <c r="AG64" s="139">
        <v>23.768353663431778</v>
      </c>
      <c r="AH64" s="139">
        <v>32.899758838554369</v>
      </c>
      <c r="AI64" s="139">
        <v>22.420065579478457</v>
      </c>
      <c r="AJ64" s="139">
        <v>15.275807151036652</v>
      </c>
      <c r="AK64" s="139">
        <v>34.727638184594852</v>
      </c>
      <c r="AL64" s="139">
        <v>12.352408509919329</v>
      </c>
      <c r="AM64" s="139">
        <v>42.049232583037451</v>
      </c>
      <c r="AN64" s="139">
        <v>13.401903086220864</v>
      </c>
      <c r="AO64" s="139">
        <v>7.0327832770154712</v>
      </c>
      <c r="AP64" s="139">
        <v>22.536943810539157</v>
      </c>
      <c r="AQ64" s="136">
        <v>28.403757640094838</v>
      </c>
      <c r="AR64" s="908"/>
      <c r="AS64" s="908"/>
      <c r="AT64" s="908"/>
      <c r="AU64" s="908"/>
      <c r="AV64" s="908"/>
      <c r="AW64" s="908"/>
      <c r="AX64" s="908"/>
      <c r="AY64" s="908"/>
      <c r="AZ64" s="361"/>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423"/>
      <c r="CN64" s="423"/>
      <c r="CO64" s="423"/>
      <c r="CP64" s="423"/>
      <c r="CQ64" s="423"/>
      <c r="CR64" s="6"/>
      <c r="CS64" s="6"/>
      <c r="CT64" s="6"/>
      <c r="CU64" s="6"/>
      <c r="CV64" s="6"/>
      <c r="CW64" s="6"/>
      <c r="CX64" s="6"/>
      <c r="CY64" s="6"/>
      <c r="CZ64" s="6"/>
    </row>
    <row r="65" s="454" customFormat="true" ht="15" customHeight="true" x14ac:dyDescent="0.2">
      <c r="A65" s="1069"/>
      <c r="B65" s="387" t="s">
        <v>286</v>
      </c>
      <c r="C65" s="140">
        <v>2.7552381104125159</v>
      </c>
      <c r="D65" s="139">
        <v>3.0206583498921682</v>
      </c>
      <c r="E65" s="139">
        <v>2.6247406695288937</v>
      </c>
      <c r="F65" s="139">
        <v>2.3565438713985669</v>
      </c>
      <c r="G65" s="138">
        <v>1.800463868406837</v>
      </c>
      <c r="H65" s="137">
        <v>2.7841631110323131</v>
      </c>
      <c r="I65" s="139">
        <v>3.5091675329518237</v>
      </c>
      <c r="J65" s="139">
        <v>2.0910045929025243</v>
      </c>
      <c r="K65" s="139">
        <v>2.0644427666853065</v>
      </c>
      <c r="L65" s="136">
        <v>1.4515732299643134</v>
      </c>
      <c r="M65" s="140">
        <v>2.6231018632022773</v>
      </c>
      <c r="N65" s="139">
        <v>2.6438457051504551</v>
      </c>
      <c r="O65" s="139">
        <v>2.9044098601699857</v>
      </c>
      <c r="P65" s="139">
        <v>2.786669895067805</v>
      </c>
      <c r="Q65" s="138">
        <v>1.7964996514284162</v>
      </c>
      <c r="R65" s="137">
        <v>0.18369439815637867</v>
      </c>
      <c r="S65" s="139">
        <v>2.7705845872123152</v>
      </c>
      <c r="T65" s="139">
        <v>0.84958957889516173</v>
      </c>
      <c r="U65" s="139">
        <v>0.85673033793055953</v>
      </c>
      <c r="V65" s="139">
        <v>0.25174916038601514</v>
      </c>
      <c r="W65" s="139">
        <v>0.49987263617301159</v>
      </c>
      <c r="X65" s="139">
        <v>6.2001577395164605E-2</v>
      </c>
      <c r="Y65" s="139">
        <v>0.83775735602603196</v>
      </c>
      <c r="Z65" s="139">
        <v>0.55994798371106824</v>
      </c>
      <c r="AA65" s="139">
        <v>1.1103008069536875</v>
      </c>
      <c r="AB65" s="139">
        <v>2.6352904599528189</v>
      </c>
      <c r="AC65" s="139">
        <v>0.49967835284154183</v>
      </c>
      <c r="AD65" s="139">
        <v>2.4999759782730329</v>
      </c>
      <c r="AE65" s="139">
        <v>4.7112945810003177</v>
      </c>
      <c r="AF65" s="139">
        <v>0</v>
      </c>
      <c r="AG65" s="139">
        <v>0.95375273944054273</v>
      </c>
      <c r="AH65" s="139">
        <v>1.4594288675724703</v>
      </c>
      <c r="AI65" s="139">
        <v>0.15809169688332084</v>
      </c>
      <c r="AJ65" s="139">
        <v>1.5471685692570669</v>
      </c>
      <c r="AK65" s="139">
        <v>4.7466987611296556</v>
      </c>
      <c r="AL65" s="139">
        <v>1.7295635683305473</v>
      </c>
      <c r="AM65" s="139">
        <v>15.737968542004893</v>
      </c>
      <c r="AN65" s="139">
        <v>2.2203734377784761</v>
      </c>
      <c r="AO65" s="139">
        <v>1.4177768205582877</v>
      </c>
      <c r="AP65" s="139">
        <v>2.1999862425940684</v>
      </c>
      <c r="AQ65" s="136">
        <v>1.5208721590796059</v>
      </c>
      <c r="AR65" s="908"/>
      <c r="AS65" s="908"/>
      <c r="AT65" s="908"/>
      <c r="AU65" s="908"/>
      <c r="AV65" s="908"/>
      <c r="AW65" s="908"/>
      <c r="AX65" s="908"/>
      <c r="AY65" s="908"/>
      <c r="AZ65" s="361"/>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423"/>
      <c r="CN65" s="423"/>
      <c r="CO65" s="423"/>
      <c r="CP65" s="423"/>
      <c r="CQ65" s="423"/>
      <c r="CR65" s="6"/>
      <c r="CS65" s="6"/>
      <c r="CT65" s="6"/>
      <c r="CU65" s="6"/>
      <c r="CV65" s="6"/>
      <c r="CW65" s="6"/>
      <c r="CX65" s="6"/>
      <c r="CY65" s="6"/>
      <c r="CZ65" s="6"/>
    </row>
    <row r="66" s="454" customFormat="true" ht="15" customHeight="true" x14ac:dyDescent="0.2">
      <c r="A66" s="1069"/>
      <c r="B66" s="387" t="s">
        <v>287</v>
      </c>
      <c r="C66" s="140">
        <v>0.17818682173266678</v>
      </c>
      <c r="D66" s="139">
        <v>0</v>
      </c>
      <c r="E66" s="139">
        <v>3.5519938771265483E-2</v>
      </c>
      <c r="F66" s="139">
        <v>0.17872377613818508</v>
      </c>
      <c r="G66" s="138">
        <v>0.96181744457129992</v>
      </c>
      <c r="H66" s="137">
        <v>0.40249878074535189</v>
      </c>
      <c r="I66" s="139">
        <v>4.4422891624535756E-2</v>
      </c>
      <c r="J66" s="139">
        <v>0.66635291596966795</v>
      </c>
      <c r="K66" s="139">
        <v>1.2301350744904513</v>
      </c>
      <c r="L66" s="136">
        <v>2.2646587191655616</v>
      </c>
      <c r="M66" s="140">
        <v>8.9800412728398935E-2</v>
      </c>
      <c r="N66" s="139">
        <v>0.14264004366668789</v>
      </c>
      <c r="O66" s="139">
        <v>4.6120520187508826E-2</v>
      </c>
      <c r="P66" s="139">
        <v>5.9834349215296602E-2</v>
      </c>
      <c r="Q66" s="138">
        <v>3.8354118954079981E-2</v>
      </c>
      <c r="R66" s="137">
        <v>0.5205271306605227</v>
      </c>
      <c r="S66" s="139">
        <v>1.857643772880653</v>
      </c>
      <c r="T66" s="139">
        <v>0</v>
      </c>
      <c r="U66" s="139">
        <v>0</v>
      </c>
      <c r="V66" s="139">
        <v>9.8875830755002947E-2</v>
      </c>
      <c r="W66" s="139">
        <v>0.15380696497631124</v>
      </c>
      <c r="X66" s="139">
        <v>0</v>
      </c>
      <c r="Y66" s="139">
        <v>0</v>
      </c>
      <c r="Z66" s="139">
        <v>0</v>
      </c>
      <c r="AA66" s="139">
        <v>0</v>
      </c>
      <c r="AB66" s="139">
        <v>7.3371784565561468E-2</v>
      </c>
      <c r="AC66" s="139">
        <v>0</v>
      </c>
      <c r="AD66" s="139">
        <v>1.760837378146209</v>
      </c>
      <c r="AE66" s="139">
        <v>0</v>
      </c>
      <c r="AF66" s="139">
        <v>0</v>
      </c>
      <c r="AG66" s="139">
        <v>0</v>
      </c>
      <c r="AH66" s="139">
        <v>0</v>
      </c>
      <c r="AI66" s="139">
        <v>0.21078892917776107</v>
      </c>
      <c r="AJ66" s="139">
        <v>0</v>
      </c>
      <c r="AK66" s="139">
        <v>0.26246787456593562</v>
      </c>
      <c r="AL66" s="139">
        <v>0</v>
      </c>
      <c r="AM66" s="139">
        <v>0</v>
      </c>
      <c r="AN66" s="139">
        <v>0</v>
      </c>
      <c r="AO66" s="139">
        <v>2.1242351517999079</v>
      </c>
      <c r="AP66" s="139">
        <v>0</v>
      </c>
      <c r="AQ66" s="136">
        <v>0.10719010355446965</v>
      </c>
      <c r="AR66" s="908"/>
      <c r="AS66" s="908"/>
      <c r="AT66" s="908"/>
      <c r="AU66" s="908"/>
      <c r="AV66" s="908"/>
      <c r="AW66" s="908"/>
      <c r="AX66" s="908"/>
      <c r="AY66" s="908"/>
      <c r="AZ66" s="361"/>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423"/>
      <c r="CN66" s="423"/>
      <c r="CO66" s="423"/>
      <c r="CP66" s="423"/>
      <c r="CQ66" s="423"/>
      <c r="CR66" s="6"/>
      <c r="CS66" s="6"/>
      <c r="CT66" s="6"/>
      <c r="CU66" s="6"/>
      <c r="CV66" s="6"/>
      <c r="CW66" s="6"/>
      <c r="CX66" s="6"/>
      <c r="CY66" s="6"/>
      <c r="CZ66" s="6"/>
    </row>
    <row r="67" s="454" customFormat="true" ht="15" customHeight="true" x14ac:dyDescent="0.2">
      <c r="A67" s="1069"/>
      <c r="B67" s="387" t="s">
        <v>288</v>
      </c>
      <c r="C67" s="140">
        <v>0.13396292739327961</v>
      </c>
      <c r="D67" s="139">
        <v>7.0662253227343638E-2</v>
      </c>
      <c r="E67" s="139">
        <v>0.41244613263690943</v>
      </c>
      <c r="F67" s="139">
        <v>0.93276019860872117</v>
      </c>
      <c r="G67" s="138">
        <v>0.69817967649769475</v>
      </c>
      <c r="H67" s="137">
        <v>0</v>
      </c>
      <c r="I67" s="139">
        <v>0.67215081900612139</v>
      </c>
      <c r="J67" s="139">
        <v>0.97116987727133508</v>
      </c>
      <c r="K67" s="139">
        <v>1.1190845419023205</v>
      </c>
      <c r="L67" s="136">
        <v>9.3476419129449539E-2</v>
      </c>
      <c r="M67" s="140">
        <v>0</v>
      </c>
      <c r="N67" s="139">
        <v>0.26655944821560734</v>
      </c>
      <c r="O67" s="139">
        <v>8.563991593793599E-2</v>
      </c>
      <c r="P67" s="139">
        <v>0.90679381699331363</v>
      </c>
      <c r="Q67" s="138">
        <v>0.80763794774280795</v>
      </c>
      <c r="R67" s="137">
        <v>0.40480973706239887</v>
      </c>
      <c r="S67" s="139">
        <v>0.27613471992263844</v>
      </c>
      <c r="T67" s="139">
        <v>0</v>
      </c>
      <c r="U67" s="139">
        <v>0</v>
      </c>
      <c r="V67" s="139">
        <v>0.66392330918788756</v>
      </c>
      <c r="W67" s="139">
        <v>0.94650729582072912</v>
      </c>
      <c r="X67" s="139">
        <v>0.11285203926992428</v>
      </c>
      <c r="Y67" s="139">
        <v>0</v>
      </c>
      <c r="Z67" s="139">
        <v>0</v>
      </c>
      <c r="AA67" s="139">
        <v>1.010329717278132</v>
      </c>
      <c r="AB67" s="139">
        <v>0.39581737308259601</v>
      </c>
      <c r="AC67" s="139">
        <v>0.44998103215441387</v>
      </c>
      <c r="AD67" s="139">
        <v>0.98870336752851162</v>
      </c>
      <c r="AE67" s="139">
        <v>0.4340864151484215</v>
      </c>
      <c r="AF67" s="139">
        <v>0</v>
      </c>
      <c r="AG67" s="139">
        <v>0</v>
      </c>
      <c r="AH67" s="139">
        <v>0</v>
      </c>
      <c r="AI67" s="139">
        <v>0.45947514987220267</v>
      </c>
      <c r="AJ67" s="139">
        <v>1.5178995816376912</v>
      </c>
      <c r="AK67" s="139">
        <v>0.38408187822332374</v>
      </c>
      <c r="AL67" s="139">
        <v>0</v>
      </c>
      <c r="AM67" s="139">
        <v>1.0919455979808674</v>
      </c>
      <c r="AN67" s="139">
        <v>8.9711559839619398E-2</v>
      </c>
      <c r="AO67" s="139">
        <v>1.1079927105589309</v>
      </c>
      <c r="AP67" s="139">
        <v>0</v>
      </c>
      <c r="AQ67" s="136">
        <v>0</v>
      </c>
      <c r="AR67" s="908"/>
      <c r="AS67" s="908"/>
      <c r="AT67" s="908"/>
      <c r="AU67" s="908"/>
      <c r="AV67" s="908"/>
      <c r="AW67" s="908"/>
      <c r="AX67" s="908"/>
      <c r="AY67" s="908"/>
      <c r="AZ67" s="361"/>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423"/>
      <c r="CN67" s="423"/>
      <c r="CO67" s="423"/>
      <c r="CP67" s="423"/>
      <c r="CQ67" s="423"/>
      <c r="CR67" s="6"/>
      <c r="CS67" s="6"/>
      <c r="CT67" s="6"/>
      <c r="CU67" s="6"/>
      <c r="CV67" s="6"/>
      <c r="CW67" s="6"/>
      <c r="CX67" s="6"/>
      <c r="CY67" s="6"/>
      <c r="CZ67" s="6"/>
    </row>
    <row r="68" s="454" customFormat="true" ht="15" customHeight="true" x14ac:dyDescent="0.2">
      <c r="A68" s="1069"/>
      <c r="B68" s="387" t="s">
        <v>289</v>
      </c>
      <c r="C68" s="140">
        <v>13.770299931496311</v>
      </c>
      <c r="D68" s="139">
        <v>16.142678670860406</v>
      </c>
      <c r="E68" s="139">
        <v>16.425823280911253</v>
      </c>
      <c r="F68" s="139">
        <v>13.626774004270226</v>
      </c>
      <c r="G68" s="138">
        <v>8.2074282803885072</v>
      </c>
      <c r="H68" s="137">
        <v>15.831404594599514</v>
      </c>
      <c r="I68" s="139">
        <v>11.934976269408159</v>
      </c>
      <c r="J68" s="139">
        <v>8.9871281735149839</v>
      </c>
      <c r="K68" s="139">
        <v>6.2348069779160342</v>
      </c>
      <c r="L68" s="136">
        <v>7.8728649068751544</v>
      </c>
      <c r="M68" s="140">
        <v>12.438532445116207</v>
      </c>
      <c r="N68" s="139">
        <v>16.736452418991671</v>
      </c>
      <c r="O68" s="139">
        <v>15.853329321508372</v>
      </c>
      <c r="P68" s="139">
        <v>15.172928935571239</v>
      </c>
      <c r="Q68" s="138">
        <v>13.16119070189492</v>
      </c>
      <c r="R68" s="137">
        <v>1.9238055770049007</v>
      </c>
      <c r="S68" s="139">
        <v>8.0441365133510807</v>
      </c>
      <c r="T68" s="139">
        <v>15.442006980946207</v>
      </c>
      <c r="U68" s="139">
        <v>3.1691459044867378</v>
      </c>
      <c r="V68" s="139">
        <v>21.807906420199121</v>
      </c>
      <c r="W68" s="139">
        <v>11.4501717735378</v>
      </c>
      <c r="X68" s="139">
        <v>1.7486689865527953</v>
      </c>
      <c r="Y68" s="139">
        <v>15.281245598156204</v>
      </c>
      <c r="Z68" s="139">
        <v>4.5250801204913902</v>
      </c>
      <c r="AA68" s="139">
        <v>12.937813849546412</v>
      </c>
      <c r="AB68" s="139">
        <v>11.835397053065122</v>
      </c>
      <c r="AC68" s="139">
        <v>26.215214348758803</v>
      </c>
      <c r="AD68" s="139">
        <v>5.8059980984050599</v>
      </c>
      <c r="AE68" s="139">
        <v>12.547501349764815</v>
      </c>
      <c r="AF68" s="139">
        <v>4.0535925943389133</v>
      </c>
      <c r="AG68" s="139">
        <v>0.89303587121731154</v>
      </c>
      <c r="AH68" s="139">
        <v>8.0958427979373475</v>
      </c>
      <c r="AI68" s="139">
        <v>24.469392553387941</v>
      </c>
      <c r="AJ68" s="139">
        <v>21.206955382108802</v>
      </c>
      <c r="AK68" s="139">
        <v>30.299257888982538</v>
      </c>
      <c r="AL68" s="139">
        <v>20.787074191568543</v>
      </c>
      <c r="AM68" s="139">
        <v>14.208157161616597</v>
      </c>
      <c r="AN68" s="139">
        <v>4.8999086299832975</v>
      </c>
      <c r="AO68" s="139">
        <v>2.9405587680890886</v>
      </c>
      <c r="AP68" s="139">
        <v>1.3389483022076947</v>
      </c>
      <c r="AQ68" s="136">
        <v>5.7138212551218626</v>
      </c>
      <c r="AR68" s="908"/>
      <c r="AS68" s="908"/>
      <c r="AT68" s="908"/>
      <c r="AU68" s="908"/>
      <c r="AV68" s="908"/>
      <c r="AW68" s="908"/>
      <c r="AX68" s="908"/>
      <c r="AY68" s="908"/>
      <c r="AZ68" s="361"/>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423"/>
      <c r="CN68" s="423"/>
      <c r="CO68" s="423"/>
      <c r="CP68" s="423"/>
      <c r="CQ68" s="423"/>
      <c r="CR68" s="6"/>
      <c r="CS68" s="6"/>
      <c r="CT68" s="6"/>
      <c r="CU68" s="6"/>
      <c r="CV68" s="6"/>
      <c r="CW68" s="6"/>
      <c r="CX68" s="6"/>
      <c r="CY68" s="6"/>
      <c r="CZ68" s="6"/>
    </row>
    <row r="69" s="454" customFormat="true" ht="15" customHeight="true" x14ac:dyDescent="0.2">
      <c r="A69" s="1069"/>
      <c r="B69" s="387" t="s">
        <v>290</v>
      </c>
      <c r="C69" s="140">
        <v>0.81226002103224404</v>
      </c>
      <c r="D69" s="139">
        <v>0.60976950178908018</v>
      </c>
      <c r="E69" s="139">
        <v>1.2720882320985141</v>
      </c>
      <c r="F69" s="139">
        <v>1.3818889989456369</v>
      </c>
      <c r="G69" s="138">
        <v>5.7189452657404551</v>
      </c>
      <c r="H69" s="137">
        <v>1.1471589794010022</v>
      </c>
      <c r="I69" s="139">
        <v>4.943803935321629</v>
      </c>
      <c r="J69" s="139">
        <v>5.1647987862513558</v>
      </c>
      <c r="K69" s="139">
        <v>9.4020997897573935</v>
      </c>
      <c r="L69" s="136">
        <v>6.6022874597020804</v>
      </c>
      <c r="M69" s="140">
        <v>0.66894554957543406</v>
      </c>
      <c r="N69" s="139">
        <v>0.83268972650948125</v>
      </c>
      <c r="O69" s="139">
        <v>0.71212752182812122</v>
      </c>
      <c r="P69" s="139">
        <v>1.4130953348286881</v>
      </c>
      <c r="Q69" s="138">
        <v>0.92638376753426799</v>
      </c>
      <c r="R69" s="137">
        <v>2.8016612534464294</v>
      </c>
      <c r="S69" s="139">
        <v>16.146951519447057</v>
      </c>
      <c r="T69" s="139">
        <v>0</v>
      </c>
      <c r="U69" s="139">
        <v>1.1074922111077736</v>
      </c>
      <c r="V69" s="139">
        <v>0.4224198557175417</v>
      </c>
      <c r="W69" s="139">
        <v>7.6903482488155622E-2</v>
      </c>
      <c r="X69" s="139">
        <v>1.4155556066013186</v>
      </c>
      <c r="Y69" s="139">
        <v>1.2877464952838238</v>
      </c>
      <c r="Z69" s="139">
        <v>0.96868913062259454</v>
      </c>
      <c r="AA69" s="139">
        <v>0.51618476640598898</v>
      </c>
      <c r="AB69" s="139">
        <v>0</v>
      </c>
      <c r="AC69" s="139">
        <v>1.1930130945787873</v>
      </c>
      <c r="AD69" s="139">
        <v>0</v>
      </c>
      <c r="AE69" s="139">
        <v>0.59657876127587994</v>
      </c>
      <c r="AF69" s="139">
        <v>0</v>
      </c>
      <c r="AG69" s="139">
        <v>0.1408559759766268</v>
      </c>
      <c r="AH69" s="139">
        <v>0.11780239070296615</v>
      </c>
      <c r="AI69" s="139">
        <v>2.0154282087827857</v>
      </c>
      <c r="AJ69" s="139">
        <v>0.46659321246421726</v>
      </c>
      <c r="AK69" s="139">
        <v>0.7496113806586242</v>
      </c>
      <c r="AL69" s="139">
        <v>1.5883690374737538</v>
      </c>
      <c r="AM69" s="139">
        <v>5.9428746648632185</v>
      </c>
      <c r="AN69" s="139">
        <v>0.74185297399075167</v>
      </c>
      <c r="AO69" s="139">
        <v>2.7688770336336805</v>
      </c>
      <c r="AP69" s="139">
        <v>0</v>
      </c>
      <c r="AQ69" s="136">
        <v>0.16496209189365213</v>
      </c>
      <c r="AR69" s="908"/>
      <c r="AS69" s="908"/>
      <c r="AT69" s="908"/>
      <c r="AU69" s="908"/>
      <c r="AV69" s="908"/>
      <c r="AW69" s="908"/>
      <c r="AX69" s="908"/>
      <c r="AY69" s="908"/>
      <c r="AZ69" s="361"/>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423"/>
      <c r="CN69" s="423"/>
      <c r="CO69" s="423"/>
      <c r="CP69" s="423"/>
      <c r="CQ69" s="423"/>
      <c r="CR69" s="6"/>
      <c r="CS69" s="6"/>
      <c r="CT69" s="6"/>
      <c r="CU69" s="6"/>
      <c r="CV69" s="6"/>
      <c r="CW69" s="6"/>
      <c r="CX69" s="6"/>
      <c r="CY69" s="6"/>
      <c r="CZ69" s="6"/>
    </row>
    <row r="70" s="454" customFormat="true" ht="15" customHeight="true" x14ac:dyDescent="0.2">
      <c r="A70" s="1069"/>
      <c r="B70" s="387" t="s">
        <v>380</v>
      </c>
      <c r="C70" s="140">
        <v>28.873696887857371</v>
      </c>
      <c r="D70" s="139">
        <v>26.433590232361826</v>
      </c>
      <c r="E70" s="139">
        <v>20.910593863489389</v>
      </c>
      <c r="F70" s="139">
        <v>14.034142220822279</v>
      </c>
      <c r="G70" s="138">
        <v>2.7820294403599721</v>
      </c>
      <c r="H70" s="137">
        <v>9.5251434982023664</v>
      </c>
      <c r="I70" s="139">
        <v>4.3574569131414211</v>
      </c>
      <c r="J70" s="139">
        <v>0.92249594443779104</v>
      </c>
      <c r="K70" s="139">
        <v>0.3766142231976996</v>
      </c>
      <c r="L70" s="136">
        <v>0</v>
      </c>
      <c r="M70" s="140">
        <v>30.963985577182275</v>
      </c>
      <c r="N70" s="139">
        <v>27.098330653559593</v>
      </c>
      <c r="O70" s="139">
        <v>23.608181472660306</v>
      </c>
      <c r="P70" s="139">
        <v>20.908017360255567</v>
      </c>
      <c r="Q70" s="138">
        <v>13.85177996206739</v>
      </c>
      <c r="R70" s="137">
        <v>13.106611766107989</v>
      </c>
      <c r="S70" s="139">
        <v>0</v>
      </c>
      <c r="T70" s="139">
        <v>21.019014526836376</v>
      </c>
      <c r="U70" s="139">
        <v>25.944931030032176</v>
      </c>
      <c r="V70" s="139">
        <v>32.062107894441546</v>
      </c>
      <c r="W70" s="139">
        <v>30.184723691646713</v>
      </c>
      <c r="X70" s="139">
        <v>12.484082678009671</v>
      </c>
      <c r="Y70" s="139">
        <v>15.22063847200233</v>
      </c>
      <c r="Z70" s="139">
        <v>38.229099019095486</v>
      </c>
      <c r="AA70" s="139">
        <v>24.988020398796291</v>
      </c>
      <c r="AB70" s="139">
        <v>19.543013494742333</v>
      </c>
      <c r="AC70" s="139">
        <v>20.553827447624499</v>
      </c>
      <c r="AD70" s="139">
        <v>24.193076222591518</v>
      </c>
      <c r="AE70" s="139">
        <v>8.5166111616853151</v>
      </c>
      <c r="AF70" s="139">
        <v>0</v>
      </c>
      <c r="AG70" s="139">
        <v>0</v>
      </c>
      <c r="AH70" s="139">
        <v>4.1214550197527631</v>
      </c>
      <c r="AI70" s="139">
        <v>29.043692626792978</v>
      </c>
      <c r="AJ70" s="139">
        <v>12.358314457304655</v>
      </c>
      <c r="AK70" s="139">
        <v>16.815860835110296</v>
      </c>
      <c r="AL70" s="139">
        <v>33.860506640789346</v>
      </c>
      <c r="AM70" s="139">
        <v>5.9228145491752748</v>
      </c>
      <c r="AN70" s="139">
        <v>33.717218588285114</v>
      </c>
      <c r="AO70" s="139">
        <v>0</v>
      </c>
      <c r="AP70" s="139">
        <v>0.11533619140457671</v>
      </c>
      <c r="AQ70" s="136">
        <v>0.32548955147814496</v>
      </c>
      <c r="AR70" s="908"/>
      <c r="AS70" s="908"/>
      <c r="AT70" s="908"/>
      <c r="AU70" s="908"/>
      <c r="AV70" s="908"/>
      <c r="AW70" s="908"/>
      <c r="AX70" s="908"/>
      <c r="AY70" s="908"/>
      <c r="AZ70" s="361"/>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423"/>
      <c r="CN70" s="423"/>
      <c r="CO70" s="423"/>
      <c r="CP70" s="423"/>
      <c r="CQ70" s="423"/>
      <c r="CR70" s="6"/>
      <c r="CS70" s="6"/>
      <c r="CT70" s="6"/>
      <c r="CU70" s="6"/>
      <c r="CV70" s="6"/>
      <c r="CW70" s="6"/>
      <c r="CX70" s="6"/>
      <c r="CY70" s="6"/>
      <c r="CZ70" s="6"/>
    </row>
    <row r="71" s="454" customFormat="true" ht="15" customHeight="true" x14ac:dyDescent="0.2">
      <c r="A71" s="1069"/>
      <c r="B71" s="387" t="s">
        <v>291</v>
      </c>
      <c r="C71" s="140">
        <v>8.0096003679801626</v>
      </c>
      <c r="D71" s="139">
        <v>7.681891365480058</v>
      </c>
      <c r="E71" s="139">
        <v>9.6020258992355298</v>
      </c>
      <c r="F71" s="139">
        <v>8.5732560936953064</v>
      </c>
      <c r="G71" s="138">
        <v>2.7593541092766802</v>
      </c>
      <c r="H71" s="137">
        <v>11.378649486307484</v>
      </c>
      <c r="I71" s="139">
        <v>8.1160030003539525</v>
      </c>
      <c r="J71" s="139">
        <v>3.8524528113113181</v>
      </c>
      <c r="K71" s="139">
        <v>1.2444842109504572</v>
      </c>
      <c r="L71" s="136">
        <v>0.53298138077109647</v>
      </c>
      <c r="M71" s="140">
        <v>7.6079706471652315</v>
      </c>
      <c r="N71" s="139">
        <v>8.1303444665258091</v>
      </c>
      <c r="O71" s="139">
        <v>8.6027614878649938</v>
      </c>
      <c r="P71" s="139">
        <v>8.8791381573349053</v>
      </c>
      <c r="Q71" s="138">
        <v>6.8600274340640075</v>
      </c>
      <c r="R71" s="137">
        <v>8.0016263495129323</v>
      </c>
      <c r="S71" s="139">
        <v>0</v>
      </c>
      <c r="T71" s="139">
        <v>10.884780950986249</v>
      </c>
      <c r="U71" s="139">
        <v>17.813726948033349</v>
      </c>
      <c r="V71" s="139">
        <v>9.0058622988814712</v>
      </c>
      <c r="W71" s="139">
        <v>17.990100864729051</v>
      </c>
      <c r="X71" s="139">
        <v>12.567570326269925</v>
      </c>
      <c r="Y71" s="139">
        <v>6.0165206970224032</v>
      </c>
      <c r="Z71" s="139">
        <v>7.6888083801003733</v>
      </c>
      <c r="AA71" s="139">
        <v>9.942672876215628</v>
      </c>
      <c r="AB71" s="139">
        <v>5.5530013846824895</v>
      </c>
      <c r="AC71" s="139">
        <v>12.363498352043317</v>
      </c>
      <c r="AD71" s="139">
        <v>1.0758546323148437</v>
      </c>
      <c r="AE71" s="139">
        <v>5.6328543458192364</v>
      </c>
      <c r="AF71" s="139">
        <v>0</v>
      </c>
      <c r="AG71" s="139">
        <v>0</v>
      </c>
      <c r="AH71" s="139">
        <v>0.74098986272316869</v>
      </c>
      <c r="AI71" s="139">
        <v>4.9210317729544517</v>
      </c>
      <c r="AJ71" s="139">
        <v>17.192461730383584</v>
      </c>
      <c r="AK71" s="139">
        <v>0.18156597879648032</v>
      </c>
      <c r="AL71" s="139">
        <v>9.7988465246435776</v>
      </c>
      <c r="AM71" s="139">
        <v>0</v>
      </c>
      <c r="AN71" s="139">
        <v>9.7081428565515573</v>
      </c>
      <c r="AO71" s="139">
        <v>0</v>
      </c>
      <c r="AP71" s="139">
        <v>1.2405080556027852</v>
      </c>
      <c r="AQ71" s="136">
        <v>0.28149295832919591</v>
      </c>
      <c r="AR71" s="908"/>
      <c r="AS71" s="908"/>
      <c r="AT71" s="908"/>
      <c r="AU71" s="908"/>
      <c r="AV71" s="908"/>
      <c r="AW71" s="908"/>
      <c r="AX71" s="908"/>
      <c r="AY71" s="908"/>
      <c r="AZ71" s="361"/>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423"/>
      <c r="CN71" s="423"/>
      <c r="CO71" s="423"/>
      <c r="CP71" s="423"/>
      <c r="CQ71" s="423"/>
      <c r="CR71" s="6"/>
      <c r="CS71" s="6"/>
      <c r="CT71" s="6"/>
      <c r="CU71" s="6"/>
      <c r="CV71" s="6"/>
      <c r="CW71" s="6"/>
      <c r="CX71" s="6"/>
      <c r="CY71" s="6"/>
      <c r="CZ71" s="6"/>
    </row>
    <row r="72" s="454" customFormat="true" ht="15" customHeight="true" x14ac:dyDescent="0.2">
      <c r="A72" s="1069"/>
      <c r="B72" s="387" t="s">
        <v>181</v>
      </c>
      <c r="C72" s="140">
        <v>0.45722456170508929</v>
      </c>
      <c r="D72" s="139">
        <v>0.64949448187491921</v>
      </c>
      <c r="E72" s="139">
        <v>0.66688175807271965</v>
      </c>
      <c r="F72" s="139">
        <v>0.86258489085828427</v>
      </c>
      <c r="G72" s="138">
        <v>1.9142770288038198</v>
      </c>
      <c r="H72" s="137">
        <v>0.79121187452894426</v>
      </c>
      <c r="I72" s="139">
        <v>0</v>
      </c>
      <c r="J72" s="139">
        <v>1.0523124294920594</v>
      </c>
      <c r="K72" s="139">
        <v>2.1679784722748932</v>
      </c>
      <c r="L72" s="136">
        <v>0.93948622497682255</v>
      </c>
      <c r="M72" s="140">
        <v>0.22284575440210805</v>
      </c>
      <c r="N72" s="139">
        <v>0.93497528007864195</v>
      </c>
      <c r="O72" s="139">
        <v>0.51755998447339924</v>
      </c>
      <c r="P72" s="139">
        <v>0.57774546770420354</v>
      </c>
      <c r="Q72" s="138">
        <v>2.1786433614679508</v>
      </c>
      <c r="R72" s="137">
        <v>0</v>
      </c>
      <c r="S72" s="139">
        <v>0</v>
      </c>
      <c r="T72" s="139">
        <v>0</v>
      </c>
      <c r="U72" s="139">
        <v>0</v>
      </c>
      <c r="V72" s="139">
        <v>3.6812484823143627</v>
      </c>
      <c r="W72" s="139">
        <v>0</v>
      </c>
      <c r="X72" s="139">
        <v>1.175916950840761</v>
      </c>
      <c r="Y72" s="139">
        <v>0.41690030849589543</v>
      </c>
      <c r="Z72" s="139">
        <v>1.0818319756483696</v>
      </c>
      <c r="AA72" s="139">
        <v>0.2710434118455024</v>
      </c>
      <c r="AB72" s="139">
        <v>0.66707949349671203</v>
      </c>
      <c r="AC72" s="139">
        <v>0</v>
      </c>
      <c r="AD72" s="139">
        <v>10.634619661567136</v>
      </c>
      <c r="AE72" s="139">
        <v>0</v>
      </c>
      <c r="AF72" s="139">
        <v>0</v>
      </c>
      <c r="AG72" s="139">
        <v>0</v>
      </c>
      <c r="AH72" s="139">
        <v>0</v>
      </c>
      <c r="AI72" s="139">
        <v>0</v>
      </c>
      <c r="AJ72" s="139">
        <v>0</v>
      </c>
      <c r="AK72" s="139">
        <v>0.33439114937234304</v>
      </c>
      <c r="AL72" s="139">
        <v>0</v>
      </c>
      <c r="AM72" s="139">
        <v>9.5147011253787009E-2</v>
      </c>
      <c r="AN72" s="139">
        <v>2.5271574596401853</v>
      </c>
      <c r="AO72" s="139">
        <v>0</v>
      </c>
      <c r="AP72" s="139">
        <v>0</v>
      </c>
      <c r="AQ72" s="136">
        <v>0</v>
      </c>
      <c r="AR72" s="908"/>
      <c r="AS72" s="908"/>
      <c r="AT72" s="908"/>
      <c r="AU72" s="908"/>
      <c r="AV72" s="908"/>
      <c r="AW72" s="908"/>
      <c r="AX72" s="908"/>
      <c r="AY72" s="908"/>
      <c r="AZ72" s="361"/>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423"/>
      <c r="CN72" s="423"/>
      <c r="CO72" s="423"/>
      <c r="CP72" s="423"/>
      <c r="CQ72" s="423"/>
      <c r="CR72" s="6"/>
      <c r="CS72" s="6"/>
      <c r="CT72" s="6"/>
      <c r="CU72" s="6"/>
      <c r="CV72" s="6"/>
      <c r="CW72" s="6"/>
      <c r="CX72" s="6"/>
      <c r="CY72" s="6"/>
      <c r="CZ72" s="6"/>
    </row>
    <row r="73" s="454" customFormat="true" ht="15" customHeight="true" x14ac:dyDescent="0.2">
      <c r="A73" s="1069"/>
      <c r="B73" s="387" t="s">
        <v>182</v>
      </c>
      <c r="C73" s="140">
        <v>0.12080615329487182</v>
      </c>
      <c r="D73" s="139">
        <v>0.13286462762983903</v>
      </c>
      <c r="E73" s="139">
        <v>0.57805359877547635</v>
      </c>
      <c r="F73" s="139">
        <v>1.0078626238049726</v>
      </c>
      <c r="G73" s="138">
        <v>2.0429177991349197</v>
      </c>
      <c r="H73" s="137">
        <v>0.91165905279198489</v>
      </c>
      <c r="I73" s="139">
        <v>1.4971294436728484</v>
      </c>
      <c r="J73" s="139">
        <v>2.8484929120582554</v>
      </c>
      <c r="K73" s="139">
        <v>1.7780739754464407</v>
      </c>
      <c r="L73" s="136">
        <v>2.3291842402352341</v>
      </c>
      <c r="M73" s="140">
        <v>7.2646628935816318E-2</v>
      </c>
      <c r="N73" s="139">
        <v>8.0088276357073912E-2</v>
      </c>
      <c r="O73" s="139">
        <v>0.20639748657975532</v>
      </c>
      <c r="P73" s="139">
        <v>0.66963677852485193</v>
      </c>
      <c r="Q73" s="138">
        <v>1.2063230198927517</v>
      </c>
      <c r="R73" s="137">
        <v>0</v>
      </c>
      <c r="S73" s="139">
        <v>6.0380408543412916</v>
      </c>
      <c r="T73" s="139">
        <v>0</v>
      </c>
      <c r="U73" s="139">
        <v>0</v>
      </c>
      <c r="V73" s="139">
        <v>0</v>
      </c>
      <c r="W73" s="139">
        <v>0</v>
      </c>
      <c r="X73" s="139">
        <v>5.4349406051943854</v>
      </c>
      <c r="Y73" s="139">
        <v>0.65644555759153833</v>
      </c>
      <c r="Z73" s="139">
        <v>1.7389412529958606</v>
      </c>
      <c r="AA73" s="139">
        <v>0</v>
      </c>
      <c r="AB73" s="139">
        <v>0.24322133693470177</v>
      </c>
      <c r="AC73" s="139">
        <v>0</v>
      </c>
      <c r="AD73" s="139">
        <v>0.42657347163145859</v>
      </c>
      <c r="AE73" s="139">
        <v>0.13941996051905747</v>
      </c>
      <c r="AF73" s="139">
        <v>0</v>
      </c>
      <c r="AG73" s="139">
        <v>0</v>
      </c>
      <c r="AH73" s="139">
        <v>0</v>
      </c>
      <c r="AI73" s="139">
        <v>0</v>
      </c>
      <c r="AJ73" s="139">
        <v>0</v>
      </c>
      <c r="AK73" s="139">
        <v>0</v>
      </c>
      <c r="AL73" s="139">
        <v>0.25568676672991802</v>
      </c>
      <c r="AM73" s="139">
        <v>4.0777290537337287E-2</v>
      </c>
      <c r="AN73" s="139">
        <v>1.4622590269782576</v>
      </c>
      <c r="AO73" s="139">
        <v>0.49564269141849593</v>
      </c>
      <c r="AP73" s="139">
        <v>2.5757607248853343</v>
      </c>
      <c r="AQ73" s="136">
        <v>0</v>
      </c>
      <c r="AR73" s="908"/>
      <c r="AS73" s="908"/>
      <c r="AT73" s="908"/>
      <c r="AU73" s="908"/>
      <c r="AV73" s="908"/>
      <c r="AW73" s="908"/>
      <c r="AX73" s="908"/>
      <c r="AY73" s="908"/>
      <c r="AZ73" s="361"/>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423"/>
      <c r="CN73" s="423"/>
      <c r="CO73" s="423"/>
      <c r="CP73" s="423"/>
      <c r="CQ73" s="423"/>
      <c r="CR73" s="6"/>
      <c r="CS73" s="6"/>
      <c r="CT73" s="6"/>
      <c r="CU73" s="6"/>
      <c r="CV73" s="6"/>
      <c r="CW73" s="6"/>
      <c r="CX73" s="6"/>
      <c r="CY73" s="6"/>
      <c r="CZ73" s="6"/>
    </row>
    <row r="74" s="454" customFormat="true" ht="15" customHeight="true" x14ac:dyDescent="0.2">
      <c r="A74" s="1069"/>
      <c r="B74" s="387" t="s">
        <v>345</v>
      </c>
      <c r="C74" s="140">
        <v>0.12275222005110889</v>
      </c>
      <c r="D74" s="139">
        <v>9.5449620569365401E-2</v>
      </c>
      <c r="E74" s="139">
        <v>0.32310046069765852</v>
      </c>
      <c r="F74" s="139">
        <v>1.0597309431387603</v>
      </c>
      <c r="G74" s="138">
        <v>2.8980125326048394</v>
      </c>
      <c r="H74" s="137">
        <v>0.51315612972972136</v>
      </c>
      <c r="I74" s="139">
        <v>1.8002665347077569</v>
      </c>
      <c r="J74" s="139">
        <v>2.0464382195736368</v>
      </c>
      <c r="K74" s="139">
        <v>3.3965961867375536</v>
      </c>
      <c r="L74" s="136">
        <v>4.6875929109691601</v>
      </c>
      <c r="M74" s="140">
        <v>0.1600492359220394</v>
      </c>
      <c r="N74" s="139">
        <v>1.1674685776681027E-2</v>
      </c>
      <c r="O74" s="139">
        <v>5.9781942774137627E-2</v>
      </c>
      <c r="P74" s="139">
        <v>0.44458187612177963</v>
      </c>
      <c r="Q74" s="138">
        <v>1.4354997464289416</v>
      </c>
      <c r="R74" s="137">
        <v>0.67481698879135454</v>
      </c>
      <c r="S74" s="139">
        <v>7.9097297290134563</v>
      </c>
      <c r="T74" s="139">
        <v>0.56681566858462629</v>
      </c>
      <c r="U74" s="139">
        <v>8.5847083629233129E-2</v>
      </c>
      <c r="V74" s="139">
        <v>0</v>
      </c>
      <c r="W74" s="139">
        <v>1.6889066010149116</v>
      </c>
      <c r="X74" s="139">
        <v>0</v>
      </c>
      <c r="Y74" s="139">
        <v>0.16411138939788458</v>
      </c>
      <c r="Z74" s="139">
        <v>0</v>
      </c>
      <c r="AA74" s="139">
        <v>0.81848269554453246</v>
      </c>
      <c r="AB74" s="139">
        <v>0</v>
      </c>
      <c r="AC74" s="139">
        <v>0</v>
      </c>
      <c r="AD74" s="139">
        <v>0</v>
      </c>
      <c r="AE74" s="139">
        <v>1.5800928858826513</v>
      </c>
      <c r="AF74" s="139">
        <v>0</v>
      </c>
      <c r="AG74" s="139">
        <v>0</v>
      </c>
      <c r="AH74" s="139">
        <v>0</v>
      </c>
      <c r="AI74" s="139">
        <v>0</v>
      </c>
      <c r="AJ74" s="139">
        <v>0</v>
      </c>
      <c r="AK74" s="139">
        <v>0.32218922375836956</v>
      </c>
      <c r="AL74" s="139">
        <v>0</v>
      </c>
      <c r="AM74" s="139">
        <v>0</v>
      </c>
      <c r="AN74" s="139">
        <v>1.0170448901293661</v>
      </c>
      <c r="AO74" s="139">
        <v>1.5865959781536982</v>
      </c>
      <c r="AP74" s="139">
        <v>0.99731105330318659</v>
      </c>
      <c r="AQ74" s="136">
        <v>0</v>
      </c>
      <c r="AR74" s="908"/>
      <c r="AS74" s="908"/>
      <c r="AT74" s="908"/>
      <c r="AU74" s="908"/>
      <c r="AV74" s="908"/>
      <c r="AW74" s="908"/>
      <c r="AX74" s="908"/>
      <c r="AY74" s="908"/>
      <c r="AZ74" s="361"/>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423"/>
      <c r="CN74" s="423"/>
      <c r="CO74" s="423"/>
      <c r="CP74" s="423"/>
      <c r="CQ74" s="423"/>
      <c r="CR74" s="6"/>
      <c r="CS74" s="6"/>
      <c r="CT74" s="6"/>
      <c r="CU74" s="6"/>
      <c r="CV74" s="6"/>
      <c r="CW74" s="6"/>
      <c r="CX74" s="6"/>
      <c r="CY74" s="6"/>
      <c r="CZ74" s="6"/>
    </row>
    <row r="75" s="454" customFormat="true" ht="15" customHeight="true" x14ac:dyDescent="0.2">
      <c r="A75" s="1069"/>
      <c r="B75" s="387" t="s">
        <v>183</v>
      </c>
      <c r="C75" s="140">
        <v>0</v>
      </c>
      <c r="D75" s="139">
        <v>0</v>
      </c>
      <c r="E75" s="139">
        <v>0</v>
      </c>
      <c r="F75" s="139">
        <v>0.13388687809614194</v>
      </c>
      <c r="G75" s="138">
        <v>1.4549133244738641</v>
      </c>
      <c r="H75" s="137">
        <v>5.8314126453951912E-2</v>
      </c>
      <c r="I75" s="139">
        <v>0.48161011392022929</v>
      </c>
      <c r="J75" s="139">
        <v>1.1584791613905217</v>
      </c>
      <c r="K75" s="139">
        <v>1.2735486715375681</v>
      </c>
      <c r="L75" s="136">
        <v>3.6248312953459991</v>
      </c>
      <c r="M75" s="140">
        <v>0</v>
      </c>
      <c r="N75" s="139">
        <v>0</v>
      </c>
      <c r="O75" s="139">
        <v>0</v>
      </c>
      <c r="P75" s="139">
        <v>0</v>
      </c>
      <c r="Q75" s="138">
        <v>8.2308689545310981E-2</v>
      </c>
      <c r="R75" s="137">
        <v>9.3847448394193206E-2</v>
      </c>
      <c r="S75" s="139">
        <v>4.6408342247325791</v>
      </c>
      <c r="T75" s="139">
        <v>0</v>
      </c>
      <c r="U75" s="139">
        <v>0</v>
      </c>
      <c r="V75" s="139">
        <v>0</v>
      </c>
      <c r="W75" s="139">
        <v>0</v>
      </c>
      <c r="X75" s="139">
        <v>0</v>
      </c>
      <c r="Y75" s="139">
        <v>6.9813113002169316E-2</v>
      </c>
      <c r="Z75" s="139">
        <v>8.738658269325654E-2</v>
      </c>
      <c r="AA75" s="139">
        <v>0</v>
      </c>
      <c r="AB75" s="139">
        <v>0.14674356913112294</v>
      </c>
      <c r="AC75" s="139">
        <v>0</v>
      </c>
      <c r="AD75" s="139">
        <v>0.3196641154029935</v>
      </c>
      <c r="AE75" s="139">
        <v>0</v>
      </c>
      <c r="AF75" s="139">
        <v>0</v>
      </c>
      <c r="AG75" s="139">
        <v>0</v>
      </c>
      <c r="AH75" s="139">
        <v>0</v>
      </c>
      <c r="AI75" s="139">
        <v>0</v>
      </c>
      <c r="AJ75" s="139">
        <v>0</v>
      </c>
      <c r="AK75" s="139">
        <v>3.2230658370755651E-2</v>
      </c>
      <c r="AL75" s="139">
        <v>0</v>
      </c>
      <c r="AM75" s="139">
        <v>2.7184860358224861E-2</v>
      </c>
      <c r="AN75" s="139">
        <v>0</v>
      </c>
      <c r="AO75" s="139">
        <v>0</v>
      </c>
      <c r="AP75" s="139">
        <v>0</v>
      </c>
      <c r="AQ75" s="136">
        <v>0</v>
      </c>
      <c r="AR75" s="908"/>
      <c r="AS75" s="908"/>
      <c r="AT75" s="908"/>
      <c r="AU75" s="908"/>
      <c r="AV75" s="908"/>
      <c r="AW75" s="908"/>
      <c r="AX75" s="908"/>
      <c r="AY75" s="908"/>
      <c r="AZ75" s="361"/>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423"/>
      <c r="CN75" s="423"/>
      <c r="CO75" s="423"/>
      <c r="CP75" s="423"/>
      <c r="CQ75" s="423"/>
      <c r="CR75" s="6"/>
      <c r="CS75" s="6"/>
      <c r="CT75" s="6"/>
      <c r="CU75" s="6"/>
      <c r="CV75" s="6"/>
      <c r="CW75" s="6"/>
      <c r="CX75" s="6"/>
      <c r="CY75" s="6"/>
      <c r="CZ75" s="6"/>
    </row>
    <row r="76" s="454" customFormat="true" ht="15" customHeight="true" x14ac:dyDescent="0.2">
      <c r="A76" s="165"/>
      <c r="B76" s="158"/>
      <c r="C76" s="140"/>
      <c r="D76" s="139"/>
      <c r="E76" s="139"/>
      <c r="F76" s="139"/>
      <c r="G76" s="138"/>
      <c r="H76" s="137"/>
      <c r="I76" s="139"/>
      <c r="J76" s="139"/>
      <c r="K76" s="139"/>
      <c r="L76" s="136"/>
      <c r="M76" s="140"/>
      <c r="N76" s="139"/>
      <c r="O76" s="139"/>
      <c r="P76" s="139"/>
      <c r="Q76" s="138"/>
      <c r="R76" s="137"/>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6"/>
      <c r="AR76" s="908"/>
      <c r="AS76" s="908"/>
      <c r="AT76" s="908"/>
      <c r="AU76" s="908"/>
      <c r="AV76" s="908"/>
      <c r="AW76" s="908"/>
      <c r="AX76" s="908"/>
      <c r="AY76" s="908"/>
      <c r="AZ76" s="361"/>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423"/>
      <c r="CN76" s="423"/>
      <c r="CO76" s="423"/>
      <c r="CP76" s="423"/>
      <c r="CQ76" s="423"/>
      <c r="CR76" s="6"/>
      <c r="CS76" s="6"/>
      <c r="CT76" s="6"/>
      <c r="CU76" s="6"/>
      <c r="CV76" s="6"/>
      <c r="CW76" s="6"/>
      <c r="CX76" s="6"/>
      <c r="CY76" s="6"/>
      <c r="CZ76" s="6"/>
    </row>
    <row r="77" s="454" customFormat="true" ht="15" customHeight="true" x14ac:dyDescent="0.2">
      <c r="A77" s="165"/>
      <c r="B77" s="158"/>
      <c r="C77" s="140"/>
      <c r="D77" s="139"/>
      <c r="E77" s="139"/>
      <c r="F77" s="139"/>
      <c r="G77" s="138"/>
      <c r="H77" s="137"/>
      <c r="I77" s="139"/>
      <c r="J77" s="139"/>
      <c r="K77" s="139"/>
      <c r="L77" s="136"/>
      <c r="M77" s="140"/>
      <c r="N77" s="139"/>
      <c r="O77" s="139"/>
      <c r="P77" s="139"/>
      <c r="Q77" s="138"/>
      <c r="R77" s="137"/>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6"/>
      <c r="AR77" s="908"/>
      <c r="AS77" s="908"/>
      <c r="AT77" s="908"/>
      <c r="AU77" s="908"/>
      <c r="AV77" s="908"/>
      <c r="AW77" s="908"/>
      <c r="AX77" s="908"/>
      <c r="AY77" s="908"/>
      <c r="AZ77" s="361"/>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423"/>
      <c r="CN77" s="423"/>
      <c r="CO77" s="423"/>
      <c r="CP77" s="423"/>
      <c r="CQ77" s="423"/>
      <c r="CR77" s="6"/>
      <c r="CS77" s="6"/>
      <c r="CT77" s="6"/>
      <c r="CU77" s="6"/>
      <c r="CV77" s="6"/>
      <c r="CW77" s="6"/>
      <c r="CX77" s="6"/>
      <c r="CY77" s="6"/>
      <c r="CZ77" s="6"/>
    </row>
    <row r="78" s="454" customFormat="true" ht="15" customHeight="true" x14ac:dyDescent="0.2">
      <c r="A78" s="165"/>
      <c r="B78" s="158"/>
      <c r="C78" s="140"/>
      <c r="D78" s="139"/>
      <c r="E78" s="139"/>
      <c r="F78" s="139"/>
      <c r="G78" s="138"/>
      <c r="H78" s="137"/>
      <c r="I78" s="139"/>
      <c r="J78" s="139"/>
      <c r="K78" s="139"/>
      <c r="L78" s="136"/>
      <c r="M78" s="140"/>
      <c r="N78" s="139"/>
      <c r="O78" s="139"/>
      <c r="P78" s="139"/>
      <c r="Q78" s="138"/>
      <c r="R78" s="137"/>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6"/>
      <c r="AR78" s="908"/>
      <c r="AS78" s="908"/>
      <c r="AT78" s="908"/>
      <c r="AU78" s="908"/>
      <c r="AV78" s="908"/>
      <c r="AW78" s="908"/>
      <c r="AX78" s="908"/>
      <c r="AY78" s="908"/>
      <c r="AZ78" s="361"/>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423"/>
      <c r="CN78" s="423"/>
      <c r="CO78" s="423"/>
      <c r="CP78" s="423"/>
      <c r="CQ78" s="423"/>
      <c r="CR78" s="6"/>
      <c r="CS78" s="6"/>
      <c r="CT78" s="6"/>
      <c r="CU78" s="6"/>
      <c r="CV78" s="6"/>
      <c r="CW78" s="6"/>
      <c r="CX78" s="6"/>
      <c r="CY78" s="6"/>
      <c r="CZ78" s="6"/>
    </row>
    <row r="79" s="454"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6"/>
      <c r="AR79" s="908"/>
      <c r="AS79" s="908"/>
      <c r="AT79" s="908"/>
      <c r="AU79" s="908"/>
      <c r="AV79" s="908"/>
      <c r="AW79" s="908"/>
      <c r="AX79" s="908"/>
      <c r="AY79" s="908"/>
      <c r="AZ79" s="361"/>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423"/>
      <c r="CN79" s="423"/>
      <c r="CO79" s="423"/>
      <c r="CP79" s="423"/>
      <c r="CQ79" s="423"/>
      <c r="CR79" s="6"/>
      <c r="CS79" s="6"/>
      <c r="CT79" s="6"/>
      <c r="CU79" s="6"/>
      <c r="CV79" s="6"/>
      <c r="CW79" s="6"/>
      <c r="CX79" s="6"/>
      <c r="CY79" s="6"/>
      <c r="CZ79" s="6"/>
    </row>
    <row r="80" s="454"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6"/>
      <c r="AR80" s="908"/>
      <c r="AS80" s="908"/>
      <c r="AT80" s="908"/>
      <c r="AU80" s="908"/>
      <c r="AV80" s="908"/>
      <c r="AW80" s="908"/>
      <c r="AX80" s="908"/>
      <c r="AY80" s="908"/>
      <c r="AZ80" s="361"/>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423"/>
      <c r="CN80" s="423"/>
      <c r="CO80" s="423"/>
      <c r="CP80" s="423"/>
      <c r="CQ80" s="423"/>
      <c r="CR80" s="6"/>
      <c r="CS80" s="6"/>
      <c r="CT80" s="6"/>
      <c r="CU80" s="6"/>
      <c r="CV80" s="6"/>
      <c r="CW80" s="6"/>
      <c r="CX80" s="6"/>
      <c r="CY80" s="6"/>
      <c r="CZ80" s="6"/>
    </row>
    <row r="81" s="454" customFormat="true" ht="15" customHeight="true" x14ac:dyDescent="0.2">
      <c r="A81" s="165"/>
      <c r="B81" s="158"/>
      <c r="C81" s="140"/>
      <c r="D81" s="139"/>
      <c r="E81" s="139"/>
      <c r="F81" s="139"/>
      <c r="G81" s="138"/>
      <c r="H81" s="137"/>
      <c r="I81" s="139"/>
      <c r="J81" s="139"/>
      <c r="K81" s="139"/>
      <c r="L81" s="136"/>
      <c r="M81" s="140"/>
      <c r="N81" s="139"/>
      <c r="O81" s="139"/>
      <c r="P81" s="139"/>
      <c r="Q81" s="138"/>
      <c r="R81" s="137"/>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6"/>
      <c r="AR81" s="908"/>
      <c r="AS81" s="908"/>
      <c r="AT81" s="908"/>
      <c r="AU81" s="908"/>
      <c r="AV81" s="908"/>
      <c r="AW81" s="908"/>
      <c r="AX81" s="908"/>
      <c r="AY81" s="908"/>
      <c r="AZ81" s="361"/>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423"/>
      <c r="CN81" s="423"/>
      <c r="CO81" s="423"/>
      <c r="CP81" s="423"/>
      <c r="CQ81" s="423"/>
      <c r="CR81" s="6"/>
      <c r="CS81" s="6"/>
      <c r="CT81" s="6"/>
      <c r="CU81" s="6"/>
      <c r="CV81" s="6"/>
      <c r="CW81" s="6"/>
      <c r="CX81" s="6"/>
      <c r="CY81" s="6"/>
      <c r="CZ81" s="6"/>
    </row>
    <row r="82" s="454" customFormat="true" ht="15" customHeight="true" x14ac:dyDescent="0.2">
      <c r="A82" s="165"/>
      <c r="B82" s="158"/>
      <c r="C82" s="140"/>
      <c r="D82" s="139"/>
      <c r="E82" s="139"/>
      <c r="F82" s="139"/>
      <c r="G82" s="138"/>
      <c r="H82" s="137"/>
      <c r="I82" s="139"/>
      <c r="J82" s="139"/>
      <c r="K82" s="139"/>
      <c r="L82" s="136"/>
      <c r="M82" s="140"/>
      <c r="N82" s="139"/>
      <c r="O82" s="139"/>
      <c r="P82" s="139"/>
      <c r="Q82" s="138"/>
      <c r="R82" s="137"/>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6"/>
      <c r="AR82" s="908"/>
      <c r="AS82" s="908"/>
      <c r="AT82" s="908"/>
      <c r="AU82" s="908"/>
      <c r="AV82" s="908"/>
      <c r="AW82" s="908"/>
      <c r="AX82" s="908"/>
      <c r="AY82" s="908"/>
      <c r="AZ82" s="361"/>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423"/>
      <c r="CN82" s="423"/>
      <c r="CO82" s="423"/>
      <c r="CP82" s="423"/>
      <c r="CQ82" s="423"/>
      <c r="CR82" s="6"/>
      <c r="CS82" s="6"/>
      <c r="CT82" s="6"/>
      <c r="CU82" s="6"/>
      <c r="CV82" s="6"/>
      <c r="CW82" s="6"/>
      <c r="CX82" s="6"/>
      <c r="CY82" s="6"/>
      <c r="CZ82" s="6"/>
    </row>
    <row r="83" s="454" customFormat="true" ht="15" customHeight="true" x14ac:dyDescent="0.2">
      <c r="A83" s="165"/>
      <c r="B83" s="158"/>
      <c r="C83" s="140"/>
      <c r="D83" s="139"/>
      <c r="E83" s="139"/>
      <c r="F83" s="139"/>
      <c r="G83" s="138"/>
      <c r="H83" s="137"/>
      <c r="I83" s="139"/>
      <c r="J83" s="139"/>
      <c r="K83" s="139"/>
      <c r="L83" s="136"/>
      <c r="M83" s="140"/>
      <c r="N83" s="139"/>
      <c r="O83" s="139"/>
      <c r="P83" s="139"/>
      <c r="Q83" s="138"/>
      <c r="R83" s="137"/>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6"/>
      <c r="AR83" s="908"/>
      <c r="AS83" s="908"/>
      <c r="AT83" s="908"/>
      <c r="AU83" s="908"/>
      <c r="AV83" s="908"/>
      <c r="AW83" s="908"/>
      <c r="AX83" s="908"/>
      <c r="AY83" s="908"/>
      <c r="AZ83" s="361"/>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423"/>
      <c r="CN83" s="423"/>
      <c r="CO83" s="423"/>
      <c r="CP83" s="423"/>
      <c r="CQ83" s="423"/>
      <c r="CR83" s="6"/>
      <c r="CS83" s="6"/>
      <c r="CT83" s="6"/>
      <c r="CU83" s="6"/>
      <c r="CV83" s="6"/>
      <c r="CW83" s="6"/>
      <c r="CX83" s="6"/>
      <c r="CY83" s="6"/>
      <c r="CZ83" s="6"/>
    </row>
    <row r="84" s="454" customFormat="true" ht="15" customHeight="true" x14ac:dyDescent="0.2">
      <c r="A84" s="165"/>
      <c r="B84" s="158"/>
      <c r="C84" s="140"/>
      <c r="D84" s="139"/>
      <c r="E84" s="139"/>
      <c r="F84" s="139"/>
      <c r="G84" s="138"/>
      <c r="H84" s="137"/>
      <c r="I84" s="139"/>
      <c r="J84" s="139"/>
      <c r="K84" s="139"/>
      <c r="L84" s="136"/>
      <c r="M84" s="140"/>
      <c r="N84" s="139"/>
      <c r="O84" s="139"/>
      <c r="P84" s="139"/>
      <c r="Q84" s="138"/>
      <c r="R84" s="137"/>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6"/>
      <c r="AR84" s="908"/>
      <c r="AS84" s="908"/>
      <c r="AT84" s="908"/>
      <c r="AU84" s="908"/>
      <c r="AV84" s="908"/>
      <c r="AW84" s="908"/>
      <c r="AX84" s="908"/>
      <c r="AY84" s="908"/>
      <c r="AZ84" s="361"/>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423"/>
      <c r="CN84" s="423"/>
      <c r="CO84" s="423"/>
      <c r="CP84" s="423"/>
      <c r="CQ84" s="423"/>
      <c r="CR84" s="6"/>
      <c r="CS84" s="6"/>
      <c r="CT84" s="6"/>
      <c r="CU84" s="6"/>
      <c r="CV84" s="6"/>
      <c r="CW84" s="6"/>
      <c r="CX84" s="6"/>
      <c r="CY84" s="6"/>
      <c r="CZ84" s="6"/>
    </row>
    <row r="85" s="454" customFormat="true" ht="15" customHeight="true" x14ac:dyDescent="0.2">
      <c r="A85" s="165"/>
      <c r="B85" s="158"/>
      <c r="C85" s="140"/>
      <c r="D85" s="139"/>
      <c r="E85" s="139"/>
      <c r="F85" s="139"/>
      <c r="G85" s="138"/>
      <c r="H85" s="137"/>
      <c r="I85" s="139"/>
      <c r="J85" s="139"/>
      <c r="K85" s="139"/>
      <c r="L85" s="136"/>
      <c r="M85" s="140"/>
      <c r="N85" s="139"/>
      <c r="O85" s="139"/>
      <c r="P85" s="139"/>
      <c r="Q85" s="138"/>
      <c r="R85" s="137"/>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6"/>
      <c r="AR85" s="908"/>
      <c r="AS85" s="908"/>
      <c r="AT85" s="908"/>
      <c r="AU85" s="908"/>
      <c r="AV85" s="908"/>
      <c r="AW85" s="908"/>
      <c r="AX85" s="908"/>
      <c r="AY85" s="908"/>
      <c r="AZ85" s="361"/>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423"/>
      <c r="CN85" s="423"/>
      <c r="CO85" s="423"/>
      <c r="CP85" s="423"/>
      <c r="CQ85" s="423"/>
      <c r="CR85" s="6"/>
      <c r="CS85" s="6"/>
      <c r="CT85" s="6"/>
      <c r="CU85" s="6"/>
      <c r="CV85" s="6"/>
      <c r="CW85" s="6"/>
      <c r="CX85" s="6"/>
      <c r="CY85" s="6"/>
      <c r="CZ85" s="6"/>
    </row>
    <row r="86" s="454" customFormat="true" ht="15" customHeight="true" x14ac:dyDescent="0.2">
      <c r="A86" s="165"/>
      <c r="B86" s="158"/>
      <c r="C86" s="140"/>
      <c r="D86" s="139"/>
      <c r="E86" s="139"/>
      <c r="F86" s="139"/>
      <c r="G86" s="138"/>
      <c r="H86" s="137"/>
      <c r="I86" s="139"/>
      <c r="J86" s="139"/>
      <c r="K86" s="139"/>
      <c r="L86" s="136"/>
      <c r="M86" s="140"/>
      <c r="N86" s="139"/>
      <c r="O86" s="139"/>
      <c r="P86" s="139"/>
      <c r="Q86" s="138"/>
      <c r="R86" s="137"/>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6"/>
      <c r="AR86" s="908"/>
      <c r="AS86" s="908"/>
      <c r="AT86" s="908"/>
      <c r="AU86" s="908"/>
      <c r="AV86" s="908"/>
      <c r="AW86" s="908"/>
      <c r="AX86" s="908"/>
      <c r="AY86" s="908"/>
      <c r="AZ86" s="361"/>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423"/>
      <c r="CN86" s="423"/>
      <c r="CO86" s="423"/>
      <c r="CP86" s="423"/>
      <c r="CQ86" s="423"/>
      <c r="CR86" s="6"/>
      <c r="CS86" s="6"/>
      <c r="CT86" s="6"/>
      <c r="CU86" s="6"/>
      <c r="CV86" s="6"/>
      <c r="CW86" s="6"/>
      <c r="CX86" s="6"/>
      <c r="CY86" s="6"/>
      <c r="CZ86" s="6"/>
    </row>
    <row r="87" s="454" customFormat="true" ht="15" customHeight="true" x14ac:dyDescent="0.2">
      <c r="A87" s="165"/>
      <c r="B87" s="158"/>
      <c r="C87" s="140"/>
      <c r="D87" s="139"/>
      <c r="E87" s="139"/>
      <c r="F87" s="139"/>
      <c r="G87" s="138"/>
      <c r="H87" s="137"/>
      <c r="I87" s="139"/>
      <c r="J87" s="139"/>
      <c r="K87" s="139"/>
      <c r="L87" s="136"/>
      <c r="M87" s="140"/>
      <c r="N87" s="139"/>
      <c r="O87" s="139"/>
      <c r="P87" s="139"/>
      <c r="Q87" s="138"/>
      <c r="R87" s="137"/>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6"/>
      <c r="AR87" s="908"/>
      <c r="AS87" s="908"/>
      <c r="AT87" s="908"/>
      <c r="AU87" s="908"/>
      <c r="AV87" s="908"/>
      <c r="AW87" s="908"/>
      <c r="AX87" s="908"/>
      <c r="AY87" s="908"/>
      <c r="AZ87" s="361"/>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423"/>
      <c r="CN87" s="423"/>
      <c r="CO87" s="423"/>
      <c r="CP87" s="423"/>
      <c r="CQ87" s="423"/>
      <c r="CR87" s="6"/>
      <c r="CS87" s="6"/>
      <c r="CT87" s="6"/>
      <c r="CU87" s="6"/>
      <c r="CV87" s="6"/>
      <c r="CW87" s="6"/>
      <c r="CX87" s="6"/>
      <c r="CY87" s="6"/>
      <c r="CZ87" s="6"/>
    </row>
    <row r="88" s="454" customFormat="true" ht="15" customHeight="true" x14ac:dyDescent="0.2">
      <c r="A88" s="165"/>
      <c r="B88" s="158"/>
      <c r="C88" s="140"/>
      <c r="D88" s="139"/>
      <c r="E88" s="139"/>
      <c r="F88" s="139"/>
      <c r="G88" s="138"/>
      <c r="H88" s="137"/>
      <c r="I88" s="139"/>
      <c r="J88" s="139"/>
      <c r="K88" s="139"/>
      <c r="L88" s="136"/>
      <c r="M88" s="140"/>
      <c r="N88" s="139"/>
      <c r="O88" s="139"/>
      <c r="P88" s="139"/>
      <c r="Q88" s="138"/>
      <c r="R88" s="137"/>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6"/>
      <c r="AR88" s="908"/>
      <c r="AS88" s="908"/>
      <c r="AT88" s="908"/>
      <c r="AU88" s="908"/>
      <c r="AV88" s="908"/>
      <c r="AW88" s="908"/>
      <c r="AX88" s="908"/>
      <c r="AY88" s="908"/>
      <c r="AZ88" s="361"/>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423"/>
      <c r="CN88" s="423"/>
      <c r="CO88" s="423"/>
      <c r="CP88" s="423"/>
      <c r="CQ88" s="423"/>
      <c r="CR88" s="6"/>
      <c r="CS88" s="6"/>
      <c r="CT88" s="6"/>
      <c r="CU88" s="6"/>
      <c r="CV88" s="6"/>
      <c r="CW88" s="6"/>
      <c r="CX88" s="6"/>
      <c r="CY88" s="6"/>
      <c r="CZ88" s="6"/>
    </row>
    <row r="89" s="454" customFormat="true" ht="15" customHeight="true" x14ac:dyDescent="0.2">
      <c r="A89" s="165"/>
      <c r="B89" s="158"/>
      <c r="C89" s="140"/>
      <c r="D89" s="139"/>
      <c r="E89" s="139"/>
      <c r="F89" s="139"/>
      <c r="G89" s="138"/>
      <c r="H89" s="137"/>
      <c r="I89" s="139"/>
      <c r="J89" s="139"/>
      <c r="K89" s="139"/>
      <c r="L89" s="136"/>
      <c r="M89" s="140"/>
      <c r="N89" s="139"/>
      <c r="O89" s="139"/>
      <c r="P89" s="139"/>
      <c r="Q89" s="138"/>
      <c r="R89" s="137"/>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6"/>
      <c r="AR89" s="908"/>
      <c r="AS89" s="908"/>
      <c r="AT89" s="908"/>
      <c r="AU89" s="908"/>
      <c r="AV89" s="908"/>
      <c r="AW89" s="908"/>
      <c r="AX89" s="908"/>
      <c r="AY89" s="908"/>
      <c r="AZ89" s="361"/>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423"/>
      <c r="CN89" s="423"/>
      <c r="CO89" s="423"/>
      <c r="CP89" s="423"/>
      <c r="CQ89" s="423"/>
      <c r="CR89" s="6"/>
      <c r="CS89" s="6"/>
      <c r="CT89" s="6"/>
      <c r="CU89" s="6"/>
      <c r="CV89" s="6"/>
      <c r="CW89" s="6"/>
      <c r="CX89" s="6"/>
      <c r="CY89" s="6"/>
      <c r="CZ89" s="6"/>
    </row>
    <row r="90" s="454" customFormat="true" ht="15" customHeight="true" x14ac:dyDescent="0.2">
      <c r="A90" s="165"/>
      <c r="B90" s="158"/>
      <c r="C90" s="126"/>
      <c r="D90" s="125"/>
      <c r="E90" s="125"/>
      <c r="F90" s="125"/>
      <c r="G90" s="124"/>
      <c r="H90" s="123"/>
      <c r="I90" s="125"/>
      <c r="J90" s="125"/>
      <c r="K90" s="125"/>
      <c r="L90" s="122"/>
      <c r="M90" s="126"/>
      <c r="N90" s="125"/>
      <c r="O90" s="125"/>
      <c r="P90" s="125"/>
      <c r="Q90" s="124"/>
      <c r="R90" s="123"/>
      <c r="S90" s="125"/>
      <c r="T90" s="125"/>
      <c r="U90" s="125"/>
      <c r="V90" s="125"/>
      <c r="W90" s="125"/>
      <c r="X90" s="125"/>
      <c r="Y90" s="125"/>
      <c r="Z90" s="125"/>
      <c r="AA90" s="125"/>
      <c r="AB90" s="125"/>
      <c r="AC90" s="128"/>
      <c r="AD90" s="128"/>
      <c r="AE90" s="128"/>
      <c r="AF90" s="128"/>
      <c r="AG90" s="128"/>
      <c r="AH90" s="128"/>
      <c r="AI90" s="128"/>
      <c r="AJ90" s="128"/>
      <c r="AK90" s="128"/>
      <c r="AL90" s="128"/>
      <c r="AM90" s="128"/>
      <c r="AN90" s="128"/>
      <c r="AO90" s="128"/>
      <c r="AP90" s="128"/>
      <c r="AQ90" s="119"/>
      <c r="AR90" s="908"/>
      <c r="AS90" s="908"/>
      <c r="AT90" s="908"/>
      <c r="AU90" s="908"/>
      <c r="AV90" s="908"/>
      <c r="AW90" s="908"/>
      <c r="AX90" s="908"/>
      <c r="AY90" s="908"/>
      <c r="AZ90" s="361"/>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423"/>
      <c r="CN90" s="423"/>
      <c r="CO90" s="423"/>
      <c r="CP90" s="423"/>
      <c r="CQ90" s="423"/>
      <c r="CR90" s="6"/>
      <c r="CS90" s="6"/>
      <c r="CT90" s="6"/>
      <c r="CU90" s="6"/>
      <c r="CV90" s="6"/>
      <c r="CW90" s="6"/>
      <c r="CX90" s="6"/>
      <c r="CY90" s="6"/>
      <c r="CZ90" s="6"/>
    </row>
    <row r="91" s="454" customFormat="true" ht="15" customHeight="true" x14ac:dyDescent="0.2">
      <c r="A91" s="188"/>
      <c r="B91" s="157"/>
      <c r="C91" s="121"/>
      <c r="D91" s="128"/>
      <c r="E91" s="128"/>
      <c r="F91" s="128"/>
      <c r="G91" s="127"/>
      <c r="H91" s="120"/>
      <c r="I91" s="128"/>
      <c r="J91" s="128"/>
      <c r="K91" s="128"/>
      <c r="L91" s="119"/>
      <c r="M91" s="121"/>
      <c r="N91" s="128"/>
      <c r="O91" s="128"/>
      <c r="P91" s="128"/>
      <c r="Q91" s="127"/>
      <c r="R91" s="120"/>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19"/>
      <c r="AR91" s="908"/>
      <c r="AS91" s="908"/>
      <c r="AT91" s="908"/>
      <c r="AU91" s="908"/>
      <c r="AV91" s="908"/>
      <c r="AW91" s="908"/>
      <c r="AX91" s="908"/>
      <c r="AY91" s="908"/>
      <c r="AZ91" s="361"/>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423"/>
      <c r="CN91" s="423"/>
      <c r="CO91" s="423"/>
      <c r="CP91" s="423"/>
      <c r="CQ91" s="423"/>
      <c r="CR91" s="6"/>
      <c r="CS91" s="6"/>
      <c r="CT91" s="6"/>
      <c r="CU91" s="6"/>
      <c r="CV91" s="6"/>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19"/>
      <c r="AR92" s="908"/>
      <c r="AS92" s="908"/>
      <c r="AT92" s="908"/>
      <c r="AU92" s="908"/>
      <c r="AV92" s="908"/>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423"/>
      <c r="CN92" s="423"/>
      <c r="CO92" s="423"/>
      <c r="CP92" s="423"/>
      <c r="CQ92" s="423"/>
      <c r="CR92" s="6"/>
      <c r="CS92" s="6"/>
      <c r="CT92" s="6"/>
      <c r="CU92" s="6"/>
      <c r="CV92" s="6"/>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28"/>
      <c r="AM93" s="128"/>
      <c r="AN93" s="128"/>
      <c r="AO93" s="128"/>
      <c r="AP93" s="128"/>
      <c r="AQ93" s="119"/>
      <c r="AR93" s="908"/>
      <c r="AS93" s="908"/>
      <c r="AT93" s="908"/>
      <c r="AU93" s="908"/>
      <c r="AV93" s="908"/>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423"/>
      <c r="CN93" s="423"/>
      <c r="CO93" s="423"/>
      <c r="CP93" s="423"/>
      <c r="CQ93" s="423"/>
      <c r="CR93" s="6"/>
      <c r="CS93" s="6"/>
      <c r="CT93" s="6"/>
      <c r="CU93" s="6"/>
      <c r="CV93" s="6"/>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28"/>
      <c r="AM94" s="128"/>
      <c r="AN94" s="128"/>
      <c r="AO94" s="128"/>
      <c r="AP94" s="128"/>
      <c r="AQ94" s="119"/>
      <c r="AR94" s="908"/>
      <c r="AS94" s="908"/>
      <c r="AT94" s="908"/>
      <c r="AU94" s="908"/>
      <c r="AV94" s="908"/>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423"/>
      <c r="CN94" s="423"/>
      <c r="CO94" s="423"/>
      <c r="CP94" s="423"/>
      <c r="CQ94" s="423"/>
      <c r="CR94" s="6"/>
      <c r="CS94" s="6"/>
      <c r="CT94" s="6"/>
      <c r="CU94" s="6"/>
      <c r="CV94" s="6"/>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28"/>
      <c r="AM95" s="128"/>
      <c r="AN95" s="128"/>
      <c r="AO95" s="128"/>
      <c r="AP95" s="128"/>
      <c r="AQ95" s="119"/>
      <c r="AR95" s="908"/>
      <c r="AS95" s="908"/>
      <c r="AT95" s="908"/>
      <c r="AU95" s="908"/>
      <c r="AV95" s="908"/>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423"/>
      <c r="CN95" s="423"/>
      <c r="CO95" s="423"/>
      <c r="CP95" s="423"/>
      <c r="CQ95" s="423"/>
      <c r="CR95" s="6"/>
      <c r="CS95" s="6"/>
      <c r="CT95" s="6"/>
      <c r="CU95" s="6"/>
      <c r="CV95" s="6"/>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28"/>
      <c r="AM96" s="128"/>
      <c r="AN96" s="128"/>
      <c r="AO96" s="128"/>
      <c r="AP96" s="128"/>
      <c r="AQ96" s="119"/>
      <c r="AR96" s="908"/>
      <c r="AS96" s="908"/>
      <c r="AT96" s="908"/>
      <c r="AU96" s="908"/>
      <c r="AV96" s="908"/>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423"/>
      <c r="CN96" s="423"/>
      <c r="CO96" s="423"/>
      <c r="CP96" s="423"/>
      <c r="CQ96" s="423"/>
      <c r="CR96" s="6"/>
      <c r="CS96" s="6"/>
      <c r="CT96" s="6"/>
      <c r="CU96" s="6"/>
      <c r="CV96" s="6"/>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28"/>
      <c r="AM97" s="128"/>
      <c r="AN97" s="128"/>
      <c r="AO97" s="128"/>
      <c r="AP97" s="128"/>
      <c r="AQ97" s="119"/>
      <c r="AR97" s="908"/>
      <c r="AS97" s="908"/>
      <c r="AT97" s="908"/>
      <c r="AU97" s="908"/>
      <c r="AV97" s="908"/>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423"/>
      <c r="CN97" s="423"/>
      <c r="CO97" s="423"/>
      <c r="CP97" s="423"/>
      <c r="CQ97" s="423"/>
      <c r="CR97" s="6"/>
      <c r="CS97" s="6"/>
      <c r="CT97" s="6"/>
      <c r="CU97" s="6"/>
      <c r="CV97" s="6"/>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28"/>
      <c r="AM98" s="128"/>
      <c r="AN98" s="128"/>
      <c r="AO98" s="128"/>
      <c r="AP98" s="128"/>
      <c r="AQ98" s="119"/>
      <c r="AR98" s="908"/>
      <c r="AS98" s="908"/>
      <c r="AT98" s="908"/>
      <c r="AU98" s="908"/>
      <c r="AV98" s="908"/>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423"/>
      <c r="CN98" s="423"/>
      <c r="CO98" s="423"/>
      <c r="CP98" s="423"/>
      <c r="CQ98" s="423"/>
      <c r="CR98" s="6"/>
      <c r="CS98" s="6"/>
      <c r="CT98" s="6"/>
      <c r="CU98" s="6"/>
      <c r="CV98" s="6"/>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28"/>
      <c r="AM99" s="128"/>
      <c r="AN99" s="128"/>
      <c r="AO99" s="128"/>
      <c r="AP99" s="128"/>
      <c r="AQ99" s="119"/>
      <c r="AR99" s="908"/>
      <c r="AS99" s="908"/>
      <c r="AT99" s="908"/>
      <c r="AU99" s="908"/>
      <c r="AV99" s="908"/>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423"/>
      <c r="CN99" s="423"/>
      <c r="CO99" s="423"/>
      <c r="CP99" s="423"/>
      <c r="CQ99" s="423"/>
      <c r="CR99" s="6"/>
      <c r="CS99" s="6"/>
      <c r="CT99" s="6"/>
      <c r="CU99" s="6"/>
      <c r="CV99" s="6"/>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28"/>
      <c r="AM100" s="128"/>
      <c r="AN100" s="128"/>
      <c r="AO100" s="128"/>
      <c r="AP100" s="128"/>
      <c r="AQ100" s="119"/>
      <c r="AR100" s="908"/>
      <c r="AS100" s="908"/>
      <c r="AT100" s="908"/>
      <c r="AU100" s="908"/>
      <c r="AV100" s="908"/>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423"/>
      <c r="CN100" s="423"/>
      <c r="CO100" s="423"/>
      <c r="CP100" s="423"/>
      <c r="CQ100" s="423"/>
      <c r="CR100" s="6"/>
      <c r="CS100" s="6"/>
      <c r="CT100" s="6"/>
      <c r="CU100" s="6"/>
      <c r="CV100" s="6"/>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28"/>
      <c r="AM101" s="128"/>
      <c r="AN101" s="128"/>
      <c r="AO101" s="128"/>
      <c r="AP101" s="128"/>
      <c r="AQ101" s="119"/>
      <c r="AR101" s="908"/>
      <c r="AS101" s="908"/>
      <c r="AT101" s="908"/>
      <c r="AU101" s="908"/>
      <c r="AV101" s="908"/>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423"/>
      <c r="CN101" s="423"/>
      <c r="CO101" s="423"/>
      <c r="CP101" s="423"/>
      <c r="CQ101" s="423"/>
      <c r="CR101" s="6"/>
      <c r="CS101" s="6"/>
      <c r="CT101" s="6"/>
      <c r="CU101" s="6"/>
      <c r="CV101" s="6"/>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28"/>
      <c r="AM102" s="128"/>
      <c r="AN102" s="128"/>
      <c r="AO102" s="128"/>
      <c r="AP102" s="128"/>
      <c r="AQ102" s="119"/>
      <c r="AR102" s="908"/>
      <c r="AS102" s="908"/>
      <c r="AT102" s="908"/>
      <c r="AU102" s="908"/>
      <c r="AV102" s="908"/>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423"/>
      <c r="CN102" s="423"/>
      <c r="CO102" s="423"/>
      <c r="CP102" s="423"/>
      <c r="CQ102" s="423"/>
      <c r="CR102" s="6"/>
      <c r="CS102" s="6"/>
      <c r="CT102" s="6"/>
      <c r="CU102" s="6"/>
      <c r="CV102" s="6"/>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28"/>
      <c r="AM103" s="128"/>
      <c r="AN103" s="128"/>
      <c r="AO103" s="128"/>
      <c r="AP103" s="128"/>
      <c r="AQ103" s="119"/>
      <c r="AR103" s="908"/>
      <c r="AS103" s="908"/>
      <c r="AT103" s="908"/>
      <c r="AU103" s="908"/>
      <c r="AV103" s="908"/>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423"/>
      <c r="CN103" s="423"/>
      <c r="CO103" s="423"/>
      <c r="CP103" s="423"/>
      <c r="CQ103" s="423"/>
      <c r="CR103" s="6"/>
      <c r="CS103" s="6"/>
      <c r="CT103" s="6"/>
      <c r="CU103" s="6"/>
      <c r="CV103" s="6"/>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28"/>
      <c r="AM104" s="128"/>
      <c r="AN104" s="128"/>
      <c r="AO104" s="128"/>
      <c r="AP104" s="128"/>
      <c r="AQ104" s="119"/>
      <c r="AR104" s="908"/>
      <c r="AS104" s="908"/>
      <c r="AT104" s="908"/>
      <c r="AU104" s="908"/>
      <c r="AV104" s="908"/>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423"/>
      <c r="CN104" s="423"/>
      <c r="CO104" s="423"/>
      <c r="CP104" s="423"/>
      <c r="CQ104" s="423"/>
      <c r="CR104" s="6"/>
      <c r="CS104" s="6"/>
      <c r="CT104" s="6"/>
      <c r="CU104" s="6"/>
      <c r="CV104" s="6"/>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108"/>
      <c r="AM105" s="108"/>
      <c r="AN105" s="108"/>
      <c r="AO105" s="108"/>
      <c r="AP105" s="108"/>
      <c r="AQ105" s="89"/>
      <c r="AR105" s="908"/>
      <c r="AS105" s="908"/>
      <c r="AT105" s="908"/>
      <c r="AU105" s="908"/>
      <c r="AV105" s="908"/>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435"/>
      <c r="CN105" s="435"/>
      <c r="CO105" s="435"/>
      <c r="CP105" s="435"/>
      <c r="CQ105" s="435"/>
      <c r="CR105" s="6"/>
      <c r="CS105" s="6"/>
      <c r="CT105" s="6"/>
      <c r="CU105" s="6"/>
      <c r="CV105" s="6"/>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R106" s="361"/>
      <c r="AS106" s="361"/>
      <c r="AT106" s="361"/>
      <c r="AU106" s="361"/>
      <c r="AV106" s="361"/>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416"/>
      <c r="CN106" s="416"/>
      <c r="CO106" s="416"/>
      <c r="CP106" s="416"/>
      <c r="CQ106" s="416"/>
      <c r="CR106" s="360"/>
      <c r="CS106" s="360"/>
      <c r="CT106" s="360"/>
      <c r="CU106" s="360"/>
      <c r="CV106" s="360"/>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R107" s="356"/>
      <c r="AS107" s="356"/>
      <c r="AT107" s="356"/>
      <c r="AU107" s="356"/>
      <c r="AV107" s="35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R108" s="356"/>
      <c r="AS108" s="356"/>
      <c r="AT108" s="356"/>
      <c r="AU108" s="356"/>
      <c r="AV108" s="356"/>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2010</v>
      </c>
      <c r="B109" s="341"/>
      <c r="C109" s="315"/>
      <c r="D109" s="315"/>
      <c r="E109" s="315"/>
      <c r="F109" s="315"/>
      <c r="G109" s="315"/>
      <c r="H109" s="315"/>
      <c r="I109" s="315"/>
      <c r="J109" s="315"/>
      <c r="K109" s="315"/>
      <c r="L109" s="315"/>
      <c r="M109" s="315"/>
      <c r="N109" s="315"/>
      <c r="O109" s="315"/>
      <c r="P109" s="315"/>
      <c r="Q109" s="315"/>
      <c r="R109" s="315"/>
      <c r="S109" s="315"/>
      <c r="T109" s="315"/>
      <c r="U109" s="315"/>
      <c r="AR109" s="356"/>
      <c r="AS109" s="356"/>
      <c r="AT109" s="356"/>
      <c r="AU109" s="356"/>
      <c r="AV109" s="356"/>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R110" s="356"/>
      <c r="AS110" s="356"/>
      <c r="AT110" s="356"/>
      <c r="AU110" s="356"/>
      <c r="AV110" s="356"/>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R111" s="356"/>
      <c r="AS111" s="356"/>
      <c r="AT111" s="356"/>
      <c r="AU111" s="356"/>
      <c r="AV111" s="356"/>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R112" s="356"/>
      <c r="AS112" s="356"/>
      <c r="AT112" s="356"/>
      <c r="AU112" s="356"/>
      <c r="AV112" s="356"/>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R113" s="356"/>
      <c r="AS113" s="356"/>
      <c r="AT113" s="356"/>
      <c r="AU113" s="356"/>
      <c r="AV113" s="356"/>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R114" s="356"/>
      <c r="AS114" s="356"/>
      <c r="AT114" s="356"/>
      <c r="AU114" s="356"/>
      <c r="AV114" s="356"/>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DHS10</v>
      </c>
      <c r="C115" s="315"/>
      <c r="D115" s="315"/>
      <c r="E115" s="315"/>
      <c r="F115" s="315"/>
      <c r="G115" s="315"/>
      <c r="H115" s="315"/>
      <c r="I115" s="315"/>
      <c r="J115" s="315"/>
      <c r="K115" s="315"/>
      <c r="L115" s="315"/>
      <c r="M115" s="315"/>
      <c r="N115" s="315"/>
      <c r="O115" s="315"/>
      <c r="P115" s="315"/>
      <c r="Q115" s="315"/>
      <c r="R115" s="315"/>
      <c r="S115" s="315"/>
      <c r="T115" s="315"/>
      <c r="U115" s="315"/>
      <c r="AR115" s="356"/>
      <c r="AS115" s="356"/>
      <c r="AT115" s="356"/>
      <c r="AU115" s="356"/>
      <c r="AV115" s="356"/>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
      </c>
      <c r="B116" s="196"/>
      <c r="C116" s="315"/>
      <c r="D116" s="315"/>
      <c r="E116" s="315"/>
      <c r="F116" s="315"/>
      <c r="G116" s="315"/>
      <c r="H116" s="315"/>
      <c r="I116" s="315"/>
      <c r="J116" s="315"/>
      <c r="K116" s="315"/>
      <c r="L116" s="315"/>
      <c r="M116" s="315"/>
      <c r="N116" s="315"/>
      <c r="O116" s="315"/>
      <c r="P116" s="315"/>
      <c r="Q116" s="315"/>
      <c r="R116" s="315"/>
      <c r="S116" s="315"/>
      <c r="T116" s="315"/>
      <c r="U116" s="315"/>
      <c r="AR116" s="356"/>
      <c r="AS116" s="356"/>
      <c r="AT116" s="356"/>
      <c r="AU116" s="356"/>
      <c r="AV116" s="356"/>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
      </c>
      <c r="B117" s="195"/>
      <c r="C117" s="315"/>
      <c r="D117" s="315"/>
      <c r="E117" s="315"/>
      <c r="F117" s="315"/>
      <c r="G117" s="315"/>
      <c r="H117" s="315"/>
      <c r="I117" s="315"/>
      <c r="J117" s="315"/>
      <c r="K117" s="315"/>
      <c r="L117" s="315"/>
      <c r="M117" s="315"/>
      <c r="N117" s="315"/>
      <c r="O117" s="315"/>
      <c r="P117" s="315"/>
      <c r="Q117" s="315"/>
      <c r="R117" s="315"/>
      <c r="S117" s="315"/>
      <c r="T117" s="315"/>
      <c r="U117" s="315"/>
      <c r="AR117" s="356"/>
      <c r="AS117" s="356"/>
      <c r="AT117" s="356"/>
      <c r="AU117" s="356"/>
      <c r="AV117" s="356"/>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R118" s="356"/>
      <c r="AS118" s="356"/>
      <c r="AT118" s="356"/>
      <c r="AU118" s="356"/>
      <c r="AV118" s="356"/>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R119" s="356"/>
      <c r="AS119" s="356"/>
      <c r="AT119" s="356"/>
      <c r="AU119" s="356"/>
      <c r="AV119" s="356"/>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454"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415"/>
      <c r="AN120" s="415"/>
      <c r="AO120" s="415"/>
      <c r="AP120" s="415"/>
      <c r="AQ120" s="415"/>
      <c r="AR120" s="908"/>
      <c r="AS120" s="908"/>
      <c r="AT120" s="908"/>
      <c r="AU120" s="908"/>
      <c r="AV120" s="908"/>
      <c r="AW120" s="908"/>
      <c r="AX120" s="908"/>
      <c r="AY120" s="908"/>
      <c r="AZ120" s="361"/>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426"/>
      <c r="CN120" s="426"/>
      <c r="CO120" s="426"/>
      <c r="CP120" s="426"/>
      <c r="CQ120" s="426"/>
      <c r="CR120" s="360"/>
      <c r="CS120" s="360"/>
      <c r="CT120" s="360"/>
      <c r="CU120" s="360"/>
      <c r="CV120" s="360"/>
      <c r="CW120" s="360"/>
      <c r="CX120" s="360"/>
      <c r="CY120" s="360"/>
      <c r="CZ120" s="360"/>
    </row>
    <row r="121" s="454" customFormat="true" ht="24"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375</v>
      </c>
      <c r="T121" s="581" t="s">
        <v>149</v>
      </c>
      <c r="U121" s="581" t="s">
        <v>150</v>
      </c>
      <c r="V121" s="581" t="s">
        <v>151</v>
      </c>
      <c r="W121" s="581" t="s">
        <v>152</v>
      </c>
      <c r="X121" s="581" t="s">
        <v>153</v>
      </c>
      <c r="Y121" s="581" t="s">
        <v>154</v>
      </c>
      <c r="Z121" s="581" t="s">
        <v>155</v>
      </c>
      <c r="AA121" s="581" t="s">
        <v>156</v>
      </c>
      <c r="AB121" s="581" t="s">
        <v>157</v>
      </c>
      <c r="AC121" s="581" t="s">
        <v>158</v>
      </c>
      <c r="AD121" s="581" t="s">
        <v>159</v>
      </c>
      <c r="AE121" s="581" t="s">
        <v>160</v>
      </c>
      <c r="AF121" s="581" t="s">
        <v>277</v>
      </c>
      <c r="AG121" s="581" t="s">
        <v>278</v>
      </c>
      <c r="AH121" s="581" t="s">
        <v>161</v>
      </c>
      <c r="AI121" s="581" t="s">
        <v>162</v>
      </c>
      <c r="AJ121" s="581" t="s">
        <v>163</v>
      </c>
      <c r="AK121" s="581" t="s">
        <v>164</v>
      </c>
      <c r="AL121" s="581" t="s">
        <v>165</v>
      </c>
      <c r="AM121" s="581" t="s">
        <v>166</v>
      </c>
      <c r="AN121" s="581" t="s">
        <v>167</v>
      </c>
      <c r="AO121" s="581" t="s">
        <v>279</v>
      </c>
      <c r="AP121" s="581" t="s">
        <v>281</v>
      </c>
      <c r="AQ121" s="582" t="s">
        <v>376</v>
      </c>
      <c r="AR121" s="908"/>
      <c r="AS121" s="908"/>
      <c r="AT121" s="908"/>
      <c r="AU121" s="908"/>
      <c r="AV121" s="908"/>
      <c r="AW121" s="908"/>
      <c r="AX121" s="908"/>
      <c r="AY121" s="908"/>
      <c r="AZ121" s="361"/>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375</v>
      </c>
      <c r="BT121" s="554" t="s">
        <v>149</v>
      </c>
      <c r="BU121" s="554" t="s">
        <v>150</v>
      </c>
      <c r="BV121" s="554" t="s">
        <v>151</v>
      </c>
      <c r="BW121" s="554" t="s">
        <v>152</v>
      </c>
      <c r="BX121" s="554" t="s">
        <v>153</v>
      </c>
      <c r="BY121" s="555" t="s">
        <v>154</v>
      </c>
      <c r="BZ121" s="555" t="s">
        <v>155</v>
      </c>
      <c r="CA121" s="555" t="s">
        <v>156</v>
      </c>
      <c r="CB121" s="555" t="s">
        <v>157</v>
      </c>
      <c r="CC121" s="555" t="s">
        <v>158</v>
      </c>
      <c r="CD121" s="555" t="s">
        <v>159</v>
      </c>
      <c r="CE121" s="555" t="s">
        <v>160</v>
      </c>
      <c r="CF121" s="555" t="s">
        <v>277</v>
      </c>
      <c r="CG121" s="555" t="s">
        <v>278</v>
      </c>
      <c r="CH121" s="555" t="s">
        <v>161</v>
      </c>
      <c r="CI121" s="555" t="s">
        <v>162</v>
      </c>
      <c r="CJ121" s="555" t="s">
        <v>163</v>
      </c>
      <c r="CK121" s="555" t="s">
        <v>164</v>
      </c>
      <c r="CL121" s="555" t="s">
        <v>165</v>
      </c>
      <c r="CM121" s="555" t="s">
        <v>166</v>
      </c>
      <c r="CN121" s="555" t="s">
        <v>167</v>
      </c>
      <c r="CO121" s="555" t="s">
        <v>279</v>
      </c>
      <c r="CP121" s="555" t="s">
        <v>281</v>
      </c>
      <c r="CQ121" s="555" t="s">
        <v>376</v>
      </c>
      <c r="CR121" s="201"/>
      <c r="CS121" s="201"/>
      <c r="CT121" s="201"/>
      <c r="CU121" s="201"/>
      <c r="CV121" s="201"/>
      <c r="CW121" s="201"/>
      <c r="CX121" s="201"/>
      <c r="CY121" s="201"/>
      <c r="CZ121" s="201"/>
    </row>
    <row r="122" s="454" customFormat="true" ht="15" customHeight="true" x14ac:dyDescent="0.2">
      <c r="A122" s="1068" t="s">
        <v>18</v>
      </c>
      <c r="B122" s="386" t="s">
        <v>14</v>
      </c>
      <c r="C122" s="145">
        <v>4.2582300199551355</v>
      </c>
      <c r="D122" s="144">
        <v>4.7714994105362774</v>
      </c>
      <c r="E122" s="144">
        <v>9.8551279845536666</v>
      </c>
      <c r="F122" s="144">
        <v>20.391524107856917</v>
      </c>
      <c r="G122" s="143">
        <v>55.838131276346935</v>
      </c>
      <c r="H122" s="142">
        <v>15.751685580454769</v>
      </c>
      <c r="I122" s="144">
        <v>37.063250560827285</v>
      </c>
      <c r="J122" s="144">
        <v>44.513648860300449</v>
      </c>
      <c r="K122" s="144">
        <v>61.236400769616836</v>
      </c>
      <c r="L122" s="141">
        <v>84.529144303533528</v>
      </c>
      <c r="M122" s="145">
        <v>3.6840647067804939</v>
      </c>
      <c r="N122" s="144">
        <v>4.6551735662180738</v>
      </c>
      <c r="O122" s="144">
        <v>6.8099625530288188</v>
      </c>
      <c r="P122" s="144">
        <v>10.860782820503223</v>
      </c>
      <c r="Q122" s="143">
        <v>24.632122549646645</v>
      </c>
      <c r="R122" s="142">
        <v>16.8345559974765</v>
      </c>
      <c r="S122" s="144">
        <v>42.510514334605944</v>
      </c>
      <c r="T122" s="144">
        <v>7.014611629515743</v>
      </c>
      <c r="U122" s="144">
        <v>35.601099167081948</v>
      </c>
      <c r="V122" s="144">
        <v>9.4898587571859849</v>
      </c>
      <c r="W122" s="144">
        <v>17.143475687682894</v>
      </c>
      <c r="X122" s="144">
        <v>23.456038488043717</v>
      </c>
      <c r="Y122" s="144">
        <v>32.888617970410706</v>
      </c>
      <c r="Z122" s="144">
        <v>8.1049233748274894</v>
      </c>
      <c r="AA122" s="144">
        <v>11.680776890181482</v>
      </c>
      <c r="AB122" s="144">
        <v>18.713682197259629</v>
      </c>
      <c r="AC122" s="144">
        <v>21.959491042635804</v>
      </c>
      <c r="AD122" s="144">
        <v>27.556646760310453</v>
      </c>
      <c r="AE122" s="144">
        <v>15.845503506777355</v>
      </c>
      <c r="AF122" s="144">
        <v>17.475687281900807</v>
      </c>
      <c r="AG122" s="144">
        <v>37.036074344805101</v>
      </c>
      <c r="AH122" s="144">
        <v>6.6162322369884343</v>
      </c>
      <c r="AI122" s="144">
        <v>10.791617590395626</v>
      </c>
      <c r="AJ122" s="144">
        <v>24.667138250105815</v>
      </c>
      <c r="AK122" s="144">
        <v>11.343732033400455</v>
      </c>
      <c r="AL122" s="144">
        <v>10.285712188479337</v>
      </c>
      <c r="AM122" s="144">
        <v>6.3135693194748574</v>
      </c>
      <c r="AN122" s="144">
        <v>18.931616385807885</v>
      </c>
      <c r="AO122" s="144">
        <v>85.231093509050766</v>
      </c>
      <c r="AP122" s="144">
        <v>56.780830718846076</v>
      </c>
      <c r="AQ122" s="141">
        <v>73.479989776558369</v>
      </c>
      <c r="AR122" s="908"/>
      <c r="AS122" s="908"/>
      <c r="AT122" s="908"/>
      <c r="AU122" s="908"/>
      <c r="AV122" s="908"/>
      <c r="AW122" s="908"/>
      <c r="AX122" s="908"/>
      <c r="AY122" s="908"/>
      <c r="AZ122" s="361"/>
      <c r="BA122" s="1088" t="s">
        <v>18</v>
      </c>
      <c r="BB122" s="587" t="s">
        <v>14</v>
      </c>
      <c r="BC122" s="441">
        <v>419.5656849999998</v>
      </c>
      <c r="BD122" s="439">
        <v>467.83755400000013</v>
      </c>
      <c r="BE122" s="439">
        <v>968.5629730000004</v>
      </c>
      <c r="BF122" s="439">
        <v>2003.1101249999997</v>
      </c>
      <c r="BG122" s="445">
        <v>5489.3437560000057</v>
      </c>
      <c r="BH122" s="441">
        <v>357.26379099999997</v>
      </c>
      <c r="BI122" s="439">
        <v>841.71237000000065</v>
      </c>
      <c r="BJ122" s="439">
        <v>1010.8976360000006</v>
      </c>
      <c r="BK122" s="439">
        <v>1385.1397879999986</v>
      </c>
      <c r="BL122" s="445">
        <v>1925.8616249999989</v>
      </c>
      <c r="BM122" s="441">
        <v>278.40295700000001</v>
      </c>
      <c r="BN122" s="439">
        <v>351.50955499999998</v>
      </c>
      <c r="BO122" s="439">
        <v>515.16638000000012</v>
      </c>
      <c r="BP122" s="439">
        <v>821.07863800000018</v>
      </c>
      <c r="BQ122" s="445">
        <v>1861.3873529999998</v>
      </c>
      <c r="BR122" s="441">
        <v>328.96513700000008</v>
      </c>
      <c r="BS122" s="439">
        <v>1284.8524449999998</v>
      </c>
      <c r="BT122" s="439">
        <v>189.876439</v>
      </c>
      <c r="BU122" s="439">
        <v>768.88628400000016</v>
      </c>
      <c r="BV122" s="439">
        <v>278.69101899999998</v>
      </c>
      <c r="BW122" s="439">
        <v>388.88380700000016</v>
      </c>
      <c r="BX122" s="439">
        <v>440.08802199999974</v>
      </c>
      <c r="BY122" s="443">
        <v>303.92184500000002</v>
      </c>
      <c r="BZ122" s="443">
        <v>99.90452999999998</v>
      </c>
      <c r="CA122" s="443">
        <v>232.93858200000003</v>
      </c>
      <c r="CB122" s="443">
        <v>566.48817599999995</v>
      </c>
      <c r="CC122" s="443">
        <v>533.39607299999989</v>
      </c>
      <c r="CD122" s="443">
        <v>514.32699200000002</v>
      </c>
      <c r="CE122" s="443">
        <v>687.30783099999996</v>
      </c>
      <c r="CF122" s="443">
        <v>47.50438599999999</v>
      </c>
      <c r="CG122" s="443">
        <v>103.89118100000003</v>
      </c>
      <c r="CH122" s="443">
        <v>90.794431000000017</v>
      </c>
      <c r="CI122" s="443">
        <v>157.47803899999997</v>
      </c>
      <c r="CJ122" s="443">
        <v>414.19302200000016</v>
      </c>
      <c r="CK122" s="443">
        <v>465.50304299999993</v>
      </c>
      <c r="CL122" s="443">
        <v>170.28131600000003</v>
      </c>
      <c r="CM122" s="443">
        <v>145.95811700000002</v>
      </c>
      <c r="CN122" s="443">
        <v>449.42782999999997</v>
      </c>
      <c r="CO122" s="443">
        <v>456.11181299999936</v>
      </c>
      <c r="CP122" s="443">
        <v>124.95789099999998</v>
      </c>
      <c r="CQ122" s="443">
        <v>103.79184199999996</v>
      </c>
      <c r="CR122" s="5"/>
      <c r="CS122" s="5"/>
      <c r="CT122" s="5"/>
      <c r="CU122" s="5"/>
      <c r="CV122" s="5"/>
      <c r="CW122" s="5"/>
      <c r="CX122" s="5"/>
      <c r="CY122" s="5"/>
      <c r="CZ122" s="7"/>
    </row>
    <row r="123" s="454" customFormat="true" ht="15" customHeight="true" x14ac:dyDescent="0.2">
      <c r="A123" s="1069"/>
      <c r="B123" s="387" t="s">
        <v>51</v>
      </c>
      <c r="C123" s="140">
        <v>95.741769980044921</v>
      </c>
      <c r="D123" s="139">
        <v>95.228500589463707</v>
      </c>
      <c r="E123" s="139">
        <v>90.14487201544641</v>
      </c>
      <c r="F123" s="139">
        <v>79.608475892143346</v>
      </c>
      <c r="G123" s="138">
        <v>44.161868723653008</v>
      </c>
      <c r="H123" s="137">
        <v>84.248314419545295</v>
      </c>
      <c r="I123" s="139">
        <v>62.936749439172701</v>
      </c>
      <c r="J123" s="139">
        <v>55.486351139699686</v>
      </c>
      <c r="K123" s="139">
        <v>38.763599230383043</v>
      </c>
      <c r="L123" s="136">
        <v>15.470855696466474</v>
      </c>
      <c r="M123" s="140">
        <v>96.315935293219539</v>
      </c>
      <c r="N123" s="139">
        <v>95.34482643378189</v>
      </c>
      <c r="O123" s="139">
        <v>93.190037446971189</v>
      </c>
      <c r="P123" s="139">
        <v>89.139217179496725</v>
      </c>
      <c r="Q123" s="138">
        <v>75.367877450353248</v>
      </c>
      <c r="R123" s="137">
        <v>83.165444002523557</v>
      </c>
      <c r="S123" s="139">
        <v>57.489485665393936</v>
      </c>
      <c r="T123" s="139">
        <v>92.985388370484287</v>
      </c>
      <c r="U123" s="139">
        <v>64.398900832918059</v>
      </c>
      <c r="V123" s="139">
        <v>90.510141242813987</v>
      </c>
      <c r="W123" s="139">
        <v>82.856524312317219</v>
      </c>
      <c r="X123" s="139">
        <v>76.543961511956127</v>
      </c>
      <c r="Y123" s="139">
        <v>67.111382029589194</v>
      </c>
      <c r="Z123" s="139">
        <v>91.895076625172436</v>
      </c>
      <c r="AA123" s="139">
        <v>88.319223109818552</v>
      </c>
      <c r="AB123" s="139">
        <v>81.286317802740399</v>
      </c>
      <c r="AC123" s="139">
        <v>78.040508957364125</v>
      </c>
      <c r="AD123" s="139">
        <v>72.443353239689642</v>
      </c>
      <c r="AE123" s="139">
        <v>84.15449649322268</v>
      </c>
      <c r="AF123" s="139">
        <v>82.524312718099267</v>
      </c>
      <c r="AG123" s="139">
        <v>62.963925655194828</v>
      </c>
      <c r="AH123" s="139">
        <v>93.383767763011647</v>
      </c>
      <c r="AI123" s="139">
        <v>89.208382409604354</v>
      </c>
      <c r="AJ123" s="139">
        <v>75.332861749894121</v>
      </c>
      <c r="AK123" s="139">
        <v>88.656267966599543</v>
      </c>
      <c r="AL123" s="139">
        <v>89.714287811520691</v>
      </c>
      <c r="AM123" s="139">
        <v>93.686430680525163</v>
      </c>
      <c r="AN123" s="139">
        <v>81.068383614192001</v>
      </c>
      <c r="AO123" s="139">
        <v>14.768906490949195</v>
      </c>
      <c r="AP123" s="139">
        <v>43.219169281153917</v>
      </c>
      <c r="AQ123" s="136">
        <v>26.520010223441609</v>
      </c>
      <c r="AR123" s="908"/>
      <c r="AS123" s="908"/>
      <c r="AT123" s="908"/>
      <c r="AU123" s="908"/>
      <c r="AV123" s="908"/>
      <c r="AW123" s="908"/>
      <c r="AX123" s="908"/>
      <c r="AY123" s="908"/>
      <c r="AZ123" s="361"/>
      <c r="BA123" s="1089"/>
      <c r="BB123" s="585" t="s">
        <v>51</v>
      </c>
      <c r="BC123" s="442">
        <v>9433.4878849999732</v>
      </c>
      <c r="BD123" s="440">
        <v>9336.995554999985</v>
      </c>
      <c r="BE123" s="440">
        <v>8859.4471199999934</v>
      </c>
      <c r="BF123" s="440">
        <v>7820.1385660000051</v>
      </c>
      <c r="BG123" s="446">
        <v>4341.4719080000032</v>
      </c>
      <c r="BH123" s="442">
        <v>1910.8350049999999</v>
      </c>
      <c r="BI123" s="440">
        <v>1429.3036830000003</v>
      </c>
      <c r="BJ123" s="440">
        <v>1260.0858979999996</v>
      </c>
      <c r="BK123" s="440">
        <v>876.81514499999969</v>
      </c>
      <c r="BL123" s="446">
        <v>352.4787520000001</v>
      </c>
      <c r="BM123" s="442">
        <v>7278.5478339999936</v>
      </c>
      <c r="BN123" s="440">
        <v>7199.4345719999947</v>
      </c>
      <c r="BO123" s="440">
        <v>7049.726612999988</v>
      </c>
      <c r="BP123" s="440">
        <v>6738.9531899999993</v>
      </c>
      <c r="BQ123" s="446">
        <v>5695.360341999999</v>
      </c>
      <c r="BR123" s="442">
        <v>1625.1412680000021</v>
      </c>
      <c r="BS123" s="440">
        <v>1737.58204</v>
      </c>
      <c r="BT123" s="440">
        <v>2516.993863000002</v>
      </c>
      <c r="BU123" s="440">
        <v>1390.8399659999998</v>
      </c>
      <c r="BV123" s="440">
        <v>2658.0336060000013</v>
      </c>
      <c r="BW123" s="440">
        <v>1879.5232189999999</v>
      </c>
      <c r="BX123" s="440">
        <v>1436.1368240000006</v>
      </c>
      <c r="BY123" s="444">
        <v>620.17245800000046</v>
      </c>
      <c r="BZ123" s="444">
        <v>1132.7355010000012</v>
      </c>
      <c r="CA123" s="444">
        <v>1761.2659490000005</v>
      </c>
      <c r="CB123" s="444">
        <v>2460.6455010000018</v>
      </c>
      <c r="CC123" s="444">
        <v>1895.6040890000015</v>
      </c>
      <c r="CD123" s="444">
        <v>1352.1083419999995</v>
      </c>
      <c r="CE123" s="444">
        <v>3650.2497019999992</v>
      </c>
      <c r="CF123" s="444">
        <v>224.32690300000002</v>
      </c>
      <c r="CG123" s="444">
        <v>176.62229899999991</v>
      </c>
      <c r="CH123" s="444">
        <v>1281.503694999999</v>
      </c>
      <c r="CI123" s="444">
        <v>1301.7845570000006</v>
      </c>
      <c r="CJ123" s="444">
        <v>1264.9357759999994</v>
      </c>
      <c r="CK123" s="444">
        <v>3638.1115490000047</v>
      </c>
      <c r="CL123" s="444">
        <v>1485.2318160000004</v>
      </c>
      <c r="CM123" s="444">
        <v>2165.8580620000016</v>
      </c>
      <c r="CN123" s="444">
        <v>1924.5259879999976</v>
      </c>
      <c r="CO123" s="444">
        <v>79.035390000000007</v>
      </c>
      <c r="CP123" s="444">
        <v>95.112667000000016</v>
      </c>
      <c r="CQ123" s="444">
        <v>37.460003999999998</v>
      </c>
      <c r="CR123" s="5"/>
      <c r="CS123" s="5"/>
      <c r="CT123" s="5"/>
      <c r="CU123" s="5"/>
      <c r="CV123" s="5"/>
      <c r="CW123" s="5"/>
      <c r="CX123" s="5"/>
      <c r="CY123" s="5"/>
      <c r="CZ123" s="7"/>
    </row>
    <row r="124" s="454" customFormat="true" ht="15" customHeight="true" x14ac:dyDescent="0.2">
      <c r="A124" s="1069" t="s">
        <v>50</v>
      </c>
      <c r="B124" s="387" t="s">
        <v>15</v>
      </c>
      <c r="C124" s="140">
        <f>C122*C129/100</f>
        <v>3.7023059441257171</v>
      </c>
      <c r="D124" s="139">
        <f>D122*D129/100</f>
        <v>4.1256057854640691</v>
      </c>
      <c r="E124" s="139">
        <f t="shared" ref="E124:AQ124" si="3">E122*E129/100</f>
        <v>7.9565312367450494</v>
      </c>
      <c r="F124" s="139">
        <f t="shared" si="3"/>
        <v>13.406234733795991</v>
      </c>
      <c r="G124" s="138">
        <f t="shared" si="3"/>
        <v>38.466141073601904</v>
      </c>
      <c r="H124" s="137">
        <f t="shared" si="3"/>
        <v>7.3359990884629926</v>
      </c>
      <c r="I124" s="139">
        <f t="shared" si="3"/>
        <v>15.652548141631293</v>
      </c>
      <c r="J124" s="139">
        <f t="shared" si="3"/>
        <v>21.977169386204835</v>
      </c>
      <c r="K124" s="139">
        <f t="shared" si="3"/>
        <v>31.535199026001123</v>
      </c>
      <c r="L124" s="136">
        <f t="shared" si="3"/>
        <v>70.835678254759756</v>
      </c>
      <c r="M124" s="140">
        <f t="shared" si="3"/>
        <v>3.1670379312914632</v>
      </c>
      <c r="N124" s="139">
        <f t="shared" si="3"/>
        <v>4.2331167947205248</v>
      </c>
      <c r="O124" s="139">
        <f t="shared" si="3"/>
        <v>5.7543741385741587</v>
      </c>
      <c r="P124" s="139">
        <f t="shared" si="3"/>
        <v>9.1657053669219</v>
      </c>
      <c r="Q124" s="138">
        <f t="shared" si="3"/>
        <v>21.363280900170352</v>
      </c>
      <c r="R124" s="137">
        <f t="shared" si="3"/>
        <v>8.2041471022147299</v>
      </c>
      <c r="S124" s="139">
        <f t="shared" si="3"/>
        <v>24.831010026012173</v>
      </c>
      <c r="T124" s="139">
        <f t="shared" si="3"/>
        <v>5.2347130150752204</v>
      </c>
      <c r="U124" s="139">
        <f t="shared" si="3"/>
        <v>30.543226346394576</v>
      </c>
      <c r="V124" s="139">
        <f t="shared" si="3"/>
        <v>7.9150766476785268</v>
      </c>
      <c r="W124" s="139">
        <f t="shared" si="3"/>
        <v>10.930337331797714</v>
      </c>
      <c r="X124" s="139">
        <f t="shared" si="3"/>
        <v>15.989927040972537</v>
      </c>
      <c r="Y124" s="139">
        <f t="shared" si="3"/>
        <v>26.779943691526004</v>
      </c>
      <c r="Z124" s="139">
        <f t="shared" si="3"/>
        <v>7.2564421688816481</v>
      </c>
      <c r="AA124" s="139">
        <f t="shared" si="3"/>
        <v>7.6658672479969399</v>
      </c>
      <c r="AB124" s="139">
        <f t="shared" si="3"/>
        <v>13.22855046153285</v>
      </c>
      <c r="AC124" s="139">
        <f t="shared" si="3"/>
        <v>15.529696988138758</v>
      </c>
      <c r="AD124" s="139">
        <f t="shared" si="3"/>
        <v>21.813387990649804</v>
      </c>
      <c r="AE124" s="139">
        <f t="shared" si="3"/>
        <v>9.3240869757473313</v>
      </c>
      <c r="AF124" s="139">
        <f t="shared" si="3"/>
        <v>17.065880153332909</v>
      </c>
      <c r="AG124" s="139">
        <f t="shared" si="3"/>
        <v>35.557167876566922</v>
      </c>
      <c r="AH124" s="139">
        <f t="shared" si="3"/>
        <v>6.052869447699015</v>
      </c>
      <c r="AI124" s="139">
        <f t="shared" si="3"/>
        <v>4.92246126207157</v>
      </c>
      <c r="AJ124" s="139">
        <f t="shared" si="3"/>
        <v>19.160463115349415</v>
      </c>
      <c r="AK124" s="139">
        <f t="shared" si="3"/>
        <v>8.841691729709094</v>
      </c>
      <c r="AL124" s="139">
        <f t="shared" si="3"/>
        <v>6.9436131177725997</v>
      </c>
      <c r="AM124" s="139">
        <f t="shared" si="3"/>
        <v>5.8056276367983637</v>
      </c>
      <c r="AN124" s="139">
        <f t="shared" si="3"/>
        <v>9.6743638085380788</v>
      </c>
      <c r="AO124" s="139">
        <f t="shared" si="3"/>
        <v>76.609973237587823</v>
      </c>
      <c r="AP124" s="139">
        <f t="shared" si="3"/>
        <v>48.829100983149232</v>
      </c>
      <c r="AQ124" s="136">
        <f t="shared" si="3"/>
        <v>68.170973850493922</v>
      </c>
      <c r="AR124" s="908"/>
      <c r="AS124" s="908"/>
      <c r="AT124" s="908"/>
      <c r="AU124" s="908"/>
      <c r="AV124" s="908"/>
      <c r="AW124" s="908"/>
      <c r="AX124" s="908"/>
      <c r="AY124" s="908"/>
      <c r="AZ124" s="361"/>
      <c r="BA124" s="1089" t="s">
        <v>50</v>
      </c>
      <c r="BB124" s="585" t="s">
        <v>15</v>
      </c>
      <c r="BC124" s="442">
        <v>364.79018799999994</v>
      </c>
      <c r="BD124" s="440">
        <v>404.50876199999999</v>
      </c>
      <c r="BE124" s="440">
        <v>781.96869300000014</v>
      </c>
      <c r="BF124" s="440">
        <v>1316.9277779999993</v>
      </c>
      <c r="BG124" s="446">
        <v>3781.535421999999</v>
      </c>
      <c r="BH124" s="442">
        <v>166.38770699999998</v>
      </c>
      <c r="BI124" s="440">
        <v>355.47188100000005</v>
      </c>
      <c r="BJ124" s="440">
        <v>499.0978980000001</v>
      </c>
      <c r="BK124" s="440">
        <v>713.31199000000061</v>
      </c>
      <c r="BL124" s="446">
        <v>1613.8778589999995</v>
      </c>
      <c r="BM124" s="442">
        <v>239.33149799999998</v>
      </c>
      <c r="BN124" s="440">
        <v>319.64028400000001</v>
      </c>
      <c r="BO124" s="440">
        <v>435.3122459999999</v>
      </c>
      <c r="BP124" s="440">
        <v>692.93024300000013</v>
      </c>
      <c r="BQ124" s="446">
        <v>1614.3692369999999</v>
      </c>
      <c r="BR124" s="442">
        <v>160.31776400000001</v>
      </c>
      <c r="BS124" s="440">
        <v>750.50101000000018</v>
      </c>
      <c r="BT124" s="440">
        <v>141.69689199999999</v>
      </c>
      <c r="BU124" s="440">
        <v>659.65007699999967</v>
      </c>
      <c r="BV124" s="440">
        <v>232.44400499999998</v>
      </c>
      <c r="BW124" s="440">
        <v>247.94453999999999</v>
      </c>
      <c r="BX124" s="440">
        <v>300.00698399999987</v>
      </c>
      <c r="BY124" s="444">
        <v>247.47193400000009</v>
      </c>
      <c r="BZ124" s="444">
        <v>89.445810999999978</v>
      </c>
      <c r="CA124" s="444">
        <v>152.87307200000001</v>
      </c>
      <c r="CB124" s="444">
        <v>400.44590599999992</v>
      </c>
      <c r="CC124" s="444">
        <v>377.216365</v>
      </c>
      <c r="CD124" s="444">
        <v>407.13278100000014</v>
      </c>
      <c r="CE124" s="444">
        <v>404.43763700000005</v>
      </c>
      <c r="CF124" s="444">
        <v>46.390401999999987</v>
      </c>
      <c r="CG124" s="444">
        <v>99.742649000000029</v>
      </c>
      <c r="CH124" s="444">
        <v>83.063414000000009</v>
      </c>
      <c r="CI124" s="444">
        <v>71.831636000000003</v>
      </c>
      <c r="CJ124" s="444">
        <v>321.72885400000007</v>
      </c>
      <c r="CK124" s="444">
        <v>362.82895200000002</v>
      </c>
      <c r="CL124" s="444">
        <v>114.95242700000001</v>
      </c>
      <c r="CM124" s="444">
        <v>134.215439</v>
      </c>
      <c r="CN124" s="444">
        <v>229.66492899999997</v>
      </c>
      <c r="CO124" s="444">
        <v>409.97612899999945</v>
      </c>
      <c r="CP124" s="444">
        <v>107.45847499999999</v>
      </c>
      <c r="CQ124" s="444">
        <v>96.292758999999933</v>
      </c>
      <c r="CR124" s="5"/>
      <c r="CS124" s="5"/>
      <c r="CT124" s="5"/>
      <c r="CU124" s="5"/>
      <c r="CV124" s="5"/>
      <c r="CW124" s="5"/>
      <c r="CX124" s="5"/>
      <c r="CY124" s="5"/>
      <c r="CZ124" s="7"/>
    </row>
    <row r="125" s="454" customFormat="true" ht="15" customHeight="true" x14ac:dyDescent="0.2">
      <c r="A125" s="1069"/>
      <c r="B125" s="387" t="s">
        <v>16</v>
      </c>
      <c r="C125" s="140">
        <f>C122*C128/100</f>
        <v>0.55592407582942005</v>
      </c>
      <c r="D125" s="139">
        <f>D122*D128/100</f>
        <v>0.64589362507220716</v>
      </c>
      <c r="E125" s="139">
        <f t="shared" ref="E125:AQ125" si="4">E122*E128/100</f>
        <v>1.8985967478086139</v>
      </c>
      <c r="F125" s="139">
        <f t="shared" si="4"/>
        <v>6.9852893740609252</v>
      </c>
      <c r="G125" s="138">
        <f t="shared" si="4"/>
        <v>17.371990202744954</v>
      </c>
      <c r="H125" s="137">
        <f t="shared" si="4"/>
        <v>8.415686491991778</v>
      </c>
      <c r="I125" s="139">
        <f t="shared" si="4"/>
        <v>21.41070241919596</v>
      </c>
      <c r="J125" s="139">
        <f t="shared" si="4"/>
        <v>22.536479474095589</v>
      </c>
      <c r="K125" s="139">
        <f t="shared" si="4"/>
        <v>29.701201743615812</v>
      </c>
      <c r="L125" s="136">
        <f t="shared" si="4"/>
        <v>13.693466048773812</v>
      </c>
      <c r="M125" s="140">
        <f t="shared" si="4"/>
        <v>0.51702677548902998</v>
      </c>
      <c r="N125" s="139">
        <f t="shared" si="4"/>
        <v>0.42205677149754928</v>
      </c>
      <c r="O125" s="139">
        <f t="shared" si="4"/>
        <v>1.0555884144546568</v>
      </c>
      <c r="P125" s="139">
        <f t="shared" si="4"/>
        <v>1.6950774535813229</v>
      </c>
      <c r="Q125" s="138">
        <f t="shared" si="4"/>
        <v>3.2688416494762942</v>
      </c>
      <c r="R125" s="137">
        <f t="shared" si="4"/>
        <v>8.6304088952617679</v>
      </c>
      <c r="S125" s="139">
        <f t="shared" si="4"/>
        <v>17.679504308593788</v>
      </c>
      <c r="T125" s="139">
        <f t="shared" si="4"/>
        <v>1.7798986144405222</v>
      </c>
      <c r="U125" s="139">
        <f t="shared" si="4"/>
        <v>5.0578728206873453</v>
      </c>
      <c r="V125" s="139">
        <f t="shared" si="4"/>
        <v>1.5747821095074572</v>
      </c>
      <c r="W125" s="139">
        <f t="shared" si="4"/>
        <v>6.2131383558851736</v>
      </c>
      <c r="X125" s="139">
        <f t="shared" si="4"/>
        <v>7.4661114470711878</v>
      </c>
      <c r="Y125" s="139">
        <f t="shared" si="4"/>
        <v>6.1086742788847106</v>
      </c>
      <c r="Z125" s="139">
        <f t="shared" si="4"/>
        <v>0.84848120594584031</v>
      </c>
      <c r="AA125" s="139">
        <f t="shared" si="4"/>
        <v>4.0149096421845414</v>
      </c>
      <c r="AB125" s="139">
        <f t="shared" si="4"/>
        <v>5.4851317357267808</v>
      </c>
      <c r="AC125" s="139">
        <f t="shared" si="4"/>
        <v>6.4297940544970542</v>
      </c>
      <c r="AD125" s="139">
        <f t="shared" si="4"/>
        <v>5.7432587696606552</v>
      </c>
      <c r="AE125" s="139">
        <f t="shared" si="4"/>
        <v>6.5214165310300292</v>
      </c>
      <c r="AF125" s="139">
        <f t="shared" si="4"/>
        <v>0.40980712856789675</v>
      </c>
      <c r="AG125" s="139">
        <f t="shared" si="4"/>
        <v>1.4789064682381747</v>
      </c>
      <c r="AH125" s="139">
        <f t="shared" si="4"/>
        <v>0.56336278928941808</v>
      </c>
      <c r="AI125" s="139">
        <f t="shared" si="4"/>
        <v>5.8691563283240589</v>
      </c>
      <c r="AJ125" s="139">
        <f t="shared" si="4"/>
        <v>5.5066751347563958</v>
      </c>
      <c r="AK125" s="139">
        <f t="shared" si="4"/>
        <v>2.5020403036913628</v>
      </c>
      <c r="AL125" s="139">
        <f t="shared" si="4"/>
        <v>3.3420990707067362</v>
      </c>
      <c r="AM125" s="139">
        <f t="shared" si="4"/>
        <v>0.50794168267649242</v>
      </c>
      <c r="AN125" s="139">
        <f t="shared" si="4"/>
        <v>9.2572525772698047</v>
      </c>
      <c r="AO125" s="139">
        <f t="shared" si="4"/>
        <v>8.62112027146296</v>
      </c>
      <c r="AP125" s="139">
        <f t="shared" si="4"/>
        <v>7.9517297356968575</v>
      </c>
      <c r="AQ125" s="136">
        <f t="shared" si="4"/>
        <v>5.3090159260644283</v>
      </c>
      <c r="AR125" s="908"/>
      <c r="AS125" s="908"/>
      <c r="AT125" s="908"/>
      <c r="AU125" s="908"/>
      <c r="AV125" s="908"/>
      <c r="AW125" s="908"/>
      <c r="AX125" s="908"/>
      <c r="AY125" s="908"/>
      <c r="AZ125" s="361"/>
      <c r="BA125" s="1089"/>
      <c r="BB125" s="585" t="s">
        <v>16</v>
      </c>
      <c r="BC125" s="442">
        <v>54.775496999999994</v>
      </c>
      <c r="BD125" s="440">
        <v>63.328792</v>
      </c>
      <c r="BE125" s="440">
        <v>186.59428000000005</v>
      </c>
      <c r="BF125" s="440">
        <v>686.1823470000005</v>
      </c>
      <c r="BG125" s="446">
        <v>1707.8083339999989</v>
      </c>
      <c r="BH125" s="442">
        <v>190.87608400000002</v>
      </c>
      <c r="BI125" s="440">
        <v>486.24048899999991</v>
      </c>
      <c r="BJ125" s="440">
        <v>511.79973800000005</v>
      </c>
      <c r="BK125" s="440">
        <v>671.82779800000014</v>
      </c>
      <c r="BL125" s="446">
        <v>311.98376600000006</v>
      </c>
      <c r="BM125" s="442">
        <v>39.071458999999997</v>
      </c>
      <c r="BN125" s="440">
        <v>31.869270999999994</v>
      </c>
      <c r="BO125" s="440">
        <v>79.854133999999988</v>
      </c>
      <c r="BP125" s="440">
        <v>128.14839500000002</v>
      </c>
      <c r="BQ125" s="446">
        <v>247.01811600000008</v>
      </c>
      <c r="BR125" s="442">
        <v>168.64737300000004</v>
      </c>
      <c r="BS125" s="440">
        <v>534.35143500000004</v>
      </c>
      <c r="BT125" s="440">
        <v>48.179546999999999</v>
      </c>
      <c r="BU125" s="440">
        <v>109.23620700000002</v>
      </c>
      <c r="BV125" s="440">
        <v>46.247013999999993</v>
      </c>
      <c r="BW125" s="440">
        <v>140.939267</v>
      </c>
      <c r="BX125" s="440">
        <v>140.08103800000004</v>
      </c>
      <c r="BY125" s="444">
        <v>56.449911000000029</v>
      </c>
      <c r="BZ125" s="444">
        <v>10.458718999999999</v>
      </c>
      <c r="CA125" s="444">
        <v>80.065510000000003</v>
      </c>
      <c r="CB125" s="444">
        <v>166.04227000000003</v>
      </c>
      <c r="CC125" s="444">
        <v>156.17970800000003</v>
      </c>
      <c r="CD125" s="444">
        <v>107.19421100000001</v>
      </c>
      <c r="CE125" s="444">
        <v>282.87019400000014</v>
      </c>
      <c r="CF125" s="444">
        <v>1.1139840000000001</v>
      </c>
      <c r="CG125" s="444">
        <v>4.1485320000000003</v>
      </c>
      <c r="CH125" s="444">
        <v>7.7310170000000005</v>
      </c>
      <c r="CI125" s="444">
        <v>85.646403000000007</v>
      </c>
      <c r="CJ125" s="444">
        <v>92.464167999999987</v>
      </c>
      <c r="CK125" s="444">
        <v>102.67409099999999</v>
      </c>
      <c r="CL125" s="444">
        <v>55.328888999999997</v>
      </c>
      <c r="CM125" s="444">
        <v>11.742678</v>
      </c>
      <c r="CN125" s="444">
        <v>219.76290099999994</v>
      </c>
      <c r="CO125" s="444">
        <v>46.135683999999998</v>
      </c>
      <c r="CP125" s="444">
        <v>17.499416</v>
      </c>
      <c r="CQ125" s="444">
        <v>7.4990829999999988</v>
      </c>
      <c r="CR125" s="5"/>
      <c r="CS125" s="5"/>
      <c r="CT125" s="5"/>
      <c r="CU125" s="5"/>
      <c r="CV125" s="5"/>
      <c r="CW125" s="5"/>
      <c r="CX125" s="5"/>
      <c r="CY125" s="5"/>
      <c r="CZ125" s="7"/>
    </row>
    <row r="126" s="454" customFormat="true" ht="15" customHeight="true" x14ac:dyDescent="0.2">
      <c r="A126" s="1069"/>
      <c r="B126" s="387" t="s">
        <v>22</v>
      </c>
      <c r="C126" s="140">
        <f>100-C124-C125-C127</f>
        <v>62.536888774877418</v>
      </c>
      <c r="D126" s="139">
        <f>100-D124-D125-D127</f>
        <v>71.047825511743667</v>
      </c>
      <c r="E126" s="139">
        <f t="shared" ref="E126:AQ126" si="5">100-E124-E125-E127</f>
        <v>76.582658297845882</v>
      </c>
      <c r="F126" s="139">
        <f t="shared" si="5"/>
        <v>72.408741911591633</v>
      </c>
      <c r="G126" s="138">
        <f t="shared" si="5"/>
        <v>43.599910388880325</v>
      </c>
      <c r="H126" s="137">
        <f t="shared" si="5"/>
        <v>76.941181357604293</v>
      </c>
      <c r="I126" s="139">
        <f t="shared" si="5"/>
        <v>61.575843030819861</v>
      </c>
      <c r="J126" s="139">
        <f t="shared" si="5"/>
        <v>54.635863775487806</v>
      </c>
      <c r="K126" s="139">
        <f t="shared" si="5"/>
        <v>38.518218479466043</v>
      </c>
      <c r="L126" s="136">
        <f t="shared" si="5"/>
        <v>15.470855696466431</v>
      </c>
      <c r="M126" s="140">
        <f t="shared" si="5"/>
        <v>58.852171557034531</v>
      </c>
      <c r="N126" s="139">
        <f t="shared" si="5"/>
        <v>69.903967798224443</v>
      </c>
      <c r="O126" s="139">
        <f t="shared" si="5"/>
        <v>73.589415000995444</v>
      </c>
      <c r="P126" s="139">
        <f t="shared" si="5"/>
        <v>77.359624695484825</v>
      </c>
      <c r="Q126" s="138">
        <f t="shared" si="5"/>
        <v>70.193645310001344</v>
      </c>
      <c r="R126" s="137">
        <f t="shared" si="5"/>
        <v>52.295153804585198</v>
      </c>
      <c r="S126" s="139">
        <f t="shared" si="5"/>
        <v>56.908835858521556</v>
      </c>
      <c r="T126" s="139">
        <f t="shared" si="5"/>
        <v>73.547711152952047</v>
      </c>
      <c r="U126" s="139">
        <f t="shared" si="5"/>
        <v>63.114389196315983</v>
      </c>
      <c r="V126" s="139">
        <f t="shared" si="5"/>
        <v>78.17832150333129</v>
      </c>
      <c r="W126" s="139">
        <f t="shared" si="5"/>
        <v>80.179004303612984</v>
      </c>
      <c r="X126" s="139">
        <f t="shared" si="5"/>
        <v>75.644073951251841</v>
      </c>
      <c r="Y126" s="139">
        <f t="shared" si="5"/>
        <v>56.552109162824323</v>
      </c>
      <c r="Z126" s="139">
        <f t="shared" si="5"/>
        <v>64.156450473090359</v>
      </c>
      <c r="AA126" s="139">
        <f t="shared" si="5"/>
        <v>50.04398563368823</v>
      </c>
      <c r="AB126" s="139">
        <f t="shared" si="5"/>
        <v>65.241271933429729</v>
      </c>
      <c r="AC126" s="139">
        <f t="shared" si="5"/>
        <v>77.583905817788121</v>
      </c>
      <c r="AD126" s="139">
        <f t="shared" si="5"/>
        <v>58.122931035337928</v>
      </c>
      <c r="AE126" s="139">
        <f t="shared" si="5"/>
        <v>64.26222828846565</v>
      </c>
      <c r="AF126" s="139">
        <f t="shared" si="5"/>
        <v>23.349139914500341</v>
      </c>
      <c r="AG126" s="139">
        <f t="shared" si="5"/>
        <v>19.198978958159181</v>
      </c>
      <c r="AH126" s="139">
        <f t="shared" si="5"/>
        <v>87.446220122579973</v>
      </c>
      <c r="AI126" s="139">
        <f t="shared" si="5"/>
        <v>68.572433209958078</v>
      </c>
      <c r="AJ126" s="139">
        <f t="shared" si="5"/>
        <v>73.156780913002962</v>
      </c>
      <c r="AK126" s="139">
        <f t="shared" si="5"/>
        <v>59.403613603292342</v>
      </c>
      <c r="AL126" s="139">
        <f t="shared" si="5"/>
        <v>74.643722487850368</v>
      </c>
      <c r="AM126" s="139">
        <f t="shared" si="5"/>
        <v>58.760760839886856</v>
      </c>
      <c r="AN126" s="139">
        <f t="shared" si="5"/>
        <v>69.698200169452505</v>
      </c>
      <c r="AO126" s="139">
        <f t="shared" si="5"/>
        <v>14.48492948584096</v>
      </c>
      <c r="AP126" s="139">
        <f t="shared" si="5"/>
        <v>20.964370890539584</v>
      </c>
      <c r="AQ126" s="136">
        <f t="shared" si="5"/>
        <v>17.116973465960974</v>
      </c>
      <c r="AR126" s="908"/>
      <c r="AS126" s="908"/>
      <c r="AT126" s="908"/>
      <c r="AU126" s="908"/>
      <c r="AV126" s="908"/>
      <c r="AW126" s="908"/>
      <c r="AX126" s="908"/>
      <c r="AY126" s="908"/>
      <c r="AZ126" s="361"/>
      <c r="BA126" s="1089"/>
      <c r="BB126" s="585" t="s">
        <v>22</v>
      </c>
      <c r="BC126" s="442">
        <v>6161.7931519999929</v>
      </c>
      <c r="BD126" s="440">
        <v>6966.1207189999968</v>
      </c>
      <c r="BE126" s="440">
        <v>7526.5513869999995</v>
      </c>
      <c r="BF126" s="440">
        <v>7112.8907920000038</v>
      </c>
      <c r="BG126" s="446">
        <v>4286.2268200000026</v>
      </c>
      <c r="BH126" s="442">
        <v>1745.1020079999994</v>
      </c>
      <c r="BI126" s="440">
        <v>1398.3972800000001</v>
      </c>
      <c r="BJ126" s="440">
        <v>1240.7714699999997</v>
      </c>
      <c r="BK126" s="440">
        <v>871.26474299999973</v>
      </c>
      <c r="BL126" s="446">
        <v>352.4787520000001</v>
      </c>
      <c r="BM126" s="442">
        <v>4447.4296440000026</v>
      </c>
      <c r="BN126" s="440">
        <v>5278.4095509999952</v>
      </c>
      <c r="BO126" s="440">
        <v>5566.9604989999925</v>
      </c>
      <c r="BP126" s="440">
        <v>5848.4122489999972</v>
      </c>
      <c r="BQ126" s="446">
        <v>5304.356673999996</v>
      </c>
      <c r="BR126" s="442">
        <v>1021.9029499999996</v>
      </c>
      <c r="BS126" s="440">
        <v>1720.0322799999999</v>
      </c>
      <c r="BT126" s="440">
        <v>1990.8411509999974</v>
      </c>
      <c r="BU126" s="440">
        <v>1363.0980309999998</v>
      </c>
      <c r="BV126" s="440">
        <v>2295.8820189999997</v>
      </c>
      <c r="BW126" s="440">
        <v>1818.7861670000002</v>
      </c>
      <c r="BX126" s="440">
        <v>1419.2529100000006</v>
      </c>
      <c r="BY126" s="444">
        <v>522.59481899999992</v>
      </c>
      <c r="BZ126" s="444">
        <v>790.8180909999993</v>
      </c>
      <c r="CA126" s="444">
        <v>997.97942899999975</v>
      </c>
      <c r="CB126" s="444">
        <v>1974.9405140000001</v>
      </c>
      <c r="CC126" s="444">
        <v>1884.5131980000017</v>
      </c>
      <c r="CD126" s="444">
        <v>1084.826922</v>
      </c>
      <c r="CE126" s="444">
        <v>2787.4111239999993</v>
      </c>
      <c r="CF126" s="444">
        <v>63.470268000000004</v>
      </c>
      <c r="CG126" s="444">
        <v>53.855724000000002</v>
      </c>
      <c r="CH126" s="444">
        <v>1200.022839999999</v>
      </c>
      <c r="CI126" s="444">
        <v>1000.6518690000008</v>
      </c>
      <c r="CJ126" s="444">
        <v>1228.3965759999996</v>
      </c>
      <c r="CK126" s="444">
        <v>2437.6953560000015</v>
      </c>
      <c r="CL126" s="444">
        <v>1235.7366280000003</v>
      </c>
      <c r="CM126" s="444">
        <v>1358.4407759999995</v>
      </c>
      <c r="CN126" s="444">
        <v>1654.6030839999987</v>
      </c>
      <c r="CO126" s="444">
        <v>77.515694999999994</v>
      </c>
      <c r="CP126" s="444">
        <v>46.136407999999982</v>
      </c>
      <c r="CQ126" s="444">
        <v>24.178041000000004</v>
      </c>
      <c r="CR126" s="5"/>
      <c r="CS126" s="5"/>
      <c r="CT126" s="5"/>
      <c r="CU126" s="5"/>
      <c r="CV126" s="5"/>
      <c r="CW126" s="5"/>
      <c r="CX126" s="5"/>
      <c r="CY126" s="5"/>
      <c r="CZ126" s="7"/>
    </row>
    <row r="127" s="454" customFormat="true" ht="15" customHeight="true" x14ac:dyDescent="0.2">
      <c r="A127" s="1069"/>
      <c r="B127" s="387" t="s">
        <v>19</v>
      </c>
      <c r="C127" s="140">
        <v>33.204881205167446</v>
      </c>
      <c r="D127" s="139">
        <v>24.180675077720046</v>
      </c>
      <c r="E127" s="139">
        <v>13.562213717600452</v>
      </c>
      <c r="F127" s="139">
        <v>7.1997339805514438</v>
      </c>
      <c r="G127" s="138">
        <v>0.56195833477281965</v>
      </c>
      <c r="H127" s="137">
        <v>7.3071330619409265</v>
      </c>
      <c r="I127" s="139">
        <v>1.3609064083528954</v>
      </c>
      <c r="J127" s="139">
        <v>0.85048736421177507</v>
      </c>
      <c r="K127" s="139">
        <v>0.24538075091702097</v>
      </c>
      <c r="L127" s="136">
        <v>0</v>
      </c>
      <c r="M127" s="140">
        <v>37.46376373618498</v>
      </c>
      <c r="N127" s="139">
        <v>25.440858635557479</v>
      </c>
      <c r="O127" s="139">
        <v>19.600622445975734</v>
      </c>
      <c r="P127" s="139">
        <v>11.77959248401195</v>
      </c>
      <c r="Q127" s="138">
        <v>5.1742321403520091</v>
      </c>
      <c r="R127" s="137">
        <v>30.870290197938306</v>
      </c>
      <c r="S127" s="139">
        <v>0.58064980687248813</v>
      </c>
      <c r="T127" s="139">
        <v>19.437677217532219</v>
      </c>
      <c r="U127" s="139">
        <v>1.2845116366020926</v>
      </c>
      <c r="V127" s="139">
        <v>12.331819739482718</v>
      </c>
      <c r="W127" s="139">
        <v>2.6775200087041195</v>
      </c>
      <c r="X127" s="139">
        <v>0.89988756070443643</v>
      </c>
      <c r="Y127" s="139">
        <v>10.559272866764971</v>
      </c>
      <c r="Z127" s="139">
        <v>27.738626152082148</v>
      </c>
      <c r="AA127" s="139">
        <v>38.275237476130293</v>
      </c>
      <c r="AB127" s="139">
        <v>16.045045869310645</v>
      </c>
      <c r="AC127" s="139">
        <v>0.45660313957607646</v>
      </c>
      <c r="AD127" s="139">
        <v>14.320422204351619</v>
      </c>
      <c r="AE127" s="139">
        <v>19.892268204756988</v>
      </c>
      <c r="AF127" s="139">
        <v>59.175172803598855</v>
      </c>
      <c r="AG127" s="139">
        <v>43.764946697035725</v>
      </c>
      <c r="AH127" s="139">
        <v>5.937547640431605</v>
      </c>
      <c r="AI127" s="139">
        <v>20.635949199646305</v>
      </c>
      <c r="AJ127" s="139">
        <v>2.1760808368912263</v>
      </c>
      <c r="AK127" s="139">
        <v>29.252654363307201</v>
      </c>
      <c r="AL127" s="139">
        <v>15.070565323670301</v>
      </c>
      <c r="AM127" s="139">
        <v>34.925669840638292</v>
      </c>
      <c r="AN127" s="139">
        <v>11.370183444739613</v>
      </c>
      <c r="AO127" s="139">
        <v>0.28397700510825641</v>
      </c>
      <c r="AP127" s="139">
        <v>22.254798390614326</v>
      </c>
      <c r="AQ127" s="136">
        <v>9.4030367574806739</v>
      </c>
      <c r="AR127" s="908"/>
      <c r="AS127" s="908"/>
      <c r="AT127" s="908"/>
      <c r="AU127" s="908"/>
      <c r="AV127" s="908"/>
      <c r="AW127" s="908"/>
      <c r="AX127" s="908"/>
      <c r="AY127" s="908"/>
      <c r="AZ127" s="361"/>
      <c r="BA127" s="1089"/>
      <c r="BB127" s="585" t="s">
        <v>19</v>
      </c>
      <c r="BC127" s="442">
        <v>3271.6947329999994</v>
      </c>
      <c r="BD127" s="440">
        <v>2370.8748360000031</v>
      </c>
      <c r="BE127" s="440">
        <v>1332.895733000001</v>
      </c>
      <c r="BF127" s="440">
        <v>707.24777400000039</v>
      </c>
      <c r="BG127" s="446">
        <v>55.245087999999988</v>
      </c>
      <c r="BH127" s="442">
        <v>165.73299699999998</v>
      </c>
      <c r="BI127" s="440">
        <v>30.906403000000001</v>
      </c>
      <c r="BJ127" s="440">
        <v>19.314427999999999</v>
      </c>
      <c r="BK127" s="440">
        <v>5.5504020000000001</v>
      </c>
      <c r="BL127" s="446">
        <v>0</v>
      </c>
      <c r="BM127" s="442">
        <v>2831.1181899999988</v>
      </c>
      <c r="BN127" s="440">
        <v>1921.0250209999988</v>
      </c>
      <c r="BO127" s="440">
        <v>1482.7661140000012</v>
      </c>
      <c r="BP127" s="440">
        <v>890.54094099999963</v>
      </c>
      <c r="BQ127" s="446">
        <v>391.00366799999995</v>
      </c>
      <c r="BR127" s="442">
        <v>603.23831799999994</v>
      </c>
      <c r="BS127" s="440">
        <v>17.549759999999999</v>
      </c>
      <c r="BT127" s="440">
        <v>526.15271199999984</v>
      </c>
      <c r="BU127" s="440">
        <v>27.741934999999998</v>
      </c>
      <c r="BV127" s="440">
        <v>362.15158700000006</v>
      </c>
      <c r="BW127" s="440">
        <v>60.737051999999998</v>
      </c>
      <c r="BX127" s="440">
        <v>16.883913999999997</v>
      </c>
      <c r="BY127" s="444">
        <v>97.577639000000033</v>
      </c>
      <c r="BZ127" s="444">
        <v>341.91741000000007</v>
      </c>
      <c r="CA127" s="444">
        <v>763.28652000000034</v>
      </c>
      <c r="CB127" s="444">
        <v>485.70498700000007</v>
      </c>
      <c r="CC127" s="444">
        <v>11.090890999999999</v>
      </c>
      <c r="CD127" s="444">
        <v>267.28141999999997</v>
      </c>
      <c r="CE127" s="444">
        <v>862.8385780000001</v>
      </c>
      <c r="CF127" s="444">
        <v>160.85663500000007</v>
      </c>
      <c r="CG127" s="444">
        <v>122.76657500000002</v>
      </c>
      <c r="CH127" s="444">
        <v>81.480855000000005</v>
      </c>
      <c r="CI127" s="444">
        <v>301.13268800000009</v>
      </c>
      <c r="CJ127" s="444">
        <v>36.539200000000001</v>
      </c>
      <c r="CK127" s="444">
        <v>1200.4161930000002</v>
      </c>
      <c r="CL127" s="444">
        <v>249.49518800000013</v>
      </c>
      <c r="CM127" s="444">
        <v>807.41728599999999</v>
      </c>
      <c r="CN127" s="444">
        <v>269.92290400000002</v>
      </c>
      <c r="CO127" s="444">
        <v>1.519695</v>
      </c>
      <c r="CP127" s="444">
        <v>48.976258999999963</v>
      </c>
      <c r="CQ127" s="444">
        <v>13.281962999999996</v>
      </c>
      <c r="CR127" s="5"/>
      <c r="CS127" s="5"/>
      <c r="CT127" s="5"/>
      <c r="CU127" s="5"/>
      <c r="CV127" s="5"/>
      <c r="CW127" s="5"/>
      <c r="CX127" s="5"/>
      <c r="CY127" s="5"/>
      <c r="CZ127" s="7"/>
    </row>
    <row r="128" s="454" customFormat="true" ht="15" customHeight="true" x14ac:dyDescent="0.2">
      <c r="A128" s="1069" t="s">
        <v>185</v>
      </c>
      <c r="B128" s="387" t="s">
        <v>49</v>
      </c>
      <c r="C128" s="140">
        <v>13.055285252891933</v>
      </c>
      <c r="D128" s="139">
        <v>13.536491771244167</v>
      </c>
      <c r="E128" s="139">
        <v>19.265064348066915</v>
      </c>
      <c r="F128" s="139">
        <v>34.255847366354885</v>
      </c>
      <c r="G128" s="138">
        <v>31.111338803173272</v>
      </c>
      <c r="H128" s="137">
        <v>53.427212275200887</v>
      </c>
      <c r="I128" s="139">
        <v>57.768010347762797</v>
      </c>
      <c r="J128" s="139">
        <v>50.628245608044899</v>
      </c>
      <c r="K128" s="139">
        <v>48.502526879980209</v>
      </c>
      <c r="L128" s="136">
        <v>16.199697940395914</v>
      </c>
      <c r="M128" s="140">
        <v>14.034139371587203</v>
      </c>
      <c r="N128" s="139">
        <v>9.0664024765983946</v>
      </c>
      <c r="O128" s="139">
        <v>15.50064932420473</v>
      </c>
      <c r="P128" s="139">
        <v>15.607322985791768</v>
      </c>
      <c r="Q128" s="138">
        <v>13.270645446359175</v>
      </c>
      <c r="R128" s="137">
        <v>51.266032181397989</v>
      </c>
      <c r="S128" s="139">
        <v>41.588544823137269</v>
      </c>
      <c r="T128" s="139">
        <v>25.374157664711628</v>
      </c>
      <c r="U128" s="139">
        <v>14.207069273198272</v>
      </c>
      <c r="V128" s="139">
        <v>16.594368259854114</v>
      </c>
      <c r="W128" s="139">
        <v>36.241999400093292</v>
      </c>
      <c r="X128" s="139">
        <v>31.830231907561462</v>
      </c>
      <c r="Y128" s="139">
        <v>18.573824793673527</v>
      </c>
      <c r="Z128" s="139">
        <v>10.468713480760082</v>
      </c>
      <c r="AA128" s="139">
        <v>34.371940153735459</v>
      </c>
      <c r="AB128" s="139">
        <v>29.310809481043794</v>
      </c>
      <c r="AC128" s="139">
        <v>29.280250812795177</v>
      </c>
      <c r="AD128" s="139">
        <v>20.841646008732127</v>
      </c>
      <c r="AE128" s="139">
        <v>41.156259428680968</v>
      </c>
      <c r="AF128" s="139">
        <v>2.345012942594396</v>
      </c>
      <c r="AG128" s="139">
        <v>3.9931512569868648</v>
      </c>
      <c r="AH128" s="139">
        <v>8.5148581414646447</v>
      </c>
      <c r="AI128" s="139">
        <v>54.386251914147863</v>
      </c>
      <c r="AJ128" s="139">
        <v>22.323931859962613</v>
      </c>
      <c r="AK128" s="139">
        <v>22.056588575297457</v>
      </c>
      <c r="AL128" s="139">
        <v>32.492636479271738</v>
      </c>
      <c r="AM128" s="139">
        <v>8.0452380733303084</v>
      </c>
      <c r="AN128" s="139">
        <v>48.898373961398867</v>
      </c>
      <c r="AO128" s="139">
        <v>10.114994324867457</v>
      </c>
      <c r="AP128" s="139">
        <v>14.004250439854177</v>
      </c>
      <c r="AQ128" s="136">
        <v>7.2251179432772776</v>
      </c>
      <c r="AR128" s="908"/>
      <c r="AS128" s="908"/>
      <c r="AT128" s="908"/>
      <c r="AU128" s="908"/>
      <c r="AV128" s="908"/>
      <c r="AW128" s="908"/>
      <c r="AX128" s="908"/>
      <c r="AY128" s="908"/>
      <c r="AZ128" s="361"/>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46" t="s">
        <v>35</v>
      </c>
      <c r="CN128" s="46" t="s">
        <v>35</v>
      </c>
      <c r="CO128" s="46" t="s">
        <v>35</v>
      </c>
      <c r="CP128" s="46" t="s">
        <v>35</v>
      </c>
      <c r="CQ128" s="46" t="s">
        <v>35</v>
      </c>
      <c r="CR128" s="7"/>
      <c r="CS128" s="7"/>
      <c r="CT128" s="7"/>
      <c r="CU128" s="7"/>
      <c r="CV128" s="7"/>
      <c r="CW128" s="7"/>
      <c r="CX128" s="7"/>
      <c r="CY128" s="7"/>
      <c r="CZ128" s="7"/>
    </row>
    <row r="129" s="454" customFormat="true" ht="15" customHeight="true" x14ac:dyDescent="0.2">
      <c r="A129" s="1070"/>
      <c r="B129" s="388" t="s">
        <v>48</v>
      </c>
      <c r="C129" s="135">
        <v>86.944714747108094</v>
      </c>
      <c r="D129" s="134">
        <v>86.463508228755799</v>
      </c>
      <c r="E129" s="134">
        <v>80.734935651933057</v>
      </c>
      <c r="F129" s="134">
        <v>65.744152633645115</v>
      </c>
      <c r="G129" s="133">
        <v>68.88866119682659</v>
      </c>
      <c r="H129" s="132">
        <v>46.572787724799127</v>
      </c>
      <c r="I129" s="134">
        <v>42.231989652237118</v>
      </c>
      <c r="J129" s="134">
        <v>49.371754391955051</v>
      </c>
      <c r="K129" s="134">
        <v>51.497473120019954</v>
      </c>
      <c r="L129" s="131">
        <v>83.800302059604121</v>
      </c>
      <c r="M129" s="135">
        <v>85.965860628412784</v>
      </c>
      <c r="N129" s="134">
        <v>90.933597523401616</v>
      </c>
      <c r="O129" s="134">
        <v>84.499350675795228</v>
      </c>
      <c r="P129" s="134">
        <v>84.392677014208232</v>
      </c>
      <c r="Q129" s="133">
        <v>86.729354553640832</v>
      </c>
      <c r="R129" s="132">
        <v>48.733967818601997</v>
      </c>
      <c r="S129" s="134">
        <v>58.411455176862773</v>
      </c>
      <c r="T129" s="134">
        <v>74.625842335288368</v>
      </c>
      <c r="U129" s="134">
        <v>85.792930726801657</v>
      </c>
      <c r="V129" s="134">
        <v>83.405631740145878</v>
      </c>
      <c r="W129" s="134">
        <v>63.758000599906673</v>
      </c>
      <c r="X129" s="134">
        <v>68.169768092438574</v>
      </c>
      <c r="Y129" s="134">
        <v>81.426175206326505</v>
      </c>
      <c r="Z129" s="134">
        <v>89.531286519239913</v>
      </c>
      <c r="AA129" s="134">
        <v>65.628059846264534</v>
      </c>
      <c r="AB129" s="134">
        <v>70.68919051895621</v>
      </c>
      <c r="AC129" s="134">
        <v>70.719749187204854</v>
      </c>
      <c r="AD129" s="134">
        <v>79.158353991267887</v>
      </c>
      <c r="AE129" s="134">
        <v>58.843740571319067</v>
      </c>
      <c r="AF129" s="134">
        <v>97.654987057405592</v>
      </c>
      <c r="AG129" s="134">
        <v>96.006848743013123</v>
      </c>
      <c r="AH129" s="134">
        <v>91.485141858535343</v>
      </c>
      <c r="AI129" s="134">
        <v>45.613748085852166</v>
      </c>
      <c r="AJ129" s="134">
        <v>77.676068140037373</v>
      </c>
      <c r="AK129" s="134">
        <v>77.94341142470256</v>
      </c>
      <c r="AL129" s="134">
        <v>67.507363520728248</v>
      </c>
      <c r="AM129" s="134">
        <v>91.954761926669676</v>
      </c>
      <c r="AN129" s="134">
        <v>51.101626038601125</v>
      </c>
      <c r="AO129" s="134">
        <v>89.885005675132561</v>
      </c>
      <c r="AP129" s="134">
        <v>85.995749560145839</v>
      </c>
      <c r="AQ129" s="131">
        <v>92.774882056722703</v>
      </c>
      <c r="AR129" s="908"/>
      <c r="AS129" s="908"/>
      <c r="AT129" s="908"/>
      <c r="AU129" s="908"/>
      <c r="AV129" s="908"/>
      <c r="AW129" s="908"/>
      <c r="AX129" s="908"/>
      <c r="AY129" s="908"/>
      <c r="AZ129" s="361"/>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45" t="s">
        <v>35</v>
      </c>
      <c r="CN129" s="45" t="s">
        <v>35</v>
      </c>
      <c r="CO129" s="45" t="s">
        <v>35</v>
      </c>
      <c r="CP129" s="45" t="s">
        <v>35</v>
      </c>
      <c r="CQ129" s="45" t="s">
        <v>35</v>
      </c>
      <c r="CR129" s="7"/>
      <c r="CS129" s="7"/>
      <c r="CT129" s="7"/>
      <c r="CU129" s="7"/>
      <c r="CV129" s="7"/>
      <c r="CW129" s="7"/>
      <c r="CX129" s="7"/>
      <c r="CY129" s="7"/>
      <c r="CZ129" s="7"/>
    </row>
    <row r="130" s="333" customFormat="true" ht="15" customHeight="true" x14ac:dyDescent="0.2">
      <c r="A130" s="1082" t="s">
        <v>47</v>
      </c>
      <c r="B130" s="385" t="s">
        <v>42</v>
      </c>
      <c r="C130" s="391">
        <f>C158/(C158+C159)*100</f>
        <v>6.1164594172029032</v>
      </c>
      <c r="D130" s="392">
        <f t="shared" ref="D130:AQ130" si="6">D158/(D158+D159)*100</f>
        <v>6.0922290640629244</v>
      </c>
      <c r="E130" s="392">
        <f t="shared" si="6"/>
        <v>10.20205339578823</v>
      </c>
      <c r="F130" s="392">
        <f t="shared" si="6"/>
        <v>13.723930251163335</v>
      </c>
      <c r="G130" s="393">
        <f t="shared" si="6"/>
        <v>20.795460979235372</v>
      </c>
      <c r="H130" s="394">
        <f t="shared" si="6"/>
        <v>10.8698098093158</v>
      </c>
      <c r="I130" s="392">
        <f t="shared" si="6"/>
        <v>19.277192796208809</v>
      </c>
      <c r="J130" s="392">
        <f t="shared" si="6"/>
        <v>18.146540754804285</v>
      </c>
      <c r="K130" s="392">
        <f t="shared" si="6"/>
        <v>21.241850711328226</v>
      </c>
      <c r="L130" s="395">
        <f t="shared" si="6"/>
        <v>31.083373441627533</v>
      </c>
      <c r="M130" s="391">
        <f t="shared" si="6"/>
        <v>5.7385741118559128</v>
      </c>
      <c r="N130" s="392">
        <f t="shared" si="6"/>
        <v>5.8603024572237574</v>
      </c>
      <c r="O130" s="392">
        <f t="shared" si="6"/>
        <v>8.2315094431794567</v>
      </c>
      <c r="P130" s="392">
        <f t="shared" si="6"/>
        <v>10.877786639010486</v>
      </c>
      <c r="Q130" s="393">
        <f t="shared" si="6"/>
        <v>15.051157417343838</v>
      </c>
      <c r="R130" s="394">
        <f t="shared" si="6"/>
        <v>12.779274894238076</v>
      </c>
      <c r="S130" s="392">
        <f t="shared" si="6"/>
        <v>11.47405356642702</v>
      </c>
      <c r="T130" s="392">
        <f t="shared" si="6"/>
        <v>2.996880534867441</v>
      </c>
      <c r="U130" s="392">
        <f t="shared" si="6"/>
        <v>27.838761932312849</v>
      </c>
      <c r="V130" s="392">
        <f t="shared" si="6"/>
        <v>4.9479905192005145</v>
      </c>
      <c r="W130" s="392">
        <f t="shared" si="6"/>
        <v>12.808068247664348</v>
      </c>
      <c r="X130" s="392">
        <f t="shared" si="6"/>
        <v>10.344238057640101</v>
      </c>
      <c r="Y130" s="392">
        <f t="shared" si="6"/>
        <v>35.426824709510782</v>
      </c>
      <c r="Z130" s="392">
        <f t="shared" si="6"/>
        <v>3.8366169501554443</v>
      </c>
      <c r="AA130" s="392">
        <f t="shared" si="6"/>
        <v>0</v>
      </c>
      <c r="AB130" s="392">
        <f t="shared" si="6"/>
        <v>12.887322919541729</v>
      </c>
      <c r="AC130" s="392">
        <f t="shared" si="6"/>
        <v>5.9233213394769768</v>
      </c>
      <c r="AD130" s="392">
        <f t="shared" si="6"/>
        <v>29.359183660244419</v>
      </c>
      <c r="AE130" s="392">
        <f t="shared" si="6"/>
        <v>0.71510224788369914</v>
      </c>
      <c r="AF130" s="392">
        <f t="shared" si="6"/>
        <v>26.780850857745868</v>
      </c>
      <c r="AG130" s="392">
        <f t="shared" si="6"/>
        <v>47.835538945409155</v>
      </c>
      <c r="AH130" s="392">
        <f t="shared" si="6"/>
        <v>0.70704719130298099</v>
      </c>
      <c r="AI130" s="392">
        <f t="shared" si="6"/>
        <v>4.2549713629396049</v>
      </c>
      <c r="AJ130" s="392">
        <f t="shared" si="6"/>
        <v>16.778052376158975</v>
      </c>
      <c r="AK130" s="392">
        <f t="shared" si="6"/>
        <v>3.6451397663112957</v>
      </c>
      <c r="AL130" s="392">
        <f t="shared" si="6"/>
        <v>7.0114816936473758</v>
      </c>
      <c r="AM130" s="392">
        <f t="shared" si="6"/>
        <v>6.0611328037986034</v>
      </c>
      <c r="AN130" s="392">
        <f t="shared" si="6"/>
        <v>9.5537657791494865</v>
      </c>
      <c r="AO130" s="392">
        <f t="shared" si="6"/>
        <v>78.673391428392179</v>
      </c>
      <c r="AP130" s="392">
        <f t="shared" si="6"/>
        <v>74.505207639136998</v>
      </c>
      <c r="AQ130" s="395">
        <f t="shared" si="6"/>
        <v>79.482464499772689</v>
      </c>
      <c r="AR130" s="908"/>
      <c r="AS130" s="908"/>
      <c r="AT130" s="908"/>
      <c r="AU130" s="908"/>
      <c r="AV130" s="908"/>
      <c r="AW130" s="908"/>
      <c r="AX130" s="908"/>
      <c r="AY130" s="908"/>
      <c r="AZ130" s="36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400"/>
      <c r="AN131" s="400"/>
      <c r="AO131" s="400"/>
      <c r="AP131" s="400"/>
      <c r="AQ131" s="400"/>
      <c r="AR131" s="908"/>
      <c r="AS131" s="908"/>
      <c r="AT131" s="908"/>
      <c r="AU131" s="908"/>
      <c r="AV131" s="908"/>
      <c r="AW131" s="908"/>
      <c r="AX131" s="908"/>
      <c r="AY131" s="908"/>
      <c r="AZ131" s="36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14"/>
      <c r="AN132" s="14"/>
      <c r="AO132" s="14"/>
      <c r="AP132" s="14"/>
      <c r="AQ132" s="14"/>
      <c r="AR132" s="908"/>
      <c r="AS132" s="908"/>
      <c r="AT132" s="908"/>
      <c r="AU132" s="908"/>
      <c r="AV132" s="908"/>
      <c r="AW132" s="908"/>
      <c r="AX132" s="908"/>
      <c r="AY132" s="908"/>
      <c r="AZ132" s="36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454"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415"/>
      <c r="AN133" s="415"/>
      <c r="AO133" s="415"/>
      <c r="AP133" s="415"/>
      <c r="AQ133" s="415"/>
      <c r="AR133" s="908"/>
      <c r="AS133" s="908"/>
      <c r="AT133" s="908"/>
      <c r="AU133" s="908"/>
      <c r="AV133" s="908"/>
      <c r="AW133" s="908"/>
      <c r="AX133" s="908"/>
      <c r="AY133" s="908"/>
      <c r="AZ133" s="361"/>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426"/>
      <c r="CN133" s="426"/>
      <c r="CO133" s="426"/>
      <c r="CP133" s="426"/>
      <c r="CQ133" s="426"/>
      <c r="CR133" s="360"/>
      <c r="CS133" s="360"/>
      <c r="CT133" s="360"/>
      <c r="CU133" s="360"/>
      <c r="CV133" s="360"/>
      <c r="CW133" s="360"/>
      <c r="CX133" s="360"/>
      <c r="CY133" s="360"/>
      <c r="CZ133" s="360"/>
    </row>
    <row r="134" s="454" customFormat="true" ht="24"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375</v>
      </c>
      <c r="T134" s="581" t="s">
        <v>149</v>
      </c>
      <c r="U134" s="581" t="s">
        <v>150</v>
      </c>
      <c r="V134" s="581" t="s">
        <v>151</v>
      </c>
      <c r="W134" s="581" t="s">
        <v>152</v>
      </c>
      <c r="X134" s="581" t="s">
        <v>153</v>
      </c>
      <c r="Y134" s="581" t="s">
        <v>154</v>
      </c>
      <c r="Z134" s="581" t="s">
        <v>155</v>
      </c>
      <c r="AA134" s="581" t="s">
        <v>156</v>
      </c>
      <c r="AB134" s="581" t="s">
        <v>157</v>
      </c>
      <c r="AC134" s="581" t="s">
        <v>158</v>
      </c>
      <c r="AD134" s="581" t="s">
        <v>159</v>
      </c>
      <c r="AE134" s="581" t="s">
        <v>160</v>
      </c>
      <c r="AF134" s="581" t="s">
        <v>277</v>
      </c>
      <c r="AG134" s="581" t="s">
        <v>278</v>
      </c>
      <c r="AH134" s="581" t="s">
        <v>161</v>
      </c>
      <c r="AI134" s="581" t="s">
        <v>162</v>
      </c>
      <c r="AJ134" s="581" t="s">
        <v>163</v>
      </c>
      <c r="AK134" s="581" t="s">
        <v>164</v>
      </c>
      <c r="AL134" s="581" t="s">
        <v>165</v>
      </c>
      <c r="AM134" s="581" t="s">
        <v>166</v>
      </c>
      <c r="AN134" s="581" t="s">
        <v>167</v>
      </c>
      <c r="AO134" s="581" t="s">
        <v>279</v>
      </c>
      <c r="AP134" s="581" t="s">
        <v>281</v>
      </c>
      <c r="AQ134" s="582" t="s">
        <v>376</v>
      </c>
      <c r="AR134" s="908"/>
      <c r="AS134" s="908"/>
      <c r="AT134" s="908"/>
      <c r="AU134" s="908"/>
      <c r="AV134" s="908"/>
      <c r="AW134" s="908"/>
      <c r="AX134" s="908"/>
      <c r="AY134" s="908"/>
      <c r="AZ134" s="361"/>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375</v>
      </c>
      <c r="BT134" s="554" t="s">
        <v>149</v>
      </c>
      <c r="BU134" s="554" t="s">
        <v>150</v>
      </c>
      <c r="BV134" s="554" t="s">
        <v>151</v>
      </c>
      <c r="BW134" s="554" t="s">
        <v>152</v>
      </c>
      <c r="BX134" s="554" t="s">
        <v>153</v>
      </c>
      <c r="BY134" s="555" t="s">
        <v>154</v>
      </c>
      <c r="BZ134" s="555" t="s">
        <v>155</v>
      </c>
      <c r="CA134" s="555" t="s">
        <v>156</v>
      </c>
      <c r="CB134" s="555" t="s">
        <v>157</v>
      </c>
      <c r="CC134" s="555" t="s">
        <v>158</v>
      </c>
      <c r="CD134" s="555" t="s">
        <v>159</v>
      </c>
      <c r="CE134" s="555" t="s">
        <v>160</v>
      </c>
      <c r="CF134" s="555" t="s">
        <v>277</v>
      </c>
      <c r="CG134" s="555" t="s">
        <v>278</v>
      </c>
      <c r="CH134" s="555" t="s">
        <v>161</v>
      </c>
      <c r="CI134" s="555" t="s">
        <v>162</v>
      </c>
      <c r="CJ134" s="555" t="s">
        <v>163</v>
      </c>
      <c r="CK134" s="555" t="s">
        <v>164</v>
      </c>
      <c r="CL134" s="555" t="s">
        <v>165</v>
      </c>
      <c r="CM134" s="555" t="s">
        <v>166</v>
      </c>
      <c r="CN134" s="555" t="s">
        <v>167</v>
      </c>
      <c r="CO134" s="555" t="s">
        <v>279</v>
      </c>
      <c r="CP134" s="555" t="s">
        <v>281</v>
      </c>
      <c r="CQ134" s="555" t="s">
        <v>376</v>
      </c>
      <c r="CR134" s="201"/>
      <c r="CS134" s="201"/>
      <c r="CT134" s="201"/>
      <c r="CU134" s="201"/>
      <c r="CV134" s="201"/>
      <c r="CW134" s="201"/>
      <c r="CX134" s="201"/>
      <c r="CY134" s="201"/>
      <c r="CZ134" s="201"/>
    </row>
    <row r="135" s="454" customFormat="true" ht="15" customHeight="true" x14ac:dyDescent="0.2">
      <c r="A135" s="1068" t="s">
        <v>45</v>
      </c>
      <c r="B135" s="386" t="s">
        <v>44</v>
      </c>
      <c r="C135" s="145">
        <v>0</v>
      </c>
      <c r="D135" s="144">
        <v>0</v>
      </c>
      <c r="E135" s="144">
        <v>0</v>
      </c>
      <c r="F135" s="144">
        <v>9.4211276646991887E-2</v>
      </c>
      <c r="G135" s="143">
        <v>1.6090897480589739</v>
      </c>
      <c r="H135" s="142">
        <v>0.20309609123393774</v>
      </c>
      <c r="I135" s="144">
        <v>0.53557454972336083</v>
      </c>
      <c r="J135" s="144">
        <v>0.54951094154432634</v>
      </c>
      <c r="K135" s="144">
        <v>0.50491642575975226</v>
      </c>
      <c r="L135" s="141">
        <v>5.3662117932082829</v>
      </c>
      <c r="M135" s="145">
        <v>0</v>
      </c>
      <c r="N135" s="144">
        <v>0</v>
      </c>
      <c r="O135" s="144">
        <v>0</v>
      </c>
      <c r="P135" s="144">
        <v>0</v>
      </c>
      <c r="Q135" s="143">
        <v>5.969493996715998E-2</v>
      </c>
      <c r="R135" s="142">
        <v>0</v>
      </c>
      <c r="S135" s="144">
        <v>1.6506512960859081</v>
      </c>
      <c r="T135" s="144">
        <v>0</v>
      </c>
      <c r="U135" s="144">
        <v>0</v>
      </c>
      <c r="V135" s="144">
        <v>0</v>
      </c>
      <c r="W135" s="144">
        <v>0</v>
      </c>
      <c r="X135" s="144">
        <v>0.3680079183857044</v>
      </c>
      <c r="Y135" s="144">
        <v>0</v>
      </c>
      <c r="Z135" s="144">
        <v>0.13068973580982113</v>
      </c>
      <c r="AA135" s="144">
        <v>0</v>
      </c>
      <c r="AB135" s="144">
        <v>0.22011535369668442</v>
      </c>
      <c r="AC135" s="144">
        <v>0.28553048733802389</v>
      </c>
      <c r="AD135" s="144">
        <v>0</v>
      </c>
      <c r="AE135" s="144">
        <v>0.70495507592383133</v>
      </c>
      <c r="AF135" s="144">
        <v>0</v>
      </c>
      <c r="AG135" s="144">
        <v>0</v>
      </c>
      <c r="AH135" s="144">
        <v>0.70681434421779687</v>
      </c>
      <c r="AI135" s="144">
        <v>0</v>
      </c>
      <c r="AJ135" s="144">
        <v>8.2411426785618122E-2</v>
      </c>
      <c r="AK135" s="144">
        <v>0</v>
      </c>
      <c r="AL135" s="144">
        <v>0.44870510879161057</v>
      </c>
      <c r="AM135" s="144">
        <v>4.0777290537337287E-2</v>
      </c>
      <c r="AN135" s="144">
        <v>0.55671584256572926</v>
      </c>
      <c r="AO135" s="144">
        <v>5.1719642455087298</v>
      </c>
      <c r="AP135" s="144">
        <v>0.52175448203298513</v>
      </c>
      <c r="AQ135" s="141">
        <v>2.3806895946690849</v>
      </c>
      <c r="AR135" s="908"/>
      <c r="AS135" s="908"/>
      <c r="AT135" s="908"/>
      <c r="AU135" s="908"/>
      <c r="AV135" s="908"/>
      <c r="AW135" s="908"/>
      <c r="AX135" s="908"/>
      <c r="AY135" s="908"/>
      <c r="AZ135" s="361"/>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47" t="s">
        <v>35</v>
      </c>
      <c r="CN135" s="47" t="s">
        <v>35</v>
      </c>
      <c r="CO135" s="47" t="s">
        <v>35</v>
      </c>
      <c r="CP135" s="47" t="s">
        <v>35</v>
      </c>
      <c r="CQ135" s="47" t="s">
        <v>35</v>
      </c>
      <c r="CR135" s="7"/>
      <c r="CS135" s="7"/>
      <c r="CT135" s="7"/>
      <c r="CU135" s="7"/>
      <c r="CV135" s="7"/>
      <c r="CW135" s="7"/>
      <c r="CX135" s="7"/>
      <c r="CY135" s="7"/>
      <c r="CZ135" s="7"/>
    </row>
    <row r="136" s="454" customFormat="true" ht="15" customHeight="true" x14ac:dyDescent="0.2">
      <c r="A136" s="1069"/>
      <c r="B136" s="387" t="s">
        <v>43</v>
      </c>
      <c r="C136" s="140">
        <v>0</v>
      </c>
      <c r="D136" s="139">
        <v>0</v>
      </c>
      <c r="E136" s="139">
        <v>0</v>
      </c>
      <c r="F136" s="139">
        <v>0.25619324921558229</v>
      </c>
      <c r="G136" s="138">
        <v>7.9318198474156523</v>
      </c>
      <c r="H136" s="137">
        <v>0</v>
      </c>
      <c r="I136" s="139">
        <v>1.2665600915503517</v>
      </c>
      <c r="J136" s="139">
        <v>2.9242796350455658</v>
      </c>
      <c r="K136" s="139">
        <v>6.9350236254242814</v>
      </c>
      <c r="L136" s="136">
        <v>22.283172133765881</v>
      </c>
      <c r="M136" s="140">
        <v>0</v>
      </c>
      <c r="N136" s="139">
        <v>0</v>
      </c>
      <c r="O136" s="139">
        <v>0</v>
      </c>
      <c r="P136" s="139">
        <v>0</v>
      </c>
      <c r="Q136" s="138">
        <v>0.59816445942621821</v>
      </c>
      <c r="R136" s="137">
        <v>0.19280485394038704</v>
      </c>
      <c r="S136" s="139">
        <v>7.8518346775678651</v>
      </c>
      <c r="T136" s="139">
        <v>0.16105995166369066</v>
      </c>
      <c r="U136" s="139">
        <v>0.3295116684348306</v>
      </c>
      <c r="V136" s="139">
        <v>0.4484244415664268</v>
      </c>
      <c r="W136" s="139">
        <v>1.5588193209907666</v>
      </c>
      <c r="X136" s="139">
        <v>1.7035114457705003</v>
      </c>
      <c r="Y136" s="139">
        <v>0</v>
      </c>
      <c r="Z136" s="139">
        <v>2.2018149920039347</v>
      </c>
      <c r="AA136" s="139">
        <v>0</v>
      </c>
      <c r="AB136" s="139">
        <v>2.2031151616037468</v>
      </c>
      <c r="AC136" s="139">
        <v>3.5396947001109291</v>
      </c>
      <c r="AD136" s="139">
        <v>0</v>
      </c>
      <c r="AE136" s="139">
        <v>2.8188097119125883</v>
      </c>
      <c r="AF136" s="139">
        <v>0</v>
      </c>
      <c r="AG136" s="139">
        <v>0</v>
      </c>
      <c r="AH136" s="139">
        <v>1.2172877513643143</v>
      </c>
      <c r="AI136" s="139">
        <v>0.87210650330408324</v>
      </c>
      <c r="AJ136" s="139">
        <v>0</v>
      </c>
      <c r="AK136" s="139">
        <v>1.5409114960082473</v>
      </c>
      <c r="AL136" s="139">
        <v>2.1294689434091425</v>
      </c>
      <c r="AM136" s="139">
        <v>0.21009118476283481</v>
      </c>
      <c r="AN136" s="139">
        <v>0.3861024561851859</v>
      </c>
      <c r="AO136" s="139">
        <v>5.00163223314091</v>
      </c>
      <c r="AP136" s="139">
        <v>0</v>
      </c>
      <c r="AQ136" s="136">
        <v>0.77342989202420753</v>
      </c>
      <c r="AR136" s="908"/>
      <c r="AS136" s="908"/>
      <c r="AT136" s="908"/>
      <c r="AU136" s="908"/>
      <c r="AV136" s="908"/>
      <c r="AW136" s="908"/>
      <c r="AX136" s="908"/>
      <c r="AY136" s="908"/>
      <c r="AZ136" s="361"/>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46" t="s">
        <v>35</v>
      </c>
      <c r="CN136" s="46" t="s">
        <v>35</v>
      </c>
      <c r="CO136" s="46" t="s">
        <v>35</v>
      </c>
      <c r="CP136" s="46" t="s">
        <v>35</v>
      </c>
      <c r="CQ136" s="46" t="s">
        <v>35</v>
      </c>
      <c r="CR136" s="7"/>
      <c r="CS136" s="7"/>
      <c r="CT136" s="7"/>
      <c r="CU136" s="7"/>
      <c r="CV136" s="7"/>
      <c r="CW136" s="7"/>
      <c r="CX136" s="7"/>
      <c r="CY136" s="7"/>
      <c r="CZ136" s="7"/>
    </row>
    <row r="137" s="454" customFormat="true" ht="15" customHeight="true" x14ac:dyDescent="0.2">
      <c r="A137" s="1069"/>
      <c r="B137" s="387" t="s">
        <v>42</v>
      </c>
      <c r="C137" s="140">
        <v>4.2582300199551355</v>
      </c>
      <c r="D137" s="139">
        <v>4.7714994105362774</v>
      </c>
      <c r="E137" s="139">
        <v>9.8551279845536666</v>
      </c>
      <c r="F137" s="139">
        <v>20.041119581994341</v>
      </c>
      <c r="G137" s="138">
        <v>46.297221680872234</v>
      </c>
      <c r="H137" s="137">
        <v>15.548589489220829</v>
      </c>
      <c r="I137" s="139">
        <v>35.261115919553568</v>
      </c>
      <c r="J137" s="139">
        <v>41.039858283710558</v>
      </c>
      <c r="K137" s="139">
        <v>53.796460718432805</v>
      </c>
      <c r="L137" s="136">
        <v>56.87976037655941</v>
      </c>
      <c r="M137" s="140">
        <v>3.6840647067804939</v>
      </c>
      <c r="N137" s="139">
        <v>4.6551735662180738</v>
      </c>
      <c r="O137" s="139">
        <v>6.8099625530288188</v>
      </c>
      <c r="P137" s="139">
        <v>10.860782820503223</v>
      </c>
      <c r="Q137" s="138">
        <v>23.974263150253268</v>
      </c>
      <c r="R137" s="137">
        <v>16.641751143536112</v>
      </c>
      <c r="S137" s="139">
        <v>33.008028360952174</v>
      </c>
      <c r="T137" s="139">
        <v>6.8535516778520513</v>
      </c>
      <c r="U137" s="139">
        <v>35.271587498647115</v>
      </c>
      <c r="V137" s="139">
        <v>9.0414343156195578</v>
      </c>
      <c r="W137" s="139">
        <v>15.584656366692123</v>
      </c>
      <c r="X137" s="139">
        <v>21.384519123887515</v>
      </c>
      <c r="Y137" s="139">
        <v>32.888617970410706</v>
      </c>
      <c r="Z137" s="139">
        <v>5.7724186470137342</v>
      </c>
      <c r="AA137" s="139">
        <v>11.680776890181482</v>
      </c>
      <c r="AB137" s="139">
        <v>16.290451681959201</v>
      </c>
      <c r="AC137" s="139">
        <v>18.13426585518685</v>
      </c>
      <c r="AD137" s="139">
        <v>27.556646760310453</v>
      </c>
      <c r="AE137" s="139">
        <v>12.321738718940933</v>
      </c>
      <c r="AF137" s="139">
        <v>17.475687281900807</v>
      </c>
      <c r="AG137" s="139">
        <v>37.036074344805101</v>
      </c>
      <c r="AH137" s="139">
        <v>4.692130141406321</v>
      </c>
      <c r="AI137" s="139">
        <v>9.9195110870915464</v>
      </c>
      <c r="AJ137" s="139">
        <v>24.584726823320192</v>
      </c>
      <c r="AK137" s="139">
        <v>9.8028205373922095</v>
      </c>
      <c r="AL137" s="139">
        <v>7.7075381362785844</v>
      </c>
      <c r="AM137" s="139">
        <v>6.0627008441746844</v>
      </c>
      <c r="AN137" s="139">
        <v>17.988798087056971</v>
      </c>
      <c r="AO137" s="139">
        <v>75.05749703040118</v>
      </c>
      <c r="AP137" s="139">
        <v>56.259076236813101</v>
      </c>
      <c r="AQ137" s="136">
        <v>70.325870289865065</v>
      </c>
      <c r="AR137" s="908"/>
      <c r="AS137" s="908"/>
      <c r="AT137" s="908"/>
      <c r="AU137" s="908"/>
      <c r="AV137" s="908"/>
      <c r="AW137" s="908"/>
      <c r="AX137" s="908"/>
      <c r="AY137" s="908"/>
      <c r="AZ137" s="361"/>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46" t="s">
        <v>35</v>
      </c>
      <c r="CN137" s="46" t="s">
        <v>35</v>
      </c>
      <c r="CO137" s="46" t="s">
        <v>35</v>
      </c>
      <c r="CP137" s="46" t="s">
        <v>35</v>
      </c>
      <c r="CQ137" s="46" t="s">
        <v>35</v>
      </c>
      <c r="CR137" s="7"/>
      <c r="CS137" s="7"/>
      <c r="CT137" s="7"/>
      <c r="CU137" s="7"/>
      <c r="CV137" s="7"/>
      <c r="CW137" s="7"/>
      <c r="CX137" s="7"/>
      <c r="CY137" s="7"/>
      <c r="CZ137" s="7"/>
    </row>
    <row r="138" s="454" customFormat="true" ht="15" customHeight="true" x14ac:dyDescent="0.2">
      <c r="A138" s="1069"/>
      <c r="B138" s="387" t="s">
        <v>41</v>
      </c>
      <c r="C138" s="140">
        <v>62.536888774877667</v>
      </c>
      <c r="D138" s="139">
        <v>71.04782551174381</v>
      </c>
      <c r="E138" s="139">
        <v>76.582658297846024</v>
      </c>
      <c r="F138" s="139">
        <v>72.408741911591889</v>
      </c>
      <c r="G138" s="138">
        <v>43.599910388880183</v>
      </c>
      <c r="H138" s="137">
        <v>76.94118135760435</v>
      </c>
      <c r="I138" s="139">
        <v>61.575843030819797</v>
      </c>
      <c r="J138" s="139">
        <v>54.635863775487913</v>
      </c>
      <c r="K138" s="139">
        <v>38.518218479466029</v>
      </c>
      <c r="L138" s="136">
        <v>15.470855696466474</v>
      </c>
      <c r="M138" s="140">
        <v>58.852171557034659</v>
      </c>
      <c r="N138" s="139">
        <v>69.903967798224414</v>
      </c>
      <c r="O138" s="139">
        <v>73.58941500099553</v>
      </c>
      <c r="P138" s="139">
        <v>77.35962469548474</v>
      </c>
      <c r="Q138" s="138">
        <v>70.193645310001202</v>
      </c>
      <c r="R138" s="137">
        <v>52.295153804585112</v>
      </c>
      <c r="S138" s="139">
        <v>56.908835858521442</v>
      </c>
      <c r="T138" s="139">
        <v>73.547711152951891</v>
      </c>
      <c r="U138" s="139">
        <v>63.114389196315969</v>
      </c>
      <c r="V138" s="139">
        <v>78.178321503331219</v>
      </c>
      <c r="W138" s="139">
        <v>80.179004303613112</v>
      </c>
      <c r="X138" s="139">
        <v>75.644073951251684</v>
      </c>
      <c r="Y138" s="139">
        <v>56.552109162824159</v>
      </c>
      <c r="Z138" s="139">
        <v>64.156450473090132</v>
      </c>
      <c r="AA138" s="139">
        <v>50.043985633688223</v>
      </c>
      <c r="AB138" s="139">
        <v>65.241271933429701</v>
      </c>
      <c r="AC138" s="139">
        <v>77.58390581778805</v>
      </c>
      <c r="AD138" s="139">
        <v>58.122931035338041</v>
      </c>
      <c r="AE138" s="139">
        <v>64.262228288465693</v>
      </c>
      <c r="AF138" s="139">
        <v>23.349139914500441</v>
      </c>
      <c r="AG138" s="139">
        <v>19.198978958159152</v>
      </c>
      <c r="AH138" s="139">
        <v>87.446220122580044</v>
      </c>
      <c r="AI138" s="139">
        <v>68.572433209958064</v>
      </c>
      <c r="AJ138" s="139">
        <v>73.156780913002905</v>
      </c>
      <c r="AK138" s="139">
        <v>59.403613603292285</v>
      </c>
      <c r="AL138" s="139">
        <v>74.643722487850397</v>
      </c>
      <c r="AM138" s="139">
        <v>58.760760839886771</v>
      </c>
      <c r="AN138" s="139">
        <v>69.698200169452434</v>
      </c>
      <c r="AO138" s="139">
        <v>14.484929485840938</v>
      </c>
      <c r="AP138" s="139">
        <v>20.964370890539559</v>
      </c>
      <c r="AQ138" s="136">
        <v>17.116973465960935</v>
      </c>
      <c r="AR138" s="908"/>
      <c r="AS138" s="908"/>
      <c r="AT138" s="908"/>
      <c r="AU138" s="908"/>
      <c r="AV138" s="908"/>
      <c r="AW138" s="908"/>
      <c r="AX138" s="908"/>
      <c r="AY138" s="908"/>
      <c r="AZ138" s="361"/>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46" t="s">
        <v>35</v>
      </c>
      <c r="CN138" s="46" t="s">
        <v>35</v>
      </c>
      <c r="CO138" s="46" t="s">
        <v>35</v>
      </c>
      <c r="CP138" s="46" t="s">
        <v>35</v>
      </c>
      <c r="CQ138" s="46" t="s">
        <v>35</v>
      </c>
      <c r="CR138" s="7"/>
      <c r="CS138" s="7"/>
      <c r="CT138" s="7"/>
      <c r="CU138" s="7"/>
      <c r="CV138" s="7"/>
      <c r="CW138" s="7"/>
      <c r="CX138" s="7"/>
      <c r="CY138" s="7"/>
      <c r="CZ138" s="7"/>
    </row>
    <row r="139" s="454" customFormat="true" ht="15" customHeight="true" x14ac:dyDescent="0.2">
      <c r="A139" s="1069"/>
      <c r="B139" s="387" t="s">
        <v>19</v>
      </c>
      <c r="C139" s="140">
        <v>33.204881205167446</v>
      </c>
      <c r="D139" s="139">
        <v>24.180675077720046</v>
      </c>
      <c r="E139" s="139">
        <v>13.562213717600452</v>
      </c>
      <c r="F139" s="139">
        <v>7.1997339805514438</v>
      </c>
      <c r="G139" s="138">
        <v>0.56195833477281965</v>
      </c>
      <c r="H139" s="137">
        <v>7.3071330619409265</v>
      </c>
      <c r="I139" s="139">
        <v>1.3609064083528954</v>
      </c>
      <c r="J139" s="139">
        <v>0.85048736421177507</v>
      </c>
      <c r="K139" s="139">
        <v>0.24538075091702097</v>
      </c>
      <c r="L139" s="136">
        <v>0</v>
      </c>
      <c r="M139" s="140">
        <v>37.46376373618498</v>
      </c>
      <c r="N139" s="139">
        <v>25.440858635557479</v>
      </c>
      <c r="O139" s="139">
        <v>19.600622445975734</v>
      </c>
      <c r="P139" s="139">
        <v>11.77959248401195</v>
      </c>
      <c r="Q139" s="138">
        <v>5.1742321403520091</v>
      </c>
      <c r="R139" s="137">
        <v>30.870290197938306</v>
      </c>
      <c r="S139" s="139">
        <v>0.58064980687248813</v>
      </c>
      <c r="T139" s="139">
        <v>19.437677217532219</v>
      </c>
      <c r="U139" s="139">
        <v>1.2845116366020926</v>
      </c>
      <c r="V139" s="139">
        <v>12.331819739482718</v>
      </c>
      <c r="W139" s="139">
        <v>2.6775200087041195</v>
      </c>
      <c r="X139" s="139">
        <v>0.89988756070443643</v>
      </c>
      <c r="Y139" s="139">
        <v>10.559272866764971</v>
      </c>
      <c r="Z139" s="139">
        <v>27.738626152082148</v>
      </c>
      <c r="AA139" s="139">
        <v>38.275237476130293</v>
      </c>
      <c r="AB139" s="139">
        <v>16.045045869310645</v>
      </c>
      <c r="AC139" s="139">
        <v>0.45660313957607646</v>
      </c>
      <c r="AD139" s="139">
        <v>14.320422204351619</v>
      </c>
      <c r="AE139" s="139">
        <v>19.892268204756988</v>
      </c>
      <c r="AF139" s="139">
        <v>59.175172803598855</v>
      </c>
      <c r="AG139" s="139">
        <v>43.764946697035725</v>
      </c>
      <c r="AH139" s="139">
        <v>5.937547640431605</v>
      </c>
      <c r="AI139" s="139">
        <v>20.635949199646305</v>
      </c>
      <c r="AJ139" s="139">
        <v>2.1760808368912263</v>
      </c>
      <c r="AK139" s="139">
        <v>29.252654363307201</v>
      </c>
      <c r="AL139" s="139">
        <v>15.070565323670301</v>
      </c>
      <c r="AM139" s="139">
        <v>34.925669840638292</v>
      </c>
      <c r="AN139" s="139">
        <v>11.370183444739613</v>
      </c>
      <c r="AO139" s="139">
        <v>0.28397700510825641</v>
      </c>
      <c r="AP139" s="139">
        <v>22.254798390614326</v>
      </c>
      <c r="AQ139" s="136">
        <v>9.4030367574806739</v>
      </c>
      <c r="AR139" s="908"/>
      <c r="AS139" s="908"/>
      <c r="AT139" s="908"/>
      <c r="AU139" s="908"/>
      <c r="AV139" s="908"/>
      <c r="AW139" s="908"/>
      <c r="AX139" s="908"/>
      <c r="AY139" s="908"/>
      <c r="AZ139" s="361"/>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46" t="s">
        <v>35</v>
      </c>
      <c r="CN139" s="46" t="s">
        <v>35</v>
      </c>
      <c r="CO139" s="46" t="s">
        <v>35</v>
      </c>
      <c r="CP139" s="46" t="s">
        <v>35</v>
      </c>
      <c r="CQ139" s="46" t="s">
        <v>35</v>
      </c>
      <c r="CR139" s="7"/>
      <c r="CS139" s="7"/>
      <c r="CT139" s="7"/>
      <c r="CU139" s="7"/>
      <c r="CV139" s="7"/>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82" t="s">
        <v>35</v>
      </c>
      <c r="AM140" s="82" t="s">
        <v>35</v>
      </c>
      <c r="AN140" s="82" t="s">
        <v>35</v>
      </c>
      <c r="AO140" s="82" t="s">
        <v>35</v>
      </c>
      <c r="AP140" s="82" t="s">
        <v>35</v>
      </c>
      <c r="AQ140" s="67" t="s">
        <v>35</v>
      </c>
      <c r="AR140" s="8"/>
      <c r="AS140" s="8"/>
      <c r="AT140" s="8"/>
      <c r="AU140" s="8"/>
      <c r="AV140" s="8"/>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46" t="s">
        <v>35</v>
      </c>
      <c r="CN140" s="46" t="s">
        <v>35</v>
      </c>
      <c r="CO140" s="46" t="s">
        <v>35</v>
      </c>
      <c r="CP140" s="46" t="s">
        <v>35</v>
      </c>
      <c r="CQ140" s="46" t="s">
        <v>35</v>
      </c>
      <c r="CR140" s="7"/>
      <c r="CS140" s="7"/>
      <c r="CT140" s="7"/>
      <c r="CU140" s="7"/>
      <c r="CV140" s="7"/>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82" t="s">
        <v>35</v>
      </c>
      <c r="AM141" s="82" t="s">
        <v>35</v>
      </c>
      <c r="AN141" s="82" t="s">
        <v>35</v>
      </c>
      <c r="AO141" s="82" t="s">
        <v>35</v>
      </c>
      <c r="AP141" s="82" t="s">
        <v>35</v>
      </c>
      <c r="AQ141" s="67" t="s">
        <v>35</v>
      </c>
      <c r="AR141" s="8"/>
      <c r="AS141" s="8"/>
      <c r="AT141" s="8"/>
      <c r="AU141" s="8"/>
      <c r="AV141" s="8"/>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46" t="s">
        <v>35</v>
      </c>
      <c r="CN141" s="46" t="s">
        <v>35</v>
      </c>
      <c r="CO141" s="46" t="s">
        <v>35</v>
      </c>
      <c r="CP141" s="46" t="s">
        <v>35</v>
      </c>
      <c r="CQ141" s="46" t="s">
        <v>35</v>
      </c>
      <c r="CR141" s="7"/>
      <c r="CS141" s="7"/>
      <c r="CT141" s="7"/>
      <c r="CU141" s="7"/>
      <c r="CV141" s="7"/>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82" t="s">
        <v>35</v>
      </c>
      <c r="AM142" s="82" t="s">
        <v>35</v>
      </c>
      <c r="AN142" s="82" t="s">
        <v>35</v>
      </c>
      <c r="AO142" s="82" t="s">
        <v>35</v>
      </c>
      <c r="AP142" s="82" t="s">
        <v>35</v>
      </c>
      <c r="AQ142" s="67" t="s">
        <v>35</v>
      </c>
      <c r="AR142" s="8"/>
      <c r="AS142" s="8"/>
      <c r="AT142" s="8"/>
      <c r="AU142" s="8"/>
      <c r="AV142" s="8"/>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46" t="s">
        <v>35</v>
      </c>
      <c r="CN142" s="46" t="s">
        <v>35</v>
      </c>
      <c r="CO142" s="46" t="s">
        <v>35</v>
      </c>
      <c r="CP142" s="46" t="s">
        <v>35</v>
      </c>
      <c r="CQ142" s="46" t="s">
        <v>35</v>
      </c>
      <c r="CR142" s="7"/>
      <c r="CS142" s="7"/>
      <c r="CT142" s="7"/>
      <c r="CU142" s="7"/>
      <c r="CV142" s="7"/>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82" t="s">
        <v>35</v>
      </c>
      <c r="AM143" s="82" t="s">
        <v>35</v>
      </c>
      <c r="AN143" s="82" t="s">
        <v>35</v>
      </c>
      <c r="AO143" s="82" t="s">
        <v>35</v>
      </c>
      <c r="AP143" s="82" t="s">
        <v>35</v>
      </c>
      <c r="AQ143" s="67" t="s">
        <v>35</v>
      </c>
      <c r="AR143" s="8"/>
      <c r="AS143" s="8"/>
      <c r="AT143" s="8"/>
      <c r="AU143" s="8"/>
      <c r="AV143" s="8"/>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46" t="s">
        <v>35</v>
      </c>
      <c r="CN143" s="46" t="s">
        <v>35</v>
      </c>
      <c r="CO143" s="46" t="s">
        <v>35</v>
      </c>
      <c r="CP143" s="46" t="s">
        <v>35</v>
      </c>
      <c r="CQ143" s="46" t="s">
        <v>35</v>
      </c>
      <c r="CR143" s="7"/>
      <c r="CS143" s="7"/>
      <c r="CT143" s="7"/>
      <c r="CU143" s="7"/>
      <c r="CV143" s="7"/>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82" t="s">
        <v>35</v>
      </c>
      <c r="AM144" s="82" t="s">
        <v>35</v>
      </c>
      <c r="AN144" s="82" t="s">
        <v>35</v>
      </c>
      <c r="AO144" s="82" t="s">
        <v>35</v>
      </c>
      <c r="AP144" s="82" t="s">
        <v>35</v>
      </c>
      <c r="AQ144" s="67" t="s">
        <v>35</v>
      </c>
      <c r="AR144" s="8"/>
      <c r="AS144" s="8"/>
      <c r="AT144" s="8"/>
      <c r="AU144" s="8"/>
      <c r="AV144" s="8"/>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46" t="s">
        <v>35</v>
      </c>
      <c r="CN144" s="46" t="s">
        <v>35</v>
      </c>
      <c r="CO144" s="46" t="s">
        <v>35</v>
      </c>
      <c r="CP144" s="46" t="s">
        <v>35</v>
      </c>
      <c r="CQ144" s="46" t="s">
        <v>35</v>
      </c>
      <c r="CR144" s="7"/>
      <c r="CS144" s="7"/>
      <c r="CT144" s="7"/>
      <c r="CU144" s="7"/>
      <c r="CV144" s="7"/>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82" t="s">
        <v>35</v>
      </c>
      <c r="AM145" s="82" t="s">
        <v>35</v>
      </c>
      <c r="AN145" s="82" t="s">
        <v>35</v>
      </c>
      <c r="AO145" s="82" t="s">
        <v>35</v>
      </c>
      <c r="AP145" s="82" t="s">
        <v>35</v>
      </c>
      <c r="AQ145" s="67" t="s">
        <v>35</v>
      </c>
      <c r="AR145" s="8"/>
      <c r="AS145" s="8"/>
      <c r="AT145" s="8"/>
      <c r="AU145" s="8"/>
      <c r="AV145" s="8"/>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46" t="s">
        <v>35</v>
      </c>
      <c r="CN145" s="46" t="s">
        <v>35</v>
      </c>
      <c r="CO145" s="46" t="s">
        <v>35</v>
      </c>
      <c r="CP145" s="46" t="s">
        <v>35</v>
      </c>
      <c r="CQ145" s="46" t="s">
        <v>35</v>
      </c>
      <c r="CR145" s="7"/>
      <c r="CS145" s="7"/>
      <c r="CT145" s="7"/>
      <c r="CU145" s="7"/>
      <c r="CV145" s="7"/>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82" t="s">
        <v>35</v>
      </c>
      <c r="AM146" s="82" t="s">
        <v>35</v>
      </c>
      <c r="AN146" s="82" t="s">
        <v>35</v>
      </c>
      <c r="AO146" s="82" t="s">
        <v>35</v>
      </c>
      <c r="AP146" s="82" t="s">
        <v>35</v>
      </c>
      <c r="AQ146" s="67" t="s">
        <v>35</v>
      </c>
      <c r="AR146" s="8"/>
      <c r="AS146" s="8"/>
      <c r="AT146" s="8"/>
      <c r="AU146" s="8"/>
      <c r="AV146" s="8"/>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46" t="s">
        <v>35</v>
      </c>
      <c r="CN146" s="46" t="s">
        <v>35</v>
      </c>
      <c r="CO146" s="46" t="s">
        <v>35</v>
      </c>
      <c r="CP146" s="46" t="s">
        <v>35</v>
      </c>
      <c r="CQ146" s="46" t="s">
        <v>35</v>
      </c>
      <c r="CR146" s="7"/>
      <c r="CS146" s="7"/>
      <c r="CT146" s="7"/>
      <c r="CU146" s="7"/>
      <c r="CV146" s="7"/>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82" t="s">
        <v>35</v>
      </c>
      <c r="AM147" s="82" t="s">
        <v>35</v>
      </c>
      <c r="AN147" s="82" t="s">
        <v>35</v>
      </c>
      <c r="AO147" s="82" t="s">
        <v>35</v>
      </c>
      <c r="AP147" s="82" t="s">
        <v>35</v>
      </c>
      <c r="AQ147" s="67" t="s">
        <v>35</v>
      </c>
      <c r="AR147" s="8"/>
      <c r="AS147" s="8"/>
      <c r="AT147" s="8"/>
      <c r="AU147" s="8"/>
      <c r="AV147" s="8"/>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46" t="s">
        <v>35</v>
      </c>
      <c r="CN147" s="46" t="s">
        <v>35</v>
      </c>
      <c r="CO147" s="46" t="s">
        <v>35</v>
      </c>
      <c r="CP147" s="46" t="s">
        <v>35</v>
      </c>
      <c r="CQ147" s="46" t="s">
        <v>35</v>
      </c>
      <c r="CR147" s="7"/>
      <c r="CS147" s="7"/>
      <c r="CT147" s="7"/>
      <c r="CU147" s="7"/>
      <c r="CV147" s="7"/>
      <c r="CW147" s="7"/>
      <c r="CX147" s="7"/>
      <c r="CY147" s="7"/>
      <c r="CZ147" s="7"/>
    </row>
    <row r="148" s="332" customFormat="true" ht="15" customHeight="true" x14ac:dyDescent="0.2">
      <c r="A148" s="1069" t="s">
        <v>108</v>
      </c>
      <c r="B148" s="387" t="s">
        <v>49</v>
      </c>
      <c r="C148" s="183">
        <v>0.55592407582942005</v>
      </c>
      <c r="D148" s="182">
        <v>0.64589362507220704</v>
      </c>
      <c r="E148" s="182">
        <v>1.8985967478086136</v>
      </c>
      <c r="F148" s="182">
        <v>6.9852893740609252</v>
      </c>
      <c r="G148" s="181">
        <v>17.371990202744954</v>
      </c>
      <c r="H148" s="171">
        <v>8.415686491991778</v>
      </c>
      <c r="I148" s="182">
        <v>21.410702419195964</v>
      </c>
      <c r="J148" s="182">
        <v>22.536479474095593</v>
      </c>
      <c r="K148" s="182">
        <v>29.701201743615812</v>
      </c>
      <c r="L148" s="175">
        <v>13.693466048773809</v>
      </c>
      <c r="M148" s="183">
        <v>0.51702677548902998</v>
      </c>
      <c r="N148" s="182">
        <v>0.42205677149754928</v>
      </c>
      <c r="O148" s="182">
        <v>1.0555884144546566</v>
      </c>
      <c r="P148" s="182">
        <v>1.6950774535813233</v>
      </c>
      <c r="Q148" s="181">
        <v>3.2688416494762942</v>
      </c>
      <c r="R148" s="171">
        <v>8.6304088952617679</v>
      </c>
      <c r="S148" s="182">
        <v>17.679504308593788</v>
      </c>
      <c r="T148" s="182">
        <v>1.7798986144405222</v>
      </c>
      <c r="U148" s="182">
        <v>5.0578728206873462</v>
      </c>
      <c r="V148" s="182">
        <v>1.5747821095074572</v>
      </c>
      <c r="W148" s="182">
        <v>6.2131383558851736</v>
      </c>
      <c r="X148" s="182">
        <v>7.4661114470711887</v>
      </c>
      <c r="Y148" s="182">
        <v>6.1086742788847106</v>
      </c>
      <c r="Z148" s="182">
        <v>0.84848120594584031</v>
      </c>
      <c r="AA148" s="182">
        <v>4.0149096421845405</v>
      </c>
      <c r="AB148" s="182">
        <v>5.4851317357267799</v>
      </c>
      <c r="AC148" s="182">
        <v>6.4297940544970542</v>
      </c>
      <c r="AD148" s="182">
        <v>5.7432587696606552</v>
      </c>
      <c r="AE148" s="182">
        <v>6.5214165310300292</v>
      </c>
      <c r="AF148" s="182">
        <v>0.40980712856789675</v>
      </c>
      <c r="AG148" s="182">
        <v>1.4789064682381745</v>
      </c>
      <c r="AH148" s="182">
        <v>0.56336278928941796</v>
      </c>
      <c r="AI148" s="182">
        <v>5.8691563283240589</v>
      </c>
      <c r="AJ148" s="182">
        <v>5.5066751347563958</v>
      </c>
      <c r="AK148" s="182">
        <v>2.5020403036913628</v>
      </c>
      <c r="AL148" s="182">
        <v>3.3420990707067366</v>
      </c>
      <c r="AM148" s="182">
        <v>0.50794168267649242</v>
      </c>
      <c r="AN148" s="182">
        <v>9.2572525772698029</v>
      </c>
      <c r="AO148" s="182">
        <v>8.62112027146296</v>
      </c>
      <c r="AP148" s="182">
        <v>7.9517297356968584</v>
      </c>
      <c r="AQ148" s="175">
        <v>5.3090159260644274</v>
      </c>
      <c r="AR148" s="3"/>
      <c r="AS148" s="3"/>
      <c r="AT148" s="3"/>
      <c r="AU148" s="3"/>
      <c r="AV148" s="3"/>
      <c r="AW148" s="3"/>
      <c r="AX148" s="3"/>
      <c r="AY148" s="3"/>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46" t="s">
        <v>35</v>
      </c>
      <c r="CN148" s="46" t="s">
        <v>35</v>
      </c>
      <c r="CO148" s="46" t="s">
        <v>35</v>
      </c>
      <c r="CP148" s="46" t="s">
        <v>35</v>
      </c>
      <c r="CQ148" s="46" t="s">
        <v>35</v>
      </c>
      <c r="CR148" s="7"/>
      <c r="CS148" s="7"/>
      <c r="CT148" s="7"/>
      <c r="CU148" s="7"/>
      <c r="CV148" s="7"/>
      <c r="CW148" s="7"/>
      <c r="CX148" s="7"/>
      <c r="CY148" s="7"/>
      <c r="CZ148" s="7"/>
    </row>
    <row r="149" s="332" customFormat="true" ht="15" customHeight="true" x14ac:dyDescent="0.2">
      <c r="A149" s="1069"/>
      <c r="B149" s="387" t="s">
        <v>48</v>
      </c>
      <c r="C149" s="183">
        <v>3.7023059441257167</v>
      </c>
      <c r="D149" s="182">
        <v>4.1256057854640691</v>
      </c>
      <c r="E149" s="182">
        <v>7.9565312367450503</v>
      </c>
      <c r="F149" s="182">
        <v>13.406234733795991</v>
      </c>
      <c r="G149" s="181">
        <v>38.466141073601904</v>
      </c>
      <c r="H149" s="171">
        <v>7.3359990884629926</v>
      </c>
      <c r="I149" s="182">
        <v>15.652548141631295</v>
      </c>
      <c r="J149" s="182">
        <v>21.977169386204835</v>
      </c>
      <c r="K149" s="182">
        <v>31.53519902600112</v>
      </c>
      <c r="L149" s="175">
        <v>70.835678254759742</v>
      </c>
      <c r="M149" s="183">
        <v>3.1670379312914632</v>
      </c>
      <c r="N149" s="182">
        <v>4.2331167947205248</v>
      </c>
      <c r="O149" s="182">
        <v>5.7543741385741578</v>
      </c>
      <c r="P149" s="182">
        <v>9.1657053669219</v>
      </c>
      <c r="Q149" s="181">
        <v>21.363280900170352</v>
      </c>
      <c r="R149" s="171">
        <v>8.2041471022147281</v>
      </c>
      <c r="S149" s="182">
        <v>24.831010026012169</v>
      </c>
      <c r="T149" s="182">
        <v>5.2347130150752204</v>
      </c>
      <c r="U149" s="182">
        <v>30.543226346394587</v>
      </c>
      <c r="V149" s="182">
        <v>7.9150766476785277</v>
      </c>
      <c r="W149" s="182">
        <v>10.930337331797713</v>
      </c>
      <c r="X149" s="182">
        <v>15.989927040972537</v>
      </c>
      <c r="Y149" s="182">
        <v>26.779943691526004</v>
      </c>
      <c r="Z149" s="182">
        <v>7.2564421688816481</v>
      </c>
      <c r="AA149" s="182">
        <v>7.6658672479969407</v>
      </c>
      <c r="AB149" s="182">
        <v>13.228550461532851</v>
      </c>
      <c r="AC149" s="182">
        <v>15.529696988138756</v>
      </c>
      <c r="AD149" s="182">
        <v>21.813387990649808</v>
      </c>
      <c r="AE149" s="182">
        <v>9.324086975747333</v>
      </c>
      <c r="AF149" s="182">
        <v>17.065880153332909</v>
      </c>
      <c r="AG149" s="182">
        <v>35.557167876566922</v>
      </c>
      <c r="AH149" s="182">
        <v>6.0528694476990159</v>
      </c>
      <c r="AI149" s="182">
        <v>4.92246126207157</v>
      </c>
      <c r="AJ149" s="182">
        <v>19.160463115349412</v>
      </c>
      <c r="AK149" s="182">
        <v>8.841691729709094</v>
      </c>
      <c r="AL149" s="182">
        <v>6.9436131177725997</v>
      </c>
      <c r="AM149" s="182">
        <v>5.8056276367983637</v>
      </c>
      <c r="AN149" s="182">
        <v>9.6743638085380788</v>
      </c>
      <c r="AO149" s="182">
        <v>76.609973237587823</v>
      </c>
      <c r="AP149" s="182">
        <v>48.829100983149225</v>
      </c>
      <c r="AQ149" s="175">
        <v>68.170973850493908</v>
      </c>
      <c r="AR149" s="3"/>
      <c r="AS149" s="3"/>
      <c r="AT149" s="3"/>
      <c r="AU149" s="3"/>
      <c r="AV149" s="3"/>
      <c r="AW149" s="3"/>
      <c r="AX149" s="3"/>
      <c r="AY149" s="3"/>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46" t="s">
        <v>35</v>
      </c>
      <c r="CN149" s="46" t="s">
        <v>35</v>
      </c>
      <c r="CO149" s="46" t="s">
        <v>35</v>
      </c>
      <c r="CP149" s="46" t="s">
        <v>35</v>
      </c>
      <c r="CQ149" s="46" t="s">
        <v>35</v>
      </c>
      <c r="CR149" s="7"/>
      <c r="CS149" s="7"/>
      <c r="CT149" s="7"/>
      <c r="CU149" s="7"/>
      <c r="CV149" s="7"/>
      <c r="CW149" s="7"/>
      <c r="CX149" s="7"/>
      <c r="CY149" s="7"/>
      <c r="CZ149" s="7"/>
    </row>
    <row r="150" s="332" customFormat="true" ht="15" customHeight="true" x14ac:dyDescent="0.2">
      <c r="A150" s="1069"/>
      <c r="B150" s="387" t="s">
        <v>110</v>
      </c>
      <c r="C150" s="183">
        <v>95.741769980044921</v>
      </c>
      <c r="D150" s="182">
        <v>95.228500589463707</v>
      </c>
      <c r="E150" s="182">
        <v>90.14487201544641</v>
      </c>
      <c r="F150" s="182">
        <v>79.608475892143346</v>
      </c>
      <c r="G150" s="181">
        <v>44.161868723653008</v>
      </c>
      <c r="H150" s="171">
        <v>84.248314419545295</v>
      </c>
      <c r="I150" s="182">
        <v>62.936749439172701</v>
      </c>
      <c r="J150" s="182">
        <v>55.486351139699686</v>
      </c>
      <c r="K150" s="182">
        <v>38.763599230383043</v>
      </c>
      <c r="L150" s="175">
        <v>15.470855696466474</v>
      </c>
      <c r="M150" s="183">
        <v>96.315935293219539</v>
      </c>
      <c r="N150" s="182">
        <v>95.34482643378189</v>
      </c>
      <c r="O150" s="182">
        <v>93.190037446971189</v>
      </c>
      <c r="P150" s="182">
        <v>89.139217179496725</v>
      </c>
      <c r="Q150" s="181">
        <v>75.367877450353248</v>
      </c>
      <c r="R150" s="171">
        <v>83.165444002523557</v>
      </c>
      <c r="S150" s="182">
        <v>57.489485665393936</v>
      </c>
      <c r="T150" s="182">
        <v>92.985388370484287</v>
      </c>
      <c r="U150" s="182">
        <v>64.398900832918059</v>
      </c>
      <c r="V150" s="182">
        <v>90.510141242813987</v>
      </c>
      <c r="W150" s="182">
        <v>82.856524312317219</v>
      </c>
      <c r="X150" s="182">
        <v>76.543961511956127</v>
      </c>
      <c r="Y150" s="182">
        <v>67.111382029589194</v>
      </c>
      <c r="Z150" s="182">
        <v>91.895076625172436</v>
      </c>
      <c r="AA150" s="182">
        <v>88.319223109818552</v>
      </c>
      <c r="AB150" s="182">
        <v>81.286317802740399</v>
      </c>
      <c r="AC150" s="182">
        <v>78.040508957364125</v>
      </c>
      <c r="AD150" s="182">
        <v>72.443353239689642</v>
      </c>
      <c r="AE150" s="182">
        <v>84.15449649322268</v>
      </c>
      <c r="AF150" s="182">
        <v>82.524312718099267</v>
      </c>
      <c r="AG150" s="182">
        <v>62.963925655194828</v>
      </c>
      <c r="AH150" s="182">
        <v>93.383767763011647</v>
      </c>
      <c r="AI150" s="182">
        <v>89.208382409604354</v>
      </c>
      <c r="AJ150" s="182">
        <v>75.332861749894121</v>
      </c>
      <c r="AK150" s="182">
        <v>88.656267966599543</v>
      </c>
      <c r="AL150" s="182">
        <v>89.714287811520691</v>
      </c>
      <c r="AM150" s="182">
        <v>93.686430680525163</v>
      </c>
      <c r="AN150" s="182">
        <v>81.068383614192001</v>
      </c>
      <c r="AO150" s="182">
        <v>14.768906490949195</v>
      </c>
      <c r="AP150" s="182">
        <v>43.219169281153917</v>
      </c>
      <c r="AQ150" s="175">
        <v>26.520010223441609</v>
      </c>
      <c r="AR150" s="3"/>
      <c r="AS150" s="3"/>
      <c r="AT150" s="3"/>
      <c r="AU150" s="3"/>
      <c r="AV150" s="3"/>
      <c r="AW150" s="3"/>
      <c r="AX150" s="3"/>
      <c r="AY150" s="3"/>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46" t="s">
        <v>35</v>
      </c>
      <c r="CN150" s="46" t="s">
        <v>35</v>
      </c>
      <c r="CO150" s="46" t="s">
        <v>35</v>
      </c>
      <c r="CP150" s="46" t="s">
        <v>35</v>
      </c>
      <c r="CQ150" s="46" t="s">
        <v>35</v>
      </c>
      <c r="CR150" s="7"/>
      <c r="CS150" s="7"/>
      <c r="CT150" s="7"/>
      <c r="CU150" s="7"/>
      <c r="CV150" s="7"/>
      <c r="CW150" s="7"/>
      <c r="CX150" s="7"/>
      <c r="CY150" s="7"/>
      <c r="CZ150" s="7"/>
    </row>
    <row r="151" s="332" customFormat="true" ht="15" customHeight="true" x14ac:dyDescent="0.2">
      <c r="A151" s="1069" t="s">
        <v>109</v>
      </c>
      <c r="B151" s="387" t="s">
        <v>49</v>
      </c>
      <c r="C151" s="183">
        <v>21.933546092101658</v>
      </c>
      <c r="D151" s="182">
        <v>19.424635503331412</v>
      </c>
      <c r="E151" s="182">
        <v>18.853798902831979</v>
      </c>
      <c r="F151" s="182">
        <v>29.847798774634597</v>
      </c>
      <c r="G151" s="181">
        <v>38.810525027710696</v>
      </c>
      <c r="H151" s="171">
        <v>42.276695493370681</v>
      </c>
      <c r="I151" s="182">
        <v>54.701536998423272</v>
      </c>
      <c r="J151" s="182">
        <v>58.419609457483112</v>
      </c>
      <c r="K151" s="182">
        <v>54.501048907883032</v>
      </c>
      <c r="L151" s="175">
        <v>21.3586252481185</v>
      </c>
      <c r="M151" s="183">
        <v>24.011935034683219</v>
      </c>
      <c r="N151" s="182">
        <v>18.371638056001593</v>
      </c>
      <c r="O151" s="182">
        <v>17.12347954456412</v>
      </c>
      <c r="P151" s="182">
        <v>18.137649297308364</v>
      </c>
      <c r="Q151" s="181">
        <v>20.065629913408543</v>
      </c>
      <c r="R151" s="171">
        <v>50.911828743201248</v>
      </c>
      <c r="S151" s="182">
        <v>56.602040798753052</v>
      </c>
      <c r="T151" s="182">
        <v>47.676722413194298</v>
      </c>
      <c r="U151" s="182">
        <v>15.172771615817449</v>
      </c>
      <c r="V151" s="182">
        <v>17.083171365053342</v>
      </c>
      <c r="W151" s="182">
        <v>24.806572696540215</v>
      </c>
      <c r="X151" s="182">
        <v>22.45043212978646</v>
      </c>
      <c r="Y151" s="182">
        <v>14.674360757958032</v>
      </c>
      <c r="Z151" s="182">
        <v>18.513026963980089</v>
      </c>
      <c r="AA151" s="182">
        <v>29.769084189637375</v>
      </c>
      <c r="AB151" s="182">
        <v>24.379560577007567</v>
      </c>
      <c r="AC151" s="182">
        <v>22.375981079564621</v>
      </c>
      <c r="AD151" s="182">
        <v>14.3794917416561</v>
      </c>
      <c r="AE151" s="182">
        <v>25.801048821803196</v>
      </c>
      <c r="AF151" s="182">
        <v>4.6471494292741857</v>
      </c>
      <c r="AG151" s="182">
        <v>3.4631081985412018</v>
      </c>
      <c r="AH151" s="182">
        <v>17.216429543728989</v>
      </c>
      <c r="AI151" s="182">
        <v>26.243131180755242</v>
      </c>
      <c r="AJ151" s="182">
        <v>15.715095500075115</v>
      </c>
      <c r="AK151" s="182">
        <v>13.962589850546401</v>
      </c>
      <c r="AL151" s="182">
        <v>27.128420417940251</v>
      </c>
      <c r="AM151" s="182">
        <v>15.435777909735535</v>
      </c>
      <c r="AN151" s="182">
        <v>47.510593040649582</v>
      </c>
      <c r="AO151" s="182">
        <v>10.099434941423604</v>
      </c>
      <c r="AP151" s="182">
        <v>17.637142310627215</v>
      </c>
      <c r="AQ151" s="175">
        <v>7.8831563829748932</v>
      </c>
      <c r="AR151" s="3"/>
      <c r="AS151" s="3"/>
      <c r="AT151" s="3"/>
      <c r="AU151" s="3"/>
      <c r="AV151" s="3"/>
      <c r="AW151" s="3"/>
      <c r="AX151" s="3"/>
      <c r="AY151" s="3"/>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46" t="s">
        <v>35</v>
      </c>
      <c r="CN151" s="46" t="s">
        <v>35</v>
      </c>
      <c r="CO151" s="46" t="s">
        <v>35</v>
      </c>
      <c r="CP151" s="46" t="s">
        <v>35</v>
      </c>
      <c r="CQ151" s="46" t="s">
        <v>35</v>
      </c>
      <c r="CR151" s="7"/>
      <c r="CS151" s="7"/>
      <c r="CT151" s="7"/>
      <c r="CU151" s="7"/>
      <c r="CV151" s="7"/>
      <c r="CW151" s="7"/>
      <c r="CX151" s="7"/>
      <c r="CY151" s="7"/>
      <c r="CZ151" s="7"/>
    </row>
    <row r="152" s="332" customFormat="true" ht="15" customHeight="true" x14ac:dyDescent="0.2">
      <c r="A152" s="1096"/>
      <c r="B152" s="414" t="s">
        <v>48</v>
      </c>
      <c r="C152" s="183">
        <v>78.005713670220956</v>
      </c>
      <c r="D152" s="182">
        <v>80.575364496668612</v>
      </c>
      <c r="E152" s="182">
        <v>81.087795668003324</v>
      </c>
      <c r="F152" s="182">
        <v>70.152201225365559</v>
      </c>
      <c r="G152" s="181">
        <v>61.189474972289325</v>
      </c>
      <c r="H152" s="171">
        <v>57.723304506629248</v>
      </c>
      <c r="I152" s="182">
        <v>45.2984630015767</v>
      </c>
      <c r="J152" s="182">
        <v>41.580390542517044</v>
      </c>
      <c r="K152" s="182">
        <v>45.498951092116904</v>
      </c>
      <c r="L152" s="175">
        <v>78.641374751881486</v>
      </c>
      <c r="M152" s="183">
        <v>75.903475997879539</v>
      </c>
      <c r="N152" s="182">
        <v>81.628361943998499</v>
      </c>
      <c r="O152" s="182">
        <v>82.794943597558643</v>
      </c>
      <c r="P152" s="182">
        <v>81.862350702691671</v>
      </c>
      <c r="Q152" s="181">
        <v>79.934370086591372</v>
      </c>
      <c r="R152" s="171">
        <v>49.08817125679856</v>
      </c>
      <c r="S152" s="182">
        <v>43.397959201246842</v>
      </c>
      <c r="T152" s="182">
        <v>52.323277586805752</v>
      </c>
      <c r="U152" s="182">
        <v>84.827228384182504</v>
      </c>
      <c r="V152" s="182">
        <v>82.568843129475795</v>
      </c>
      <c r="W152" s="182">
        <v>75.193427303459899</v>
      </c>
      <c r="X152" s="182">
        <v>77.549567870213394</v>
      </c>
      <c r="Y152" s="182">
        <v>85.32563924204193</v>
      </c>
      <c r="Z152" s="182">
        <v>81.486973036019961</v>
      </c>
      <c r="AA152" s="182">
        <v>70.230915810362561</v>
      </c>
      <c r="AB152" s="182">
        <v>75.620439422992476</v>
      </c>
      <c r="AC152" s="182">
        <v>77.62401892043529</v>
      </c>
      <c r="AD152" s="182">
        <v>85.620508258343989</v>
      </c>
      <c r="AE152" s="182">
        <v>74.198951178196808</v>
      </c>
      <c r="AF152" s="182">
        <v>95.35285057072582</v>
      </c>
      <c r="AG152" s="182">
        <v>96.536891801458793</v>
      </c>
      <c r="AH152" s="182">
        <v>82.78357045627105</v>
      </c>
      <c r="AI152" s="182">
        <v>73.756868819244801</v>
      </c>
      <c r="AJ152" s="182">
        <v>84.284904499924835</v>
      </c>
      <c r="AK152" s="182">
        <v>86.037410149453578</v>
      </c>
      <c r="AL152" s="182">
        <v>72.871579582059653</v>
      </c>
      <c r="AM152" s="182">
        <v>84.564222090264423</v>
      </c>
      <c r="AN152" s="182">
        <v>52.489406959350369</v>
      </c>
      <c r="AO152" s="182">
        <v>89.900565058576348</v>
      </c>
      <c r="AP152" s="182">
        <v>82.362857689372859</v>
      </c>
      <c r="AQ152" s="175">
        <v>92.116843617025083</v>
      </c>
      <c r="AR152" s="3"/>
      <c r="AS152" s="3"/>
      <c r="AT152" s="3"/>
      <c r="AU152" s="3"/>
      <c r="AV152" s="3"/>
      <c r="AW152" s="3"/>
      <c r="AX152" s="3"/>
      <c r="AY152" s="3"/>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46" t="s">
        <v>35</v>
      </c>
      <c r="CN152" s="46" t="s">
        <v>35</v>
      </c>
      <c r="CO152" s="46" t="s">
        <v>35</v>
      </c>
      <c r="CP152" s="46" t="s">
        <v>35</v>
      </c>
      <c r="CQ152" s="46" t="s">
        <v>35</v>
      </c>
      <c r="CR152" s="7"/>
      <c r="CS152" s="7"/>
      <c r="CT152" s="7"/>
      <c r="CU152" s="7"/>
      <c r="CV152" s="7"/>
      <c r="CW152" s="7"/>
      <c r="CX152" s="7"/>
      <c r="CY152" s="7"/>
      <c r="CZ152" s="7"/>
    </row>
    <row r="153" s="454" customFormat="true" ht="15" customHeight="true" x14ac:dyDescent="0.2">
      <c r="A153" s="1068" t="s">
        <v>62</v>
      </c>
      <c r="B153" s="386" t="s">
        <v>381</v>
      </c>
      <c r="C153" s="140">
        <v>0</v>
      </c>
      <c r="D153" s="139">
        <v>0</v>
      </c>
      <c r="E153" s="139">
        <v>0</v>
      </c>
      <c r="F153" s="139">
        <v>9.4239081643144998E-2</v>
      </c>
      <c r="G153" s="138">
        <v>1.6101632798192953</v>
      </c>
      <c r="H153" s="137">
        <v>0.20309609123393774</v>
      </c>
      <c r="I153" s="139">
        <v>0.53557454972336083</v>
      </c>
      <c r="J153" s="139">
        <v>0.5511015092011432</v>
      </c>
      <c r="K153" s="139">
        <v>0.50491642575975226</v>
      </c>
      <c r="L153" s="136">
        <v>5.3662117932082829</v>
      </c>
      <c r="M153" s="140">
        <v>0</v>
      </c>
      <c r="N153" s="139">
        <v>0</v>
      </c>
      <c r="O153" s="139">
        <v>0</v>
      </c>
      <c r="P153" s="139">
        <v>0</v>
      </c>
      <c r="Q153" s="138">
        <v>5.9717844220168993E-2</v>
      </c>
      <c r="R153" s="137">
        <v>0</v>
      </c>
      <c r="S153" s="139">
        <v>1.6506512960859081</v>
      </c>
      <c r="T153" s="139">
        <v>0</v>
      </c>
      <c r="U153" s="139">
        <v>0</v>
      </c>
      <c r="V153" s="139">
        <v>0</v>
      </c>
      <c r="W153" s="139">
        <v>0</v>
      </c>
      <c r="X153" s="139">
        <v>0.36901700387125169</v>
      </c>
      <c r="Y153" s="139">
        <v>0</v>
      </c>
      <c r="Z153" s="139">
        <v>0.13068973580982113</v>
      </c>
      <c r="AA153" s="139">
        <v>0</v>
      </c>
      <c r="AB153" s="139">
        <v>0.22011535369668442</v>
      </c>
      <c r="AC153" s="139">
        <v>0.28553048733802389</v>
      </c>
      <c r="AD153" s="139">
        <v>0</v>
      </c>
      <c r="AE153" s="139">
        <v>0.70495507592383133</v>
      </c>
      <c r="AF153" s="139">
        <v>0</v>
      </c>
      <c r="AG153" s="139">
        <v>0</v>
      </c>
      <c r="AH153" s="139">
        <v>0.70681434421779687</v>
      </c>
      <c r="AI153" s="139">
        <v>0</v>
      </c>
      <c r="AJ153" s="139">
        <v>8.2411426785618122E-2</v>
      </c>
      <c r="AK153" s="139">
        <v>0</v>
      </c>
      <c r="AL153" s="139">
        <v>0.44870510879161057</v>
      </c>
      <c r="AM153" s="139">
        <v>4.0777290537337287E-2</v>
      </c>
      <c r="AN153" s="139">
        <v>0.55671584256572926</v>
      </c>
      <c r="AO153" s="139">
        <v>5.1719642455087298</v>
      </c>
      <c r="AP153" s="139">
        <v>0.52175448203298513</v>
      </c>
      <c r="AQ153" s="136">
        <v>2.3806895946690849</v>
      </c>
      <c r="AR153" s="908"/>
      <c r="AS153" s="908"/>
      <c r="AT153" s="908"/>
      <c r="AU153" s="908"/>
      <c r="AV153" s="908"/>
      <c r="AW153" s="908"/>
      <c r="AX153" s="908"/>
      <c r="AY153" s="908"/>
      <c r="AZ153" s="361"/>
      <c r="BA153" s="1089" t="s">
        <v>62</v>
      </c>
      <c r="BB153" s="379" t="s">
        <v>381</v>
      </c>
      <c r="BC153" s="429">
        <v>0</v>
      </c>
      <c r="BD153" s="420">
        <v>0</v>
      </c>
      <c r="BE153" s="420">
        <v>0</v>
      </c>
      <c r="BF153" s="420">
        <v>9.2546079999999993</v>
      </c>
      <c r="BG153" s="431">
        <v>158.18664699999997</v>
      </c>
      <c r="BH153" s="429">
        <v>4.60642</v>
      </c>
      <c r="BI153" s="420">
        <v>12.162984</v>
      </c>
      <c r="BJ153" s="420">
        <v>12.479303000000002</v>
      </c>
      <c r="BK153" s="420">
        <v>11.420982000000002</v>
      </c>
      <c r="BL153" s="431">
        <v>122.26057</v>
      </c>
      <c r="BM153" s="429">
        <v>0</v>
      </c>
      <c r="BN153" s="420">
        <v>0</v>
      </c>
      <c r="BO153" s="420">
        <v>0</v>
      </c>
      <c r="BP153" s="420">
        <v>0</v>
      </c>
      <c r="BQ153" s="431">
        <v>4.5109959999999996</v>
      </c>
      <c r="BR153" s="429">
        <v>0</v>
      </c>
      <c r="BS153" s="420">
        <v>49.889854</v>
      </c>
      <c r="BT153" s="420">
        <v>0</v>
      </c>
      <c r="BU153" s="420">
        <v>0</v>
      </c>
      <c r="BV153" s="420">
        <v>0</v>
      </c>
      <c r="BW153" s="420">
        <v>0</v>
      </c>
      <c r="BX153" s="420">
        <v>6.9046560000000001</v>
      </c>
      <c r="BY153" s="421">
        <v>0</v>
      </c>
      <c r="BZ153" s="421">
        <v>1.6109340000000001</v>
      </c>
      <c r="CA153" s="421">
        <v>0</v>
      </c>
      <c r="CB153" s="421">
        <v>6.6631859999999996</v>
      </c>
      <c r="CC153" s="421">
        <v>6.9355359999999999</v>
      </c>
      <c r="CD153" s="421">
        <v>0</v>
      </c>
      <c r="CE153" s="421">
        <v>30.577831999999997</v>
      </c>
      <c r="CF153" s="421">
        <v>0</v>
      </c>
      <c r="CG153" s="421">
        <v>0</v>
      </c>
      <c r="CH153" s="421">
        <v>9.6996000000000002</v>
      </c>
      <c r="CI153" s="421">
        <v>0</v>
      </c>
      <c r="CJ153" s="421">
        <v>1.383794</v>
      </c>
      <c r="CK153" s="421">
        <v>0</v>
      </c>
      <c r="CL153" s="421">
        <v>7.4283719999999995</v>
      </c>
      <c r="CM153" s="421">
        <v>0.94269599999999998</v>
      </c>
      <c r="CN153" s="421">
        <v>13.216177</v>
      </c>
      <c r="CO153" s="421">
        <v>27.677621999999996</v>
      </c>
      <c r="CP153" s="421">
        <v>1.148228</v>
      </c>
      <c r="CQ153" s="421">
        <v>3.362768</v>
      </c>
      <c r="CR153" s="6"/>
      <c r="CS153" s="6"/>
      <c r="CT153" s="6"/>
      <c r="CU153" s="6"/>
      <c r="CV153" s="6"/>
      <c r="CW153" s="6"/>
      <c r="CX153" s="6"/>
      <c r="CY153" s="6"/>
      <c r="CZ153" s="6"/>
    </row>
    <row r="154" s="454" customFormat="true" ht="15" customHeight="true" x14ac:dyDescent="0.2">
      <c r="A154" s="1069"/>
      <c r="B154" s="387" t="s">
        <v>382</v>
      </c>
      <c r="C154" s="140">
        <v>0</v>
      </c>
      <c r="D154" s="139">
        <v>0</v>
      </c>
      <c r="E154" s="139">
        <v>0</v>
      </c>
      <c r="F154" s="139">
        <v>0.25626886067699561</v>
      </c>
      <c r="G154" s="138">
        <v>7.9371116967569462</v>
      </c>
      <c r="H154" s="137">
        <v>0</v>
      </c>
      <c r="I154" s="139">
        <v>1.2665600915503517</v>
      </c>
      <c r="J154" s="139">
        <v>2.9327440062806862</v>
      </c>
      <c r="K154" s="139">
        <v>6.9350236254242814</v>
      </c>
      <c r="L154" s="136">
        <v>22.283172133765881</v>
      </c>
      <c r="M154" s="140">
        <v>0</v>
      </c>
      <c r="N154" s="139">
        <v>0</v>
      </c>
      <c r="O154" s="139">
        <v>0</v>
      </c>
      <c r="P154" s="139">
        <v>0</v>
      </c>
      <c r="Q154" s="138">
        <v>0.59839396816058066</v>
      </c>
      <c r="R154" s="137">
        <v>0.19280485394038704</v>
      </c>
      <c r="S154" s="139">
        <v>7.8518346775678651</v>
      </c>
      <c r="T154" s="139">
        <v>0.16105995166369066</v>
      </c>
      <c r="U154" s="139">
        <v>0.3295116684348306</v>
      </c>
      <c r="V154" s="139">
        <v>0.44886743961328979</v>
      </c>
      <c r="W154" s="139">
        <v>1.5597983823066597</v>
      </c>
      <c r="X154" s="139">
        <v>1.7081825101376236</v>
      </c>
      <c r="Y154" s="139">
        <v>0</v>
      </c>
      <c r="Z154" s="139">
        <v>2.2018149920039347</v>
      </c>
      <c r="AA154" s="139">
        <v>0</v>
      </c>
      <c r="AB154" s="139">
        <v>2.2031151616037468</v>
      </c>
      <c r="AC154" s="139">
        <v>3.5396947001109291</v>
      </c>
      <c r="AD154" s="139">
        <v>0</v>
      </c>
      <c r="AE154" s="139">
        <v>2.8188097119125883</v>
      </c>
      <c r="AF154" s="139">
        <v>0</v>
      </c>
      <c r="AG154" s="139">
        <v>0</v>
      </c>
      <c r="AH154" s="139">
        <v>1.2172877513643143</v>
      </c>
      <c r="AI154" s="139">
        <v>0.87210650330408324</v>
      </c>
      <c r="AJ154" s="139">
        <v>0</v>
      </c>
      <c r="AK154" s="139">
        <v>1.5409114960082473</v>
      </c>
      <c r="AL154" s="139">
        <v>2.1294689434091425</v>
      </c>
      <c r="AM154" s="139">
        <v>0.21009118476283481</v>
      </c>
      <c r="AN154" s="139">
        <v>0.3861024561851859</v>
      </c>
      <c r="AO154" s="139">
        <v>5.00163223314091</v>
      </c>
      <c r="AP154" s="139">
        <v>0</v>
      </c>
      <c r="AQ154" s="136">
        <v>0.77342989202420753</v>
      </c>
      <c r="AR154" s="908"/>
      <c r="AS154" s="908"/>
      <c r="AT154" s="908"/>
      <c r="AU154" s="908"/>
      <c r="AV154" s="908"/>
      <c r="AW154" s="908"/>
      <c r="AX154" s="908"/>
      <c r="AY154" s="908"/>
      <c r="AZ154" s="361"/>
      <c r="BA154" s="1089"/>
      <c r="BB154" s="585" t="s">
        <v>382</v>
      </c>
      <c r="BC154" s="430">
        <v>0</v>
      </c>
      <c r="BD154" s="422">
        <v>0</v>
      </c>
      <c r="BE154" s="422">
        <v>0</v>
      </c>
      <c r="BF154" s="422">
        <v>25.166500000000003</v>
      </c>
      <c r="BG154" s="434">
        <v>779.76258800000005</v>
      </c>
      <c r="BH154" s="430">
        <v>0</v>
      </c>
      <c r="BI154" s="422">
        <v>28.763782999999997</v>
      </c>
      <c r="BJ154" s="422">
        <v>66.409909000000013</v>
      </c>
      <c r="BK154" s="422">
        <v>156.86710900000006</v>
      </c>
      <c r="BL154" s="434">
        <v>507.68650800000029</v>
      </c>
      <c r="BM154" s="430">
        <v>0</v>
      </c>
      <c r="BN154" s="422">
        <v>0</v>
      </c>
      <c r="BO154" s="422">
        <v>0</v>
      </c>
      <c r="BP154" s="422">
        <v>0</v>
      </c>
      <c r="BQ154" s="434">
        <v>45.201779000000002</v>
      </c>
      <c r="BR154" s="430">
        <v>3.7676120000000002</v>
      </c>
      <c r="BS154" s="422">
        <v>237.31655899999998</v>
      </c>
      <c r="BT154" s="422">
        <v>4.3596839999999997</v>
      </c>
      <c r="BU154" s="422">
        <v>7.1165500000000002</v>
      </c>
      <c r="BV154" s="422">
        <v>13.168991</v>
      </c>
      <c r="BW154" s="422">
        <v>35.360367000000004</v>
      </c>
      <c r="BX154" s="422">
        <v>31.961704999999998</v>
      </c>
      <c r="BY154" s="423">
        <v>0</v>
      </c>
      <c r="BZ154" s="423">
        <v>27.140452999999997</v>
      </c>
      <c r="CA154" s="423">
        <v>0</v>
      </c>
      <c r="CB154" s="423">
        <v>66.691241000000005</v>
      </c>
      <c r="CC154" s="423">
        <v>85.979190000000003</v>
      </c>
      <c r="CD154" s="423">
        <v>0</v>
      </c>
      <c r="CE154" s="423">
        <v>122.267493</v>
      </c>
      <c r="CF154" s="423">
        <v>0</v>
      </c>
      <c r="CG154" s="423">
        <v>0</v>
      </c>
      <c r="CH154" s="423">
        <v>16.704816999999998</v>
      </c>
      <c r="CI154" s="423">
        <v>12.726324</v>
      </c>
      <c r="CJ154" s="423">
        <v>0</v>
      </c>
      <c r="CK154" s="423">
        <v>63.233069</v>
      </c>
      <c r="CL154" s="423">
        <v>35.253638000000002</v>
      </c>
      <c r="CM154" s="423">
        <v>4.8569220000000008</v>
      </c>
      <c r="CN154" s="423">
        <v>9.1658939999999998</v>
      </c>
      <c r="CO154" s="423">
        <v>26.766094999999993</v>
      </c>
      <c r="CP154" s="423">
        <v>0</v>
      </c>
      <c r="CQ154" s="423">
        <v>1.092484</v>
      </c>
      <c r="CR154" s="6"/>
      <c r="CS154" s="6"/>
      <c r="CT154" s="6"/>
      <c r="CU154" s="6"/>
      <c r="CV154" s="6"/>
      <c r="CW154" s="6"/>
      <c r="CX154" s="6"/>
      <c r="CY154" s="6"/>
      <c r="CZ154" s="6"/>
    </row>
    <row r="155" s="454" customFormat="true" ht="15" customHeight="true" x14ac:dyDescent="0.2">
      <c r="A155" s="1069"/>
      <c r="B155" s="387" t="s">
        <v>383</v>
      </c>
      <c r="C155" s="140">
        <v>0.14833194497693214</v>
      </c>
      <c r="D155" s="139">
        <v>0.18874986238177313</v>
      </c>
      <c r="E155" s="139">
        <v>1.0359056313191368</v>
      </c>
      <c r="F155" s="139">
        <v>6.0204590763559009</v>
      </c>
      <c r="G155" s="138">
        <v>27.601584778297237</v>
      </c>
      <c r="H155" s="137">
        <v>4.7241906829176799</v>
      </c>
      <c r="I155" s="139">
        <v>16.71705765789229</v>
      </c>
      <c r="J155" s="139">
        <v>20.157293950350276</v>
      </c>
      <c r="K155" s="139">
        <v>34.736891417986534</v>
      </c>
      <c r="L155" s="136">
        <v>42.640583637428996</v>
      </c>
      <c r="M155" s="140">
        <v>0.10972925759786133</v>
      </c>
      <c r="N155" s="139">
        <v>0.31354191743180421</v>
      </c>
      <c r="O155" s="139">
        <v>0.27414765838975347</v>
      </c>
      <c r="P155" s="139">
        <v>1.0956789717896402</v>
      </c>
      <c r="Q155" s="138">
        <v>7.9667729450677571</v>
      </c>
      <c r="R155" s="137">
        <v>6.5807227114636015</v>
      </c>
      <c r="S155" s="139">
        <v>23.228167938270435</v>
      </c>
      <c r="T155" s="139">
        <v>3.3793115589030522</v>
      </c>
      <c r="U155" s="139">
        <v>7.3332371174356021</v>
      </c>
      <c r="V155" s="139">
        <v>0.95331032346621447</v>
      </c>
      <c r="W155" s="139">
        <v>2.200427528359143</v>
      </c>
      <c r="X155" s="139">
        <v>12.058072171976798</v>
      </c>
      <c r="Y155" s="139">
        <v>1.6411138939788457</v>
      </c>
      <c r="Z155" s="139">
        <v>2.6320121190352563</v>
      </c>
      <c r="AA155" s="139">
        <v>8.1229480969422205</v>
      </c>
      <c r="AB155" s="139">
        <v>4.5146803406263976</v>
      </c>
      <c r="AC155" s="139">
        <v>11.278500482866564</v>
      </c>
      <c r="AD155" s="139">
        <v>1.8378910522704472</v>
      </c>
      <c r="AE155" s="139">
        <v>9.4956659563920596</v>
      </c>
      <c r="AF155" s="139">
        <v>7.9940319158770619</v>
      </c>
      <c r="AG155" s="139">
        <v>9.4247303195554064</v>
      </c>
      <c r="AH155" s="139">
        <v>2.9141069453008974</v>
      </c>
      <c r="AI155" s="139">
        <v>5.8960998682378305</v>
      </c>
      <c r="AJ155" s="139">
        <v>2.9950414798376879</v>
      </c>
      <c r="AK155" s="139">
        <v>6.8053174278214392</v>
      </c>
      <c r="AL155" s="139">
        <v>1.346819337703689</v>
      </c>
      <c r="AM155" s="139">
        <v>2.1218165373865552</v>
      </c>
      <c r="AN155" s="139">
        <v>9.3839455641845113</v>
      </c>
      <c r="AO155" s="139">
        <v>32.629265933022225</v>
      </c>
      <c r="AP155" s="139">
        <v>2.965612510511288</v>
      </c>
      <c r="AQ155" s="136">
        <v>5.9665294568964429</v>
      </c>
      <c r="AR155" s="908"/>
      <c r="AS155" s="908"/>
      <c r="AT155" s="908"/>
      <c r="AU155" s="908"/>
      <c r="AV155" s="908"/>
      <c r="AW155" s="908"/>
      <c r="AX155" s="908"/>
      <c r="AY155" s="908"/>
      <c r="AZ155" s="361"/>
      <c r="BA155" s="1089"/>
      <c r="BB155" s="585" t="s">
        <v>383</v>
      </c>
      <c r="BC155" s="430">
        <v>14.615226</v>
      </c>
      <c r="BD155" s="422">
        <v>18.506609000000001</v>
      </c>
      <c r="BE155" s="422">
        <v>101.80891</v>
      </c>
      <c r="BF155" s="422">
        <v>591.23017500000026</v>
      </c>
      <c r="BG155" s="434">
        <v>2711.6517949999993</v>
      </c>
      <c r="BH155" s="430">
        <v>107.14931199999999</v>
      </c>
      <c r="BI155" s="422">
        <v>379.64706299999995</v>
      </c>
      <c r="BJ155" s="422">
        <v>456.44763200000006</v>
      </c>
      <c r="BK155" s="422">
        <v>785.73282900000027</v>
      </c>
      <c r="BL155" s="434">
        <v>971.49763399999972</v>
      </c>
      <c r="BM155" s="430">
        <v>8.2921859999999992</v>
      </c>
      <c r="BN155" s="422">
        <v>23.675374999999999</v>
      </c>
      <c r="BO155" s="422">
        <v>20.738977000000002</v>
      </c>
      <c r="BP155" s="422">
        <v>82.833678999999989</v>
      </c>
      <c r="BQ155" s="434">
        <v>601.79802799999959</v>
      </c>
      <c r="BR155" s="430">
        <v>128.594324</v>
      </c>
      <c r="BS155" s="422">
        <v>702.05615799999998</v>
      </c>
      <c r="BT155" s="422">
        <v>91.47358100000001</v>
      </c>
      <c r="BU155" s="422">
        <v>158.377847</v>
      </c>
      <c r="BV155" s="422">
        <v>27.968468999999999</v>
      </c>
      <c r="BW155" s="422">
        <v>49.883322</v>
      </c>
      <c r="BX155" s="422">
        <v>225.61789699999991</v>
      </c>
      <c r="BY155" s="423">
        <v>15.165439999999998</v>
      </c>
      <c r="BZ155" s="423">
        <v>32.443234999999994</v>
      </c>
      <c r="CA155" s="423">
        <v>161.98819900000004</v>
      </c>
      <c r="CB155" s="423">
        <v>136.66540900000001</v>
      </c>
      <c r="CC155" s="423">
        <v>273.95479499999999</v>
      </c>
      <c r="CD155" s="423">
        <v>34.303047999999997</v>
      </c>
      <c r="CE155" s="423">
        <v>411.87997400000006</v>
      </c>
      <c r="CF155" s="423">
        <v>21.730279999999997</v>
      </c>
      <c r="CG155" s="423">
        <v>26.437639000000004</v>
      </c>
      <c r="CH155" s="423">
        <v>39.990234999999998</v>
      </c>
      <c r="CI155" s="423">
        <v>86.039580000000001</v>
      </c>
      <c r="CJ155" s="423">
        <v>50.290603999999995</v>
      </c>
      <c r="CK155" s="423">
        <v>279.26399899999996</v>
      </c>
      <c r="CL155" s="423">
        <v>22.296771</v>
      </c>
      <c r="CM155" s="423">
        <v>49.052498</v>
      </c>
      <c r="CN155" s="423">
        <v>222.77053399999988</v>
      </c>
      <c r="CO155" s="423">
        <v>174.61460400000013</v>
      </c>
      <c r="CP155" s="423">
        <v>6.5264400000000009</v>
      </c>
      <c r="CQ155" s="423">
        <v>8.4278329999999997</v>
      </c>
      <c r="CR155" s="6"/>
      <c r="CS155" s="6"/>
      <c r="CT155" s="6"/>
      <c r="CU155" s="6"/>
      <c r="CV155" s="6"/>
      <c r="CW155" s="6"/>
      <c r="CX155" s="6"/>
      <c r="CY155" s="6"/>
      <c r="CZ155" s="6"/>
    </row>
    <row r="156" s="454" customFormat="true" ht="15" customHeight="true" x14ac:dyDescent="0.2">
      <c r="A156" s="1069"/>
      <c r="B156" s="387" t="s">
        <v>384</v>
      </c>
      <c r="C156" s="140">
        <v>0</v>
      </c>
      <c r="D156" s="139">
        <v>0.13748090202195015</v>
      </c>
      <c r="E156" s="139">
        <v>4.4188375458559949E-2</v>
      </c>
      <c r="F156" s="139">
        <v>0.66859019837657629</v>
      </c>
      <c r="G156" s="138">
        <v>2.1007947870897601</v>
      </c>
      <c r="H156" s="137">
        <v>0.44971555110335704</v>
      </c>
      <c r="I156" s="139">
        <v>1.841309177218748</v>
      </c>
      <c r="J156" s="139">
        <v>1.6523961750341587</v>
      </c>
      <c r="K156" s="139">
        <v>4.3271517293311152</v>
      </c>
      <c r="L156" s="136">
        <v>1.1277973765199181</v>
      </c>
      <c r="M156" s="140">
        <v>0</v>
      </c>
      <c r="N156" s="139">
        <v>0</v>
      </c>
      <c r="O156" s="139">
        <v>0.20643783083846229</v>
      </c>
      <c r="P156" s="139">
        <v>0.1009476305606897</v>
      </c>
      <c r="Q156" s="138">
        <v>0.70973827206330131</v>
      </c>
      <c r="R156" s="137">
        <v>0</v>
      </c>
      <c r="S156" s="139">
        <v>2.1270494139428777</v>
      </c>
      <c r="T156" s="139">
        <v>0.16105995166369066</v>
      </c>
      <c r="U156" s="139">
        <v>0</v>
      </c>
      <c r="V156" s="139">
        <v>0</v>
      </c>
      <c r="W156" s="139">
        <v>0.67310367016212014</v>
      </c>
      <c r="X156" s="139">
        <v>0</v>
      </c>
      <c r="Y156" s="139">
        <v>0</v>
      </c>
      <c r="Z156" s="139">
        <v>0</v>
      </c>
      <c r="AA156" s="139">
        <v>2.5250952054927405</v>
      </c>
      <c r="AB156" s="139">
        <v>0.44023070739336884</v>
      </c>
      <c r="AC156" s="139">
        <v>0</v>
      </c>
      <c r="AD156" s="139">
        <v>1.9604176653462373</v>
      </c>
      <c r="AE156" s="139">
        <v>1.4297654273903562</v>
      </c>
      <c r="AF156" s="139">
        <v>0.62013942773158881</v>
      </c>
      <c r="AG156" s="139">
        <v>1.7267212969587054</v>
      </c>
      <c r="AH156" s="139">
        <v>0</v>
      </c>
      <c r="AI156" s="139">
        <v>0.1592803794444683</v>
      </c>
      <c r="AJ156" s="139">
        <v>5.8710743403020328E-2</v>
      </c>
      <c r="AK156" s="139">
        <v>0</v>
      </c>
      <c r="AL156" s="139">
        <v>0</v>
      </c>
      <c r="AM156" s="139">
        <v>0</v>
      </c>
      <c r="AN156" s="139">
        <v>0.29690501755160931</v>
      </c>
      <c r="AO156" s="139">
        <v>4.5193806235776988</v>
      </c>
      <c r="AP156" s="139">
        <v>0.80675080580292802</v>
      </c>
      <c r="AQ156" s="136">
        <v>0.58271592429312391</v>
      </c>
      <c r="AR156" s="908"/>
      <c r="AS156" s="908"/>
      <c r="AT156" s="908"/>
      <c r="AU156" s="908"/>
      <c r="AV156" s="908"/>
      <c r="AW156" s="908"/>
      <c r="AX156" s="908"/>
      <c r="AY156" s="908"/>
      <c r="AZ156" s="361"/>
      <c r="BA156" s="1089"/>
      <c r="BB156" s="585" t="s">
        <v>384</v>
      </c>
      <c r="BC156" s="430">
        <v>0</v>
      </c>
      <c r="BD156" s="422">
        <v>13.479773</v>
      </c>
      <c r="BE156" s="422">
        <v>4.3428380000000004</v>
      </c>
      <c r="BF156" s="422">
        <v>65.657899999999998</v>
      </c>
      <c r="BG156" s="434">
        <v>206.38756800000007</v>
      </c>
      <c r="BH156" s="430">
        <v>10.199992999999999</v>
      </c>
      <c r="BI156" s="422">
        <v>41.816427000000004</v>
      </c>
      <c r="BJ156" s="422">
        <v>37.417340000000003</v>
      </c>
      <c r="BK156" s="422">
        <v>97.878221999999994</v>
      </c>
      <c r="BL156" s="434">
        <v>25.695062999999998</v>
      </c>
      <c r="BM156" s="430">
        <v>0</v>
      </c>
      <c r="BN156" s="422">
        <v>0</v>
      </c>
      <c r="BO156" s="422">
        <v>15.616801000000001</v>
      </c>
      <c r="BP156" s="422">
        <v>7.6316730000000002</v>
      </c>
      <c r="BQ156" s="434">
        <v>53.612560000000002</v>
      </c>
      <c r="BR156" s="430">
        <v>0</v>
      </c>
      <c r="BS156" s="422">
        <v>64.288674999999998</v>
      </c>
      <c r="BT156" s="422">
        <v>4.3596839999999997</v>
      </c>
      <c r="BU156" s="422">
        <v>0</v>
      </c>
      <c r="BV156" s="422">
        <v>0</v>
      </c>
      <c r="BW156" s="422">
        <v>15.259147</v>
      </c>
      <c r="BX156" s="422">
        <v>0</v>
      </c>
      <c r="BY156" s="423">
        <v>0</v>
      </c>
      <c r="BZ156" s="423">
        <v>0</v>
      </c>
      <c r="CA156" s="423">
        <v>50.355562999999997</v>
      </c>
      <c r="CB156" s="423">
        <v>13.326371999999999</v>
      </c>
      <c r="CC156" s="423">
        <v>0</v>
      </c>
      <c r="CD156" s="423">
        <v>36.589928</v>
      </c>
      <c r="CE156" s="423">
        <v>62.016897999999998</v>
      </c>
      <c r="CF156" s="423">
        <v>1.6857329999999999</v>
      </c>
      <c r="CG156" s="423">
        <v>4.8436860000000008</v>
      </c>
      <c r="CH156" s="423">
        <v>0</v>
      </c>
      <c r="CI156" s="423">
        <v>2.324319</v>
      </c>
      <c r="CJ156" s="423">
        <v>0.98582899999999996</v>
      </c>
      <c r="CK156" s="423">
        <v>0</v>
      </c>
      <c r="CL156" s="423">
        <v>0</v>
      </c>
      <c r="CM156" s="423">
        <v>0</v>
      </c>
      <c r="CN156" s="423">
        <v>7.0483880000000001</v>
      </c>
      <c r="CO156" s="423">
        <v>24.185338999999995</v>
      </c>
      <c r="CP156" s="423">
        <v>1.7754210000000001</v>
      </c>
      <c r="CQ156" s="423">
        <v>0.82309699999999997</v>
      </c>
      <c r="CR156" s="6"/>
      <c r="CS156" s="6"/>
      <c r="CT156" s="6"/>
      <c r="CU156" s="6"/>
      <c r="CV156" s="6"/>
      <c r="CW156" s="6"/>
      <c r="CX156" s="6"/>
      <c r="CY156" s="6"/>
      <c r="CZ156" s="6"/>
    </row>
    <row r="157" s="454" customFormat="true" ht="15" customHeight="true" x14ac:dyDescent="0.2">
      <c r="A157" s="1069"/>
      <c r="B157" s="387" t="s">
        <v>347</v>
      </c>
      <c r="C157" s="140">
        <v>4.2669756843715344E-2</v>
      </c>
      <c r="D157" s="139">
        <v>0</v>
      </c>
      <c r="E157" s="139">
        <v>0.15437402746265191</v>
      </c>
      <c r="F157" s="139">
        <v>2.5583701254108271</v>
      </c>
      <c r="G157" s="138">
        <v>7.8406495021095246</v>
      </c>
      <c r="H157" s="137">
        <v>1.4213701826769991</v>
      </c>
      <c r="I157" s="139">
        <v>4.0556082321977289</v>
      </c>
      <c r="J157" s="139">
        <v>9.2842705064854183</v>
      </c>
      <c r="K157" s="139">
        <v>9.8379009127676547</v>
      </c>
      <c r="L157" s="136">
        <v>7.7700464244548684</v>
      </c>
      <c r="M157" s="140">
        <v>0</v>
      </c>
      <c r="N157" s="139">
        <v>0</v>
      </c>
      <c r="O157" s="139">
        <v>0</v>
      </c>
      <c r="P157" s="139">
        <v>0.34052258754591036</v>
      </c>
      <c r="Q157" s="138">
        <v>3.7202892352988091</v>
      </c>
      <c r="R157" s="137">
        <v>2.3989258148918444</v>
      </c>
      <c r="S157" s="139">
        <v>2.6794658214072058</v>
      </c>
      <c r="T157" s="139">
        <v>1.2261611491129354</v>
      </c>
      <c r="U157" s="139">
        <v>3.5897318931045086</v>
      </c>
      <c r="V157" s="139">
        <v>4.0467217830698665</v>
      </c>
      <c r="W157" s="139">
        <v>1.7168180738625367</v>
      </c>
      <c r="X157" s="139">
        <v>0.70822070489953481</v>
      </c>
      <c r="Y157" s="139">
        <v>0.22128228616511628</v>
      </c>
      <c r="Z157" s="139">
        <v>0.58076565907017719</v>
      </c>
      <c r="AA157" s="139">
        <v>3.5578287932392629</v>
      </c>
      <c r="AB157" s="139">
        <v>2.1891994233196854</v>
      </c>
      <c r="AC157" s="139">
        <v>1.9708734790936555</v>
      </c>
      <c r="AD157" s="139">
        <v>2.3769311045415549</v>
      </c>
      <c r="AE157" s="139">
        <v>2.3735201946426856</v>
      </c>
      <c r="AF157" s="139">
        <v>1.2682079434939526</v>
      </c>
      <c r="AG157" s="139">
        <v>11.589039856480333</v>
      </c>
      <c r="AH157" s="139">
        <v>1.1553344495349127</v>
      </c>
      <c r="AI157" s="139">
        <v>1.0087757364816325</v>
      </c>
      <c r="AJ157" s="139">
        <v>6.8526684276425582</v>
      </c>
      <c r="AK157" s="139">
        <v>0.58539074421928494</v>
      </c>
      <c r="AL157" s="139">
        <v>0.76517997683874606</v>
      </c>
      <c r="AM157" s="139">
        <v>0.14951673197023674</v>
      </c>
      <c r="AN157" s="139">
        <v>1.3369955960954585</v>
      </c>
      <c r="AO157" s="139">
        <v>5.6655398421282657</v>
      </c>
      <c r="AP157" s="139">
        <v>2.0480895040944098</v>
      </c>
      <c r="AQ157" s="136">
        <v>1.06475281038097</v>
      </c>
      <c r="AR157" s="908"/>
      <c r="AS157" s="908"/>
      <c r="AT157" s="908"/>
      <c r="AU157" s="908"/>
      <c r="AV157" s="908"/>
      <c r="AW157" s="908"/>
      <c r="AX157" s="908"/>
      <c r="AY157" s="908"/>
      <c r="AZ157" s="361"/>
      <c r="BA157" s="1089"/>
      <c r="BB157" s="585" t="s">
        <v>347</v>
      </c>
      <c r="BC157" s="430">
        <v>4.2042739999999998</v>
      </c>
      <c r="BD157" s="422">
        <v>0</v>
      </c>
      <c r="BE157" s="422">
        <v>15.171894999999999</v>
      </c>
      <c r="BF157" s="422">
        <v>251.24091000000001</v>
      </c>
      <c r="BG157" s="434">
        <v>770.28588999999999</v>
      </c>
      <c r="BH157" s="430">
        <v>32.238079999999997</v>
      </c>
      <c r="BI157" s="422">
        <v>92.10351399999999</v>
      </c>
      <c r="BJ157" s="422">
        <v>210.235724</v>
      </c>
      <c r="BK157" s="422">
        <v>222.52888500000009</v>
      </c>
      <c r="BL157" s="434">
        <v>177.02810500000001</v>
      </c>
      <c r="BM157" s="430">
        <v>0</v>
      </c>
      <c r="BN157" s="422">
        <v>0</v>
      </c>
      <c r="BO157" s="422">
        <v>0</v>
      </c>
      <c r="BP157" s="422">
        <v>25.743615999999999</v>
      </c>
      <c r="BQ157" s="434">
        <v>281.02504500000009</v>
      </c>
      <c r="BR157" s="430">
        <v>46.877563000000002</v>
      </c>
      <c r="BS157" s="422">
        <v>80.985098999999991</v>
      </c>
      <c r="BT157" s="422">
        <v>33.190591999999995</v>
      </c>
      <c r="BU157" s="422">
        <v>77.528382000000008</v>
      </c>
      <c r="BV157" s="422">
        <v>118.723788</v>
      </c>
      <c r="BW157" s="422">
        <v>38.919977000000003</v>
      </c>
      <c r="BX157" s="422">
        <v>13.251477000000001</v>
      </c>
      <c r="BY157" s="423">
        <v>2.0448569999999999</v>
      </c>
      <c r="BZ157" s="423">
        <v>7.1587499999999995</v>
      </c>
      <c r="CA157" s="423">
        <v>70.950383000000002</v>
      </c>
      <c r="CB157" s="423">
        <v>66.269992999999999</v>
      </c>
      <c r="CC157" s="423">
        <v>47.872519999999994</v>
      </c>
      <c r="CD157" s="423">
        <v>44.363882000000004</v>
      </c>
      <c r="CE157" s="423">
        <v>102.952804</v>
      </c>
      <c r="CF157" s="423">
        <v>3.4473860000000003</v>
      </c>
      <c r="CG157" s="423">
        <v>32.508819000000003</v>
      </c>
      <c r="CH157" s="423">
        <v>15.854633</v>
      </c>
      <c r="CI157" s="423">
        <v>14.720687</v>
      </c>
      <c r="CJ157" s="423">
        <v>115.06512900000004</v>
      </c>
      <c r="CK157" s="423">
        <v>24.022179999999999</v>
      </c>
      <c r="CL157" s="423">
        <v>12.667655</v>
      </c>
      <c r="CM157" s="423">
        <v>3.4565520000000003</v>
      </c>
      <c r="CN157" s="423">
        <v>31.739657999999999</v>
      </c>
      <c r="CO157" s="423">
        <v>30.318978000000005</v>
      </c>
      <c r="CP157" s="423">
        <v>4.5072420000000006</v>
      </c>
      <c r="CQ157" s="423">
        <v>1.5039829999999998</v>
      </c>
      <c r="CR157" s="6"/>
      <c r="CS157" s="6"/>
      <c r="CT157" s="6"/>
      <c r="CU157" s="6"/>
      <c r="CV157" s="6"/>
      <c r="CW157" s="6"/>
      <c r="CX157" s="6"/>
      <c r="CY157" s="6"/>
      <c r="CZ157" s="6"/>
    </row>
    <row r="158" s="454" customFormat="true" ht="15" customHeight="true" x14ac:dyDescent="0.2">
      <c r="A158" s="1069"/>
      <c r="B158" s="387" t="s">
        <v>385</v>
      </c>
      <c r="C158" s="140">
        <v>4.0672283181344877</v>
      </c>
      <c r="D158" s="139">
        <v>4.5827495481545029</v>
      </c>
      <c r="E158" s="139">
        <v>8.6648483257718762</v>
      </c>
      <c r="F158" s="139">
        <v>11.399318824324009</v>
      </c>
      <c r="G158" s="138">
        <v>10.885875384152545</v>
      </c>
      <c r="H158" s="137">
        <v>9.3284630446054031</v>
      </c>
      <c r="I158" s="139">
        <v>14.265040644342806</v>
      </c>
      <c r="J158" s="139">
        <v>11.717084311815809</v>
      </c>
      <c r="K158" s="139">
        <v>9.2216683876786991</v>
      </c>
      <c r="L158" s="136">
        <v>6.4691303146755503</v>
      </c>
      <c r="M158" s="140">
        <v>3.574335449182632</v>
      </c>
      <c r="N158" s="139">
        <v>4.3416316487862687</v>
      </c>
      <c r="O158" s="139">
        <v>6.5358148946390626</v>
      </c>
      <c r="P158" s="139">
        <v>9.4245812611676723</v>
      </c>
      <c r="Q158" s="138">
        <v>12.296399615353133</v>
      </c>
      <c r="R158" s="137">
        <v>7.6621026171806603</v>
      </c>
      <c r="S158" s="139">
        <v>7.1003946012745329</v>
      </c>
      <c r="T158" s="139">
        <v>2.2480789698360644</v>
      </c>
      <c r="U158" s="139">
        <v>24.348618488107</v>
      </c>
      <c r="V158" s="139">
        <v>4.0503342327900116</v>
      </c>
      <c r="W158" s="139">
        <v>11.67719915621325</v>
      </c>
      <c r="X158" s="139">
        <v>8.6768630501484161</v>
      </c>
      <c r="Y158" s="139">
        <v>31.026221790266739</v>
      </c>
      <c r="Z158" s="139">
        <v>2.5596408689083008</v>
      </c>
      <c r="AA158" s="139">
        <v>0</v>
      </c>
      <c r="AB158" s="139">
        <v>9.5865719180131208</v>
      </c>
      <c r="AC158" s="139">
        <v>4.8848918932266336</v>
      </c>
      <c r="AD158" s="139">
        <v>23.341824603498459</v>
      </c>
      <c r="AE158" s="139">
        <v>0.45255256790619292</v>
      </c>
      <c r="AF158" s="139">
        <v>8.2134474225297947</v>
      </c>
      <c r="AG158" s="139">
        <v>16.022304168769352</v>
      </c>
      <c r="AH158" s="139">
        <v>0.62268874657051099</v>
      </c>
      <c r="AI158" s="139">
        <v>3.0146354823720816</v>
      </c>
      <c r="AJ158" s="139">
        <v>14.737016915839945</v>
      </c>
      <c r="AK158" s="139">
        <v>2.2472605292851022</v>
      </c>
      <c r="AL158" s="139">
        <v>5.5955388217361479</v>
      </c>
      <c r="AM158" s="139">
        <v>3.7913675748178917</v>
      </c>
      <c r="AN158" s="139">
        <v>7.2678569267769948</v>
      </c>
      <c r="AO158" s="139">
        <v>36.762691255250829</v>
      </c>
      <c r="AP158" s="139">
        <v>51.245374222207417</v>
      </c>
      <c r="AQ158" s="136">
        <v>63.294588022587646</v>
      </c>
      <c r="AR158" s="908"/>
      <c r="AS158" s="908"/>
      <c r="AT158" s="908"/>
      <c r="AU158" s="908"/>
      <c r="AV158" s="908"/>
      <c r="AW158" s="908"/>
      <c r="AX158" s="908"/>
      <c r="AY158" s="908"/>
      <c r="AZ158" s="361"/>
      <c r="BA158" s="1089"/>
      <c r="BB158" s="585" t="s">
        <v>385</v>
      </c>
      <c r="BC158" s="430">
        <v>400.7461849999998</v>
      </c>
      <c r="BD158" s="422">
        <v>449.33094499999999</v>
      </c>
      <c r="BE158" s="422">
        <v>851.58216800000025</v>
      </c>
      <c r="BF158" s="422">
        <v>1119.4530480000005</v>
      </c>
      <c r="BG158" s="434">
        <v>1069.456836000001</v>
      </c>
      <c r="BH158" s="430">
        <v>211.57875799999994</v>
      </c>
      <c r="BI158" s="422">
        <v>323.96136299999989</v>
      </c>
      <c r="BJ158" s="422">
        <v>265.32506800000004</v>
      </c>
      <c r="BK158" s="422">
        <v>208.58998299999999</v>
      </c>
      <c r="BL158" s="434">
        <v>147.38880800000015</v>
      </c>
      <c r="BM158" s="430">
        <v>270.110771</v>
      </c>
      <c r="BN158" s="422">
        <v>327.83417999999995</v>
      </c>
      <c r="BO158" s="422">
        <v>494.42740299999997</v>
      </c>
      <c r="BP158" s="422">
        <v>712.50134300000013</v>
      </c>
      <c r="BQ158" s="434">
        <v>928.85150499999997</v>
      </c>
      <c r="BR158" s="430">
        <v>149.725638</v>
      </c>
      <c r="BS158" s="422">
        <v>214.60477499999999</v>
      </c>
      <c r="BT158" s="422">
        <v>60.852581999999991</v>
      </c>
      <c r="BU158" s="422">
        <v>525.86350499999992</v>
      </c>
      <c r="BV158" s="422">
        <v>118.82977100000001</v>
      </c>
      <c r="BW158" s="422">
        <v>264.72014100000001</v>
      </c>
      <c r="BX158" s="422">
        <v>162.35228699999999</v>
      </c>
      <c r="BY158" s="423">
        <v>286.71154799999999</v>
      </c>
      <c r="BZ158" s="423">
        <v>31.551158000000001</v>
      </c>
      <c r="CA158" s="423">
        <v>0</v>
      </c>
      <c r="CB158" s="423">
        <v>290.19834700000007</v>
      </c>
      <c r="CC158" s="423">
        <v>118.65403199999997</v>
      </c>
      <c r="CD158" s="423">
        <v>435.6600620000001</v>
      </c>
      <c r="CE158" s="423">
        <v>19.629728</v>
      </c>
      <c r="CF158" s="423">
        <v>22.326720000000002</v>
      </c>
      <c r="CG158" s="423">
        <v>44.944723000000003</v>
      </c>
      <c r="CH158" s="423">
        <v>8.545145999999999</v>
      </c>
      <c r="CI158" s="423">
        <v>43.991447999999991</v>
      </c>
      <c r="CJ158" s="423">
        <v>247.45349500000003</v>
      </c>
      <c r="CK158" s="423">
        <v>92.218910999999991</v>
      </c>
      <c r="CL158" s="423">
        <v>92.634879999999995</v>
      </c>
      <c r="CM158" s="423">
        <v>87.64944899999999</v>
      </c>
      <c r="CN158" s="423">
        <v>172.53556699999996</v>
      </c>
      <c r="CO158" s="423">
        <v>196.73451400000022</v>
      </c>
      <c r="CP158" s="423">
        <v>112.77598100000003</v>
      </c>
      <c r="CQ158" s="423">
        <v>89.404773999999961</v>
      </c>
      <c r="CR158" s="6"/>
      <c r="CS158" s="6"/>
      <c r="CT158" s="6"/>
      <c r="CU158" s="6"/>
      <c r="CV158" s="6"/>
      <c r="CW158" s="6"/>
      <c r="CX158" s="6"/>
      <c r="CY158" s="6"/>
      <c r="CZ158" s="6"/>
    </row>
    <row r="159" s="454" customFormat="true" ht="15" customHeight="true" x14ac:dyDescent="0.2">
      <c r="A159" s="1069"/>
      <c r="B159" s="387" t="s">
        <v>386</v>
      </c>
      <c r="C159" s="140">
        <v>62.429220700969083</v>
      </c>
      <c r="D159" s="139">
        <v>70.640120438586507</v>
      </c>
      <c r="E159" s="139">
        <v>76.267547042292307</v>
      </c>
      <c r="F159" s="139">
        <v>71.662301394546773</v>
      </c>
      <c r="G159" s="138">
        <v>41.461487316882447</v>
      </c>
      <c r="H159" s="137">
        <v>76.491465806500997</v>
      </c>
      <c r="I159" s="139">
        <v>59.734533853601057</v>
      </c>
      <c r="J159" s="139">
        <v>52.852160428197337</v>
      </c>
      <c r="K159" s="139">
        <v>34.191066750134915</v>
      </c>
      <c r="L159" s="136">
        <v>14.343058319946552</v>
      </c>
      <c r="M159" s="140">
        <v>58.711789631924937</v>
      </c>
      <c r="N159" s="139">
        <v>69.74382179798107</v>
      </c>
      <c r="O159" s="139">
        <v>72.864141331549462</v>
      </c>
      <c r="P159" s="139">
        <v>77.216033911120661</v>
      </c>
      <c r="Q159" s="138">
        <v>69.400969393515737</v>
      </c>
      <c r="R159" s="137">
        <v>52.295153804585112</v>
      </c>
      <c r="S159" s="139">
        <v>54.781786444578572</v>
      </c>
      <c r="T159" s="139">
        <v>72.765887842674942</v>
      </c>
      <c r="U159" s="139">
        <v>63.114389196315969</v>
      </c>
      <c r="V159" s="139">
        <v>77.807830552951245</v>
      </c>
      <c r="W159" s="139">
        <v>79.493451486928663</v>
      </c>
      <c r="X159" s="139">
        <v>75.204259965382093</v>
      </c>
      <c r="Y159" s="139">
        <v>56.552109162824159</v>
      </c>
      <c r="Z159" s="139">
        <v>64.156450473090132</v>
      </c>
      <c r="AA159" s="139">
        <v>47.518890428195483</v>
      </c>
      <c r="AB159" s="139">
        <v>64.801041226036332</v>
      </c>
      <c r="AC159" s="139">
        <v>77.58390581778805</v>
      </c>
      <c r="AD159" s="139">
        <v>56.162513369991821</v>
      </c>
      <c r="AE159" s="139">
        <v>62.832462861075356</v>
      </c>
      <c r="AF159" s="139">
        <v>22.455658149051427</v>
      </c>
      <c r="AG159" s="139">
        <v>17.472257661200445</v>
      </c>
      <c r="AH159" s="139">
        <v>87.446220122580044</v>
      </c>
      <c r="AI159" s="139">
        <v>67.835088880740429</v>
      </c>
      <c r="AJ159" s="139">
        <v>73.098070169599893</v>
      </c>
      <c r="AK159" s="139">
        <v>59.403613603292285</v>
      </c>
      <c r="AL159" s="139">
        <v>74.209829946549789</v>
      </c>
      <c r="AM159" s="139">
        <v>58.760760839886771</v>
      </c>
      <c r="AN159" s="139">
        <v>68.805359591034758</v>
      </c>
      <c r="AO159" s="139">
        <v>9.9655488622632387</v>
      </c>
      <c r="AP159" s="139">
        <v>17.535555119553969</v>
      </c>
      <c r="AQ159" s="136">
        <v>16.338810892425435</v>
      </c>
      <c r="AR159" s="908"/>
      <c r="AS159" s="908"/>
      <c r="AT159" s="908"/>
      <c r="AU159" s="908"/>
      <c r="AV159" s="908"/>
      <c r="AW159" s="908"/>
      <c r="AX159" s="908"/>
      <c r="AY159" s="908"/>
      <c r="AZ159" s="361"/>
      <c r="BA159" s="1089"/>
      <c r="BB159" s="585" t="s">
        <v>386</v>
      </c>
      <c r="BC159" s="430">
        <v>6151.184558999993</v>
      </c>
      <c r="BD159" s="422">
        <v>6926.1459169999962</v>
      </c>
      <c r="BE159" s="422">
        <v>7495.5822210000006</v>
      </c>
      <c r="BF159" s="422">
        <v>7037.489078000006</v>
      </c>
      <c r="BG159" s="434">
        <v>4073.2848280000035</v>
      </c>
      <c r="BH159" s="430">
        <v>1734.9020149999997</v>
      </c>
      <c r="BI159" s="422">
        <v>1356.5808530000002</v>
      </c>
      <c r="BJ159" s="422">
        <v>1196.7997059999998</v>
      </c>
      <c r="BK159" s="422">
        <v>773.38652099999979</v>
      </c>
      <c r="BL159" s="434">
        <v>326.78368900000004</v>
      </c>
      <c r="BM159" s="430">
        <v>4436.8210510000026</v>
      </c>
      <c r="BN159" s="422">
        <v>5266.3170159999954</v>
      </c>
      <c r="BO159" s="422">
        <v>5512.0943219999926</v>
      </c>
      <c r="BP159" s="422">
        <v>5837.5567399999982</v>
      </c>
      <c r="BQ159" s="434">
        <v>5242.4446899999957</v>
      </c>
      <c r="BR159" s="430">
        <v>1021.9029499999996</v>
      </c>
      <c r="BS159" s="422">
        <v>1655.7436050000001</v>
      </c>
      <c r="BT159" s="422">
        <v>1969.6782079999973</v>
      </c>
      <c r="BU159" s="422">
        <v>1363.0980309999998</v>
      </c>
      <c r="BV159" s="422">
        <v>2282.7465969999994</v>
      </c>
      <c r="BW159" s="422">
        <v>1802.1031760000001</v>
      </c>
      <c r="BX159" s="422">
        <v>1407.1425960000004</v>
      </c>
      <c r="BY159" s="423">
        <v>522.59481899999992</v>
      </c>
      <c r="BZ159" s="423">
        <v>790.8180909999993</v>
      </c>
      <c r="CA159" s="423">
        <v>947.62386599999968</v>
      </c>
      <c r="CB159" s="423">
        <v>1961.6141419999999</v>
      </c>
      <c r="CC159" s="423">
        <v>1884.5131980000017</v>
      </c>
      <c r="CD159" s="423">
        <v>1048.2369940000001</v>
      </c>
      <c r="CE159" s="423">
        <v>2725.3942259999999</v>
      </c>
      <c r="CF159" s="423">
        <v>61.041504999999994</v>
      </c>
      <c r="CG159" s="423">
        <v>49.012037999999997</v>
      </c>
      <c r="CH159" s="423">
        <v>1200.022839999999</v>
      </c>
      <c r="CI159" s="423">
        <v>989.89207900000076</v>
      </c>
      <c r="CJ159" s="423">
        <v>1227.4107469999997</v>
      </c>
      <c r="CK159" s="423">
        <v>2437.6953560000015</v>
      </c>
      <c r="CL159" s="423">
        <v>1228.5534800000003</v>
      </c>
      <c r="CM159" s="423">
        <v>1358.4407759999995</v>
      </c>
      <c r="CN159" s="423">
        <v>1633.4074609999989</v>
      </c>
      <c r="CO159" s="423">
        <v>53.330356000000002</v>
      </c>
      <c r="CP159" s="423">
        <v>38.590593999999989</v>
      </c>
      <c r="CQ159" s="423">
        <v>23.078872000000004</v>
      </c>
      <c r="CR159" s="6"/>
      <c r="CS159" s="6"/>
      <c r="CT159" s="6"/>
      <c r="CU159" s="6"/>
      <c r="CV159" s="6"/>
      <c r="CW159" s="6"/>
      <c r="CX159" s="6"/>
      <c r="CY159" s="6"/>
      <c r="CZ159" s="6"/>
    </row>
    <row r="160" s="454" customFormat="true" ht="15" customHeight="true" x14ac:dyDescent="0.2">
      <c r="A160" s="1069"/>
      <c r="B160" s="387" t="s">
        <v>349</v>
      </c>
      <c r="C160" s="140">
        <v>33.204881205167446</v>
      </c>
      <c r="D160" s="139">
        <v>24.180675077720046</v>
      </c>
      <c r="E160" s="139">
        <v>13.562213717600452</v>
      </c>
      <c r="F160" s="139">
        <v>7.2018588702966779</v>
      </c>
      <c r="G160" s="138">
        <v>0.56233325489215025</v>
      </c>
      <c r="H160" s="137">
        <v>7.3071330619409265</v>
      </c>
      <c r="I160" s="139">
        <v>1.3609064083528954</v>
      </c>
      <c r="J160" s="139">
        <v>0.85294911263528239</v>
      </c>
      <c r="K160" s="139">
        <v>0.24538075091702097</v>
      </c>
      <c r="L160" s="136">
        <v>0</v>
      </c>
      <c r="M160" s="140">
        <v>37.46376373618498</v>
      </c>
      <c r="N160" s="139">
        <v>25.440858635557479</v>
      </c>
      <c r="O160" s="139">
        <v>19.600622445975734</v>
      </c>
      <c r="P160" s="139">
        <v>11.77959248401195</v>
      </c>
      <c r="Q160" s="138">
        <v>5.1762174329435613</v>
      </c>
      <c r="R160" s="137">
        <v>30.870290197938306</v>
      </c>
      <c r="S160" s="139">
        <v>0.58064980687248813</v>
      </c>
      <c r="T160" s="139">
        <v>19.437677217532219</v>
      </c>
      <c r="U160" s="139">
        <v>1.2845116366020926</v>
      </c>
      <c r="V160" s="139">
        <v>12.344002331581789</v>
      </c>
      <c r="W160" s="139">
        <v>2.6792017021677252</v>
      </c>
      <c r="X160" s="139">
        <v>0.9023550714039742</v>
      </c>
      <c r="Y160" s="139">
        <v>10.559272866764971</v>
      </c>
      <c r="Z160" s="139">
        <v>27.738626152082148</v>
      </c>
      <c r="AA160" s="139">
        <v>38.275237476130293</v>
      </c>
      <c r="AB160" s="139">
        <v>16.045045869310645</v>
      </c>
      <c r="AC160" s="139">
        <v>0.45660313957607646</v>
      </c>
      <c r="AD160" s="139">
        <v>14.320422204351619</v>
      </c>
      <c r="AE160" s="139">
        <v>19.892268204756988</v>
      </c>
      <c r="AF160" s="139">
        <v>59.175172803598855</v>
      </c>
      <c r="AG160" s="139">
        <v>43.764946697035725</v>
      </c>
      <c r="AH160" s="139">
        <v>5.937547640431605</v>
      </c>
      <c r="AI160" s="139">
        <v>20.635949199646305</v>
      </c>
      <c r="AJ160" s="139">
        <v>2.1760808368912263</v>
      </c>
      <c r="AK160" s="139">
        <v>29.252654363307201</v>
      </c>
      <c r="AL160" s="139">
        <v>15.070565323670301</v>
      </c>
      <c r="AM160" s="139">
        <v>34.925669840638292</v>
      </c>
      <c r="AN160" s="139">
        <v>11.370183444739613</v>
      </c>
      <c r="AO160" s="139">
        <v>0.28397700510825641</v>
      </c>
      <c r="AP160" s="139">
        <v>22.254798390614326</v>
      </c>
      <c r="AQ160" s="136">
        <v>9.4030367574806739</v>
      </c>
      <c r="AR160" s="908"/>
      <c r="AS160" s="908"/>
      <c r="AT160" s="908"/>
      <c r="AU160" s="908"/>
      <c r="AV160" s="908"/>
      <c r="AW160" s="908"/>
      <c r="AX160" s="908"/>
      <c r="AY160" s="908"/>
      <c r="AZ160" s="361"/>
      <c r="BA160" s="1089"/>
      <c r="BB160" s="585" t="s">
        <v>349</v>
      </c>
      <c r="BC160" s="430">
        <v>3271.6947329999994</v>
      </c>
      <c r="BD160" s="422">
        <v>2370.8748360000031</v>
      </c>
      <c r="BE160" s="422">
        <v>1332.895733000001</v>
      </c>
      <c r="BF160" s="422">
        <v>707.24777400000039</v>
      </c>
      <c r="BG160" s="434">
        <v>55.245087999999988</v>
      </c>
      <c r="BH160" s="430">
        <v>165.73299699999998</v>
      </c>
      <c r="BI160" s="422">
        <v>30.906403000000001</v>
      </c>
      <c r="BJ160" s="422">
        <v>19.314427999999999</v>
      </c>
      <c r="BK160" s="422">
        <v>5.5504020000000001</v>
      </c>
      <c r="BL160" s="434">
        <v>0</v>
      </c>
      <c r="BM160" s="430">
        <v>2831.1181899999988</v>
      </c>
      <c r="BN160" s="422">
        <v>1921.0250209999988</v>
      </c>
      <c r="BO160" s="422">
        <v>1482.7661140000012</v>
      </c>
      <c r="BP160" s="422">
        <v>890.54094099999963</v>
      </c>
      <c r="BQ160" s="434">
        <v>391.00366799999995</v>
      </c>
      <c r="BR160" s="430">
        <v>603.23831799999994</v>
      </c>
      <c r="BS160" s="422">
        <v>17.549759999999999</v>
      </c>
      <c r="BT160" s="422">
        <v>526.15271199999984</v>
      </c>
      <c r="BU160" s="422">
        <v>27.741934999999998</v>
      </c>
      <c r="BV160" s="422">
        <v>362.15158700000006</v>
      </c>
      <c r="BW160" s="422">
        <v>60.737051999999998</v>
      </c>
      <c r="BX160" s="422">
        <v>16.883913999999997</v>
      </c>
      <c r="BY160" s="423">
        <v>97.577639000000033</v>
      </c>
      <c r="BZ160" s="423">
        <v>341.91741000000007</v>
      </c>
      <c r="CA160" s="423">
        <v>763.28652000000034</v>
      </c>
      <c r="CB160" s="423">
        <v>485.70498700000007</v>
      </c>
      <c r="CC160" s="423">
        <v>11.090890999999999</v>
      </c>
      <c r="CD160" s="423">
        <v>267.28141999999997</v>
      </c>
      <c r="CE160" s="423">
        <v>862.8385780000001</v>
      </c>
      <c r="CF160" s="423">
        <v>160.85663500000007</v>
      </c>
      <c r="CG160" s="423">
        <v>122.76657500000002</v>
      </c>
      <c r="CH160" s="423">
        <v>81.480855000000005</v>
      </c>
      <c r="CI160" s="423">
        <v>301.13268800000009</v>
      </c>
      <c r="CJ160" s="423">
        <v>36.539200000000001</v>
      </c>
      <c r="CK160" s="423">
        <v>1200.4161930000002</v>
      </c>
      <c r="CL160" s="423">
        <v>249.49518800000013</v>
      </c>
      <c r="CM160" s="423">
        <v>807.41728599999999</v>
      </c>
      <c r="CN160" s="423">
        <v>269.92290400000002</v>
      </c>
      <c r="CO160" s="423">
        <v>1.519695</v>
      </c>
      <c r="CP160" s="423">
        <v>48.976258999999963</v>
      </c>
      <c r="CQ160" s="423">
        <v>13.281962999999996</v>
      </c>
      <c r="CR160" s="6"/>
      <c r="CS160" s="6"/>
      <c r="CT160" s="6"/>
      <c r="CU160" s="6"/>
      <c r="CV160" s="6"/>
      <c r="CW160" s="6"/>
      <c r="CX160" s="6"/>
      <c r="CY160" s="6"/>
      <c r="CZ160" s="6"/>
    </row>
    <row r="161" s="454" customFormat="true" ht="15" customHeight="true" x14ac:dyDescent="0.2">
      <c r="A161" s="1069"/>
      <c r="B161" s="387" t="s">
        <v>387</v>
      </c>
      <c r="C161" s="140">
        <v>0</v>
      </c>
      <c r="D161" s="139">
        <v>0</v>
      </c>
      <c r="E161" s="139">
        <v>0</v>
      </c>
      <c r="F161" s="139">
        <v>6.88863813121426E-2</v>
      </c>
      <c r="G161" s="138">
        <v>0</v>
      </c>
      <c r="H161" s="137">
        <v>7.4565579020747438E-2</v>
      </c>
      <c r="I161" s="139">
        <v>0.22340938512071351</v>
      </c>
      <c r="J161" s="139">
        <v>0</v>
      </c>
      <c r="K161" s="139">
        <v>0</v>
      </c>
      <c r="L161" s="136">
        <v>0</v>
      </c>
      <c r="M161" s="140">
        <v>0</v>
      </c>
      <c r="N161" s="139">
        <v>0</v>
      </c>
      <c r="O161" s="139">
        <v>0</v>
      </c>
      <c r="P161" s="139">
        <v>0</v>
      </c>
      <c r="Q161" s="138">
        <v>0</v>
      </c>
      <c r="R161" s="137">
        <v>0</v>
      </c>
      <c r="S161" s="139">
        <v>0</v>
      </c>
      <c r="T161" s="139">
        <v>0</v>
      </c>
      <c r="U161" s="139">
        <v>0</v>
      </c>
      <c r="V161" s="139">
        <v>0</v>
      </c>
      <c r="W161" s="139">
        <v>0</v>
      </c>
      <c r="X161" s="139">
        <v>0</v>
      </c>
      <c r="Y161" s="139">
        <v>0</v>
      </c>
      <c r="Z161" s="139">
        <v>0</v>
      </c>
      <c r="AA161" s="139">
        <v>0</v>
      </c>
      <c r="AB161" s="139">
        <v>0</v>
      </c>
      <c r="AC161" s="139">
        <v>0</v>
      </c>
      <c r="AD161" s="139">
        <v>0</v>
      </c>
      <c r="AE161" s="139">
        <v>0</v>
      </c>
      <c r="AF161" s="139">
        <v>0</v>
      </c>
      <c r="AG161" s="139">
        <v>0</v>
      </c>
      <c r="AH161" s="139">
        <v>0</v>
      </c>
      <c r="AI161" s="139">
        <v>0</v>
      </c>
      <c r="AJ161" s="139">
        <v>0</v>
      </c>
      <c r="AK161" s="139">
        <v>0.16485183606638254</v>
      </c>
      <c r="AL161" s="139">
        <v>0</v>
      </c>
      <c r="AM161" s="139">
        <v>0</v>
      </c>
      <c r="AN161" s="139">
        <v>0</v>
      </c>
      <c r="AO161" s="139">
        <v>0</v>
      </c>
      <c r="AP161" s="139">
        <v>0</v>
      </c>
      <c r="AQ161" s="136">
        <v>0</v>
      </c>
      <c r="AR161" s="908"/>
      <c r="AS161" s="908"/>
      <c r="AT161" s="908"/>
      <c r="AU161" s="908"/>
      <c r="AV161" s="908"/>
      <c r="AW161" s="908"/>
      <c r="AX161" s="908"/>
      <c r="AY161" s="908"/>
      <c r="AZ161" s="361"/>
      <c r="BA161" s="1089"/>
      <c r="BB161" s="585" t="s">
        <v>387</v>
      </c>
      <c r="BC161" s="430">
        <v>0</v>
      </c>
      <c r="BD161" s="422">
        <v>0</v>
      </c>
      <c r="BE161" s="422">
        <v>0</v>
      </c>
      <c r="BF161" s="422">
        <v>6.7648840000000003</v>
      </c>
      <c r="BG161" s="434">
        <v>0</v>
      </c>
      <c r="BH161" s="430">
        <v>1.6912210000000001</v>
      </c>
      <c r="BI161" s="422">
        <v>5.0736629999999998</v>
      </c>
      <c r="BJ161" s="422">
        <v>0</v>
      </c>
      <c r="BK161" s="422">
        <v>0</v>
      </c>
      <c r="BL161" s="434">
        <v>0</v>
      </c>
      <c r="BM161" s="430">
        <v>0</v>
      </c>
      <c r="BN161" s="422">
        <v>0</v>
      </c>
      <c r="BO161" s="422">
        <v>0</v>
      </c>
      <c r="BP161" s="422">
        <v>0</v>
      </c>
      <c r="BQ161" s="434">
        <v>0</v>
      </c>
      <c r="BR161" s="430">
        <v>0</v>
      </c>
      <c r="BS161" s="422">
        <v>0</v>
      </c>
      <c r="BT161" s="422">
        <v>0</v>
      </c>
      <c r="BU161" s="422">
        <v>0</v>
      </c>
      <c r="BV161" s="422">
        <v>0</v>
      </c>
      <c r="BW161" s="422">
        <v>0</v>
      </c>
      <c r="BX161" s="422">
        <v>0</v>
      </c>
      <c r="BY161" s="423">
        <v>0</v>
      </c>
      <c r="BZ161" s="423">
        <v>0</v>
      </c>
      <c r="CA161" s="423">
        <v>0</v>
      </c>
      <c r="CB161" s="423">
        <v>0</v>
      </c>
      <c r="CC161" s="423">
        <v>0</v>
      </c>
      <c r="CD161" s="423">
        <v>0</v>
      </c>
      <c r="CE161" s="423">
        <v>0</v>
      </c>
      <c r="CF161" s="423">
        <v>0</v>
      </c>
      <c r="CG161" s="423">
        <v>0</v>
      </c>
      <c r="CH161" s="423">
        <v>0</v>
      </c>
      <c r="CI161" s="423">
        <v>0</v>
      </c>
      <c r="CJ161" s="423">
        <v>0</v>
      </c>
      <c r="CK161" s="423">
        <v>6.7648840000000003</v>
      </c>
      <c r="CL161" s="423">
        <v>0</v>
      </c>
      <c r="CM161" s="423">
        <v>0</v>
      </c>
      <c r="CN161" s="423">
        <v>0</v>
      </c>
      <c r="CO161" s="423">
        <v>0</v>
      </c>
      <c r="CP161" s="423">
        <v>0</v>
      </c>
      <c r="CQ161" s="423">
        <v>0</v>
      </c>
      <c r="CR161" s="6"/>
      <c r="CS161" s="6"/>
      <c r="CT161" s="6"/>
      <c r="CU161" s="6"/>
      <c r="CV161" s="6"/>
      <c r="CW161" s="6"/>
      <c r="CX161" s="6"/>
      <c r="CY161" s="6"/>
      <c r="CZ161" s="6"/>
    </row>
    <row r="162" s="454" customFormat="true" ht="15" customHeight="true" x14ac:dyDescent="0.2">
      <c r="A162" s="1070"/>
      <c r="B162" s="388" t="s">
        <v>190</v>
      </c>
      <c r="C162" s="140">
        <v>0.10766807390858463</v>
      </c>
      <c r="D162" s="139">
        <v>0.27022417113535424</v>
      </c>
      <c r="E162" s="139">
        <v>0.27092288009517451</v>
      </c>
      <c r="F162" s="139">
        <v>6.9707187057229503E-2</v>
      </c>
      <c r="G162" s="138">
        <v>0</v>
      </c>
      <c r="H162" s="137">
        <v>0</v>
      </c>
      <c r="I162" s="139">
        <v>0</v>
      </c>
      <c r="J162" s="139">
        <v>0</v>
      </c>
      <c r="K162" s="139">
        <v>0</v>
      </c>
      <c r="L162" s="136">
        <v>0</v>
      </c>
      <c r="M162" s="140">
        <v>0.14038192510972</v>
      </c>
      <c r="N162" s="139">
        <v>0.16014600024334158</v>
      </c>
      <c r="O162" s="139">
        <v>0.51883583860761251</v>
      </c>
      <c r="P162" s="139">
        <v>4.2643153803399544E-2</v>
      </c>
      <c r="Q162" s="138">
        <v>7.1501293376796338E-2</v>
      </c>
      <c r="R162" s="137">
        <v>0</v>
      </c>
      <c r="S162" s="139">
        <v>0</v>
      </c>
      <c r="T162" s="139">
        <v>0.62076335861325638</v>
      </c>
      <c r="U162" s="139">
        <v>0</v>
      </c>
      <c r="V162" s="139">
        <v>0.3489333365274781</v>
      </c>
      <c r="W162" s="139">
        <v>0</v>
      </c>
      <c r="X162" s="139">
        <v>0.37302952218015012</v>
      </c>
      <c r="Y162" s="139">
        <v>0</v>
      </c>
      <c r="Z162" s="139">
        <v>0</v>
      </c>
      <c r="AA162" s="139">
        <v>0</v>
      </c>
      <c r="AB162" s="139">
        <v>0</v>
      </c>
      <c r="AC162" s="139">
        <v>0</v>
      </c>
      <c r="AD162" s="139">
        <v>0</v>
      </c>
      <c r="AE162" s="139">
        <v>0</v>
      </c>
      <c r="AF162" s="139">
        <v>0.27334233771742167</v>
      </c>
      <c r="AG162" s="139">
        <v>0</v>
      </c>
      <c r="AH162" s="139">
        <v>0</v>
      </c>
      <c r="AI162" s="139">
        <v>0.578063949773163</v>
      </c>
      <c r="AJ162" s="139">
        <v>0</v>
      </c>
      <c r="AK162" s="139">
        <v>0</v>
      </c>
      <c r="AL162" s="139">
        <v>0.43389254130060267</v>
      </c>
      <c r="AM162" s="139">
        <v>0</v>
      </c>
      <c r="AN162" s="139">
        <v>0.59593556086607902</v>
      </c>
      <c r="AO162" s="139">
        <v>0</v>
      </c>
      <c r="AP162" s="139">
        <v>2.6220649651826657</v>
      </c>
      <c r="AQ162" s="136">
        <v>0.1954466492423752</v>
      </c>
      <c r="AR162" s="908"/>
      <c r="AS162" s="908"/>
      <c r="AT162" s="908"/>
      <c r="AU162" s="908"/>
      <c r="AV162" s="908"/>
      <c r="AW162" s="908"/>
      <c r="AX162" s="908"/>
      <c r="AY162" s="908"/>
      <c r="AZ162" s="361"/>
      <c r="BA162" s="1089"/>
      <c r="BB162" s="585" t="s">
        <v>190</v>
      </c>
      <c r="BC162" s="430">
        <v>10.608593000000001</v>
      </c>
      <c r="BD162" s="422">
        <v>26.495028999999999</v>
      </c>
      <c r="BE162" s="422">
        <v>26.626328000000001</v>
      </c>
      <c r="BF162" s="422">
        <v>6.845489999999999</v>
      </c>
      <c r="BG162" s="434">
        <v>0</v>
      </c>
      <c r="BH162" s="430">
        <v>0</v>
      </c>
      <c r="BI162" s="422">
        <v>0</v>
      </c>
      <c r="BJ162" s="422">
        <v>0</v>
      </c>
      <c r="BK162" s="422">
        <v>0</v>
      </c>
      <c r="BL162" s="434">
        <v>0</v>
      </c>
      <c r="BM162" s="430">
        <v>10.608593000000001</v>
      </c>
      <c r="BN162" s="422">
        <v>12.092535000000002</v>
      </c>
      <c r="BO162" s="422">
        <v>39.249375999999998</v>
      </c>
      <c r="BP162" s="422">
        <v>3.2238359999999999</v>
      </c>
      <c r="BQ162" s="434">
        <v>5.4010999999999996</v>
      </c>
      <c r="BR162" s="430">
        <v>0</v>
      </c>
      <c r="BS162" s="422">
        <v>0</v>
      </c>
      <c r="BT162" s="422">
        <v>16.803259000000001</v>
      </c>
      <c r="BU162" s="422">
        <v>0</v>
      </c>
      <c r="BV162" s="422">
        <v>10.237098</v>
      </c>
      <c r="BW162" s="422">
        <v>0</v>
      </c>
      <c r="BX162" s="422">
        <v>6.9797339999999997</v>
      </c>
      <c r="BY162" s="423">
        <v>0</v>
      </c>
      <c r="BZ162" s="423">
        <v>0</v>
      </c>
      <c r="CA162" s="423">
        <v>0</v>
      </c>
      <c r="CB162" s="423">
        <v>0</v>
      </c>
      <c r="CC162" s="423">
        <v>0</v>
      </c>
      <c r="CD162" s="423">
        <v>0</v>
      </c>
      <c r="CE162" s="423">
        <v>0</v>
      </c>
      <c r="CF162" s="423">
        <v>0.74302999999999997</v>
      </c>
      <c r="CG162" s="423">
        <v>0</v>
      </c>
      <c r="CH162" s="423">
        <v>0</v>
      </c>
      <c r="CI162" s="423">
        <v>8.4354709999999997</v>
      </c>
      <c r="CJ162" s="423">
        <v>0</v>
      </c>
      <c r="CK162" s="423">
        <v>0</v>
      </c>
      <c r="CL162" s="423">
        <v>7.1831480000000001</v>
      </c>
      <c r="CM162" s="423">
        <v>0</v>
      </c>
      <c r="CN162" s="423">
        <v>14.147235</v>
      </c>
      <c r="CO162" s="423">
        <v>0</v>
      </c>
      <c r="CP162" s="423">
        <v>5.7703929999999986</v>
      </c>
      <c r="CQ162" s="423">
        <v>0.27607199999999998</v>
      </c>
      <c r="CR162" s="6"/>
      <c r="CS162" s="6"/>
      <c r="CT162" s="6"/>
      <c r="CU162" s="6"/>
      <c r="CV162" s="6"/>
      <c r="CW162" s="6"/>
      <c r="CX162" s="6"/>
      <c r="CY162" s="6"/>
      <c r="CZ162" s="6"/>
    </row>
    <row r="163" s="381" customFormat="true" ht="15" customHeight="true" x14ac:dyDescent="0.2">
      <c r="A163" s="33"/>
      <c r="B163" s="32"/>
      <c r="C163" s="121"/>
      <c r="D163" s="128"/>
      <c r="E163" s="128"/>
      <c r="F163" s="128"/>
      <c r="G163" s="127"/>
      <c r="H163" s="120"/>
      <c r="I163" s="128"/>
      <c r="J163" s="128"/>
      <c r="K163" s="128"/>
      <c r="L163" s="119"/>
      <c r="M163" s="121"/>
      <c r="N163" s="128"/>
      <c r="O163" s="128"/>
      <c r="P163" s="128"/>
      <c r="Q163" s="127"/>
      <c r="R163" s="120"/>
      <c r="S163" s="128"/>
      <c r="T163" s="128"/>
      <c r="U163" s="128"/>
      <c r="V163" s="128"/>
      <c r="W163" s="128"/>
      <c r="X163" s="128"/>
      <c r="Y163" s="128"/>
      <c r="Z163" s="128"/>
      <c r="AA163" s="128"/>
      <c r="AB163" s="128"/>
      <c r="AC163" s="128"/>
      <c r="AD163" s="128"/>
      <c r="AE163" s="128"/>
      <c r="AF163" s="128"/>
      <c r="AG163" s="128"/>
      <c r="AH163" s="128"/>
      <c r="AI163" s="128"/>
      <c r="AJ163" s="128"/>
      <c r="AK163" s="128"/>
      <c r="AL163" s="128"/>
      <c r="AM163" s="128"/>
      <c r="AN163" s="128"/>
      <c r="AO163" s="128"/>
      <c r="AP163" s="128"/>
      <c r="AQ163" s="119"/>
      <c r="AR163" s="908"/>
      <c r="AS163" s="908"/>
      <c r="AT163" s="908"/>
      <c r="AU163" s="908"/>
      <c r="AV163" s="908"/>
      <c r="AW163" s="908"/>
      <c r="AX163" s="908"/>
      <c r="AY163" s="908"/>
      <c r="AZ163" s="361"/>
      <c r="BA163" s="1091"/>
      <c r="BB163" s="585" t="s">
        <v>191</v>
      </c>
      <c r="BC163" s="430">
        <v>9853.0535699999673</v>
      </c>
      <c r="BD163" s="422">
        <v>9804.8331089999865</v>
      </c>
      <c r="BE163" s="422">
        <v>9828.0100929999862</v>
      </c>
      <c r="BF163" s="422">
        <v>9820.3503669999791</v>
      </c>
      <c r="BG163" s="434">
        <v>9824.2612400000125</v>
      </c>
      <c r="BH163" s="430">
        <v>2268.0987959999984</v>
      </c>
      <c r="BI163" s="422">
        <v>2271.0160530000012</v>
      </c>
      <c r="BJ163" s="422">
        <v>2264.4291099999973</v>
      </c>
      <c r="BK163" s="422">
        <v>2261.9549330000009</v>
      </c>
      <c r="BL163" s="434">
        <v>2278.3403769999991</v>
      </c>
      <c r="BM163" s="430">
        <v>7556.9507909999911</v>
      </c>
      <c r="BN163" s="422">
        <v>7550.944126999997</v>
      </c>
      <c r="BO163" s="422">
        <v>7564.8929929999877</v>
      </c>
      <c r="BP163" s="422">
        <v>7560.0318280000038</v>
      </c>
      <c r="BQ163" s="434">
        <v>7553.8493710000075</v>
      </c>
      <c r="BR163" s="430">
        <v>1954.1064050000011</v>
      </c>
      <c r="BS163" s="422">
        <v>3022.4344850000034</v>
      </c>
      <c r="BT163" s="422">
        <v>2706.8703020000012</v>
      </c>
      <c r="BU163" s="422">
        <v>2159.7262499999997</v>
      </c>
      <c r="BV163" s="422">
        <v>2933.8263010000023</v>
      </c>
      <c r="BW163" s="422">
        <v>2266.9831819999977</v>
      </c>
      <c r="BX163" s="422">
        <v>1871.0942660000032</v>
      </c>
      <c r="BY163" s="423">
        <v>924.09430300000145</v>
      </c>
      <c r="BZ163" s="423">
        <v>1232.6400310000022</v>
      </c>
      <c r="CA163" s="423">
        <v>1994.2045310000001</v>
      </c>
      <c r="CB163" s="423">
        <v>3027.1336770000007</v>
      </c>
      <c r="CC163" s="423">
        <v>2429.0001620000035</v>
      </c>
      <c r="CD163" s="423">
        <v>1866.4353339999977</v>
      </c>
      <c r="CE163" s="423">
        <v>4337.5575329999974</v>
      </c>
      <c r="CF163" s="423">
        <v>271.8312889999998</v>
      </c>
      <c r="CG163" s="423">
        <v>280.51348000000013</v>
      </c>
      <c r="CH163" s="423">
        <v>1372.2981259999979</v>
      </c>
      <c r="CI163" s="423">
        <v>1459.2625960000009</v>
      </c>
      <c r="CJ163" s="423">
        <v>1679.1287980000006</v>
      </c>
      <c r="CK163" s="423">
        <v>4103.6145920000044</v>
      </c>
      <c r="CL163" s="423">
        <v>1655.513132</v>
      </c>
      <c r="CM163" s="423">
        <v>2311.8161790000013</v>
      </c>
      <c r="CN163" s="423">
        <v>2373.9538180000004</v>
      </c>
      <c r="CO163" s="423">
        <v>535.14720299999954</v>
      </c>
      <c r="CP163" s="423">
        <v>220.07055800000001</v>
      </c>
      <c r="CQ163" s="423">
        <v>141.251846</v>
      </c>
      <c r="CR163" s="6"/>
      <c r="CS163" s="6"/>
      <c r="CT163" s="6"/>
      <c r="CU163" s="6"/>
      <c r="CV163" s="6"/>
      <c r="CW163" s="6"/>
      <c r="CX163" s="6"/>
      <c r="CY163" s="6"/>
      <c r="CZ163" s="6"/>
    </row>
    <row r="164" s="381" customFormat="true" ht="15" customHeight="true" x14ac:dyDescent="0.2">
      <c r="A164" s="43"/>
      <c r="B164" s="31"/>
      <c r="C164" s="121"/>
      <c r="D164" s="128"/>
      <c r="E164" s="128"/>
      <c r="F164" s="128"/>
      <c r="G164" s="127"/>
      <c r="H164" s="120"/>
      <c r="I164" s="128"/>
      <c r="J164" s="128"/>
      <c r="K164" s="128"/>
      <c r="L164" s="119"/>
      <c r="M164" s="121"/>
      <c r="N164" s="128"/>
      <c r="O164" s="128"/>
      <c r="P164" s="128"/>
      <c r="Q164" s="127"/>
      <c r="R164" s="120"/>
      <c r="S164" s="128"/>
      <c r="T164" s="128"/>
      <c r="U164" s="128"/>
      <c r="V164" s="128"/>
      <c r="W164" s="128"/>
      <c r="X164" s="128"/>
      <c r="Y164" s="128"/>
      <c r="Z164" s="128"/>
      <c r="AA164" s="128"/>
      <c r="AB164" s="128"/>
      <c r="AC164" s="128"/>
      <c r="AD164" s="128"/>
      <c r="AE164" s="128"/>
      <c r="AF164" s="128"/>
      <c r="AG164" s="128"/>
      <c r="AH164" s="128"/>
      <c r="AI164" s="128"/>
      <c r="AJ164" s="128"/>
      <c r="AK164" s="128"/>
      <c r="AL164" s="128"/>
      <c r="AM164" s="128"/>
      <c r="AN164" s="128"/>
      <c r="AO164" s="128"/>
      <c r="AP164" s="128"/>
      <c r="AQ164" s="119"/>
      <c r="AR164" s="908"/>
      <c r="AS164" s="908"/>
      <c r="AT164" s="908"/>
      <c r="AU164" s="908"/>
      <c r="AV164" s="908"/>
      <c r="AW164" s="908"/>
      <c r="AX164" s="908"/>
      <c r="AY164" s="908"/>
      <c r="AZ164" s="361"/>
      <c r="BA164" s="586"/>
      <c r="BB164" s="585"/>
      <c r="BC164" s="430"/>
      <c r="BD164" s="422"/>
      <c r="BE164" s="422"/>
      <c r="BF164" s="422"/>
      <c r="BG164" s="434"/>
      <c r="BH164" s="430"/>
      <c r="BI164" s="422"/>
      <c r="BJ164" s="422"/>
      <c r="BK164" s="422"/>
      <c r="BL164" s="434"/>
      <c r="BM164" s="430"/>
      <c r="BN164" s="422"/>
      <c r="BO164" s="422"/>
      <c r="BP164" s="422"/>
      <c r="BQ164" s="434"/>
      <c r="BR164" s="430"/>
      <c r="BS164" s="422"/>
      <c r="BT164" s="422"/>
      <c r="BU164" s="422"/>
      <c r="BV164" s="422"/>
      <c r="BW164" s="422"/>
      <c r="BX164" s="422"/>
      <c r="BY164" s="423"/>
      <c r="BZ164" s="423"/>
      <c r="CA164" s="423"/>
      <c r="CB164" s="423"/>
      <c r="CC164" s="423"/>
      <c r="CD164" s="423"/>
      <c r="CE164" s="423"/>
      <c r="CF164" s="423"/>
      <c r="CG164" s="423"/>
      <c r="CH164" s="423"/>
      <c r="CI164" s="423"/>
      <c r="CJ164" s="423"/>
      <c r="CK164" s="423"/>
      <c r="CL164" s="423"/>
      <c r="CM164" s="423"/>
      <c r="CN164" s="423"/>
      <c r="CO164" s="423"/>
      <c r="CP164" s="423"/>
      <c r="CQ164" s="423"/>
      <c r="CR164" s="6"/>
      <c r="CS164" s="6"/>
      <c r="CT164" s="6"/>
      <c r="CU164" s="6"/>
      <c r="CV164" s="6"/>
      <c r="CW164" s="6"/>
      <c r="CX164" s="6"/>
      <c r="CY164" s="6"/>
      <c r="CZ164" s="6"/>
    </row>
    <row r="165" s="381" customFormat="true" ht="15" customHeight="true" x14ac:dyDescent="0.2">
      <c r="A165" s="43"/>
      <c r="B165" s="31"/>
      <c r="C165" s="121"/>
      <c r="D165" s="128"/>
      <c r="E165" s="128"/>
      <c r="F165" s="128"/>
      <c r="G165" s="127"/>
      <c r="H165" s="120"/>
      <c r="I165" s="128"/>
      <c r="J165" s="128"/>
      <c r="K165" s="128"/>
      <c r="L165" s="119"/>
      <c r="M165" s="121"/>
      <c r="N165" s="128"/>
      <c r="O165" s="128"/>
      <c r="P165" s="128"/>
      <c r="Q165" s="127"/>
      <c r="R165" s="120"/>
      <c r="S165" s="128"/>
      <c r="T165" s="128"/>
      <c r="U165" s="128"/>
      <c r="V165" s="128"/>
      <c r="W165" s="128"/>
      <c r="X165" s="128"/>
      <c r="Y165" s="128"/>
      <c r="Z165" s="128"/>
      <c r="AA165" s="128"/>
      <c r="AB165" s="128"/>
      <c r="AC165" s="128"/>
      <c r="AD165" s="128"/>
      <c r="AE165" s="128"/>
      <c r="AF165" s="128"/>
      <c r="AG165" s="128"/>
      <c r="AH165" s="128"/>
      <c r="AI165" s="128"/>
      <c r="AJ165" s="128"/>
      <c r="AK165" s="128"/>
      <c r="AL165" s="128"/>
      <c r="AM165" s="128"/>
      <c r="AN165" s="128"/>
      <c r="AO165" s="128"/>
      <c r="AP165" s="128"/>
      <c r="AQ165" s="119"/>
      <c r="AR165" s="908"/>
      <c r="AS165" s="908"/>
      <c r="AT165" s="908"/>
      <c r="AU165" s="908"/>
      <c r="AV165" s="908"/>
      <c r="AW165" s="908"/>
      <c r="AX165" s="908"/>
      <c r="AY165" s="908"/>
      <c r="AZ165" s="361"/>
      <c r="BA165" s="586"/>
      <c r="BB165" s="585"/>
      <c r="BC165" s="430"/>
      <c r="BD165" s="422"/>
      <c r="BE165" s="422"/>
      <c r="BF165" s="422"/>
      <c r="BG165" s="434"/>
      <c r="BH165" s="430"/>
      <c r="BI165" s="422"/>
      <c r="BJ165" s="422"/>
      <c r="BK165" s="422"/>
      <c r="BL165" s="434"/>
      <c r="BM165" s="430"/>
      <c r="BN165" s="422"/>
      <c r="BO165" s="422"/>
      <c r="BP165" s="422"/>
      <c r="BQ165" s="434"/>
      <c r="BR165" s="430"/>
      <c r="BS165" s="422"/>
      <c r="BT165" s="422"/>
      <c r="BU165" s="422"/>
      <c r="BV165" s="422"/>
      <c r="BW165" s="422"/>
      <c r="BX165" s="422"/>
      <c r="BY165" s="423"/>
      <c r="BZ165" s="423"/>
      <c r="CA165" s="423"/>
      <c r="CB165" s="423"/>
      <c r="CC165" s="423"/>
      <c r="CD165" s="423"/>
      <c r="CE165" s="423"/>
      <c r="CF165" s="423"/>
      <c r="CG165" s="423"/>
      <c r="CH165" s="423"/>
      <c r="CI165" s="423"/>
      <c r="CJ165" s="423"/>
      <c r="CK165" s="423"/>
      <c r="CL165" s="423"/>
      <c r="CM165" s="423"/>
      <c r="CN165" s="423"/>
      <c r="CO165" s="423"/>
      <c r="CP165" s="423"/>
      <c r="CQ165" s="423"/>
      <c r="CR165" s="6"/>
      <c r="CS165" s="6"/>
      <c r="CT165" s="6"/>
      <c r="CU165" s="6"/>
      <c r="CV165" s="6"/>
      <c r="CW165" s="6"/>
      <c r="CX165" s="6"/>
      <c r="CY165" s="6"/>
      <c r="CZ165" s="6"/>
    </row>
    <row r="166" s="381" customFormat="true" ht="15" customHeight="true" x14ac:dyDescent="0.2">
      <c r="A166" s="43"/>
      <c r="B166" s="31"/>
      <c r="C166" s="121"/>
      <c r="D166" s="128"/>
      <c r="E166" s="128"/>
      <c r="F166" s="128"/>
      <c r="G166" s="127"/>
      <c r="H166" s="120"/>
      <c r="I166" s="128"/>
      <c r="J166" s="128"/>
      <c r="K166" s="128"/>
      <c r="L166" s="119"/>
      <c r="M166" s="121"/>
      <c r="N166" s="128"/>
      <c r="O166" s="128"/>
      <c r="P166" s="128"/>
      <c r="Q166" s="127"/>
      <c r="R166" s="120"/>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19"/>
      <c r="AR166" s="908"/>
      <c r="AS166" s="908"/>
      <c r="AT166" s="908"/>
      <c r="AU166" s="908"/>
      <c r="AV166" s="908"/>
      <c r="AW166" s="908"/>
      <c r="AX166" s="908"/>
      <c r="AY166" s="908"/>
      <c r="AZ166" s="361"/>
      <c r="BA166" s="586"/>
      <c r="BB166" s="585"/>
      <c r="BC166" s="430"/>
      <c r="BD166" s="422"/>
      <c r="BE166" s="422"/>
      <c r="BF166" s="422"/>
      <c r="BG166" s="434"/>
      <c r="BH166" s="430"/>
      <c r="BI166" s="422"/>
      <c r="BJ166" s="422"/>
      <c r="BK166" s="422"/>
      <c r="BL166" s="434"/>
      <c r="BM166" s="430"/>
      <c r="BN166" s="422"/>
      <c r="BO166" s="422"/>
      <c r="BP166" s="422"/>
      <c r="BQ166" s="434"/>
      <c r="BR166" s="430"/>
      <c r="BS166" s="422"/>
      <c r="BT166" s="422"/>
      <c r="BU166" s="422"/>
      <c r="BV166" s="422"/>
      <c r="BW166" s="422"/>
      <c r="BX166" s="422"/>
      <c r="BY166" s="423"/>
      <c r="BZ166" s="423"/>
      <c r="CA166" s="423"/>
      <c r="CB166" s="423"/>
      <c r="CC166" s="423"/>
      <c r="CD166" s="423"/>
      <c r="CE166" s="423"/>
      <c r="CF166" s="423"/>
      <c r="CG166" s="423"/>
      <c r="CH166" s="423"/>
      <c r="CI166" s="423"/>
      <c r="CJ166" s="423"/>
      <c r="CK166" s="423"/>
      <c r="CL166" s="423"/>
      <c r="CM166" s="423"/>
      <c r="CN166" s="423"/>
      <c r="CO166" s="423"/>
      <c r="CP166" s="423"/>
      <c r="CQ166" s="423"/>
      <c r="CR166" s="6"/>
      <c r="CS166" s="6"/>
      <c r="CT166" s="6"/>
      <c r="CU166" s="6"/>
      <c r="CV166" s="6"/>
      <c r="CW166" s="6"/>
      <c r="CX166" s="6"/>
      <c r="CY166" s="6"/>
      <c r="CZ166" s="6"/>
    </row>
    <row r="167" s="381" customFormat="true" ht="15" customHeight="true" x14ac:dyDescent="0.2">
      <c r="A167" s="43"/>
      <c r="B167" s="31"/>
      <c r="C167" s="121"/>
      <c r="D167" s="128"/>
      <c r="E167" s="128"/>
      <c r="F167" s="128"/>
      <c r="G167" s="127"/>
      <c r="H167" s="120"/>
      <c r="I167" s="128"/>
      <c r="J167" s="128"/>
      <c r="K167" s="128"/>
      <c r="L167" s="119"/>
      <c r="M167" s="121"/>
      <c r="N167" s="128"/>
      <c r="O167" s="128"/>
      <c r="P167" s="128"/>
      <c r="Q167" s="127"/>
      <c r="R167" s="120"/>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19"/>
      <c r="AR167" s="908"/>
      <c r="AS167" s="908"/>
      <c r="AT167" s="908"/>
      <c r="AU167" s="908"/>
      <c r="AV167" s="908"/>
      <c r="AW167" s="908"/>
      <c r="AX167" s="908"/>
      <c r="AY167" s="908"/>
      <c r="AZ167" s="361"/>
      <c r="BA167" s="586"/>
      <c r="BB167" s="585"/>
      <c r="BC167" s="430"/>
      <c r="BD167" s="422"/>
      <c r="BE167" s="422"/>
      <c r="BF167" s="422"/>
      <c r="BG167" s="434"/>
      <c r="BH167" s="430"/>
      <c r="BI167" s="422"/>
      <c r="BJ167" s="422"/>
      <c r="BK167" s="422"/>
      <c r="BL167" s="434"/>
      <c r="BM167" s="430"/>
      <c r="BN167" s="422"/>
      <c r="BO167" s="422"/>
      <c r="BP167" s="422"/>
      <c r="BQ167" s="434"/>
      <c r="BR167" s="430"/>
      <c r="BS167" s="422"/>
      <c r="BT167" s="422"/>
      <c r="BU167" s="422"/>
      <c r="BV167" s="422"/>
      <c r="BW167" s="422"/>
      <c r="BX167" s="422"/>
      <c r="BY167" s="423"/>
      <c r="BZ167" s="423"/>
      <c r="CA167" s="423"/>
      <c r="CB167" s="423"/>
      <c r="CC167" s="423"/>
      <c r="CD167" s="423"/>
      <c r="CE167" s="423"/>
      <c r="CF167" s="423"/>
      <c r="CG167" s="423"/>
      <c r="CH167" s="423"/>
      <c r="CI167" s="423"/>
      <c r="CJ167" s="423"/>
      <c r="CK167" s="423"/>
      <c r="CL167" s="423"/>
      <c r="CM167" s="423"/>
      <c r="CN167" s="423"/>
      <c r="CO167" s="423"/>
      <c r="CP167" s="423"/>
      <c r="CQ167" s="423"/>
      <c r="CR167" s="6"/>
      <c r="CS167" s="6"/>
      <c r="CT167" s="6"/>
      <c r="CU167" s="6"/>
      <c r="CV167" s="6"/>
      <c r="CW167" s="6"/>
      <c r="CX167" s="6"/>
      <c r="CY167" s="6"/>
      <c r="CZ167" s="6"/>
    </row>
    <row r="168" s="381" customFormat="true" ht="15" customHeight="true" x14ac:dyDescent="0.2">
      <c r="A168" s="43"/>
      <c r="B168" s="31"/>
      <c r="C168" s="121"/>
      <c r="D168" s="128"/>
      <c r="E168" s="128"/>
      <c r="F168" s="128"/>
      <c r="G168" s="127"/>
      <c r="H168" s="120"/>
      <c r="I168" s="128"/>
      <c r="J168" s="128"/>
      <c r="K168" s="128"/>
      <c r="L168" s="119"/>
      <c r="M168" s="121"/>
      <c r="N168" s="128"/>
      <c r="O168" s="128"/>
      <c r="P168" s="128"/>
      <c r="Q168" s="127"/>
      <c r="R168" s="120"/>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19"/>
      <c r="AR168" s="908"/>
      <c r="AS168" s="908"/>
      <c r="AT168" s="908"/>
      <c r="AU168" s="908"/>
      <c r="AV168" s="908"/>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423"/>
      <c r="CN168" s="423"/>
      <c r="CO168" s="423"/>
      <c r="CP168" s="423"/>
      <c r="CQ168" s="423"/>
      <c r="CR168" s="6"/>
      <c r="CS168" s="6"/>
      <c r="CT168" s="6"/>
      <c r="CU168" s="6"/>
      <c r="CV168" s="6"/>
      <c r="CW168" s="6"/>
      <c r="CX168" s="6"/>
      <c r="CY168" s="6"/>
      <c r="CZ168" s="6"/>
    </row>
    <row r="169" s="454" customFormat="true" ht="15" customHeight="true" x14ac:dyDescent="0.2">
      <c r="A169" s="164"/>
      <c r="B169" s="155"/>
      <c r="C169" s="101"/>
      <c r="D169" s="100"/>
      <c r="E169" s="100"/>
      <c r="F169" s="100"/>
      <c r="G169" s="99"/>
      <c r="H169" s="98"/>
      <c r="I169" s="100"/>
      <c r="J169" s="100"/>
      <c r="K169" s="100"/>
      <c r="L169" s="97"/>
      <c r="M169" s="101"/>
      <c r="N169" s="100"/>
      <c r="O169" s="100"/>
      <c r="P169" s="100"/>
      <c r="Q169" s="99"/>
      <c r="R169" s="98"/>
      <c r="S169" s="100"/>
      <c r="T169" s="100"/>
      <c r="U169" s="100"/>
      <c r="V169" s="100"/>
      <c r="W169" s="100"/>
      <c r="X169" s="100"/>
      <c r="Y169" s="100"/>
      <c r="Z169" s="100"/>
      <c r="AA169" s="100"/>
      <c r="AB169" s="100"/>
      <c r="AC169" s="128"/>
      <c r="AD169" s="128"/>
      <c r="AE169" s="128"/>
      <c r="AF169" s="128"/>
      <c r="AG169" s="128"/>
      <c r="AH169" s="128"/>
      <c r="AI169" s="128"/>
      <c r="AJ169" s="128"/>
      <c r="AK169" s="128"/>
      <c r="AL169" s="128"/>
      <c r="AM169" s="128"/>
      <c r="AN169" s="128"/>
      <c r="AO169" s="128"/>
      <c r="AP169" s="128"/>
      <c r="AQ169" s="119"/>
      <c r="AR169" s="908"/>
      <c r="AS169" s="908"/>
      <c r="AT169" s="908"/>
      <c r="AU169" s="908"/>
      <c r="AV169" s="908"/>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423"/>
      <c r="CN169" s="423"/>
      <c r="CO169" s="423"/>
      <c r="CP169" s="423"/>
      <c r="CQ169" s="423"/>
      <c r="CR169" s="6"/>
      <c r="CS169" s="6"/>
      <c r="CT169" s="6"/>
      <c r="CU169" s="6"/>
      <c r="CV169" s="6"/>
      <c r="CW169" s="6"/>
      <c r="CX169" s="6"/>
      <c r="CY169" s="6"/>
      <c r="CZ169" s="6"/>
    </row>
    <row r="170" s="454" customFormat="true" ht="15" customHeight="true" x14ac:dyDescent="0.2">
      <c r="A170" s="165"/>
      <c r="B170" s="158"/>
      <c r="C170" s="177"/>
      <c r="D170" s="176"/>
      <c r="E170" s="176"/>
      <c r="F170" s="176"/>
      <c r="G170" s="166"/>
      <c r="H170" s="169"/>
      <c r="I170" s="176"/>
      <c r="J170" s="176"/>
      <c r="K170" s="176"/>
      <c r="L170" s="172"/>
      <c r="M170" s="177"/>
      <c r="N170" s="176"/>
      <c r="O170" s="176"/>
      <c r="P170" s="176"/>
      <c r="Q170" s="166"/>
      <c r="R170" s="169"/>
      <c r="S170" s="176"/>
      <c r="T170" s="176"/>
      <c r="U170" s="176"/>
      <c r="V170" s="176"/>
      <c r="W170" s="176"/>
      <c r="X170" s="176"/>
      <c r="Y170" s="176"/>
      <c r="Z170" s="176"/>
      <c r="AA170" s="176"/>
      <c r="AB170" s="176"/>
      <c r="AC170" s="176"/>
      <c r="AD170" s="176"/>
      <c r="AE170" s="176"/>
      <c r="AF170" s="176"/>
      <c r="AG170" s="176"/>
      <c r="AH170" s="176"/>
      <c r="AI170" s="176"/>
      <c r="AJ170" s="176"/>
      <c r="AK170" s="176"/>
      <c r="AL170" s="176"/>
      <c r="AM170" s="176"/>
      <c r="AN170" s="176"/>
      <c r="AO170" s="176"/>
      <c r="AP170" s="176"/>
      <c r="AQ170" s="172"/>
      <c r="AR170" s="908"/>
      <c r="AS170" s="908"/>
      <c r="AT170" s="908"/>
      <c r="AU170" s="908"/>
      <c r="AV170" s="908"/>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423"/>
      <c r="CN170" s="423"/>
      <c r="CO170" s="423"/>
      <c r="CP170" s="423"/>
      <c r="CQ170" s="423"/>
      <c r="CR170" s="6"/>
      <c r="CS170" s="6"/>
      <c r="CT170" s="6"/>
      <c r="CU170" s="6"/>
      <c r="CV170" s="6"/>
      <c r="CW170" s="6"/>
      <c r="CX170" s="6"/>
      <c r="CY170" s="6"/>
      <c r="CZ170" s="6"/>
    </row>
    <row r="171" s="454" customFormat="true" ht="15" customHeight="true" x14ac:dyDescent="0.2">
      <c r="A171" s="165"/>
      <c r="B171" s="158"/>
      <c r="C171" s="177"/>
      <c r="D171" s="176"/>
      <c r="E171" s="176"/>
      <c r="F171" s="176"/>
      <c r="G171" s="166"/>
      <c r="H171" s="169"/>
      <c r="I171" s="176"/>
      <c r="J171" s="176"/>
      <c r="K171" s="176"/>
      <c r="L171" s="172"/>
      <c r="M171" s="177"/>
      <c r="N171" s="176"/>
      <c r="O171" s="176"/>
      <c r="P171" s="176"/>
      <c r="Q171" s="166"/>
      <c r="R171" s="169"/>
      <c r="S171" s="176"/>
      <c r="T171" s="176"/>
      <c r="U171" s="176"/>
      <c r="V171" s="176"/>
      <c r="W171" s="176"/>
      <c r="X171" s="176"/>
      <c r="Y171" s="176"/>
      <c r="Z171" s="176"/>
      <c r="AA171" s="176"/>
      <c r="AB171" s="176"/>
      <c r="AC171" s="176"/>
      <c r="AD171" s="176"/>
      <c r="AE171" s="176"/>
      <c r="AF171" s="176"/>
      <c r="AG171" s="176"/>
      <c r="AH171" s="176"/>
      <c r="AI171" s="176"/>
      <c r="AJ171" s="176"/>
      <c r="AK171" s="176"/>
      <c r="AL171" s="176"/>
      <c r="AM171" s="176"/>
      <c r="AN171" s="176"/>
      <c r="AO171" s="176"/>
      <c r="AP171" s="176"/>
      <c r="AQ171" s="172"/>
      <c r="AR171" s="908"/>
      <c r="AS171" s="908"/>
      <c r="AT171" s="908"/>
      <c r="AU171" s="908"/>
      <c r="AV171" s="908"/>
      <c r="AW171" s="908"/>
      <c r="AX171" s="908"/>
      <c r="AY171" s="908"/>
      <c r="AZ171" s="361"/>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423"/>
      <c r="CN171" s="423"/>
      <c r="CO171" s="423"/>
      <c r="CP171" s="423"/>
      <c r="CQ171" s="423"/>
      <c r="CR171" s="6"/>
      <c r="CS171" s="6"/>
      <c r="CT171" s="6"/>
      <c r="CU171" s="6"/>
      <c r="CV171" s="6"/>
      <c r="CW171" s="6"/>
      <c r="CX171" s="6"/>
      <c r="CY171" s="6"/>
      <c r="CZ171" s="6"/>
    </row>
    <row r="172" s="454" customFormat="true" ht="15" customHeight="true" x14ac:dyDescent="0.2">
      <c r="A172" s="165"/>
      <c r="B172" s="158"/>
      <c r="C172" s="126"/>
      <c r="D172" s="125"/>
      <c r="E172" s="125"/>
      <c r="F172" s="125"/>
      <c r="G172" s="124"/>
      <c r="H172" s="123"/>
      <c r="I172" s="125"/>
      <c r="J172" s="125"/>
      <c r="K172" s="125"/>
      <c r="L172" s="122"/>
      <c r="M172" s="126"/>
      <c r="N172" s="125"/>
      <c r="O172" s="125"/>
      <c r="P172" s="125"/>
      <c r="Q172" s="124"/>
      <c r="R172" s="123"/>
      <c r="S172" s="125"/>
      <c r="T172" s="125"/>
      <c r="U172" s="125"/>
      <c r="V172" s="125"/>
      <c r="W172" s="125"/>
      <c r="X172" s="125"/>
      <c r="Y172" s="125"/>
      <c r="Z172" s="125"/>
      <c r="AA172" s="125"/>
      <c r="AB172" s="125"/>
      <c r="AC172" s="125"/>
      <c r="AD172" s="125"/>
      <c r="AE172" s="125"/>
      <c r="AF172" s="125"/>
      <c r="AG172" s="125"/>
      <c r="AH172" s="125"/>
      <c r="AI172" s="125"/>
      <c r="AJ172" s="125"/>
      <c r="AK172" s="125"/>
      <c r="AL172" s="125"/>
      <c r="AM172" s="125"/>
      <c r="AN172" s="125"/>
      <c r="AO172" s="125"/>
      <c r="AP172" s="125"/>
      <c r="AQ172" s="122"/>
      <c r="AR172" s="908"/>
      <c r="AS172" s="908"/>
      <c r="AT172" s="908"/>
      <c r="AU172" s="908"/>
      <c r="AV172" s="908"/>
      <c r="AW172" s="908"/>
      <c r="AX172" s="908"/>
      <c r="AY172" s="908"/>
      <c r="AZ172" s="361"/>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423"/>
      <c r="CN172" s="423"/>
      <c r="CO172" s="423"/>
      <c r="CP172" s="423"/>
      <c r="CQ172" s="423"/>
      <c r="CR172" s="6"/>
      <c r="CS172" s="6"/>
      <c r="CT172" s="6"/>
      <c r="CU172" s="6"/>
      <c r="CV172" s="6"/>
      <c r="CW172" s="6"/>
      <c r="CX172" s="6"/>
      <c r="CY172" s="6"/>
      <c r="CZ172" s="6"/>
    </row>
    <row r="173" s="454" customFormat="true" ht="15" customHeight="true" x14ac:dyDescent="0.2">
      <c r="A173" s="165"/>
      <c r="B173" s="158"/>
      <c r="C173" s="126"/>
      <c r="D173" s="125"/>
      <c r="E173" s="125"/>
      <c r="F173" s="125"/>
      <c r="G173" s="124"/>
      <c r="H173" s="123"/>
      <c r="I173" s="125"/>
      <c r="J173" s="125"/>
      <c r="K173" s="125"/>
      <c r="L173" s="122"/>
      <c r="M173" s="126"/>
      <c r="N173" s="125"/>
      <c r="O173" s="125"/>
      <c r="P173" s="125"/>
      <c r="Q173" s="124"/>
      <c r="R173" s="123"/>
      <c r="S173" s="125"/>
      <c r="T173" s="125"/>
      <c r="U173" s="125"/>
      <c r="V173" s="125"/>
      <c r="W173" s="125"/>
      <c r="X173" s="125"/>
      <c r="Y173" s="125"/>
      <c r="Z173" s="125"/>
      <c r="AA173" s="125"/>
      <c r="AB173" s="125"/>
      <c r="AC173" s="125"/>
      <c r="AD173" s="125"/>
      <c r="AE173" s="125"/>
      <c r="AF173" s="125"/>
      <c r="AG173" s="125"/>
      <c r="AH173" s="125"/>
      <c r="AI173" s="125"/>
      <c r="AJ173" s="125"/>
      <c r="AK173" s="125"/>
      <c r="AL173" s="125"/>
      <c r="AM173" s="125"/>
      <c r="AN173" s="125"/>
      <c r="AO173" s="125"/>
      <c r="AP173" s="125"/>
      <c r="AQ173" s="122"/>
      <c r="AR173" s="908"/>
      <c r="AS173" s="908"/>
      <c r="AT173" s="908"/>
      <c r="AU173" s="908"/>
      <c r="AV173" s="908"/>
      <c r="AW173" s="908"/>
      <c r="AX173" s="908"/>
      <c r="AY173" s="908"/>
      <c r="AZ173" s="361"/>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423"/>
      <c r="CN173" s="423"/>
      <c r="CO173" s="423"/>
      <c r="CP173" s="423"/>
      <c r="CQ173" s="423"/>
      <c r="CR173" s="6"/>
      <c r="CS173" s="6"/>
      <c r="CT173" s="6"/>
      <c r="CU173" s="6"/>
      <c r="CV173" s="6"/>
      <c r="CW173" s="6"/>
      <c r="CX173" s="6"/>
      <c r="CY173" s="6"/>
      <c r="CZ173" s="6"/>
    </row>
    <row r="174" s="454" customFormat="true" ht="15" customHeight="true" x14ac:dyDescent="0.2">
      <c r="A174" s="165"/>
      <c r="B174" s="158"/>
      <c r="C174" s="126"/>
      <c r="D174" s="125"/>
      <c r="E174" s="125"/>
      <c r="F174" s="125"/>
      <c r="G174" s="124"/>
      <c r="H174" s="123"/>
      <c r="I174" s="125"/>
      <c r="J174" s="125"/>
      <c r="K174" s="125"/>
      <c r="L174" s="122"/>
      <c r="M174" s="126"/>
      <c r="N174" s="125"/>
      <c r="O174" s="125"/>
      <c r="P174" s="125"/>
      <c r="Q174" s="124"/>
      <c r="R174" s="123"/>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2"/>
      <c r="AR174" s="908"/>
      <c r="AS174" s="908"/>
      <c r="AT174" s="908"/>
      <c r="AU174" s="908"/>
      <c r="AV174" s="908"/>
      <c r="AW174" s="908"/>
      <c r="AX174" s="908"/>
      <c r="AY174" s="908"/>
      <c r="AZ174" s="361"/>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423"/>
      <c r="CN174" s="423"/>
      <c r="CO174" s="423"/>
      <c r="CP174" s="423"/>
      <c r="CQ174" s="423"/>
      <c r="CR174" s="6"/>
      <c r="CS174" s="6"/>
      <c r="CT174" s="6"/>
      <c r="CU174" s="6"/>
      <c r="CV174" s="6"/>
      <c r="CW174" s="6"/>
      <c r="CX174" s="6"/>
      <c r="CY174" s="6"/>
      <c r="CZ174" s="6"/>
    </row>
    <row r="175" s="454" customFormat="true" ht="15" customHeight="true" x14ac:dyDescent="0.2">
      <c r="A175" s="165"/>
      <c r="B175" s="158"/>
      <c r="C175" s="126"/>
      <c r="D175" s="125"/>
      <c r="E175" s="125"/>
      <c r="F175" s="125"/>
      <c r="G175" s="124"/>
      <c r="H175" s="123"/>
      <c r="I175" s="125"/>
      <c r="J175" s="125"/>
      <c r="K175" s="125"/>
      <c r="L175" s="122"/>
      <c r="M175" s="126"/>
      <c r="N175" s="125"/>
      <c r="O175" s="125"/>
      <c r="P175" s="125"/>
      <c r="Q175" s="124"/>
      <c r="R175" s="123"/>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2"/>
      <c r="AR175" s="908"/>
      <c r="AS175" s="908"/>
      <c r="AT175" s="908"/>
      <c r="AU175" s="908"/>
      <c r="AV175" s="908"/>
      <c r="AW175" s="908"/>
      <c r="AX175" s="908"/>
      <c r="AY175" s="908"/>
      <c r="AZ175" s="361"/>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423"/>
      <c r="CN175" s="423"/>
      <c r="CO175" s="423"/>
      <c r="CP175" s="423"/>
      <c r="CQ175" s="423"/>
      <c r="CR175" s="6"/>
      <c r="CS175" s="6"/>
      <c r="CT175" s="6"/>
      <c r="CU175" s="6"/>
      <c r="CV175" s="6"/>
      <c r="CW175" s="6"/>
      <c r="CX175" s="6"/>
      <c r="CY175" s="6"/>
      <c r="CZ175" s="6"/>
    </row>
    <row r="176" s="454" customFormat="true" ht="15" customHeight="true" x14ac:dyDescent="0.2">
      <c r="A176" s="165"/>
      <c r="B176" s="158"/>
      <c r="C176" s="126"/>
      <c r="D176" s="125"/>
      <c r="E176" s="125"/>
      <c r="F176" s="125"/>
      <c r="G176" s="124"/>
      <c r="H176" s="123"/>
      <c r="I176" s="125"/>
      <c r="J176" s="125"/>
      <c r="K176" s="125"/>
      <c r="L176" s="122"/>
      <c r="M176" s="126"/>
      <c r="N176" s="125"/>
      <c r="O176" s="125"/>
      <c r="P176" s="125"/>
      <c r="Q176" s="124"/>
      <c r="R176" s="123"/>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2"/>
      <c r="AR176" s="908"/>
      <c r="AS176" s="908"/>
      <c r="AT176" s="908"/>
      <c r="AU176" s="908"/>
      <c r="AV176" s="908"/>
      <c r="AW176" s="908"/>
      <c r="AX176" s="908"/>
      <c r="AY176" s="908"/>
      <c r="AZ176" s="361"/>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423"/>
      <c r="CN176" s="423"/>
      <c r="CO176" s="423"/>
      <c r="CP176" s="423"/>
      <c r="CQ176" s="423"/>
      <c r="CR176" s="6"/>
      <c r="CS176" s="6"/>
      <c r="CT176" s="6"/>
      <c r="CU176" s="6"/>
      <c r="CV176" s="6"/>
      <c r="CW176" s="6"/>
      <c r="CX176" s="6"/>
      <c r="CY176" s="6"/>
      <c r="CZ176" s="6"/>
    </row>
    <row r="177" s="454" customFormat="true" ht="15" customHeight="true" x14ac:dyDescent="0.2">
      <c r="A177" s="165"/>
      <c r="B177" s="158"/>
      <c r="C177" s="126"/>
      <c r="D177" s="125"/>
      <c r="E177" s="125"/>
      <c r="F177" s="125"/>
      <c r="G177" s="124"/>
      <c r="H177" s="123"/>
      <c r="I177" s="125"/>
      <c r="J177" s="125"/>
      <c r="K177" s="125"/>
      <c r="L177" s="122"/>
      <c r="M177" s="126"/>
      <c r="N177" s="125"/>
      <c r="O177" s="125"/>
      <c r="P177" s="125"/>
      <c r="Q177" s="124"/>
      <c r="R177" s="123"/>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2"/>
      <c r="AR177" s="908"/>
      <c r="AS177" s="908"/>
      <c r="AT177" s="908"/>
      <c r="AU177" s="908"/>
      <c r="AV177" s="908"/>
      <c r="AW177" s="908"/>
      <c r="AX177" s="908"/>
      <c r="AY177" s="908"/>
      <c r="AZ177" s="361"/>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423"/>
      <c r="CN177" s="423"/>
      <c r="CO177" s="423"/>
      <c r="CP177" s="423"/>
      <c r="CQ177" s="423"/>
      <c r="CR177" s="6"/>
      <c r="CS177" s="6"/>
      <c r="CT177" s="6"/>
      <c r="CU177" s="6"/>
      <c r="CV177" s="6"/>
      <c r="CW177" s="6"/>
      <c r="CX177" s="6"/>
      <c r="CY177" s="6"/>
      <c r="CZ177" s="6"/>
    </row>
    <row r="178" s="454" customFormat="true" ht="15" customHeight="true" x14ac:dyDescent="0.2">
      <c r="A178" s="165"/>
      <c r="B178" s="158"/>
      <c r="C178" s="126"/>
      <c r="D178" s="125"/>
      <c r="E178" s="125"/>
      <c r="F178" s="125"/>
      <c r="G178" s="124"/>
      <c r="H178" s="123"/>
      <c r="I178" s="125"/>
      <c r="J178" s="125"/>
      <c r="K178" s="125"/>
      <c r="L178" s="122"/>
      <c r="M178" s="126"/>
      <c r="N178" s="125"/>
      <c r="O178" s="125"/>
      <c r="P178" s="125"/>
      <c r="Q178" s="124"/>
      <c r="R178" s="123"/>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2"/>
      <c r="AR178" s="908"/>
      <c r="AS178" s="908"/>
      <c r="AT178" s="908"/>
      <c r="AU178" s="908"/>
      <c r="AV178" s="908"/>
      <c r="AW178" s="908"/>
      <c r="AX178" s="908"/>
      <c r="AY178" s="908"/>
      <c r="AZ178" s="361"/>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423"/>
      <c r="CN178" s="423"/>
      <c r="CO178" s="423"/>
      <c r="CP178" s="423"/>
      <c r="CQ178" s="423"/>
      <c r="CR178" s="6"/>
      <c r="CS178" s="6"/>
      <c r="CT178" s="6"/>
      <c r="CU178" s="6"/>
      <c r="CV178" s="6"/>
      <c r="CW178" s="6"/>
      <c r="CX178" s="6"/>
      <c r="CY178" s="6"/>
      <c r="CZ178" s="6"/>
    </row>
    <row r="179" s="454" customFormat="true" ht="15" customHeight="true" x14ac:dyDescent="0.2">
      <c r="A179" s="165"/>
      <c r="B179" s="158"/>
      <c r="C179" s="126"/>
      <c r="D179" s="125"/>
      <c r="E179" s="125"/>
      <c r="F179" s="125"/>
      <c r="G179" s="124"/>
      <c r="H179" s="123"/>
      <c r="I179" s="125"/>
      <c r="J179" s="125"/>
      <c r="K179" s="125"/>
      <c r="L179" s="122"/>
      <c r="M179" s="126"/>
      <c r="N179" s="125"/>
      <c r="O179" s="125"/>
      <c r="P179" s="125"/>
      <c r="Q179" s="124"/>
      <c r="R179" s="123"/>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2"/>
      <c r="AR179" s="908"/>
      <c r="AS179" s="908"/>
      <c r="AT179" s="908"/>
      <c r="AU179" s="908"/>
      <c r="AV179" s="908"/>
      <c r="AW179" s="908"/>
      <c r="AX179" s="908"/>
      <c r="AY179" s="908"/>
      <c r="AZ179" s="361"/>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423"/>
      <c r="CN179" s="423"/>
      <c r="CO179" s="423"/>
      <c r="CP179" s="423"/>
      <c r="CQ179" s="423"/>
      <c r="CR179" s="6"/>
      <c r="CS179" s="6"/>
      <c r="CT179" s="6"/>
      <c r="CU179" s="6"/>
      <c r="CV179" s="6"/>
      <c r="CW179" s="6"/>
      <c r="CX179" s="6"/>
      <c r="CY179" s="6"/>
      <c r="CZ179" s="6"/>
    </row>
    <row r="180" s="454" customFormat="true" ht="15" customHeight="true" x14ac:dyDescent="0.2">
      <c r="A180" s="165"/>
      <c r="B180" s="158"/>
      <c r="C180" s="126"/>
      <c r="D180" s="125"/>
      <c r="E180" s="125"/>
      <c r="F180" s="125"/>
      <c r="G180" s="124"/>
      <c r="H180" s="123"/>
      <c r="I180" s="125"/>
      <c r="J180" s="125"/>
      <c r="K180" s="125"/>
      <c r="L180" s="122"/>
      <c r="M180" s="126"/>
      <c r="N180" s="125"/>
      <c r="O180" s="125"/>
      <c r="P180" s="125"/>
      <c r="Q180" s="124"/>
      <c r="R180" s="123"/>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2"/>
      <c r="AR180" s="908"/>
      <c r="AS180" s="908"/>
      <c r="AT180" s="908"/>
      <c r="AU180" s="908"/>
      <c r="AV180" s="908"/>
      <c r="AW180" s="908"/>
      <c r="AX180" s="908"/>
      <c r="AY180" s="908"/>
      <c r="AZ180" s="361"/>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423"/>
      <c r="CN180" s="423"/>
      <c r="CO180" s="423"/>
      <c r="CP180" s="423"/>
      <c r="CQ180" s="423"/>
      <c r="CR180" s="6"/>
      <c r="CS180" s="6"/>
      <c r="CT180" s="6"/>
      <c r="CU180" s="6"/>
      <c r="CV180" s="6"/>
      <c r="CW180" s="6"/>
      <c r="CX180" s="6"/>
      <c r="CY180" s="6"/>
      <c r="CZ180" s="6"/>
    </row>
    <row r="181" s="454" customFormat="true" ht="15" customHeight="true" x14ac:dyDescent="0.2">
      <c r="A181" s="165"/>
      <c r="B181" s="158"/>
      <c r="C181" s="126"/>
      <c r="D181" s="125"/>
      <c r="E181" s="125"/>
      <c r="F181" s="125"/>
      <c r="G181" s="124"/>
      <c r="H181" s="123"/>
      <c r="I181" s="125"/>
      <c r="J181" s="125"/>
      <c r="K181" s="125"/>
      <c r="L181" s="122"/>
      <c r="M181" s="126"/>
      <c r="N181" s="125"/>
      <c r="O181" s="125"/>
      <c r="P181" s="125"/>
      <c r="Q181" s="124"/>
      <c r="R181" s="123"/>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2"/>
      <c r="AR181" s="908"/>
      <c r="AS181" s="908"/>
      <c r="AT181" s="908"/>
      <c r="AU181" s="908"/>
      <c r="AV181" s="908"/>
      <c r="AW181" s="908"/>
      <c r="AX181" s="908"/>
      <c r="AY181" s="908"/>
      <c r="AZ181" s="361"/>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423"/>
      <c r="CN181" s="423"/>
      <c r="CO181" s="423"/>
      <c r="CP181" s="423"/>
      <c r="CQ181" s="423"/>
      <c r="CR181" s="6"/>
      <c r="CS181" s="6"/>
      <c r="CT181" s="6"/>
      <c r="CU181" s="6"/>
      <c r="CV181" s="6"/>
      <c r="CW181" s="6"/>
      <c r="CX181" s="6"/>
      <c r="CY181" s="6"/>
      <c r="CZ181" s="6"/>
    </row>
    <row r="182" s="454" customFormat="true" ht="15" customHeight="true" x14ac:dyDescent="0.2">
      <c r="A182" s="165"/>
      <c r="B182" s="158"/>
      <c r="C182" s="126"/>
      <c r="D182" s="125"/>
      <c r="E182" s="125"/>
      <c r="F182" s="125"/>
      <c r="G182" s="124"/>
      <c r="H182" s="123"/>
      <c r="I182" s="125"/>
      <c r="J182" s="125"/>
      <c r="K182" s="125"/>
      <c r="L182" s="122"/>
      <c r="M182" s="126"/>
      <c r="N182" s="125"/>
      <c r="O182" s="125"/>
      <c r="P182" s="125"/>
      <c r="Q182" s="124"/>
      <c r="R182" s="123"/>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2"/>
      <c r="AR182" s="908"/>
      <c r="AS182" s="908"/>
      <c r="AT182" s="908"/>
      <c r="AU182" s="908"/>
      <c r="AV182" s="908"/>
      <c r="AW182" s="908"/>
      <c r="AX182" s="908"/>
      <c r="AY182" s="908"/>
      <c r="AZ182" s="361"/>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423"/>
      <c r="CN182" s="423"/>
      <c r="CO182" s="423"/>
      <c r="CP182" s="423"/>
      <c r="CQ182" s="423"/>
      <c r="CR182" s="6"/>
      <c r="CS182" s="6"/>
      <c r="CT182" s="6"/>
      <c r="CU182" s="6"/>
      <c r="CV182" s="6"/>
      <c r="CW182" s="6"/>
      <c r="CX182" s="6"/>
      <c r="CY182" s="6"/>
      <c r="CZ182" s="6"/>
    </row>
    <row r="183" s="454" customFormat="true" ht="15" customHeight="true" x14ac:dyDescent="0.2">
      <c r="A183" s="165"/>
      <c r="B183" s="158"/>
      <c r="C183" s="126"/>
      <c r="D183" s="125"/>
      <c r="E183" s="125"/>
      <c r="F183" s="125"/>
      <c r="G183" s="124"/>
      <c r="H183" s="123"/>
      <c r="I183" s="125"/>
      <c r="J183" s="125"/>
      <c r="K183" s="125"/>
      <c r="L183" s="122"/>
      <c r="M183" s="126"/>
      <c r="N183" s="125"/>
      <c r="O183" s="125"/>
      <c r="P183" s="125"/>
      <c r="Q183" s="124"/>
      <c r="R183" s="123"/>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2"/>
      <c r="AR183" s="908"/>
      <c r="AS183" s="908"/>
      <c r="AT183" s="908"/>
      <c r="AU183" s="908"/>
      <c r="AV183" s="908"/>
      <c r="AW183" s="908"/>
      <c r="AX183" s="908"/>
      <c r="AY183" s="908"/>
      <c r="AZ183" s="361"/>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423"/>
      <c r="CN183" s="423"/>
      <c r="CO183" s="423"/>
      <c r="CP183" s="423"/>
      <c r="CQ183" s="423"/>
      <c r="CR183" s="6"/>
      <c r="CS183" s="6"/>
      <c r="CT183" s="6"/>
      <c r="CU183" s="6"/>
      <c r="CV183" s="6"/>
      <c r="CW183" s="6"/>
      <c r="CX183" s="6"/>
      <c r="CY183" s="6"/>
      <c r="CZ183" s="6"/>
    </row>
    <row r="184" s="454" customFormat="true" ht="15" customHeight="true" x14ac:dyDescent="0.2">
      <c r="A184" s="165"/>
      <c r="B184" s="158"/>
      <c r="C184" s="126"/>
      <c r="D184" s="125"/>
      <c r="E184" s="125"/>
      <c r="F184" s="125"/>
      <c r="G184" s="124"/>
      <c r="H184" s="123"/>
      <c r="I184" s="125"/>
      <c r="J184" s="125"/>
      <c r="K184" s="125"/>
      <c r="L184" s="122"/>
      <c r="M184" s="126"/>
      <c r="N184" s="125"/>
      <c r="O184" s="125"/>
      <c r="P184" s="125"/>
      <c r="Q184" s="124"/>
      <c r="R184" s="123"/>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2"/>
      <c r="AR184" s="908"/>
      <c r="AS184" s="908"/>
      <c r="AT184" s="908"/>
      <c r="AU184" s="908"/>
      <c r="AV184" s="908"/>
      <c r="AW184" s="908"/>
      <c r="AX184" s="908"/>
      <c r="AY184" s="908"/>
      <c r="AZ184" s="361"/>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423"/>
      <c r="CN184" s="423"/>
      <c r="CO184" s="423"/>
      <c r="CP184" s="423"/>
      <c r="CQ184" s="423"/>
      <c r="CR184" s="6"/>
      <c r="CS184" s="6"/>
      <c r="CT184" s="6"/>
      <c r="CU184" s="6"/>
      <c r="CV184" s="6"/>
      <c r="CW184" s="6"/>
      <c r="CX184" s="6"/>
      <c r="CY184" s="6"/>
      <c r="CZ184" s="6"/>
    </row>
    <row r="185" s="454" customFormat="true" ht="15" customHeight="true" x14ac:dyDescent="0.2">
      <c r="A185" s="165"/>
      <c r="B185" s="158"/>
      <c r="C185" s="126"/>
      <c r="D185" s="125"/>
      <c r="E185" s="125"/>
      <c r="F185" s="125"/>
      <c r="G185" s="124"/>
      <c r="H185" s="123"/>
      <c r="I185" s="125"/>
      <c r="J185" s="125"/>
      <c r="K185" s="125"/>
      <c r="L185" s="122"/>
      <c r="M185" s="126"/>
      <c r="N185" s="125"/>
      <c r="O185" s="125"/>
      <c r="P185" s="125"/>
      <c r="Q185" s="124"/>
      <c r="R185" s="123"/>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2"/>
      <c r="AR185" s="908"/>
      <c r="AS185" s="908"/>
      <c r="AT185" s="908"/>
      <c r="AU185" s="908"/>
      <c r="AV185" s="908"/>
      <c r="AW185" s="908"/>
      <c r="AX185" s="908"/>
      <c r="AY185" s="908"/>
      <c r="AZ185" s="361"/>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423"/>
      <c r="CN185" s="423"/>
      <c r="CO185" s="423"/>
      <c r="CP185" s="423"/>
      <c r="CQ185" s="423"/>
      <c r="CR185" s="6"/>
      <c r="CS185" s="6"/>
      <c r="CT185" s="6"/>
      <c r="CU185" s="6"/>
      <c r="CV185" s="6"/>
      <c r="CW185" s="6"/>
      <c r="CX185" s="6"/>
      <c r="CY185" s="6"/>
      <c r="CZ185" s="6"/>
    </row>
    <row r="186" s="454" customFormat="true" ht="15" customHeight="true" x14ac:dyDescent="0.2">
      <c r="A186" s="165"/>
      <c r="B186" s="158"/>
      <c r="C186" s="126"/>
      <c r="D186" s="125"/>
      <c r="E186" s="125"/>
      <c r="F186" s="125"/>
      <c r="G186" s="124"/>
      <c r="H186" s="123"/>
      <c r="I186" s="125"/>
      <c r="J186" s="125"/>
      <c r="K186" s="125"/>
      <c r="L186" s="122"/>
      <c r="M186" s="126"/>
      <c r="N186" s="125"/>
      <c r="O186" s="125"/>
      <c r="P186" s="125"/>
      <c r="Q186" s="124"/>
      <c r="R186" s="123"/>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2"/>
      <c r="AR186" s="908"/>
      <c r="AS186" s="908"/>
      <c r="AT186" s="908"/>
      <c r="AU186" s="908"/>
      <c r="AV186" s="908"/>
      <c r="AW186" s="908"/>
      <c r="AX186" s="908"/>
      <c r="AY186" s="908"/>
      <c r="AZ186" s="361"/>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423"/>
      <c r="CN186" s="423"/>
      <c r="CO186" s="423"/>
      <c r="CP186" s="423"/>
      <c r="CQ186" s="423"/>
      <c r="CR186" s="6"/>
      <c r="CS186" s="6"/>
      <c r="CT186" s="6"/>
      <c r="CU186" s="6"/>
      <c r="CV186" s="6"/>
      <c r="CW186" s="6"/>
      <c r="CX186" s="6"/>
      <c r="CY186" s="6"/>
      <c r="CZ186" s="6"/>
    </row>
    <row r="187" s="454" customFormat="true" ht="15" customHeight="true" x14ac:dyDescent="0.2">
      <c r="A187" s="165"/>
      <c r="B187" s="158"/>
      <c r="C187" s="126"/>
      <c r="D187" s="125"/>
      <c r="E187" s="125"/>
      <c r="F187" s="125"/>
      <c r="G187" s="124"/>
      <c r="H187" s="123"/>
      <c r="I187" s="125"/>
      <c r="J187" s="125"/>
      <c r="K187" s="125"/>
      <c r="L187" s="122"/>
      <c r="M187" s="126"/>
      <c r="N187" s="125"/>
      <c r="O187" s="125"/>
      <c r="P187" s="125"/>
      <c r="Q187" s="124"/>
      <c r="R187" s="123"/>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2"/>
      <c r="AR187" s="908"/>
      <c r="AS187" s="908"/>
      <c r="AT187" s="908"/>
      <c r="AU187" s="908"/>
      <c r="AV187" s="908"/>
      <c r="AW187" s="908"/>
      <c r="AX187" s="908"/>
      <c r="AY187" s="908"/>
      <c r="AZ187" s="361"/>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423"/>
      <c r="CN187" s="423"/>
      <c r="CO187" s="423"/>
      <c r="CP187" s="423"/>
      <c r="CQ187" s="423"/>
      <c r="CR187" s="6"/>
      <c r="CS187" s="6"/>
      <c r="CT187" s="6"/>
      <c r="CU187" s="6"/>
      <c r="CV187" s="6"/>
      <c r="CW187" s="6"/>
      <c r="CX187" s="6"/>
      <c r="CY187" s="6"/>
      <c r="CZ187" s="6"/>
    </row>
    <row r="188" s="454" customFormat="true" ht="15" customHeight="true" x14ac:dyDescent="0.2">
      <c r="A188" s="165"/>
      <c r="B188" s="158"/>
      <c r="C188" s="126"/>
      <c r="D188" s="125"/>
      <c r="E188" s="125"/>
      <c r="F188" s="125"/>
      <c r="G188" s="124"/>
      <c r="H188" s="123"/>
      <c r="I188" s="125"/>
      <c r="J188" s="125"/>
      <c r="K188" s="125"/>
      <c r="L188" s="122"/>
      <c r="M188" s="126"/>
      <c r="N188" s="125"/>
      <c r="O188" s="125"/>
      <c r="P188" s="125"/>
      <c r="Q188" s="124"/>
      <c r="R188" s="123"/>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2"/>
      <c r="AR188" s="908"/>
      <c r="AS188" s="908"/>
      <c r="AT188" s="908"/>
      <c r="AU188" s="908"/>
      <c r="AV188" s="908"/>
      <c r="AW188" s="908"/>
      <c r="AX188" s="908"/>
      <c r="AY188" s="908"/>
      <c r="AZ188" s="361"/>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423"/>
      <c r="CN188" s="423"/>
      <c r="CO188" s="423"/>
      <c r="CP188" s="423"/>
      <c r="CQ188" s="423"/>
      <c r="CR188" s="6"/>
      <c r="CS188" s="6"/>
      <c r="CT188" s="6"/>
      <c r="CU188" s="6"/>
      <c r="CV188" s="6"/>
      <c r="CW188" s="6"/>
      <c r="CX188" s="6"/>
      <c r="CY188" s="6"/>
      <c r="CZ188" s="6"/>
    </row>
    <row r="189" s="454" customFormat="true" ht="15" customHeight="true" x14ac:dyDescent="0.2">
      <c r="A189" s="165"/>
      <c r="B189" s="158"/>
      <c r="C189" s="96"/>
      <c r="D189" s="95"/>
      <c r="E189" s="95"/>
      <c r="F189" s="95"/>
      <c r="G189" s="94"/>
      <c r="H189" s="93"/>
      <c r="I189" s="95"/>
      <c r="J189" s="95"/>
      <c r="K189" s="95"/>
      <c r="L189" s="92"/>
      <c r="M189" s="96"/>
      <c r="N189" s="95"/>
      <c r="O189" s="95"/>
      <c r="P189" s="95"/>
      <c r="Q189" s="94"/>
      <c r="R189" s="93"/>
      <c r="S189" s="95"/>
      <c r="T189" s="95"/>
      <c r="U189" s="95"/>
      <c r="V189" s="95"/>
      <c r="W189" s="95"/>
      <c r="X189" s="95"/>
      <c r="Y189" s="95"/>
      <c r="Z189" s="95"/>
      <c r="AA189" s="95"/>
      <c r="AB189" s="95"/>
      <c r="AC189" s="128"/>
      <c r="AD189" s="128"/>
      <c r="AE189" s="128"/>
      <c r="AF189" s="128"/>
      <c r="AG189" s="128"/>
      <c r="AH189" s="128"/>
      <c r="AI189" s="128"/>
      <c r="AJ189" s="128"/>
      <c r="AK189" s="128"/>
      <c r="AL189" s="128"/>
      <c r="AM189" s="128"/>
      <c r="AN189" s="128"/>
      <c r="AO189" s="128"/>
      <c r="AP189" s="128"/>
      <c r="AQ189" s="119"/>
      <c r="AR189" s="908"/>
      <c r="AS189" s="908"/>
      <c r="AT189" s="908"/>
      <c r="AU189" s="908"/>
      <c r="AV189" s="908"/>
      <c r="AW189" s="908"/>
      <c r="AX189" s="908"/>
      <c r="AY189" s="908"/>
      <c r="AZ189" s="361"/>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423"/>
      <c r="CN189" s="423"/>
      <c r="CO189" s="423"/>
      <c r="CP189" s="423"/>
      <c r="CQ189" s="423"/>
      <c r="CR189" s="6"/>
      <c r="CS189" s="6"/>
      <c r="CT189" s="6"/>
      <c r="CU189" s="6"/>
      <c r="CV189" s="6"/>
      <c r="CW189" s="6"/>
      <c r="CX189" s="6"/>
      <c r="CY189" s="6"/>
      <c r="CZ189" s="6"/>
    </row>
    <row r="190" s="454" customFormat="true" ht="15" customHeight="true" x14ac:dyDescent="0.2">
      <c r="A190" s="165"/>
      <c r="B190" s="158"/>
      <c r="C190" s="96"/>
      <c r="D190" s="95"/>
      <c r="E190" s="95"/>
      <c r="F190" s="95"/>
      <c r="G190" s="94"/>
      <c r="H190" s="93"/>
      <c r="I190" s="95"/>
      <c r="J190" s="95"/>
      <c r="K190" s="95"/>
      <c r="L190" s="92"/>
      <c r="M190" s="96"/>
      <c r="N190" s="95"/>
      <c r="O190" s="95"/>
      <c r="P190" s="95"/>
      <c r="Q190" s="94"/>
      <c r="R190" s="93"/>
      <c r="S190" s="95"/>
      <c r="T190" s="95"/>
      <c r="U190" s="95"/>
      <c r="V190" s="95"/>
      <c r="W190" s="95"/>
      <c r="X190" s="95"/>
      <c r="Y190" s="95"/>
      <c r="Z190" s="95"/>
      <c r="AA190" s="95"/>
      <c r="AB190" s="95"/>
      <c r="AC190" s="128"/>
      <c r="AD190" s="128"/>
      <c r="AE190" s="128"/>
      <c r="AF190" s="128"/>
      <c r="AG190" s="128"/>
      <c r="AH190" s="128"/>
      <c r="AI190" s="128"/>
      <c r="AJ190" s="128"/>
      <c r="AK190" s="128"/>
      <c r="AL190" s="128"/>
      <c r="AM190" s="128"/>
      <c r="AN190" s="128"/>
      <c r="AO190" s="128"/>
      <c r="AP190" s="128"/>
      <c r="AQ190" s="119"/>
      <c r="AR190" s="908"/>
      <c r="AS190" s="908"/>
      <c r="AT190" s="908"/>
      <c r="AU190" s="908"/>
      <c r="AV190" s="908"/>
      <c r="AW190" s="908"/>
      <c r="AX190" s="908"/>
      <c r="AY190" s="908"/>
      <c r="AZ190" s="361"/>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423"/>
      <c r="CN190" s="423"/>
      <c r="CO190" s="423"/>
      <c r="CP190" s="423"/>
      <c r="CQ190" s="423"/>
      <c r="CR190" s="6"/>
      <c r="CS190" s="6"/>
      <c r="CT190" s="6"/>
      <c r="CU190" s="6"/>
      <c r="CV190" s="6"/>
      <c r="CW190" s="6"/>
      <c r="CX190" s="6"/>
      <c r="CY190" s="6"/>
      <c r="CZ190" s="6"/>
    </row>
    <row r="191" s="454" customFormat="true" ht="15" customHeight="true" x14ac:dyDescent="0.2">
      <c r="A191" s="165"/>
      <c r="B191" s="158"/>
      <c r="C191" s="96"/>
      <c r="D191" s="95"/>
      <c r="E191" s="95"/>
      <c r="F191" s="95"/>
      <c r="G191" s="94"/>
      <c r="H191" s="93"/>
      <c r="I191" s="95"/>
      <c r="J191" s="95"/>
      <c r="K191" s="95"/>
      <c r="L191" s="92"/>
      <c r="M191" s="96"/>
      <c r="N191" s="95"/>
      <c r="O191" s="95"/>
      <c r="P191" s="95"/>
      <c r="Q191" s="94"/>
      <c r="R191" s="93"/>
      <c r="S191" s="95"/>
      <c r="T191" s="95"/>
      <c r="U191" s="95"/>
      <c r="V191" s="95"/>
      <c r="W191" s="95"/>
      <c r="X191" s="95"/>
      <c r="Y191" s="95"/>
      <c r="Z191" s="95"/>
      <c r="AA191" s="95"/>
      <c r="AB191" s="95"/>
      <c r="AC191" s="128"/>
      <c r="AD191" s="128"/>
      <c r="AE191" s="128"/>
      <c r="AF191" s="128"/>
      <c r="AG191" s="128"/>
      <c r="AH191" s="128"/>
      <c r="AI191" s="128"/>
      <c r="AJ191" s="128"/>
      <c r="AK191" s="128"/>
      <c r="AL191" s="128"/>
      <c r="AM191" s="128"/>
      <c r="AN191" s="128"/>
      <c r="AO191" s="128"/>
      <c r="AP191" s="128"/>
      <c r="AQ191" s="119"/>
      <c r="AR191" s="908"/>
      <c r="AS191" s="908"/>
      <c r="AT191" s="908"/>
      <c r="AU191" s="908"/>
      <c r="AV191" s="908"/>
      <c r="AW191" s="908"/>
      <c r="AX191" s="908"/>
      <c r="AY191" s="908"/>
      <c r="AZ191" s="361"/>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423"/>
      <c r="CN191" s="423"/>
      <c r="CO191" s="423"/>
      <c r="CP191" s="423"/>
      <c r="CQ191" s="423"/>
      <c r="CR191" s="6"/>
      <c r="CS191" s="6"/>
      <c r="CT191" s="6"/>
      <c r="CU191" s="6"/>
      <c r="CV191" s="6"/>
      <c r="CW191" s="6"/>
      <c r="CX191" s="6"/>
      <c r="CY191" s="6"/>
      <c r="CZ191" s="6"/>
    </row>
    <row r="192" s="454" customFormat="true" ht="15" customHeight="true" x14ac:dyDescent="0.2">
      <c r="A192" s="165"/>
      <c r="B192" s="158"/>
      <c r="C192" s="96"/>
      <c r="D192" s="95"/>
      <c r="E192" s="95"/>
      <c r="F192" s="95"/>
      <c r="G192" s="94"/>
      <c r="H192" s="93"/>
      <c r="I192" s="95"/>
      <c r="J192" s="95"/>
      <c r="K192" s="95"/>
      <c r="L192" s="92"/>
      <c r="M192" s="96"/>
      <c r="N192" s="95"/>
      <c r="O192" s="95"/>
      <c r="P192" s="95"/>
      <c r="Q192" s="94"/>
      <c r="R192" s="93"/>
      <c r="S192" s="95"/>
      <c r="T192" s="95"/>
      <c r="U192" s="95"/>
      <c r="V192" s="95"/>
      <c r="W192" s="95"/>
      <c r="X192" s="95"/>
      <c r="Y192" s="95"/>
      <c r="Z192" s="95"/>
      <c r="AA192" s="95"/>
      <c r="AB192" s="95"/>
      <c r="AC192" s="128"/>
      <c r="AD192" s="128"/>
      <c r="AE192" s="128"/>
      <c r="AF192" s="128"/>
      <c r="AG192" s="128"/>
      <c r="AH192" s="128"/>
      <c r="AI192" s="128"/>
      <c r="AJ192" s="128"/>
      <c r="AK192" s="128"/>
      <c r="AL192" s="128"/>
      <c r="AM192" s="128"/>
      <c r="AN192" s="128"/>
      <c r="AO192" s="128"/>
      <c r="AP192" s="128"/>
      <c r="AQ192" s="119"/>
      <c r="AR192" s="908"/>
      <c r="AS192" s="908"/>
      <c r="AT192" s="908"/>
      <c r="AU192" s="908"/>
      <c r="AV192" s="908"/>
      <c r="AW192" s="908"/>
      <c r="AX192" s="908"/>
      <c r="AY192" s="908"/>
      <c r="AZ192" s="361"/>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423"/>
      <c r="CN192" s="423"/>
      <c r="CO192" s="423"/>
      <c r="CP192" s="423"/>
      <c r="CQ192" s="423"/>
      <c r="CR192" s="6"/>
      <c r="CS192" s="6"/>
      <c r="CT192" s="6"/>
      <c r="CU192" s="6"/>
      <c r="CV192" s="6"/>
      <c r="CW192" s="6"/>
      <c r="CX192" s="6"/>
      <c r="CY192" s="6"/>
      <c r="CZ192" s="6"/>
    </row>
    <row r="193" s="454" customFormat="true" ht="15" customHeight="true" x14ac:dyDescent="0.2">
      <c r="A193" s="165"/>
      <c r="B193" s="158"/>
      <c r="C193" s="96"/>
      <c r="D193" s="95"/>
      <c r="E193" s="95"/>
      <c r="F193" s="95"/>
      <c r="G193" s="94"/>
      <c r="H193" s="93"/>
      <c r="I193" s="95"/>
      <c r="J193" s="95"/>
      <c r="K193" s="95"/>
      <c r="L193" s="92"/>
      <c r="M193" s="96"/>
      <c r="N193" s="95"/>
      <c r="O193" s="95"/>
      <c r="P193" s="95"/>
      <c r="Q193" s="94"/>
      <c r="R193" s="93"/>
      <c r="S193" s="95"/>
      <c r="T193" s="95"/>
      <c r="U193" s="95"/>
      <c r="V193" s="95"/>
      <c r="W193" s="95"/>
      <c r="X193" s="95"/>
      <c r="Y193" s="95"/>
      <c r="Z193" s="95"/>
      <c r="AA193" s="95"/>
      <c r="AB193" s="95"/>
      <c r="AC193" s="128"/>
      <c r="AD193" s="128"/>
      <c r="AE193" s="128"/>
      <c r="AF193" s="128"/>
      <c r="AG193" s="128"/>
      <c r="AH193" s="128"/>
      <c r="AI193" s="128"/>
      <c r="AJ193" s="128"/>
      <c r="AK193" s="128"/>
      <c r="AL193" s="128"/>
      <c r="AM193" s="128"/>
      <c r="AN193" s="128"/>
      <c r="AO193" s="128"/>
      <c r="AP193" s="128"/>
      <c r="AQ193" s="119"/>
      <c r="AR193" s="908"/>
      <c r="AS193" s="908"/>
      <c r="AT193" s="908"/>
      <c r="AU193" s="908"/>
      <c r="AV193" s="908"/>
      <c r="AW193" s="908"/>
      <c r="AX193" s="908"/>
      <c r="AY193" s="908"/>
      <c r="AZ193" s="361"/>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423"/>
      <c r="CN193" s="423"/>
      <c r="CO193" s="423"/>
      <c r="CP193" s="423"/>
      <c r="CQ193" s="423"/>
      <c r="CR193" s="6"/>
      <c r="CS193" s="6"/>
      <c r="CT193" s="6"/>
      <c r="CU193" s="6"/>
      <c r="CV193" s="6"/>
      <c r="CW193" s="6"/>
      <c r="CX193" s="6"/>
      <c r="CY193" s="6"/>
      <c r="CZ193" s="6"/>
    </row>
    <row r="194" s="454" customFormat="true" ht="15" customHeight="true" x14ac:dyDescent="0.2">
      <c r="A194" s="188"/>
      <c r="B194" s="157"/>
      <c r="C194" s="121"/>
      <c r="D194" s="128"/>
      <c r="E194" s="128"/>
      <c r="F194" s="128"/>
      <c r="G194" s="127"/>
      <c r="H194" s="120"/>
      <c r="I194" s="128"/>
      <c r="J194" s="128"/>
      <c r="K194" s="128"/>
      <c r="L194" s="119"/>
      <c r="M194" s="121"/>
      <c r="N194" s="128"/>
      <c r="O194" s="128"/>
      <c r="P194" s="128"/>
      <c r="Q194" s="127"/>
      <c r="R194" s="120"/>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19"/>
      <c r="AR194" s="908"/>
      <c r="AS194" s="908"/>
      <c r="AT194" s="908"/>
      <c r="AU194" s="908"/>
      <c r="AV194" s="908"/>
      <c r="AW194" s="908"/>
      <c r="AX194" s="908"/>
      <c r="AY194" s="908"/>
      <c r="AZ194" s="361"/>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423"/>
      <c r="CN194" s="423"/>
      <c r="CO194" s="423"/>
      <c r="CP194" s="423"/>
      <c r="CQ194" s="423"/>
      <c r="CR194" s="6"/>
      <c r="CS194" s="6"/>
      <c r="CT194" s="6"/>
      <c r="CU194" s="6"/>
      <c r="CV194" s="6"/>
      <c r="CW194" s="6"/>
      <c r="CX194" s="6"/>
      <c r="CY194" s="6"/>
      <c r="CZ194" s="6"/>
    </row>
    <row r="195" s="333" customFormat="true" ht="15" customHeight="true" x14ac:dyDescent="0.2">
      <c r="A195" s="188"/>
      <c r="B195" s="157"/>
      <c r="C195" s="121"/>
      <c r="D195" s="128"/>
      <c r="E195" s="128"/>
      <c r="F195" s="128"/>
      <c r="G195" s="127"/>
      <c r="H195" s="120"/>
      <c r="I195" s="128"/>
      <c r="J195" s="128"/>
      <c r="K195" s="128"/>
      <c r="L195" s="119"/>
      <c r="M195" s="121"/>
      <c r="N195" s="128"/>
      <c r="O195" s="128"/>
      <c r="P195" s="128"/>
      <c r="Q195" s="127"/>
      <c r="R195" s="120"/>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19"/>
      <c r="AR195" s="908"/>
      <c r="AS195" s="908"/>
      <c r="AT195" s="908"/>
      <c r="AU195" s="908"/>
      <c r="AV195" s="908"/>
      <c r="AW195" s="908"/>
      <c r="AX195" s="908"/>
      <c r="AY195" s="908"/>
      <c r="AZ195" s="361"/>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423"/>
      <c r="CN195" s="423"/>
      <c r="CO195" s="423"/>
      <c r="CP195" s="423"/>
      <c r="CQ195" s="423"/>
      <c r="CR195" s="6"/>
      <c r="CS195" s="6"/>
      <c r="CT195" s="6"/>
      <c r="CU195" s="6"/>
      <c r="CV195" s="6"/>
      <c r="CW195" s="6"/>
      <c r="CX195" s="6"/>
      <c r="CY195" s="6"/>
      <c r="CZ195" s="6"/>
    </row>
    <row r="196" s="333" customFormat="true" ht="15" customHeight="true" x14ac:dyDescent="0.2">
      <c r="A196" s="188"/>
      <c r="B196" s="157"/>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19"/>
      <c r="AR196" s="908"/>
      <c r="AS196" s="908"/>
      <c r="AT196" s="908"/>
      <c r="AU196" s="908"/>
      <c r="AV196" s="908"/>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423"/>
      <c r="CN196" s="423"/>
      <c r="CO196" s="423"/>
      <c r="CP196" s="423"/>
      <c r="CQ196" s="423"/>
      <c r="CR196" s="6"/>
      <c r="CS196" s="6"/>
      <c r="CT196" s="6"/>
      <c r="CU196" s="6"/>
      <c r="CV196" s="6"/>
      <c r="CW196" s="6"/>
      <c r="CX196" s="6"/>
      <c r="CY196" s="6"/>
      <c r="CZ196" s="6"/>
    </row>
    <row r="197" s="333" customFormat="true" ht="15" customHeight="true" x14ac:dyDescent="0.2">
      <c r="A197" s="188"/>
      <c r="B197" s="157"/>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19"/>
      <c r="AR197" s="908"/>
      <c r="AS197" s="908"/>
      <c r="AT197" s="908"/>
      <c r="AU197" s="908"/>
      <c r="AV197" s="908"/>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423"/>
      <c r="CN197" s="423"/>
      <c r="CO197" s="423"/>
      <c r="CP197" s="423"/>
      <c r="CQ197" s="423"/>
      <c r="CR197" s="6"/>
      <c r="CS197" s="6"/>
      <c r="CT197" s="6"/>
      <c r="CU197" s="6"/>
      <c r="CV197" s="6"/>
      <c r="CW197" s="6"/>
      <c r="CX197" s="6"/>
      <c r="CY197" s="6"/>
      <c r="CZ197" s="6"/>
    </row>
    <row r="198" s="333" customFormat="true" ht="15" customHeight="true" x14ac:dyDescent="0.2">
      <c r="A198" s="188"/>
      <c r="B198" s="157"/>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19"/>
      <c r="AR198" s="908"/>
      <c r="AS198" s="908"/>
      <c r="AT198" s="908"/>
      <c r="AU198" s="908"/>
      <c r="AV198" s="908"/>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423"/>
      <c r="CN198" s="423"/>
      <c r="CO198" s="423"/>
      <c r="CP198" s="423"/>
      <c r="CQ198" s="423"/>
      <c r="CR198" s="6"/>
      <c r="CS198" s="6"/>
      <c r="CT198" s="6"/>
      <c r="CU198" s="6"/>
      <c r="CV198" s="6"/>
      <c r="CW198" s="6"/>
      <c r="CX198" s="6"/>
      <c r="CY198" s="6"/>
      <c r="CZ198" s="6"/>
    </row>
    <row r="199" s="333" customFormat="true" ht="15" customHeight="true" x14ac:dyDescent="0.2">
      <c r="A199" s="188"/>
      <c r="B199" s="157"/>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19"/>
      <c r="AR199" s="908"/>
      <c r="AS199" s="908"/>
      <c r="AT199" s="908"/>
      <c r="AU199" s="908"/>
      <c r="AV199" s="908"/>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423"/>
      <c r="CN199" s="423"/>
      <c r="CO199" s="423"/>
      <c r="CP199" s="423"/>
      <c r="CQ199" s="423"/>
      <c r="CR199" s="6"/>
      <c r="CS199" s="6"/>
      <c r="CT199" s="6"/>
      <c r="CU199" s="6"/>
      <c r="CV199" s="6"/>
      <c r="CW199" s="6"/>
      <c r="CX199" s="6"/>
      <c r="CY199" s="6"/>
      <c r="CZ199" s="6"/>
    </row>
    <row r="200" s="333" customFormat="true" ht="15" customHeight="true" x14ac:dyDescent="0.2">
      <c r="A200" s="188"/>
      <c r="B200" s="157"/>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19"/>
      <c r="AR200" s="908"/>
      <c r="AS200" s="908"/>
      <c r="AT200" s="908"/>
      <c r="AU200" s="908"/>
      <c r="AV200" s="908"/>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423"/>
      <c r="CN200" s="423"/>
      <c r="CO200" s="423"/>
      <c r="CP200" s="423"/>
      <c r="CQ200" s="423"/>
      <c r="CR200" s="6"/>
      <c r="CS200" s="6"/>
      <c r="CT200" s="6"/>
      <c r="CU200" s="6"/>
      <c r="CV200" s="6"/>
      <c r="CW200" s="6"/>
      <c r="CX200" s="6"/>
      <c r="CY200" s="6"/>
      <c r="CZ200" s="6"/>
    </row>
    <row r="201" s="333" customFormat="true" ht="15" customHeight="true" x14ac:dyDescent="0.2">
      <c r="A201" s="188"/>
      <c r="B201" s="157"/>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19"/>
      <c r="AR201" s="908"/>
      <c r="AS201" s="908"/>
      <c r="AT201" s="908"/>
      <c r="AU201" s="908"/>
      <c r="AV201" s="908"/>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423"/>
      <c r="CN201" s="423"/>
      <c r="CO201" s="423"/>
      <c r="CP201" s="423"/>
      <c r="CQ201" s="423"/>
      <c r="CR201" s="6"/>
      <c r="CS201" s="6"/>
      <c r="CT201" s="6"/>
      <c r="CU201" s="6"/>
      <c r="CV201" s="6"/>
      <c r="CW201" s="6"/>
      <c r="CX201" s="6"/>
      <c r="CY201" s="6"/>
      <c r="CZ201" s="6"/>
    </row>
    <row r="202" s="333" customFormat="true" ht="15" customHeight="true" x14ac:dyDescent="0.2">
      <c r="A202" s="188"/>
      <c r="B202" s="157"/>
      <c r="C202" s="121"/>
      <c r="D202" s="128"/>
      <c r="E202" s="128"/>
      <c r="F202" s="128"/>
      <c r="G202" s="127"/>
      <c r="H202" s="120"/>
      <c r="I202" s="128"/>
      <c r="J202" s="128"/>
      <c r="K202" s="128"/>
      <c r="L202" s="119"/>
      <c r="M202" s="121"/>
      <c r="N202" s="128"/>
      <c r="O202" s="128"/>
      <c r="P202" s="128"/>
      <c r="Q202" s="127"/>
      <c r="R202" s="120"/>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19"/>
      <c r="AR202" s="908"/>
      <c r="AS202" s="908"/>
      <c r="AT202" s="908"/>
      <c r="AU202" s="908"/>
      <c r="AV202" s="908"/>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423"/>
      <c r="CN202" s="423"/>
      <c r="CO202" s="423"/>
      <c r="CP202" s="423"/>
      <c r="CQ202" s="423"/>
      <c r="CR202" s="6"/>
      <c r="CS202" s="6"/>
      <c r="CT202" s="6"/>
      <c r="CU202" s="6"/>
      <c r="CV202" s="6"/>
      <c r="CW202" s="6"/>
      <c r="CX202" s="6"/>
      <c r="CY202" s="6"/>
      <c r="CZ202" s="6"/>
    </row>
    <row r="203" s="454" customFormat="true" ht="15" customHeight="true" x14ac:dyDescent="0.2">
      <c r="A203" s="165"/>
      <c r="B203" s="158"/>
      <c r="C203" s="140"/>
      <c r="D203" s="139"/>
      <c r="E203" s="139"/>
      <c r="F203" s="139"/>
      <c r="G203" s="138"/>
      <c r="H203" s="137"/>
      <c r="I203" s="139"/>
      <c r="J203" s="139"/>
      <c r="K203" s="139"/>
      <c r="L203" s="136"/>
      <c r="M203" s="140"/>
      <c r="N203" s="139"/>
      <c r="O203" s="139"/>
      <c r="P203" s="139"/>
      <c r="Q203" s="138"/>
      <c r="R203" s="137"/>
      <c r="S203" s="139"/>
      <c r="T203" s="139"/>
      <c r="U203" s="139"/>
      <c r="V203" s="139"/>
      <c r="W203" s="139"/>
      <c r="X203" s="139"/>
      <c r="Y203" s="139"/>
      <c r="Z203" s="139"/>
      <c r="AA203" s="139"/>
      <c r="AB203" s="139"/>
      <c r="AC203" s="139"/>
      <c r="AD203" s="139"/>
      <c r="AE203" s="139"/>
      <c r="AF203" s="139"/>
      <c r="AG203" s="139"/>
      <c r="AH203" s="139"/>
      <c r="AI203" s="139"/>
      <c r="AJ203" s="139"/>
      <c r="AK203" s="139"/>
      <c r="AL203" s="139"/>
      <c r="AM203" s="139"/>
      <c r="AN203" s="139"/>
      <c r="AO203" s="139"/>
      <c r="AP203" s="139"/>
      <c r="AQ203" s="136"/>
      <c r="AR203" s="908"/>
      <c r="AS203" s="908"/>
      <c r="AT203" s="908"/>
      <c r="AU203" s="908"/>
      <c r="AV203" s="908"/>
      <c r="AW203" s="908"/>
      <c r="AX203" s="908"/>
      <c r="AY203" s="908"/>
      <c r="AZ203" s="361"/>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423"/>
      <c r="CN203" s="423"/>
      <c r="CO203" s="423"/>
      <c r="CP203" s="423"/>
      <c r="CQ203" s="423"/>
      <c r="CR203" s="6"/>
      <c r="CS203" s="6"/>
      <c r="CT203" s="6"/>
      <c r="CU203" s="6"/>
      <c r="CV203" s="6"/>
      <c r="CW203" s="6"/>
      <c r="CX203" s="6"/>
      <c r="CY203" s="6"/>
      <c r="CZ203" s="6"/>
    </row>
    <row r="204" s="454" customFormat="true" ht="15" customHeight="true" x14ac:dyDescent="0.2">
      <c r="A204" s="165"/>
      <c r="B204" s="158"/>
      <c r="C204" s="140"/>
      <c r="D204" s="139"/>
      <c r="E204" s="139"/>
      <c r="F204" s="139"/>
      <c r="G204" s="138"/>
      <c r="H204" s="137"/>
      <c r="I204" s="139"/>
      <c r="J204" s="139"/>
      <c r="K204" s="139"/>
      <c r="L204" s="136"/>
      <c r="M204" s="140"/>
      <c r="N204" s="139"/>
      <c r="O204" s="139"/>
      <c r="P204" s="139"/>
      <c r="Q204" s="138"/>
      <c r="R204" s="137"/>
      <c r="S204" s="139"/>
      <c r="T204" s="139"/>
      <c r="U204" s="139"/>
      <c r="V204" s="139"/>
      <c r="W204" s="139"/>
      <c r="X204" s="139"/>
      <c r="Y204" s="139"/>
      <c r="Z204" s="139"/>
      <c r="AA204" s="139"/>
      <c r="AB204" s="139"/>
      <c r="AC204" s="139"/>
      <c r="AD204" s="139"/>
      <c r="AE204" s="139"/>
      <c r="AF204" s="139"/>
      <c r="AG204" s="139"/>
      <c r="AH204" s="139"/>
      <c r="AI204" s="139"/>
      <c r="AJ204" s="139"/>
      <c r="AK204" s="139"/>
      <c r="AL204" s="139"/>
      <c r="AM204" s="139"/>
      <c r="AN204" s="139"/>
      <c r="AO204" s="139"/>
      <c r="AP204" s="139"/>
      <c r="AQ204" s="136"/>
      <c r="AR204" s="908"/>
      <c r="AS204" s="908"/>
      <c r="AT204" s="908"/>
      <c r="AU204" s="908"/>
      <c r="AV204" s="908"/>
      <c r="AW204" s="908"/>
      <c r="AX204" s="908"/>
      <c r="AY204" s="908"/>
      <c r="AZ204" s="361"/>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423"/>
      <c r="CN204" s="423"/>
      <c r="CO204" s="423"/>
      <c r="CP204" s="423"/>
      <c r="CQ204" s="423"/>
      <c r="CR204" s="6"/>
      <c r="CS204" s="6"/>
      <c r="CT204" s="6"/>
      <c r="CU204" s="6"/>
      <c r="CV204" s="6"/>
      <c r="CW204" s="6"/>
      <c r="CX204" s="6"/>
      <c r="CY204" s="6"/>
      <c r="CZ204" s="6"/>
    </row>
    <row r="205" s="454" customFormat="true" ht="15" customHeight="true" x14ac:dyDescent="0.2">
      <c r="A205" s="36"/>
      <c r="B205" s="34"/>
      <c r="C205" s="135"/>
      <c r="D205" s="134"/>
      <c r="E205" s="134"/>
      <c r="F205" s="134"/>
      <c r="G205" s="133"/>
      <c r="H205" s="132"/>
      <c r="I205" s="134"/>
      <c r="J205" s="134"/>
      <c r="K205" s="134"/>
      <c r="L205" s="131"/>
      <c r="M205" s="135"/>
      <c r="N205" s="134"/>
      <c r="O205" s="134"/>
      <c r="P205" s="134"/>
      <c r="Q205" s="133"/>
      <c r="R205" s="132"/>
      <c r="S205" s="134"/>
      <c r="T205" s="134"/>
      <c r="U205" s="134"/>
      <c r="V205" s="134"/>
      <c r="W205" s="134"/>
      <c r="X205" s="134"/>
      <c r="Y205" s="134"/>
      <c r="Z205" s="134"/>
      <c r="AA205" s="134"/>
      <c r="AB205" s="134"/>
      <c r="AC205" s="134"/>
      <c r="AD205" s="134"/>
      <c r="AE205" s="134"/>
      <c r="AF205" s="134"/>
      <c r="AG205" s="134"/>
      <c r="AH205" s="134"/>
      <c r="AI205" s="134"/>
      <c r="AJ205" s="134"/>
      <c r="AK205" s="134"/>
      <c r="AL205" s="134"/>
      <c r="AM205" s="134"/>
      <c r="AN205" s="134"/>
      <c r="AO205" s="134"/>
      <c r="AP205" s="134"/>
      <c r="AQ205" s="131"/>
      <c r="AR205" s="908"/>
      <c r="AS205" s="908"/>
      <c r="AT205" s="908"/>
      <c r="AU205" s="908"/>
      <c r="AV205" s="908"/>
      <c r="AW205" s="908"/>
      <c r="AX205" s="908"/>
      <c r="AY205" s="908"/>
      <c r="AZ205" s="361"/>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435"/>
      <c r="CN205" s="435"/>
      <c r="CO205" s="435"/>
      <c r="CP205" s="435"/>
      <c r="CQ205" s="435"/>
      <c r="CR205" s="6"/>
      <c r="CS205" s="6"/>
      <c r="CT205" s="6"/>
      <c r="CU205" s="6"/>
      <c r="CV205" s="6"/>
      <c r="CW205" s="6"/>
      <c r="CX205" s="6"/>
      <c r="CY205" s="6"/>
      <c r="CZ205" s="6"/>
    </row>
    <row r="206" s="454" customFormat="true" ht="250.15" customHeight="true" x14ac:dyDescent="0.2">
      <c r="B206" s="453"/>
      <c r="AR206" s="361"/>
      <c r="AS206" s="361"/>
      <c r="AT206" s="361"/>
      <c r="AU206" s="361"/>
      <c r="AV206" s="361"/>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R207" s="356"/>
      <c r="AS207" s="356"/>
      <c r="AT207" s="356"/>
      <c r="AU207" s="356"/>
      <c r="AV207" s="356"/>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R208" s="356"/>
      <c r="AS208" s="356"/>
      <c r="AT208" s="356"/>
      <c r="AU208" s="356"/>
      <c r="AV208" s="356"/>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2010</v>
      </c>
      <c r="B209" s="341"/>
      <c r="AR209" s="356"/>
      <c r="AS209" s="356"/>
      <c r="AT209" s="356"/>
      <c r="AU209" s="356"/>
      <c r="AV209" s="356"/>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R210" s="356"/>
      <c r="AS210" s="356"/>
      <c r="AT210" s="356"/>
      <c r="AU210" s="356"/>
      <c r="AV210" s="356"/>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R211" s="356"/>
      <c r="AS211" s="356"/>
      <c r="AT211" s="356"/>
      <c r="AU211" s="356"/>
      <c r="AV211" s="356"/>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R212" s="356"/>
      <c r="AS212" s="356"/>
      <c r="AT212" s="356"/>
      <c r="AU212" s="356"/>
      <c r="AV212" s="356"/>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R213" s="356"/>
      <c r="AS213" s="356"/>
      <c r="AT213" s="356"/>
      <c r="AU213" s="356"/>
      <c r="AV213" s="356"/>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R214" s="356"/>
      <c r="AS214" s="356"/>
      <c r="AT214" s="356"/>
      <c r="AU214" s="356"/>
      <c r="AV214" s="356"/>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DHS10</v>
      </c>
      <c r="AR215" s="356"/>
      <c r="AS215" s="356"/>
      <c r="AT215" s="356"/>
      <c r="AU215" s="356"/>
      <c r="AV215" s="356"/>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R216" s="356"/>
      <c r="AS216" s="356"/>
      <c r="AT216" s="356"/>
      <c r="AU216" s="356"/>
      <c r="AV216" s="35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R217" s="356"/>
      <c r="AS217" s="356"/>
      <c r="AT217" s="356"/>
      <c r="AU217" s="356"/>
      <c r="AV217" s="356"/>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R218" s="356"/>
      <c r="AS218" s="356"/>
      <c r="AT218" s="356"/>
      <c r="AU218" s="356"/>
      <c r="AV218" s="35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R219" s="356"/>
      <c r="AS219" s="356"/>
      <c r="AT219" s="356"/>
      <c r="AU219" s="356"/>
      <c r="AV219" s="356"/>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454"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415"/>
      <c r="AN220" s="415"/>
      <c r="AO220" s="415"/>
      <c r="AP220" s="415"/>
      <c r="AQ220" s="415"/>
      <c r="AR220" s="908"/>
      <c r="AS220" s="908"/>
      <c r="AT220" s="908"/>
      <c r="AU220" s="908"/>
      <c r="AV220" s="908"/>
      <c r="AW220" s="908"/>
      <c r="AX220" s="908"/>
      <c r="AY220" s="908"/>
      <c r="AZ220" s="361"/>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426"/>
      <c r="CN220" s="426"/>
      <c r="CO220" s="426"/>
      <c r="CP220" s="426"/>
      <c r="CQ220" s="426"/>
      <c r="CR220" s="360"/>
      <c r="CS220" s="360"/>
      <c r="CT220" s="360"/>
      <c r="CU220" s="360"/>
      <c r="CV220" s="360"/>
      <c r="CW220" s="360"/>
      <c r="CX220" s="360"/>
      <c r="CY220" s="360"/>
      <c r="CZ220" s="360"/>
    </row>
    <row r="221" s="454" customFormat="true" ht="24"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375</v>
      </c>
      <c r="T221" s="581" t="s">
        <v>149</v>
      </c>
      <c r="U221" s="581" t="s">
        <v>150</v>
      </c>
      <c r="V221" s="581" t="s">
        <v>151</v>
      </c>
      <c r="W221" s="581" t="s">
        <v>152</v>
      </c>
      <c r="X221" s="581" t="s">
        <v>153</v>
      </c>
      <c r="Y221" s="581" t="s">
        <v>154</v>
      </c>
      <c r="Z221" s="581" t="s">
        <v>155</v>
      </c>
      <c r="AA221" s="581" t="s">
        <v>156</v>
      </c>
      <c r="AB221" s="581" t="s">
        <v>157</v>
      </c>
      <c r="AC221" s="581" t="s">
        <v>158</v>
      </c>
      <c r="AD221" s="581" t="s">
        <v>159</v>
      </c>
      <c r="AE221" s="581" t="s">
        <v>160</v>
      </c>
      <c r="AF221" s="581" t="s">
        <v>277</v>
      </c>
      <c r="AG221" s="581" t="s">
        <v>278</v>
      </c>
      <c r="AH221" s="581" t="s">
        <v>161</v>
      </c>
      <c r="AI221" s="581" t="s">
        <v>162</v>
      </c>
      <c r="AJ221" s="581" t="s">
        <v>163</v>
      </c>
      <c r="AK221" s="581" t="s">
        <v>164</v>
      </c>
      <c r="AL221" s="581" t="s">
        <v>165</v>
      </c>
      <c r="AM221" s="581" t="s">
        <v>166</v>
      </c>
      <c r="AN221" s="581" t="s">
        <v>167</v>
      </c>
      <c r="AO221" s="581" t="s">
        <v>279</v>
      </c>
      <c r="AP221" s="581" t="s">
        <v>281</v>
      </c>
      <c r="AQ221" s="582" t="s">
        <v>376</v>
      </c>
      <c r="AR221" s="908"/>
      <c r="AS221" s="908"/>
      <c r="AT221" s="908"/>
      <c r="AU221" s="908"/>
      <c r="AV221" s="908"/>
      <c r="AW221" s="908"/>
      <c r="AX221" s="908"/>
      <c r="AY221" s="908"/>
      <c r="AZ221" s="361"/>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375</v>
      </c>
      <c r="BT221" s="554" t="s">
        <v>149</v>
      </c>
      <c r="BU221" s="554" t="s">
        <v>150</v>
      </c>
      <c r="BV221" s="554" t="s">
        <v>151</v>
      </c>
      <c r="BW221" s="554" t="s">
        <v>152</v>
      </c>
      <c r="BX221" s="554" t="s">
        <v>153</v>
      </c>
      <c r="BY221" s="555" t="s">
        <v>154</v>
      </c>
      <c r="BZ221" s="555" t="s">
        <v>155</v>
      </c>
      <c r="CA221" s="555" t="s">
        <v>156</v>
      </c>
      <c r="CB221" s="555" t="s">
        <v>157</v>
      </c>
      <c r="CC221" s="555" t="s">
        <v>158</v>
      </c>
      <c r="CD221" s="555" t="s">
        <v>159</v>
      </c>
      <c r="CE221" s="555" t="s">
        <v>160</v>
      </c>
      <c r="CF221" s="555" t="s">
        <v>277</v>
      </c>
      <c r="CG221" s="555" t="s">
        <v>278</v>
      </c>
      <c r="CH221" s="555" t="s">
        <v>161</v>
      </c>
      <c r="CI221" s="555" t="s">
        <v>162</v>
      </c>
      <c r="CJ221" s="555" t="s">
        <v>163</v>
      </c>
      <c r="CK221" s="555" t="s">
        <v>164</v>
      </c>
      <c r="CL221" s="555" t="s">
        <v>165</v>
      </c>
      <c r="CM221" s="555" t="s">
        <v>166</v>
      </c>
      <c r="CN221" s="555" t="s">
        <v>167</v>
      </c>
      <c r="CO221" s="555" t="s">
        <v>279</v>
      </c>
      <c r="CP221" s="555" t="s">
        <v>281</v>
      </c>
      <c r="CQ221" s="555" t="s">
        <v>376</v>
      </c>
      <c r="CR221" s="201"/>
      <c r="CS221" s="201"/>
      <c r="CT221" s="201"/>
      <c r="CU221" s="201"/>
      <c r="CV221" s="201"/>
      <c r="CW221" s="201"/>
      <c r="CX221" s="201"/>
      <c r="CY221" s="201"/>
      <c r="CZ221" s="201"/>
    </row>
    <row r="222" s="454" customFormat="true" ht="15" customHeight="true" x14ac:dyDescent="0.2">
      <c r="A222" s="1068" t="s">
        <v>36</v>
      </c>
      <c r="B222" s="386" t="s">
        <v>15</v>
      </c>
      <c r="C222" s="84" t="s">
        <v>35</v>
      </c>
      <c r="D222" s="79" t="s">
        <v>35</v>
      </c>
      <c r="E222" s="79" t="s">
        <v>35</v>
      </c>
      <c r="F222" s="79" t="s">
        <v>35</v>
      </c>
      <c r="G222" s="74" t="s">
        <v>35</v>
      </c>
      <c r="H222" s="69" t="s">
        <v>35</v>
      </c>
      <c r="I222" s="79" t="s">
        <v>35</v>
      </c>
      <c r="J222" s="79" t="s">
        <v>35</v>
      </c>
      <c r="K222" s="79" t="s">
        <v>35</v>
      </c>
      <c r="L222" s="64" t="s">
        <v>35</v>
      </c>
      <c r="M222" s="84" t="s">
        <v>35</v>
      </c>
      <c r="N222" s="79" t="s">
        <v>35</v>
      </c>
      <c r="O222" s="79" t="s">
        <v>35</v>
      </c>
      <c r="P222" s="79" t="s">
        <v>35</v>
      </c>
      <c r="Q222" s="74" t="s">
        <v>35</v>
      </c>
      <c r="R222" s="69" t="s">
        <v>35</v>
      </c>
      <c r="S222" s="79" t="s">
        <v>35</v>
      </c>
      <c r="T222" s="79" t="s">
        <v>35</v>
      </c>
      <c r="U222" s="79" t="s">
        <v>35</v>
      </c>
      <c r="V222" s="79" t="s">
        <v>35</v>
      </c>
      <c r="W222" s="79" t="s">
        <v>35</v>
      </c>
      <c r="X222" s="79" t="s">
        <v>35</v>
      </c>
      <c r="Y222" s="79" t="s">
        <v>35</v>
      </c>
      <c r="Z222" s="79" t="s">
        <v>35</v>
      </c>
      <c r="AA222" s="79" t="s">
        <v>35</v>
      </c>
      <c r="AB222" s="79" t="s">
        <v>35</v>
      </c>
      <c r="AC222" s="79" t="s">
        <v>35</v>
      </c>
      <c r="AD222" s="79" t="s">
        <v>35</v>
      </c>
      <c r="AE222" s="79" t="s">
        <v>35</v>
      </c>
      <c r="AF222" s="79" t="s">
        <v>35</v>
      </c>
      <c r="AG222" s="79" t="s">
        <v>35</v>
      </c>
      <c r="AH222" s="79" t="s">
        <v>35</v>
      </c>
      <c r="AI222" s="79" t="s">
        <v>35</v>
      </c>
      <c r="AJ222" s="79" t="s">
        <v>35</v>
      </c>
      <c r="AK222" s="79" t="s">
        <v>35</v>
      </c>
      <c r="AL222" s="79" t="s">
        <v>35</v>
      </c>
      <c r="AM222" s="79" t="s">
        <v>35</v>
      </c>
      <c r="AN222" s="79" t="s">
        <v>35</v>
      </c>
      <c r="AO222" s="79" t="s">
        <v>35</v>
      </c>
      <c r="AP222" s="79" t="s">
        <v>35</v>
      </c>
      <c r="AQ222" s="64" t="s">
        <v>35</v>
      </c>
      <c r="AR222" s="908"/>
      <c r="AS222" s="908"/>
      <c r="AT222" s="908"/>
      <c r="AU222" s="908"/>
      <c r="AV222" s="908"/>
      <c r="AW222" s="908"/>
      <c r="AX222" s="908"/>
      <c r="AY222" s="908"/>
      <c r="AZ222" s="361"/>
      <c r="BA222" s="1088" t="s">
        <v>36</v>
      </c>
      <c r="BB222" s="587"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58" t="s">
        <v>35</v>
      </c>
      <c r="BW222" s="58" t="s">
        <v>35</v>
      </c>
      <c r="BX222" s="58" t="s">
        <v>35</v>
      </c>
      <c r="BY222" s="47" t="s">
        <v>35</v>
      </c>
      <c r="BZ222" s="47" t="s">
        <v>35</v>
      </c>
      <c r="CA222" s="47" t="s">
        <v>35</v>
      </c>
      <c r="CB222" s="47" t="s">
        <v>35</v>
      </c>
      <c r="CC222" s="47" t="s">
        <v>35</v>
      </c>
      <c r="CD222" s="47" t="s">
        <v>35</v>
      </c>
      <c r="CE222" s="47" t="s">
        <v>35</v>
      </c>
      <c r="CF222" s="47" t="s">
        <v>35</v>
      </c>
      <c r="CG222" s="47" t="s">
        <v>35</v>
      </c>
      <c r="CH222" s="47" t="s">
        <v>35</v>
      </c>
      <c r="CI222" s="47" t="s">
        <v>35</v>
      </c>
      <c r="CJ222" s="47" t="s">
        <v>35</v>
      </c>
      <c r="CK222" s="47" t="s">
        <v>35</v>
      </c>
      <c r="CL222" s="47" t="s">
        <v>35</v>
      </c>
      <c r="CM222" s="47" t="s">
        <v>35</v>
      </c>
      <c r="CN222" s="47" t="s">
        <v>35</v>
      </c>
      <c r="CO222" s="47" t="s">
        <v>35</v>
      </c>
      <c r="CP222" s="47" t="s">
        <v>35</v>
      </c>
      <c r="CQ222" s="47" t="s">
        <v>35</v>
      </c>
      <c r="CR222" s="5"/>
      <c r="CS222" s="5"/>
      <c r="CT222" s="5"/>
      <c r="CU222" s="5"/>
      <c r="CV222" s="5"/>
      <c r="CW222" s="5"/>
      <c r="CX222" s="5"/>
      <c r="CY222" s="5"/>
      <c r="CZ222" s="7"/>
    </row>
    <row r="223" s="454" customFormat="true" ht="15" customHeight="true" x14ac:dyDescent="0.2">
      <c r="A223" s="1069"/>
      <c r="B223" s="387" t="s">
        <v>16</v>
      </c>
      <c r="C223" s="83" t="s">
        <v>35</v>
      </c>
      <c r="D223" s="78" t="s">
        <v>35</v>
      </c>
      <c r="E223" s="78" t="s">
        <v>35</v>
      </c>
      <c r="F223" s="78" t="s">
        <v>35</v>
      </c>
      <c r="G223" s="73" t="s">
        <v>35</v>
      </c>
      <c r="H223" s="68" t="s">
        <v>35</v>
      </c>
      <c r="I223" s="78" t="s">
        <v>35</v>
      </c>
      <c r="J223" s="78" t="s">
        <v>35</v>
      </c>
      <c r="K223" s="78" t="s">
        <v>35</v>
      </c>
      <c r="L223" s="63" t="s">
        <v>35</v>
      </c>
      <c r="M223" s="83" t="s">
        <v>35</v>
      </c>
      <c r="N223" s="78" t="s">
        <v>35</v>
      </c>
      <c r="O223" s="78" t="s">
        <v>35</v>
      </c>
      <c r="P223" s="78" t="s">
        <v>35</v>
      </c>
      <c r="Q223" s="73" t="s">
        <v>35</v>
      </c>
      <c r="R223" s="68" t="s">
        <v>35</v>
      </c>
      <c r="S223" s="78" t="s">
        <v>35</v>
      </c>
      <c r="T223" s="78" t="s">
        <v>35</v>
      </c>
      <c r="U223" s="78" t="s">
        <v>35</v>
      </c>
      <c r="V223" s="78" t="s">
        <v>35</v>
      </c>
      <c r="W223" s="78" t="s">
        <v>35</v>
      </c>
      <c r="X223" s="78" t="s">
        <v>35</v>
      </c>
      <c r="Y223" s="78" t="s">
        <v>35</v>
      </c>
      <c r="Z223" s="78" t="s">
        <v>35</v>
      </c>
      <c r="AA223" s="78" t="s">
        <v>35</v>
      </c>
      <c r="AB223" s="78" t="s">
        <v>35</v>
      </c>
      <c r="AC223" s="78" t="s">
        <v>35</v>
      </c>
      <c r="AD223" s="78" t="s">
        <v>35</v>
      </c>
      <c r="AE223" s="78" t="s">
        <v>35</v>
      </c>
      <c r="AF223" s="78" t="s">
        <v>35</v>
      </c>
      <c r="AG223" s="78" t="s">
        <v>35</v>
      </c>
      <c r="AH223" s="78" t="s">
        <v>35</v>
      </c>
      <c r="AI223" s="78" t="s">
        <v>35</v>
      </c>
      <c r="AJ223" s="78" t="s">
        <v>35</v>
      </c>
      <c r="AK223" s="78" t="s">
        <v>35</v>
      </c>
      <c r="AL223" s="78" t="s">
        <v>35</v>
      </c>
      <c r="AM223" s="78" t="s">
        <v>35</v>
      </c>
      <c r="AN223" s="78" t="s">
        <v>35</v>
      </c>
      <c r="AO223" s="78" t="s">
        <v>35</v>
      </c>
      <c r="AP223" s="78" t="s">
        <v>35</v>
      </c>
      <c r="AQ223" s="63" t="s">
        <v>35</v>
      </c>
      <c r="AR223" s="908"/>
      <c r="AS223" s="908"/>
      <c r="AT223" s="908"/>
      <c r="AU223" s="908"/>
      <c r="AV223" s="908"/>
      <c r="AW223" s="908"/>
      <c r="AX223" s="908"/>
      <c r="AY223" s="908"/>
      <c r="AZ223" s="361"/>
      <c r="BA223" s="1089"/>
      <c r="BB223" s="585"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57" t="s">
        <v>35</v>
      </c>
      <c r="BW223" s="57" t="s">
        <v>35</v>
      </c>
      <c r="BX223" s="57" t="s">
        <v>35</v>
      </c>
      <c r="BY223" s="46" t="s">
        <v>35</v>
      </c>
      <c r="BZ223" s="46" t="s">
        <v>35</v>
      </c>
      <c r="CA223" s="46" t="s">
        <v>35</v>
      </c>
      <c r="CB223" s="46" t="s">
        <v>35</v>
      </c>
      <c r="CC223" s="46" t="s">
        <v>35</v>
      </c>
      <c r="CD223" s="46" t="s">
        <v>35</v>
      </c>
      <c r="CE223" s="46" t="s">
        <v>35</v>
      </c>
      <c r="CF223" s="46" t="s">
        <v>35</v>
      </c>
      <c r="CG223" s="46" t="s">
        <v>35</v>
      </c>
      <c r="CH223" s="46" t="s">
        <v>35</v>
      </c>
      <c r="CI223" s="46" t="s">
        <v>35</v>
      </c>
      <c r="CJ223" s="46" t="s">
        <v>35</v>
      </c>
      <c r="CK223" s="46" t="s">
        <v>35</v>
      </c>
      <c r="CL223" s="46" t="s">
        <v>35</v>
      </c>
      <c r="CM223" s="46" t="s">
        <v>35</v>
      </c>
      <c r="CN223" s="46" t="s">
        <v>35</v>
      </c>
      <c r="CO223" s="46" t="s">
        <v>35</v>
      </c>
      <c r="CP223" s="46" t="s">
        <v>35</v>
      </c>
      <c r="CQ223" s="46" t="s">
        <v>35</v>
      </c>
      <c r="CR223" s="5"/>
      <c r="CS223" s="5"/>
      <c r="CT223" s="5"/>
      <c r="CU223" s="5"/>
      <c r="CV223" s="5"/>
      <c r="CW223" s="5"/>
      <c r="CX223" s="5"/>
      <c r="CY223" s="5"/>
      <c r="CZ223" s="7"/>
    </row>
    <row r="224" s="454" customFormat="true" ht="15" customHeight="true" x14ac:dyDescent="0.2">
      <c r="A224" s="1070"/>
      <c r="B224" s="388" t="s">
        <v>20</v>
      </c>
      <c r="C224" s="83" t="s">
        <v>35</v>
      </c>
      <c r="D224" s="78" t="s">
        <v>35</v>
      </c>
      <c r="E224" s="78" t="s">
        <v>35</v>
      </c>
      <c r="F224" s="78" t="s">
        <v>35</v>
      </c>
      <c r="G224" s="73" t="s">
        <v>35</v>
      </c>
      <c r="H224" s="68" t="s">
        <v>35</v>
      </c>
      <c r="I224" s="78" t="s">
        <v>35</v>
      </c>
      <c r="J224" s="78" t="s">
        <v>35</v>
      </c>
      <c r="K224" s="78" t="s">
        <v>35</v>
      </c>
      <c r="L224" s="63" t="s">
        <v>35</v>
      </c>
      <c r="M224" s="83" t="s">
        <v>35</v>
      </c>
      <c r="N224" s="78" t="s">
        <v>35</v>
      </c>
      <c r="O224" s="78" t="s">
        <v>35</v>
      </c>
      <c r="P224" s="78" t="s">
        <v>35</v>
      </c>
      <c r="Q224" s="73" t="s">
        <v>35</v>
      </c>
      <c r="R224" s="68" t="s">
        <v>35</v>
      </c>
      <c r="S224" s="78" t="s">
        <v>35</v>
      </c>
      <c r="T224" s="78" t="s">
        <v>35</v>
      </c>
      <c r="U224" s="78" t="s">
        <v>35</v>
      </c>
      <c r="V224" s="78" t="s">
        <v>35</v>
      </c>
      <c r="W224" s="78" t="s">
        <v>35</v>
      </c>
      <c r="X224" s="78" t="s">
        <v>35</v>
      </c>
      <c r="Y224" s="78" t="s">
        <v>35</v>
      </c>
      <c r="Z224" s="78" t="s">
        <v>35</v>
      </c>
      <c r="AA224" s="78" t="s">
        <v>35</v>
      </c>
      <c r="AB224" s="78" t="s">
        <v>35</v>
      </c>
      <c r="AC224" s="78" t="s">
        <v>35</v>
      </c>
      <c r="AD224" s="78" t="s">
        <v>35</v>
      </c>
      <c r="AE224" s="78" t="s">
        <v>35</v>
      </c>
      <c r="AF224" s="78" t="s">
        <v>35</v>
      </c>
      <c r="AG224" s="78" t="s">
        <v>35</v>
      </c>
      <c r="AH224" s="78" t="s">
        <v>35</v>
      </c>
      <c r="AI224" s="78" t="s">
        <v>35</v>
      </c>
      <c r="AJ224" s="78" t="s">
        <v>35</v>
      </c>
      <c r="AK224" s="78" t="s">
        <v>35</v>
      </c>
      <c r="AL224" s="78" t="s">
        <v>35</v>
      </c>
      <c r="AM224" s="78" t="s">
        <v>35</v>
      </c>
      <c r="AN224" s="78" t="s">
        <v>35</v>
      </c>
      <c r="AO224" s="78" t="s">
        <v>35</v>
      </c>
      <c r="AP224" s="78" t="s">
        <v>35</v>
      </c>
      <c r="AQ224" s="63" t="s">
        <v>35</v>
      </c>
      <c r="AR224" s="908"/>
      <c r="AS224" s="908"/>
      <c r="AT224" s="908"/>
      <c r="AU224" s="908"/>
      <c r="AV224" s="908"/>
      <c r="AW224" s="908"/>
      <c r="AX224" s="908"/>
      <c r="AY224" s="908"/>
      <c r="AZ224" s="361"/>
      <c r="BA224" s="1089"/>
      <c r="BB224" s="585"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57" t="s">
        <v>35</v>
      </c>
      <c r="BW224" s="57" t="s">
        <v>35</v>
      </c>
      <c r="BX224" s="57" t="s">
        <v>35</v>
      </c>
      <c r="BY224" s="46" t="s">
        <v>35</v>
      </c>
      <c r="BZ224" s="46" t="s">
        <v>35</v>
      </c>
      <c r="CA224" s="46" t="s">
        <v>35</v>
      </c>
      <c r="CB224" s="46" t="s">
        <v>35</v>
      </c>
      <c r="CC224" s="46" t="s">
        <v>35</v>
      </c>
      <c r="CD224" s="46" t="s">
        <v>35</v>
      </c>
      <c r="CE224" s="46" t="s">
        <v>35</v>
      </c>
      <c r="CF224" s="46" t="s">
        <v>35</v>
      </c>
      <c r="CG224" s="46" t="s">
        <v>35</v>
      </c>
      <c r="CH224" s="46" t="s">
        <v>35</v>
      </c>
      <c r="CI224" s="46" t="s">
        <v>35</v>
      </c>
      <c r="CJ224" s="46" t="s">
        <v>35</v>
      </c>
      <c r="CK224" s="46" t="s">
        <v>35</v>
      </c>
      <c r="CL224" s="46" t="s">
        <v>35</v>
      </c>
      <c r="CM224" s="46" t="s">
        <v>35</v>
      </c>
      <c r="CN224" s="46" t="s">
        <v>35</v>
      </c>
      <c r="CO224" s="46" t="s">
        <v>35</v>
      </c>
      <c r="CP224" s="46" t="s">
        <v>35</v>
      </c>
      <c r="CQ224" s="46" t="s">
        <v>35</v>
      </c>
      <c r="CR224" s="5"/>
      <c r="CS224" s="5"/>
      <c r="CT224" s="5"/>
      <c r="CU224" s="5"/>
      <c r="CV224" s="5"/>
      <c r="CW224" s="5"/>
      <c r="CX224" s="5"/>
      <c r="CY224" s="5"/>
      <c r="CZ224" s="7"/>
    </row>
    <row r="225" s="454" customFormat="true" ht="15" customHeight="true" x14ac:dyDescent="0.2">
      <c r="A225" s="161"/>
      <c r="B225" s="147"/>
      <c r="C225" s="106"/>
      <c r="D225" s="105"/>
      <c r="E225" s="105"/>
      <c r="F225" s="105"/>
      <c r="G225" s="104"/>
      <c r="H225" s="103"/>
      <c r="I225" s="105"/>
      <c r="J225" s="105"/>
      <c r="K225" s="105"/>
      <c r="L225" s="102"/>
      <c r="M225" s="106"/>
      <c r="N225" s="105"/>
      <c r="O225" s="105"/>
      <c r="P225" s="105"/>
      <c r="Q225" s="104"/>
      <c r="R225" s="103"/>
      <c r="S225" s="105"/>
      <c r="T225" s="105"/>
      <c r="U225" s="105"/>
      <c r="V225" s="105"/>
      <c r="W225" s="105"/>
      <c r="X225" s="105"/>
      <c r="Y225" s="105"/>
      <c r="Z225" s="105"/>
      <c r="AA225" s="105"/>
      <c r="AB225" s="105"/>
      <c r="AC225" s="128"/>
      <c r="AD225" s="128"/>
      <c r="AE225" s="128"/>
      <c r="AF225" s="128"/>
      <c r="AG225" s="128"/>
      <c r="AH225" s="128"/>
      <c r="AI225" s="128"/>
      <c r="AJ225" s="128"/>
      <c r="AK225" s="128"/>
      <c r="AL225" s="128"/>
      <c r="AM225" s="128"/>
      <c r="AN225" s="128"/>
      <c r="AO225" s="128"/>
      <c r="AP225" s="128"/>
      <c r="AQ225" s="119"/>
      <c r="AR225" s="908"/>
      <c r="AS225" s="908"/>
      <c r="AT225" s="908"/>
      <c r="AU225" s="908"/>
      <c r="AV225" s="908"/>
      <c r="AW225" s="908"/>
      <c r="AX225" s="908"/>
      <c r="AY225" s="908"/>
      <c r="AZ225" s="361"/>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46" t="s">
        <v>35</v>
      </c>
      <c r="CN225" s="46" t="s">
        <v>35</v>
      </c>
      <c r="CO225" s="46" t="s">
        <v>35</v>
      </c>
      <c r="CP225" s="46" t="s">
        <v>35</v>
      </c>
      <c r="CQ225" s="46" t="s">
        <v>35</v>
      </c>
      <c r="CR225" s="7"/>
      <c r="CS225" s="7"/>
      <c r="CT225" s="7"/>
      <c r="CU225" s="7"/>
      <c r="CV225" s="7"/>
      <c r="CW225" s="7"/>
      <c r="CX225" s="7"/>
      <c r="CY225" s="7"/>
      <c r="CZ225" s="7"/>
    </row>
    <row r="226" s="454" customFormat="true" ht="15" customHeight="true" x14ac:dyDescent="0.2">
      <c r="A226" s="165"/>
      <c r="B226" s="158"/>
      <c r="C226" s="177"/>
      <c r="D226" s="176"/>
      <c r="E226" s="176"/>
      <c r="F226" s="176"/>
      <c r="G226" s="166"/>
      <c r="H226" s="169"/>
      <c r="I226" s="176"/>
      <c r="J226" s="176"/>
      <c r="K226" s="176"/>
      <c r="L226" s="172"/>
      <c r="M226" s="177"/>
      <c r="N226" s="176"/>
      <c r="O226" s="176"/>
      <c r="P226" s="176"/>
      <c r="Q226" s="166"/>
      <c r="R226" s="169"/>
      <c r="S226" s="176"/>
      <c r="T226" s="176"/>
      <c r="U226" s="176"/>
      <c r="V226" s="176"/>
      <c r="W226" s="176"/>
      <c r="X226" s="176"/>
      <c r="Y226" s="176"/>
      <c r="Z226" s="176"/>
      <c r="AA226" s="176"/>
      <c r="AB226" s="176"/>
      <c r="AC226" s="176"/>
      <c r="AD226" s="176"/>
      <c r="AE226" s="176"/>
      <c r="AF226" s="176"/>
      <c r="AG226" s="176"/>
      <c r="AH226" s="176"/>
      <c r="AI226" s="176"/>
      <c r="AJ226" s="176"/>
      <c r="AK226" s="176"/>
      <c r="AL226" s="176"/>
      <c r="AM226" s="176"/>
      <c r="AN226" s="176"/>
      <c r="AO226" s="176"/>
      <c r="AP226" s="176"/>
      <c r="AQ226" s="172"/>
      <c r="AR226" s="908"/>
      <c r="AS226" s="908"/>
      <c r="AT226" s="908"/>
      <c r="AU226" s="908"/>
      <c r="AV226" s="908"/>
      <c r="AW226" s="908"/>
      <c r="AX226" s="908"/>
      <c r="AY226" s="908"/>
      <c r="AZ226" s="361"/>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46" t="s">
        <v>35</v>
      </c>
      <c r="CN226" s="46" t="s">
        <v>35</v>
      </c>
      <c r="CO226" s="46" t="s">
        <v>35</v>
      </c>
      <c r="CP226" s="46" t="s">
        <v>35</v>
      </c>
      <c r="CQ226" s="46" t="s">
        <v>35</v>
      </c>
      <c r="CR226" s="7"/>
      <c r="CS226" s="7"/>
      <c r="CT226" s="7"/>
      <c r="CU226" s="7"/>
      <c r="CV226" s="7"/>
      <c r="CW226" s="7"/>
      <c r="CX226" s="7"/>
      <c r="CY226" s="7"/>
      <c r="CZ226" s="7"/>
    </row>
    <row r="227" s="454" customFormat="true" ht="15" customHeight="true" x14ac:dyDescent="0.2">
      <c r="A227" s="165"/>
      <c r="B227" s="158"/>
      <c r="C227" s="177"/>
      <c r="D227" s="176"/>
      <c r="E227" s="176"/>
      <c r="F227" s="176"/>
      <c r="G227" s="166"/>
      <c r="H227" s="169"/>
      <c r="I227" s="176"/>
      <c r="J227" s="176"/>
      <c r="K227" s="176"/>
      <c r="L227" s="172"/>
      <c r="M227" s="177"/>
      <c r="N227" s="176"/>
      <c r="O227" s="176"/>
      <c r="P227" s="176"/>
      <c r="Q227" s="166"/>
      <c r="R227" s="169"/>
      <c r="S227" s="176"/>
      <c r="T227" s="176"/>
      <c r="U227" s="176"/>
      <c r="V227" s="176"/>
      <c r="W227" s="176"/>
      <c r="X227" s="176"/>
      <c r="Y227" s="176"/>
      <c r="Z227" s="176"/>
      <c r="AA227" s="176"/>
      <c r="AB227" s="176"/>
      <c r="AC227" s="176"/>
      <c r="AD227" s="176"/>
      <c r="AE227" s="176"/>
      <c r="AF227" s="176"/>
      <c r="AG227" s="176"/>
      <c r="AH227" s="176"/>
      <c r="AI227" s="176"/>
      <c r="AJ227" s="176"/>
      <c r="AK227" s="176"/>
      <c r="AL227" s="176"/>
      <c r="AM227" s="176"/>
      <c r="AN227" s="176"/>
      <c r="AO227" s="176"/>
      <c r="AP227" s="176"/>
      <c r="AQ227" s="172"/>
      <c r="AR227" s="908"/>
      <c r="AS227" s="908"/>
      <c r="AT227" s="908"/>
      <c r="AU227" s="908"/>
      <c r="AV227" s="908"/>
      <c r="AW227" s="908"/>
      <c r="AX227" s="908"/>
      <c r="AY227" s="908"/>
      <c r="AZ227" s="361"/>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46" t="s">
        <v>35</v>
      </c>
      <c r="CN227" s="46" t="s">
        <v>35</v>
      </c>
      <c r="CO227" s="46" t="s">
        <v>35</v>
      </c>
      <c r="CP227" s="46" t="s">
        <v>35</v>
      </c>
      <c r="CQ227" s="46" t="s">
        <v>35</v>
      </c>
      <c r="CR227" s="7"/>
      <c r="CS227" s="7"/>
      <c r="CT227" s="7"/>
      <c r="CU227" s="7"/>
      <c r="CV227" s="7"/>
      <c r="CW227" s="7"/>
      <c r="CX227" s="7"/>
      <c r="CY227" s="7"/>
      <c r="CZ227" s="7"/>
    </row>
    <row r="228" s="454" customFormat="true" ht="15" customHeight="true" x14ac:dyDescent="0.2">
      <c r="A228" s="165"/>
      <c r="B228" s="158"/>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2"/>
      <c r="AR228" s="908"/>
      <c r="AS228" s="908"/>
      <c r="AT228" s="908"/>
      <c r="AU228" s="908"/>
      <c r="AV228" s="908"/>
      <c r="AW228" s="908"/>
      <c r="AX228" s="908"/>
      <c r="AY228" s="908"/>
      <c r="AZ228" s="361"/>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46" t="s">
        <v>35</v>
      </c>
      <c r="CN228" s="46" t="s">
        <v>35</v>
      </c>
      <c r="CO228" s="46" t="s">
        <v>35</v>
      </c>
      <c r="CP228" s="46" t="s">
        <v>35</v>
      </c>
      <c r="CQ228" s="46" t="s">
        <v>35</v>
      </c>
      <c r="CR228" s="7"/>
      <c r="CS228" s="7"/>
      <c r="CT228" s="7"/>
      <c r="CU228" s="7"/>
      <c r="CV228" s="7"/>
      <c r="CW228" s="7"/>
      <c r="CX228" s="7"/>
      <c r="CY228" s="7"/>
      <c r="CZ228" s="7"/>
    </row>
    <row r="229" s="454" customFormat="true" ht="15" customHeight="true" x14ac:dyDescent="0.2">
      <c r="A229" s="165"/>
      <c r="B229" s="158"/>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2"/>
      <c r="AR229" s="908"/>
      <c r="AS229" s="908"/>
      <c r="AT229" s="908"/>
      <c r="AU229" s="908"/>
      <c r="AV229" s="908"/>
      <c r="AW229" s="908"/>
      <c r="AX229" s="908"/>
      <c r="AY229" s="908"/>
      <c r="AZ229" s="361"/>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46" t="s">
        <v>35</v>
      </c>
      <c r="CN229" s="46" t="s">
        <v>35</v>
      </c>
      <c r="CO229" s="46" t="s">
        <v>35</v>
      </c>
      <c r="CP229" s="46" t="s">
        <v>35</v>
      </c>
      <c r="CQ229" s="46" t="s">
        <v>35</v>
      </c>
      <c r="CR229" s="7"/>
      <c r="CS229" s="7"/>
      <c r="CT229" s="7"/>
      <c r="CU229" s="7"/>
      <c r="CV229" s="7"/>
      <c r="CW229" s="7"/>
      <c r="CX229" s="7"/>
      <c r="CY229" s="7"/>
      <c r="CZ229" s="7"/>
    </row>
    <row r="230" s="454" customFormat="true" ht="15" customHeight="true" x14ac:dyDescent="0.2">
      <c r="A230" s="165"/>
      <c r="B230" s="158"/>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2"/>
      <c r="AR230" s="908"/>
      <c r="AS230" s="908"/>
      <c r="AT230" s="908"/>
      <c r="AU230" s="908"/>
      <c r="AV230" s="908"/>
      <c r="AW230" s="908"/>
      <c r="AX230" s="908"/>
      <c r="AY230" s="908"/>
      <c r="AZ230" s="361"/>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46" t="s">
        <v>35</v>
      </c>
      <c r="CN230" s="46" t="s">
        <v>35</v>
      </c>
      <c r="CO230" s="46" t="s">
        <v>35</v>
      </c>
      <c r="CP230" s="46" t="s">
        <v>35</v>
      </c>
      <c r="CQ230" s="46" t="s">
        <v>35</v>
      </c>
      <c r="CR230" s="7"/>
      <c r="CS230" s="7"/>
      <c r="CT230" s="7"/>
      <c r="CU230" s="7"/>
      <c r="CV230" s="7"/>
      <c r="CW230" s="7"/>
      <c r="CX230" s="7"/>
      <c r="CY230" s="7"/>
      <c r="CZ230" s="7"/>
    </row>
    <row r="231" s="454" customFormat="true" ht="15" customHeight="true" x14ac:dyDescent="0.2">
      <c r="A231" s="165"/>
      <c r="B231" s="158"/>
      <c r="C231" s="177"/>
      <c r="D231" s="176"/>
      <c r="E231" s="176"/>
      <c r="F231" s="176"/>
      <c r="G231" s="166"/>
      <c r="H231" s="169"/>
      <c r="I231" s="176"/>
      <c r="J231" s="176"/>
      <c r="K231" s="176"/>
      <c r="L231" s="172"/>
      <c r="M231" s="177"/>
      <c r="N231" s="176"/>
      <c r="O231" s="176"/>
      <c r="P231" s="176"/>
      <c r="Q231" s="166"/>
      <c r="R231" s="169"/>
      <c r="S231" s="176"/>
      <c r="T231" s="176"/>
      <c r="U231" s="176"/>
      <c r="V231" s="176"/>
      <c r="W231" s="176"/>
      <c r="X231" s="176"/>
      <c r="Y231" s="176"/>
      <c r="Z231" s="176"/>
      <c r="AA231" s="176"/>
      <c r="AB231" s="176"/>
      <c r="AC231" s="128"/>
      <c r="AD231" s="128"/>
      <c r="AE231" s="128"/>
      <c r="AF231" s="128"/>
      <c r="AG231" s="128"/>
      <c r="AH231" s="128"/>
      <c r="AI231" s="128"/>
      <c r="AJ231" s="128"/>
      <c r="AK231" s="128"/>
      <c r="AL231" s="128"/>
      <c r="AM231" s="128"/>
      <c r="AN231" s="128"/>
      <c r="AO231" s="128"/>
      <c r="AP231" s="128"/>
      <c r="AQ231" s="119"/>
      <c r="AR231" s="908"/>
      <c r="AS231" s="908"/>
      <c r="AT231" s="908"/>
      <c r="AU231" s="908"/>
      <c r="AV231" s="908"/>
      <c r="AW231" s="908"/>
      <c r="AX231" s="908"/>
      <c r="AY231" s="908"/>
      <c r="AZ231" s="361"/>
      <c r="BA231" s="457"/>
      <c r="BB231" s="585"/>
      <c r="BC231" s="430"/>
      <c r="BD231" s="422"/>
      <c r="BE231" s="422"/>
      <c r="BF231" s="422"/>
      <c r="BG231" s="434"/>
      <c r="BH231" s="430"/>
      <c r="BI231" s="422"/>
      <c r="BJ231" s="422"/>
      <c r="BK231" s="422"/>
      <c r="BL231" s="434"/>
      <c r="BM231" s="430"/>
      <c r="BN231" s="422"/>
      <c r="BO231" s="422"/>
      <c r="BP231" s="422"/>
      <c r="BQ231" s="434"/>
      <c r="BR231" s="430"/>
      <c r="BS231" s="422"/>
      <c r="BT231" s="422"/>
      <c r="BU231" s="422"/>
      <c r="BV231" s="422"/>
      <c r="BW231" s="422"/>
      <c r="BX231" s="422"/>
      <c r="BY231" s="423"/>
      <c r="BZ231" s="423"/>
      <c r="CA231" s="423"/>
      <c r="CB231" s="423"/>
      <c r="CC231" s="423"/>
      <c r="CD231" s="423"/>
      <c r="CE231" s="423"/>
      <c r="CF231" s="423"/>
      <c r="CG231" s="423"/>
      <c r="CH231" s="423"/>
      <c r="CI231" s="423"/>
      <c r="CJ231" s="423"/>
      <c r="CK231" s="423"/>
      <c r="CL231" s="423"/>
      <c r="CM231" s="423"/>
      <c r="CN231" s="423"/>
      <c r="CO231" s="423"/>
      <c r="CP231" s="423"/>
      <c r="CQ231" s="423"/>
      <c r="CR231" s="6"/>
      <c r="CS231" s="6"/>
      <c r="CT231" s="6"/>
      <c r="CU231" s="6"/>
      <c r="CV231" s="6"/>
      <c r="CW231" s="6"/>
      <c r="CX231" s="6"/>
      <c r="CY231" s="6"/>
      <c r="CZ231" s="6"/>
    </row>
    <row r="232" s="454" customFormat="true" ht="15" customHeight="true" x14ac:dyDescent="0.2">
      <c r="A232" s="165"/>
      <c r="B232" s="158"/>
      <c r="C232" s="177"/>
      <c r="D232" s="176"/>
      <c r="E232" s="176"/>
      <c r="F232" s="176"/>
      <c r="G232" s="166"/>
      <c r="H232" s="169"/>
      <c r="I232" s="176"/>
      <c r="J232" s="176"/>
      <c r="K232" s="176"/>
      <c r="L232" s="172"/>
      <c r="M232" s="177"/>
      <c r="N232" s="176"/>
      <c r="O232" s="176"/>
      <c r="P232" s="176"/>
      <c r="Q232" s="166"/>
      <c r="R232" s="169"/>
      <c r="S232" s="176"/>
      <c r="T232" s="176"/>
      <c r="U232" s="176"/>
      <c r="V232" s="176"/>
      <c r="W232" s="176"/>
      <c r="X232" s="176"/>
      <c r="Y232" s="176"/>
      <c r="Z232" s="176"/>
      <c r="AA232" s="176"/>
      <c r="AB232" s="176"/>
      <c r="AC232" s="128"/>
      <c r="AD232" s="128"/>
      <c r="AE232" s="128"/>
      <c r="AF232" s="128"/>
      <c r="AG232" s="128"/>
      <c r="AH232" s="128"/>
      <c r="AI232" s="128"/>
      <c r="AJ232" s="128"/>
      <c r="AK232" s="128"/>
      <c r="AL232" s="128"/>
      <c r="AM232" s="128"/>
      <c r="AN232" s="128"/>
      <c r="AO232" s="128"/>
      <c r="AP232" s="128"/>
      <c r="AQ232" s="119"/>
      <c r="AR232" s="908"/>
      <c r="AS232" s="908"/>
      <c r="AT232" s="908"/>
      <c r="AU232" s="908"/>
      <c r="AV232" s="908"/>
      <c r="AW232" s="908"/>
      <c r="AX232" s="908"/>
      <c r="AY232" s="908"/>
      <c r="AZ232" s="361"/>
      <c r="BA232" s="586"/>
      <c r="BB232" s="585"/>
      <c r="BC232" s="430"/>
      <c r="BD232" s="422"/>
      <c r="BE232" s="422"/>
      <c r="BF232" s="422"/>
      <c r="BG232" s="434"/>
      <c r="BH232" s="430"/>
      <c r="BI232" s="422"/>
      <c r="BJ232" s="422"/>
      <c r="BK232" s="422"/>
      <c r="BL232" s="434"/>
      <c r="BM232" s="430"/>
      <c r="BN232" s="422"/>
      <c r="BO232" s="422"/>
      <c r="BP232" s="422"/>
      <c r="BQ232" s="434"/>
      <c r="BR232" s="430"/>
      <c r="BS232" s="422"/>
      <c r="BT232" s="422"/>
      <c r="BU232" s="422"/>
      <c r="BV232" s="422"/>
      <c r="BW232" s="422"/>
      <c r="BX232" s="422"/>
      <c r="BY232" s="423"/>
      <c r="BZ232" s="423"/>
      <c r="CA232" s="423"/>
      <c r="CB232" s="423"/>
      <c r="CC232" s="423"/>
      <c r="CD232" s="423"/>
      <c r="CE232" s="423"/>
      <c r="CF232" s="423"/>
      <c r="CG232" s="423"/>
      <c r="CH232" s="423"/>
      <c r="CI232" s="423"/>
      <c r="CJ232" s="423"/>
      <c r="CK232" s="423"/>
      <c r="CL232" s="423"/>
      <c r="CM232" s="423"/>
      <c r="CN232" s="423"/>
      <c r="CO232" s="423"/>
      <c r="CP232" s="423"/>
      <c r="CQ232" s="423"/>
      <c r="CR232" s="6"/>
      <c r="CS232" s="6"/>
      <c r="CT232" s="6"/>
      <c r="CU232" s="6"/>
      <c r="CV232" s="6"/>
      <c r="CW232" s="6"/>
      <c r="CX232" s="6"/>
      <c r="CY232" s="6"/>
      <c r="CZ232" s="6"/>
    </row>
    <row r="233" s="454" customFormat="true" ht="15" customHeight="true" x14ac:dyDescent="0.2">
      <c r="A233" s="165"/>
      <c r="B233" s="158"/>
      <c r="C233" s="96"/>
      <c r="D233" s="95"/>
      <c r="E233" s="95"/>
      <c r="F233" s="95"/>
      <c r="G233" s="94"/>
      <c r="H233" s="93"/>
      <c r="I233" s="95"/>
      <c r="J233" s="95"/>
      <c r="K233" s="95"/>
      <c r="L233" s="92"/>
      <c r="M233" s="96"/>
      <c r="N233" s="95"/>
      <c r="O233" s="95"/>
      <c r="P233" s="95"/>
      <c r="Q233" s="94"/>
      <c r="R233" s="93"/>
      <c r="S233" s="95"/>
      <c r="T233" s="95"/>
      <c r="U233" s="95"/>
      <c r="V233" s="95"/>
      <c r="W233" s="95"/>
      <c r="X233" s="95"/>
      <c r="Y233" s="95"/>
      <c r="Z233" s="95"/>
      <c r="AA233" s="95"/>
      <c r="AB233" s="95"/>
      <c r="AC233" s="128"/>
      <c r="AD233" s="128"/>
      <c r="AE233" s="128"/>
      <c r="AF233" s="128"/>
      <c r="AG233" s="128"/>
      <c r="AH233" s="128"/>
      <c r="AI233" s="128"/>
      <c r="AJ233" s="128"/>
      <c r="AK233" s="128"/>
      <c r="AL233" s="128"/>
      <c r="AM233" s="128"/>
      <c r="AN233" s="128"/>
      <c r="AO233" s="128"/>
      <c r="AP233" s="128"/>
      <c r="AQ233" s="119"/>
      <c r="AR233" s="908"/>
      <c r="AS233" s="908"/>
      <c r="AT233" s="908"/>
      <c r="AU233" s="908"/>
      <c r="AV233" s="908"/>
      <c r="AW233" s="908"/>
      <c r="AX233" s="908"/>
      <c r="AY233" s="908"/>
      <c r="AZ233" s="361"/>
      <c r="BA233" s="586"/>
      <c r="BB233" s="585"/>
      <c r="BC233" s="430"/>
      <c r="BD233" s="422"/>
      <c r="BE233" s="422"/>
      <c r="BF233" s="422"/>
      <c r="BG233" s="434"/>
      <c r="BH233" s="430"/>
      <c r="BI233" s="422"/>
      <c r="BJ233" s="422"/>
      <c r="BK233" s="422"/>
      <c r="BL233" s="434"/>
      <c r="BM233" s="430"/>
      <c r="BN233" s="422"/>
      <c r="BO233" s="422"/>
      <c r="BP233" s="422"/>
      <c r="BQ233" s="434"/>
      <c r="BR233" s="430"/>
      <c r="BS233" s="422"/>
      <c r="BT233" s="422"/>
      <c r="BU233" s="422"/>
      <c r="BV233" s="422"/>
      <c r="BW233" s="422"/>
      <c r="BX233" s="422"/>
      <c r="BY233" s="423"/>
      <c r="BZ233" s="423"/>
      <c r="CA233" s="423"/>
      <c r="CB233" s="423"/>
      <c r="CC233" s="423"/>
      <c r="CD233" s="423"/>
      <c r="CE233" s="423"/>
      <c r="CF233" s="423"/>
      <c r="CG233" s="423"/>
      <c r="CH233" s="423"/>
      <c r="CI233" s="423"/>
      <c r="CJ233" s="423"/>
      <c r="CK233" s="423"/>
      <c r="CL233" s="423"/>
      <c r="CM233" s="423"/>
      <c r="CN233" s="423"/>
      <c r="CO233" s="423"/>
      <c r="CP233" s="423"/>
      <c r="CQ233" s="423"/>
      <c r="CR233" s="6"/>
      <c r="CS233" s="6"/>
      <c r="CT233" s="6"/>
      <c r="CU233" s="6"/>
      <c r="CV233" s="6"/>
      <c r="CW233" s="6"/>
      <c r="CX233" s="6"/>
      <c r="CY233" s="6"/>
      <c r="CZ233" s="6"/>
    </row>
    <row r="234" s="454" customFormat="true" ht="15" customHeight="true" x14ac:dyDescent="0.2">
      <c r="A234" s="165"/>
      <c r="B234" s="158"/>
      <c r="C234" s="96"/>
      <c r="D234" s="95"/>
      <c r="E234" s="95"/>
      <c r="F234" s="95"/>
      <c r="G234" s="94"/>
      <c r="H234" s="93"/>
      <c r="I234" s="95"/>
      <c r="J234" s="95"/>
      <c r="K234" s="95"/>
      <c r="L234" s="92"/>
      <c r="M234" s="96"/>
      <c r="N234" s="95"/>
      <c r="O234" s="95"/>
      <c r="P234" s="95"/>
      <c r="Q234" s="94"/>
      <c r="R234" s="93"/>
      <c r="S234" s="95"/>
      <c r="T234" s="95"/>
      <c r="U234" s="95"/>
      <c r="V234" s="95"/>
      <c r="W234" s="95"/>
      <c r="X234" s="95"/>
      <c r="Y234" s="95"/>
      <c r="Z234" s="95"/>
      <c r="AA234" s="95"/>
      <c r="AB234" s="95"/>
      <c r="AC234" s="128"/>
      <c r="AD234" s="128"/>
      <c r="AE234" s="128"/>
      <c r="AF234" s="128"/>
      <c r="AG234" s="128"/>
      <c r="AH234" s="128"/>
      <c r="AI234" s="128"/>
      <c r="AJ234" s="128"/>
      <c r="AK234" s="128"/>
      <c r="AL234" s="128"/>
      <c r="AM234" s="128"/>
      <c r="AN234" s="128"/>
      <c r="AO234" s="128"/>
      <c r="AP234" s="128"/>
      <c r="AQ234" s="119"/>
      <c r="AR234" s="908"/>
      <c r="AS234" s="908"/>
      <c r="AT234" s="908"/>
      <c r="AU234" s="908"/>
      <c r="AV234" s="908"/>
      <c r="AW234" s="908"/>
      <c r="AX234" s="908"/>
      <c r="AY234" s="908"/>
      <c r="AZ234" s="361"/>
      <c r="BA234" s="586"/>
      <c r="BB234" s="585"/>
      <c r="BC234" s="430"/>
      <c r="BD234" s="422"/>
      <c r="BE234" s="422"/>
      <c r="BF234" s="422"/>
      <c r="BG234" s="434"/>
      <c r="BH234" s="430"/>
      <c r="BI234" s="422"/>
      <c r="BJ234" s="422"/>
      <c r="BK234" s="422"/>
      <c r="BL234" s="434"/>
      <c r="BM234" s="430"/>
      <c r="BN234" s="422"/>
      <c r="BO234" s="422"/>
      <c r="BP234" s="422"/>
      <c r="BQ234" s="434"/>
      <c r="BR234" s="430"/>
      <c r="BS234" s="422"/>
      <c r="BT234" s="422"/>
      <c r="BU234" s="422"/>
      <c r="BV234" s="422"/>
      <c r="BW234" s="422"/>
      <c r="BX234" s="422"/>
      <c r="BY234" s="423"/>
      <c r="BZ234" s="423"/>
      <c r="CA234" s="423"/>
      <c r="CB234" s="423"/>
      <c r="CC234" s="423"/>
      <c r="CD234" s="423"/>
      <c r="CE234" s="423"/>
      <c r="CF234" s="423"/>
      <c r="CG234" s="423"/>
      <c r="CH234" s="423"/>
      <c r="CI234" s="423"/>
      <c r="CJ234" s="423"/>
      <c r="CK234" s="423"/>
      <c r="CL234" s="423"/>
      <c r="CM234" s="423"/>
      <c r="CN234" s="423"/>
      <c r="CO234" s="423"/>
      <c r="CP234" s="423"/>
      <c r="CQ234" s="423"/>
      <c r="CR234" s="6"/>
      <c r="CS234" s="6"/>
      <c r="CT234" s="6"/>
      <c r="CU234" s="6"/>
      <c r="CV234" s="6"/>
      <c r="CW234" s="6"/>
      <c r="CX234" s="6"/>
      <c r="CY234" s="6"/>
      <c r="CZ234" s="6"/>
    </row>
    <row r="235" s="454" customFormat="true" ht="15" customHeight="true" x14ac:dyDescent="0.2">
      <c r="A235" s="165"/>
      <c r="B235" s="158"/>
      <c r="C235" s="96"/>
      <c r="D235" s="95"/>
      <c r="E235" s="95"/>
      <c r="F235" s="95"/>
      <c r="G235" s="94"/>
      <c r="H235" s="93"/>
      <c r="I235" s="95"/>
      <c r="J235" s="95"/>
      <c r="K235" s="95"/>
      <c r="L235" s="92"/>
      <c r="M235" s="96"/>
      <c r="N235" s="95"/>
      <c r="O235" s="95"/>
      <c r="P235" s="95"/>
      <c r="Q235" s="94"/>
      <c r="R235" s="93"/>
      <c r="S235" s="95"/>
      <c r="T235" s="95"/>
      <c r="U235" s="95"/>
      <c r="V235" s="95"/>
      <c r="W235" s="95"/>
      <c r="X235" s="95"/>
      <c r="Y235" s="95"/>
      <c r="Z235" s="95"/>
      <c r="AA235" s="95"/>
      <c r="AB235" s="95"/>
      <c r="AC235" s="128"/>
      <c r="AD235" s="128"/>
      <c r="AE235" s="128"/>
      <c r="AF235" s="128"/>
      <c r="AG235" s="128"/>
      <c r="AH235" s="128"/>
      <c r="AI235" s="128"/>
      <c r="AJ235" s="128"/>
      <c r="AK235" s="128"/>
      <c r="AL235" s="128"/>
      <c r="AM235" s="128"/>
      <c r="AN235" s="128"/>
      <c r="AO235" s="128"/>
      <c r="AP235" s="128"/>
      <c r="AQ235" s="119"/>
      <c r="AR235" s="908"/>
      <c r="AS235" s="908"/>
      <c r="AT235" s="908"/>
      <c r="AU235" s="908"/>
      <c r="AV235" s="908"/>
      <c r="AW235" s="908"/>
      <c r="AX235" s="908"/>
      <c r="AY235" s="908"/>
      <c r="AZ235" s="361"/>
      <c r="BA235" s="586"/>
      <c r="BB235" s="585"/>
      <c r="BC235" s="430"/>
      <c r="BD235" s="422"/>
      <c r="BE235" s="422"/>
      <c r="BF235" s="422"/>
      <c r="BG235" s="434"/>
      <c r="BH235" s="430"/>
      <c r="BI235" s="422"/>
      <c r="BJ235" s="422"/>
      <c r="BK235" s="422"/>
      <c r="BL235" s="434"/>
      <c r="BM235" s="430"/>
      <c r="BN235" s="422"/>
      <c r="BO235" s="422"/>
      <c r="BP235" s="422"/>
      <c r="BQ235" s="434"/>
      <c r="BR235" s="430"/>
      <c r="BS235" s="422"/>
      <c r="BT235" s="422"/>
      <c r="BU235" s="422"/>
      <c r="BV235" s="422"/>
      <c r="BW235" s="422"/>
      <c r="BX235" s="422"/>
      <c r="BY235" s="423"/>
      <c r="BZ235" s="423"/>
      <c r="CA235" s="423"/>
      <c r="CB235" s="423"/>
      <c r="CC235" s="423"/>
      <c r="CD235" s="423"/>
      <c r="CE235" s="423"/>
      <c r="CF235" s="423"/>
      <c r="CG235" s="423"/>
      <c r="CH235" s="423"/>
      <c r="CI235" s="423"/>
      <c r="CJ235" s="423"/>
      <c r="CK235" s="423"/>
      <c r="CL235" s="423"/>
      <c r="CM235" s="423"/>
      <c r="CN235" s="423"/>
      <c r="CO235" s="423"/>
      <c r="CP235" s="423"/>
      <c r="CQ235" s="423"/>
      <c r="CR235" s="6"/>
      <c r="CS235" s="6"/>
      <c r="CT235" s="6"/>
      <c r="CU235" s="6"/>
      <c r="CV235" s="6"/>
      <c r="CW235" s="6"/>
      <c r="CX235" s="6"/>
      <c r="CY235" s="6"/>
      <c r="CZ235" s="6"/>
    </row>
    <row r="236" s="454" customFormat="true" ht="15" customHeight="true" x14ac:dyDescent="0.2">
      <c r="A236" s="165"/>
      <c r="B236" s="158"/>
      <c r="C236" s="96"/>
      <c r="D236" s="95"/>
      <c r="E236" s="95"/>
      <c r="F236" s="95"/>
      <c r="G236" s="94"/>
      <c r="H236" s="93"/>
      <c r="I236" s="95"/>
      <c r="J236" s="95"/>
      <c r="K236" s="95"/>
      <c r="L236" s="92"/>
      <c r="M236" s="96"/>
      <c r="N236" s="95"/>
      <c r="O236" s="95"/>
      <c r="P236" s="95"/>
      <c r="Q236" s="94"/>
      <c r="R236" s="93"/>
      <c r="S236" s="95"/>
      <c r="T236" s="95"/>
      <c r="U236" s="95"/>
      <c r="V236" s="95"/>
      <c r="W236" s="95"/>
      <c r="X236" s="95"/>
      <c r="Y236" s="95"/>
      <c r="Z236" s="95"/>
      <c r="AA236" s="95"/>
      <c r="AB236" s="95"/>
      <c r="AC236" s="128"/>
      <c r="AD236" s="128"/>
      <c r="AE236" s="128"/>
      <c r="AF236" s="128"/>
      <c r="AG236" s="128"/>
      <c r="AH236" s="128"/>
      <c r="AI236" s="128"/>
      <c r="AJ236" s="128"/>
      <c r="AK236" s="128"/>
      <c r="AL236" s="128"/>
      <c r="AM236" s="128"/>
      <c r="AN236" s="128"/>
      <c r="AO236" s="128"/>
      <c r="AP236" s="128"/>
      <c r="AQ236" s="119"/>
      <c r="AR236" s="908"/>
      <c r="AS236" s="908"/>
      <c r="AT236" s="908"/>
      <c r="AU236" s="908"/>
      <c r="AV236" s="908"/>
      <c r="AW236" s="908"/>
      <c r="AX236" s="908"/>
      <c r="AY236" s="908"/>
      <c r="AZ236" s="361"/>
      <c r="BA236" s="586"/>
      <c r="BB236" s="585"/>
      <c r="BC236" s="430"/>
      <c r="BD236" s="422"/>
      <c r="BE236" s="422"/>
      <c r="BF236" s="422"/>
      <c r="BG236" s="434"/>
      <c r="BH236" s="430"/>
      <c r="BI236" s="422"/>
      <c r="BJ236" s="422"/>
      <c r="BK236" s="422"/>
      <c r="BL236" s="434"/>
      <c r="BM236" s="430"/>
      <c r="BN236" s="422"/>
      <c r="BO236" s="422"/>
      <c r="BP236" s="422"/>
      <c r="BQ236" s="434"/>
      <c r="BR236" s="430"/>
      <c r="BS236" s="422"/>
      <c r="BT236" s="422"/>
      <c r="BU236" s="422"/>
      <c r="BV236" s="422"/>
      <c r="BW236" s="422"/>
      <c r="BX236" s="422"/>
      <c r="BY236" s="423"/>
      <c r="BZ236" s="423"/>
      <c r="CA236" s="423"/>
      <c r="CB236" s="423"/>
      <c r="CC236" s="423"/>
      <c r="CD236" s="423"/>
      <c r="CE236" s="423"/>
      <c r="CF236" s="423"/>
      <c r="CG236" s="423"/>
      <c r="CH236" s="423"/>
      <c r="CI236" s="423"/>
      <c r="CJ236" s="423"/>
      <c r="CK236" s="423"/>
      <c r="CL236" s="423"/>
      <c r="CM236" s="423"/>
      <c r="CN236" s="423"/>
      <c r="CO236" s="423"/>
      <c r="CP236" s="423"/>
      <c r="CQ236" s="423"/>
      <c r="CR236" s="6"/>
      <c r="CS236" s="6"/>
      <c r="CT236" s="6"/>
      <c r="CU236" s="6"/>
      <c r="CV236" s="6"/>
      <c r="CW236" s="6"/>
      <c r="CX236" s="6"/>
      <c r="CY236" s="6"/>
      <c r="CZ236" s="6"/>
    </row>
    <row r="237" s="454" customFormat="true" ht="15" customHeight="true" x14ac:dyDescent="0.2">
      <c r="A237" s="165"/>
      <c r="B237" s="158"/>
      <c r="C237" s="96"/>
      <c r="D237" s="95"/>
      <c r="E237" s="95"/>
      <c r="F237" s="95"/>
      <c r="G237" s="94"/>
      <c r="H237" s="93"/>
      <c r="I237" s="95"/>
      <c r="J237" s="95"/>
      <c r="K237" s="95"/>
      <c r="L237" s="92"/>
      <c r="M237" s="96"/>
      <c r="N237" s="95"/>
      <c r="O237" s="95"/>
      <c r="P237" s="95"/>
      <c r="Q237" s="94"/>
      <c r="R237" s="93"/>
      <c r="S237" s="95"/>
      <c r="T237" s="95"/>
      <c r="U237" s="95"/>
      <c r="V237" s="95"/>
      <c r="W237" s="95"/>
      <c r="X237" s="95"/>
      <c r="Y237" s="95"/>
      <c r="Z237" s="95"/>
      <c r="AA237" s="95"/>
      <c r="AB237" s="95"/>
      <c r="AC237" s="128"/>
      <c r="AD237" s="128"/>
      <c r="AE237" s="128"/>
      <c r="AF237" s="128"/>
      <c r="AG237" s="128"/>
      <c r="AH237" s="128"/>
      <c r="AI237" s="128"/>
      <c r="AJ237" s="128"/>
      <c r="AK237" s="128"/>
      <c r="AL237" s="128"/>
      <c r="AM237" s="128"/>
      <c r="AN237" s="128"/>
      <c r="AO237" s="128"/>
      <c r="AP237" s="128"/>
      <c r="AQ237" s="119"/>
      <c r="AR237" s="908"/>
      <c r="AS237" s="908"/>
      <c r="AT237" s="908"/>
      <c r="AU237" s="908"/>
      <c r="AV237" s="908"/>
      <c r="AW237" s="908"/>
      <c r="AX237" s="908"/>
      <c r="AY237" s="908"/>
      <c r="AZ237" s="361"/>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423"/>
      <c r="CN237" s="423"/>
      <c r="CO237" s="423"/>
      <c r="CP237" s="423"/>
      <c r="CQ237" s="423"/>
      <c r="CR237" s="6"/>
      <c r="CS237" s="6"/>
      <c r="CT237" s="6"/>
      <c r="CU237" s="6"/>
      <c r="CV237" s="6"/>
      <c r="CW237" s="6"/>
      <c r="CX237" s="6"/>
      <c r="CY237" s="6"/>
      <c r="CZ237" s="6"/>
    </row>
    <row r="238" s="454" customFormat="true" ht="15" customHeight="true" x14ac:dyDescent="0.2">
      <c r="A238" s="165"/>
      <c r="B238" s="158"/>
      <c r="C238" s="96"/>
      <c r="D238" s="95"/>
      <c r="E238" s="95"/>
      <c r="F238" s="95"/>
      <c r="G238" s="94"/>
      <c r="H238" s="93"/>
      <c r="I238" s="95"/>
      <c r="J238" s="95"/>
      <c r="K238" s="95"/>
      <c r="L238" s="92"/>
      <c r="M238" s="96"/>
      <c r="N238" s="95"/>
      <c r="O238" s="95"/>
      <c r="P238" s="95"/>
      <c r="Q238" s="94"/>
      <c r="R238" s="93"/>
      <c r="S238" s="95"/>
      <c r="T238" s="95"/>
      <c r="U238" s="95"/>
      <c r="V238" s="95"/>
      <c r="W238" s="95"/>
      <c r="X238" s="95"/>
      <c r="Y238" s="95"/>
      <c r="Z238" s="95"/>
      <c r="AA238" s="95"/>
      <c r="AB238" s="95"/>
      <c r="AC238" s="128"/>
      <c r="AD238" s="128"/>
      <c r="AE238" s="128"/>
      <c r="AF238" s="128"/>
      <c r="AG238" s="128"/>
      <c r="AH238" s="128"/>
      <c r="AI238" s="128"/>
      <c r="AJ238" s="128"/>
      <c r="AK238" s="128"/>
      <c r="AL238" s="128"/>
      <c r="AM238" s="128"/>
      <c r="AN238" s="128"/>
      <c r="AO238" s="128"/>
      <c r="AP238" s="128"/>
      <c r="AQ238" s="119"/>
      <c r="AR238" s="908"/>
      <c r="AS238" s="908"/>
      <c r="AT238" s="908"/>
      <c r="AU238" s="908"/>
      <c r="AV238" s="908"/>
      <c r="AW238" s="908"/>
      <c r="AX238" s="908"/>
      <c r="AY238" s="908"/>
      <c r="AZ238" s="361"/>
      <c r="BA238" s="586"/>
      <c r="BB238" s="585"/>
      <c r="BC238" s="430"/>
      <c r="BD238" s="422"/>
      <c r="BE238" s="422"/>
      <c r="BF238" s="422"/>
      <c r="BG238" s="434"/>
      <c r="BH238" s="430"/>
      <c r="BI238" s="422"/>
      <c r="BJ238" s="422"/>
      <c r="BK238" s="422"/>
      <c r="BL238" s="434"/>
      <c r="BM238" s="430"/>
      <c r="BN238" s="422"/>
      <c r="BO238" s="422"/>
      <c r="BP238" s="422"/>
      <c r="BQ238" s="434"/>
      <c r="BR238" s="430"/>
      <c r="BS238" s="422"/>
      <c r="BT238" s="422"/>
      <c r="BU238" s="422"/>
      <c r="BV238" s="422"/>
      <c r="BW238" s="422"/>
      <c r="BX238" s="422"/>
      <c r="BY238" s="423"/>
      <c r="BZ238" s="423"/>
      <c r="CA238" s="423"/>
      <c r="CB238" s="423"/>
      <c r="CC238" s="423"/>
      <c r="CD238" s="423"/>
      <c r="CE238" s="423"/>
      <c r="CF238" s="423"/>
      <c r="CG238" s="423"/>
      <c r="CH238" s="423"/>
      <c r="CI238" s="423"/>
      <c r="CJ238" s="423"/>
      <c r="CK238" s="423"/>
      <c r="CL238" s="423"/>
      <c r="CM238" s="423"/>
      <c r="CN238" s="423"/>
      <c r="CO238" s="423"/>
      <c r="CP238" s="423"/>
      <c r="CQ238" s="423"/>
      <c r="CR238" s="6"/>
      <c r="CS238" s="6"/>
      <c r="CT238" s="6"/>
      <c r="CU238" s="6"/>
      <c r="CV238" s="6"/>
      <c r="CW238" s="6"/>
      <c r="CX238" s="6"/>
      <c r="CY238" s="6"/>
      <c r="CZ238" s="6"/>
    </row>
    <row r="239" s="454" customFormat="true" ht="15" customHeight="true" x14ac:dyDescent="0.2">
      <c r="A239" s="165"/>
      <c r="B239" s="158"/>
      <c r="C239" s="96"/>
      <c r="D239" s="95"/>
      <c r="E239" s="95"/>
      <c r="F239" s="95"/>
      <c r="G239" s="94"/>
      <c r="H239" s="93"/>
      <c r="I239" s="95"/>
      <c r="J239" s="95"/>
      <c r="K239" s="95"/>
      <c r="L239" s="92"/>
      <c r="M239" s="96"/>
      <c r="N239" s="95"/>
      <c r="O239" s="95"/>
      <c r="P239" s="95"/>
      <c r="Q239" s="94"/>
      <c r="R239" s="93"/>
      <c r="S239" s="95"/>
      <c r="T239" s="95"/>
      <c r="U239" s="95"/>
      <c r="V239" s="95"/>
      <c r="W239" s="95"/>
      <c r="X239" s="95"/>
      <c r="Y239" s="95"/>
      <c r="Z239" s="95"/>
      <c r="AA239" s="95"/>
      <c r="AB239" s="95"/>
      <c r="AC239" s="128"/>
      <c r="AD239" s="128"/>
      <c r="AE239" s="128"/>
      <c r="AF239" s="128"/>
      <c r="AG239" s="128"/>
      <c r="AH239" s="128"/>
      <c r="AI239" s="128"/>
      <c r="AJ239" s="128"/>
      <c r="AK239" s="128"/>
      <c r="AL239" s="128"/>
      <c r="AM239" s="128"/>
      <c r="AN239" s="128"/>
      <c r="AO239" s="128"/>
      <c r="AP239" s="128"/>
      <c r="AQ239" s="119"/>
      <c r="AR239" s="908"/>
      <c r="AS239" s="908"/>
      <c r="AT239" s="908"/>
      <c r="AU239" s="908"/>
      <c r="AV239" s="908"/>
      <c r="AW239" s="908"/>
      <c r="AX239" s="908"/>
      <c r="AY239" s="908"/>
      <c r="AZ239" s="361"/>
      <c r="BA239" s="586"/>
      <c r="BB239" s="585"/>
      <c r="BC239" s="430"/>
      <c r="BD239" s="422"/>
      <c r="BE239" s="422"/>
      <c r="BF239" s="422"/>
      <c r="BG239" s="434"/>
      <c r="BH239" s="430"/>
      <c r="BI239" s="422"/>
      <c r="BJ239" s="422"/>
      <c r="BK239" s="422"/>
      <c r="BL239" s="434"/>
      <c r="BM239" s="430"/>
      <c r="BN239" s="422"/>
      <c r="BO239" s="422"/>
      <c r="BP239" s="422"/>
      <c r="BQ239" s="434"/>
      <c r="BR239" s="430"/>
      <c r="BS239" s="422"/>
      <c r="BT239" s="422"/>
      <c r="BU239" s="422"/>
      <c r="BV239" s="422"/>
      <c r="BW239" s="422"/>
      <c r="BX239" s="422"/>
      <c r="BY239" s="423"/>
      <c r="BZ239" s="423"/>
      <c r="CA239" s="423"/>
      <c r="CB239" s="423"/>
      <c r="CC239" s="423"/>
      <c r="CD239" s="423"/>
      <c r="CE239" s="423"/>
      <c r="CF239" s="423"/>
      <c r="CG239" s="423"/>
      <c r="CH239" s="423"/>
      <c r="CI239" s="423"/>
      <c r="CJ239" s="423"/>
      <c r="CK239" s="423"/>
      <c r="CL239" s="423"/>
      <c r="CM239" s="423"/>
      <c r="CN239" s="423"/>
      <c r="CO239" s="423"/>
      <c r="CP239" s="423"/>
      <c r="CQ239" s="423"/>
      <c r="CR239" s="6"/>
      <c r="CS239" s="6"/>
      <c r="CT239" s="6"/>
      <c r="CU239" s="6"/>
      <c r="CV239" s="6"/>
      <c r="CW239" s="6"/>
      <c r="CX239" s="6"/>
      <c r="CY239" s="6"/>
      <c r="CZ239" s="6"/>
    </row>
    <row r="240" s="454" customFormat="true" ht="15" customHeight="true" x14ac:dyDescent="0.2">
      <c r="A240" s="165"/>
      <c r="B240" s="158"/>
      <c r="C240" s="96"/>
      <c r="D240" s="95"/>
      <c r="E240" s="95"/>
      <c r="F240" s="95"/>
      <c r="G240" s="94"/>
      <c r="H240" s="93"/>
      <c r="I240" s="95"/>
      <c r="J240" s="95"/>
      <c r="K240" s="95"/>
      <c r="L240" s="92"/>
      <c r="M240" s="96"/>
      <c r="N240" s="95"/>
      <c r="O240" s="95"/>
      <c r="P240" s="95"/>
      <c r="Q240" s="94"/>
      <c r="R240" s="93"/>
      <c r="S240" s="95"/>
      <c r="T240" s="95"/>
      <c r="U240" s="95"/>
      <c r="V240" s="95"/>
      <c r="W240" s="95"/>
      <c r="X240" s="95"/>
      <c r="Y240" s="95"/>
      <c r="Z240" s="95"/>
      <c r="AA240" s="95"/>
      <c r="AB240" s="95"/>
      <c r="AC240" s="128"/>
      <c r="AD240" s="128"/>
      <c r="AE240" s="128"/>
      <c r="AF240" s="128"/>
      <c r="AG240" s="128"/>
      <c r="AH240" s="128"/>
      <c r="AI240" s="128"/>
      <c r="AJ240" s="128"/>
      <c r="AK240" s="128"/>
      <c r="AL240" s="128"/>
      <c r="AM240" s="128"/>
      <c r="AN240" s="128"/>
      <c r="AO240" s="128"/>
      <c r="AP240" s="128"/>
      <c r="AQ240" s="119"/>
      <c r="AR240" s="908"/>
      <c r="AS240" s="908"/>
      <c r="AT240" s="908"/>
      <c r="AU240" s="908"/>
      <c r="AV240" s="908"/>
      <c r="AW240" s="908"/>
      <c r="AX240" s="908"/>
      <c r="AY240" s="908"/>
      <c r="AZ240" s="361"/>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423"/>
      <c r="CN240" s="423"/>
      <c r="CO240" s="423"/>
      <c r="CP240" s="423"/>
      <c r="CQ240" s="423"/>
      <c r="CR240" s="6"/>
      <c r="CS240" s="6"/>
      <c r="CT240" s="6"/>
      <c r="CU240" s="6"/>
      <c r="CV240" s="6"/>
      <c r="CW240" s="6"/>
      <c r="CX240" s="6"/>
      <c r="CY240" s="6"/>
      <c r="CZ240" s="6"/>
    </row>
    <row r="241" s="454" customFormat="true" ht="15" customHeight="true" x14ac:dyDescent="0.2">
      <c r="A241" s="165"/>
      <c r="B241" s="158"/>
      <c r="C241" s="96"/>
      <c r="D241" s="95"/>
      <c r="E241" s="95"/>
      <c r="F241" s="95"/>
      <c r="G241" s="94"/>
      <c r="H241" s="93"/>
      <c r="I241" s="95"/>
      <c r="J241" s="95"/>
      <c r="K241" s="95"/>
      <c r="L241" s="92"/>
      <c r="M241" s="96"/>
      <c r="N241" s="95"/>
      <c r="O241" s="95"/>
      <c r="P241" s="95"/>
      <c r="Q241" s="94"/>
      <c r="R241" s="93"/>
      <c r="S241" s="95"/>
      <c r="T241" s="95"/>
      <c r="U241" s="95"/>
      <c r="V241" s="95"/>
      <c r="W241" s="95"/>
      <c r="X241" s="95"/>
      <c r="Y241" s="95"/>
      <c r="Z241" s="95"/>
      <c r="AA241" s="95"/>
      <c r="AB241" s="95"/>
      <c r="AC241" s="128"/>
      <c r="AD241" s="128"/>
      <c r="AE241" s="128"/>
      <c r="AF241" s="128"/>
      <c r="AG241" s="128"/>
      <c r="AH241" s="128"/>
      <c r="AI241" s="128"/>
      <c r="AJ241" s="128"/>
      <c r="AK241" s="128"/>
      <c r="AL241" s="128"/>
      <c r="AM241" s="128"/>
      <c r="AN241" s="128"/>
      <c r="AO241" s="128"/>
      <c r="AP241" s="128"/>
      <c r="AQ241" s="119"/>
      <c r="AR241" s="908"/>
      <c r="AS241" s="908"/>
      <c r="AT241" s="908"/>
      <c r="AU241" s="908"/>
      <c r="AV241" s="908"/>
      <c r="AW241" s="908"/>
      <c r="AX241" s="908"/>
      <c r="AY241" s="908"/>
      <c r="AZ241" s="361"/>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423"/>
      <c r="CN241" s="423"/>
      <c r="CO241" s="423"/>
      <c r="CP241" s="423"/>
      <c r="CQ241" s="423"/>
      <c r="CR241" s="6"/>
      <c r="CS241" s="6"/>
      <c r="CT241" s="6"/>
      <c r="CU241" s="6"/>
      <c r="CV241" s="6"/>
      <c r="CW241" s="6"/>
      <c r="CX241" s="6"/>
      <c r="CY241" s="6"/>
      <c r="CZ241" s="6"/>
    </row>
    <row r="242" s="454" customFormat="true" ht="15" customHeight="true" x14ac:dyDescent="0.2">
      <c r="A242" s="188"/>
      <c r="B242" s="157"/>
      <c r="C242" s="121"/>
      <c r="D242" s="128"/>
      <c r="E242" s="128"/>
      <c r="F242" s="128"/>
      <c r="G242" s="127"/>
      <c r="H242" s="120"/>
      <c r="I242" s="128"/>
      <c r="J242" s="128"/>
      <c r="K242" s="128"/>
      <c r="L242" s="119"/>
      <c r="M242" s="121"/>
      <c r="N242" s="128"/>
      <c r="O242" s="128"/>
      <c r="P242" s="128"/>
      <c r="Q242" s="127"/>
      <c r="R242" s="120"/>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19"/>
      <c r="AR242" s="908"/>
      <c r="AS242" s="908"/>
      <c r="AT242" s="908"/>
      <c r="AU242" s="908"/>
      <c r="AV242" s="908"/>
      <c r="AW242" s="908"/>
      <c r="AX242" s="908"/>
      <c r="AY242" s="908"/>
      <c r="AZ242" s="361"/>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423"/>
      <c r="CN242" s="423"/>
      <c r="CO242" s="423"/>
      <c r="CP242" s="423"/>
      <c r="CQ242" s="423"/>
      <c r="CR242" s="6"/>
      <c r="CS242" s="6"/>
      <c r="CT242" s="6"/>
      <c r="CU242" s="6"/>
      <c r="CV242" s="6"/>
      <c r="CW242" s="6"/>
      <c r="CX242" s="6"/>
      <c r="CY242" s="6"/>
      <c r="CZ242" s="6"/>
    </row>
    <row r="243" s="454" customFormat="true" ht="15" customHeight="true" x14ac:dyDescent="0.2">
      <c r="A243" s="188"/>
      <c r="B243" s="157"/>
      <c r="C243" s="121"/>
      <c r="D243" s="128"/>
      <c r="E243" s="128"/>
      <c r="F243" s="128"/>
      <c r="G243" s="127"/>
      <c r="H243" s="120"/>
      <c r="I243" s="128"/>
      <c r="J243" s="128"/>
      <c r="K243" s="128"/>
      <c r="L243" s="119"/>
      <c r="M243" s="121"/>
      <c r="N243" s="128"/>
      <c r="O243" s="128"/>
      <c r="P243" s="128"/>
      <c r="Q243" s="127"/>
      <c r="R243" s="120"/>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19"/>
      <c r="AR243" s="908"/>
      <c r="AS243" s="908"/>
      <c r="AT243" s="908"/>
      <c r="AU243" s="908"/>
      <c r="AV243" s="908"/>
      <c r="AW243" s="908"/>
      <c r="AX243" s="908"/>
      <c r="AY243" s="908"/>
      <c r="AZ243" s="361"/>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423"/>
      <c r="CN243" s="423"/>
      <c r="CO243" s="423"/>
      <c r="CP243" s="423"/>
      <c r="CQ243" s="423"/>
      <c r="CR243" s="6"/>
      <c r="CS243" s="6"/>
      <c r="CT243" s="6"/>
      <c r="CU243" s="6"/>
      <c r="CV243" s="6"/>
      <c r="CW243" s="6"/>
      <c r="CX243" s="6"/>
      <c r="CY243" s="6"/>
      <c r="CZ243" s="6"/>
    </row>
    <row r="244" s="454" customFormat="true" ht="15" customHeight="true" x14ac:dyDescent="0.2">
      <c r="A244" s="188"/>
      <c r="B244" s="157"/>
      <c r="C244" s="121"/>
      <c r="D244" s="128"/>
      <c r="E244" s="128"/>
      <c r="F244" s="128"/>
      <c r="G244" s="127"/>
      <c r="H244" s="120"/>
      <c r="I244" s="128"/>
      <c r="J244" s="128"/>
      <c r="K244" s="128"/>
      <c r="L244" s="119"/>
      <c r="M244" s="121"/>
      <c r="N244" s="128"/>
      <c r="O244" s="128"/>
      <c r="P244" s="128"/>
      <c r="Q244" s="127"/>
      <c r="R244" s="120"/>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19"/>
      <c r="AR244" s="908"/>
      <c r="AS244" s="908"/>
      <c r="AT244" s="908"/>
      <c r="AU244" s="908"/>
      <c r="AV244" s="908"/>
      <c r="AW244" s="908"/>
      <c r="AX244" s="908"/>
      <c r="AY244" s="908"/>
      <c r="AZ244" s="361"/>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423"/>
      <c r="CN244" s="423"/>
      <c r="CO244" s="423"/>
      <c r="CP244" s="423"/>
      <c r="CQ244" s="423"/>
      <c r="CR244" s="6"/>
      <c r="CS244" s="6"/>
      <c r="CT244" s="6"/>
      <c r="CU244" s="6"/>
      <c r="CV244" s="6"/>
      <c r="CW244" s="6"/>
      <c r="CX244" s="6"/>
      <c r="CY244" s="6"/>
      <c r="CZ244" s="6"/>
    </row>
    <row r="245" s="454" customFormat="true" ht="15" customHeight="true" x14ac:dyDescent="0.2">
      <c r="A245" s="188"/>
      <c r="B245" s="157"/>
      <c r="C245" s="121"/>
      <c r="D245" s="128"/>
      <c r="E245" s="128"/>
      <c r="F245" s="128"/>
      <c r="G245" s="127"/>
      <c r="H245" s="120"/>
      <c r="I245" s="128"/>
      <c r="J245" s="128"/>
      <c r="K245" s="128"/>
      <c r="L245" s="119"/>
      <c r="M245" s="121"/>
      <c r="N245" s="128"/>
      <c r="O245" s="128"/>
      <c r="P245" s="128"/>
      <c r="Q245" s="127"/>
      <c r="R245" s="120"/>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19"/>
      <c r="AR245" s="908"/>
      <c r="AS245" s="908"/>
      <c r="AT245" s="908"/>
      <c r="AU245" s="908"/>
      <c r="AV245" s="908"/>
      <c r="AW245" s="908"/>
      <c r="AX245" s="908"/>
      <c r="AY245" s="908"/>
      <c r="AZ245" s="361"/>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423"/>
      <c r="CN245" s="423"/>
      <c r="CO245" s="423"/>
      <c r="CP245" s="423"/>
      <c r="CQ245" s="423"/>
      <c r="CR245" s="6"/>
      <c r="CS245" s="6"/>
      <c r="CT245" s="6"/>
      <c r="CU245" s="6"/>
      <c r="CV245" s="6"/>
      <c r="CW245" s="6"/>
      <c r="CX245" s="6"/>
      <c r="CY245" s="6"/>
      <c r="CZ245" s="6"/>
    </row>
    <row r="246" s="454" customFormat="true" ht="15" customHeight="true" x14ac:dyDescent="0.2">
      <c r="A246" s="188"/>
      <c r="B246" s="157"/>
      <c r="C246" s="121"/>
      <c r="D246" s="128"/>
      <c r="E246" s="128"/>
      <c r="F246" s="128"/>
      <c r="G246" s="127"/>
      <c r="H246" s="120"/>
      <c r="I246" s="128"/>
      <c r="J246" s="128"/>
      <c r="K246" s="128"/>
      <c r="L246" s="119"/>
      <c r="M246" s="121"/>
      <c r="N246" s="128"/>
      <c r="O246" s="128"/>
      <c r="P246" s="128"/>
      <c r="Q246" s="127"/>
      <c r="R246" s="120"/>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19"/>
      <c r="AR246" s="908"/>
      <c r="AS246" s="908"/>
      <c r="AT246" s="908"/>
      <c r="AU246" s="908"/>
      <c r="AV246" s="908"/>
      <c r="AW246" s="908"/>
      <c r="AX246" s="908"/>
      <c r="AY246" s="908"/>
      <c r="AZ246" s="361"/>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423"/>
      <c r="CN246" s="423"/>
      <c r="CO246" s="423"/>
      <c r="CP246" s="423"/>
      <c r="CQ246" s="423"/>
      <c r="CR246" s="6"/>
      <c r="CS246" s="6"/>
      <c r="CT246" s="6"/>
      <c r="CU246" s="6"/>
      <c r="CV246" s="6"/>
      <c r="CW246" s="6"/>
      <c r="CX246" s="6"/>
      <c r="CY246" s="6"/>
      <c r="CZ246" s="6"/>
    </row>
    <row r="247" s="454" customFormat="true" ht="15" customHeight="true" x14ac:dyDescent="0.2">
      <c r="A247" s="188"/>
      <c r="B247" s="157"/>
      <c r="C247" s="121"/>
      <c r="D247" s="128"/>
      <c r="E247" s="128"/>
      <c r="F247" s="128"/>
      <c r="G247" s="127"/>
      <c r="H247" s="120"/>
      <c r="I247" s="128"/>
      <c r="J247" s="128"/>
      <c r="K247" s="128"/>
      <c r="L247" s="119"/>
      <c r="M247" s="121"/>
      <c r="N247" s="128"/>
      <c r="O247" s="128"/>
      <c r="P247" s="128"/>
      <c r="Q247" s="127"/>
      <c r="R247" s="120"/>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19"/>
      <c r="AR247" s="908"/>
      <c r="AS247" s="908"/>
      <c r="AT247" s="908"/>
      <c r="AU247" s="908"/>
      <c r="AV247" s="908"/>
      <c r="AW247" s="908"/>
      <c r="AX247" s="908"/>
      <c r="AY247" s="908"/>
      <c r="AZ247" s="361"/>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423"/>
      <c r="CN247" s="423"/>
      <c r="CO247" s="423"/>
      <c r="CP247" s="423"/>
      <c r="CQ247" s="423"/>
      <c r="CR247" s="6"/>
      <c r="CS247" s="6"/>
      <c r="CT247" s="6"/>
      <c r="CU247" s="6"/>
      <c r="CV247" s="6"/>
      <c r="CW247" s="6"/>
      <c r="CX247" s="6"/>
      <c r="CY247" s="6"/>
      <c r="CZ247" s="6"/>
    </row>
    <row r="248" s="454" customFormat="true" ht="15" customHeight="true" x14ac:dyDescent="0.2">
      <c r="A248" s="184"/>
      <c r="B248" s="146"/>
      <c r="C248" s="91"/>
      <c r="D248" s="108"/>
      <c r="E248" s="108"/>
      <c r="F248" s="108"/>
      <c r="G248" s="107"/>
      <c r="H248" s="90"/>
      <c r="I248" s="108"/>
      <c r="J248" s="108"/>
      <c r="K248" s="108"/>
      <c r="L248" s="89"/>
      <c r="M248" s="91"/>
      <c r="N248" s="108"/>
      <c r="O248" s="108"/>
      <c r="P248" s="108"/>
      <c r="Q248" s="107"/>
      <c r="R248" s="90"/>
      <c r="S248" s="108"/>
      <c r="T248" s="108"/>
      <c r="U248" s="108"/>
      <c r="V248" s="108"/>
      <c r="W248" s="108"/>
      <c r="X248" s="108"/>
      <c r="Y248" s="108"/>
      <c r="Z248" s="108"/>
      <c r="AA248" s="108"/>
      <c r="AB248" s="108"/>
      <c r="AC248" s="108"/>
      <c r="AD248" s="108"/>
      <c r="AE248" s="108"/>
      <c r="AF248" s="108"/>
      <c r="AG248" s="108"/>
      <c r="AH248" s="108"/>
      <c r="AI248" s="108"/>
      <c r="AJ248" s="108"/>
      <c r="AK248" s="108"/>
      <c r="AL248" s="108"/>
      <c r="AM248" s="108"/>
      <c r="AN248" s="108"/>
      <c r="AO248" s="108"/>
      <c r="AP248" s="108"/>
      <c r="AQ248" s="89"/>
      <c r="AR248" s="908"/>
      <c r="AS248" s="908"/>
      <c r="AT248" s="908"/>
      <c r="AU248" s="908"/>
      <c r="AV248" s="908"/>
      <c r="AW248" s="908"/>
      <c r="AX248" s="908"/>
      <c r="AY248" s="908"/>
      <c r="AZ248" s="361"/>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435"/>
      <c r="CN248" s="435"/>
      <c r="CO248" s="435"/>
      <c r="CP248" s="435"/>
      <c r="CQ248" s="435"/>
      <c r="CR248" s="6"/>
      <c r="CS248" s="6"/>
      <c r="CT248" s="6"/>
      <c r="CU248" s="6"/>
      <c r="CV248" s="6"/>
      <c r="CW248" s="6"/>
      <c r="CX248" s="6"/>
      <c r="CY248" s="6"/>
      <c r="CZ248" s="6"/>
    </row>
    <row r="249" s="454" customFormat="true" ht="250.15" customHeight="true" x14ac:dyDescent="0.2">
      <c r="B249" s="453"/>
      <c r="AR249" s="361"/>
      <c r="AS249" s="361"/>
      <c r="AT249" s="361"/>
      <c r="AU249" s="361"/>
      <c r="AV249" s="361"/>
      <c r="AW249" s="361"/>
      <c r="AX249" s="361"/>
      <c r="AY249" s="361"/>
      <c r="AZ249" s="361"/>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363" customFormat="true" ht="19.15" customHeight="true" x14ac:dyDescent="0.2">
      <c r="B250" s="452"/>
      <c r="AR250" s="356"/>
      <c r="AS250" s="356"/>
      <c r="AT250" s="356"/>
      <c r="AU250" s="356"/>
      <c r="AV250" s="356"/>
      <c r="AW250" s="356"/>
      <c r="AX250" s="356"/>
      <c r="AY250" s="356"/>
      <c r="AZ250" s="356"/>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363" customFormat="true" ht="15" customHeight="true" x14ac:dyDescent="0.2">
      <c r="B251" s="452"/>
      <c r="AR251" s="356"/>
      <c r="AS251" s="356"/>
      <c r="AT251" s="356"/>
      <c r="AU251" s="356"/>
      <c r="AV251" s="356"/>
      <c r="AW251" s="356"/>
      <c r="AX251" s="356"/>
      <c r="AY251" s="356"/>
      <c r="AZ251" s="356"/>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363" customFormat="true" ht="15" customHeight="true" x14ac:dyDescent="0.2">
      <c r="B252" s="452"/>
      <c r="AR252" s="356"/>
      <c r="AS252" s="356"/>
      <c r="AT252" s="356"/>
      <c r="AU252" s="356"/>
      <c r="AV252" s="356"/>
      <c r="AW252" s="356"/>
      <c r="AX252" s="356"/>
      <c r="AY252" s="356"/>
      <c r="AZ252" s="356"/>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363" customFormat="true" ht="15" customHeight="true" x14ac:dyDescent="0.2">
      <c r="B253" s="452"/>
      <c r="AR253" s="356"/>
      <c r="AS253" s="356"/>
      <c r="AT253" s="356"/>
      <c r="AU253" s="356"/>
      <c r="AV253" s="356"/>
      <c r="AW253" s="356"/>
      <c r="AX253" s="356"/>
      <c r="AY253" s="356"/>
      <c r="AZ253" s="356"/>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363" customFormat="true" ht="15" customHeight="true" x14ac:dyDescent="0.2">
      <c r="B254" s="452"/>
      <c r="AR254" s="356"/>
      <c r="AS254" s="356"/>
      <c r="AT254" s="356"/>
      <c r="AU254" s="356"/>
      <c r="AV254" s="356"/>
      <c r="AW254" s="356"/>
      <c r="AX254" s="356"/>
      <c r="AY254" s="356"/>
      <c r="AZ254" s="356"/>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363" customFormat="true" ht="15" customHeight="true" x14ac:dyDescent="0.2">
      <c r="B255" s="452"/>
      <c r="AR255" s="356"/>
      <c r="AS255" s="356"/>
      <c r="AT255" s="356"/>
      <c r="AU255" s="356"/>
      <c r="AV255" s="356"/>
      <c r="AW255" s="356"/>
      <c r="AX255" s="356"/>
      <c r="AY255" s="356"/>
      <c r="AZ255" s="356"/>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363" customFormat="true" ht="15" customHeight="true" x14ac:dyDescent="0.2">
      <c r="B256" s="452"/>
      <c r="AR256" s="356"/>
      <c r="AS256" s="356"/>
      <c r="AT256" s="356"/>
      <c r="AU256" s="356"/>
      <c r="AV256" s="356"/>
      <c r="AW256" s="356"/>
      <c r="AX256" s="356"/>
      <c r="AY256" s="356"/>
      <c r="AZ256" s="356"/>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363" customFormat="true" ht="18" customHeight="true" x14ac:dyDescent="0.2">
      <c r="B257" s="452"/>
      <c r="AR257" s="356"/>
      <c r="AS257" s="356"/>
      <c r="AT257" s="356"/>
      <c r="AU257" s="356"/>
      <c r="AV257" s="356"/>
      <c r="AW257" s="356"/>
      <c r="AX257" s="356"/>
      <c r="AY257" s="356"/>
      <c r="AZ257" s="356"/>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363" customFormat="true" ht="18" customHeight="true" x14ac:dyDescent="0.2">
      <c r="B258" s="452"/>
      <c r="AR258" s="356"/>
      <c r="AS258" s="356"/>
      <c r="AT258" s="356"/>
      <c r="AU258" s="356"/>
      <c r="AV258" s="356"/>
      <c r="AW258" s="356"/>
      <c r="AX258" s="356"/>
      <c r="AY258" s="356"/>
      <c r="AZ258" s="356"/>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454" customFormat="true" ht="15" customHeight="true" x14ac:dyDescent="0.2">
      <c r="B259" s="453"/>
      <c r="AR259" s="361"/>
      <c r="AS259" s="361"/>
      <c r="AT259" s="361"/>
      <c r="AU259" s="361"/>
      <c r="AV259" s="361"/>
      <c r="AW259" s="361"/>
      <c r="AX259" s="361"/>
      <c r="AY259" s="361"/>
      <c r="AZ259" s="361"/>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426"/>
      <c r="CN259" s="426"/>
      <c r="CO259" s="426"/>
      <c r="CP259" s="426"/>
      <c r="CQ259" s="426"/>
      <c r="CR259" s="360"/>
      <c r="CS259" s="360"/>
      <c r="CT259" s="360"/>
      <c r="CU259" s="360"/>
      <c r="CV259" s="360"/>
      <c r="CW259" s="360"/>
      <c r="CX259" s="360"/>
      <c r="CY259" s="360"/>
      <c r="CZ259" s="360"/>
    </row>
    <row r="260" s="454" customFormat="true" ht="24" x14ac:dyDescent="0.2">
      <c r="B260" s="453"/>
      <c r="AR260" s="361"/>
      <c r="AS260" s="361"/>
      <c r="AT260" s="361"/>
      <c r="AU260" s="361"/>
      <c r="AV260" s="361"/>
      <c r="AW260" s="361"/>
      <c r="AX260" s="361"/>
      <c r="AY260" s="361"/>
      <c r="AZ260" s="361"/>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375</v>
      </c>
      <c r="BT260" s="554" t="s">
        <v>149</v>
      </c>
      <c r="BU260" s="554" t="s">
        <v>150</v>
      </c>
      <c r="BV260" s="554" t="s">
        <v>151</v>
      </c>
      <c r="BW260" s="554" t="s">
        <v>152</v>
      </c>
      <c r="BX260" s="554" t="s">
        <v>153</v>
      </c>
      <c r="BY260" s="555" t="s">
        <v>154</v>
      </c>
      <c r="BZ260" s="555" t="s">
        <v>155</v>
      </c>
      <c r="CA260" s="555" t="s">
        <v>156</v>
      </c>
      <c r="CB260" s="555" t="s">
        <v>157</v>
      </c>
      <c r="CC260" s="555" t="s">
        <v>158</v>
      </c>
      <c r="CD260" s="555" t="s">
        <v>159</v>
      </c>
      <c r="CE260" s="555" t="s">
        <v>160</v>
      </c>
      <c r="CF260" s="555" t="s">
        <v>277</v>
      </c>
      <c r="CG260" s="555" t="s">
        <v>278</v>
      </c>
      <c r="CH260" s="555" t="s">
        <v>161</v>
      </c>
      <c r="CI260" s="555" t="s">
        <v>162</v>
      </c>
      <c r="CJ260" s="555" t="s">
        <v>163</v>
      </c>
      <c r="CK260" s="555" t="s">
        <v>164</v>
      </c>
      <c r="CL260" s="555" t="s">
        <v>165</v>
      </c>
      <c r="CM260" s="555" t="s">
        <v>166</v>
      </c>
      <c r="CN260" s="555" t="s">
        <v>167</v>
      </c>
      <c r="CO260" s="555" t="s">
        <v>279</v>
      </c>
      <c r="CP260" s="555" t="s">
        <v>281</v>
      </c>
      <c r="CQ260" s="555" t="s">
        <v>376</v>
      </c>
      <c r="CR260" s="201"/>
      <c r="CS260" s="201"/>
      <c r="CT260" s="201"/>
      <c r="CU260" s="201"/>
      <c r="CV260" s="201"/>
      <c r="CW260" s="201"/>
      <c r="CX260" s="201"/>
      <c r="CY260" s="201"/>
      <c r="CZ260" s="201"/>
    </row>
    <row r="261" s="454" customFormat="true" ht="15" customHeight="true" x14ac:dyDescent="0.2">
      <c r="B261" s="453"/>
      <c r="AR261" s="361"/>
      <c r="AS261" s="361"/>
      <c r="AT261" s="361"/>
      <c r="AU261" s="361"/>
      <c r="AV261" s="361"/>
      <c r="AW261" s="361"/>
      <c r="AX261" s="361"/>
      <c r="AY261" s="361"/>
      <c r="AZ261" s="361"/>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47" t="s">
        <v>35</v>
      </c>
      <c r="CN261" s="47" t="s">
        <v>35</v>
      </c>
      <c r="CO261" s="47" t="s">
        <v>35</v>
      </c>
      <c r="CP261" s="47" t="s">
        <v>35</v>
      </c>
      <c r="CQ261" s="47" t="s">
        <v>35</v>
      </c>
      <c r="CR261" s="7"/>
      <c r="CS261" s="7"/>
      <c r="CT261" s="7"/>
      <c r="CU261" s="7"/>
      <c r="CV261" s="7"/>
      <c r="CW261" s="7"/>
      <c r="CX261" s="7"/>
      <c r="CY261" s="7"/>
      <c r="CZ261" s="7"/>
    </row>
    <row r="262" s="454" customFormat="true" ht="15" customHeight="true" x14ac:dyDescent="0.2">
      <c r="B262" s="453"/>
      <c r="AR262" s="361"/>
      <c r="AS262" s="361"/>
      <c r="AT262" s="361"/>
      <c r="AU262" s="361"/>
      <c r="AV262" s="361"/>
      <c r="AW262" s="361"/>
      <c r="AX262" s="361"/>
      <c r="AY262" s="361"/>
      <c r="AZ262" s="361"/>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46" t="s">
        <v>35</v>
      </c>
      <c r="CN262" s="46" t="s">
        <v>35</v>
      </c>
      <c r="CO262" s="46" t="s">
        <v>35</v>
      </c>
      <c r="CP262" s="46" t="s">
        <v>35</v>
      </c>
      <c r="CQ262" s="46" t="s">
        <v>35</v>
      </c>
      <c r="CR262" s="7"/>
      <c r="CS262" s="7"/>
      <c r="CT262" s="7"/>
      <c r="CU262" s="7"/>
      <c r="CV262" s="7"/>
      <c r="CW262" s="7"/>
      <c r="CX262" s="7"/>
      <c r="CY262" s="7"/>
      <c r="CZ262" s="7"/>
    </row>
    <row r="263" s="454" customFormat="true" ht="15" customHeight="true" x14ac:dyDescent="0.2">
      <c r="B263" s="453"/>
      <c r="AR263" s="361"/>
      <c r="AS263" s="361"/>
      <c r="AT263" s="361"/>
      <c r="AU263" s="361"/>
      <c r="AV263" s="361"/>
      <c r="AW263" s="361"/>
      <c r="AX263" s="361"/>
      <c r="AY263" s="361"/>
      <c r="AZ263" s="361"/>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46" t="s">
        <v>35</v>
      </c>
      <c r="CN263" s="46" t="s">
        <v>35</v>
      </c>
      <c r="CO263" s="46" t="s">
        <v>35</v>
      </c>
      <c r="CP263" s="46" t="s">
        <v>35</v>
      </c>
      <c r="CQ263" s="46" t="s">
        <v>35</v>
      </c>
      <c r="CR263" s="7"/>
      <c r="CS263" s="7"/>
      <c r="CT263" s="7"/>
      <c r="CU263" s="7"/>
      <c r="CV263" s="7"/>
      <c r="CW263" s="7"/>
      <c r="CX263" s="7"/>
      <c r="CY263" s="7"/>
      <c r="CZ263" s="7"/>
    </row>
    <row r="264" s="454" customFormat="true" ht="15" customHeight="true" x14ac:dyDescent="0.2">
      <c r="B264" s="453"/>
      <c r="AR264" s="361"/>
      <c r="AS264" s="361"/>
      <c r="AT264" s="361"/>
      <c r="AU264" s="361"/>
      <c r="AV264" s="361"/>
      <c r="AW264" s="361"/>
      <c r="AX264" s="361"/>
      <c r="AY264" s="361"/>
      <c r="AZ264" s="361"/>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46" t="s">
        <v>35</v>
      </c>
      <c r="CN264" s="46" t="s">
        <v>35</v>
      </c>
      <c r="CO264" s="46" t="s">
        <v>35</v>
      </c>
      <c r="CP264" s="46" t="s">
        <v>35</v>
      </c>
      <c r="CQ264" s="46" t="s">
        <v>35</v>
      </c>
      <c r="CR264" s="7"/>
      <c r="CS264" s="7"/>
      <c r="CT264" s="7"/>
      <c r="CU264" s="7"/>
      <c r="CV264" s="7"/>
      <c r="CW264" s="7"/>
      <c r="CX264" s="7"/>
      <c r="CY264" s="7"/>
      <c r="CZ264" s="7"/>
    </row>
    <row r="265" s="454" customFormat="true" ht="15" customHeight="true" x14ac:dyDescent="0.2">
      <c r="B265" s="453"/>
      <c r="AR265" s="361"/>
      <c r="AS265" s="361"/>
      <c r="AT265" s="361"/>
      <c r="AU265" s="361"/>
      <c r="AV265" s="361"/>
      <c r="AW265" s="361"/>
      <c r="AX265" s="361"/>
      <c r="AY265" s="361"/>
      <c r="AZ265" s="361"/>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46" t="s">
        <v>35</v>
      </c>
      <c r="CN265" s="46" t="s">
        <v>35</v>
      </c>
      <c r="CO265" s="46" t="s">
        <v>35</v>
      </c>
      <c r="CP265" s="46" t="s">
        <v>35</v>
      </c>
      <c r="CQ265" s="46" t="s">
        <v>35</v>
      </c>
      <c r="CR265" s="7"/>
      <c r="CS265" s="7"/>
      <c r="CT265" s="7"/>
      <c r="CU265" s="7"/>
      <c r="CV265" s="7"/>
      <c r="CW265" s="7"/>
      <c r="CX265" s="7"/>
      <c r="CY265" s="7"/>
      <c r="CZ265" s="7"/>
    </row>
    <row r="266" s="454" customFormat="true" ht="15" customHeight="true" x14ac:dyDescent="0.2">
      <c r="B266" s="453"/>
      <c r="AR266" s="361"/>
      <c r="AS266" s="361"/>
      <c r="AT266" s="361"/>
      <c r="AU266" s="361"/>
      <c r="AV266" s="361"/>
      <c r="AW266" s="361"/>
      <c r="AX266" s="361"/>
      <c r="AY266" s="361"/>
      <c r="AZ266" s="361"/>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46" t="s">
        <v>35</v>
      </c>
      <c r="CN266" s="46" t="s">
        <v>35</v>
      </c>
      <c r="CO266" s="46" t="s">
        <v>35</v>
      </c>
      <c r="CP266" s="46" t="s">
        <v>35</v>
      </c>
      <c r="CQ266" s="46" t="s">
        <v>35</v>
      </c>
      <c r="CR266" s="7"/>
      <c r="CS266" s="7"/>
      <c r="CT266" s="7"/>
      <c r="CU266" s="7"/>
      <c r="CV266" s="7"/>
      <c r="CW266" s="7"/>
      <c r="CX266" s="7"/>
      <c r="CY266" s="7"/>
      <c r="CZ266" s="7"/>
    </row>
    <row r="267" s="454" customFormat="true" ht="15" customHeight="true" x14ac:dyDescent="0.2">
      <c r="B267" s="453"/>
      <c r="AR267" s="361"/>
      <c r="AS267" s="361"/>
      <c r="AT267" s="361"/>
      <c r="AU267" s="361"/>
      <c r="AV267" s="361"/>
      <c r="AW267" s="361"/>
      <c r="AX267" s="361"/>
      <c r="AY267" s="361"/>
      <c r="AZ267" s="361"/>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46" t="s">
        <v>35</v>
      </c>
      <c r="CN267" s="46" t="s">
        <v>35</v>
      </c>
      <c r="CO267" s="46" t="s">
        <v>35</v>
      </c>
      <c r="CP267" s="46" t="s">
        <v>35</v>
      </c>
      <c r="CQ267" s="46" t="s">
        <v>35</v>
      </c>
      <c r="CR267" s="7"/>
      <c r="CS267" s="7"/>
      <c r="CT267" s="7"/>
      <c r="CU267" s="7"/>
      <c r="CV267" s="7"/>
      <c r="CW267" s="7"/>
      <c r="CX267" s="7"/>
      <c r="CY267" s="7"/>
      <c r="CZ267" s="7"/>
    </row>
    <row r="268" s="454" customFormat="true" ht="15" customHeight="true" x14ac:dyDescent="0.2">
      <c r="B268" s="453"/>
      <c r="AR268" s="361"/>
      <c r="AS268" s="361"/>
      <c r="AT268" s="361"/>
      <c r="AU268" s="361"/>
      <c r="AV268" s="361"/>
      <c r="AW268" s="361"/>
      <c r="AX268" s="361"/>
      <c r="AY268" s="361"/>
      <c r="AZ268" s="361"/>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46" t="s">
        <v>35</v>
      </c>
      <c r="CN268" s="46" t="s">
        <v>35</v>
      </c>
      <c r="CO268" s="46" t="s">
        <v>35</v>
      </c>
      <c r="CP268" s="46" t="s">
        <v>35</v>
      </c>
      <c r="CQ268" s="46" t="s">
        <v>35</v>
      </c>
      <c r="CR268" s="7"/>
      <c r="CS268" s="7"/>
      <c r="CT268" s="7"/>
      <c r="CU268" s="7"/>
      <c r="CV268" s="7"/>
      <c r="CW268" s="7"/>
      <c r="CX268" s="7"/>
      <c r="CY268" s="7"/>
      <c r="CZ268" s="7"/>
    </row>
    <row r="269" s="454" customFormat="true" ht="15" customHeight="true" x14ac:dyDescent="0.2">
      <c r="B269" s="453"/>
      <c r="AR269" s="361"/>
      <c r="AS269" s="361"/>
      <c r="AT269" s="361"/>
      <c r="AU269" s="361"/>
      <c r="AV269" s="361"/>
      <c r="AW269" s="361"/>
      <c r="AX269" s="361"/>
      <c r="AY269" s="361"/>
      <c r="AZ269" s="361"/>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46" t="s">
        <v>35</v>
      </c>
      <c r="CN269" s="46" t="s">
        <v>35</v>
      </c>
      <c r="CO269" s="46" t="s">
        <v>35</v>
      </c>
      <c r="CP269" s="46" t="s">
        <v>35</v>
      </c>
      <c r="CQ269" s="46" t="s">
        <v>35</v>
      </c>
      <c r="CR269" s="7"/>
      <c r="CS269" s="7"/>
      <c r="CT269" s="7"/>
      <c r="CU269" s="7"/>
      <c r="CV269" s="7"/>
      <c r="CW269" s="7"/>
      <c r="CX269" s="7"/>
      <c r="CY269" s="7"/>
      <c r="CZ269" s="7"/>
    </row>
    <row r="270" s="454" customFormat="true" ht="15" customHeight="true" x14ac:dyDescent="0.2">
      <c r="B270" s="453"/>
      <c r="AR270" s="361"/>
      <c r="AS270" s="361"/>
      <c r="AT270" s="361"/>
      <c r="AU270" s="361"/>
      <c r="AV270" s="361"/>
      <c r="AW270" s="361"/>
      <c r="AX270" s="361"/>
      <c r="AY270" s="361"/>
      <c r="AZ270" s="361"/>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46" t="s">
        <v>35</v>
      </c>
      <c r="CN270" s="46" t="s">
        <v>35</v>
      </c>
      <c r="CO270" s="46" t="s">
        <v>35</v>
      </c>
      <c r="CP270" s="46" t="s">
        <v>35</v>
      </c>
      <c r="CQ270" s="46" t="s">
        <v>35</v>
      </c>
      <c r="CR270" s="7"/>
      <c r="CS270" s="7"/>
      <c r="CT270" s="7"/>
      <c r="CU270" s="7"/>
      <c r="CV270" s="7"/>
      <c r="CW270" s="7"/>
      <c r="CX270" s="7"/>
      <c r="CY270" s="7"/>
      <c r="CZ270" s="7"/>
    </row>
    <row r="271" s="454" customFormat="true" ht="15" customHeight="true" x14ac:dyDescent="0.2">
      <c r="B271" s="453"/>
      <c r="AR271" s="361"/>
      <c r="AS271" s="361"/>
      <c r="AT271" s="361"/>
      <c r="AU271" s="361"/>
      <c r="AV271" s="361"/>
      <c r="AW271" s="361"/>
      <c r="AX271" s="361"/>
      <c r="AY271" s="361"/>
      <c r="AZ271" s="361"/>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44" t="s">
        <v>35</v>
      </c>
      <c r="CN271" s="44" t="s">
        <v>35</v>
      </c>
      <c r="CO271" s="44" t="s">
        <v>35</v>
      </c>
      <c r="CP271" s="44" t="s">
        <v>35</v>
      </c>
      <c r="CQ271" s="44" t="s">
        <v>35</v>
      </c>
      <c r="CR271" s="7"/>
      <c r="CS271" s="7"/>
      <c r="CT271" s="7"/>
      <c r="CU271" s="7"/>
      <c r="CV271" s="7"/>
      <c r="CW271" s="7"/>
      <c r="CX271" s="7"/>
      <c r="CY271" s="7"/>
      <c r="CZ271" s="7"/>
    </row>
    <row r="272" s="454" customFormat="true" ht="15" customHeight="true" x14ac:dyDescent="0.2">
      <c r="B272" s="453"/>
      <c r="AR272" s="361"/>
      <c r="AS272" s="361"/>
      <c r="AT272" s="361"/>
      <c r="AU272" s="361"/>
      <c r="AV272" s="361"/>
      <c r="AW272" s="361"/>
      <c r="AX272" s="361"/>
      <c r="AY272" s="361"/>
      <c r="AZ272" s="361"/>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44" t="s">
        <v>35</v>
      </c>
      <c r="CN272" s="44" t="s">
        <v>35</v>
      </c>
      <c r="CO272" s="44" t="s">
        <v>35</v>
      </c>
      <c r="CP272" s="44" t="s">
        <v>35</v>
      </c>
      <c r="CQ272" s="44" t="s">
        <v>35</v>
      </c>
      <c r="CR272" s="7"/>
      <c r="CS272" s="7"/>
      <c r="CT272" s="7"/>
      <c r="CU272" s="7"/>
      <c r="CV272" s="7"/>
      <c r="CW272" s="7"/>
      <c r="CX272" s="7"/>
      <c r="CY272" s="7"/>
      <c r="CZ272" s="7"/>
    </row>
    <row r="273" s="454" customFormat="true" ht="15" customHeight="true" x14ac:dyDescent="0.2">
      <c r="B273" s="453"/>
      <c r="AR273" s="361"/>
      <c r="AS273" s="361"/>
      <c r="AT273" s="361"/>
      <c r="AU273" s="361"/>
      <c r="AV273" s="361"/>
      <c r="AW273" s="361"/>
      <c r="AX273" s="361"/>
      <c r="AY273" s="361"/>
      <c r="AZ273" s="361"/>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44" t="s">
        <v>35</v>
      </c>
      <c r="CN273" s="44" t="s">
        <v>35</v>
      </c>
      <c r="CO273" s="44" t="s">
        <v>35</v>
      </c>
      <c r="CP273" s="44" t="s">
        <v>35</v>
      </c>
      <c r="CQ273" s="44" t="s">
        <v>35</v>
      </c>
      <c r="CR273" s="7"/>
      <c r="CS273" s="7"/>
      <c r="CT273" s="7"/>
      <c r="CU273" s="7"/>
      <c r="CV273" s="7"/>
      <c r="CW273" s="7"/>
      <c r="CX273" s="7"/>
      <c r="CY273" s="7"/>
      <c r="CZ273" s="7"/>
    </row>
    <row r="274" s="454" customFormat="true" ht="15" customHeight="true" x14ac:dyDescent="0.2">
      <c r="B274" s="453"/>
      <c r="AR274" s="361"/>
      <c r="AS274" s="361"/>
      <c r="AT274" s="361"/>
      <c r="AU274" s="361"/>
      <c r="AV274" s="361"/>
      <c r="AW274" s="361"/>
      <c r="AX274" s="361"/>
      <c r="AY274" s="361"/>
      <c r="AZ274" s="361"/>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46" t="s">
        <v>35</v>
      </c>
      <c r="CN274" s="46" t="s">
        <v>35</v>
      </c>
      <c r="CO274" s="46" t="s">
        <v>35</v>
      </c>
      <c r="CP274" s="46" t="s">
        <v>35</v>
      </c>
      <c r="CQ274" s="46" t="s">
        <v>35</v>
      </c>
      <c r="CR274" s="7"/>
      <c r="CS274" s="7"/>
      <c r="CT274" s="7"/>
      <c r="CU274" s="7"/>
      <c r="CV274" s="7"/>
      <c r="CW274" s="7"/>
      <c r="CX274" s="7"/>
      <c r="CY274" s="7"/>
      <c r="CZ274" s="7"/>
    </row>
    <row r="275" s="454" customFormat="true" ht="15" customHeight="true" x14ac:dyDescent="0.2">
      <c r="B275" s="453"/>
      <c r="AR275" s="361"/>
      <c r="AS275" s="361"/>
      <c r="AT275" s="361"/>
      <c r="AU275" s="361"/>
      <c r="AV275" s="361"/>
      <c r="AW275" s="361"/>
      <c r="AX275" s="361"/>
      <c r="AY275" s="361"/>
      <c r="AZ275" s="361"/>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46" t="s">
        <v>35</v>
      </c>
      <c r="CN275" s="46" t="s">
        <v>35</v>
      </c>
      <c r="CO275" s="46" t="s">
        <v>35</v>
      </c>
      <c r="CP275" s="46" t="s">
        <v>35</v>
      </c>
      <c r="CQ275" s="46" t="s">
        <v>35</v>
      </c>
      <c r="CR275" s="7"/>
      <c r="CS275" s="7"/>
      <c r="CT275" s="7"/>
      <c r="CU275" s="7"/>
      <c r="CV275" s="7"/>
      <c r="CW275" s="7"/>
      <c r="CX275" s="7"/>
      <c r="CY275" s="7"/>
      <c r="CZ275" s="7"/>
    </row>
    <row r="276" s="454" customFormat="true" ht="15" customHeight="true" x14ac:dyDescent="0.2">
      <c r="B276" s="453"/>
      <c r="AR276" s="361"/>
      <c r="AS276" s="361"/>
      <c r="AT276" s="361"/>
      <c r="AU276" s="361"/>
      <c r="AV276" s="361"/>
      <c r="AW276" s="361"/>
      <c r="AX276" s="361"/>
      <c r="AY276" s="361"/>
      <c r="AZ276" s="361"/>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46" t="s">
        <v>35</v>
      </c>
      <c r="CN276" s="46" t="s">
        <v>35</v>
      </c>
      <c r="CO276" s="46" t="s">
        <v>35</v>
      </c>
      <c r="CP276" s="46" t="s">
        <v>35</v>
      </c>
      <c r="CQ276" s="46" t="s">
        <v>35</v>
      </c>
      <c r="CR276" s="7"/>
      <c r="CS276" s="7"/>
      <c r="CT276" s="7"/>
      <c r="CU276" s="7"/>
      <c r="CV276" s="7"/>
      <c r="CW276" s="7"/>
      <c r="CX276" s="7"/>
      <c r="CY276" s="7"/>
      <c r="CZ276" s="7"/>
    </row>
    <row r="277" s="454" customFormat="true" ht="15" customHeight="true" x14ac:dyDescent="0.2">
      <c r="B277" s="453"/>
      <c r="AR277" s="361"/>
      <c r="AS277" s="361"/>
      <c r="AT277" s="361"/>
      <c r="AU277" s="361"/>
      <c r="AV277" s="361"/>
      <c r="AW277" s="361"/>
      <c r="AX277" s="361"/>
      <c r="AY277" s="361"/>
      <c r="AZ277" s="361"/>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46" t="s">
        <v>35</v>
      </c>
      <c r="CN277" s="46" t="s">
        <v>35</v>
      </c>
      <c r="CO277" s="46" t="s">
        <v>35</v>
      </c>
      <c r="CP277" s="46" t="s">
        <v>35</v>
      </c>
      <c r="CQ277" s="46" t="s">
        <v>35</v>
      </c>
      <c r="CR277" s="7"/>
      <c r="CS277" s="7"/>
      <c r="CT277" s="7"/>
      <c r="CU277" s="7"/>
      <c r="CV277" s="7"/>
      <c r="CW277" s="7"/>
      <c r="CX277" s="7"/>
      <c r="CY277" s="7"/>
      <c r="CZ277" s="7"/>
    </row>
    <row r="278" s="454" customFormat="true" ht="15" customHeight="true" x14ac:dyDescent="0.2">
      <c r="B278" s="453"/>
      <c r="AR278" s="361"/>
      <c r="AS278" s="361"/>
      <c r="AT278" s="361"/>
      <c r="AU278" s="361"/>
      <c r="AV278" s="361"/>
      <c r="AW278" s="361"/>
      <c r="AX278" s="361"/>
      <c r="AY278" s="361"/>
      <c r="AZ278" s="361"/>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46" t="s">
        <v>35</v>
      </c>
      <c r="CN278" s="46" t="s">
        <v>35</v>
      </c>
      <c r="CO278" s="46" t="s">
        <v>35</v>
      </c>
      <c r="CP278" s="46" t="s">
        <v>35</v>
      </c>
      <c r="CQ278" s="46" t="s">
        <v>35</v>
      </c>
      <c r="CR278" s="7"/>
      <c r="CS278" s="7"/>
      <c r="CT278" s="7"/>
      <c r="CU278" s="7"/>
      <c r="CV278" s="7"/>
      <c r="CW278" s="7"/>
      <c r="CX278" s="7"/>
      <c r="CY278" s="7"/>
      <c r="CZ278" s="7"/>
    </row>
    <row r="279" s="454" customFormat="true" ht="15" customHeight="true" x14ac:dyDescent="0.2">
      <c r="B279" s="453"/>
      <c r="AR279" s="361"/>
      <c r="AS279" s="361"/>
      <c r="AT279" s="361"/>
      <c r="AU279" s="361"/>
      <c r="AV279" s="361"/>
      <c r="AW279" s="361"/>
      <c r="AX279" s="361"/>
      <c r="AY279" s="361"/>
      <c r="AZ279" s="361"/>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44" t="s">
        <v>35</v>
      </c>
      <c r="CN279" s="44" t="s">
        <v>35</v>
      </c>
      <c r="CO279" s="44" t="s">
        <v>35</v>
      </c>
      <c r="CP279" s="44" t="s">
        <v>35</v>
      </c>
      <c r="CQ279" s="44" t="s">
        <v>35</v>
      </c>
      <c r="CR279" s="7"/>
      <c r="CS279" s="7"/>
      <c r="CT279" s="7"/>
      <c r="CU279" s="7"/>
      <c r="CV279" s="7"/>
      <c r="CW279" s="7"/>
      <c r="CX279" s="7"/>
      <c r="CY279" s="7"/>
      <c r="CZ279" s="7"/>
    </row>
    <row r="280" s="454" customFormat="true" ht="15" customHeight="true" x14ac:dyDescent="0.2">
      <c r="B280" s="453"/>
      <c r="AR280" s="361"/>
      <c r="AS280" s="361"/>
      <c r="AT280" s="361"/>
      <c r="AU280" s="361"/>
      <c r="AV280" s="361"/>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44" t="s">
        <v>35</v>
      </c>
      <c r="CN280" s="44" t="s">
        <v>35</v>
      </c>
      <c r="CO280" s="44" t="s">
        <v>35</v>
      </c>
      <c r="CP280" s="44" t="s">
        <v>35</v>
      </c>
      <c r="CQ280" s="44" t="s">
        <v>35</v>
      </c>
      <c r="CR280" s="7"/>
      <c r="CS280" s="7"/>
      <c r="CT280" s="7"/>
      <c r="CU280" s="7"/>
      <c r="CV280" s="7"/>
      <c r="CW280" s="7"/>
      <c r="CX280" s="7"/>
      <c r="CY280" s="7"/>
      <c r="CZ280" s="7"/>
    </row>
    <row r="281" s="454" customFormat="true" ht="15" customHeight="true" x14ac:dyDescent="0.2">
      <c r="B281" s="453"/>
      <c r="AR281" s="361"/>
      <c r="AS281" s="361"/>
      <c r="AT281" s="361"/>
      <c r="AU281" s="361"/>
      <c r="AV281" s="361"/>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44" t="s">
        <v>35</v>
      </c>
      <c r="CN281" s="44" t="s">
        <v>35</v>
      </c>
      <c r="CO281" s="44" t="s">
        <v>35</v>
      </c>
      <c r="CP281" s="44" t="s">
        <v>35</v>
      </c>
      <c r="CQ281" s="44" t="s">
        <v>35</v>
      </c>
      <c r="CR281" s="7"/>
      <c r="CS281" s="7"/>
      <c r="CT281" s="7"/>
      <c r="CU281" s="7"/>
      <c r="CV281" s="7"/>
      <c r="CW281" s="7"/>
      <c r="CX281" s="7"/>
      <c r="CY281" s="7"/>
      <c r="CZ281" s="7"/>
    </row>
    <row r="282" s="454" customFormat="true" ht="15" customHeight="true" x14ac:dyDescent="0.2">
      <c r="B282" s="453"/>
      <c r="AR282" s="361"/>
      <c r="AS282" s="361"/>
      <c r="AT282" s="361"/>
      <c r="AU282" s="361"/>
      <c r="AV282" s="361"/>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44" t="s">
        <v>35</v>
      </c>
      <c r="CN282" s="44" t="s">
        <v>35</v>
      </c>
      <c r="CO282" s="44" t="s">
        <v>35</v>
      </c>
      <c r="CP282" s="44" t="s">
        <v>35</v>
      </c>
      <c r="CQ282" s="44" t="s">
        <v>35</v>
      </c>
      <c r="CR282" s="7"/>
      <c r="CS282" s="7"/>
      <c r="CT282" s="7"/>
      <c r="CU282" s="7"/>
      <c r="CV282" s="7"/>
      <c r="CW282" s="7"/>
      <c r="CX282" s="7"/>
      <c r="CY282" s="7"/>
      <c r="CZ282" s="7"/>
    </row>
    <row r="283" s="454" customFormat="true" ht="15" customHeight="true" x14ac:dyDescent="0.2">
      <c r="B283" s="453"/>
      <c r="AR283" s="361"/>
      <c r="AS283" s="361"/>
      <c r="AT283" s="361"/>
      <c r="AU283" s="361"/>
      <c r="AV283" s="361"/>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44" t="s">
        <v>35</v>
      </c>
      <c r="CN283" s="44" t="s">
        <v>35</v>
      </c>
      <c r="CO283" s="44" t="s">
        <v>35</v>
      </c>
      <c r="CP283" s="44" t="s">
        <v>35</v>
      </c>
      <c r="CQ283" s="44" t="s">
        <v>35</v>
      </c>
      <c r="CR283" s="7"/>
      <c r="CS283" s="7"/>
      <c r="CT283" s="7"/>
      <c r="CU283" s="7"/>
      <c r="CV283" s="7"/>
      <c r="CW283" s="7"/>
      <c r="CX283" s="7"/>
      <c r="CY283" s="7"/>
      <c r="CZ283" s="7"/>
    </row>
    <row r="284" s="454" customFormat="true" ht="15" customHeight="true" x14ac:dyDescent="0.2">
      <c r="B284" s="453"/>
      <c r="AR284" s="361"/>
      <c r="AS284" s="361"/>
      <c r="AT284" s="361"/>
      <c r="AU284" s="361"/>
      <c r="AV284" s="361"/>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45" t="s">
        <v>35</v>
      </c>
      <c r="CN284" s="45" t="s">
        <v>35</v>
      </c>
      <c r="CO284" s="45" t="s">
        <v>35</v>
      </c>
      <c r="CP284" s="45" t="s">
        <v>35</v>
      </c>
      <c r="CQ284" s="45" t="s">
        <v>35</v>
      </c>
      <c r="CR284" s="7"/>
      <c r="CS284" s="7"/>
      <c r="CT284" s="7"/>
      <c r="CU284" s="7"/>
      <c r="CV284" s="7"/>
      <c r="CW284" s="7"/>
      <c r="CX284" s="7"/>
      <c r="CY284" s="7"/>
      <c r="CZ284" s="7"/>
    </row>
    <row r="285" s="454" customFormat="true" ht="15" customHeight="true" x14ac:dyDescent="0.2">
      <c r="B285" s="453"/>
      <c r="AR285" s="361"/>
      <c r="AS285" s="361"/>
      <c r="AT285" s="361"/>
      <c r="AU285" s="361"/>
      <c r="AV285" s="361"/>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R286" s="361"/>
      <c r="AS286" s="361"/>
      <c r="AT286" s="361"/>
      <c r="AU286" s="361"/>
      <c r="AV286" s="361"/>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R287" s="361"/>
      <c r="AS287" s="361"/>
      <c r="AT287" s="361"/>
      <c r="AU287" s="361"/>
      <c r="AV287" s="361"/>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R288" s="361"/>
      <c r="AS288" s="361"/>
      <c r="AT288" s="361"/>
      <c r="AU288" s="361"/>
      <c r="AV288" s="361"/>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R289" s="361"/>
      <c r="AS289" s="361"/>
      <c r="AT289" s="361"/>
      <c r="AU289" s="361"/>
      <c r="AV289" s="361"/>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R290" s="361"/>
      <c r="AS290" s="361"/>
      <c r="AT290" s="361"/>
      <c r="AU290" s="361"/>
      <c r="AV290" s="361"/>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R291" s="361"/>
      <c r="AS291" s="361"/>
      <c r="AT291" s="361"/>
      <c r="AU291" s="361"/>
      <c r="AV291" s="361"/>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R292" s="361"/>
      <c r="AS292" s="361"/>
      <c r="AT292" s="361"/>
      <c r="AU292" s="361"/>
      <c r="AV292" s="361"/>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R293" s="361"/>
      <c r="AS293" s="361"/>
      <c r="AT293" s="361"/>
      <c r="AU293" s="361"/>
      <c r="AV293" s="361"/>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R294" s="361"/>
      <c r="AS294" s="361"/>
      <c r="AT294" s="361"/>
      <c r="AU294" s="361"/>
      <c r="AV294" s="361"/>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R295" s="361"/>
      <c r="AS295" s="361"/>
      <c r="AT295" s="361"/>
      <c r="AU295" s="361"/>
      <c r="AV295" s="361"/>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R296" s="361"/>
      <c r="AS296" s="361"/>
      <c r="AT296" s="361"/>
      <c r="AU296" s="361"/>
      <c r="AV296" s="361"/>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R297" s="361"/>
      <c r="AS297" s="361"/>
      <c r="AT297" s="361"/>
      <c r="AU297" s="361"/>
      <c r="AV297" s="361"/>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R298" s="361"/>
      <c r="AS298" s="361"/>
      <c r="AT298" s="361"/>
      <c r="AU298" s="361"/>
      <c r="AV298" s="361"/>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R299" s="361"/>
      <c r="AS299" s="361"/>
      <c r="AT299" s="361"/>
      <c r="AU299" s="361"/>
      <c r="AV299" s="361"/>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R300" s="361"/>
      <c r="AS300" s="361"/>
      <c r="AT300" s="361"/>
      <c r="AU300" s="361"/>
      <c r="AV300" s="361"/>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R301" s="361"/>
      <c r="AS301" s="361"/>
      <c r="AT301" s="361"/>
      <c r="AU301" s="361"/>
      <c r="AV301" s="361"/>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R302" s="361"/>
      <c r="AS302" s="361"/>
      <c r="AT302" s="361"/>
      <c r="AU302" s="361"/>
      <c r="AV302" s="361"/>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R303" s="361"/>
      <c r="AS303" s="361"/>
      <c r="AT303" s="361"/>
      <c r="AU303" s="361"/>
      <c r="AV303" s="361"/>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R304" s="361"/>
      <c r="AS304" s="361"/>
      <c r="AT304" s="361"/>
      <c r="AU304" s="361"/>
      <c r="AV304" s="361"/>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R305" s="361"/>
      <c r="AS305" s="361"/>
      <c r="AT305" s="361"/>
      <c r="AU305" s="361"/>
      <c r="AV305" s="361"/>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R306" s="361"/>
      <c r="AS306" s="361"/>
      <c r="AT306" s="361"/>
      <c r="AU306" s="361"/>
      <c r="AV306" s="361"/>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R307" s="361"/>
      <c r="AS307" s="361"/>
      <c r="AT307" s="361"/>
      <c r="AU307" s="361"/>
      <c r="AV307" s="361"/>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R308" s="361"/>
      <c r="AS308" s="361"/>
      <c r="AT308" s="361"/>
      <c r="AU308" s="361"/>
      <c r="AV308" s="361"/>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R309" s="361"/>
      <c r="AS309" s="361"/>
      <c r="AT309" s="361"/>
      <c r="AU309" s="361"/>
      <c r="AV309" s="361"/>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R310" s="361"/>
      <c r="AS310" s="361"/>
      <c r="AT310" s="361"/>
      <c r="AU310" s="361"/>
      <c r="AV310" s="361"/>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R311" s="361"/>
      <c r="AS311" s="361"/>
      <c r="AT311" s="361"/>
      <c r="AU311" s="361"/>
      <c r="AV311" s="361"/>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R312" s="361"/>
      <c r="AS312" s="361"/>
      <c r="AT312" s="361"/>
      <c r="AU312" s="361"/>
      <c r="AV312" s="361"/>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R313" s="361"/>
      <c r="AS313" s="361"/>
      <c r="AT313" s="361"/>
      <c r="AU313" s="361"/>
      <c r="AV313" s="361"/>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R314" s="361"/>
      <c r="AS314" s="361"/>
      <c r="AT314" s="361"/>
      <c r="AU314" s="361"/>
      <c r="AV314" s="361"/>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R315" s="361"/>
      <c r="AS315" s="361"/>
      <c r="AT315" s="361"/>
      <c r="AU315" s="361"/>
      <c r="AV315" s="361"/>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R316" s="361"/>
      <c r="AS316" s="361"/>
      <c r="AT316" s="361"/>
      <c r="AU316" s="361"/>
      <c r="AV316" s="361"/>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R317" s="361"/>
      <c r="AS317" s="361"/>
      <c r="AT317" s="361"/>
      <c r="AU317" s="361"/>
      <c r="AV317" s="361"/>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R318" s="361"/>
      <c r="AS318" s="361"/>
      <c r="AT318" s="361"/>
      <c r="AU318" s="361"/>
      <c r="AV318" s="361"/>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R319" s="361"/>
      <c r="AS319" s="361"/>
      <c r="AT319" s="361"/>
      <c r="AU319" s="361"/>
      <c r="AV319" s="361"/>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R320" s="361"/>
      <c r="AS320" s="361"/>
      <c r="AT320" s="361"/>
      <c r="AU320" s="361"/>
      <c r="AV320" s="361"/>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R321" s="361"/>
      <c r="AS321" s="361"/>
      <c r="AT321" s="361"/>
      <c r="AU321" s="361"/>
      <c r="AV321" s="361"/>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R322" s="361"/>
      <c r="AS322" s="361"/>
      <c r="AT322" s="361"/>
      <c r="AU322" s="361"/>
      <c r="AV322" s="361"/>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R323" s="361"/>
      <c r="AS323" s="361"/>
      <c r="AT323" s="361"/>
      <c r="AU323" s="361"/>
      <c r="AV323" s="361"/>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R324" s="361"/>
      <c r="AS324" s="361"/>
      <c r="AT324" s="361"/>
      <c r="AU324" s="361"/>
      <c r="AV324" s="361"/>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R325" s="361"/>
      <c r="AS325" s="361"/>
      <c r="AT325" s="361"/>
      <c r="AU325" s="361"/>
      <c r="AV325" s="361"/>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R326" s="361"/>
      <c r="AS326" s="361"/>
      <c r="AT326" s="361"/>
      <c r="AU326" s="361"/>
      <c r="AV326" s="361"/>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R327" s="361"/>
      <c r="AS327" s="361"/>
      <c r="AT327" s="361"/>
      <c r="AU327" s="361"/>
      <c r="AV327" s="361"/>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R328" s="361"/>
      <c r="AS328" s="361"/>
      <c r="AT328" s="361"/>
      <c r="AU328" s="361"/>
      <c r="AV328" s="361"/>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R329" s="361"/>
      <c r="AS329" s="361"/>
      <c r="AT329" s="361"/>
      <c r="AU329" s="361"/>
      <c r="AV329" s="361"/>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R330" s="356"/>
      <c r="AS330" s="356"/>
      <c r="AT330" s="356"/>
      <c r="AU330" s="356"/>
      <c r="AV330" s="356"/>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R331" s="356"/>
      <c r="AS331" s="356"/>
      <c r="AT331" s="356"/>
      <c r="AU331" s="356"/>
      <c r="AV331" s="356"/>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R332" s="356"/>
      <c r="AS332" s="356"/>
      <c r="AT332" s="356"/>
      <c r="AU332" s="356"/>
      <c r="AV332" s="356"/>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R333" s="356"/>
      <c r="AS333" s="356"/>
      <c r="AT333" s="356"/>
      <c r="AU333" s="356"/>
      <c r="AV333" s="356"/>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R334" s="356"/>
      <c r="AS334" s="356"/>
      <c r="AT334" s="356"/>
      <c r="AU334" s="356"/>
      <c r="AV334" s="356"/>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R335" s="356"/>
      <c r="AS335" s="356"/>
      <c r="AT335" s="356"/>
      <c r="AU335" s="356"/>
      <c r="AV335" s="356"/>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R336" s="356"/>
      <c r="AS336" s="356"/>
      <c r="AT336" s="356"/>
      <c r="AU336" s="356"/>
      <c r="AV336" s="356"/>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R337" s="356"/>
      <c r="AS337" s="356"/>
      <c r="AT337" s="356"/>
      <c r="AU337" s="356"/>
      <c r="AV337" s="356"/>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R338" s="356"/>
      <c r="AS338" s="356"/>
      <c r="AT338" s="356"/>
      <c r="AU338" s="356"/>
      <c r="AV338" s="356"/>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R339" s="361"/>
      <c r="AS339" s="361"/>
      <c r="AT339" s="361"/>
      <c r="AU339" s="361"/>
      <c r="AV339" s="361"/>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426"/>
      <c r="CN339" s="426"/>
      <c r="CO339" s="426"/>
      <c r="CP339" s="426"/>
      <c r="CQ339" s="426"/>
      <c r="CR339" s="360"/>
      <c r="CS339" s="360"/>
      <c r="CT339" s="360"/>
      <c r="CU339" s="360"/>
      <c r="CV339" s="360"/>
      <c r="CW339" s="360"/>
      <c r="CX339" s="360"/>
      <c r="CY339" s="360"/>
      <c r="CZ339" s="360"/>
    </row>
    <row r="340" s="454" customFormat="true" ht="24" x14ac:dyDescent="0.2">
      <c r="B340" s="453"/>
      <c r="AR340" s="361"/>
      <c r="AS340" s="361"/>
      <c r="AT340" s="361"/>
      <c r="AU340" s="361"/>
      <c r="AV340" s="361"/>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375</v>
      </c>
      <c r="BT340" s="554" t="s">
        <v>149</v>
      </c>
      <c r="BU340" s="554" t="s">
        <v>150</v>
      </c>
      <c r="BV340" s="554" t="s">
        <v>151</v>
      </c>
      <c r="BW340" s="554" t="s">
        <v>152</v>
      </c>
      <c r="BX340" s="554" t="s">
        <v>153</v>
      </c>
      <c r="BY340" s="555" t="s">
        <v>154</v>
      </c>
      <c r="BZ340" s="555" t="s">
        <v>155</v>
      </c>
      <c r="CA340" s="555" t="s">
        <v>156</v>
      </c>
      <c r="CB340" s="555" t="s">
        <v>157</v>
      </c>
      <c r="CC340" s="555" t="s">
        <v>158</v>
      </c>
      <c r="CD340" s="555" t="s">
        <v>159</v>
      </c>
      <c r="CE340" s="555" t="s">
        <v>160</v>
      </c>
      <c r="CF340" s="555" t="s">
        <v>277</v>
      </c>
      <c r="CG340" s="555" t="s">
        <v>278</v>
      </c>
      <c r="CH340" s="555" t="s">
        <v>161</v>
      </c>
      <c r="CI340" s="555" t="s">
        <v>162</v>
      </c>
      <c r="CJ340" s="555" t="s">
        <v>163</v>
      </c>
      <c r="CK340" s="555" t="s">
        <v>164</v>
      </c>
      <c r="CL340" s="555" t="s">
        <v>165</v>
      </c>
      <c r="CM340" s="555" t="s">
        <v>166</v>
      </c>
      <c r="CN340" s="555" t="s">
        <v>167</v>
      </c>
      <c r="CO340" s="555" t="s">
        <v>279</v>
      </c>
      <c r="CP340" s="555" t="s">
        <v>281</v>
      </c>
      <c r="CQ340" s="555" t="s">
        <v>376</v>
      </c>
      <c r="CR340" s="201"/>
      <c r="CS340" s="201"/>
      <c r="CT340" s="201"/>
      <c r="CU340" s="201"/>
      <c r="CV340" s="201"/>
      <c r="CW340" s="201"/>
      <c r="CX340" s="201"/>
      <c r="CY340" s="201"/>
      <c r="CZ340" s="201"/>
    </row>
    <row r="341" s="454" customFormat="true" ht="15" customHeight="true" x14ac:dyDescent="0.2">
      <c r="B341" s="453"/>
      <c r="AR341" s="361"/>
      <c r="AS341" s="361"/>
      <c r="AT341" s="361"/>
      <c r="AU341" s="361"/>
      <c r="AV341" s="361"/>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47" t="s">
        <v>35</v>
      </c>
      <c r="CN341" s="47" t="s">
        <v>35</v>
      </c>
      <c r="CO341" s="47" t="s">
        <v>35</v>
      </c>
      <c r="CP341" s="47" t="s">
        <v>35</v>
      </c>
      <c r="CQ341" s="47" t="s">
        <v>35</v>
      </c>
      <c r="CR341" s="7"/>
      <c r="CS341" s="7"/>
      <c r="CT341" s="7"/>
      <c r="CU341" s="7"/>
      <c r="CV341" s="7"/>
      <c r="CW341" s="7"/>
      <c r="CX341" s="7"/>
      <c r="CY341" s="7"/>
      <c r="CZ341" s="7"/>
    </row>
    <row r="342" s="454" customFormat="true" ht="15" customHeight="true" x14ac:dyDescent="0.2">
      <c r="B342" s="453"/>
      <c r="AR342" s="361"/>
      <c r="AS342" s="361"/>
      <c r="AT342" s="361"/>
      <c r="AU342" s="361"/>
      <c r="AV342" s="361"/>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46" t="s">
        <v>35</v>
      </c>
      <c r="CN342" s="46" t="s">
        <v>35</v>
      </c>
      <c r="CO342" s="46" t="s">
        <v>35</v>
      </c>
      <c r="CP342" s="46" t="s">
        <v>35</v>
      </c>
      <c r="CQ342" s="46" t="s">
        <v>35</v>
      </c>
      <c r="CR342" s="7"/>
      <c r="CS342" s="7"/>
      <c r="CT342" s="7"/>
      <c r="CU342" s="7"/>
      <c r="CV342" s="7"/>
      <c r="CW342" s="7"/>
      <c r="CX342" s="7"/>
      <c r="CY342" s="7"/>
      <c r="CZ342" s="7"/>
    </row>
    <row r="343" s="454" customFormat="true" ht="15" customHeight="true" x14ac:dyDescent="0.2">
      <c r="B343" s="453"/>
      <c r="AR343" s="361"/>
      <c r="AS343" s="361"/>
      <c r="AT343" s="361"/>
      <c r="AU343" s="361"/>
      <c r="AV343" s="361"/>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46" t="s">
        <v>35</v>
      </c>
      <c r="CN343" s="46" t="s">
        <v>35</v>
      </c>
      <c r="CO343" s="46" t="s">
        <v>35</v>
      </c>
      <c r="CP343" s="46" t="s">
        <v>35</v>
      </c>
      <c r="CQ343" s="46" t="s">
        <v>35</v>
      </c>
      <c r="CR343" s="7"/>
      <c r="CS343" s="7"/>
      <c r="CT343" s="7"/>
      <c r="CU343" s="7"/>
      <c r="CV343" s="7"/>
      <c r="CW343" s="7"/>
      <c r="CX343" s="7"/>
      <c r="CY343" s="7"/>
      <c r="CZ343" s="7"/>
    </row>
    <row r="344" s="454" customFormat="true" ht="15" customHeight="true" x14ac:dyDescent="0.2">
      <c r="B344" s="453"/>
      <c r="AR344" s="361"/>
      <c r="AS344" s="361"/>
      <c r="AT344" s="361"/>
      <c r="AU344" s="361"/>
      <c r="AV344" s="361"/>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46" t="s">
        <v>35</v>
      </c>
      <c r="CN344" s="46" t="s">
        <v>35</v>
      </c>
      <c r="CO344" s="46" t="s">
        <v>35</v>
      </c>
      <c r="CP344" s="46" t="s">
        <v>35</v>
      </c>
      <c r="CQ344" s="46" t="s">
        <v>35</v>
      </c>
      <c r="CR344" s="7"/>
      <c r="CS344" s="7"/>
      <c r="CT344" s="7"/>
      <c r="CU344" s="7"/>
      <c r="CV344" s="7"/>
      <c r="CW344" s="7"/>
      <c r="CX344" s="7"/>
      <c r="CY344" s="7"/>
      <c r="CZ344" s="7"/>
    </row>
    <row r="345" s="454" customFormat="true" ht="15" customHeight="true" x14ac:dyDescent="0.2">
      <c r="B345" s="453"/>
      <c r="AR345" s="361"/>
      <c r="AS345" s="361"/>
      <c r="AT345" s="361"/>
      <c r="AU345" s="361"/>
      <c r="AV345" s="361"/>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46" t="s">
        <v>35</v>
      </c>
      <c r="CN345" s="46" t="s">
        <v>35</v>
      </c>
      <c r="CO345" s="46" t="s">
        <v>35</v>
      </c>
      <c r="CP345" s="46" t="s">
        <v>35</v>
      </c>
      <c r="CQ345" s="46" t="s">
        <v>35</v>
      </c>
      <c r="CR345" s="7"/>
      <c r="CS345" s="7"/>
      <c r="CT345" s="7"/>
      <c r="CU345" s="7"/>
      <c r="CV345" s="7"/>
      <c r="CW345" s="7"/>
      <c r="CX345" s="7"/>
      <c r="CY345" s="7"/>
      <c r="CZ345" s="7"/>
    </row>
    <row r="346" s="454" customFormat="true" ht="15" customHeight="true" x14ac:dyDescent="0.2">
      <c r="B346" s="453"/>
      <c r="AR346" s="361"/>
      <c r="AS346" s="361"/>
      <c r="AT346" s="361"/>
      <c r="AU346" s="361"/>
      <c r="AV346" s="361"/>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46" t="s">
        <v>35</v>
      </c>
      <c r="CN346" s="46" t="s">
        <v>35</v>
      </c>
      <c r="CO346" s="46" t="s">
        <v>35</v>
      </c>
      <c r="CP346" s="46" t="s">
        <v>35</v>
      </c>
      <c r="CQ346" s="46" t="s">
        <v>35</v>
      </c>
      <c r="CR346" s="7"/>
      <c r="CS346" s="7"/>
      <c r="CT346" s="7"/>
      <c r="CU346" s="7"/>
      <c r="CV346" s="7"/>
      <c r="CW346" s="7"/>
      <c r="CX346" s="7"/>
      <c r="CY346" s="7"/>
      <c r="CZ346" s="7"/>
    </row>
    <row r="347" s="454" customFormat="true" ht="15" customHeight="true" x14ac:dyDescent="0.2">
      <c r="B347" s="453"/>
      <c r="AR347" s="361"/>
      <c r="AS347" s="361"/>
      <c r="AT347" s="361"/>
      <c r="AU347" s="361"/>
      <c r="AV347" s="361"/>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46" t="s">
        <v>35</v>
      </c>
      <c r="CN347" s="46" t="s">
        <v>35</v>
      </c>
      <c r="CO347" s="46" t="s">
        <v>35</v>
      </c>
      <c r="CP347" s="46" t="s">
        <v>35</v>
      </c>
      <c r="CQ347" s="46" t="s">
        <v>35</v>
      </c>
      <c r="CR347" s="7"/>
      <c r="CS347" s="7"/>
      <c r="CT347" s="7"/>
      <c r="CU347" s="7"/>
      <c r="CV347" s="7"/>
      <c r="CW347" s="7"/>
      <c r="CX347" s="7"/>
      <c r="CY347" s="7"/>
      <c r="CZ347" s="7"/>
    </row>
    <row r="348" s="454" customFormat="true" ht="15" customHeight="true" x14ac:dyDescent="0.2">
      <c r="B348" s="453"/>
      <c r="AR348" s="361"/>
      <c r="AS348" s="361"/>
      <c r="AT348" s="361"/>
      <c r="AU348" s="361"/>
      <c r="AV348" s="361"/>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46" t="s">
        <v>35</v>
      </c>
      <c r="CN348" s="46" t="s">
        <v>35</v>
      </c>
      <c r="CO348" s="46" t="s">
        <v>35</v>
      </c>
      <c r="CP348" s="46" t="s">
        <v>35</v>
      </c>
      <c r="CQ348" s="46" t="s">
        <v>35</v>
      </c>
      <c r="CR348" s="7"/>
      <c r="CS348" s="7"/>
      <c r="CT348" s="7"/>
      <c r="CU348" s="7"/>
      <c r="CV348" s="7"/>
      <c r="CW348" s="7"/>
      <c r="CX348" s="7"/>
      <c r="CY348" s="7"/>
      <c r="CZ348" s="7"/>
    </row>
    <row r="349" s="454" customFormat="true" ht="15" customHeight="true" x14ac:dyDescent="0.2">
      <c r="B349" s="453"/>
      <c r="AR349" s="361"/>
      <c r="AS349" s="361"/>
      <c r="AT349" s="361"/>
      <c r="AU349" s="361"/>
      <c r="AV349" s="361"/>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46" t="s">
        <v>35</v>
      </c>
      <c r="CN349" s="46" t="s">
        <v>35</v>
      </c>
      <c r="CO349" s="46" t="s">
        <v>35</v>
      </c>
      <c r="CP349" s="46" t="s">
        <v>35</v>
      </c>
      <c r="CQ349" s="46" t="s">
        <v>35</v>
      </c>
      <c r="CR349" s="7"/>
      <c r="CS349" s="7"/>
      <c r="CT349" s="7"/>
      <c r="CU349" s="7"/>
      <c r="CV349" s="7"/>
      <c r="CW349" s="7"/>
      <c r="CX349" s="7"/>
      <c r="CY349" s="7"/>
      <c r="CZ349" s="7"/>
    </row>
    <row r="350" s="454" customFormat="true" ht="15" customHeight="true" x14ac:dyDescent="0.2">
      <c r="B350" s="453"/>
      <c r="AR350" s="361"/>
      <c r="AS350" s="361"/>
      <c r="AT350" s="361"/>
      <c r="AU350" s="361"/>
      <c r="AV350" s="361"/>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46" t="s">
        <v>35</v>
      </c>
      <c r="CN350" s="46" t="s">
        <v>35</v>
      </c>
      <c r="CO350" s="46" t="s">
        <v>35</v>
      </c>
      <c r="CP350" s="46" t="s">
        <v>35</v>
      </c>
      <c r="CQ350" s="46" t="s">
        <v>35</v>
      </c>
      <c r="CR350" s="7"/>
      <c r="CS350" s="7"/>
      <c r="CT350" s="7"/>
      <c r="CU350" s="7"/>
      <c r="CV350" s="7"/>
      <c r="CW350" s="7"/>
      <c r="CX350" s="7"/>
      <c r="CY350" s="7"/>
      <c r="CZ350" s="7"/>
    </row>
    <row r="351" s="454" customFormat="true" ht="15" customHeight="true" x14ac:dyDescent="0.2">
      <c r="B351" s="453"/>
      <c r="AR351" s="361"/>
      <c r="AS351" s="361"/>
      <c r="AT351" s="361"/>
      <c r="AU351" s="361"/>
      <c r="AV351" s="361"/>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46" t="s">
        <v>35</v>
      </c>
      <c r="CN351" s="46" t="s">
        <v>35</v>
      </c>
      <c r="CO351" s="46" t="s">
        <v>35</v>
      </c>
      <c r="CP351" s="46" t="s">
        <v>35</v>
      </c>
      <c r="CQ351" s="46" t="s">
        <v>35</v>
      </c>
      <c r="CR351" s="7"/>
      <c r="CS351" s="7"/>
      <c r="CT351" s="7"/>
      <c r="CU351" s="7"/>
      <c r="CV351" s="7"/>
      <c r="CW351" s="7"/>
      <c r="CX351" s="7"/>
      <c r="CY351" s="7"/>
      <c r="CZ351" s="7"/>
    </row>
    <row r="352" s="454" customFormat="true" ht="15" customHeight="true" x14ac:dyDescent="0.2">
      <c r="B352" s="453"/>
      <c r="AR352" s="361"/>
      <c r="AS352" s="361"/>
      <c r="AT352" s="361"/>
      <c r="AU352" s="361"/>
      <c r="AV352" s="361"/>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46" t="s">
        <v>35</v>
      </c>
      <c r="CN352" s="46" t="s">
        <v>35</v>
      </c>
      <c r="CO352" s="46" t="s">
        <v>35</v>
      </c>
      <c r="CP352" s="46" t="s">
        <v>35</v>
      </c>
      <c r="CQ352" s="46" t="s">
        <v>35</v>
      </c>
      <c r="CR352" s="7"/>
      <c r="CS352" s="7"/>
      <c r="CT352" s="7"/>
      <c r="CU352" s="7"/>
      <c r="CV352" s="7"/>
      <c r="CW352" s="7"/>
      <c r="CX352" s="7"/>
      <c r="CY352" s="7"/>
      <c r="CZ352" s="7"/>
    </row>
    <row r="353" s="454" customFormat="true" ht="15" customHeight="true" x14ac:dyDescent="0.2">
      <c r="B353" s="453"/>
      <c r="AR353" s="361"/>
      <c r="AS353" s="361"/>
      <c r="AT353" s="361"/>
      <c r="AU353" s="361"/>
      <c r="AV353" s="361"/>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46" t="s">
        <v>35</v>
      </c>
      <c r="CN353" s="46" t="s">
        <v>35</v>
      </c>
      <c r="CO353" s="46" t="s">
        <v>35</v>
      </c>
      <c r="CP353" s="46" t="s">
        <v>35</v>
      </c>
      <c r="CQ353" s="46" t="s">
        <v>35</v>
      </c>
      <c r="CR353" s="7"/>
      <c r="CS353" s="7"/>
      <c r="CT353" s="7"/>
      <c r="CU353" s="7"/>
      <c r="CV353" s="7"/>
      <c r="CW353" s="7"/>
      <c r="CX353" s="7"/>
      <c r="CY353" s="7"/>
      <c r="CZ353" s="7"/>
    </row>
    <row r="354" s="454" customFormat="true" ht="15" customHeight="true" x14ac:dyDescent="0.2">
      <c r="B354" s="453"/>
      <c r="AR354" s="361"/>
      <c r="AS354" s="361"/>
      <c r="AT354" s="361"/>
      <c r="AU354" s="361"/>
      <c r="AV354" s="361"/>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45" t="s">
        <v>35</v>
      </c>
      <c r="CN354" s="45" t="s">
        <v>35</v>
      </c>
      <c r="CO354" s="45" t="s">
        <v>35</v>
      </c>
      <c r="CP354" s="45" t="s">
        <v>35</v>
      </c>
      <c r="CQ354" s="45" t="s">
        <v>35</v>
      </c>
      <c r="CR354" s="7"/>
      <c r="CS354" s="7"/>
      <c r="CT354" s="7"/>
      <c r="CU354" s="7"/>
      <c r="CV354" s="7"/>
      <c r="CW354" s="7"/>
      <c r="CX354" s="7"/>
      <c r="CY354" s="7"/>
      <c r="CZ354" s="7"/>
    </row>
    <row r="355" s="454" customFormat="true" ht="15" customHeight="true" x14ac:dyDescent="0.2">
      <c r="B355" s="453"/>
      <c r="AR355" s="361"/>
      <c r="AS355" s="361"/>
      <c r="AT355" s="361"/>
      <c r="AU355" s="361"/>
      <c r="AV355" s="361"/>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R356" s="361"/>
      <c r="AS356" s="361"/>
      <c r="AT356" s="361"/>
      <c r="AU356" s="361"/>
      <c r="AV356" s="361"/>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R357" s="361"/>
      <c r="AS357" s="361"/>
      <c r="AT357" s="361"/>
      <c r="AU357" s="361"/>
      <c r="AV357" s="361"/>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R358" s="361"/>
      <c r="AS358" s="361"/>
      <c r="AT358" s="361"/>
      <c r="AU358" s="361"/>
      <c r="AV358" s="361"/>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R359" s="361"/>
      <c r="AS359" s="361"/>
      <c r="AT359" s="361"/>
      <c r="AU359" s="361"/>
      <c r="AV359" s="361"/>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R360" s="361"/>
      <c r="AS360" s="361"/>
      <c r="AT360" s="361"/>
      <c r="AU360" s="361"/>
      <c r="AV360" s="361"/>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R361" s="361"/>
      <c r="AS361" s="361"/>
      <c r="AT361" s="361"/>
      <c r="AU361" s="361"/>
      <c r="AV361" s="361"/>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R362" s="361"/>
      <c r="AS362" s="361"/>
      <c r="AT362" s="361"/>
      <c r="AU362" s="361"/>
      <c r="AV362" s="361"/>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R363" s="361"/>
      <c r="AS363" s="361"/>
      <c r="AT363" s="361"/>
      <c r="AU363" s="361"/>
      <c r="AV363" s="361"/>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R364" s="361"/>
      <c r="AS364" s="361"/>
      <c r="AT364" s="361"/>
      <c r="AU364" s="361"/>
      <c r="AV364" s="361"/>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R365" s="361"/>
      <c r="AS365" s="361"/>
      <c r="AT365" s="361"/>
      <c r="AU365" s="361"/>
      <c r="AV365" s="361"/>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R366" s="361"/>
      <c r="AS366" s="361"/>
      <c r="AT366" s="361"/>
      <c r="AU366" s="361"/>
      <c r="AV366" s="361"/>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R367" s="361"/>
      <c r="AS367" s="361"/>
      <c r="AT367" s="361"/>
      <c r="AU367" s="361"/>
      <c r="AV367" s="361"/>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R368" s="361"/>
      <c r="AS368" s="361"/>
      <c r="AT368" s="361"/>
      <c r="AU368" s="361"/>
      <c r="AV368" s="361"/>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R369" s="361"/>
      <c r="AS369" s="361"/>
      <c r="AT369" s="361"/>
      <c r="AU369" s="361"/>
      <c r="AV369" s="361"/>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R370" s="361"/>
      <c r="AS370" s="361"/>
      <c r="AT370" s="361"/>
      <c r="AU370" s="361"/>
      <c r="AV370" s="361"/>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R371" s="361"/>
      <c r="AS371" s="361"/>
      <c r="AT371" s="361"/>
      <c r="AU371" s="361"/>
      <c r="AV371" s="361"/>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R372" s="361"/>
      <c r="AS372" s="361"/>
      <c r="AT372" s="361"/>
      <c r="AU372" s="361"/>
      <c r="AV372" s="361"/>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R373" s="361"/>
      <c r="AS373" s="361"/>
      <c r="AT373" s="361"/>
      <c r="AU373" s="361"/>
      <c r="AV373" s="361"/>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R374" s="361"/>
      <c r="AS374" s="361"/>
      <c r="AT374" s="361"/>
      <c r="AU374" s="361"/>
      <c r="AV374" s="361"/>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R375" s="361"/>
      <c r="AS375" s="361"/>
      <c r="AT375" s="361"/>
      <c r="AU375" s="361"/>
      <c r="AV375" s="361"/>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R376" s="361"/>
      <c r="AS376" s="361"/>
      <c r="AT376" s="361"/>
      <c r="AU376" s="361"/>
      <c r="AV376" s="361"/>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R377" s="361"/>
      <c r="AS377" s="361"/>
      <c r="AT377" s="361"/>
      <c r="AU377" s="361"/>
      <c r="AV377" s="361"/>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R378" s="361"/>
      <c r="AS378" s="361"/>
      <c r="AT378" s="361"/>
      <c r="AU378" s="361"/>
      <c r="AV378" s="361"/>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R379" s="361"/>
      <c r="AS379" s="361"/>
      <c r="AT379" s="361"/>
      <c r="AU379" s="361"/>
      <c r="AV379" s="361"/>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R380" s="361"/>
      <c r="AS380" s="361"/>
      <c r="AT380" s="361"/>
      <c r="AU380" s="361"/>
      <c r="AV380" s="361"/>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R381" s="361"/>
      <c r="AS381" s="361"/>
      <c r="AT381" s="361"/>
      <c r="AU381" s="361"/>
      <c r="AV381" s="361"/>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R382" s="361"/>
      <c r="AS382" s="361"/>
      <c r="AT382" s="361"/>
      <c r="AU382" s="361"/>
      <c r="AV382" s="361"/>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R383" s="361"/>
      <c r="AS383" s="361"/>
      <c r="AT383" s="361"/>
      <c r="AU383" s="361"/>
      <c r="AV383" s="361"/>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R384" s="361"/>
      <c r="AS384" s="361"/>
      <c r="AT384" s="361"/>
      <c r="AU384" s="361"/>
      <c r="AV384" s="361"/>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R385" s="361"/>
      <c r="AS385" s="361"/>
      <c r="AT385" s="361"/>
      <c r="AU385" s="361"/>
      <c r="AV385" s="361"/>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R386" s="361"/>
      <c r="AS386" s="361"/>
      <c r="AT386" s="361"/>
      <c r="AU386" s="361"/>
      <c r="AV386" s="361"/>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R387" s="361"/>
      <c r="AS387" s="361"/>
      <c r="AT387" s="361"/>
      <c r="AU387" s="361"/>
      <c r="AV387" s="361"/>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R388" s="361"/>
      <c r="AS388" s="361"/>
      <c r="AT388" s="361"/>
      <c r="AU388" s="361"/>
      <c r="AV388" s="361"/>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R389" s="361"/>
      <c r="AS389" s="361"/>
      <c r="AT389" s="361"/>
      <c r="AU389" s="361"/>
      <c r="AV389" s="361"/>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R390" s="361"/>
      <c r="AS390" s="361"/>
      <c r="AT390" s="361"/>
      <c r="AU390" s="361"/>
      <c r="AV390" s="361"/>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R391" s="361"/>
      <c r="AS391" s="361"/>
      <c r="AT391" s="361"/>
      <c r="AU391" s="361"/>
      <c r="AV391" s="361"/>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R392" s="361"/>
      <c r="AS392" s="361"/>
      <c r="AT392" s="361"/>
      <c r="AU392" s="361"/>
      <c r="AV392" s="361"/>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R393" s="361"/>
      <c r="AS393" s="361"/>
      <c r="AT393" s="361"/>
      <c r="AU393" s="361"/>
      <c r="AV393" s="361"/>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R394" s="361"/>
      <c r="AS394" s="361"/>
      <c r="AT394" s="361"/>
      <c r="AU394" s="361"/>
      <c r="AV394" s="361"/>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R395" s="361"/>
      <c r="AS395" s="361"/>
      <c r="AT395" s="361"/>
      <c r="AU395" s="361"/>
      <c r="AV395" s="361"/>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R396" s="361"/>
      <c r="AS396" s="361"/>
      <c r="AT396" s="361"/>
      <c r="AU396" s="361"/>
      <c r="AV396" s="361"/>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R397" s="361"/>
      <c r="AS397" s="361"/>
      <c r="AT397" s="361"/>
      <c r="AU397" s="361"/>
      <c r="AV397" s="361"/>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R398" s="361"/>
      <c r="AS398" s="361"/>
      <c r="AT398" s="361"/>
      <c r="AU398" s="361"/>
      <c r="AV398" s="361"/>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24" customHeight="true" x14ac:dyDescent="0.2">
      <c r="C400" s="1073" t="s">
        <v>208</v>
      </c>
      <c r="D400" s="971"/>
      <c r="E400" s="971"/>
      <c r="H400" s="1073" t="s">
        <v>208</v>
      </c>
      <c r="I400" s="971"/>
      <c r="J400" s="971"/>
      <c r="M400" s="1073" t="s">
        <v>208</v>
      </c>
      <c r="N400" s="971"/>
      <c r="O400" s="971"/>
      <c r="AR400" s="356"/>
      <c r="AS400" s="356"/>
      <c r="AT400" s="356"/>
      <c r="AU400" s="356"/>
      <c r="AV400" s="356"/>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518" t="s">
        <v>209</v>
      </c>
      <c r="H401" s="1074"/>
      <c r="I401" s="971"/>
      <c r="J401" s="519" t="s">
        <v>209</v>
      </c>
      <c r="M401" s="1074"/>
      <c r="N401" s="971"/>
      <c r="O401" s="520" t="s">
        <v>209</v>
      </c>
      <c r="AR401" s="356"/>
      <c r="AS401" s="356"/>
      <c r="AT401" s="356"/>
      <c r="AU401" s="356"/>
      <c r="AV401" s="356"/>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521" t="s">
        <v>210</v>
      </c>
      <c r="H402" s="971"/>
      <c r="I402" s="971"/>
      <c r="J402" s="522" t="s">
        <v>210</v>
      </c>
      <c r="M402" s="971"/>
      <c r="N402" s="971"/>
      <c r="O402" s="523" t="s">
        <v>210</v>
      </c>
      <c r="AR402" s="356"/>
      <c r="AS402" s="356"/>
      <c r="AT402" s="356"/>
      <c r="AU402" s="356"/>
      <c r="AV402" s="356"/>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51" t="s">
        <v>389</v>
      </c>
      <c r="D403" s="1050"/>
      <c r="E403" s="740">
        <v>-0.8058578206642657</v>
      </c>
      <c r="F403" s="589"/>
      <c r="G403" s="589"/>
      <c r="H403" s="1051" t="s">
        <v>215</v>
      </c>
      <c r="I403" s="1050"/>
      <c r="J403" s="741">
        <v>0.83651415370401461</v>
      </c>
      <c r="K403" s="589"/>
      <c r="L403" s="589"/>
      <c r="M403" s="1051" t="s">
        <v>389</v>
      </c>
      <c r="N403" s="1050"/>
      <c r="O403" s="742">
        <v>-0.77050471682497002</v>
      </c>
      <c r="P403" s="589"/>
      <c r="Q403" s="589"/>
      <c r="AR403" s="356"/>
      <c r="AS403" s="356"/>
      <c r="AT403" s="356"/>
      <c r="AU403" s="356"/>
      <c r="AV403" s="356"/>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51" t="s">
        <v>215</v>
      </c>
      <c r="D404" s="1050"/>
      <c r="E404" s="743">
        <v>0.80526455701569088</v>
      </c>
      <c r="F404" s="589"/>
      <c r="G404" s="589"/>
      <c r="H404" s="1051" t="s">
        <v>390</v>
      </c>
      <c r="I404" s="1050"/>
      <c r="J404" s="744">
        <v>0.83179914101920549</v>
      </c>
      <c r="K404" s="589"/>
      <c r="L404" s="589"/>
      <c r="M404" s="1051" t="s">
        <v>391</v>
      </c>
      <c r="N404" s="1050"/>
      <c r="O404" s="745">
        <v>0.76325726110427872</v>
      </c>
      <c r="P404" s="589"/>
      <c r="Q404" s="589"/>
      <c r="AR404" s="356"/>
      <c r="AS404" s="356"/>
      <c r="AT404" s="356"/>
      <c r="AU404" s="356"/>
      <c r="AV404" s="356"/>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51" t="s">
        <v>390</v>
      </c>
      <c r="D405" s="1050"/>
      <c r="E405" s="743">
        <v>0.7936095393745779</v>
      </c>
      <c r="F405" s="589"/>
      <c r="G405" s="589"/>
      <c r="H405" s="1051" t="s">
        <v>219</v>
      </c>
      <c r="I405" s="1050"/>
      <c r="J405" s="744">
        <v>0.80224965888980837</v>
      </c>
      <c r="K405" s="589"/>
      <c r="L405" s="589"/>
      <c r="M405" s="1051" t="s">
        <v>215</v>
      </c>
      <c r="N405" s="1050"/>
      <c r="O405" s="745">
        <v>0.70137173896583938</v>
      </c>
      <c r="P405" s="589"/>
      <c r="Q405" s="589"/>
      <c r="AR405" s="356"/>
      <c r="AS405" s="356"/>
      <c r="AT405" s="356"/>
      <c r="AU405" s="356"/>
      <c r="AV405" s="356"/>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51" t="s">
        <v>219</v>
      </c>
      <c r="D406" s="1050"/>
      <c r="E406" s="743">
        <v>0.76633254741115175</v>
      </c>
      <c r="F406" s="589"/>
      <c r="G406" s="589"/>
      <c r="H406" s="1051" t="s">
        <v>389</v>
      </c>
      <c r="I406" s="1050"/>
      <c r="J406" s="744">
        <v>-0.67789148515785702</v>
      </c>
      <c r="K406" s="589"/>
      <c r="L406" s="589"/>
      <c r="M406" s="1051" t="s">
        <v>390</v>
      </c>
      <c r="N406" s="1050"/>
      <c r="O406" s="745">
        <v>0.69306350458762056</v>
      </c>
      <c r="P406" s="589"/>
      <c r="Q406" s="589"/>
      <c r="AR406" s="356"/>
      <c r="AS406" s="356"/>
      <c r="AT406" s="356"/>
      <c r="AU406" s="356"/>
      <c r="AV406" s="356"/>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51" t="s">
        <v>391</v>
      </c>
      <c r="D407" s="1050"/>
      <c r="E407" s="743">
        <v>0.74866445768063761</v>
      </c>
      <c r="F407" s="589"/>
      <c r="G407" s="589"/>
      <c r="H407" s="1051" t="s">
        <v>224</v>
      </c>
      <c r="I407" s="1050"/>
      <c r="J407" s="744">
        <v>0.66930120289224271</v>
      </c>
      <c r="K407" s="589"/>
      <c r="L407" s="589"/>
      <c r="M407" s="1051" t="s">
        <v>219</v>
      </c>
      <c r="N407" s="1050"/>
      <c r="O407" s="745">
        <v>0.64197574863429918</v>
      </c>
      <c r="P407" s="589"/>
      <c r="Q407" s="589"/>
      <c r="AR407" s="356"/>
      <c r="AS407" s="356"/>
      <c r="AT407" s="356"/>
      <c r="AU407" s="356"/>
      <c r="AV407" s="356"/>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51" t="s">
        <v>392</v>
      </c>
      <c r="D408" s="1050"/>
      <c r="E408" s="743">
        <v>-0.69819863955217965</v>
      </c>
      <c r="F408" s="589"/>
      <c r="G408" s="589"/>
      <c r="H408" s="1051" t="s">
        <v>357</v>
      </c>
      <c r="I408" s="1050"/>
      <c r="J408" s="744">
        <v>0.6183199215253995</v>
      </c>
      <c r="K408" s="589"/>
      <c r="L408" s="589"/>
      <c r="M408" s="1051" t="s">
        <v>393</v>
      </c>
      <c r="N408" s="1050"/>
      <c r="O408" s="745">
        <v>-0.60461616030048038</v>
      </c>
      <c r="P408" s="589"/>
      <c r="Q408" s="589"/>
      <c r="AR408" s="356"/>
      <c r="AS408" s="356"/>
      <c r="AT408" s="356"/>
      <c r="AU408" s="356"/>
      <c r="AV408" s="356"/>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51" t="s">
        <v>224</v>
      </c>
      <c r="D409" s="1050"/>
      <c r="E409" s="743">
        <v>0.64109862052667144</v>
      </c>
      <c r="F409" s="589"/>
      <c r="G409" s="589"/>
      <c r="H409" s="1051" t="s">
        <v>394</v>
      </c>
      <c r="I409" s="1050"/>
      <c r="J409" s="744">
        <v>0.58375075642417029</v>
      </c>
      <c r="K409" s="589"/>
      <c r="L409" s="589"/>
      <c r="M409" s="1051" t="s">
        <v>395</v>
      </c>
      <c r="N409" s="1050"/>
      <c r="O409" s="745">
        <v>0.59581172682191441</v>
      </c>
      <c r="P409" s="589"/>
      <c r="Q409" s="589"/>
      <c r="AR409" s="356"/>
      <c r="AS409" s="356"/>
      <c r="AT409" s="356"/>
      <c r="AU409" s="356"/>
      <c r="AV409" s="356"/>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51" t="s">
        <v>393</v>
      </c>
      <c r="D410" s="1050"/>
      <c r="E410" s="743">
        <v>-0.62419291812157451</v>
      </c>
      <c r="F410" s="589"/>
      <c r="G410" s="589"/>
      <c r="H410" s="1051" t="s">
        <v>355</v>
      </c>
      <c r="I410" s="1050"/>
      <c r="J410" s="744">
        <v>0.57173174405649474</v>
      </c>
      <c r="K410" s="589"/>
      <c r="L410" s="589"/>
      <c r="M410" s="1051" t="s">
        <v>355</v>
      </c>
      <c r="N410" s="1050"/>
      <c r="O410" s="745">
        <v>0.5442410070157212</v>
      </c>
      <c r="P410" s="589"/>
      <c r="Q410" s="589"/>
      <c r="AR410" s="356"/>
      <c r="AS410" s="356"/>
      <c r="AT410" s="356"/>
      <c r="AU410" s="356"/>
      <c r="AV410" s="356"/>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51" t="s">
        <v>396</v>
      </c>
      <c r="D411" s="1050"/>
      <c r="E411" s="743">
        <v>0.62074049261170072</v>
      </c>
      <c r="F411" s="589"/>
      <c r="G411" s="589"/>
      <c r="H411" s="1051" t="s">
        <v>392</v>
      </c>
      <c r="I411" s="1050"/>
      <c r="J411" s="744">
        <v>-0.50323828825264816</v>
      </c>
      <c r="K411" s="589"/>
      <c r="L411" s="589"/>
      <c r="M411" s="1051" t="s">
        <v>224</v>
      </c>
      <c r="N411" s="1050"/>
      <c r="O411" s="745">
        <v>0.53960992201654556</v>
      </c>
      <c r="P411" s="589"/>
      <c r="Q411" s="589"/>
      <c r="AR411" s="356"/>
      <c r="AS411" s="356"/>
      <c r="AT411" s="356"/>
      <c r="AU411" s="356"/>
      <c r="AV411" s="356"/>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51" t="s">
        <v>357</v>
      </c>
      <c r="D412" s="1050"/>
      <c r="E412" s="743">
        <v>0.61472015396039059</v>
      </c>
      <c r="F412" s="589"/>
      <c r="G412" s="589"/>
      <c r="H412" s="1051" t="s">
        <v>391</v>
      </c>
      <c r="I412" s="1050"/>
      <c r="J412" s="744">
        <v>0.49000335264730366</v>
      </c>
      <c r="K412" s="589"/>
      <c r="L412" s="589"/>
      <c r="M412" s="1051" t="s">
        <v>357</v>
      </c>
      <c r="N412" s="1050"/>
      <c r="O412" s="745">
        <v>0.51593247126449415</v>
      </c>
      <c r="P412" s="589"/>
      <c r="Q412" s="589"/>
      <c r="AR412" s="356"/>
      <c r="AS412" s="356"/>
      <c r="AT412" s="356"/>
      <c r="AU412" s="356"/>
      <c r="AV412" s="356"/>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51" t="s">
        <v>397</v>
      </c>
      <c r="D413" s="1050"/>
      <c r="E413" s="743">
        <v>0.60936568600690744</v>
      </c>
      <c r="F413" s="589"/>
      <c r="G413" s="589"/>
      <c r="H413" s="1051" t="s">
        <v>396</v>
      </c>
      <c r="I413" s="1050"/>
      <c r="J413" s="744">
        <v>0.47975510328843501</v>
      </c>
      <c r="K413" s="589"/>
      <c r="L413" s="589"/>
      <c r="M413" s="1051" t="s">
        <v>394</v>
      </c>
      <c r="N413" s="1050"/>
      <c r="O413" s="745">
        <v>0.50733627440511742</v>
      </c>
      <c r="P413" s="589"/>
      <c r="Q413" s="589"/>
      <c r="AR413" s="356"/>
      <c r="AS413" s="356"/>
      <c r="AT413" s="356"/>
      <c r="AU413" s="356"/>
      <c r="AV413" s="356"/>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51" t="s">
        <v>355</v>
      </c>
      <c r="D414" s="1050"/>
      <c r="E414" s="743">
        <v>0.60880180313509569</v>
      </c>
      <c r="F414" s="589"/>
      <c r="G414" s="589"/>
      <c r="H414" s="1051" t="s">
        <v>361</v>
      </c>
      <c r="I414" s="1050"/>
      <c r="J414" s="744">
        <v>0.47611703880124889</v>
      </c>
      <c r="K414" s="589"/>
      <c r="L414" s="589"/>
      <c r="M414" s="1051" t="s">
        <v>396</v>
      </c>
      <c r="N414" s="1050"/>
      <c r="O414" s="745">
        <v>0.50181977986018367</v>
      </c>
      <c r="P414" s="589"/>
      <c r="Q414" s="589"/>
      <c r="AR414" s="356"/>
      <c r="AS414" s="356"/>
      <c r="AT414" s="356"/>
      <c r="AU414" s="356"/>
      <c r="AV414" s="356"/>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51" t="s">
        <v>394</v>
      </c>
      <c r="D415" s="1050"/>
      <c r="E415" s="743">
        <v>0.60773221760629648</v>
      </c>
      <c r="F415" s="589"/>
      <c r="G415" s="589"/>
      <c r="H415" s="1051" t="s">
        <v>393</v>
      </c>
      <c r="I415" s="1050"/>
      <c r="J415" s="744">
        <v>-0.46584180454564122</v>
      </c>
      <c r="K415" s="589"/>
      <c r="L415" s="589"/>
      <c r="M415" s="1051" t="s">
        <v>360</v>
      </c>
      <c r="N415" s="1050"/>
      <c r="O415" s="745">
        <v>0.47646148266344401</v>
      </c>
      <c r="P415" s="589"/>
      <c r="Q415" s="589"/>
      <c r="AR415" s="356"/>
      <c r="AS415" s="356"/>
      <c r="AT415" s="356"/>
      <c r="AU415" s="356"/>
      <c r="AV415" s="356"/>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51" t="s">
        <v>395</v>
      </c>
      <c r="D416" s="1050"/>
      <c r="E416" s="743">
        <v>0.58005000883899072</v>
      </c>
      <c r="F416" s="589"/>
      <c r="G416" s="589"/>
      <c r="H416" s="1051" t="s">
        <v>226</v>
      </c>
      <c r="I416" s="1050"/>
      <c r="J416" s="744">
        <v>0.42821954601881468</v>
      </c>
      <c r="K416" s="589"/>
      <c r="L416" s="589"/>
      <c r="M416" s="1051" t="s">
        <v>392</v>
      </c>
      <c r="N416" s="1050"/>
      <c r="O416" s="745">
        <v>-0.43559015913605104</v>
      </c>
      <c r="P416" s="589"/>
      <c r="Q416" s="589"/>
      <c r="AR416" s="356"/>
      <c r="AS416" s="356"/>
      <c r="AT416" s="356"/>
      <c r="AU416" s="356"/>
      <c r="AV416" s="356"/>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51" t="s">
        <v>360</v>
      </c>
      <c r="D417" s="1050"/>
      <c r="E417" s="743">
        <v>0.43964020493760753</v>
      </c>
      <c r="F417" s="589"/>
      <c r="G417" s="589"/>
      <c r="H417" s="1051" t="s">
        <v>398</v>
      </c>
      <c r="I417" s="1050"/>
      <c r="J417" s="744">
        <v>-0.4052931497022369</v>
      </c>
      <c r="K417" s="589"/>
      <c r="L417" s="589"/>
      <c r="M417" s="1051" t="s">
        <v>397</v>
      </c>
      <c r="N417" s="1050"/>
      <c r="O417" s="745">
        <v>0.41409201803856249</v>
      </c>
      <c r="P417" s="589"/>
      <c r="Q417" s="589"/>
      <c r="AR417" s="356"/>
      <c r="AS417" s="356"/>
      <c r="AT417" s="356"/>
      <c r="AU417" s="356"/>
      <c r="AV417" s="356"/>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51" t="s">
        <v>361</v>
      </c>
      <c r="D418" s="1050"/>
      <c r="E418" s="743">
        <v>0.41182222316436101</v>
      </c>
      <c r="F418" s="589"/>
      <c r="G418" s="589"/>
      <c r="H418" s="1051" t="s">
        <v>399</v>
      </c>
      <c r="I418" s="1050"/>
      <c r="J418" s="744">
        <v>-0.39143635262215498</v>
      </c>
      <c r="K418" s="589"/>
      <c r="L418" s="589"/>
      <c r="M418" s="1051" t="s">
        <v>226</v>
      </c>
      <c r="N418" s="1050"/>
      <c r="O418" s="745">
        <v>0.38268391684009567</v>
      </c>
      <c r="P418" s="589"/>
      <c r="Q418" s="589"/>
      <c r="AR418" s="356"/>
      <c r="AS418" s="356"/>
      <c r="AT418" s="356"/>
      <c r="AU418" s="356"/>
      <c r="AV418" s="356"/>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51" t="s">
        <v>226</v>
      </c>
      <c r="D419" s="1050"/>
      <c r="E419" s="743">
        <v>0.39358083404197569</v>
      </c>
      <c r="F419" s="589"/>
      <c r="G419" s="589"/>
      <c r="H419" s="1051" t="s">
        <v>228</v>
      </c>
      <c r="I419" s="1050"/>
      <c r="J419" s="744">
        <v>0.35450665504104178</v>
      </c>
      <c r="K419" s="589"/>
      <c r="L419" s="589"/>
      <c r="M419" s="1051" t="s">
        <v>230</v>
      </c>
      <c r="N419" s="1050"/>
      <c r="O419" s="745">
        <v>0.3483134552415405</v>
      </c>
      <c r="P419" s="589"/>
      <c r="Q419" s="589"/>
      <c r="AR419" s="356"/>
      <c r="AS419" s="356"/>
      <c r="AT419" s="356"/>
      <c r="AU419" s="356"/>
      <c r="AV419" s="356"/>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51" t="s">
        <v>400</v>
      </c>
      <c r="D420" s="1050"/>
      <c r="E420" s="743">
        <v>-0.36826526387506847</v>
      </c>
      <c r="F420" s="589"/>
      <c r="G420" s="589"/>
      <c r="H420" s="1051" t="s">
        <v>397</v>
      </c>
      <c r="I420" s="1050"/>
      <c r="J420" s="744">
        <v>0.35342064409459001</v>
      </c>
      <c r="K420" s="589"/>
      <c r="L420" s="589"/>
      <c r="M420" s="1051" t="s">
        <v>361</v>
      </c>
      <c r="N420" s="1050"/>
      <c r="O420" s="745">
        <v>0.33459068702768002</v>
      </c>
      <c r="P420" s="589"/>
      <c r="Q420" s="589"/>
      <c r="AR420" s="356"/>
      <c r="AS420" s="356"/>
      <c r="AT420" s="356"/>
      <c r="AU420" s="356"/>
      <c r="AV420" s="356"/>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51" t="s">
        <v>228</v>
      </c>
      <c r="D421" s="1050"/>
      <c r="E421" s="743">
        <v>0.33793046168522445</v>
      </c>
      <c r="F421" s="589"/>
      <c r="G421" s="589"/>
      <c r="H421" s="1051" t="s">
        <v>230</v>
      </c>
      <c r="I421" s="1050"/>
      <c r="J421" s="744">
        <v>0.31522407743450886</v>
      </c>
      <c r="K421" s="589"/>
      <c r="L421" s="589"/>
      <c r="M421" s="1051" t="s">
        <v>400</v>
      </c>
      <c r="N421" s="1050"/>
      <c r="O421" s="745">
        <v>-0.2971383727477549</v>
      </c>
      <c r="P421" s="589"/>
      <c r="Q421" s="589"/>
      <c r="AR421" s="356"/>
      <c r="AS421" s="356"/>
      <c r="AT421" s="356"/>
      <c r="AU421" s="356"/>
      <c r="AV421" s="356"/>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51" t="s">
        <v>230</v>
      </c>
      <c r="D422" s="1050"/>
      <c r="E422" s="743">
        <v>0.31772330752224281</v>
      </c>
      <c r="F422" s="589"/>
      <c r="G422" s="589"/>
      <c r="H422" s="1051" t="s">
        <v>400</v>
      </c>
      <c r="I422" s="1050"/>
      <c r="J422" s="744">
        <v>-0.31444317446643288</v>
      </c>
      <c r="K422" s="589"/>
      <c r="L422" s="589"/>
      <c r="M422" s="1051" t="s">
        <v>228</v>
      </c>
      <c r="N422" s="1050"/>
      <c r="O422" s="745">
        <v>0.28192310041118879</v>
      </c>
      <c r="P422" s="589"/>
      <c r="Q422" s="589"/>
      <c r="AR422" s="356"/>
      <c r="AS422" s="356"/>
      <c r="AT422" s="356"/>
      <c r="AU422" s="356"/>
      <c r="AV422" s="356"/>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51" t="s">
        <v>401</v>
      </c>
      <c r="D423" s="1050"/>
      <c r="E423" s="743">
        <v>0.27254473650382222</v>
      </c>
      <c r="F423" s="589"/>
      <c r="G423" s="589"/>
      <c r="H423" s="1051" t="s">
        <v>401</v>
      </c>
      <c r="I423" s="1050"/>
      <c r="J423" s="744">
        <v>0.30115794996615586</v>
      </c>
      <c r="K423" s="589"/>
      <c r="L423" s="589"/>
      <c r="M423" s="1051" t="s">
        <v>398</v>
      </c>
      <c r="N423" s="1050"/>
      <c r="O423" s="745">
        <v>0.25513193391213579</v>
      </c>
      <c r="P423" s="589"/>
      <c r="Q423" s="589"/>
      <c r="AR423" s="356"/>
      <c r="AS423" s="356"/>
      <c r="AT423" s="356"/>
      <c r="AU423" s="356"/>
      <c r="AV423" s="356"/>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51" t="s">
        <v>402</v>
      </c>
      <c r="D424" s="1050"/>
      <c r="E424" s="743">
        <v>0.24293582018465065</v>
      </c>
      <c r="F424" s="589"/>
      <c r="G424" s="589"/>
      <c r="H424" s="1051" t="s">
        <v>395</v>
      </c>
      <c r="I424" s="1050"/>
      <c r="J424" s="744">
        <v>0.26886845961941963</v>
      </c>
      <c r="K424" s="589"/>
      <c r="L424" s="589"/>
      <c r="M424" s="1051" t="s">
        <v>399</v>
      </c>
      <c r="N424" s="1050"/>
      <c r="O424" s="745">
        <v>-0.1987593778726143</v>
      </c>
      <c r="P424" s="589"/>
      <c r="Q424" s="589"/>
      <c r="AR424" s="356"/>
      <c r="AS424" s="356"/>
      <c r="AT424" s="356"/>
      <c r="AU424" s="356"/>
      <c r="AV424" s="356"/>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51" t="s">
        <v>399</v>
      </c>
      <c r="D425" s="1050"/>
      <c r="E425" s="743">
        <v>-0.2406151918042454</v>
      </c>
      <c r="F425" s="589"/>
      <c r="G425" s="589"/>
      <c r="H425" s="1051" t="s">
        <v>402</v>
      </c>
      <c r="I425" s="1050"/>
      <c r="J425" s="744">
        <v>0.2521670486691277</v>
      </c>
      <c r="K425" s="589"/>
      <c r="L425" s="589"/>
      <c r="M425" s="1051" t="s">
        <v>403</v>
      </c>
      <c r="N425" s="1050"/>
      <c r="O425" s="745">
        <v>0.18016826094542449</v>
      </c>
      <c r="P425" s="589"/>
      <c r="Q425" s="589"/>
      <c r="AR425" s="356"/>
      <c r="AS425" s="356"/>
      <c r="AT425" s="356"/>
      <c r="AU425" s="356"/>
      <c r="AV425" s="356"/>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51" t="s">
        <v>404</v>
      </c>
      <c r="D426" s="1050"/>
      <c r="E426" s="743">
        <v>0.20615169262908381</v>
      </c>
      <c r="F426" s="589"/>
      <c r="G426" s="589"/>
      <c r="H426" s="1051" t="s">
        <v>404</v>
      </c>
      <c r="I426" s="1050"/>
      <c r="J426" s="744">
        <v>0.2042993129311218</v>
      </c>
      <c r="K426" s="589"/>
      <c r="L426" s="589"/>
      <c r="M426" s="1051" t="s">
        <v>405</v>
      </c>
      <c r="N426" s="1050"/>
      <c r="O426" s="745">
        <v>0.17633006017517555</v>
      </c>
      <c r="P426" s="589"/>
      <c r="Q426" s="589"/>
      <c r="AR426" s="356"/>
      <c r="AS426" s="356"/>
      <c r="AT426" s="356"/>
      <c r="AU426" s="356"/>
      <c r="AV426" s="356"/>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51" t="s">
        <v>406</v>
      </c>
      <c r="D427" s="1050"/>
      <c r="E427" s="743">
        <v>0.1885383366154682</v>
      </c>
      <c r="F427" s="589"/>
      <c r="G427" s="589"/>
      <c r="H427" s="1051" t="s">
        <v>407</v>
      </c>
      <c r="I427" s="1050"/>
      <c r="J427" s="744">
        <v>0.16642256965060714</v>
      </c>
      <c r="K427" s="589"/>
      <c r="L427" s="589"/>
      <c r="M427" s="1051" t="s">
        <v>408</v>
      </c>
      <c r="N427" s="1050"/>
      <c r="O427" s="745">
        <v>-0.1668122871831596</v>
      </c>
      <c r="P427" s="589"/>
      <c r="Q427" s="589"/>
      <c r="AR427" s="356"/>
      <c r="AS427" s="356"/>
      <c r="AT427" s="356"/>
      <c r="AU427" s="356"/>
      <c r="AV427" s="356"/>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51" t="s">
        <v>407</v>
      </c>
      <c r="D428" s="1050"/>
      <c r="E428" s="743">
        <v>0.15541780449180648</v>
      </c>
      <c r="F428" s="589"/>
      <c r="G428" s="589"/>
      <c r="H428" s="1051" t="s">
        <v>409</v>
      </c>
      <c r="I428" s="1050"/>
      <c r="J428" s="744">
        <v>0.16041266126739859</v>
      </c>
      <c r="K428" s="589"/>
      <c r="L428" s="589"/>
      <c r="M428" s="1051" t="s">
        <v>238</v>
      </c>
      <c r="N428" s="1050"/>
      <c r="O428" s="745">
        <v>0.15590989190413407</v>
      </c>
      <c r="P428" s="589"/>
      <c r="Q428" s="589"/>
      <c r="AR428" s="356"/>
      <c r="AS428" s="356"/>
      <c r="AT428" s="356"/>
      <c r="AU428" s="356"/>
      <c r="AV428" s="356"/>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51" t="s">
        <v>410</v>
      </c>
      <c r="D429" s="1050"/>
      <c r="E429" s="743">
        <v>-0.15358522762835308</v>
      </c>
      <c r="F429" s="589"/>
      <c r="G429" s="589"/>
      <c r="H429" s="1051" t="s">
        <v>360</v>
      </c>
      <c r="I429" s="1050"/>
      <c r="J429" s="744">
        <v>0.15314368018298824</v>
      </c>
      <c r="K429" s="589"/>
      <c r="L429" s="589"/>
      <c r="M429" s="1051" t="s">
        <v>401</v>
      </c>
      <c r="N429" s="1050"/>
      <c r="O429" s="745">
        <v>0.14380144211998738</v>
      </c>
      <c r="P429" s="589"/>
      <c r="Q429" s="589"/>
      <c r="AR429" s="356"/>
      <c r="AS429" s="356"/>
      <c r="AT429" s="356"/>
      <c r="AU429" s="356"/>
      <c r="AV429" s="356"/>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51" t="s">
        <v>409</v>
      </c>
      <c r="D430" s="1050"/>
      <c r="E430" s="743">
        <v>0.1476613028298687</v>
      </c>
      <c r="F430" s="589"/>
      <c r="G430" s="589"/>
      <c r="H430" s="1051" t="s">
        <v>411</v>
      </c>
      <c r="I430" s="1050"/>
      <c r="J430" s="744">
        <v>0.1338305616137731</v>
      </c>
      <c r="K430" s="589"/>
      <c r="L430" s="589"/>
      <c r="M430" s="1051" t="s">
        <v>404</v>
      </c>
      <c r="N430" s="1050"/>
      <c r="O430" s="745">
        <v>0.14256332847332873</v>
      </c>
      <c r="P430" s="589"/>
      <c r="Q430" s="589"/>
      <c r="AR430" s="356"/>
      <c r="AS430" s="356"/>
      <c r="AT430" s="356"/>
      <c r="AU430" s="356"/>
      <c r="AV430" s="356"/>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51" t="s">
        <v>412</v>
      </c>
      <c r="D431" s="1050"/>
      <c r="E431" s="743">
        <v>0.14416542361695786</v>
      </c>
      <c r="F431" s="589"/>
      <c r="G431" s="589"/>
      <c r="H431" s="1051" t="s">
        <v>412</v>
      </c>
      <c r="I431" s="1050"/>
      <c r="J431" s="744">
        <v>0.12125902358492227</v>
      </c>
      <c r="K431" s="589"/>
      <c r="L431" s="589"/>
      <c r="M431" s="1051" t="s">
        <v>410</v>
      </c>
      <c r="N431" s="1050"/>
      <c r="O431" s="745">
        <v>-0.12698534810560744</v>
      </c>
      <c r="P431" s="589"/>
      <c r="Q431" s="589"/>
      <c r="AR431" s="356"/>
      <c r="AS431" s="356"/>
      <c r="AT431" s="356"/>
      <c r="AU431" s="356"/>
      <c r="AV431" s="356"/>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51" t="s">
        <v>408</v>
      </c>
      <c r="D432" s="1050"/>
      <c r="E432" s="743">
        <v>-0.13939510651820727</v>
      </c>
      <c r="F432" s="589"/>
      <c r="G432" s="589"/>
      <c r="H432" s="1051" t="s">
        <v>238</v>
      </c>
      <c r="I432" s="1050"/>
      <c r="J432" s="744">
        <v>0.11017229061213638</v>
      </c>
      <c r="K432" s="589"/>
      <c r="L432" s="589"/>
      <c r="M432" s="1051" t="s">
        <v>402</v>
      </c>
      <c r="N432" s="1050"/>
      <c r="O432" s="745">
        <v>0.12538889441174778</v>
      </c>
      <c r="P432" s="589"/>
      <c r="Q432" s="589"/>
      <c r="AR432" s="356"/>
      <c r="AS432" s="356"/>
      <c r="AT432" s="356"/>
      <c r="AU432" s="356"/>
      <c r="AV432" s="356"/>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51" t="s">
        <v>413</v>
      </c>
      <c r="D433" s="1050"/>
      <c r="E433" s="743">
        <v>-0.115944408417718</v>
      </c>
      <c r="F433" s="589"/>
      <c r="G433" s="589"/>
      <c r="H433" s="1051" t="s">
        <v>414</v>
      </c>
      <c r="I433" s="1050"/>
      <c r="J433" s="744">
        <v>-0.10732453133300079</v>
      </c>
      <c r="K433" s="589"/>
      <c r="L433" s="589"/>
      <c r="M433" s="1051" t="s">
        <v>413</v>
      </c>
      <c r="N433" s="1050"/>
      <c r="O433" s="745">
        <v>-0.12013757315382759</v>
      </c>
      <c r="P433" s="589"/>
      <c r="Q433" s="589"/>
      <c r="AR433" s="356"/>
      <c r="AS433" s="356"/>
      <c r="AT433" s="356"/>
      <c r="AU433" s="356"/>
      <c r="AV433" s="356"/>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51" t="s">
        <v>411</v>
      </c>
      <c r="D434" s="1050"/>
      <c r="E434" s="743">
        <v>0.10635340127828254</v>
      </c>
      <c r="F434" s="589"/>
      <c r="G434" s="589"/>
      <c r="H434" s="1051" t="s">
        <v>415</v>
      </c>
      <c r="I434" s="1050"/>
      <c r="J434" s="744">
        <v>-0.10514027832886495</v>
      </c>
      <c r="K434" s="589"/>
      <c r="L434" s="589"/>
      <c r="M434" s="1051" t="s">
        <v>416</v>
      </c>
      <c r="N434" s="1050"/>
      <c r="O434" s="745">
        <v>0.1070082492658664</v>
      </c>
      <c r="P434" s="589"/>
      <c r="Q434" s="589"/>
      <c r="AR434" s="356"/>
      <c r="AS434" s="356"/>
      <c r="AT434" s="356"/>
      <c r="AU434" s="356"/>
      <c r="AV434" s="356"/>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51" t="s">
        <v>403</v>
      </c>
      <c r="D435" s="1050"/>
      <c r="E435" s="743">
        <v>0.10333265171100602</v>
      </c>
      <c r="F435" s="589"/>
      <c r="G435" s="589"/>
      <c r="H435" s="1051" t="s">
        <v>417</v>
      </c>
      <c r="I435" s="1050"/>
      <c r="J435" s="744">
        <v>-9.519692300099214E-2</v>
      </c>
      <c r="K435" s="589"/>
      <c r="L435" s="589"/>
      <c r="M435" s="1051" t="s">
        <v>406</v>
      </c>
      <c r="N435" s="1050"/>
      <c r="O435" s="745">
        <v>9.3108166671790782E-2</v>
      </c>
      <c r="P435" s="589"/>
      <c r="Q435" s="589"/>
      <c r="AR435" s="356"/>
      <c r="AS435" s="356"/>
      <c r="AT435" s="356"/>
      <c r="AU435" s="356"/>
      <c r="AV435" s="356"/>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51" t="s">
        <v>405</v>
      </c>
      <c r="D436" s="1050"/>
      <c r="E436" s="743">
        <v>9.4602550881425204E-2</v>
      </c>
      <c r="F436" s="589"/>
      <c r="G436" s="589"/>
      <c r="H436" s="1051" t="s">
        <v>408</v>
      </c>
      <c r="I436" s="1050"/>
      <c r="J436" s="744">
        <v>-8.4799164759623125E-2</v>
      </c>
      <c r="K436" s="589"/>
      <c r="L436" s="589"/>
      <c r="M436" s="1051" t="s">
        <v>409</v>
      </c>
      <c r="N436" s="1050"/>
      <c r="O436" s="745">
        <v>9.245797085737828E-2</v>
      </c>
      <c r="P436" s="589"/>
      <c r="Q436" s="589"/>
      <c r="AR436" s="356"/>
      <c r="AS436" s="356"/>
      <c r="AT436" s="356"/>
      <c r="AU436" s="356"/>
      <c r="AV436" s="356"/>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51" t="s">
        <v>398</v>
      </c>
      <c r="D437" s="1050"/>
      <c r="E437" s="743">
        <v>8.6290727224218322E-2</v>
      </c>
      <c r="F437" s="589"/>
      <c r="G437" s="589"/>
      <c r="H437" s="1051" t="s">
        <v>410</v>
      </c>
      <c r="I437" s="1050"/>
      <c r="J437" s="744">
        <v>-7.6384055469860074E-2</v>
      </c>
      <c r="K437" s="589"/>
      <c r="L437" s="589"/>
      <c r="M437" s="1051" t="s">
        <v>418</v>
      </c>
      <c r="N437" s="1050"/>
      <c r="O437" s="745">
        <v>-6.274904756615178E-2</v>
      </c>
      <c r="P437" s="589"/>
      <c r="Q437" s="589"/>
      <c r="AR437" s="356"/>
      <c r="AS437" s="356"/>
      <c r="AT437" s="356"/>
      <c r="AU437" s="356"/>
      <c r="AV437" s="356"/>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51" t="s">
        <v>417</v>
      </c>
      <c r="D438" s="1050"/>
      <c r="E438" s="743">
        <v>-8.5244568069039586E-2</v>
      </c>
      <c r="F438" s="589"/>
      <c r="G438" s="589"/>
      <c r="H438" s="1051" t="s">
        <v>403</v>
      </c>
      <c r="I438" s="1050"/>
      <c r="J438" s="744">
        <v>5.9527859581186129E-2</v>
      </c>
      <c r="K438" s="589"/>
      <c r="L438" s="589"/>
      <c r="M438" s="1051" t="s">
        <v>417</v>
      </c>
      <c r="N438" s="1050"/>
      <c r="O438" s="745">
        <v>-5.5713263530455928E-2</v>
      </c>
      <c r="P438" s="589"/>
      <c r="Q438" s="589"/>
      <c r="AR438" s="356"/>
      <c r="AS438" s="356"/>
      <c r="AT438" s="356"/>
      <c r="AU438" s="356"/>
      <c r="AV438" s="356"/>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51" t="s">
        <v>418</v>
      </c>
      <c r="D439" s="1050"/>
      <c r="E439" s="743">
        <v>-6.5010565997420541E-2</v>
      </c>
      <c r="F439" s="589"/>
      <c r="G439" s="589"/>
      <c r="H439" s="1051" t="s">
        <v>419</v>
      </c>
      <c r="I439" s="1050"/>
      <c r="J439" s="744">
        <v>-5.8741402965378192E-2</v>
      </c>
      <c r="K439" s="589"/>
      <c r="L439" s="589"/>
      <c r="M439" s="1051" t="s">
        <v>414</v>
      </c>
      <c r="N439" s="1050"/>
      <c r="O439" s="745">
        <v>-4.8275247973389689E-2</v>
      </c>
      <c r="P439" s="589"/>
      <c r="Q439" s="589"/>
      <c r="AR439" s="356"/>
      <c r="AS439" s="356"/>
      <c r="AT439" s="356"/>
      <c r="AU439" s="356"/>
      <c r="AV439" s="356"/>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51" t="s">
        <v>420</v>
      </c>
      <c r="D440" s="1050"/>
      <c r="E440" s="743">
        <v>6.4116021585225683E-2</v>
      </c>
      <c r="F440" s="589"/>
      <c r="G440" s="589"/>
      <c r="H440" s="1051" t="s">
        <v>418</v>
      </c>
      <c r="I440" s="1050"/>
      <c r="J440" s="744">
        <v>-4.4305364879185377E-2</v>
      </c>
      <c r="K440" s="589"/>
      <c r="L440" s="589"/>
      <c r="M440" s="1051" t="s">
        <v>412</v>
      </c>
      <c r="N440" s="1050"/>
      <c r="O440" s="745">
        <v>4.7060231251842999E-2</v>
      </c>
      <c r="P440" s="589"/>
      <c r="Q440" s="589"/>
      <c r="AR440" s="356"/>
      <c r="AS440" s="356"/>
      <c r="AT440" s="356"/>
      <c r="AU440" s="356"/>
      <c r="AV440" s="356"/>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51" t="s">
        <v>414</v>
      </c>
      <c r="D441" s="1050"/>
      <c r="E441" s="743">
        <v>-6.0582505280475617E-2</v>
      </c>
      <c r="F441" s="589"/>
      <c r="G441" s="589"/>
      <c r="H441" s="1051" t="s">
        <v>406</v>
      </c>
      <c r="I441" s="1050"/>
      <c r="J441" s="744">
        <v>4.2322884903241591E-2</v>
      </c>
      <c r="K441" s="589"/>
      <c r="L441" s="589"/>
      <c r="M441" s="1051" t="s">
        <v>421</v>
      </c>
      <c r="N441" s="1050"/>
      <c r="O441" s="745">
        <v>4.1665734543754683E-2</v>
      </c>
      <c r="P441" s="589"/>
      <c r="Q441" s="589"/>
      <c r="AR441" s="356"/>
      <c r="AS441" s="356"/>
      <c r="AT441" s="356"/>
      <c r="AU441" s="356"/>
      <c r="AV441" s="356"/>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51" t="s">
        <v>421</v>
      </c>
      <c r="D442" s="1050"/>
      <c r="E442" s="743">
        <v>4.7946869644485364E-2</v>
      </c>
      <c r="F442" s="589"/>
      <c r="G442" s="589"/>
      <c r="H442" s="1051" t="s">
        <v>422</v>
      </c>
      <c r="I442" s="1050"/>
      <c r="J442" s="744">
        <v>4.2125870642665382E-2</v>
      </c>
      <c r="K442" s="589"/>
      <c r="L442" s="589"/>
      <c r="M442" s="1051" t="s">
        <v>411</v>
      </c>
      <c r="N442" s="1050"/>
      <c r="O442" s="745">
        <v>3.9723693035895805E-2</v>
      </c>
      <c r="P442" s="589"/>
      <c r="Q442" s="589"/>
      <c r="AR442" s="356"/>
      <c r="AS442" s="356"/>
      <c r="AT442" s="356"/>
      <c r="AU442" s="356"/>
      <c r="AV442" s="356"/>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51" t="s">
        <v>238</v>
      </c>
      <c r="D443" s="1050"/>
      <c r="E443" s="743">
        <v>4.4670332111985837E-2</v>
      </c>
      <c r="F443" s="589"/>
      <c r="G443" s="589"/>
      <c r="H443" s="1051" t="s">
        <v>423</v>
      </c>
      <c r="I443" s="1050"/>
      <c r="J443" s="744">
        <v>-4.0954774499041793E-2</v>
      </c>
      <c r="K443" s="589"/>
      <c r="L443" s="589"/>
      <c r="M443" s="1051" t="s">
        <v>420</v>
      </c>
      <c r="N443" s="1050"/>
      <c r="O443" s="745">
        <v>3.0940073534714539E-2</v>
      </c>
      <c r="P443" s="589"/>
      <c r="Q443" s="589"/>
      <c r="AR443" s="356"/>
      <c r="AS443" s="356"/>
      <c r="AT443" s="356"/>
      <c r="AU443" s="356"/>
      <c r="AV443" s="356"/>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51" t="s">
        <v>424</v>
      </c>
      <c r="D444" s="1050"/>
      <c r="E444" s="743">
        <v>4.2608694741539874E-2</v>
      </c>
      <c r="F444" s="589"/>
      <c r="G444" s="589"/>
      <c r="H444" s="1051" t="s">
        <v>424</v>
      </c>
      <c r="I444" s="1050"/>
      <c r="J444" s="744">
        <v>3.528280787764463E-2</v>
      </c>
      <c r="K444" s="589"/>
      <c r="L444" s="589"/>
      <c r="M444" s="1051" t="s">
        <v>422</v>
      </c>
      <c r="N444" s="1050"/>
      <c r="O444" s="745">
        <v>3.0024071941392842E-2</v>
      </c>
      <c r="P444" s="589"/>
      <c r="Q444" s="589"/>
      <c r="AR444" s="356"/>
      <c r="AS444" s="356"/>
      <c r="AT444" s="356"/>
      <c r="AU444" s="356"/>
      <c r="AV444" s="356"/>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51" t="s">
        <v>416</v>
      </c>
      <c r="D445" s="1050"/>
      <c r="E445" s="743">
        <v>4.2564992317497621E-2</v>
      </c>
      <c r="F445" s="589"/>
      <c r="G445" s="589"/>
      <c r="H445" s="1051" t="s">
        <v>425</v>
      </c>
      <c r="I445" s="1050"/>
      <c r="J445" s="744">
        <v>-2.7348669869314151E-2</v>
      </c>
      <c r="K445" s="589"/>
      <c r="L445" s="589"/>
      <c r="M445" s="1051" t="s">
        <v>426</v>
      </c>
      <c r="N445" s="1050"/>
      <c r="O445" s="745">
        <v>2.805790412709086E-2</v>
      </c>
      <c r="P445" s="589"/>
      <c r="Q445" s="589"/>
      <c r="AR445" s="356"/>
      <c r="AS445" s="356"/>
      <c r="AT445" s="356"/>
      <c r="AU445" s="356"/>
      <c r="AV445" s="356"/>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51" t="s">
        <v>423</v>
      </c>
      <c r="D446" s="1050"/>
      <c r="E446" s="743">
        <v>-4.0990336951004465E-2</v>
      </c>
      <c r="F446" s="589"/>
      <c r="G446" s="589"/>
      <c r="H446" s="1051" t="s">
        <v>427</v>
      </c>
      <c r="I446" s="1050"/>
      <c r="J446" s="744">
        <v>-2.1494717151096132E-2</v>
      </c>
      <c r="K446" s="589"/>
      <c r="L446" s="589"/>
      <c r="M446" s="1051" t="s">
        <v>428</v>
      </c>
      <c r="N446" s="1050"/>
      <c r="O446" s="745">
        <v>-1.8648994829667288E-2</v>
      </c>
      <c r="P446" s="589"/>
      <c r="Q446" s="589"/>
      <c r="AR446" s="356"/>
      <c r="AS446" s="356"/>
      <c r="AT446" s="356"/>
      <c r="AU446" s="356"/>
      <c r="AV446" s="356"/>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51" t="s">
        <v>422</v>
      </c>
      <c r="D447" s="1050"/>
      <c r="E447" s="743">
        <v>3.3618959215520161E-2</v>
      </c>
      <c r="F447" s="589"/>
      <c r="G447" s="589"/>
      <c r="H447" s="1051" t="s">
        <v>421</v>
      </c>
      <c r="I447" s="1050"/>
      <c r="J447" s="744">
        <v>1.5845264126244769E-2</v>
      </c>
      <c r="K447" s="589"/>
      <c r="L447" s="589"/>
      <c r="M447" s="1051" t="s">
        <v>425</v>
      </c>
      <c r="N447" s="1050"/>
      <c r="O447" s="745">
        <v>1.3684448440647513E-2</v>
      </c>
      <c r="P447" s="589"/>
      <c r="Q447" s="589"/>
      <c r="AR447" s="356"/>
      <c r="AS447" s="356"/>
      <c r="AT447" s="356"/>
      <c r="AU447" s="356"/>
      <c r="AV447" s="356"/>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51" t="s">
        <v>419</v>
      </c>
      <c r="D448" s="1050"/>
      <c r="E448" s="743">
        <v>3.2528504373796709E-2</v>
      </c>
      <c r="F448" s="589"/>
      <c r="G448" s="589"/>
      <c r="H448" s="1051" t="s">
        <v>428</v>
      </c>
      <c r="I448" s="1050"/>
      <c r="J448" s="744">
        <v>-1.0616715136701586E-2</v>
      </c>
      <c r="K448" s="589"/>
      <c r="L448" s="589"/>
      <c r="M448" s="1051" t="s">
        <v>423</v>
      </c>
      <c r="N448" s="1050"/>
      <c r="O448" s="745">
        <v>-1.1905621004690501E-2</v>
      </c>
      <c r="P448" s="589"/>
      <c r="Q448" s="589"/>
      <c r="AR448" s="356"/>
      <c r="AS448" s="356"/>
      <c r="AT448" s="356"/>
      <c r="AU448" s="356"/>
      <c r="AV448" s="356"/>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51" t="s">
        <v>415</v>
      </c>
      <c r="D449" s="1050"/>
      <c r="E449" s="743">
        <v>-1.8687175131898697E-2</v>
      </c>
      <c r="F449" s="589"/>
      <c r="G449" s="589"/>
      <c r="H449" s="1051" t="s">
        <v>405</v>
      </c>
      <c r="I449" s="1050"/>
      <c r="J449" s="744">
        <v>7.6668232277175025E-3</v>
      </c>
      <c r="K449" s="589"/>
      <c r="L449" s="589"/>
      <c r="M449" s="1051" t="s">
        <v>419</v>
      </c>
      <c r="N449" s="1050"/>
      <c r="O449" s="745">
        <v>1.0556771860866619E-2</v>
      </c>
      <c r="P449" s="589"/>
      <c r="Q449" s="589"/>
      <c r="AR449" s="356"/>
      <c r="AS449" s="356"/>
      <c r="AT449" s="356"/>
      <c r="AU449" s="356"/>
      <c r="AV449" s="356"/>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51" t="s">
        <v>425</v>
      </c>
      <c r="D450" s="1050"/>
      <c r="E450" s="743">
        <v>-1.3085333984626893E-2</v>
      </c>
      <c r="F450" s="589"/>
      <c r="G450" s="589"/>
      <c r="H450" s="1051" t="s">
        <v>420</v>
      </c>
      <c r="I450" s="1050"/>
      <c r="J450" s="744">
        <v>-7.4412649987046784E-3</v>
      </c>
      <c r="K450" s="589"/>
      <c r="L450" s="589"/>
      <c r="M450" s="1051" t="s">
        <v>427</v>
      </c>
      <c r="N450" s="1050"/>
      <c r="O450" s="745">
        <v>-8.6423867664865341E-3</v>
      </c>
      <c r="P450" s="589"/>
      <c r="Q450" s="589"/>
      <c r="AR450" s="356"/>
      <c r="AS450" s="356"/>
      <c r="AT450" s="356"/>
      <c r="AU450" s="356"/>
      <c r="AV450" s="356"/>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51" t="s">
        <v>426</v>
      </c>
      <c r="D451" s="1050"/>
      <c r="E451" s="743">
        <v>1.0633872865177408E-2</v>
      </c>
      <c r="F451" s="589"/>
      <c r="G451" s="589"/>
      <c r="H451" s="1051" t="s">
        <v>413</v>
      </c>
      <c r="I451" s="1050"/>
      <c r="J451" s="744">
        <v>-7.2755169271831671E-3</v>
      </c>
      <c r="K451" s="589"/>
      <c r="L451" s="589"/>
      <c r="M451" s="1051" t="s">
        <v>429</v>
      </c>
      <c r="N451" s="1050"/>
      <c r="O451" s="745">
        <v>-4.5689873370566691E-3</v>
      </c>
      <c r="P451" s="589"/>
      <c r="Q451" s="589"/>
      <c r="AR451" s="356"/>
      <c r="AS451" s="356"/>
      <c r="AT451" s="356"/>
      <c r="AU451" s="356"/>
      <c r="AV451" s="356"/>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51" t="s">
        <v>427</v>
      </c>
      <c r="D452" s="1050"/>
      <c r="E452" s="743">
        <v>-1.050676288288002E-2</v>
      </c>
      <c r="F452" s="589"/>
      <c r="G452" s="589"/>
      <c r="H452" s="1051" t="s">
        <v>416</v>
      </c>
      <c r="I452" s="1050"/>
      <c r="J452" s="746">
        <v>-5.9594569517260956E-3</v>
      </c>
      <c r="K452" s="589"/>
      <c r="L452" s="589"/>
      <c r="M452" s="1051" t="s">
        <v>415</v>
      </c>
      <c r="N452" s="1050"/>
      <c r="O452" s="747">
        <v>2.0156335755057131E-3</v>
      </c>
      <c r="P452" s="589"/>
      <c r="Q452" s="589"/>
      <c r="AR452" s="356"/>
      <c r="AS452" s="356"/>
      <c r="AT452" s="356"/>
      <c r="AU452" s="356"/>
      <c r="AV452" s="356"/>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51" t="s">
        <v>429</v>
      </c>
      <c r="D453" s="1050"/>
      <c r="E453" s="748">
        <v>-9.8833584372032268E-3</v>
      </c>
      <c r="F453" s="589"/>
      <c r="G453" s="589"/>
      <c r="H453" s="1049"/>
      <c r="I453" s="1050"/>
      <c r="J453" s="605"/>
      <c r="K453" s="589"/>
      <c r="L453" s="589"/>
      <c r="M453" s="1049"/>
      <c r="N453" s="1050"/>
      <c r="O453" s="605"/>
      <c r="P453" s="589"/>
      <c r="Q453" s="589"/>
      <c r="AR453" s="356"/>
      <c r="AS453" s="356"/>
      <c r="AT453" s="356"/>
      <c r="AU453" s="356"/>
      <c r="AV453" s="356"/>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49"/>
      <c r="D454" s="1050"/>
      <c r="E454" s="605"/>
      <c r="F454" s="589"/>
      <c r="G454" s="589"/>
      <c r="H454" s="1049"/>
      <c r="I454" s="1050"/>
      <c r="J454" s="605"/>
      <c r="K454" s="589"/>
      <c r="L454" s="589"/>
      <c r="M454" s="1049"/>
      <c r="N454" s="1050"/>
      <c r="O454" s="605"/>
      <c r="P454" s="589"/>
      <c r="Q454" s="589"/>
      <c r="AR454" s="356"/>
      <c r="AS454" s="356"/>
      <c r="AT454" s="356"/>
      <c r="AU454" s="356"/>
      <c r="AV454" s="356"/>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49"/>
      <c r="D455" s="1050"/>
      <c r="E455" s="605"/>
      <c r="F455" s="589"/>
      <c r="G455" s="589"/>
      <c r="H455" s="1049"/>
      <c r="I455" s="1050"/>
      <c r="J455" s="589"/>
      <c r="K455" s="589"/>
      <c r="L455" s="589"/>
      <c r="M455" s="1049"/>
      <c r="N455" s="1050"/>
      <c r="O455" s="589"/>
      <c r="P455" s="589"/>
      <c r="Q455" s="589"/>
      <c r="AR455" s="356"/>
      <c r="AS455" s="356"/>
      <c r="AT455" s="356"/>
      <c r="AU455" s="356"/>
      <c r="AV455" s="356"/>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49"/>
      <c r="D456" s="1050"/>
      <c r="E456" s="589"/>
      <c r="F456" s="589"/>
      <c r="G456" s="589"/>
      <c r="H456" s="1052" t="s">
        <v>266</v>
      </c>
      <c r="I456" s="1050"/>
      <c r="J456" s="1050"/>
      <c r="K456" s="589"/>
      <c r="L456" s="589"/>
      <c r="M456" s="1052" t="s">
        <v>266</v>
      </c>
      <c r="N456" s="1050"/>
      <c r="O456" s="1050"/>
      <c r="P456" s="589"/>
      <c r="Q456" s="589"/>
      <c r="AR456" s="356"/>
      <c r="AS456" s="356"/>
      <c r="AT456" s="356"/>
      <c r="AU456" s="356"/>
      <c r="AV456" s="356"/>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52" t="s">
        <v>266</v>
      </c>
      <c r="D457" s="1050"/>
      <c r="E457" s="1050"/>
      <c r="F457" s="589"/>
      <c r="G457" s="589"/>
      <c r="H457" s="1049"/>
      <c r="I457" s="1050"/>
      <c r="J457" s="725" t="s">
        <v>267</v>
      </c>
      <c r="K457" s="589"/>
      <c r="L457" s="589"/>
      <c r="M457" s="1049"/>
      <c r="N457" s="1050"/>
      <c r="O457" s="726" t="s">
        <v>267</v>
      </c>
      <c r="P457" s="589"/>
      <c r="Q457" s="589"/>
      <c r="AR457" s="356"/>
      <c r="AS457" s="356"/>
      <c r="AT457" s="356"/>
      <c r="AU457" s="356"/>
      <c r="AV457" s="356"/>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49"/>
      <c r="D458" s="1050"/>
      <c r="E458" s="727" t="s">
        <v>267</v>
      </c>
      <c r="F458" s="589"/>
      <c r="G458" s="589"/>
      <c r="H458" s="1051" t="s">
        <v>408</v>
      </c>
      <c r="I458" s="1050"/>
      <c r="J458" s="741">
        <v>7.1908983439297088E-3</v>
      </c>
      <c r="K458" s="589"/>
      <c r="L458" s="589"/>
      <c r="M458" s="1051" t="s">
        <v>408</v>
      </c>
      <c r="N458" s="1050"/>
      <c r="O458" s="742">
        <v>2.7826339155276915E-2</v>
      </c>
      <c r="P458" s="589"/>
      <c r="Q458" s="589"/>
      <c r="AR458" s="356"/>
      <c r="AS458" s="356"/>
      <c r="AT458" s="356"/>
      <c r="AU458" s="356"/>
      <c r="AV458" s="356"/>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51" t="s">
        <v>408</v>
      </c>
      <c r="D459" s="1050"/>
      <c r="E459" s="740">
        <v>1.9430995721222352E-2</v>
      </c>
      <c r="F459" s="589"/>
      <c r="G459" s="589"/>
      <c r="H459" s="1051" t="s">
        <v>389</v>
      </c>
      <c r="I459" s="1050"/>
      <c r="J459" s="744">
        <v>0.45953686564952506</v>
      </c>
      <c r="K459" s="589"/>
      <c r="L459" s="589"/>
      <c r="M459" s="1051" t="s">
        <v>389</v>
      </c>
      <c r="N459" s="1050"/>
      <c r="O459" s="745">
        <v>0.59367751864952722</v>
      </c>
      <c r="P459" s="589"/>
      <c r="Q459" s="589"/>
      <c r="AR459" s="356"/>
      <c r="AS459" s="356"/>
      <c r="AT459" s="356"/>
      <c r="AU459" s="356"/>
      <c r="AV459" s="356"/>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51" t="s">
        <v>389</v>
      </c>
      <c r="D460" s="1050"/>
      <c r="E460" s="743">
        <v>0.64940682712575981</v>
      </c>
      <c r="F460" s="589"/>
      <c r="G460" s="589"/>
      <c r="H460" s="1051" t="s">
        <v>427</v>
      </c>
      <c r="I460" s="1050"/>
      <c r="J460" s="744">
        <v>4.620228654056262E-4</v>
      </c>
      <c r="K460" s="589"/>
      <c r="L460" s="589"/>
      <c r="M460" s="1051" t="s">
        <v>427</v>
      </c>
      <c r="N460" s="1050"/>
      <c r="O460" s="749">
        <v>7.4690849021541566E-5</v>
      </c>
      <c r="P460" s="589"/>
      <c r="Q460" s="589"/>
      <c r="AR460" s="356"/>
      <c r="AS460" s="356"/>
      <c r="AT460" s="356"/>
      <c r="AU460" s="356"/>
      <c r="AV460" s="356"/>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51" t="s">
        <v>427</v>
      </c>
      <c r="D461" s="1050"/>
      <c r="E461" s="743">
        <v>1.1039206627706527E-4</v>
      </c>
      <c r="F461" s="589"/>
      <c r="G461" s="589"/>
      <c r="H461" s="1051" t="s">
        <v>422</v>
      </c>
      <c r="I461" s="1050"/>
      <c r="J461" s="744">
        <v>1.7745889774025772E-3</v>
      </c>
      <c r="K461" s="589"/>
      <c r="L461" s="589"/>
      <c r="M461" s="1051" t="s">
        <v>426</v>
      </c>
      <c r="N461" s="1050"/>
      <c r="O461" s="745">
        <v>7.8724598400502232E-4</v>
      </c>
      <c r="P461" s="589"/>
      <c r="Q461" s="589"/>
      <c r="AR461" s="356"/>
      <c r="AS461" s="356"/>
      <c r="AT461" s="356"/>
      <c r="AU461" s="356"/>
      <c r="AV461" s="356"/>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51" t="s">
        <v>426</v>
      </c>
      <c r="D462" s="1050"/>
      <c r="E462" s="743">
        <v>1.1307925211275638E-4</v>
      </c>
      <c r="F462" s="589"/>
      <c r="G462" s="589"/>
      <c r="H462" s="1051" t="s">
        <v>402</v>
      </c>
      <c r="I462" s="1050"/>
      <c r="J462" s="744">
        <v>6.3588220434498216E-2</v>
      </c>
      <c r="K462" s="589"/>
      <c r="L462" s="589"/>
      <c r="M462" s="1051" t="s">
        <v>422</v>
      </c>
      <c r="N462" s="1050"/>
      <c r="O462" s="745">
        <v>9.0144489594193289E-4</v>
      </c>
      <c r="P462" s="589"/>
      <c r="Q462" s="589"/>
      <c r="AR462" s="356"/>
      <c r="AS462" s="356"/>
      <c r="AT462" s="356"/>
      <c r="AU462" s="356"/>
      <c r="AV462" s="356"/>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51" t="s">
        <v>422</v>
      </c>
      <c r="D463" s="1050"/>
      <c r="E463" s="743">
        <v>1.130234418734808E-3</v>
      </c>
      <c r="F463" s="589"/>
      <c r="G463" s="589"/>
      <c r="H463" s="1051" t="s">
        <v>391</v>
      </c>
      <c r="I463" s="1050"/>
      <c r="J463" s="744">
        <v>0.24010328560559782</v>
      </c>
      <c r="K463" s="589"/>
      <c r="L463" s="589"/>
      <c r="M463" s="1051" t="s">
        <v>402</v>
      </c>
      <c r="N463" s="1050"/>
      <c r="O463" s="745">
        <v>1.5722374841800432E-2</v>
      </c>
      <c r="P463" s="589"/>
      <c r="Q463" s="589"/>
      <c r="AR463" s="356"/>
      <c r="AS463" s="356"/>
      <c r="AT463" s="356"/>
      <c r="AU463" s="356"/>
      <c r="AV463" s="356"/>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51" t="s">
        <v>402</v>
      </c>
      <c r="D464" s="1050"/>
      <c r="E464" s="743">
        <v>5.9017812728788914E-2</v>
      </c>
      <c r="F464" s="589"/>
      <c r="G464" s="589"/>
      <c r="H464" s="1051" t="s">
        <v>412</v>
      </c>
      <c r="I464" s="1050"/>
      <c r="J464" s="744">
        <v>1.4703750800768736E-2</v>
      </c>
      <c r="K464" s="589"/>
      <c r="L464" s="589"/>
      <c r="M464" s="1051" t="s">
        <v>391</v>
      </c>
      <c r="N464" s="1050"/>
      <c r="O464" s="745">
        <v>0.58256164662840515</v>
      </c>
      <c r="P464" s="589"/>
      <c r="Q464" s="589"/>
      <c r="AR464" s="356"/>
      <c r="AS464" s="356"/>
      <c r="AT464" s="356"/>
      <c r="AU464" s="356"/>
      <c r="AV464" s="356"/>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51" t="s">
        <v>391</v>
      </c>
      <c r="D465" s="1050"/>
      <c r="E465" s="743">
        <v>0.56049847019424326</v>
      </c>
      <c r="F465" s="589"/>
      <c r="G465" s="589"/>
      <c r="H465" s="1051" t="s">
        <v>425</v>
      </c>
      <c r="I465" s="1050"/>
      <c r="J465" s="744">
        <v>7.4794974362073165E-4</v>
      </c>
      <c r="K465" s="589"/>
      <c r="L465" s="589"/>
      <c r="M465" s="1051" t="s">
        <v>412</v>
      </c>
      <c r="N465" s="1050"/>
      <c r="O465" s="745">
        <v>2.2146653654769406E-3</v>
      </c>
      <c r="P465" s="589"/>
      <c r="Q465" s="589"/>
      <c r="AR465" s="356"/>
      <c r="AS465" s="356"/>
      <c r="AT465" s="356"/>
      <c r="AU465" s="356"/>
      <c r="AV465" s="356"/>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51" t="s">
        <v>412</v>
      </c>
      <c r="D466" s="1050"/>
      <c r="E466" s="743">
        <v>2.0783669366656911E-2</v>
      </c>
      <c r="F466" s="589"/>
      <c r="G466" s="589"/>
      <c r="H466" s="1051" t="s">
        <v>418</v>
      </c>
      <c r="I466" s="1050"/>
      <c r="J466" s="744">
        <v>1.9629653570777529E-3</v>
      </c>
      <c r="K466" s="589"/>
      <c r="L466" s="589"/>
      <c r="M466" s="1051" t="s">
        <v>425</v>
      </c>
      <c r="N466" s="1050"/>
      <c r="O466" s="745">
        <v>1.8726412912474017E-4</v>
      </c>
      <c r="P466" s="589"/>
      <c r="Q466" s="589"/>
      <c r="AR466" s="356"/>
      <c r="AS466" s="356"/>
      <c r="AT466" s="356"/>
      <c r="AU466" s="356"/>
      <c r="AV466" s="356"/>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51" t="s">
        <v>425</v>
      </c>
      <c r="D467" s="1050"/>
      <c r="E467" s="743">
        <v>1.7122596548923153E-4</v>
      </c>
      <c r="F467" s="589"/>
      <c r="G467" s="589"/>
      <c r="H467" s="1051" t="s">
        <v>400</v>
      </c>
      <c r="I467" s="1050"/>
      <c r="J467" s="744">
        <v>9.8874509968527549E-2</v>
      </c>
      <c r="K467" s="589"/>
      <c r="L467" s="589"/>
      <c r="M467" s="1051" t="s">
        <v>418</v>
      </c>
      <c r="N467" s="1050"/>
      <c r="O467" s="745">
        <v>3.9374429704591785E-3</v>
      </c>
      <c r="P467" s="589"/>
      <c r="Q467" s="589"/>
      <c r="AR467" s="356"/>
      <c r="AS467" s="356"/>
      <c r="AT467" s="356"/>
      <c r="AU467" s="356"/>
      <c r="AV467" s="356"/>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51" t="s">
        <v>418</v>
      </c>
      <c r="D468" s="1050"/>
      <c r="E468" s="743">
        <v>4.2263736913049719E-3</v>
      </c>
      <c r="F468" s="589"/>
      <c r="G468" s="589"/>
      <c r="H468" s="1051" t="s">
        <v>399</v>
      </c>
      <c r="I468" s="1050"/>
      <c r="J468" s="744">
        <v>0.15322241815413606</v>
      </c>
      <c r="K468" s="589"/>
      <c r="L468" s="589"/>
      <c r="M468" s="1051" t="s">
        <v>400</v>
      </c>
      <c r="N468" s="1050"/>
      <c r="O468" s="745">
        <v>8.8291212559183735E-2</v>
      </c>
      <c r="P468" s="589"/>
      <c r="Q468" s="589"/>
      <c r="AR468" s="356"/>
      <c r="AS468" s="356"/>
      <c r="AT468" s="356"/>
      <c r="AU468" s="356"/>
      <c r="AV468" s="356"/>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51" t="s">
        <v>400</v>
      </c>
      <c r="D469" s="1050"/>
      <c r="E469" s="743">
        <v>0.1356193045769738</v>
      </c>
      <c r="F469" s="589"/>
      <c r="G469" s="589"/>
      <c r="H469" s="1051" t="s">
        <v>405</v>
      </c>
      <c r="I469" s="1050"/>
      <c r="J469" s="750">
        <v>5.8780178405068621E-5</v>
      </c>
      <c r="K469" s="589"/>
      <c r="L469" s="589"/>
      <c r="M469" s="1051" t="s">
        <v>399</v>
      </c>
      <c r="N469" s="1050"/>
      <c r="O469" s="745">
        <v>3.9505290292308683E-2</v>
      </c>
      <c r="P469" s="589"/>
      <c r="Q469" s="589"/>
      <c r="AR469" s="356"/>
      <c r="AS469" s="356"/>
      <c r="AT469" s="356"/>
      <c r="AU469" s="356"/>
      <c r="AV469" s="356"/>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51" t="s">
        <v>399</v>
      </c>
      <c r="D470" s="1050"/>
      <c r="E470" s="743">
        <v>5.7895670526993799E-2</v>
      </c>
      <c r="F470" s="589"/>
      <c r="G470" s="589"/>
      <c r="H470" s="1051" t="s">
        <v>423</v>
      </c>
      <c r="I470" s="1050"/>
      <c r="J470" s="744">
        <v>1.6772935542673641E-3</v>
      </c>
      <c r="K470" s="589"/>
      <c r="L470" s="589"/>
      <c r="M470" s="1051" t="s">
        <v>405</v>
      </c>
      <c r="N470" s="1050"/>
      <c r="O470" s="745">
        <v>3.1092290121381032E-2</v>
      </c>
      <c r="P470" s="589"/>
      <c r="Q470" s="589"/>
      <c r="AR470" s="356"/>
      <c r="AS470" s="356"/>
      <c r="AT470" s="356"/>
      <c r="AU470" s="356"/>
      <c r="AV470" s="356"/>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51" t="s">
        <v>405</v>
      </c>
      <c r="D471" s="1050"/>
      <c r="E471" s="743">
        <v>8.9496426332726451E-3</v>
      </c>
      <c r="F471" s="589"/>
      <c r="G471" s="589"/>
      <c r="H471" s="1051" t="s">
        <v>396</v>
      </c>
      <c r="I471" s="1050"/>
      <c r="J471" s="744">
        <v>0.23016495913129695</v>
      </c>
      <c r="K471" s="589"/>
      <c r="L471" s="589"/>
      <c r="M471" s="1051" t="s">
        <v>423</v>
      </c>
      <c r="N471" s="1050"/>
      <c r="O471" s="745">
        <v>1.4174381150732767E-4</v>
      </c>
      <c r="P471" s="589"/>
      <c r="Q471" s="589"/>
      <c r="AR471" s="356"/>
      <c r="AS471" s="356"/>
      <c r="AT471" s="356"/>
      <c r="AU471" s="356"/>
      <c r="AV471" s="356"/>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51" t="s">
        <v>423</v>
      </c>
      <c r="D472" s="1050"/>
      <c r="E472" s="743">
        <v>1.680207723356882E-3</v>
      </c>
      <c r="F472" s="589"/>
      <c r="G472" s="589"/>
      <c r="H472" s="1051" t="s">
        <v>403</v>
      </c>
      <c r="I472" s="1050"/>
      <c r="J472" s="744">
        <v>3.5435660663174131E-3</v>
      </c>
      <c r="K472" s="589"/>
      <c r="L472" s="589"/>
      <c r="M472" s="1051" t="s">
        <v>396</v>
      </c>
      <c r="N472" s="1050"/>
      <c r="O472" s="745">
        <v>0.25182309145892318</v>
      </c>
      <c r="P472" s="589"/>
      <c r="Q472" s="589"/>
      <c r="AR472" s="356"/>
      <c r="AS472" s="356"/>
      <c r="AT472" s="356"/>
      <c r="AU472" s="356"/>
      <c r="AV472" s="356"/>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51" t="s">
        <v>396</v>
      </c>
      <c r="D473" s="1050"/>
      <c r="E473" s="743">
        <v>0.38531875916781688</v>
      </c>
      <c r="F473" s="589"/>
      <c r="G473" s="589"/>
      <c r="H473" s="1051" t="s">
        <v>417</v>
      </c>
      <c r="I473" s="1050"/>
      <c r="J473" s="744">
        <v>9.0624541488568255E-3</v>
      </c>
      <c r="K473" s="589"/>
      <c r="L473" s="589"/>
      <c r="M473" s="1051" t="s">
        <v>403</v>
      </c>
      <c r="N473" s="1050"/>
      <c r="O473" s="745">
        <v>3.2460602252098569E-2</v>
      </c>
      <c r="P473" s="589"/>
      <c r="Q473" s="589"/>
      <c r="AR473" s="356"/>
      <c r="AS473" s="356"/>
      <c r="AT473" s="356"/>
      <c r="AU473" s="356"/>
      <c r="AV473" s="356"/>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51" t="s">
        <v>403</v>
      </c>
      <c r="D474" s="1050"/>
      <c r="E474" s="743">
        <v>1.0677636909628075E-2</v>
      </c>
      <c r="F474" s="589"/>
      <c r="G474" s="589"/>
      <c r="H474" s="1051" t="s">
        <v>393</v>
      </c>
      <c r="I474" s="1050"/>
      <c r="J474" s="744">
        <v>0.2170085868623394</v>
      </c>
      <c r="K474" s="589"/>
      <c r="L474" s="589"/>
      <c r="M474" s="1051" t="s">
        <v>417</v>
      </c>
      <c r="N474" s="1050"/>
      <c r="O474" s="745">
        <v>3.1039677332140307E-3</v>
      </c>
      <c r="P474" s="589"/>
      <c r="Q474" s="589"/>
      <c r="AR474" s="356"/>
      <c r="AS474" s="356"/>
      <c r="AT474" s="356"/>
      <c r="AU474" s="356"/>
      <c r="AV474" s="356"/>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51" t="s">
        <v>417</v>
      </c>
      <c r="D475" s="1050"/>
      <c r="E475" s="743">
        <v>7.2666363852771235E-3</v>
      </c>
      <c r="F475" s="589"/>
      <c r="G475" s="589"/>
      <c r="H475" s="1051" t="s">
        <v>395</v>
      </c>
      <c r="I475" s="1050"/>
      <c r="J475" s="744">
        <v>7.2290248578119484E-2</v>
      </c>
      <c r="K475" s="589"/>
      <c r="L475" s="589"/>
      <c r="M475" s="1051" t="s">
        <v>393</v>
      </c>
      <c r="N475" s="1050"/>
      <c r="O475" s="745">
        <v>0.3655607012964962</v>
      </c>
      <c r="P475" s="589"/>
      <c r="Q475" s="589"/>
      <c r="AR475" s="356"/>
      <c r="AS475" s="356"/>
      <c r="AT475" s="356"/>
      <c r="AU475" s="356"/>
      <c r="AV475" s="356"/>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51" t="s">
        <v>393</v>
      </c>
      <c r="D476" s="1050"/>
      <c r="E476" s="743">
        <v>0.38961679903312663</v>
      </c>
      <c r="F476" s="589"/>
      <c r="G476" s="589"/>
      <c r="H476" s="1051" t="s">
        <v>411</v>
      </c>
      <c r="I476" s="1050"/>
      <c r="J476" s="744">
        <v>1.791061922185792E-2</v>
      </c>
      <c r="K476" s="589"/>
      <c r="L476" s="589"/>
      <c r="M476" s="1051" t="s">
        <v>395</v>
      </c>
      <c r="N476" s="1050"/>
      <c r="O476" s="745">
        <v>0.35499161381851158</v>
      </c>
      <c r="P476" s="589"/>
      <c r="Q476" s="589"/>
      <c r="AR476" s="356"/>
      <c r="AS476" s="356"/>
      <c r="AT476" s="356"/>
      <c r="AU476" s="356"/>
      <c r="AV476" s="356"/>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51" t="s">
        <v>395</v>
      </c>
      <c r="D477" s="1050"/>
      <c r="E477" s="743">
        <v>0.33645801275411319</v>
      </c>
      <c r="F477" s="589"/>
      <c r="G477" s="589"/>
      <c r="H477" s="1051" t="s">
        <v>407</v>
      </c>
      <c r="I477" s="1050"/>
      <c r="J477" s="744">
        <v>2.7696471689111185E-2</v>
      </c>
      <c r="K477" s="589"/>
      <c r="L477" s="589"/>
      <c r="M477" s="1051" t="s">
        <v>411</v>
      </c>
      <c r="N477" s="1050"/>
      <c r="O477" s="745">
        <v>1.5779717884100769E-3</v>
      </c>
      <c r="P477" s="589"/>
      <c r="Q477" s="589"/>
      <c r="AR477" s="356"/>
      <c r="AS477" s="356"/>
      <c r="AT477" s="356"/>
      <c r="AU477" s="356"/>
      <c r="AV477" s="356"/>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51" t="s">
        <v>411</v>
      </c>
      <c r="D478" s="1050"/>
      <c r="E478" s="743">
        <v>1.1311045963459389E-2</v>
      </c>
      <c r="F478" s="589"/>
      <c r="G478" s="589"/>
      <c r="H478" s="1051" t="s">
        <v>421</v>
      </c>
      <c r="I478" s="1050"/>
      <c r="J478" s="744">
        <v>2.5107239523045944E-4</v>
      </c>
      <c r="K478" s="589"/>
      <c r="L478" s="589"/>
      <c r="M478" s="1051" t="s">
        <v>421</v>
      </c>
      <c r="N478" s="1050"/>
      <c r="O478" s="745">
        <v>1.7360334350706322E-3</v>
      </c>
      <c r="P478" s="589"/>
      <c r="Q478" s="589"/>
      <c r="AR478" s="356"/>
      <c r="AS478" s="356"/>
      <c r="AT478" s="356"/>
      <c r="AU478" s="356"/>
      <c r="AV478" s="356"/>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51" t="s">
        <v>407</v>
      </c>
      <c r="D479" s="1050"/>
      <c r="E479" s="743">
        <v>2.4154693953053381E-2</v>
      </c>
      <c r="F479" s="589"/>
      <c r="G479" s="589"/>
      <c r="H479" s="1051" t="s">
        <v>404</v>
      </c>
      <c r="I479" s="1050"/>
      <c r="J479" s="744">
        <v>4.1738209264128433E-2</v>
      </c>
      <c r="K479" s="589"/>
      <c r="L479" s="589"/>
      <c r="M479" s="1051" t="s">
        <v>429</v>
      </c>
      <c r="N479" s="1050"/>
      <c r="O479" s="749">
        <v>2.0875645286184193E-5</v>
      </c>
      <c r="P479" s="589"/>
      <c r="Q479" s="589"/>
      <c r="AR479" s="356"/>
      <c r="AS479" s="356"/>
      <c r="AT479" s="356"/>
      <c r="AU479" s="356"/>
      <c r="AV479" s="356"/>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51" t="s">
        <v>421</v>
      </c>
      <c r="D480" s="1050"/>
      <c r="E480" s="743">
        <v>2.2989023087052721E-3</v>
      </c>
      <c r="F480" s="589"/>
      <c r="G480" s="589"/>
      <c r="H480" s="1051" t="s">
        <v>406</v>
      </c>
      <c r="I480" s="1050"/>
      <c r="J480" s="744">
        <v>1.791226586533035E-3</v>
      </c>
      <c r="K480" s="589"/>
      <c r="L480" s="589"/>
      <c r="M480" s="1051" t="s">
        <v>404</v>
      </c>
      <c r="N480" s="1050"/>
      <c r="O480" s="745">
        <v>2.0324302625394221E-2</v>
      </c>
      <c r="P480" s="589"/>
      <c r="Q480" s="589"/>
      <c r="AR480" s="356"/>
      <c r="AS480" s="356"/>
      <c r="AT480" s="356"/>
      <c r="AU480" s="356"/>
      <c r="AV480" s="356"/>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51" t="s">
        <v>429</v>
      </c>
      <c r="D481" s="1050"/>
      <c r="E481" s="751">
        <v>9.7680773998236203E-5</v>
      </c>
      <c r="F481" s="589"/>
      <c r="G481" s="589"/>
      <c r="H481" s="1051" t="s">
        <v>397</v>
      </c>
      <c r="I481" s="1050"/>
      <c r="J481" s="744">
        <v>0.12490615167223486</v>
      </c>
      <c r="K481" s="589"/>
      <c r="L481" s="589"/>
      <c r="M481" s="1051" t="s">
        <v>406</v>
      </c>
      <c r="N481" s="1050"/>
      <c r="O481" s="745">
        <v>8.669130700981971E-3</v>
      </c>
      <c r="P481" s="589"/>
      <c r="Q481" s="589"/>
      <c r="AR481" s="356"/>
      <c r="AS481" s="356"/>
      <c r="AT481" s="356"/>
      <c r="AU481" s="356"/>
      <c r="AV481" s="356"/>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51" t="s">
        <v>404</v>
      </c>
      <c r="D482" s="1050"/>
      <c r="E482" s="743">
        <v>4.2498520373836252E-2</v>
      </c>
      <c r="F482" s="589"/>
      <c r="G482" s="589"/>
      <c r="H482" s="1051" t="s">
        <v>392</v>
      </c>
      <c r="I482" s="1050"/>
      <c r="J482" s="744">
        <v>0.25324877476345542</v>
      </c>
      <c r="K482" s="589"/>
      <c r="L482" s="589"/>
      <c r="M482" s="1051" t="s">
        <v>397</v>
      </c>
      <c r="N482" s="1050"/>
      <c r="O482" s="745">
        <v>0.17147219940324918</v>
      </c>
      <c r="P482" s="589"/>
      <c r="Q482" s="589"/>
      <c r="AR482" s="356"/>
      <c r="AS482" s="356"/>
      <c r="AT482" s="356"/>
      <c r="AU482" s="356"/>
      <c r="AV482" s="356"/>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51" t="s">
        <v>406</v>
      </c>
      <c r="D483" s="1050"/>
      <c r="E483" s="743">
        <v>3.5546704373727596E-2</v>
      </c>
      <c r="F483" s="589"/>
      <c r="G483" s="589"/>
      <c r="H483" s="1051" t="s">
        <v>415</v>
      </c>
      <c r="I483" s="1050"/>
      <c r="J483" s="744">
        <v>1.105447812707119E-2</v>
      </c>
      <c r="K483" s="589"/>
      <c r="L483" s="589"/>
      <c r="M483" s="1051" t="s">
        <v>392</v>
      </c>
      <c r="N483" s="1050"/>
      <c r="O483" s="745">
        <v>0.18973878673617026</v>
      </c>
      <c r="P483" s="589"/>
      <c r="Q483" s="589"/>
      <c r="AR483" s="356"/>
      <c r="AS483" s="356"/>
      <c r="AT483" s="356"/>
      <c r="AU483" s="356"/>
      <c r="AV483" s="356"/>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51" t="s">
        <v>397</v>
      </c>
      <c r="D484" s="1050"/>
      <c r="E484" s="743">
        <v>0.3713265392826689</v>
      </c>
      <c r="F484" s="589"/>
      <c r="G484" s="589"/>
      <c r="H484" s="1051" t="s">
        <v>409</v>
      </c>
      <c r="I484" s="1050"/>
      <c r="J484" s="744">
        <v>2.5732221894889159E-2</v>
      </c>
      <c r="K484" s="589"/>
      <c r="L484" s="589"/>
      <c r="M484" s="1051" t="s">
        <v>415</v>
      </c>
      <c r="N484" s="1050"/>
      <c r="O484" s="749">
        <v>4.0627787107059456E-6</v>
      </c>
      <c r="P484" s="589"/>
      <c r="Q484" s="589"/>
      <c r="AR484" s="356"/>
      <c r="AS484" s="356"/>
      <c r="AT484" s="356"/>
      <c r="AU484" s="356"/>
      <c r="AV484" s="356"/>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51" t="s">
        <v>392</v>
      </c>
      <c r="D485" s="1050"/>
      <c r="E485" s="743">
        <v>0.4874813402725145</v>
      </c>
      <c r="F485" s="589"/>
      <c r="G485" s="589"/>
      <c r="H485" s="1051" t="s">
        <v>420</v>
      </c>
      <c r="I485" s="1050"/>
      <c r="J485" s="750">
        <v>5.5372424780947339E-5</v>
      </c>
      <c r="K485" s="589"/>
      <c r="L485" s="589"/>
      <c r="M485" s="1051" t="s">
        <v>409</v>
      </c>
      <c r="N485" s="1050"/>
      <c r="O485" s="745">
        <v>8.5484763750638109E-3</v>
      </c>
      <c r="P485" s="589"/>
      <c r="Q485" s="589"/>
      <c r="AR485" s="356"/>
      <c r="AS485" s="356"/>
      <c r="AT485" s="356"/>
      <c r="AU485" s="356"/>
      <c r="AV485" s="356"/>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51" t="s">
        <v>415</v>
      </c>
      <c r="D486" s="1050"/>
      <c r="E486" s="743">
        <v>3.4921051441025308E-4</v>
      </c>
      <c r="F486" s="589"/>
      <c r="G486" s="589"/>
      <c r="H486" s="1051" t="s">
        <v>390</v>
      </c>
      <c r="I486" s="1050"/>
      <c r="J486" s="744">
        <v>0.69188981100028812</v>
      </c>
      <c r="K486" s="589"/>
      <c r="L486" s="589"/>
      <c r="M486" s="1051" t="s">
        <v>420</v>
      </c>
      <c r="N486" s="1050"/>
      <c r="O486" s="745">
        <v>9.5728815033354296E-4</v>
      </c>
      <c r="P486" s="589"/>
      <c r="Q486" s="589"/>
      <c r="AR486" s="356"/>
      <c r="AS486" s="356"/>
      <c r="AT486" s="356"/>
      <c r="AU486" s="356"/>
      <c r="AV486" s="356"/>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51" t="s">
        <v>409</v>
      </c>
      <c r="D487" s="1050"/>
      <c r="E487" s="743">
        <v>2.1803860353414188E-2</v>
      </c>
      <c r="F487" s="589"/>
      <c r="G487" s="589"/>
      <c r="H487" s="1051" t="s">
        <v>416</v>
      </c>
      <c r="I487" s="1050"/>
      <c r="J487" s="750">
        <v>3.5515127159476485E-5</v>
      </c>
      <c r="K487" s="589"/>
      <c r="L487" s="589"/>
      <c r="M487" s="1051" t="s">
        <v>390</v>
      </c>
      <c r="N487" s="1050"/>
      <c r="O487" s="745">
        <v>0.48033702139127477</v>
      </c>
      <c r="P487" s="589"/>
      <c r="Q487" s="589"/>
      <c r="AR487" s="356"/>
      <c r="AS487" s="356"/>
      <c r="AT487" s="356"/>
      <c r="AU487" s="356"/>
      <c r="AV487" s="356"/>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51" t="s">
        <v>420</v>
      </c>
      <c r="D488" s="1050"/>
      <c r="E488" s="743">
        <v>4.1108642239171258E-3</v>
      </c>
      <c r="F488" s="589"/>
      <c r="G488" s="589"/>
      <c r="H488" s="1051" t="s">
        <v>424</v>
      </c>
      <c r="I488" s="1050"/>
      <c r="J488" s="744">
        <v>1.244876531730782E-3</v>
      </c>
      <c r="K488" s="589"/>
      <c r="L488" s="589"/>
      <c r="M488" s="1051" t="s">
        <v>416</v>
      </c>
      <c r="N488" s="1050"/>
      <c r="O488" s="745">
        <v>1.1450765410945796E-2</v>
      </c>
      <c r="P488" s="589"/>
      <c r="Q488" s="589"/>
      <c r="AR488" s="356"/>
      <c r="AS488" s="356"/>
      <c r="AT488" s="356"/>
      <c r="AU488" s="356"/>
      <c r="AV488" s="356"/>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51" t="s">
        <v>390</v>
      </c>
      <c r="D489" s="1050"/>
      <c r="E489" s="743">
        <v>0.62981610098632967</v>
      </c>
      <c r="F489" s="589"/>
      <c r="G489" s="589"/>
      <c r="H489" s="1051" t="s">
        <v>398</v>
      </c>
      <c r="I489" s="1050"/>
      <c r="J489" s="744">
        <v>0.1642625371955598</v>
      </c>
      <c r="K489" s="589"/>
      <c r="L489" s="589"/>
      <c r="M489" s="1051" t="s">
        <v>398</v>
      </c>
      <c r="N489" s="1050"/>
      <c r="O489" s="745">
        <v>6.5092303701746429E-2</v>
      </c>
      <c r="P489" s="589"/>
      <c r="Q489" s="589"/>
      <c r="AR489" s="356"/>
      <c r="AS489" s="356"/>
      <c r="AT489" s="356"/>
      <c r="AU489" s="356"/>
      <c r="AV489" s="356"/>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51" t="s">
        <v>416</v>
      </c>
      <c r="D490" s="1050"/>
      <c r="E490" s="743">
        <v>1.8117785709886316E-3</v>
      </c>
      <c r="F490" s="589"/>
      <c r="G490" s="589"/>
      <c r="H490" s="1051" t="s">
        <v>414</v>
      </c>
      <c r="I490" s="1050"/>
      <c r="J490" s="744">
        <v>1.1518555025848269E-2</v>
      </c>
      <c r="K490" s="589"/>
      <c r="L490" s="589"/>
      <c r="M490" s="1051" t="s">
        <v>414</v>
      </c>
      <c r="N490" s="1050"/>
      <c r="O490" s="745">
        <v>2.3304995668922651E-3</v>
      </c>
      <c r="P490" s="589"/>
      <c r="Q490" s="589"/>
      <c r="AR490" s="356"/>
      <c r="AS490" s="356"/>
      <c r="AT490" s="356"/>
      <c r="AU490" s="356"/>
      <c r="AV490" s="356"/>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51" t="s">
        <v>424</v>
      </c>
      <c r="D491" s="1050"/>
      <c r="E491" s="743">
        <v>1.8155008675777276E-3</v>
      </c>
      <c r="F491" s="589"/>
      <c r="G491" s="589"/>
      <c r="H491" s="1051" t="s">
        <v>410</v>
      </c>
      <c r="I491" s="1050"/>
      <c r="J491" s="744">
        <v>5.8345239300226608E-3</v>
      </c>
      <c r="K491" s="589"/>
      <c r="L491" s="589"/>
      <c r="M491" s="1051" t="s">
        <v>410</v>
      </c>
      <c r="N491" s="1050"/>
      <c r="O491" s="745">
        <v>1.6125278633502299E-2</v>
      </c>
      <c r="P491" s="589"/>
      <c r="Q491" s="589"/>
      <c r="AR491" s="356"/>
      <c r="AS491" s="356"/>
      <c r="AT491" s="356"/>
      <c r="AU491" s="356"/>
      <c r="AV491" s="356"/>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51" t="s">
        <v>398</v>
      </c>
      <c r="D492" s="1050"/>
      <c r="E492" s="743">
        <v>7.4460896048844528E-3</v>
      </c>
      <c r="F492" s="589"/>
      <c r="G492" s="589"/>
      <c r="H492" s="1051" t="s">
        <v>413</v>
      </c>
      <c r="I492" s="1050"/>
      <c r="J492" s="750">
        <v>5.2933146557728792E-5</v>
      </c>
      <c r="K492" s="589"/>
      <c r="L492" s="589"/>
      <c r="M492" s="1051" t="s">
        <v>413</v>
      </c>
      <c r="N492" s="1050"/>
      <c r="O492" s="745">
        <v>1.4433036483291275E-2</v>
      </c>
      <c r="P492" s="589"/>
      <c r="Q492" s="589"/>
      <c r="AR492" s="356"/>
      <c r="AS492" s="356"/>
      <c r="AT492" s="356"/>
      <c r="AU492" s="356"/>
      <c r="AV492" s="356"/>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51" t="s">
        <v>414</v>
      </c>
      <c r="D493" s="1050"/>
      <c r="E493" s="743">
        <v>3.6702399460588559E-3</v>
      </c>
      <c r="F493" s="589"/>
      <c r="G493" s="589"/>
      <c r="H493" s="1051" t="s">
        <v>419</v>
      </c>
      <c r="I493" s="1050"/>
      <c r="J493" s="744">
        <v>3.4505524223409417E-3</v>
      </c>
      <c r="K493" s="589"/>
      <c r="L493" s="589"/>
      <c r="M493" s="1051" t="s">
        <v>419</v>
      </c>
      <c r="N493" s="1050"/>
      <c r="O493" s="745">
        <v>1.1144543212238525E-4</v>
      </c>
      <c r="P493" s="589"/>
      <c r="Q493" s="589"/>
      <c r="AR493" s="356"/>
      <c r="AS493" s="356"/>
      <c r="AT493" s="356"/>
      <c r="AU493" s="356"/>
      <c r="AV493" s="356"/>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51" t="s">
        <v>410</v>
      </c>
      <c r="D494" s="1050"/>
      <c r="E494" s="743">
        <v>2.3588422145653033E-2</v>
      </c>
      <c r="F494" s="589"/>
      <c r="G494" s="589"/>
      <c r="H494" s="1051" t="s">
        <v>428</v>
      </c>
      <c r="I494" s="1050"/>
      <c r="J494" s="744">
        <v>1.1271464029386858E-4</v>
      </c>
      <c r="K494" s="589"/>
      <c r="L494" s="589"/>
      <c r="M494" s="1051" t="s">
        <v>428</v>
      </c>
      <c r="N494" s="1050"/>
      <c r="O494" s="745">
        <v>3.4778500815695724E-4</v>
      </c>
      <c r="P494" s="589"/>
      <c r="Q494" s="589"/>
      <c r="AR494" s="356"/>
      <c r="AS494" s="356"/>
      <c r="AT494" s="356"/>
      <c r="AU494" s="356"/>
      <c r="AV494" s="356"/>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51" t="s">
        <v>413</v>
      </c>
      <c r="D495" s="1050"/>
      <c r="E495" s="743">
        <v>1.3443105843334597E-2</v>
      </c>
      <c r="F495" s="589"/>
      <c r="G495" s="589"/>
      <c r="H495" s="1051" t="s">
        <v>215</v>
      </c>
      <c r="I495" s="1050"/>
      <c r="J495" s="744">
        <v>0.69975592934714381</v>
      </c>
      <c r="K495" s="589"/>
      <c r="L495" s="589"/>
      <c r="M495" s="1051" t="s">
        <v>215</v>
      </c>
      <c r="N495" s="1050"/>
      <c r="O495" s="745">
        <v>0.49192231621996552</v>
      </c>
      <c r="P495" s="589"/>
      <c r="Q495" s="589"/>
      <c r="AR495" s="356"/>
      <c r="AS495" s="356"/>
      <c r="AT495" s="356"/>
      <c r="AU495" s="356"/>
      <c r="AV495" s="356"/>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51" t="s">
        <v>419</v>
      </c>
      <c r="D496" s="1050"/>
      <c r="E496" s="743">
        <v>1.0581035967961116E-3</v>
      </c>
      <c r="F496" s="589"/>
      <c r="G496" s="589"/>
      <c r="H496" s="1051" t="s">
        <v>226</v>
      </c>
      <c r="I496" s="1050"/>
      <c r="J496" s="744">
        <v>0.18337197959255974</v>
      </c>
      <c r="K496" s="589"/>
      <c r="L496" s="589"/>
      <c r="M496" s="1051" t="s">
        <v>226</v>
      </c>
      <c r="N496" s="1050"/>
      <c r="O496" s="745">
        <v>0.14644698020807725</v>
      </c>
      <c r="P496" s="589"/>
      <c r="Q496" s="589"/>
      <c r="AR496" s="356"/>
      <c r="AS496" s="356"/>
      <c r="AT496" s="356"/>
      <c r="AU496" s="356"/>
      <c r="AV496" s="356"/>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51" t="s">
        <v>215</v>
      </c>
      <c r="D497" s="1050"/>
      <c r="E497" s="743">
        <v>0.64845100678567691</v>
      </c>
      <c r="F497" s="589"/>
      <c r="G497" s="589"/>
      <c r="H497" s="1051" t="s">
        <v>219</v>
      </c>
      <c r="I497" s="1050"/>
      <c r="J497" s="744">
        <v>0.6436045151888139</v>
      </c>
      <c r="K497" s="589"/>
      <c r="L497" s="589"/>
      <c r="M497" s="1051" t="s">
        <v>219</v>
      </c>
      <c r="N497" s="1050"/>
      <c r="O497" s="745">
        <v>0.41213286183456888</v>
      </c>
      <c r="P497" s="589"/>
      <c r="Q497" s="589"/>
      <c r="AR497" s="356"/>
      <c r="AS497" s="356"/>
      <c r="AT497" s="356"/>
      <c r="AU497" s="356"/>
      <c r="AV497" s="356"/>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51" t="s">
        <v>226</v>
      </c>
      <c r="D498" s="1050"/>
      <c r="E498" s="743">
        <v>0.15490587292517721</v>
      </c>
      <c r="F498" s="589"/>
      <c r="G498" s="589"/>
      <c r="H498" s="1051" t="s">
        <v>224</v>
      </c>
      <c r="I498" s="1050"/>
      <c r="J498" s="744">
        <v>0.44796410019300303</v>
      </c>
      <c r="K498" s="589"/>
      <c r="L498" s="589"/>
      <c r="M498" s="1051" t="s">
        <v>224</v>
      </c>
      <c r="N498" s="1050"/>
      <c r="O498" s="745">
        <v>0.2911788679387024</v>
      </c>
      <c r="P498" s="589"/>
      <c r="Q498" s="589"/>
      <c r="AR498" s="356"/>
      <c r="AS498" s="356"/>
      <c r="AT498" s="356"/>
      <c r="AU498" s="356"/>
      <c r="AV498" s="356"/>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51" t="s">
        <v>219</v>
      </c>
      <c r="D499" s="1050"/>
      <c r="E499" s="743">
        <v>0.58726557322166517</v>
      </c>
      <c r="F499" s="589"/>
      <c r="G499" s="589"/>
      <c r="H499" s="1051" t="s">
        <v>238</v>
      </c>
      <c r="I499" s="1050"/>
      <c r="J499" s="744">
        <v>1.2137933618725033E-2</v>
      </c>
      <c r="K499" s="589"/>
      <c r="L499" s="589"/>
      <c r="M499" s="1051" t="s">
        <v>238</v>
      </c>
      <c r="N499" s="1050"/>
      <c r="O499" s="745">
        <v>2.4307894393558769E-2</v>
      </c>
      <c r="P499" s="589"/>
      <c r="Q499" s="589"/>
      <c r="AR499" s="356"/>
      <c r="AS499" s="356"/>
      <c r="AT499" s="356"/>
      <c r="AU499" s="356"/>
      <c r="AV499" s="356"/>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51" t="s">
        <v>224</v>
      </c>
      <c r="D500" s="1050"/>
      <c r="E500" s="743">
        <v>0.41100744124120109</v>
      </c>
      <c r="F500" s="589"/>
      <c r="G500" s="589"/>
      <c r="H500" s="1051" t="s">
        <v>230</v>
      </c>
      <c r="I500" s="1050"/>
      <c r="J500" s="744">
        <v>9.9366218994437247E-2</v>
      </c>
      <c r="K500" s="589"/>
      <c r="L500" s="589"/>
      <c r="M500" s="1051" t="s">
        <v>230</v>
      </c>
      <c r="N500" s="1050"/>
      <c r="O500" s="745">
        <v>0.12132226310230064</v>
      </c>
      <c r="P500" s="589"/>
      <c r="Q500" s="589"/>
      <c r="AR500" s="356"/>
      <c r="AS500" s="356"/>
      <c r="AT500" s="356"/>
      <c r="AU500" s="356"/>
      <c r="AV500" s="356"/>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51" t="s">
        <v>238</v>
      </c>
      <c r="D501" s="1050"/>
      <c r="E501" s="743">
        <v>1.9954385709951132E-3</v>
      </c>
      <c r="F501" s="589"/>
      <c r="G501" s="589"/>
      <c r="H501" s="1051" t="s">
        <v>228</v>
      </c>
      <c r="I501" s="1050"/>
      <c r="J501" s="744">
        <v>0.12567496846838819</v>
      </c>
      <c r="K501" s="589"/>
      <c r="L501" s="589"/>
      <c r="M501" s="1051" t="s">
        <v>228</v>
      </c>
      <c r="N501" s="1050"/>
      <c r="O501" s="745">
        <v>7.9480634545457229E-2</v>
      </c>
      <c r="P501" s="589"/>
      <c r="Q501" s="589"/>
      <c r="AR501" s="356"/>
      <c r="AS501" s="356"/>
      <c r="AT501" s="356"/>
      <c r="AU501" s="356"/>
      <c r="AV501" s="356"/>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51" t="s">
        <v>230</v>
      </c>
      <c r="D502" s="1050"/>
      <c r="E502" s="743">
        <v>0.10094810014287368</v>
      </c>
      <c r="F502" s="589"/>
      <c r="G502" s="589"/>
      <c r="H502" s="1051" t="s">
        <v>401</v>
      </c>
      <c r="I502" s="1050"/>
      <c r="J502" s="744">
        <v>9.069611082781763E-2</v>
      </c>
      <c r="K502" s="589"/>
      <c r="L502" s="589"/>
      <c r="M502" s="1051" t="s">
        <v>401</v>
      </c>
      <c r="N502" s="1050"/>
      <c r="O502" s="745">
        <v>2.0678854755788081E-2</v>
      </c>
      <c r="P502" s="589"/>
      <c r="Q502" s="589"/>
      <c r="AR502" s="356"/>
      <c r="AS502" s="356"/>
      <c r="AT502" s="356"/>
      <c r="AU502" s="356"/>
      <c r="AV502" s="356"/>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51" t="s">
        <v>228</v>
      </c>
      <c r="D503" s="1050"/>
      <c r="E503" s="743">
        <v>0.11419699693478895</v>
      </c>
      <c r="F503" s="589"/>
      <c r="G503" s="589"/>
      <c r="H503" s="1051" t="s">
        <v>355</v>
      </c>
      <c r="I503" s="1050"/>
      <c r="J503" s="744">
        <v>0.32687718716188119</v>
      </c>
      <c r="K503" s="589"/>
      <c r="L503" s="589"/>
      <c r="M503" s="1051" t="s">
        <v>355</v>
      </c>
      <c r="N503" s="1050"/>
      <c r="O503" s="745">
        <v>0.2961982737174863</v>
      </c>
      <c r="P503" s="589"/>
      <c r="Q503" s="589"/>
      <c r="AR503" s="356"/>
      <c r="AS503" s="356"/>
      <c r="AT503" s="356"/>
      <c r="AU503" s="356"/>
      <c r="AV503" s="356"/>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51" t="s">
        <v>401</v>
      </c>
      <c r="D504" s="1050"/>
      <c r="E504" s="743">
        <v>7.4280633395937878E-2</v>
      </c>
      <c r="F504" s="589"/>
      <c r="G504" s="589"/>
      <c r="H504" s="1051" t="s">
        <v>361</v>
      </c>
      <c r="I504" s="1050"/>
      <c r="J504" s="744">
        <v>0.22668743463686994</v>
      </c>
      <c r="K504" s="589"/>
      <c r="L504" s="589"/>
      <c r="M504" s="1051" t="s">
        <v>361</v>
      </c>
      <c r="N504" s="1050"/>
      <c r="O504" s="745">
        <v>0.11195092784565493</v>
      </c>
      <c r="P504" s="589"/>
      <c r="Q504" s="589"/>
      <c r="AR504" s="356"/>
      <c r="AS504" s="356"/>
      <c r="AT504" s="356"/>
      <c r="AU504" s="356"/>
      <c r="AV504" s="356"/>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51" t="s">
        <v>355</v>
      </c>
      <c r="D505" s="1050"/>
      <c r="E505" s="743">
        <v>0.3706396355005438</v>
      </c>
      <c r="F505" s="589"/>
      <c r="G505" s="589"/>
      <c r="H505" s="1051" t="s">
        <v>394</v>
      </c>
      <c r="I505" s="1050"/>
      <c r="J505" s="744">
        <v>0.34076494562579102</v>
      </c>
      <c r="K505" s="589"/>
      <c r="L505" s="589"/>
      <c r="M505" s="1051" t="s">
        <v>394</v>
      </c>
      <c r="N505" s="1050"/>
      <c r="O505" s="745">
        <v>0.25739009532726459</v>
      </c>
      <c r="P505" s="589"/>
      <c r="Q505" s="589"/>
      <c r="AR505" s="356"/>
      <c r="AS505" s="356"/>
      <c r="AT505" s="356"/>
      <c r="AU505" s="356"/>
      <c r="AV505" s="356"/>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51" t="s">
        <v>361</v>
      </c>
      <c r="D506" s="1050"/>
      <c r="E506" s="743">
        <v>0.16959754349203676</v>
      </c>
      <c r="F506" s="589"/>
      <c r="G506" s="589"/>
      <c r="H506" s="1051" t="s">
        <v>360</v>
      </c>
      <c r="I506" s="1050"/>
      <c r="J506" s="744">
        <v>2.3452986779989384E-2</v>
      </c>
      <c r="K506" s="589"/>
      <c r="L506" s="589"/>
      <c r="M506" s="1051" t="s">
        <v>360</v>
      </c>
      <c r="N506" s="1050"/>
      <c r="O506" s="745">
        <v>0.22701554446184735</v>
      </c>
      <c r="P506" s="589"/>
      <c r="Q506" s="589"/>
      <c r="AR506" s="356"/>
      <c r="AS506" s="356"/>
      <c r="AT506" s="356"/>
      <c r="AU506" s="356"/>
      <c r="AV506" s="356"/>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51" t="s">
        <v>394</v>
      </c>
      <c r="D507" s="1050"/>
      <c r="E507" s="743">
        <v>0.3693384483166669</v>
      </c>
      <c r="F507" s="589"/>
      <c r="G507" s="589"/>
      <c r="H507" s="1051" t="s">
        <v>357</v>
      </c>
      <c r="I507" s="1050"/>
      <c r="J507" s="746">
        <v>0.38231952535517622</v>
      </c>
      <c r="K507" s="589"/>
      <c r="L507" s="589"/>
      <c r="M507" s="1051" t="s">
        <v>357</v>
      </c>
      <c r="N507" s="1050"/>
      <c r="O507" s="747">
        <v>0.2661863149050881</v>
      </c>
      <c r="P507" s="589"/>
      <c r="Q507" s="589"/>
      <c r="AR507" s="356"/>
      <c r="AS507" s="356"/>
      <c r="AT507" s="356"/>
      <c r="AU507" s="356"/>
      <c r="AV507" s="356"/>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51" t="s">
        <v>360</v>
      </c>
      <c r="D508" s="1050"/>
      <c r="E508" s="743">
        <v>0.19328350979758155</v>
      </c>
      <c r="F508" s="589"/>
      <c r="G508" s="589"/>
      <c r="H508" s="1049"/>
      <c r="I508" s="1050"/>
      <c r="J508" s="605"/>
      <c r="K508" s="589"/>
      <c r="L508" s="589"/>
      <c r="M508" s="1049"/>
      <c r="N508" s="1050"/>
      <c r="O508" s="605"/>
      <c r="P508" s="589"/>
      <c r="Q508" s="589"/>
      <c r="AR508" s="356"/>
      <c r="AS508" s="356"/>
      <c r="AT508" s="356"/>
      <c r="AU508" s="356"/>
      <c r="AV508" s="356"/>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51" t="s">
        <v>357</v>
      </c>
      <c r="D509" s="1050"/>
      <c r="E509" s="748">
        <v>0.37788086768508633</v>
      </c>
      <c r="F509" s="589"/>
      <c r="G509" s="589"/>
      <c r="H509" s="1049"/>
      <c r="I509" s="1050"/>
      <c r="J509" s="589"/>
      <c r="K509" s="589"/>
      <c r="L509" s="589"/>
      <c r="M509" s="1049"/>
      <c r="N509" s="1050"/>
      <c r="O509" s="589"/>
      <c r="P509" s="589"/>
      <c r="Q509" s="589"/>
      <c r="AR509" s="356"/>
      <c r="AS509" s="356"/>
      <c r="AT509" s="356"/>
      <c r="AU509" s="356"/>
      <c r="AV509" s="356"/>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49"/>
      <c r="D510" s="1050"/>
      <c r="E510" s="605"/>
      <c r="F510" s="589"/>
      <c r="G510" s="589"/>
      <c r="H510" s="1052" t="s">
        <v>268</v>
      </c>
      <c r="I510" s="1050"/>
      <c r="J510" s="1050"/>
      <c r="K510" s="1050"/>
      <c r="L510" s="1050"/>
      <c r="M510" s="1052" t="s">
        <v>268</v>
      </c>
      <c r="N510" s="1050"/>
      <c r="O510" s="1050"/>
      <c r="P510" s="1050"/>
      <c r="Q510" s="1050"/>
      <c r="AR510" s="356"/>
      <c r="AS510" s="356"/>
      <c r="AT510" s="356"/>
      <c r="AU510" s="356"/>
      <c r="AV510" s="356"/>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49"/>
      <c r="D511" s="1050"/>
      <c r="E511" s="589"/>
      <c r="F511" s="589"/>
      <c r="G511" s="589"/>
      <c r="H511" s="1053" t="s">
        <v>209</v>
      </c>
      <c r="I511" s="1050"/>
      <c r="J511" s="1053" t="s">
        <v>269</v>
      </c>
      <c r="K511" s="1054"/>
      <c r="L511" s="1055"/>
      <c r="M511" s="1053" t="s">
        <v>209</v>
      </c>
      <c r="N511" s="1050"/>
      <c r="O511" s="1053" t="s">
        <v>269</v>
      </c>
      <c r="P511" s="1054"/>
      <c r="Q511" s="1055"/>
      <c r="AR511" s="356"/>
      <c r="AS511" s="356"/>
      <c r="AT511" s="356"/>
      <c r="AU511" s="356"/>
      <c r="AV511" s="356"/>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52" t="s">
        <v>268</v>
      </c>
      <c r="D512" s="1050"/>
      <c r="E512" s="1050"/>
      <c r="F512" s="1050"/>
      <c r="G512" s="1050"/>
      <c r="H512" s="1050"/>
      <c r="I512" s="1050"/>
      <c r="J512" s="728" t="s">
        <v>191</v>
      </c>
      <c r="K512" s="729" t="s">
        <v>270</v>
      </c>
      <c r="L512" s="730" t="s">
        <v>271</v>
      </c>
      <c r="M512" s="1050"/>
      <c r="N512" s="1050"/>
      <c r="O512" s="731" t="s">
        <v>191</v>
      </c>
      <c r="P512" s="732" t="s">
        <v>270</v>
      </c>
      <c r="Q512" s="733" t="s">
        <v>271</v>
      </c>
      <c r="AR512" s="356"/>
      <c r="AS512" s="356"/>
      <c r="AT512" s="356"/>
      <c r="AU512" s="356"/>
      <c r="AV512" s="356"/>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53" t="s">
        <v>209</v>
      </c>
      <c r="D513" s="1050"/>
      <c r="E513" s="1053" t="s">
        <v>269</v>
      </c>
      <c r="F513" s="1054"/>
      <c r="G513" s="1055"/>
      <c r="H513" s="1051" t="s">
        <v>210</v>
      </c>
      <c r="I513" s="1050"/>
      <c r="J513" s="752">
        <v>6.5614338172697817</v>
      </c>
      <c r="K513" s="753">
        <v>13.122867634539565</v>
      </c>
      <c r="L513" s="754">
        <v>13.122867634539565</v>
      </c>
      <c r="M513" s="1051" t="s">
        <v>210</v>
      </c>
      <c r="N513" s="1050"/>
      <c r="O513" s="755">
        <v>6.134350239335026</v>
      </c>
      <c r="P513" s="756">
        <v>12.268700478670052</v>
      </c>
      <c r="Q513" s="757">
        <v>12.268700478670052</v>
      </c>
      <c r="AR513" s="356"/>
      <c r="AS513" s="356"/>
      <c r="AT513" s="356"/>
      <c r="AU513" s="356"/>
      <c r="AV513" s="356"/>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50"/>
      <c r="D514" s="1050"/>
      <c r="E514" s="734" t="s">
        <v>191</v>
      </c>
      <c r="F514" s="735" t="s">
        <v>270</v>
      </c>
      <c r="G514" s="736" t="s">
        <v>271</v>
      </c>
      <c r="H514" s="1049"/>
      <c r="I514" s="1050"/>
      <c r="J514" s="605"/>
      <c r="K514" s="605"/>
      <c r="L514" s="605"/>
      <c r="M514" s="1049"/>
      <c r="N514" s="1050"/>
      <c r="O514" s="605"/>
      <c r="P514" s="605"/>
      <c r="Q514" s="605"/>
      <c r="AR514" s="356"/>
      <c r="AS514" s="356"/>
      <c r="AT514" s="356"/>
      <c r="AU514" s="356"/>
      <c r="AV514" s="356"/>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51" t="s">
        <v>210</v>
      </c>
      <c r="D515" s="1050"/>
      <c r="E515" s="758">
        <v>7.9057915222067079</v>
      </c>
      <c r="F515" s="759">
        <v>15.501552004326879</v>
      </c>
      <c r="G515" s="760">
        <v>15.501552004326879</v>
      </c>
      <c r="H515" s="1049"/>
      <c r="I515" s="1050"/>
      <c r="J515" s="589"/>
      <c r="K515" s="589"/>
      <c r="L515" s="589"/>
      <c r="M515" s="1049"/>
      <c r="N515" s="1050"/>
      <c r="O515" s="589"/>
      <c r="P515" s="589"/>
      <c r="Q515" s="589"/>
      <c r="AR515" s="356"/>
      <c r="AS515" s="356"/>
      <c r="AT515" s="356"/>
      <c r="AU515" s="356"/>
      <c r="AV515" s="356"/>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49"/>
      <c r="D516" s="1050"/>
      <c r="E516" s="605"/>
      <c r="F516" s="605"/>
      <c r="G516" s="605"/>
      <c r="H516" s="1052" t="s">
        <v>272</v>
      </c>
      <c r="I516" s="1050"/>
      <c r="J516" s="1050"/>
      <c r="K516" s="589"/>
      <c r="L516" s="589"/>
      <c r="M516" s="1052" t="s">
        <v>272</v>
      </c>
      <c r="N516" s="1050"/>
      <c r="O516" s="1050"/>
      <c r="P516" s="589"/>
      <c r="Q516" s="589"/>
      <c r="AR516" s="356"/>
      <c r="AS516" s="356"/>
      <c r="AT516" s="356"/>
      <c r="AU516" s="356"/>
      <c r="AV516" s="356"/>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49"/>
      <c r="D517" s="1050"/>
      <c r="E517" s="589"/>
      <c r="F517" s="589"/>
      <c r="G517" s="589"/>
      <c r="H517" s="1049"/>
      <c r="I517" s="1050"/>
      <c r="J517" s="737" t="s">
        <v>209</v>
      </c>
      <c r="K517" s="589"/>
      <c r="L517" s="589"/>
      <c r="M517" s="1049"/>
      <c r="N517" s="1050"/>
      <c r="O517" s="738" t="s">
        <v>209</v>
      </c>
      <c r="P517" s="589"/>
      <c r="Q517" s="589"/>
      <c r="AR517" s="356"/>
      <c r="AS517" s="356"/>
      <c r="AT517" s="356"/>
      <c r="AU517" s="356"/>
      <c r="AV517" s="356"/>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52" t="s">
        <v>272</v>
      </c>
      <c r="D518" s="1050"/>
      <c r="E518" s="1050"/>
      <c r="F518" s="589"/>
      <c r="G518" s="589"/>
      <c r="H518" s="1050"/>
      <c r="I518" s="1050"/>
      <c r="J518" s="761" t="s">
        <v>210</v>
      </c>
      <c r="K518" s="589"/>
      <c r="L518" s="589"/>
      <c r="M518" s="1050"/>
      <c r="N518" s="1050"/>
      <c r="O518" s="762" t="s">
        <v>210</v>
      </c>
      <c r="P518" s="589"/>
      <c r="Q518" s="589"/>
      <c r="AR518" s="356"/>
      <c r="AS518" s="356"/>
      <c r="AT518" s="356"/>
      <c r="AU518" s="356"/>
      <c r="AV518" s="356"/>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49"/>
      <c r="D519" s="1050"/>
      <c r="E519" s="739" t="s">
        <v>209</v>
      </c>
      <c r="F519" s="589"/>
      <c r="G519" s="589"/>
      <c r="H519" s="1051" t="s">
        <v>408</v>
      </c>
      <c r="I519" s="1050"/>
      <c r="J519" s="741">
        <v>-1.2923877177032642E-2</v>
      </c>
      <c r="K519" s="589"/>
      <c r="L519" s="589"/>
      <c r="M519" s="1051" t="s">
        <v>408</v>
      </c>
      <c r="N519" s="1050"/>
      <c r="O519" s="742">
        <v>-2.7193146898185968E-2</v>
      </c>
      <c r="P519" s="589"/>
      <c r="Q519" s="589"/>
      <c r="AR519" s="356"/>
      <c r="AS519" s="356"/>
      <c r="AT519" s="356"/>
      <c r="AU519" s="356"/>
      <c r="AV519" s="356"/>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50"/>
      <c r="D520" s="1050"/>
      <c r="E520" s="763" t="s">
        <v>210</v>
      </c>
      <c r="F520" s="589"/>
      <c r="G520" s="589"/>
      <c r="H520" s="1051" t="s">
        <v>389</v>
      </c>
      <c r="I520" s="1050"/>
      <c r="J520" s="744">
        <v>-0.10331453521235517</v>
      </c>
      <c r="K520" s="589"/>
      <c r="L520" s="589"/>
      <c r="M520" s="1051" t="s">
        <v>389</v>
      </c>
      <c r="N520" s="1050"/>
      <c r="O520" s="745">
        <v>-0.12560494376149187</v>
      </c>
      <c r="P520" s="589"/>
      <c r="Q520" s="589"/>
      <c r="AR520" s="356"/>
      <c r="AS520" s="356"/>
      <c r="AT520" s="356"/>
      <c r="AU520" s="356"/>
      <c r="AV520" s="356"/>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51" t="s">
        <v>408</v>
      </c>
      <c r="D521" s="1050"/>
      <c r="E521" s="740">
        <v>-1.7632024083440358E-2</v>
      </c>
      <c r="F521" s="589"/>
      <c r="G521" s="589"/>
      <c r="H521" s="1051" t="s">
        <v>427</v>
      </c>
      <c r="I521" s="1050"/>
      <c r="J521" s="744">
        <v>-3.2759176956904975E-3</v>
      </c>
      <c r="K521" s="589"/>
      <c r="L521" s="589"/>
      <c r="M521" s="1051" t="s">
        <v>427</v>
      </c>
      <c r="N521" s="1050"/>
      <c r="O521" s="745">
        <v>-1.4088512115055538E-3</v>
      </c>
      <c r="P521" s="589"/>
      <c r="Q521" s="589"/>
      <c r="AR521" s="356"/>
      <c r="AS521" s="356"/>
      <c r="AT521" s="356"/>
      <c r="AU521" s="356"/>
      <c r="AV521" s="356"/>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51" t="s">
        <v>389</v>
      </c>
      <c r="D522" s="1050"/>
      <c r="E522" s="743">
        <v>-0.10193259187276549</v>
      </c>
      <c r="F522" s="589"/>
      <c r="G522" s="589"/>
      <c r="H522" s="1051" t="s">
        <v>422</v>
      </c>
      <c r="I522" s="1050"/>
      <c r="J522" s="744">
        <v>6.42022335602769E-3</v>
      </c>
      <c r="K522" s="589"/>
      <c r="L522" s="589"/>
      <c r="M522" s="1051" t="s">
        <v>426</v>
      </c>
      <c r="N522" s="1050"/>
      <c r="O522" s="745">
        <v>4.5738999294784944E-3</v>
      </c>
      <c r="P522" s="589"/>
      <c r="Q522" s="589"/>
      <c r="AR522" s="356"/>
      <c r="AS522" s="356"/>
      <c r="AT522" s="356"/>
      <c r="AU522" s="356"/>
      <c r="AV522" s="356"/>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51" t="s">
        <v>427</v>
      </c>
      <c r="D523" s="1050"/>
      <c r="E523" s="743">
        <v>-1.32899569301409E-3</v>
      </c>
      <c r="F523" s="589"/>
      <c r="G523" s="589"/>
      <c r="H523" s="1051" t="s">
        <v>402</v>
      </c>
      <c r="I523" s="1050"/>
      <c r="J523" s="744">
        <v>3.8431698877373507E-2</v>
      </c>
      <c r="K523" s="589"/>
      <c r="L523" s="589"/>
      <c r="M523" s="1051" t="s">
        <v>422</v>
      </c>
      <c r="N523" s="1050"/>
      <c r="O523" s="745">
        <v>4.8944176269673676E-3</v>
      </c>
      <c r="P523" s="589"/>
      <c r="Q523" s="589"/>
      <c r="AR523" s="356"/>
      <c r="AS523" s="356"/>
      <c r="AT523" s="356"/>
      <c r="AU523" s="356"/>
      <c r="AV523" s="356"/>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51" t="s">
        <v>426</v>
      </c>
      <c r="D524" s="1050"/>
      <c r="E524" s="743">
        <v>1.3450737772818507E-3</v>
      </c>
      <c r="F524" s="589"/>
      <c r="G524" s="589"/>
      <c r="H524" s="1051" t="s">
        <v>391</v>
      </c>
      <c r="I524" s="1050"/>
      <c r="J524" s="744">
        <v>7.46793103906052E-2</v>
      </c>
      <c r="K524" s="589"/>
      <c r="L524" s="589"/>
      <c r="M524" s="1051" t="s">
        <v>402</v>
      </c>
      <c r="N524" s="1050"/>
      <c r="O524" s="745">
        <v>2.0440452455375315E-2</v>
      </c>
      <c r="P524" s="589"/>
      <c r="Q524" s="589"/>
      <c r="AR524" s="356"/>
      <c r="AS524" s="356"/>
      <c r="AT524" s="356"/>
      <c r="AU524" s="356"/>
      <c r="AV524" s="356"/>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51" t="s">
        <v>422</v>
      </c>
      <c r="D525" s="1050"/>
      <c r="E525" s="743">
        <v>4.2524469714496412E-3</v>
      </c>
      <c r="F525" s="589"/>
      <c r="G525" s="589"/>
      <c r="H525" s="1051" t="s">
        <v>412</v>
      </c>
      <c r="I525" s="1050"/>
      <c r="J525" s="744">
        <v>1.848056796149751E-2</v>
      </c>
      <c r="K525" s="589"/>
      <c r="L525" s="589"/>
      <c r="M525" s="1051" t="s">
        <v>391</v>
      </c>
      <c r="N525" s="1050"/>
      <c r="O525" s="745">
        <v>0.12442348925727742</v>
      </c>
      <c r="P525" s="589"/>
      <c r="Q525" s="589"/>
      <c r="AR525" s="356"/>
      <c r="AS525" s="356"/>
      <c r="AT525" s="356"/>
      <c r="AU525" s="356"/>
      <c r="AV525" s="356"/>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51" t="s">
        <v>402</v>
      </c>
      <c r="D526" s="1050"/>
      <c r="E526" s="743">
        <v>3.0728842204131523E-2</v>
      </c>
      <c r="F526" s="589"/>
      <c r="G526" s="589"/>
      <c r="H526" s="1051" t="s">
        <v>425</v>
      </c>
      <c r="I526" s="1050"/>
      <c r="J526" s="744">
        <v>-4.1680935342717444E-3</v>
      </c>
      <c r="K526" s="589"/>
      <c r="L526" s="589"/>
      <c r="M526" s="1051" t="s">
        <v>412</v>
      </c>
      <c r="N526" s="1050"/>
      <c r="O526" s="745">
        <v>7.6715918419657126E-3</v>
      </c>
      <c r="P526" s="589"/>
      <c r="Q526" s="589"/>
      <c r="AR526" s="356"/>
      <c r="AS526" s="356"/>
      <c r="AT526" s="356"/>
      <c r="AU526" s="356"/>
      <c r="AV526" s="356"/>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51" t="s">
        <v>391</v>
      </c>
      <c r="D527" s="1050"/>
      <c r="E527" s="743">
        <v>9.4698229213065102E-2</v>
      </c>
      <c r="F527" s="589"/>
      <c r="G527" s="589"/>
      <c r="H527" s="1051" t="s">
        <v>418</v>
      </c>
      <c r="I527" s="1050"/>
      <c r="J527" s="744">
        <v>-6.7523907293819E-3</v>
      </c>
      <c r="K527" s="589"/>
      <c r="L527" s="589"/>
      <c r="M527" s="1051" t="s">
        <v>425</v>
      </c>
      <c r="N527" s="1050"/>
      <c r="O527" s="745">
        <v>2.2307902070702328E-3</v>
      </c>
      <c r="P527" s="589"/>
      <c r="Q527" s="589"/>
      <c r="AR527" s="356"/>
      <c r="AS527" s="356"/>
      <c r="AT527" s="356"/>
      <c r="AU527" s="356"/>
      <c r="AV527" s="356"/>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51" t="s">
        <v>412</v>
      </c>
      <c r="D528" s="1050"/>
      <c r="E528" s="743">
        <v>1.8235419339355109E-2</v>
      </c>
      <c r="F528" s="589"/>
      <c r="G528" s="589"/>
      <c r="H528" s="1051" t="s">
        <v>400</v>
      </c>
      <c r="I528" s="1050"/>
      <c r="J528" s="744">
        <v>-4.7922936239761217E-2</v>
      </c>
      <c r="K528" s="589"/>
      <c r="L528" s="589"/>
      <c r="M528" s="1051" t="s">
        <v>418</v>
      </c>
      <c r="N528" s="1050"/>
      <c r="O528" s="745">
        <v>-1.0229126984597131E-2</v>
      </c>
      <c r="P528" s="589"/>
      <c r="Q528" s="589"/>
      <c r="AR528" s="356"/>
      <c r="AS528" s="356"/>
      <c r="AT528" s="356"/>
      <c r="AU528" s="356"/>
      <c r="AV528" s="356"/>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51" t="s">
        <v>425</v>
      </c>
      <c r="D529" s="1050"/>
      <c r="E529" s="743">
        <v>-1.6551579873907989E-3</v>
      </c>
      <c r="F529" s="589"/>
      <c r="G529" s="589"/>
      <c r="H529" s="1051" t="s">
        <v>399</v>
      </c>
      <c r="I529" s="1050"/>
      <c r="J529" s="744">
        <v>-5.9657136461833869E-2</v>
      </c>
      <c r="K529" s="589"/>
      <c r="L529" s="589"/>
      <c r="M529" s="1051" t="s">
        <v>400</v>
      </c>
      <c r="N529" s="1050"/>
      <c r="O529" s="745">
        <v>-4.843844272901595E-2</v>
      </c>
      <c r="P529" s="589"/>
      <c r="Q529" s="589"/>
      <c r="AR529" s="356"/>
      <c r="AS529" s="356"/>
      <c r="AT529" s="356"/>
      <c r="AU529" s="356"/>
      <c r="AV529" s="356"/>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51" t="s">
        <v>418</v>
      </c>
      <c r="D530" s="1050"/>
      <c r="E530" s="743">
        <v>-8.2231571392707859E-3</v>
      </c>
      <c r="F530" s="589"/>
      <c r="G530" s="589"/>
      <c r="H530" s="1051" t="s">
        <v>405</v>
      </c>
      <c r="I530" s="1050"/>
      <c r="J530" s="744">
        <v>1.1684676613727811E-3</v>
      </c>
      <c r="K530" s="589"/>
      <c r="L530" s="589"/>
      <c r="M530" s="1051" t="s">
        <v>399</v>
      </c>
      <c r="N530" s="1050"/>
      <c r="O530" s="745">
        <v>-3.2401048215036407E-2</v>
      </c>
      <c r="P530" s="589"/>
      <c r="Q530" s="589"/>
      <c r="AR530" s="356"/>
      <c r="AS530" s="356"/>
      <c r="AT530" s="356"/>
      <c r="AU530" s="356"/>
      <c r="AV530" s="356"/>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51" t="s">
        <v>400</v>
      </c>
      <c r="D531" s="1050"/>
      <c r="E531" s="743">
        <v>-4.6581706947450126E-2</v>
      </c>
      <c r="F531" s="589"/>
      <c r="G531" s="589"/>
      <c r="H531" s="1051" t="s">
        <v>423</v>
      </c>
      <c r="I531" s="1050"/>
      <c r="J531" s="744">
        <v>-6.2417416131285621E-3</v>
      </c>
      <c r="K531" s="589"/>
      <c r="L531" s="589"/>
      <c r="M531" s="1051" t="s">
        <v>405</v>
      </c>
      <c r="N531" s="1050"/>
      <c r="O531" s="745">
        <v>2.8744700464688504E-2</v>
      </c>
      <c r="P531" s="589"/>
      <c r="Q531" s="589"/>
      <c r="AR531" s="356"/>
      <c r="AS531" s="356"/>
      <c r="AT531" s="356"/>
      <c r="AU531" s="356"/>
      <c r="AV531" s="356"/>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51" t="s">
        <v>399</v>
      </c>
      <c r="D532" s="1050"/>
      <c r="E532" s="743">
        <v>-3.0435306968110334E-2</v>
      </c>
      <c r="F532" s="589"/>
      <c r="G532" s="589"/>
      <c r="H532" s="1051" t="s">
        <v>396</v>
      </c>
      <c r="I532" s="1050"/>
      <c r="J532" s="744">
        <v>7.3117418638851933E-2</v>
      </c>
      <c r="K532" s="589"/>
      <c r="L532" s="589"/>
      <c r="M532" s="1051" t="s">
        <v>423</v>
      </c>
      <c r="N532" s="1050"/>
      <c r="O532" s="745">
        <v>-1.9408120730291219E-3</v>
      </c>
      <c r="P532" s="589"/>
      <c r="Q532" s="589"/>
      <c r="AR532" s="356"/>
      <c r="AS532" s="356"/>
      <c r="AT532" s="356"/>
      <c r="AU532" s="356"/>
      <c r="AV532" s="356"/>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51" t="s">
        <v>405</v>
      </c>
      <c r="D533" s="1050"/>
      <c r="E533" s="743">
        <v>1.1966233945797147E-2</v>
      </c>
      <c r="F533" s="589"/>
      <c r="G533" s="589"/>
      <c r="H533" s="1051" t="s">
        <v>403</v>
      </c>
      <c r="I533" s="1050"/>
      <c r="J533" s="744">
        <v>9.0723858898809576E-3</v>
      </c>
      <c r="K533" s="589"/>
      <c r="L533" s="589"/>
      <c r="M533" s="1051" t="s">
        <v>396</v>
      </c>
      <c r="N533" s="1050"/>
      <c r="O533" s="745">
        <v>8.1804879128417982E-2</v>
      </c>
      <c r="P533" s="589"/>
      <c r="Q533" s="589"/>
      <c r="AR533" s="356"/>
      <c r="AS533" s="356"/>
      <c r="AT533" s="356"/>
      <c r="AU533" s="356"/>
      <c r="AV533" s="356"/>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51" t="s">
        <v>423</v>
      </c>
      <c r="D534" s="1050"/>
      <c r="E534" s="743">
        <v>-5.184849212867053E-3</v>
      </c>
      <c r="F534" s="589"/>
      <c r="G534" s="589"/>
      <c r="H534" s="1051" t="s">
        <v>417</v>
      </c>
      <c r="I534" s="1050"/>
      <c r="J534" s="744">
        <v>-1.4508554936640912E-2</v>
      </c>
      <c r="K534" s="589"/>
      <c r="L534" s="589"/>
      <c r="M534" s="1051" t="s">
        <v>403</v>
      </c>
      <c r="N534" s="1050"/>
      <c r="O534" s="745">
        <v>2.9370390329221736E-2</v>
      </c>
      <c r="P534" s="589"/>
      <c r="Q534" s="589"/>
      <c r="AR534" s="356"/>
      <c r="AS534" s="356"/>
      <c r="AT534" s="356"/>
      <c r="AU534" s="356"/>
      <c r="AV534" s="356"/>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51" t="s">
        <v>396</v>
      </c>
      <c r="D535" s="1050"/>
      <c r="E535" s="743">
        <v>7.8517184632062781E-2</v>
      </c>
      <c r="F535" s="589"/>
      <c r="G535" s="589"/>
      <c r="H535" s="1051" t="s">
        <v>393</v>
      </c>
      <c r="I535" s="1050"/>
      <c r="J535" s="744">
        <v>-7.0996952422127502E-2</v>
      </c>
      <c r="K535" s="589"/>
      <c r="L535" s="589"/>
      <c r="M535" s="1051" t="s">
        <v>417</v>
      </c>
      <c r="N535" s="1050"/>
      <c r="O535" s="745">
        <v>-9.0821784470681514E-3</v>
      </c>
      <c r="P535" s="589"/>
      <c r="Q535" s="589"/>
      <c r="AR535" s="356"/>
      <c r="AS535" s="356"/>
      <c r="AT535" s="356"/>
      <c r="AU535" s="356"/>
      <c r="AV535" s="356"/>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51" t="s">
        <v>403</v>
      </c>
      <c r="D536" s="1050"/>
      <c r="E536" s="743">
        <v>1.3070500457892577E-2</v>
      </c>
      <c r="F536" s="589"/>
      <c r="G536" s="589"/>
      <c r="H536" s="1051" t="s">
        <v>395</v>
      </c>
      <c r="I536" s="1050"/>
      <c r="J536" s="744">
        <v>4.0977089323335728E-2</v>
      </c>
      <c r="K536" s="589"/>
      <c r="L536" s="589"/>
      <c r="M536" s="1051" t="s">
        <v>393</v>
      </c>
      <c r="N536" s="1050"/>
      <c r="O536" s="745">
        <v>-9.856238015617802E-2</v>
      </c>
      <c r="P536" s="589"/>
      <c r="Q536" s="589"/>
      <c r="AR536" s="356"/>
      <c r="AS536" s="356"/>
      <c r="AT536" s="356"/>
      <c r="AU536" s="356"/>
      <c r="AV536" s="356"/>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51" t="s">
        <v>417</v>
      </c>
      <c r="D537" s="1050"/>
      <c r="E537" s="743">
        <v>-1.0782546925199674E-2</v>
      </c>
      <c r="F537" s="589"/>
      <c r="G537" s="589"/>
      <c r="H537" s="1051" t="s">
        <v>411</v>
      </c>
      <c r="I537" s="1050"/>
      <c r="J537" s="744">
        <v>2.0396542179779251E-2</v>
      </c>
      <c r="K537" s="589"/>
      <c r="L537" s="589"/>
      <c r="M537" s="1051" t="s">
        <v>395</v>
      </c>
      <c r="N537" s="1050"/>
      <c r="O537" s="745">
        <v>9.7127112664910614E-2</v>
      </c>
      <c r="P537" s="589"/>
      <c r="Q537" s="589"/>
      <c r="AR537" s="356"/>
      <c r="AS537" s="356"/>
      <c r="AT537" s="356"/>
      <c r="AU537" s="356"/>
      <c r="AV537" s="356"/>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51" t="s">
        <v>393</v>
      </c>
      <c r="D538" s="1050"/>
      <c r="E538" s="743">
        <v>-7.8953880375958407E-2</v>
      </c>
      <c r="F538" s="589"/>
      <c r="G538" s="589"/>
      <c r="H538" s="1051" t="s">
        <v>407</v>
      </c>
      <c r="I538" s="1050"/>
      <c r="J538" s="744">
        <v>2.5363750406592639E-2</v>
      </c>
      <c r="K538" s="589"/>
      <c r="L538" s="589"/>
      <c r="M538" s="1051" t="s">
        <v>411</v>
      </c>
      <c r="N538" s="1050"/>
      <c r="O538" s="745">
        <v>6.4756154256040525E-3</v>
      </c>
      <c r="P538" s="589"/>
      <c r="Q538" s="589"/>
      <c r="AR538" s="356"/>
      <c r="AS538" s="356"/>
      <c r="AT538" s="356"/>
      <c r="AU538" s="356"/>
      <c r="AV538" s="356"/>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51" t="s">
        <v>395</v>
      </c>
      <c r="D539" s="1050"/>
      <c r="E539" s="743">
        <v>7.3370263712327702E-2</v>
      </c>
      <c r="F539" s="589"/>
      <c r="G539" s="589"/>
      <c r="H539" s="1051" t="s">
        <v>421</v>
      </c>
      <c r="I539" s="1050"/>
      <c r="J539" s="744">
        <v>2.4149087787092845E-3</v>
      </c>
      <c r="K539" s="589"/>
      <c r="L539" s="589"/>
      <c r="M539" s="1051" t="s">
        <v>421</v>
      </c>
      <c r="N539" s="1050"/>
      <c r="O539" s="745">
        <v>6.7922001382613138E-3</v>
      </c>
      <c r="P539" s="589"/>
      <c r="Q539" s="589"/>
      <c r="AR539" s="356"/>
      <c r="AS539" s="356"/>
      <c r="AT539" s="356"/>
      <c r="AU539" s="356"/>
      <c r="AV539" s="356"/>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51" t="s">
        <v>411</v>
      </c>
      <c r="D540" s="1050"/>
      <c r="E540" s="743">
        <v>1.3452593706720539E-2</v>
      </c>
      <c r="F540" s="589"/>
      <c r="G540" s="589"/>
      <c r="H540" s="1051" t="s">
        <v>404</v>
      </c>
      <c r="I540" s="1050"/>
      <c r="J540" s="744">
        <v>3.1136382476860961E-2</v>
      </c>
      <c r="K540" s="589"/>
      <c r="L540" s="589"/>
      <c r="M540" s="1051" t="s">
        <v>429</v>
      </c>
      <c r="N540" s="1050"/>
      <c r="O540" s="745">
        <v>-7.448200964723454E-4</v>
      </c>
      <c r="P540" s="589"/>
      <c r="Q540" s="589"/>
      <c r="AR540" s="356"/>
      <c r="AS540" s="356"/>
      <c r="AT540" s="356"/>
      <c r="AU540" s="356"/>
      <c r="AV540" s="356"/>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51" t="s">
        <v>407</v>
      </c>
      <c r="D541" s="1050"/>
      <c r="E541" s="743">
        <v>1.9658727915509898E-2</v>
      </c>
      <c r="F541" s="589"/>
      <c r="G541" s="589"/>
      <c r="H541" s="1051" t="s">
        <v>406</v>
      </c>
      <c r="I541" s="1050"/>
      <c r="J541" s="744">
        <v>6.4502494549052956E-3</v>
      </c>
      <c r="K541" s="589"/>
      <c r="L541" s="589"/>
      <c r="M541" s="1051" t="s">
        <v>404</v>
      </c>
      <c r="N541" s="1050"/>
      <c r="O541" s="745">
        <v>2.3240167729448532E-2</v>
      </c>
      <c r="P541" s="589"/>
      <c r="Q541" s="589"/>
      <c r="AR541" s="356"/>
      <c r="AS541" s="356"/>
      <c r="AT541" s="356"/>
      <c r="AU541" s="356"/>
      <c r="AV541" s="356"/>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51" t="s">
        <v>421</v>
      </c>
      <c r="D542" s="1050"/>
      <c r="E542" s="743">
        <v>6.0647778922333856E-3</v>
      </c>
      <c r="F542" s="589"/>
      <c r="G542" s="589"/>
      <c r="H542" s="1051" t="s">
        <v>397</v>
      </c>
      <c r="I542" s="1050"/>
      <c r="J542" s="744">
        <v>5.3863325293990176E-2</v>
      </c>
      <c r="K542" s="589"/>
      <c r="L542" s="589"/>
      <c r="M542" s="1051" t="s">
        <v>406</v>
      </c>
      <c r="N542" s="1050"/>
      <c r="O542" s="745">
        <v>1.5178162810913104E-2</v>
      </c>
      <c r="P542" s="589"/>
      <c r="Q542" s="589"/>
      <c r="AR542" s="356"/>
      <c r="AS542" s="356"/>
      <c r="AT542" s="356"/>
      <c r="AU542" s="356"/>
      <c r="AV542" s="356"/>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51" t="s">
        <v>429</v>
      </c>
      <c r="D543" s="1050"/>
      <c r="E543" s="743">
        <v>-1.2501415461616588E-3</v>
      </c>
      <c r="F543" s="589"/>
      <c r="G543" s="589"/>
      <c r="H543" s="1051" t="s">
        <v>392</v>
      </c>
      <c r="I543" s="1050"/>
      <c r="J543" s="744">
        <v>-7.6696390189613453E-2</v>
      </c>
      <c r="K543" s="589"/>
      <c r="L543" s="589"/>
      <c r="M543" s="1051" t="s">
        <v>397</v>
      </c>
      <c r="N543" s="1050"/>
      <c r="O543" s="745">
        <v>6.7503810816555335E-2</v>
      </c>
      <c r="P543" s="589"/>
      <c r="Q543" s="589"/>
      <c r="AR543" s="356"/>
      <c r="AS543" s="356"/>
      <c r="AT543" s="356"/>
      <c r="AU543" s="356"/>
      <c r="AV543" s="356"/>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51" t="s">
        <v>404</v>
      </c>
      <c r="D544" s="1050"/>
      <c r="E544" s="743">
        <v>2.6076034518494568E-2</v>
      </c>
      <c r="F544" s="589"/>
      <c r="G544" s="589"/>
      <c r="H544" s="1051" t="s">
        <v>415</v>
      </c>
      <c r="I544" s="1050"/>
      <c r="J544" s="744">
        <v>-1.6023979096174729E-2</v>
      </c>
      <c r="K544" s="589"/>
      <c r="L544" s="589"/>
      <c r="M544" s="1051" t="s">
        <v>392</v>
      </c>
      <c r="N544" s="1050"/>
      <c r="O544" s="745">
        <v>-7.100836146311558E-2</v>
      </c>
      <c r="P544" s="589"/>
      <c r="Q544" s="589"/>
      <c r="AR544" s="356"/>
      <c r="AS544" s="356"/>
      <c r="AT544" s="356"/>
      <c r="AU544" s="356"/>
      <c r="AV544" s="356"/>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51" t="s">
        <v>406</v>
      </c>
      <c r="D545" s="1050"/>
      <c r="E545" s="743">
        <v>2.3848129069161485E-2</v>
      </c>
      <c r="F545" s="589"/>
      <c r="G545" s="589"/>
      <c r="H545" s="1051" t="s">
        <v>409</v>
      </c>
      <c r="I545" s="1050"/>
      <c r="J545" s="744">
        <v>2.4447806033673657E-2</v>
      </c>
      <c r="K545" s="589"/>
      <c r="L545" s="589"/>
      <c r="M545" s="1051" t="s">
        <v>415</v>
      </c>
      <c r="N545" s="1050"/>
      <c r="O545" s="745">
        <v>3.2858143028432812E-4</v>
      </c>
      <c r="P545" s="589"/>
      <c r="Q545" s="589"/>
      <c r="AR545" s="356"/>
      <c r="AS545" s="356"/>
      <c r="AT545" s="356"/>
      <c r="AU545" s="356"/>
      <c r="AV545" s="356"/>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51" t="s">
        <v>397</v>
      </c>
      <c r="D546" s="1050"/>
      <c r="E546" s="743">
        <v>7.7078390480605288E-2</v>
      </c>
      <c r="F546" s="589"/>
      <c r="G546" s="589"/>
      <c r="H546" s="1051" t="s">
        <v>420</v>
      </c>
      <c r="I546" s="1050"/>
      <c r="J546" s="744">
        <v>-1.1340912986303646E-3</v>
      </c>
      <c r="K546" s="589"/>
      <c r="L546" s="589"/>
      <c r="M546" s="1051" t="s">
        <v>409</v>
      </c>
      <c r="N546" s="1050"/>
      <c r="O546" s="745">
        <v>1.5072170197344468E-2</v>
      </c>
      <c r="P546" s="589"/>
      <c r="Q546" s="589"/>
      <c r="AR546" s="356"/>
      <c r="AS546" s="356"/>
      <c r="AT546" s="356"/>
      <c r="AU546" s="356"/>
      <c r="AV546" s="356"/>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51" t="s">
        <v>392</v>
      </c>
      <c r="D547" s="1050"/>
      <c r="E547" s="743">
        <v>-8.8314830664456306E-2</v>
      </c>
      <c r="F547" s="589"/>
      <c r="G547" s="589"/>
      <c r="H547" s="1051" t="s">
        <v>390</v>
      </c>
      <c r="I547" s="1050"/>
      <c r="J547" s="744">
        <v>0.12677094125828089</v>
      </c>
      <c r="K547" s="589"/>
      <c r="L547" s="589"/>
      <c r="M547" s="1051" t="s">
        <v>420</v>
      </c>
      <c r="N547" s="1050"/>
      <c r="O547" s="745">
        <v>5.0437409550434303E-3</v>
      </c>
      <c r="P547" s="589"/>
      <c r="Q547" s="589"/>
      <c r="AR547" s="356"/>
      <c r="AS547" s="356"/>
      <c r="AT547" s="356"/>
      <c r="AU547" s="356"/>
      <c r="AV547" s="356"/>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51" t="s">
        <v>415</v>
      </c>
      <c r="D548" s="1050"/>
      <c r="E548" s="743">
        <v>-2.3637323447510583E-3</v>
      </c>
      <c r="F548" s="589"/>
      <c r="G548" s="589"/>
      <c r="H548" s="1051" t="s">
        <v>416</v>
      </c>
      <c r="I548" s="1050"/>
      <c r="J548" s="744">
        <v>-9.0825528652605219E-4</v>
      </c>
      <c r="K548" s="589"/>
      <c r="L548" s="589"/>
      <c r="M548" s="1051" t="s">
        <v>390</v>
      </c>
      <c r="N548" s="1050"/>
      <c r="O548" s="745">
        <v>0.11298075224716056</v>
      </c>
      <c r="P548" s="589"/>
      <c r="Q548" s="589"/>
      <c r="AR548" s="356"/>
      <c r="AS548" s="356"/>
      <c r="AT548" s="356"/>
      <c r="AU548" s="356"/>
      <c r="AV548" s="356"/>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51" t="s">
        <v>409</v>
      </c>
      <c r="D549" s="1050"/>
      <c r="E549" s="743">
        <v>1.867761152252756E-2</v>
      </c>
      <c r="F549" s="589"/>
      <c r="G549" s="589"/>
      <c r="H549" s="1051" t="s">
        <v>424</v>
      </c>
      <c r="I549" s="1050"/>
      <c r="J549" s="744">
        <v>5.3773014954109268E-3</v>
      </c>
      <c r="K549" s="589"/>
      <c r="L549" s="589"/>
      <c r="M549" s="1051" t="s">
        <v>416</v>
      </c>
      <c r="N549" s="1050"/>
      <c r="O549" s="745">
        <v>1.7444104932206526E-2</v>
      </c>
      <c r="P549" s="589"/>
      <c r="Q549" s="589"/>
      <c r="AR549" s="356"/>
      <c r="AS549" s="356"/>
      <c r="AT549" s="356"/>
      <c r="AU549" s="356"/>
      <c r="AV549" s="356"/>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51" t="s">
        <v>420</v>
      </c>
      <c r="D550" s="1050"/>
      <c r="E550" s="743">
        <v>8.1100066204793202E-3</v>
      </c>
      <c r="F550" s="589"/>
      <c r="G550" s="589"/>
      <c r="H550" s="1051" t="s">
        <v>398</v>
      </c>
      <c r="I550" s="1050"/>
      <c r="J550" s="744">
        <v>-6.1768991502360322E-2</v>
      </c>
      <c r="K550" s="589"/>
      <c r="L550" s="589"/>
      <c r="M550" s="1051" t="s">
        <v>398</v>
      </c>
      <c r="N550" s="1050"/>
      <c r="O550" s="745">
        <v>4.1590702186543649E-2</v>
      </c>
      <c r="P550" s="589"/>
      <c r="Q550" s="589"/>
      <c r="AR550" s="356"/>
      <c r="AS550" s="356"/>
      <c r="AT550" s="356"/>
      <c r="AU550" s="356"/>
      <c r="AV550" s="356"/>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51" t="s">
        <v>390</v>
      </c>
      <c r="D551" s="1050"/>
      <c r="E551" s="743">
        <v>0.10038331230280928</v>
      </c>
      <c r="F551" s="589"/>
      <c r="G551" s="589"/>
      <c r="H551" s="1051" t="s">
        <v>414</v>
      </c>
      <c r="I551" s="1050"/>
      <c r="J551" s="744">
        <v>-1.6356871732900995E-2</v>
      </c>
      <c r="K551" s="589"/>
      <c r="L551" s="589"/>
      <c r="M551" s="1051" t="s">
        <v>414</v>
      </c>
      <c r="N551" s="1050"/>
      <c r="O551" s="745">
        <v>-7.8696595547864921E-3</v>
      </c>
      <c r="P551" s="589"/>
      <c r="Q551" s="589"/>
      <c r="AR551" s="356"/>
      <c r="AS551" s="356"/>
      <c r="AT551" s="356"/>
      <c r="AU551" s="356"/>
      <c r="AV551" s="356"/>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51" t="s">
        <v>416</v>
      </c>
      <c r="D552" s="1050"/>
      <c r="E552" s="743">
        <v>5.3840266591822106E-3</v>
      </c>
      <c r="F552" s="589"/>
      <c r="G552" s="589"/>
      <c r="H552" s="1051" t="s">
        <v>410</v>
      </c>
      <c r="I552" s="1050"/>
      <c r="J552" s="744">
        <v>-1.1641366444757273E-2</v>
      </c>
      <c r="K552" s="589"/>
      <c r="L552" s="589"/>
      <c r="M552" s="1051" t="s">
        <v>410</v>
      </c>
      <c r="N552" s="1050"/>
      <c r="O552" s="745">
        <v>-2.0700700669378944E-2</v>
      </c>
      <c r="P552" s="589"/>
      <c r="Q552" s="589"/>
      <c r="AR552" s="356"/>
      <c r="AS552" s="356"/>
      <c r="AT552" s="356"/>
      <c r="AU552" s="356"/>
      <c r="AV552" s="356"/>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51" t="s">
        <v>424</v>
      </c>
      <c r="D553" s="1050"/>
      <c r="E553" s="743">
        <v>5.3895545590666805E-3</v>
      </c>
      <c r="F553" s="589"/>
      <c r="G553" s="589"/>
      <c r="H553" s="1051" t="s">
        <v>413</v>
      </c>
      <c r="I553" s="1050"/>
      <c r="J553" s="744">
        <v>-1.1088303455921338E-3</v>
      </c>
      <c r="K553" s="589"/>
      <c r="L553" s="589"/>
      <c r="M553" s="1051" t="s">
        <v>413</v>
      </c>
      <c r="N553" s="1050"/>
      <c r="O553" s="745">
        <v>-1.958440070530611E-2</v>
      </c>
      <c r="P553" s="589"/>
      <c r="Q553" s="589"/>
      <c r="AR553" s="356"/>
      <c r="AS553" s="356"/>
      <c r="AT553" s="356"/>
      <c r="AU553" s="356"/>
      <c r="AV553" s="356"/>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51" t="s">
        <v>398</v>
      </c>
      <c r="D554" s="1050"/>
      <c r="E554" s="743">
        <v>1.0914875124373681E-2</v>
      </c>
      <c r="F554" s="589"/>
      <c r="G554" s="589"/>
      <c r="H554" s="1051" t="s">
        <v>419</v>
      </c>
      <c r="I554" s="1050"/>
      <c r="J554" s="744">
        <v>-8.9525254085120881E-3</v>
      </c>
      <c r="K554" s="589"/>
      <c r="L554" s="589"/>
      <c r="M554" s="1051" t="s">
        <v>419</v>
      </c>
      <c r="N554" s="1050"/>
      <c r="O554" s="745">
        <v>1.7209274738135903E-3</v>
      </c>
      <c r="P554" s="589"/>
      <c r="Q554" s="589"/>
      <c r="AR554" s="356"/>
      <c r="AS554" s="356"/>
      <c r="AT554" s="356"/>
      <c r="AU554" s="356"/>
      <c r="AV554" s="356"/>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51" t="s">
        <v>414</v>
      </c>
      <c r="D555" s="1050"/>
      <c r="E555" s="743">
        <v>-7.6630537385541254E-3</v>
      </c>
      <c r="F555" s="589"/>
      <c r="G555" s="589"/>
      <c r="H555" s="1051" t="s">
        <v>428</v>
      </c>
      <c r="I555" s="1050"/>
      <c r="J555" s="744">
        <v>-1.6180480413836146E-3</v>
      </c>
      <c r="K555" s="589"/>
      <c r="L555" s="589"/>
      <c r="M555" s="1051" t="s">
        <v>428</v>
      </c>
      <c r="N555" s="1050"/>
      <c r="O555" s="745">
        <v>-3.0400929360187416E-3</v>
      </c>
      <c r="P555" s="589"/>
      <c r="Q555" s="589"/>
      <c r="AR555" s="356"/>
      <c r="AS555" s="356"/>
      <c r="AT555" s="356"/>
      <c r="AU555" s="356"/>
      <c r="AV555" s="356"/>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51" t="s">
        <v>410</v>
      </c>
      <c r="D556" s="1050"/>
      <c r="E556" s="743">
        <v>-1.9426926095501635E-2</v>
      </c>
      <c r="F556" s="589"/>
      <c r="G556" s="589"/>
      <c r="H556" s="1051" t="s">
        <v>215</v>
      </c>
      <c r="I556" s="1050"/>
      <c r="J556" s="744">
        <v>0.1274895361288714</v>
      </c>
      <c r="K556" s="589"/>
      <c r="L556" s="589"/>
      <c r="M556" s="1051" t="s">
        <v>215</v>
      </c>
      <c r="N556" s="1050"/>
      <c r="O556" s="745">
        <v>0.11433513112252119</v>
      </c>
      <c r="P556" s="589"/>
      <c r="Q556" s="589"/>
      <c r="AR556" s="356"/>
      <c r="AS556" s="356"/>
      <c r="AT556" s="356"/>
      <c r="AU556" s="356"/>
      <c r="AV556" s="356"/>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51" t="s">
        <v>413</v>
      </c>
      <c r="D557" s="1050"/>
      <c r="E557" s="743">
        <v>-1.4665755869230785E-2</v>
      </c>
      <c r="F557" s="589"/>
      <c r="G557" s="589"/>
      <c r="H557" s="1051" t="s">
        <v>226</v>
      </c>
      <c r="I557" s="1050"/>
      <c r="J557" s="744">
        <v>6.5263105282222761E-2</v>
      </c>
      <c r="K557" s="589"/>
      <c r="L557" s="589"/>
      <c r="M557" s="1051" t="s">
        <v>226</v>
      </c>
      <c r="N557" s="1050"/>
      <c r="O557" s="745">
        <v>6.2383773653194488E-2</v>
      </c>
      <c r="P557" s="589"/>
      <c r="Q557" s="589"/>
      <c r="AR557" s="356"/>
      <c r="AS557" s="356"/>
      <c r="AT557" s="356"/>
      <c r="AU557" s="356"/>
      <c r="AV557" s="356"/>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51" t="s">
        <v>419</v>
      </c>
      <c r="D558" s="1050"/>
      <c r="E558" s="743">
        <v>4.1145158308851003E-3</v>
      </c>
      <c r="F558" s="589"/>
      <c r="G558" s="589"/>
      <c r="H558" s="1051" t="s">
        <v>219</v>
      </c>
      <c r="I558" s="1050"/>
      <c r="J558" s="744">
        <v>0.12226743136207155</v>
      </c>
      <c r="K558" s="589"/>
      <c r="L558" s="589"/>
      <c r="M558" s="1051" t="s">
        <v>219</v>
      </c>
      <c r="N558" s="1050"/>
      <c r="O558" s="745">
        <v>0.10465260762546393</v>
      </c>
      <c r="P558" s="589"/>
      <c r="Q558" s="589"/>
      <c r="AR558" s="356"/>
      <c r="AS558" s="356"/>
      <c r="AT558" s="356"/>
      <c r="AU558" s="356"/>
      <c r="AV558" s="356"/>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51" t="s">
        <v>215</v>
      </c>
      <c r="D559" s="1050"/>
      <c r="E559" s="743">
        <v>0.10185755022172924</v>
      </c>
      <c r="F559" s="589"/>
      <c r="G559" s="589"/>
      <c r="H559" s="1051" t="s">
        <v>224</v>
      </c>
      <c r="I559" s="1050"/>
      <c r="J559" s="744">
        <v>0.10200532711777612</v>
      </c>
      <c r="K559" s="589"/>
      <c r="L559" s="589"/>
      <c r="M559" s="1051" t="s">
        <v>224</v>
      </c>
      <c r="N559" s="1050"/>
      <c r="O559" s="745">
        <v>8.7965293953453857E-2</v>
      </c>
      <c r="P559" s="589"/>
      <c r="Q559" s="589"/>
      <c r="AR559" s="356"/>
      <c r="AS559" s="356"/>
      <c r="AT559" s="356"/>
      <c r="AU559" s="356"/>
      <c r="AV559" s="356"/>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51" t="s">
        <v>226</v>
      </c>
      <c r="D560" s="1050"/>
      <c r="E560" s="743">
        <v>4.9783861987308928E-2</v>
      </c>
      <c r="F560" s="589"/>
      <c r="G560" s="589"/>
      <c r="H560" s="1051" t="s">
        <v>238</v>
      </c>
      <c r="I560" s="1050"/>
      <c r="J560" s="744">
        <v>1.6790886516627114E-2</v>
      </c>
      <c r="K560" s="589"/>
      <c r="L560" s="589"/>
      <c r="M560" s="1051" t="s">
        <v>238</v>
      </c>
      <c r="N560" s="1050"/>
      <c r="O560" s="745">
        <v>2.5415877121655019E-2</v>
      </c>
      <c r="P560" s="589"/>
      <c r="Q560" s="589"/>
      <c r="AR560" s="356"/>
      <c r="AS560" s="356"/>
      <c r="AT560" s="356"/>
      <c r="AU560" s="356"/>
      <c r="AV560" s="356"/>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51" t="s">
        <v>219</v>
      </c>
      <c r="D561" s="1050"/>
      <c r="E561" s="743">
        <v>9.6933057905535164E-2</v>
      </c>
      <c r="F561" s="589"/>
      <c r="G561" s="589"/>
      <c r="H561" s="1051" t="s">
        <v>230</v>
      </c>
      <c r="I561" s="1050"/>
      <c r="J561" s="744">
        <v>4.804195031348709E-2</v>
      </c>
      <c r="K561" s="589"/>
      <c r="L561" s="589"/>
      <c r="M561" s="1051" t="s">
        <v>230</v>
      </c>
      <c r="N561" s="1050"/>
      <c r="O561" s="745">
        <v>5.6780823013343022E-2</v>
      </c>
      <c r="P561" s="589"/>
      <c r="Q561" s="589"/>
      <c r="AR561" s="356"/>
      <c r="AS561" s="356"/>
      <c r="AT561" s="356"/>
      <c r="AU561" s="356"/>
      <c r="AV561" s="356"/>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51" t="s">
        <v>224</v>
      </c>
      <c r="D562" s="1050"/>
      <c r="E562" s="743">
        <v>8.1092275039871597E-2</v>
      </c>
      <c r="F562" s="589"/>
      <c r="G562" s="589"/>
      <c r="H562" s="1051" t="s">
        <v>228</v>
      </c>
      <c r="I562" s="1050"/>
      <c r="J562" s="744">
        <v>5.4028839566738512E-2</v>
      </c>
      <c r="K562" s="589"/>
      <c r="L562" s="589"/>
      <c r="M562" s="1051" t="s">
        <v>228</v>
      </c>
      <c r="N562" s="1050"/>
      <c r="O562" s="745">
        <v>4.5958103044626573E-2</v>
      </c>
      <c r="P562" s="589"/>
      <c r="Q562" s="589"/>
      <c r="AR562" s="356"/>
      <c r="AS562" s="356"/>
      <c r="AT562" s="356"/>
      <c r="AU562" s="356"/>
      <c r="AV562" s="356"/>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51" t="s">
        <v>238</v>
      </c>
      <c r="D563" s="1050"/>
      <c r="E563" s="743">
        <v>5.6503301391784251E-3</v>
      </c>
      <c r="F563" s="589"/>
      <c r="G563" s="589"/>
      <c r="H563" s="1051" t="s">
        <v>401</v>
      </c>
      <c r="I563" s="1050"/>
      <c r="J563" s="744">
        <v>4.5898192125858835E-2</v>
      </c>
      <c r="K563" s="589"/>
      <c r="L563" s="589"/>
      <c r="M563" s="1051" t="s">
        <v>401</v>
      </c>
      <c r="N563" s="1050"/>
      <c r="O563" s="745">
        <v>2.344200062101047E-2</v>
      </c>
      <c r="P563" s="589"/>
      <c r="Q563" s="589"/>
      <c r="AR563" s="356"/>
      <c r="AS563" s="356"/>
      <c r="AT563" s="356"/>
      <c r="AU563" s="356"/>
      <c r="AV563" s="356"/>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51" t="s">
        <v>230</v>
      </c>
      <c r="D564" s="1050"/>
      <c r="E564" s="743">
        <v>4.0188677709219196E-2</v>
      </c>
      <c r="F564" s="589"/>
      <c r="G564" s="589"/>
      <c r="H564" s="1051" t="s">
        <v>355</v>
      </c>
      <c r="I564" s="1050"/>
      <c r="J564" s="744">
        <v>8.7135184165340357E-2</v>
      </c>
      <c r="K564" s="589"/>
      <c r="L564" s="589"/>
      <c r="M564" s="1051" t="s">
        <v>355</v>
      </c>
      <c r="N564" s="1050"/>
      <c r="O564" s="745">
        <v>8.8720236990367518E-2</v>
      </c>
      <c r="P564" s="589"/>
      <c r="Q564" s="589"/>
      <c r="AR564" s="356"/>
      <c r="AS564" s="356"/>
      <c r="AT564" s="356"/>
      <c r="AU564" s="356"/>
      <c r="AV564" s="356"/>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51" t="s">
        <v>228</v>
      </c>
      <c r="D565" s="1050"/>
      <c r="E565" s="743">
        <v>4.2744671515306983E-2</v>
      </c>
      <c r="F565" s="589"/>
      <c r="G565" s="589"/>
      <c r="H565" s="1051" t="s">
        <v>361</v>
      </c>
      <c r="I565" s="1050"/>
      <c r="J565" s="744">
        <v>7.2562956826311711E-2</v>
      </c>
      <c r="K565" s="589"/>
      <c r="L565" s="589"/>
      <c r="M565" s="1051" t="s">
        <v>361</v>
      </c>
      <c r="N565" s="1050"/>
      <c r="O565" s="745">
        <v>5.4543786052873015E-2</v>
      </c>
      <c r="P565" s="589"/>
      <c r="Q565" s="589"/>
      <c r="AR565" s="356"/>
      <c r="AS565" s="356"/>
      <c r="AT565" s="356"/>
      <c r="AU565" s="356"/>
      <c r="AV565" s="356"/>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51" t="s">
        <v>401</v>
      </c>
      <c r="D566" s="1050"/>
      <c r="E566" s="743">
        <v>3.4474060660247219E-2</v>
      </c>
      <c r="F566" s="589"/>
      <c r="G566" s="589"/>
      <c r="H566" s="1051" t="s">
        <v>394</v>
      </c>
      <c r="I566" s="1050"/>
      <c r="J566" s="744">
        <v>8.8966950316214474E-2</v>
      </c>
      <c r="K566" s="589"/>
      <c r="L566" s="589"/>
      <c r="M566" s="1051" t="s">
        <v>394</v>
      </c>
      <c r="N566" s="1050"/>
      <c r="O566" s="745">
        <v>8.2704158486411036E-2</v>
      </c>
      <c r="P566" s="589"/>
      <c r="Q566" s="589"/>
      <c r="AR566" s="356"/>
      <c r="AS566" s="356"/>
      <c r="AT566" s="356"/>
      <c r="AU566" s="356"/>
      <c r="AV566" s="356"/>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51" t="s">
        <v>355</v>
      </c>
      <c r="D567" s="1050"/>
      <c r="E567" s="743">
        <v>7.7007065190755702E-2</v>
      </c>
      <c r="F567" s="589"/>
      <c r="G567" s="589"/>
      <c r="H567" s="1051" t="s">
        <v>360</v>
      </c>
      <c r="I567" s="1050"/>
      <c r="J567" s="744">
        <v>2.3339971787860146E-2</v>
      </c>
      <c r="K567" s="589"/>
      <c r="L567" s="589"/>
      <c r="M567" s="1051" t="s">
        <v>360</v>
      </c>
      <c r="N567" s="1050"/>
      <c r="O567" s="745">
        <v>7.7671059537528675E-2</v>
      </c>
      <c r="P567" s="589"/>
      <c r="Q567" s="589"/>
      <c r="AR567" s="356"/>
      <c r="AS567" s="356"/>
      <c r="AT567" s="356"/>
      <c r="AU567" s="356"/>
      <c r="AV567" s="356"/>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51" t="s">
        <v>361</v>
      </c>
      <c r="D568" s="1050"/>
      <c r="E568" s="743">
        <v>5.2091207060999123E-2</v>
      </c>
      <c r="F568" s="589"/>
      <c r="G568" s="589"/>
      <c r="H568" s="1051" t="s">
        <v>357</v>
      </c>
      <c r="I568" s="1050"/>
      <c r="J568" s="746">
        <v>9.4235488575374032E-2</v>
      </c>
      <c r="K568" s="589"/>
      <c r="L568" s="589"/>
      <c r="M568" s="1051" t="s">
        <v>357</v>
      </c>
      <c r="N568" s="1050"/>
      <c r="O568" s="747">
        <v>8.4105479983226747E-2</v>
      </c>
      <c r="P568" s="589"/>
      <c r="Q568" s="589"/>
      <c r="AR568" s="356"/>
      <c r="AS568" s="356"/>
      <c r="AT568" s="356"/>
      <c r="AU568" s="356"/>
      <c r="AV568" s="356"/>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51" t="s">
        <v>394</v>
      </c>
      <c r="D569" s="1050"/>
      <c r="E569" s="743">
        <v>7.6871773800159984E-2</v>
      </c>
      <c r="F569" s="589"/>
      <c r="G569" s="589"/>
      <c r="H569" s="1049"/>
      <c r="I569" s="1050"/>
      <c r="J569" s="605"/>
      <c r="K569" s="589"/>
      <c r="L569" s="589"/>
      <c r="M569" s="1049"/>
      <c r="N569" s="1050"/>
      <c r="O569" s="605"/>
      <c r="P569" s="589"/>
      <c r="Q569" s="589"/>
      <c r="AR569" s="356"/>
      <c r="AS569" s="356"/>
      <c r="AT569" s="356"/>
      <c r="AU569" s="356"/>
      <c r="AV569" s="356"/>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51" t="s">
        <v>360</v>
      </c>
      <c r="D570" s="1050"/>
      <c r="E570" s="743">
        <v>5.560989101504827E-2</v>
      </c>
      <c r="F570" s="589"/>
      <c r="G570" s="589"/>
      <c r="H570" s="1049"/>
      <c r="I570" s="1050"/>
      <c r="J570" s="589"/>
      <c r="K570" s="589"/>
      <c r="L570" s="589"/>
      <c r="M570" s="1049"/>
      <c r="N570" s="1050"/>
      <c r="O570" s="589"/>
      <c r="P570" s="589"/>
      <c r="Q570" s="589"/>
      <c r="AR570" s="356"/>
      <c r="AS570" s="356"/>
      <c r="AT570" s="356"/>
      <c r="AU570" s="356"/>
      <c r="AV570" s="356"/>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51" t="s">
        <v>357</v>
      </c>
      <c r="D571" s="1050"/>
      <c r="E571" s="748">
        <v>7.7755674714377818E-2</v>
      </c>
      <c r="F571" s="589"/>
      <c r="G571" s="589"/>
      <c r="H571" s="1052" t="s">
        <v>273</v>
      </c>
      <c r="I571" s="1050"/>
      <c r="J571" s="1050"/>
      <c r="K571" s="589"/>
      <c r="L571" s="589"/>
      <c r="M571" s="1052" t="s">
        <v>273</v>
      </c>
      <c r="N571" s="1050"/>
      <c r="O571" s="1050"/>
      <c r="P571" s="589"/>
      <c r="Q571" s="589"/>
      <c r="AR571" s="356"/>
      <c r="AS571" s="356"/>
      <c r="AT571" s="356"/>
      <c r="AU571" s="356"/>
      <c r="AV571" s="356"/>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49"/>
      <c r="D572" s="1050"/>
      <c r="E572" s="605"/>
      <c r="F572" s="589"/>
      <c r="G572" s="589"/>
      <c r="H572" s="1053" t="s">
        <v>209</v>
      </c>
      <c r="I572" s="1050"/>
      <c r="J572" s="764" t="s">
        <v>210</v>
      </c>
      <c r="K572" s="589"/>
      <c r="L572" s="589"/>
      <c r="M572" s="1053" t="s">
        <v>209</v>
      </c>
      <c r="N572" s="1050"/>
      <c r="O572" s="765" t="s">
        <v>210</v>
      </c>
      <c r="P572" s="589"/>
      <c r="Q572" s="589"/>
      <c r="AR572" s="356"/>
      <c r="AS572" s="356"/>
      <c r="AT572" s="356"/>
      <c r="AU572" s="356"/>
      <c r="AV572" s="356"/>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49"/>
      <c r="D573" s="1050"/>
      <c r="E573" s="589"/>
      <c r="F573" s="589"/>
      <c r="G573" s="589"/>
      <c r="H573" s="1051" t="s">
        <v>210</v>
      </c>
      <c r="I573" s="1050"/>
      <c r="J573" s="766">
        <v>0.99999999999999989</v>
      </c>
      <c r="K573" s="589"/>
      <c r="L573" s="589"/>
      <c r="M573" s="1051" t="s">
        <v>210</v>
      </c>
      <c r="N573" s="1050"/>
      <c r="O573" s="767">
        <v>1</v>
      </c>
      <c r="P573" s="589"/>
      <c r="Q573" s="589"/>
      <c r="AR573" s="356"/>
      <c r="AS573" s="356"/>
      <c r="AT573" s="356"/>
      <c r="AU573" s="356"/>
      <c r="AV573" s="356"/>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52" t="s">
        <v>273</v>
      </c>
      <c r="D574" s="1050"/>
      <c r="E574" s="1050"/>
      <c r="F574" s="589"/>
      <c r="G574" s="589"/>
      <c r="H574" s="1049"/>
      <c r="I574" s="1050"/>
      <c r="J574" s="605"/>
      <c r="K574" s="589"/>
      <c r="L574" s="589"/>
      <c r="M574" s="1049"/>
      <c r="N574" s="1050"/>
      <c r="O574" s="605"/>
      <c r="P574" s="589"/>
      <c r="Q574" s="589"/>
      <c r="AR574" s="356"/>
      <c r="AS574" s="356"/>
      <c r="AT574" s="356"/>
      <c r="AU574" s="356"/>
      <c r="AV574" s="356"/>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53" t="s">
        <v>209</v>
      </c>
      <c r="D575" s="1050"/>
      <c r="E575" s="768" t="s">
        <v>210</v>
      </c>
      <c r="F575" s="589"/>
      <c r="G575" s="589"/>
      <c r="H575" s="1049"/>
      <c r="I575" s="1050"/>
      <c r="J575" s="589"/>
      <c r="K575" s="589"/>
      <c r="L575" s="589"/>
      <c r="M575" s="1049"/>
      <c r="N575" s="1050"/>
      <c r="O575" s="589"/>
      <c r="P575" s="589"/>
      <c r="Q575" s="589"/>
      <c r="AR575" s="356"/>
      <c r="AS575" s="356"/>
      <c r="AT575" s="356"/>
      <c r="AU575" s="356"/>
      <c r="AV575" s="356"/>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51" t="s">
        <v>210</v>
      </c>
      <c r="D576" s="1050"/>
      <c r="E576" s="769">
        <v>1</v>
      </c>
      <c r="F576" s="589"/>
      <c r="G576" s="589"/>
      <c r="H576" s="1049"/>
      <c r="I576" s="1050"/>
      <c r="J576" s="589"/>
      <c r="K576" s="589"/>
      <c r="L576" s="589"/>
      <c r="M576" s="1049"/>
      <c r="N576" s="1050"/>
      <c r="O576" s="589"/>
      <c r="P576" s="589"/>
      <c r="Q576" s="589"/>
      <c r="AR576" s="356"/>
      <c r="AS576" s="356"/>
      <c r="AT576" s="356"/>
      <c r="AU576" s="356"/>
      <c r="AV576" s="356"/>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49"/>
      <c r="D577" s="1050"/>
      <c r="E577" s="605"/>
      <c r="F577" s="589"/>
      <c r="G577" s="589"/>
      <c r="H577" s="1049"/>
      <c r="I577" s="1050"/>
      <c r="J577" s="589"/>
      <c r="K577" s="589"/>
      <c r="L577" s="589"/>
      <c r="M577" s="1049"/>
      <c r="N577" s="1050"/>
      <c r="O577" s="589"/>
      <c r="P577" s="589"/>
      <c r="Q577" s="589"/>
      <c r="AR577" s="356"/>
      <c r="AS577" s="356"/>
      <c r="AT577" s="356"/>
      <c r="AU577" s="356"/>
      <c r="AV577" s="356"/>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49"/>
      <c r="D578" s="1050"/>
      <c r="E578" s="589"/>
      <c r="F578" s="589"/>
      <c r="G578" s="589"/>
      <c r="H578" s="1049"/>
      <c r="I578" s="1050"/>
      <c r="J578" s="589"/>
      <c r="K578" s="589"/>
      <c r="L578" s="589"/>
      <c r="M578" s="1049"/>
      <c r="N578" s="1050"/>
      <c r="O578" s="589"/>
      <c r="P578" s="589"/>
      <c r="Q578" s="589"/>
      <c r="AR578" s="356"/>
      <c r="AS578" s="356"/>
      <c r="AT578" s="356"/>
      <c r="AU578" s="356"/>
      <c r="AV578" s="356"/>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49"/>
      <c r="D579" s="1050"/>
      <c r="E579" s="589"/>
      <c r="F579" s="589"/>
      <c r="G579" s="589"/>
      <c r="H579" s="1049"/>
      <c r="I579" s="1050"/>
      <c r="J579" s="589"/>
      <c r="K579" s="589"/>
      <c r="L579" s="589"/>
      <c r="M579" s="1049"/>
      <c r="N579" s="1050"/>
      <c r="O579" s="589"/>
      <c r="P579" s="589"/>
      <c r="Q579" s="589"/>
      <c r="AR579" s="356"/>
      <c r="AS579" s="356"/>
      <c r="AT579" s="356"/>
      <c r="AU579" s="356"/>
      <c r="AV579" s="356"/>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49"/>
      <c r="D580" s="1050"/>
      <c r="E580" s="589"/>
      <c r="F580" s="589"/>
      <c r="G580" s="589"/>
      <c r="H580" s="1049"/>
      <c r="I580" s="1050"/>
      <c r="J580" s="589"/>
      <c r="K580" s="589"/>
      <c r="L580" s="589"/>
      <c r="M580" s="1049"/>
      <c r="N580" s="1050"/>
      <c r="O580" s="589"/>
      <c r="P580" s="589"/>
      <c r="Q580" s="589"/>
      <c r="AR580" s="356"/>
      <c r="AS580" s="356"/>
      <c r="AT580" s="356"/>
      <c r="AU580" s="356"/>
      <c r="AV580" s="356"/>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49"/>
      <c r="D581" s="1050"/>
      <c r="E581" s="589"/>
      <c r="F581" s="589"/>
      <c r="G581" s="589"/>
      <c r="H581" s="1049"/>
      <c r="I581" s="1050"/>
      <c r="J581" s="589"/>
      <c r="K581" s="589"/>
      <c r="L581" s="589"/>
      <c r="M581" s="1049"/>
      <c r="N581" s="1050"/>
      <c r="O581" s="589"/>
      <c r="P581" s="589"/>
      <c r="Q581" s="589"/>
      <c r="AR581" s="356"/>
      <c r="AS581" s="356"/>
      <c r="AT581" s="356"/>
      <c r="AU581" s="356"/>
      <c r="AV581" s="356"/>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49"/>
      <c r="D582" s="1050"/>
      <c r="E582" s="589"/>
      <c r="F582" s="589"/>
      <c r="G582" s="589"/>
      <c r="H582" s="1049"/>
      <c r="I582" s="1050"/>
      <c r="J582" s="589"/>
      <c r="K582" s="589"/>
      <c r="L582" s="589"/>
      <c r="M582" s="1049"/>
      <c r="N582" s="1050"/>
      <c r="O582" s="589"/>
      <c r="P582" s="589"/>
      <c r="Q582" s="589"/>
      <c r="AR582" s="356"/>
      <c r="AS582" s="356"/>
      <c r="AT582" s="356"/>
      <c r="AU582" s="356"/>
      <c r="AV582" s="356"/>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49"/>
      <c r="D583" s="1050"/>
      <c r="E583" s="589"/>
      <c r="F583" s="589"/>
      <c r="G583" s="589"/>
      <c r="H583" s="1049"/>
      <c r="I583" s="1050"/>
      <c r="J583" s="589"/>
      <c r="K583" s="589"/>
      <c r="L583" s="589"/>
      <c r="M583" s="1049"/>
      <c r="N583" s="1050"/>
      <c r="O583" s="589"/>
      <c r="P583" s="589"/>
      <c r="Q583" s="589"/>
      <c r="AR583" s="356"/>
      <c r="AS583" s="356"/>
      <c r="AT583" s="356"/>
      <c r="AU583" s="356"/>
      <c r="AV583" s="356"/>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49"/>
      <c r="D584" s="1050"/>
      <c r="E584" s="589"/>
      <c r="F584" s="589"/>
      <c r="G584" s="589"/>
      <c r="H584" s="1049"/>
      <c r="I584" s="1050"/>
      <c r="J584" s="589"/>
      <c r="K584" s="589"/>
      <c r="L584" s="589"/>
      <c r="M584" s="1049"/>
      <c r="N584" s="1050"/>
      <c r="O584" s="589"/>
      <c r="P584" s="589"/>
      <c r="Q584" s="589"/>
      <c r="AR584" s="356"/>
      <c r="AS584" s="356"/>
      <c r="AT584" s="356"/>
      <c r="AU584" s="356"/>
      <c r="AV584" s="356"/>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49"/>
      <c r="D585" s="1050"/>
      <c r="E585" s="589"/>
      <c r="F585" s="589"/>
      <c r="G585" s="589"/>
      <c r="H585" s="1049"/>
      <c r="I585" s="1050"/>
      <c r="J585" s="589"/>
      <c r="K585" s="589"/>
      <c r="L585" s="589"/>
      <c r="M585" s="1049"/>
      <c r="N585" s="1050"/>
      <c r="O585" s="589"/>
      <c r="P585" s="589"/>
      <c r="Q585" s="589"/>
      <c r="AR585" s="356"/>
      <c r="AS585" s="356"/>
      <c r="AT585" s="356"/>
      <c r="AU585" s="356"/>
      <c r="AV585" s="356"/>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49"/>
      <c r="D586" s="1050"/>
      <c r="E586" s="589"/>
      <c r="F586" s="589"/>
      <c r="G586" s="589"/>
      <c r="H586" s="1049"/>
      <c r="I586" s="1050"/>
      <c r="J586" s="589"/>
      <c r="K586" s="589"/>
      <c r="L586" s="589"/>
      <c r="M586" s="1049"/>
      <c r="N586" s="1050"/>
      <c r="O586" s="589"/>
      <c r="P586" s="589"/>
      <c r="Q586" s="589"/>
      <c r="AR586" s="356"/>
      <c r="AS586" s="356"/>
      <c r="AT586" s="356"/>
      <c r="AU586" s="356"/>
      <c r="AV586" s="356"/>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49"/>
      <c r="D587" s="1050"/>
      <c r="E587" s="589"/>
      <c r="F587" s="589"/>
      <c r="G587" s="589"/>
      <c r="H587" s="1049"/>
      <c r="I587" s="1050"/>
      <c r="J587" s="589"/>
      <c r="K587" s="589"/>
      <c r="L587" s="589"/>
      <c r="M587" s="1049"/>
      <c r="N587" s="1050"/>
      <c r="O587" s="589"/>
      <c r="P587" s="589"/>
      <c r="Q587" s="589"/>
      <c r="AR587" s="356"/>
      <c r="AS587" s="356"/>
      <c r="AT587" s="356"/>
      <c r="AU587" s="356"/>
      <c r="AV587" s="356"/>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49"/>
      <c r="D588" s="1050"/>
      <c r="E588" s="589"/>
      <c r="F588" s="589"/>
      <c r="G588" s="589"/>
      <c r="H588" s="1049"/>
      <c r="I588" s="1050"/>
      <c r="J588" s="589"/>
      <c r="K588" s="589"/>
      <c r="L588" s="589"/>
      <c r="M588" s="1049"/>
      <c r="N588" s="1050"/>
      <c r="O588" s="589"/>
      <c r="P588" s="589"/>
      <c r="Q588" s="589"/>
      <c r="AR588" s="356"/>
      <c r="AS588" s="356"/>
      <c r="AT588" s="356"/>
      <c r="AU588" s="356"/>
      <c r="AV588" s="356"/>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49"/>
      <c r="D589" s="1050"/>
      <c r="E589" s="589"/>
      <c r="F589" s="589"/>
      <c r="G589" s="589"/>
      <c r="H589" s="1049"/>
      <c r="I589" s="1050"/>
      <c r="J589" s="589"/>
      <c r="K589" s="589"/>
      <c r="L589" s="589"/>
      <c r="M589" s="1049"/>
      <c r="N589" s="1050"/>
      <c r="O589" s="589"/>
      <c r="P589" s="589"/>
      <c r="Q589" s="589"/>
      <c r="AR589" s="356"/>
      <c r="AS589" s="356"/>
      <c r="AT589" s="356"/>
      <c r="AU589" s="356"/>
      <c r="AV589" s="356"/>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c r="D590" s="1050"/>
      <c r="E590" s="589"/>
      <c r="F590" s="589"/>
      <c r="G590" s="589"/>
      <c r="H590" s="1049"/>
      <c r="I590" s="1050"/>
      <c r="J590" s="589"/>
      <c r="K590" s="589"/>
      <c r="L590" s="589"/>
      <c r="M590" s="1049"/>
      <c r="N590" s="1050"/>
      <c r="O590" s="589"/>
      <c r="P590" s="589"/>
      <c r="Q590" s="589"/>
      <c r="AR590" s="356"/>
      <c r="AS590" s="356"/>
      <c r="AT590" s="356"/>
      <c r="AU590" s="356"/>
      <c r="AV590" s="356"/>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c r="D591" s="1050"/>
      <c r="E591" s="589"/>
      <c r="F591" s="589"/>
      <c r="G591" s="589"/>
      <c r="H591" s="1049"/>
      <c r="I591" s="1050"/>
      <c r="J591" s="589"/>
      <c r="K591" s="589"/>
      <c r="L591" s="589"/>
      <c r="M591" s="1049"/>
      <c r="N591" s="1050"/>
      <c r="O591" s="589"/>
      <c r="P591" s="589"/>
      <c r="Q591" s="589"/>
      <c r="AR591" s="356"/>
      <c r="AS591" s="356"/>
      <c r="AT591" s="356"/>
      <c r="AU591" s="356"/>
      <c r="AV591" s="356"/>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49"/>
      <c r="D592" s="1050"/>
      <c r="E592" s="589"/>
      <c r="F592" s="589"/>
      <c r="G592" s="589"/>
      <c r="H592" s="1049"/>
      <c r="I592" s="1050"/>
      <c r="J592" s="589"/>
      <c r="K592" s="589"/>
      <c r="L592" s="589"/>
      <c r="M592" s="1049"/>
      <c r="N592" s="1050"/>
      <c r="O592" s="589"/>
      <c r="P592" s="589"/>
      <c r="Q592" s="589"/>
      <c r="AR592" s="356"/>
      <c r="AS592" s="356"/>
      <c r="AT592" s="356"/>
      <c r="AU592" s="356"/>
      <c r="AV592" s="356"/>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49"/>
      <c r="D593" s="1050"/>
      <c r="E593" s="589"/>
      <c r="F593" s="589"/>
      <c r="G593" s="589"/>
      <c r="H593" s="1049"/>
      <c r="I593" s="1050"/>
      <c r="J593" s="589"/>
      <c r="K593" s="589"/>
      <c r="L593" s="589"/>
      <c r="M593" s="1049"/>
      <c r="N593" s="1050"/>
      <c r="O593" s="589"/>
      <c r="P593" s="589"/>
      <c r="Q593" s="589"/>
      <c r="AR593" s="356"/>
      <c r="AS593" s="356"/>
      <c r="AT593" s="356"/>
      <c r="AU593" s="356"/>
      <c r="AV593" s="356"/>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49"/>
      <c r="D594" s="1050"/>
      <c r="E594" s="589"/>
      <c r="F594" s="589"/>
      <c r="G594" s="589"/>
      <c r="H594" s="1049"/>
      <c r="I594" s="1050"/>
      <c r="J594" s="589"/>
      <c r="K594" s="589"/>
      <c r="L594" s="589"/>
      <c r="M594" s="1049"/>
      <c r="N594" s="1050"/>
      <c r="O594" s="589"/>
      <c r="P594" s="589"/>
      <c r="Q594" s="589"/>
      <c r="AR594" s="356"/>
      <c r="AS594" s="356"/>
      <c r="AT594" s="356"/>
      <c r="AU594" s="356"/>
      <c r="AV594" s="356"/>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c r="D595" s="1050"/>
      <c r="E595" s="589"/>
      <c r="F595" s="589"/>
      <c r="G595" s="589"/>
      <c r="H595" s="1049"/>
      <c r="I595" s="1050"/>
      <c r="J595" s="589"/>
      <c r="K595" s="589"/>
      <c r="L595" s="589"/>
      <c r="M595" s="1049"/>
      <c r="N595" s="1050"/>
      <c r="O595" s="589"/>
      <c r="P595" s="589"/>
      <c r="Q595" s="589"/>
      <c r="AR595" s="356"/>
      <c r="AS595" s="356"/>
      <c r="AT595" s="356"/>
      <c r="AU595" s="356"/>
      <c r="AV595" s="356"/>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c r="D596" s="1050"/>
      <c r="E596" s="589"/>
      <c r="F596" s="589"/>
      <c r="G596" s="589"/>
      <c r="H596" s="1049"/>
      <c r="I596" s="1050"/>
      <c r="J596" s="589"/>
      <c r="K596" s="589"/>
      <c r="L596" s="589"/>
      <c r="M596" s="1049"/>
      <c r="N596" s="1050"/>
      <c r="O596" s="589"/>
      <c r="P596" s="589"/>
      <c r="Q596" s="589"/>
      <c r="AR596" s="356"/>
      <c r="AS596" s="356"/>
      <c r="AT596" s="356"/>
      <c r="AU596" s="356"/>
      <c r="AV596" s="356"/>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c r="D597" s="1050"/>
      <c r="E597" s="589"/>
      <c r="F597" s="589"/>
      <c r="G597" s="589"/>
      <c r="H597" s="1049"/>
      <c r="I597" s="1050"/>
      <c r="J597" s="589"/>
      <c r="K597" s="589"/>
      <c r="L597" s="589"/>
      <c r="M597" s="1049"/>
      <c r="N597" s="1050"/>
      <c r="O597" s="589"/>
      <c r="P597" s="589"/>
      <c r="Q597" s="589"/>
      <c r="AR597" s="356"/>
      <c r="AS597" s="356"/>
      <c r="AT597" s="356"/>
      <c r="AU597" s="356"/>
      <c r="AV597" s="356"/>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c r="D598" s="1050"/>
      <c r="E598" s="589"/>
      <c r="F598" s="589"/>
      <c r="G598" s="589"/>
      <c r="H598" s="1049"/>
      <c r="I598" s="1050"/>
      <c r="J598" s="589"/>
      <c r="K598" s="589"/>
      <c r="L598" s="589"/>
      <c r="M598" s="1049"/>
      <c r="N598" s="1050"/>
      <c r="O598" s="589"/>
      <c r="P598" s="589"/>
      <c r="Q598" s="589"/>
      <c r="AR598" s="356"/>
      <c r="AS598" s="356"/>
      <c r="AT598" s="356"/>
      <c r="AU598" s="356"/>
      <c r="AV598" s="356"/>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c r="D599" s="1050"/>
      <c r="E599" s="589"/>
      <c r="F599" s="589"/>
      <c r="G599" s="589"/>
      <c r="H599" s="1049"/>
      <c r="I599" s="1050"/>
      <c r="J599" s="589"/>
      <c r="K599" s="589"/>
      <c r="L599" s="589"/>
      <c r="M599" s="1049"/>
      <c r="N599" s="1050"/>
      <c r="O599" s="589"/>
      <c r="P599" s="589"/>
      <c r="Q599" s="589"/>
      <c r="AR599" s="356"/>
      <c r="AS599" s="356"/>
      <c r="AT599" s="356"/>
      <c r="AU599" s="356"/>
      <c r="AV599" s="356"/>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c r="D600" s="1050"/>
      <c r="E600" s="589"/>
      <c r="F600" s="589"/>
      <c r="G600" s="589"/>
      <c r="H600" s="1049"/>
      <c r="I600" s="1050"/>
      <c r="J600" s="589"/>
      <c r="K600" s="589"/>
      <c r="L600" s="589"/>
      <c r="M600" s="1049"/>
      <c r="N600" s="1050"/>
      <c r="O600" s="589"/>
      <c r="P600" s="589"/>
      <c r="Q600" s="589"/>
      <c r="AR600" s="356"/>
      <c r="AS600" s="356"/>
      <c r="AT600" s="356"/>
      <c r="AU600" s="356"/>
      <c r="AV600" s="356"/>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c r="D601" s="1050"/>
      <c r="E601" s="589"/>
      <c r="F601" s="589"/>
      <c r="G601" s="589"/>
      <c r="H601" s="1049"/>
      <c r="I601" s="1050"/>
      <c r="J601" s="589"/>
      <c r="K601" s="589"/>
      <c r="L601" s="589"/>
      <c r="M601" s="1049"/>
      <c r="N601" s="1050"/>
      <c r="O601" s="589"/>
      <c r="P601" s="589"/>
      <c r="Q601" s="589"/>
      <c r="AR601" s="356"/>
      <c r="AS601" s="356"/>
      <c r="AT601" s="356"/>
      <c r="AU601" s="356"/>
      <c r="AV601" s="356"/>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c r="D602" s="1050"/>
      <c r="E602" s="589"/>
      <c r="F602" s="589"/>
      <c r="G602" s="589"/>
      <c r="H602" s="1049"/>
      <c r="I602" s="1050"/>
      <c r="J602" s="589"/>
      <c r="K602" s="589"/>
      <c r="L602" s="589"/>
      <c r="M602" s="1049"/>
      <c r="N602" s="1050"/>
      <c r="O602" s="589"/>
      <c r="P602" s="589"/>
      <c r="Q602" s="589"/>
      <c r="AR602" s="356"/>
      <c r="AS602" s="356"/>
      <c r="AT602" s="356"/>
      <c r="AU602" s="356"/>
      <c r="AV602" s="356"/>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c r="D603" s="1050"/>
      <c r="E603" s="589"/>
      <c r="F603" s="589"/>
      <c r="G603" s="589"/>
      <c r="H603" s="1049"/>
      <c r="I603" s="1050"/>
      <c r="J603" s="589"/>
      <c r="K603" s="589"/>
      <c r="L603" s="589"/>
      <c r="M603" s="1049"/>
      <c r="N603" s="1050"/>
      <c r="O603" s="589"/>
      <c r="P603" s="589"/>
      <c r="Q603" s="589"/>
      <c r="AR603" s="356"/>
      <c r="AS603" s="356"/>
      <c r="AT603" s="356"/>
      <c r="AU603" s="356"/>
      <c r="AV603" s="356"/>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c r="D604" s="1050"/>
      <c r="E604" s="589"/>
      <c r="F604" s="589"/>
      <c r="G604" s="589"/>
      <c r="H604" s="1049"/>
      <c r="I604" s="1050"/>
      <c r="J604" s="589"/>
      <c r="K604" s="589"/>
      <c r="L604" s="589"/>
      <c r="M604" s="1049"/>
      <c r="N604" s="1050"/>
      <c r="O604" s="589"/>
      <c r="P604" s="589"/>
      <c r="Q604" s="589"/>
      <c r="AR604" s="356"/>
      <c r="AS604" s="356"/>
      <c r="AT604" s="356"/>
      <c r="AU604" s="356"/>
      <c r="AV604" s="356"/>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c r="D605" s="1050"/>
      <c r="E605" s="589"/>
      <c r="F605" s="589"/>
      <c r="G605" s="589"/>
      <c r="H605" s="1049"/>
      <c r="I605" s="1050"/>
      <c r="J605" s="589"/>
      <c r="K605" s="589"/>
      <c r="L605" s="589"/>
      <c r="M605" s="1049"/>
      <c r="N605" s="1050"/>
      <c r="O605" s="589"/>
      <c r="P605" s="589"/>
      <c r="Q605" s="589"/>
      <c r="AR605" s="356"/>
      <c r="AS605" s="356"/>
      <c r="AT605" s="356"/>
      <c r="AU605" s="356"/>
      <c r="AV605" s="356"/>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c r="D606" s="1050"/>
      <c r="E606" s="589"/>
      <c r="F606" s="589"/>
      <c r="G606" s="589"/>
      <c r="H606" s="1049"/>
      <c r="I606" s="1050"/>
      <c r="J606" s="589"/>
      <c r="K606" s="589"/>
      <c r="L606" s="589"/>
      <c r="M606" s="1049"/>
      <c r="N606" s="1050"/>
      <c r="O606" s="589"/>
      <c r="P606" s="589"/>
      <c r="Q606" s="589"/>
      <c r="AR606" s="356"/>
      <c r="AS606" s="356"/>
      <c r="AT606" s="356"/>
      <c r="AU606" s="356"/>
      <c r="AV606" s="356"/>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c r="D607" s="1050"/>
      <c r="E607" s="589"/>
      <c r="F607" s="589"/>
      <c r="G607" s="589"/>
      <c r="H607" s="1049"/>
      <c r="I607" s="1050"/>
      <c r="J607" s="589"/>
      <c r="K607" s="589"/>
      <c r="L607" s="589"/>
      <c r="M607" s="1049"/>
      <c r="N607" s="1050"/>
      <c r="O607" s="589"/>
      <c r="P607" s="589"/>
      <c r="Q607" s="589"/>
      <c r="AR607" s="356"/>
      <c r="AS607" s="356"/>
      <c r="AT607" s="356"/>
      <c r="AU607" s="356"/>
      <c r="AV607" s="356"/>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c r="D608" s="1050"/>
      <c r="E608" s="589"/>
      <c r="F608" s="589"/>
      <c r="G608" s="589"/>
      <c r="H608" s="1049"/>
      <c r="I608" s="1050"/>
      <c r="J608" s="589"/>
      <c r="K608" s="589"/>
      <c r="L608" s="589"/>
      <c r="M608" s="1049"/>
      <c r="N608" s="1050"/>
      <c r="O608" s="589"/>
      <c r="P608" s="589"/>
      <c r="Q608" s="589"/>
      <c r="AR608" s="356"/>
      <c r="AS608" s="356"/>
      <c r="AT608" s="356"/>
      <c r="AU608" s="356"/>
      <c r="AV608" s="356"/>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c r="D609" s="1050"/>
      <c r="E609" s="589"/>
      <c r="F609" s="589"/>
      <c r="G609" s="589"/>
      <c r="H609" s="1049"/>
      <c r="I609" s="1050"/>
      <c r="J609" s="589"/>
      <c r="K609" s="589"/>
      <c r="L609" s="589"/>
      <c r="M609" s="1049"/>
      <c r="N609" s="1050"/>
      <c r="O609" s="589"/>
      <c r="P609" s="589"/>
      <c r="Q609" s="589"/>
      <c r="AR609" s="356"/>
      <c r="AS609" s="356"/>
      <c r="AT609" s="356"/>
      <c r="AU609" s="356"/>
      <c r="AV609" s="356"/>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c r="D610" s="1050"/>
      <c r="E610" s="589"/>
      <c r="F610" s="589"/>
      <c r="G610" s="589"/>
      <c r="H610" s="1049"/>
      <c r="I610" s="1050"/>
      <c r="J610" s="589"/>
      <c r="K610" s="589"/>
      <c r="L610" s="589"/>
      <c r="M610" s="1049"/>
      <c r="N610" s="1050"/>
      <c r="O610" s="589"/>
      <c r="P610" s="589"/>
      <c r="Q610" s="589"/>
      <c r="AR610" s="356"/>
      <c r="AS610" s="356"/>
      <c r="AT610" s="356"/>
      <c r="AU610" s="356"/>
      <c r="AV610" s="356"/>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c r="D611" s="1050"/>
      <c r="E611" s="589"/>
      <c r="F611" s="589"/>
      <c r="G611" s="589"/>
      <c r="H611" s="1049"/>
      <c r="I611" s="1050"/>
      <c r="J611" s="589"/>
      <c r="K611" s="589"/>
      <c r="L611" s="589"/>
      <c r="M611" s="1049"/>
      <c r="N611" s="1050"/>
      <c r="O611" s="589"/>
      <c r="P611" s="589"/>
      <c r="Q611" s="589"/>
      <c r="AR611" s="356"/>
      <c r="AS611" s="356"/>
      <c r="AT611" s="356"/>
      <c r="AU611" s="356"/>
      <c r="AV611" s="356"/>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c r="D612" s="1050"/>
      <c r="E612" s="589"/>
      <c r="F612" s="589"/>
      <c r="G612" s="589"/>
      <c r="H612" s="1049"/>
      <c r="I612" s="1050"/>
      <c r="J612" s="589"/>
      <c r="K612" s="589"/>
      <c r="L612" s="589"/>
      <c r="M612" s="1049"/>
      <c r="N612" s="1050"/>
      <c r="O612" s="589"/>
      <c r="P612" s="589"/>
      <c r="Q612" s="589"/>
      <c r="AR612" s="356"/>
      <c r="AS612" s="356"/>
      <c r="AT612" s="356"/>
      <c r="AU612" s="356"/>
      <c r="AV612" s="356"/>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c r="D613" s="1050"/>
      <c r="E613" s="589"/>
      <c r="F613" s="589"/>
      <c r="G613" s="589"/>
      <c r="H613" s="1049"/>
      <c r="I613" s="1050"/>
      <c r="J613" s="589"/>
      <c r="K613" s="589"/>
      <c r="L613" s="589"/>
      <c r="M613" s="1049"/>
      <c r="N613" s="1050"/>
      <c r="O613" s="589"/>
      <c r="P613" s="589"/>
      <c r="Q613" s="589"/>
      <c r="AR613" s="356"/>
      <c r="AS613" s="356"/>
      <c r="AT613" s="356"/>
      <c r="AU613" s="356"/>
      <c r="AV613" s="356"/>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c r="D614" s="1050"/>
      <c r="E614" s="589"/>
      <c r="F614" s="589"/>
      <c r="G614" s="589"/>
      <c r="H614" s="1049"/>
      <c r="I614" s="1050"/>
      <c r="J614" s="589"/>
      <c r="K614" s="589"/>
      <c r="L614" s="589"/>
      <c r="M614" s="1049"/>
      <c r="N614" s="1050"/>
      <c r="O614" s="589"/>
      <c r="P614" s="589"/>
      <c r="Q614" s="589"/>
      <c r="AR614" s="356"/>
      <c r="AS614" s="356"/>
      <c r="AT614" s="356"/>
      <c r="AU614" s="356"/>
      <c r="AV614" s="356"/>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c r="D615" s="1050"/>
      <c r="E615" s="589"/>
      <c r="F615" s="589"/>
      <c r="G615" s="589"/>
      <c r="H615" s="1049"/>
      <c r="I615" s="1050"/>
      <c r="J615" s="589"/>
      <c r="K615" s="589"/>
      <c r="L615" s="589"/>
      <c r="M615" s="1049"/>
      <c r="N615" s="1050"/>
      <c r="O615" s="589"/>
      <c r="P615" s="589"/>
      <c r="Q615" s="589"/>
      <c r="AR615" s="356"/>
      <c r="AS615" s="356"/>
      <c r="AT615" s="356"/>
      <c r="AU615" s="356"/>
      <c r="AV615" s="356"/>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c r="D616" s="1050"/>
      <c r="E616" s="589"/>
      <c r="F616" s="589"/>
      <c r="G616" s="589"/>
      <c r="H616" s="1049"/>
      <c r="I616" s="1050"/>
      <c r="J616" s="589"/>
      <c r="K616" s="589"/>
      <c r="L616" s="589"/>
      <c r="M616" s="1049"/>
      <c r="N616" s="1050"/>
      <c r="O616" s="589"/>
      <c r="P616" s="589"/>
      <c r="Q616" s="589"/>
      <c r="AR616" s="356"/>
      <c r="AS616" s="356"/>
      <c r="AT616" s="356"/>
      <c r="AU616" s="356"/>
      <c r="AV616" s="356"/>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c r="D617" s="1050"/>
      <c r="E617" s="589"/>
      <c r="F617" s="589"/>
      <c r="G617" s="589"/>
      <c r="H617" s="1049"/>
      <c r="I617" s="1050"/>
      <c r="J617" s="589"/>
      <c r="K617" s="589"/>
      <c r="L617" s="589"/>
      <c r="M617" s="1049"/>
      <c r="N617" s="1050"/>
      <c r="O617" s="589"/>
      <c r="P617" s="589"/>
      <c r="Q617" s="589"/>
      <c r="AR617" s="356"/>
      <c r="AS617" s="356"/>
      <c r="AT617" s="356"/>
      <c r="AU617" s="356"/>
      <c r="AV617" s="356"/>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c r="D618" s="1050"/>
      <c r="E618" s="589"/>
      <c r="F618" s="589"/>
      <c r="G618" s="589"/>
      <c r="H618" s="1049"/>
      <c r="I618" s="1050"/>
      <c r="J618" s="589"/>
      <c r="K618" s="589"/>
      <c r="L618" s="589"/>
      <c r="M618" s="1049"/>
      <c r="N618" s="1050"/>
      <c r="O618" s="589"/>
      <c r="P618" s="589"/>
      <c r="Q618" s="589"/>
      <c r="AR618" s="356"/>
      <c r="AS618" s="356"/>
      <c r="AT618" s="356"/>
      <c r="AU618" s="356"/>
      <c r="AV618" s="356"/>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c r="D619" s="1050"/>
      <c r="E619" s="589"/>
      <c r="F619" s="589"/>
      <c r="G619" s="589"/>
      <c r="H619" s="1049"/>
      <c r="I619" s="1050"/>
      <c r="J619" s="589"/>
      <c r="K619" s="589"/>
      <c r="L619" s="589"/>
      <c r="M619" s="1049"/>
      <c r="N619" s="1050"/>
      <c r="O619" s="589"/>
      <c r="P619" s="589"/>
      <c r="Q619" s="589"/>
      <c r="AR619" s="356"/>
      <c r="AS619" s="356"/>
      <c r="AT619" s="356"/>
      <c r="AU619" s="356"/>
      <c r="AV619" s="356"/>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589"/>
      <c r="F620" s="589"/>
      <c r="G620" s="589"/>
      <c r="H620" s="1049"/>
      <c r="I620" s="1050"/>
      <c r="J620" s="589"/>
      <c r="K620" s="589"/>
      <c r="L620" s="589"/>
      <c r="M620" s="1049"/>
      <c r="N620" s="1050"/>
      <c r="O620" s="589"/>
      <c r="P620" s="589"/>
      <c r="Q620" s="589"/>
      <c r="AR620" s="356"/>
      <c r="AS620" s="356"/>
      <c r="AT620" s="356"/>
      <c r="AU620" s="356"/>
      <c r="AV620" s="356"/>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589"/>
      <c r="F621" s="589"/>
      <c r="G621" s="589"/>
      <c r="H621" s="1049"/>
      <c r="I621" s="1050"/>
      <c r="J621" s="589"/>
      <c r="K621" s="589"/>
      <c r="L621" s="589"/>
      <c r="M621" s="1049"/>
      <c r="N621" s="1050"/>
      <c r="O621" s="589"/>
      <c r="P621" s="589"/>
      <c r="Q621" s="589"/>
      <c r="AR621" s="356"/>
      <c r="AS621" s="356"/>
      <c r="AT621" s="356"/>
      <c r="AU621" s="356"/>
      <c r="AV621" s="356"/>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c r="D622" s="1050"/>
      <c r="E622" s="589"/>
      <c r="F622" s="589"/>
      <c r="G622" s="589"/>
      <c r="H622" s="1049"/>
      <c r="I622" s="1050"/>
      <c r="J622" s="589"/>
      <c r="K622" s="589"/>
      <c r="L622" s="589"/>
      <c r="M622" s="1049"/>
      <c r="N622" s="1050"/>
      <c r="O622" s="589"/>
      <c r="P622" s="589"/>
      <c r="Q622" s="589"/>
      <c r="AR622" s="356"/>
      <c r="AS622" s="356"/>
      <c r="AT622" s="356"/>
      <c r="AU622" s="356"/>
      <c r="AV622" s="356"/>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c r="D623" s="1050"/>
      <c r="E623" s="589"/>
      <c r="F623" s="589"/>
      <c r="G623" s="589"/>
      <c r="H623" s="1049"/>
      <c r="I623" s="1050"/>
      <c r="J623" s="589"/>
      <c r="K623" s="589"/>
      <c r="L623" s="589"/>
      <c r="M623" s="1049"/>
      <c r="N623" s="1050"/>
      <c r="O623" s="589"/>
      <c r="P623" s="589"/>
      <c r="Q623" s="589"/>
      <c r="AR623" s="356"/>
      <c r="AS623" s="356"/>
      <c r="AT623" s="356"/>
      <c r="AU623" s="356"/>
      <c r="AV623" s="356"/>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c r="D624" s="1050"/>
      <c r="E624" s="589"/>
      <c r="F624" s="589"/>
      <c r="G624" s="589"/>
      <c r="H624" s="1049"/>
      <c r="I624" s="1050"/>
      <c r="J624" s="589"/>
      <c r="K624" s="589"/>
      <c r="L624" s="589"/>
      <c r="M624" s="1049"/>
      <c r="N624" s="1050"/>
      <c r="O624" s="589"/>
      <c r="P624" s="589"/>
      <c r="Q624" s="589"/>
      <c r="AR624" s="356"/>
      <c r="AS624" s="356"/>
      <c r="AT624" s="356"/>
      <c r="AU624" s="356"/>
      <c r="AV624" s="356"/>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589"/>
      <c r="F625" s="589"/>
      <c r="G625" s="589"/>
      <c r="H625" s="1049"/>
      <c r="I625" s="1050"/>
      <c r="J625" s="589"/>
      <c r="K625" s="589"/>
      <c r="L625" s="589"/>
      <c r="M625" s="1049"/>
      <c r="N625" s="1050"/>
      <c r="O625" s="589"/>
      <c r="P625" s="589"/>
      <c r="Q625" s="589"/>
      <c r="AR625" s="356"/>
      <c r="AS625" s="356"/>
      <c r="AT625" s="356"/>
      <c r="AU625" s="356"/>
      <c r="AV625" s="356"/>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589"/>
      <c r="F626" s="589"/>
      <c r="G626" s="589"/>
      <c r="H626" s="1049"/>
      <c r="I626" s="1050"/>
      <c r="J626" s="589"/>
      <c r="K626" s="589"/>
      <c r="L626" s="589"/>
      <c r="M626" s="1049"/>
      <c r="N626" s="1050"/>
      <c r="O626" s="589"/>
      <c r="P626" s="589"/>
      <c r="Q626" s="589"/>
      <c r="AR626" s="356"/>
      <c r="AS626" s="356"/>
      <c r="AT626" s="356"/>
      <c r="AU626" s="356"/>
      <c r="AV626" s="356"/>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589"/>
      <c r="F627" s="589"/>
      <c r="G627" s="589"/>
      <c r="H627" s="1049"/>
      <c r="I627" s="1050"/>
      <c r="J627" s="589"/>
      <c r="K627" s="589"/>
      <c r="L627" s="589"/>
      <c r="M627" s="1049"/>
      <c r="N627" s="1050"/>
      <c r="O627" s="589"/>
      <c r="P627" s="589"/>
      <c r="Q627" s="589"/>
      <c r="AR627" s="356"/>
      <c r="AS627" s="356"/>
      <c r="AT627" s="356"/>
      <c r="AU627" s="356"/>
      <c r="AV627" s="356"/>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589"/>
      <c r="F628" s="589"/>
      <c r="G628" s="589"/>
      <c r="H628" s="1049"/>
      <c r="I628" s="1050"/>
      <c r="J628" s="589"/>
      <c r="K628" s="589"/>
      <c r="L628" s="589"/>
      <c r="M628" s="1049"/>
      <c r="N628" s="1050"/>
      <c r="O628" s="589"/>
      <c r="P628" s="589"/>
      <c r="Q628" s="589"/>
      <c r="AR628" s="356"/>
      <c r="AS628" s="356"/>
      <c r="AT628" s="356"/>
      <c r="AU628" s="356"/>
      <c r="AV628" s="356"/>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589"/>
      <c r="F629" s="589"/>
      <c r="G629" s="589"/>
      <c r="H629" s="1049"/>
      <c r="I629" s="1050"/>
      <c r="J629" s="589"/>
      <c r="K629" s="589"/>
      <c r="L629" s="589"/>
      <c r="M629" s="1049"/>
      <c r="N629" s="1050"/>
      <c r="O629" s="589"/>
      <c r="P629" s="589"/>
      <c r="Q629" s="589"/>
      <c r="AR629" s="356"/>
      <c r="AS629" s="356"/>
      <c r="AT629" s="356"/>
      <c r="AU629" s="356"/>
      <c r="AV629" s="356"/>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589"/>
      <c r="F630" s="589"/>
      <c r="G630" s="589"/>
      <c r="H630" s="1049"/>
      <c r="I630" s="1050"/>
      <c r="J630" s="589"/>
      <c r="K630" s="589"/>
      <c r="L630" s="589"/>
      <c r="M630" s="1049"/>
      <c r="N630" s="1050"/>
      <c r="O630" s="589"/>
      <c r="P630" s="589"/>
      <c r="Q630" s="589"/>
      <c r="AR630" s="356"/>
      <c r="AS630" s="356"/>
      <c r="AT630" s="356"/>
      <c r="AU630" s="356"/>
      <c r="AV630" s="356"/>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589"/>
      <c r="F631" s="589"/>
      <c r="G631" s="589"/>
      <c r="H631" s="1049"/>
      <c r="I631" s="1050"/>
      <c r="J631" s="589"/>
      <c r="K631" s="589"/>
      <c r="L631" s="589"/>
      <c r="M631" s="1049"/>
      <c r="N631" s="1050"/>
      <c r="O631" s="589"/>
      <c r="P631" s="589"/>
      <c r="Q631" s="589"/>
      <c r="AR631" s="356"/>
      <c r="AS631" s="356"/>
      <c r="AT631" s="356"/>
      <c r="AU631" s="356"/>
      <c r="AV631" s="356"/>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589"/>
      <c r="F632" s="589"/>
      <c r="G632" s="589"/>
      <c r="H632" s="1049"/>
      <c r="I632" s="1050"/>
      <c r="J632" s="589"/>
      <c r="K632" s="589"/>
      <c r="L632" s="589"/>
      <c r="M632" s="1049"/>
      <c r="N632" s="1050"/>
      <c r="O632" s="589"/>
      <c r="P632" s="589"/>
      <c r="Q632" s="589"/>
      <c r="AR632" s="356"/>
      <c r="AS632" s="356"/>
      <c r="AT632" s="356"/>
      <c r="AU632" s="356"/>
      <c r="AV632" s="356"/>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589"/>
      <c r="F633" s="589"/>
      <c r="G633" s="589"/>
      <c r="H633" s="1049"/>
      <c r="I633" s="1050"/>
      <c r="J633" s="589"/>
      <c r="K633" s="589"/>
      <c r="L633" s="589"/>
      <c r="M633" s="1049"/>
      <c r="N633" s="1050"/>
      <c r="O633" s="589"/>
      <c r="P633" s="589"/>
      <c r="Q633" s="589"/>
      <c r="AR633" s="356"/>
      <c r="AS633" s="356"/>
      <c r="AT633" s="356"/>
      <c r="AU633" s="356"/>
      <c r="AV633" s="356"/>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589"/>
      <c r="F634" s="589"/>
      <c r="G634" s="589"/>
      <c r="H634" s="1049"/>
      <c r="I634" s="1050"/>
      <c r="J634" s="589"/>
      <c r="K634" s="589"/>
      <c r="L634" s="589"/>
      <c r="M634" s="1049"/>
      <c r="N634" s="1050"/>
      <c r="O634" s="589"/>
      <c r="P634" s="589"/>
      <c r="Q634" s="589"/>
      <c r="AR634" s="356"/>
      <c r="AS634" s="356"/>
      <c r="AT634" s="356"/>
      <c r="AU634" s="356"/>
      <c r="AV634" s="356"/>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589"/>
      <c r="F635" s="589"/>
      <c r="G635" s="589"/>
      <c r="H635" s="1049"/>
      <c r="I635" s="1050"/>
      <c r="J635" s="589"/>
      <c r="K635" s="589"/>
      <c r="L635" s="589"/>
      <c r="M635" s="1049"/>
      <c r="N635" s="1050"/>
      <c r="O635" s="589"/>
      <c r="P635" s="589"/>
      <c r="Q635" s="589"/>
      <c r="AR635" s="356"/>
      <c r="AS635" s="356"/>
      <c r="AT635" s="356"/>
      <c r="AU635" s="356"/>
      <c r="AV635" s="356"/>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589"/>
      <c r="F636" s="589"/>
      <c r="G636" s="589"/>
      <c r="H636" s="1049"/>
      <c r="I636" s="1050"/>
      <c r="J636" s="589"/>
      <c r="K636" s="589"/>
      <c r="L636" s="589"/>
      <c r="M636" s="1049"/>
      <c r="N636" s="1050"/>
      <c r="O636" s="589"/>
      <c r="P636" s="589"/>
      <c r="Q636" s="589"/>
      <c r="AR636" s="356"/>
      <c r="AS636" s="356"/>
      <c r="AT636" s="356"/>
      <c r="AU636" s="356"/>
      <c r="AV636" s="356"/>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589"/>
      <c r="F637" s="589"/>
      <c r="G637" s="589"/>
      <c r="H637" s="1049"/>
      <c r="I637" s="1050"/>
      <c r="J637" s="589"/>
      <c r="K637" s="589"/>
      <c r="L637" s="589"/>
      <c r="M637" s="1049"/>
      <c r="N637" s="1050"/>
      <c r="O637" s="589"/>
      <c r="P637" s="589"/>
      <c r="Q637" s="589"/>
      <c r="AR637" s="356"/>
      <c r="AS637" s="356"/>
      <c r="AT637" s="356"/>
      <c r="AU637" s="356"/>
      <c r="AV637" s="356"/>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589"/>
      <c r="F638" s="589"/>
      <c r="G638" s="589"/>
      <c r="H638" s="1049"/>
      <c r="I638" s="1050"/>
      <c r="J638" s="589"/>
      <c r="K638" s="589"/>
      <c r="L638" s="589"/>
      <c r="M638" s="1049"/>
      <c r="N638" s="1050"/>
      <c r="O638" s="589"/>
      <c r="P638" s="589"/>
      <c r="Q638" s="589"/>
      <c r="AR638" s="356"/>
      <c r="AS638" s="356"/>
      <c r="AT638" s="356"/>
      <c r="AU638" s="356"/>
      <c r="AV638" s="356"/>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589"/>
      <c r="F639" s="589"/>
      <c r="G639" s="589"/>
      <c r="H639" s="1049"/>
      <c r="I639" s="1050"/>
      <c r="J639" s="589"/>
      <c r="K639" s="589"/>
      <c r="L639" s="589"/>
      <c r="M639" s="1049"/>
      <c r="N639" s="1050"/>
      <c r="O639" s="589"/>
      <c r="P639" s="589"/>
      <c r="Q639" s="589"/>
      <c r="AR639" s="356"/>
      <c r="AS639" s="356"/>
      <c r="AT639" s="356"/>
      <c r="AU639" s="356"/>
      <c r="AV639" s="356"/>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589"/>
      <c r="F640" s="589"/>
      <c r="G640" s="589"/>
      <c r="H640" s="1049"/>
      <c r="I640" s="1050"/>
      <c r="J640" s="589"/>
      <c r="K640" s="589"/>
      <c r="L640" s="589"/>
      <c r="M640" s="1049"/>
      <c r="N640" s="1050"/>
      <c r="O640" s="589"/>
      <c r="P640" s="589"/>
      <c r="Q640" s="589"/>
      <c r="AR640" s="356"/>
      <c r="AS640" s="356"/>
      <c r="AT640" s="356"/>
      <c r="AU640" s="356"/>
      <c r="AV640" s="356"/>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589"/>
      <c r="F641" s="589"/>
      <c r="G641" s="589"/>
      <c r="H641" s="1049"/>
      <c r="I641" s="1050"/>
      <c r="J641" s="589"/>
      <c r="K641" s="589"/>
      <c r="L641" s="589"/>
      <c r="M641" s="1049"/>
      <c r="N641" s="1050"/>
      <c r="O641" s="589"/>
      <c r="P641" s="589"/>
      <c r="Q641" s="589"/>
      <c r="AR641" s="356"/>
      <c r="AS641" s="356"/>
      <c r="AT641" s="356"/>
      <c r="AU641" s="356"/>
      <c r="AV641" s="356"/>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1049"/>
      <c r="D642" s="1050"/>
      <c r="E642" s="589"/>
      <c r="F642" s="589"/>
      <c r="G642" s="589"/>
      <c r="H642" s="1049"/>
      <c r="I642" s="1050"/>
      <c r="J642" s="589"/>
      <c r="K642" s="589"/>
      <c r="L642" s="589"/>
      <c r="M642" s="1049"/>
      <c r="N642" s="1050"/>
      <c r="O642" s="589"/>
      <c r="P642" s="589"/>
      <c r="Q642" s="589"/>
      <c r="AR642" s="356"/>
      <c r="AS642" s="356"/>
      <c r="AT642" s="356"/>
      <c r="AU642" s="356"/>
      <c r="AV642" s="356"/>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1049"/>
      <c r="D643" s="1050"/>
      <c r="E643" s="589"/>
      <c r="F643" s="589"/>
      <c r="G643" s="589"/>
      <c r="H643" s="1049"/>
      <c r="I643" s="1050"/>
      <c r="J643" s="589"/>
      <c r="K643" s="589"/>
      <c r="L643" s="589"/>
      <c r="M643" s="1049"/>
      <c r="N643" s="1050"/>
      <c r="O643" s="589"/>
      <c r="P643" s="589"/>
      <c r="Q643" s="589"/>
      <c r="AR643" s="356"/>
      <c r="AS643" s="356"/>
      <c r="AT643" s="356"/>
      <c r="AU643" s="356"/>
      <c r="AV643" s="356"/>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1049"/>
      <c r="D644" s="1050"/>
      <c r="E644" s="589"/>
      <c r="F644" s="589"/>
      <c r="G644" s="589"/>
      <c r="H644" s="1049"/>
      <c r="I644" s="1050"/>
      <c r="J644" s="589"/>
      <c r="K644" s="589"/>
      <c r="L644" s="589"/>
      <c r="M644" s="1049"/>
      <c r="N644" s="1050"/>
      <c r="O644" s="589"/>
      <c r="P644" s="589"/>
      <c r="Q644" s="589"/>
      <c r="AR644" s="356"/>
      <c r="AS644" s="356"/>
      <c r="AT644" s="356"/>
      <c r="AU644" s="356"/>
      <c r="AV644" s="356"/>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1049"/>
      <c r="D645" s="1050"/>
      <c r="E645" s="589"/>
      <c r="F645" s="589"/>
      <c r="G645" s="589"/>
      <c r="H645" s="1049"/>
      <c r="I645" s="1050"/>
      <c r="J645" s="589"/>
      <c r="K645" s="589"/>
      <c r="L645" s="589"/>
      <c r="M645" s="1049"/>
      <c r="N645" s="1050"/>
      <c r="O645" s="589"/>
      <c r="P645" s="589"/>
      <c r="Q645" s="589"/>
      <c r="AR645" s="356"/>
      <c r="AS645" s="356"/>
      <c r="AT645" s="356"/>
      <c r="AU645" s="356"/>
      <c r="AV645" s="356"/>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1049"/>
      <c r="D646" s="1050"/>
      <c r="E646" s="589"/>
      <c r="F646" s="589"/>
      <c r="G646" s="589"/>
      <c r="H646" s="1049"/>
      <c r="I646" s="1050"/>
      <c r="J646" s="589"/>
      <c r="K646" s="589"/>
      <c r="L646" s="589"/>
      <c r="M646" s="1049"/>
      <c r="N646" s="1050"/>
      <c r="O646" s="589"/>
      <c r="P646" s="589"/>
      <c r="Q646" s="589"/>
      <c r="AR646" s="356"/>
      <c r="AS646" s="356"/>
      <c r="AT646" s="356"/>
      <c r="AU646" s="356"/>
      <c r="AV646" s="356"/>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1049"/>
      <c r="D647" s="1050"/>
      <c r="E647" s="589"/>
      <c r="F647" s="589"/>
      <c r="G647" s="589"/>
      <c r="H647" s="1049"/>
      <c r="I647" s="1050"/>
      <c r="J647" s="589"/>
      <c r="K647" s="589"/>
      <c r="L647" s="589"/>
      <c r="M647" s="1049"/>
      <c r="N647" s="1050"/>
      <c r="O647" s="589"/>
      <c r="P647" s="589"/>
      <c r="Q647" s="589"/>
      <c r="AR647" s="356"/>
      <c r="AS647" s="356"/>
      <c r="AT647" s="356"/>
      <c r="AU647" s="356"/>
      <c r="AV647" s="356"/>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1049"/>
      <c r="D648" s="1050"/>
      <c r="E648" s="589"/>
      <c r="F648" s="589"/>
      <c r="G648" s="589"/>
      <c r="H648" s="1049"/>
      <c r="I648" s="1050"/>
      <c r="J648" s="589"/>
      <c r="K648" s="589"/>
      <c r="L648" s="589"/>
      <c r="M648" s="1049"/>
      <c r="N648" s="1050"/>
      <c r="O648" s="589"/>
      <c r="P648" s="589"/>
      <c r="Q648" s="589"/>
      <c r="AR648" s="356"/>
      <c r="AS648" s="356"/>
      <c r="AT648" s="356"/>
      <c r="AU648" s="356"/>
      <c r="AV648" s="356"/>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1049"/>
      <c r="D649" s="1050"/>
      <c r="E649" s="589"/>
      <c r="F649" s="589"/>
      <c r="G649" s="589"/>
      <c r="H649" s="1049"/>
      <c r="I649" s="1050"/>
      <c r="J649" s="589"/>
      <c r="K649" s="589"/>
      <c r="L649" s="589"/>
      <c r="M649" s="1049"/>
      <c r="N649" s="1050"/>
      <c r="O649" s="589"/>
      <c r="P649" s="589"/>
      <c r="Q649" s="589"/>
      <c r="AR649" s="356"/>
      <c r="AS649" s="356"/>
      <c r="AT649" s="356"/>
      <c r="AU649" s="356"/>
      <c r="AV649" s="356"/>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1049"/>
      <c r="D650" s="1050"/>
      <c r="E650" s="589"/>
      <c r="F650" s="589"/>
      <c r="G650" s="589"/>
      <c r="H650" s="1049"/>
      <c r="I650" s="1050"/>
      <c r="J650" s="589"/>
      <c r="K650" s="589"/>
      <c r="L650" s="589"/>
      <c r="M650" s="1049"/>
      <c r="N650" s="1050"/>
      <c r="O650" s="589"/>
      <c r="P650" s="589"/>
      <c r="Q650" s="589"/>
      <c r="AR650" s="356"/>
      <c r="AS650" s="356"/>
      <c r="AT650" s="356"/>
      <c r="AU650" s="356"/>
      <c r="AV650" s="356"/>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1049"/>
      <c r="D651" s="1050"/>
      <c r="E651" s="589"/>
      <c r="F651" s="589"/>
      <c r="G651" s="589"/>
      <c r="H651" s="1049"/>
      <c r="I651" s="1050"/>
      <c r="J651" s="589"/>
      <c r="K651" s="589"/>
      <c r="L651" s="589"/>
      <c r="M651" s="1049"/>
      <c r="N651" s="1050"/>
      <c r="O651" s="589"/>
      <c r="P651" s="589"/>
      <c r="Q651" s="589"/>
      <c r="AR651" s="356"/>
      <c r="AS651" s="356"/>
      <c r="AT651" s="356"/>
      <c r="AU651" s="356"/>
      <c r="AV651" s="356"/>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1049"/>
      <c r="D652" s="1050"/>
      <c r="E652" s="589"/>
      <c r="F652" s="589"/>
      <c r="G652" s="589"/>
      <c r="H652" s="1049"/>
      <c r="I652" s="1050"/>
      <c r="J652" s="589"/>
      <c r="K652" s="589"/>
      <c r="L652" s="589"/>
      <c r="M652" s="1049"/>
      <c r="N652" s="1050"/>
      <c r="O652" s="589"/>
      <c r="P652" s="589"/>
      <c r="Q652" s="589"/>
      <c r="AR652" s="356"/>
      <c r="AS652" s="356"/>
      <c r="AT652" s="356"/>
      <c r="AU652" s="356"/>
      <c r="AV652" s="356"/>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1049"/>
      <c r="D653" s="1050"/>
      <c r="E653" s="589"/>
      <c r="F653" s="589"/>
      <c r="G653" s="589"/>
      <c r="H653" s="1049"/>
      <c r="I653" s="1050"/>
      <c r="J653" s="589"/>
      <c r="K653" s="589"/>
      <c r="L653" s="589"/>
      <c r="M653" s="1049"/>
      <c r="N653" s="1050"/>
      <c r="O653" s="589"/>
      <c r="P653" s="589"/>
      <c r="Q653" s="589"/>
      <c r="AR653" s="356"/>
      <c r="AS653" s="356"/>
      <c r="AT653" s="356"/>
      <c r="AU653" s="356"/>
      <c r="AV653" s="356"/>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1049"/>
      <c r="D654" s="1050"/>
      <c r="E654" s="589"/>
      <c r="F654" s="589"/>
      <c r="G654" s="589"/>
      <c r="H654" s="1049"/>
      <c r="I654" s="1050"/>
      <c r="J654" s="589"/>
      <c r="K654" s="589"/>
      <c r="L654" s="589"/>
      <c r="M654" s="1049"/>
      <c r="N654" s="1050"/>
      <c r="O654" s="589"/>
      <c r="P654" s="589"/>
      <c r="Q654" s="589"/>
      <c r="AR654" s="356"/>
      <c r="AS654" s="356"/>
      <c r="AT654" s="356"/>
      <c r="AU654" s="356"/>
      <c r="AV654" s="356"/>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1049"/>
      <c r="D655" s="1050"/>
      <c r="E655" s="589"/>
      <c r="F655" s="589"/>
      <c r="G655" s="589"/>
      <c r="H655" s="1049"/>
      <c r="I655" s="1050"/>
      <c r="J655" s="589"/>
      <c r="K655" s="589"/>
      <c r="L655" s="589"/>
      <c r="M655" s="1049"/>
      <c r="N655" s="1050"/>
      <c r="O655" s="589"/>
      <c r="P655" s="589"/>
      <c r="Q655" s="589"/>
      <c r="AR655" s="356"/>
      <c r="AS655" s="356"/>
      <c r="AT655" s="356"/>
      <c r="AU655" s="356"/>
      <c r="AV655" s="356"/>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1049"/>
      <c r="D656" s="1050"/>
      <c r="E656" s="589"/>
      <c r="F656" s="589"/>
      <c r="G656" s="589"/>
      <c r="H656" s="1049"/>
      <c r="I656" s="1050"/>
      <c r="J656" s="589"/>
      <c r="K656" s="589"/>
      <c r="L656" s="589"/>
      <c r="M656" s="1049"/>
      <c r="N656" s="1050"/>
      <c r="O656" s="589"/>
      <c r="P656" s="589"/>
      <c r="Q656" s="589"/>
      <c r="AR656" s="356"/>
      <c r="AS656" s="356"/>
      <c r="AT656" s="356"/>
      <c r="AU656" s="356"/>
      <c r="AV656" s="356"/>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1049"/>
      <c r="D657" s="1050"/>
      <c r="E657" s="589"/>
      <c r="F657" s="589"/>
      <c r="G657" s="589"/>
      <c r="H657" s="1049"/>
      <c r="I657" s="1050"/>
      <c r="J657" s="589"/>
      <c r="K657" s="589"/>
      <c r="L657" s="589"/>
      <c r="M657" s="1049"/>
      <c r="N657" s="1050"/>
      <c r="O657" s="589"/>
      <c r="P657" s="589"/>
      <c r="Q657" s="589"/>
      <c r="AR657" s="356"/>
      <c r="AS657" s="356"/>
      <c r="AT657" s="356"/>
      <c r="AU657" s="356"/>
      <c r="AV657" s="356"/>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1049"/>
      <c r="D658" s="1050"/>
      <c r="E658" s="589"/>
      <c r="F658" s="589"/>
      <c r="G658" s="589"/>
      <c r="H658" s="1049"/>
      <c r="I658" s="1050"/>
      <c r="J658" s="589"/>
      <c r="K658" s="589"/>
      <c r="L658" s="589"/>
      <c r="M658" s="1049"/>
      <c r="N658" s="1050"/>
      <c r="O658" s="589"/>
      <c r="P658" s="589"/>
      <c r="Q658" s="589"/>
      <c r="AR658" s="356"/>
      <c r="AS658" s="356"/>
      <c r="AT658" s="356"/>
      <c r="AU658" s="356"/>
      <c r="AV658" s="356"/>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1049"/>
      <c r="D659" s="1050"/>
      <c r="E659" s="589"/>
      <c r="F659" s="589"/>
      <c r="G659" s="589"/>
      <c r="H659" s="1049"/>
      <c r="I659" s="1050"/>
      <c r="J659" s="589"/>
      <c r="K659" s="589"/>
      <c r="L659" s="589"/>
      <c r="M659" s="1049"/>
      <c r="N659" s="1050"/>
      <c r="O659" s="589"/>
      <c r="P659" s="589"/>
      <c r="Q659" s="589"/>
      <c r="AR659" s="356"/>
      <c r="AS659" s="356"/>
      <c r="AT659" s="356"/>
      <c r="AU659" s="356"/>
      <c r="AV659" s="356"/>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1049"/>
      <c r="D660" s="1050"/>
      <c r="E660" s="589"/>
      <c r="F660" s="589"/>
      <c r="G660" s="589"/>
      <c r="H660" s="1049"/>
      <c r="I660" s="1050"/>
      <c r="J660" s="589"/>
      <c r="K660" s="589"/>
      <c r="L660" s="589"/>
      <c r="M660" s="1049"/>
      <c r="N660" s="1050"/>
      <c r="O660" s="589"/>
      <c r="P660" s="589"/>
      <c r="Q660" s="589"/>
      <c r="AR660" s="356"/>
      <c r="AS660" s="356"/>
      <c r="AT660" s="356"/>
      <c r="AU660" s="356"/>
      <c r="AV660" s="356"/>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1049"/>
      <c r="D661" s="1050"/>
      <c r="E661" s="589"/>
      <c r="F661" s="589"/>
      <c r="G661" s="589"/>
      <c r="H661" s="1049"/>
      <c r="I661" s="1050"/>
      <c r="J661" s="589"/>
      <c r="K661" s="589"/>
      <c r="L661" s="589"/>
      <c r="M661" s="1049"/>
      <c r="N661" s="1050"/>
      <c r="O661" s="589"/>
      <c r="P661" s="589"/>
      <c r="Q661" s="589"/>
      <c r="AR661" s="356"/>
      <c r="AS661" s="356"/>
      <c r="AT661" s="356"/>
      <c r="AU661" s="356"/>
      <c r="AV661" s="356"/>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1049"/>
      <c r="D662" s="1050"/>
      <c r="E662" s="589"/>
      <c r="F662" s="589"/>
      <c r="G662" s="589"/>
      <c r="H662" s="1049"/>
      <c r="I662" s="1050"/>
      <c r="J662" s="589"/>
      <c r="K662" s="589"/>
      <c r="L662" s="589"/>
      <c r="M662" s="1049"/>
      <c r="N662" s="1050"/>
      <c r="O662" s="589"/>
      <c r="P662" s="589"/>
      <c r="Q662" s="589"/>
      <c r="AR662" s="356"/>
      <c r="AS662" s="356"/>
      <c r="AT662" s="356"/>
      <c r="AU662" s="356"/>
      <c r="AV662" s="356"/>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1049"/>
      <c r="D663" s="1050"/>
      <c r="E663" s="589"/>
      <c r="F663" s="589"/>
      <c r="G663" s="589"/>
      <c r="H663" s="1049"/>
      <c r="I663" s="1050"/>
      <c r="J663" s="589"/>
      <c r="K663" s="589"/>
      <c r="L663" s="589"/>
      <c r="M663" s="1049"/>
      <c r="N663" s="1050"/>
      <c r="O663" s="589"/>
      <c r="P663" s="589"/>
      <c r="Q663" s="589"/>
      <c r="AR663" s="356"/>
      <c r="AS663" s="356"/>
      <c r="AT663" s="356"/>
      <c r="AU663" s="356"/>
      <c r="AV663" s="356"/>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1049"/>
      <c r="D664" s="1050"/>
      <c r="E664" s="589"/>
      <c r="F664" s="589"/>
      <c r="G664" s="589"/>
      <c r="H664" s="1049"/>
      <c r="I664" s="1050"/>
      <c r="J664" s="589"/>
      <c r="K664" s="589"/>
      <c r="L664" s="589"/>
      <c r="M664" s="1049"/>
      <c r="N664" s="1050"/>
      <c r="O664" s="589"/>
      <c r="P664" s="589"/>
      <c r="Q664" s="589"/>
      <c r="AR664" s="356"/>
      <c r="AS664" s="356"/>
      <c r="AT664" s="356"/>
      <c r="AU664" s="356"/>
      <c r="AV664" s="356"/>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1049"/>
      <c r="D665" s="1050"/>
      <c r="E665" s="589"/>
      <c r="F665" s="589"/>
      <c r="G665" s="589"/>
      <c r="H665" s="1049"/>
      <c r="I665" s="1050"/>
      <c r="J665" s="589"/>
      <c r="K665" s="589"/>
      <c r="L665" s="589"/>
      <c r="M665" s="1049"/>
      <c r="N665" s="1050"/>
      <c r="O665" s="589"/>
      <c r="P665" s="589"/>
      <c r="Q665" s="589"/>
      <c r="AR665" s="356"/>
      <c r="AS665" s="356"/>
      <c r="AT665" s="356"/>
      <c r="AU665" s="356"/>
      <c r="AV665" s="356"/>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1049"/>
      <c r="D666" s="1050"/>
      <c r="E666" s="589"/>
      <c r="F666" s="589"/>
      <c r="G666" s="589"/>
      <c r="H666" s="1049"/>
      <c r="I666" s="1050"/>
      <c r="J666" s="589"/>
      <c r="K666" s="589"/>
      <c r="L666" s="589"/>
      <c r="M666" s="1049"/>
      <c r="N666" s="1050"/>
      <c r="O666" s="589"/>
      <c r="P666" s="589"/>
      <c r="Q666" s="589"/>
      <c r="AR666" s="356"/>
      <c r="AS666" s="356"/>
      <c r="AT666" s="356"/>
      <c r="AU666" s="356"/>
      <c r="AV666" s="356"/>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1049"/>
      <c r="D667" s="1050"/>
      <c r="E667" s="589"/>
      <c r="F667" s="589"/>
      <c r="G667" s="589"/>
      <c r="H667" s="1049"/>
      <c r="I667" s="1050"/>
      <c r="J667" s="589"/>
      <c r="K667" s="589"/>
      <c r="L667" s="589"/>
      <c r="M667" s="1049"/>
      <c r="N667" s="1050"/>
      <c r="O667" s="589"/>
      <c r="P667" s="589"/>
      <c r="Q667" s="589"/>
      <c r="AR667" s="356"/>
      <c r="AS667" s="356"/>
      <c r="AT667" s="356"/>
      <c r="AU667" s="356"/>
      <c r="AV667" s="356"/>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1049"/>
      <c r="D668" s="1050"/>
      <c r="E668" s="589"/>
      <c r="F668" s="589"/>
      <c r="G668" s="589"/>
      <c r="H668" s="1049"/>
      <c r="I668" s="1050"/>
      <c r="J668" s="589"/>
      <c r="K668" s="589"/>
      <c r="L668" s="589"/>
      <c r="M668" s="1049"/>
      <c r="N668" s="1050"/>
      <c r="O668" s="589"/>
      <c r="P668" s="589"/>
      <c r="Q668" s="589"/>
      <c r="AR668" s="356"/>
      <c r="AS668" s="356"/>
      <c r="AT668" s="356"/>
      <c r="AU668" s="356"/>
      <c r="AV668" s="356"/>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1049"/>
      <c r="D669" s="1050"/>
      <c r="E669" s="589"/>
      <c r="F669" s="589"/>
      <c r="G669" s="589"/>
      <c r="H669" s="1049"/>
      <c r="I669" s="1050"/>
      <c r="J669" s="589"/>
      <c r="K669" s="589"/>
      <c r="L669" s="589"/>
      <c r="M669" s="1049"/>
      <c r="N669" s="1050"/>
      <c r="O669" s="589"/>
      <c r="P669" s="589"/>
      <c r="Q669" s="589"/>
      <c r="AR669" s="356"/>
      <c r="AS669" s="356"/>
      <c r="AT669" s="356"/>
      <c r="AU669" s="356"/>
      <c r="AV669" s="356"/>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1049"/>
      <c r="D670" s="1050"/>
      <c r="E670" s="589"/>
      <c r="F670" s="589"/>
      <c r="G670" s="589"/>
      <c r="H670" s="1049"/>
      <c r="I670" s="1050"/>
      <c r="J670" s="589"/>
      <c r="K670" s="589"/>
      <c r="L670" s="589"/>
      <c r="M670" s="1049"/>
      <c r="N670" s="1050"/>
      <c r="O670" s="589"/>
      <c r="P670" s="589"/>
      <c r="Q670" s="589"/>
      <c r="AR670" s="356"/>
      <c r="AS670" s="356"/>
      <c r="AT670" s="356"/>
      <c r="AU670" s="356"/>
      <c r="AV670" s="356"/>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1049"/>
      <c r="D671" s="1050"/>
      <c r="E671" s="589"/>
      <c r="F671" s="589"/>
      <c r="G671" s="589"/>
      <c r="H671" s="1049"/>
      <c r="I671" s="1050"/>
      <c r="J671" s="589"/>
      <c r="K671" s="589"/>
      <c r="L671" s="589"/>
      <c r="M671" s="1049"/>
      <c r="N671" s="1050"/>
      <c r="O671" s="589"/>
      <c r="P671" s="589"/>
      <c r="Q671" s="589"/>
      <c r="AR671" s="356"/>
      <c r="AS671" s="356"/>
      <c r="AT671" s="356"/>
      <c r="AU671" s="356"/>
      <c r="AV671" s="356"/>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1049"/>
      <c r="D672" s="1050"/>
      <c r="E672" s="589"/>
      <c r="F672" s="589"/>
      <c r="G672" s="589"/>
      <c r="H672" s="1049"/>
      <c r="I672" s="1050"/>
      <c r="J672" s="589"/>
      <c r="K672" s="589"/>
      <c r="L672" s="589"/>
      <c r="M672" s="1049"/>
      <c r="N672" s="1050"/>
      <c r="O672" s="589"/>
      <c r="P672" s="589"/>
      <c r="Q672" s="589"/>
      <c r="AR672" s="356"/>
      <c r="AS672" s="356"/>
      <c r="AT672" s="356"/>
      <c r="AU672" s="356"/>
      <c r="AV672" s="356"/>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1049"/>
      <c r="D673" s="1050"/>
      <c r="E673" s="589"/>
      <c r="F673" s="589"/>
      <c r="G673" s="589"/>
      <c r="H673" s="1049"/>
      <c r="I673" s="1050"/>
      <c r="J673" s="589"/>
      <c r="K673" s="589"/>
      <c r="L673" s="589"/>
      <c r="M673" s="1049"/>
      <c r="N673" s="1050"/>
      <c r="O673" s="589"/>
      <c r="P673" s="589"/>
      <c r="Q673" s="589"/>
      <c r="AR673" s="356"/>
      <c r="AS673" s="356"/>
      <c r="AT673" s="356"/>
      <c r="AU673" s="356"/>
      <c r="AV673" s="356"/>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1049"/>
      <c r="D674" s="1050"/>
      <c r="E674" s="589"/>
      <c r="F674" s="589"/>
      <c r="G674" s="589"/>
      <c r="H674" s="1049"/>
      <c r="I674" s="1050"/>
      <c r="J674" s="589"/>
      <c r="K674" s="589"/>
      <c r="L674" s="589"/>
      <c r="M674" s="1049"/>
      <c r="N674" s="1050"/>
      <c r="O674" s="589"/>
      <c r="P674" s="589"/>
      <c r="Q674" s="589"/>
      <c r="AR674" s="356"/>
      <c r="AS674" s="356"/>
      <c r="AT674" s="356"/>
      <c r="AU674" s="356"/>
      <c r="AV674" s="356"/>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1049"/>
      <c r="D675" s="1050"/>
      <c r="E675" s="589"/>
      <c r="F675" s="589"/>
      <c r="G675" s="589"/>
      <c r="H675" s="1049"/>
      <c r="I675" s="1050"/>
      <c r="J675" s="589"/>
      <c r="K675" s="589"/>
      <c r="L675" s="589"/>
      <c r="M675" s="1049"/>
      <c r="N675" s="1050"/>
      <c r="O675" s="589"/>
      <c r="P675" s="589"/>
      <c r="Q675" s="589"/>
      <c r="AR675" s="356"/>
      <c r="AS675" s="356"/>
      <c r="AT675" s="356"/>
      <c r="AU675" s="356"/>
      <c r="AV675" s="356"/>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1049"/>
      <c r="D676" s="1050"/>
      <c r="E676" s="589"/>
      <c r="F676" s="589"/>
      <c r="G676" s="589"/>
      <c r="H676" s="1049"/>
      <c r="I676" s="1050"/>
      <c r="J676" s="589"/>
      <c r="K676" s="589"/>
      <c r="L676" s="589"/>
      <c r="M676" s="1049"/>
      <c r="N676" s="1050"/>
      <c r="O676" s="589"/>
      <c r="P676" s="589"/>
      <c r="Q676" s="589"/>
      <c r="AR676" s="356"/>
      <c r="AS676" s="356"/>
      <c r="AT676" s="356"/>
      <c r="AU676" s="356"/>
      <c r="AV676" s="356"/>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1049"/>
      <c r="D677" s="1050"/>
      <c r="E677" s="589"/>
      <c r="F677" s="589"/>
      <c r="G677" s="589"/>
      <c r="H677" s="1049"/>
      <c r="I677" s="1050"/>
      <c r="J677" s="589"/>
      <c r="K677" s="589"/>
      <c r="L677" s="589"/>
      <c r="M677" s="1049"/>
      <c r="N677" s="1050"/>
      <c r="O677" s="589"/>
      <c r="P677" s="589"/>
      <c r="Q677" s="589"/>
      <c r="AR677" s="356"/>
      <c r="AS677" s="356"/>
      <c r="AT677" s="356"/>
      <c r="AU677" s="356"/>
      <c r="AV677" s="356"/>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1049"/>
      <c r="D678" s="1050"/>
      <c r="E678" s="589"/>
      <c r="F678" s="589"/>
      <c r="G678" s="589"/>
      <c r="H678" s="1049"/>
      <c r="I678" s="1050"/>
      <c r="J678" s="589"/>
      <c r="K678" s="589"/>
      <c r="L678" s="589"/>
      <c r="M678" s="1049"/>
      <c r="N678" s="1050"/>
      <c r="O678" s="589"/>
      <c r="P678" s="589"/>
      <c r="Q678" s="589"/>
      <c r="AR678" s="356"/>
      <c r="AS678" s="356"/>
      <c r="AT678" s="356"/>
      <c r="AU678" s="356"/>
      <c r="AV678" s="356"/>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1049"/>
      <c r="D679" s="1050"/>
      <c r="E679" s="589"/>
      <c r="F679" s="589"/>
      <c r="G679" s="589"/>
      <c r="H679" s="1049"/>
      <c r="I679" s="1050"/>
      <c r="J679" s="589"/>
      <c r="K679" s="589"/>
      <c r="L679" s="589"/>
      <c r="M679" s="1049"/>
      <c r="N679" s="1050"/>
      <c r="O679" s="589"/>
      <c r="P679" s="589"/>
      <c r="Q679" s="589"/>
      <c r="AR679" s="356"/>
      <c r="AS679" s="356"/>
      <c r="AT679" s="356"/>
      <c r="AU679" s="356"/>
      <c r="AV679" s="356"/>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1049"/>
      <c r="D680" s="1050"/>
      <c r="E680" s="589"/>
      <c r="F680" s="589"/>
      <c r="G680" s="589"/>
      <c r="H680" s="1049"/>
      <c r="I680" s="1050"/>
      <c r="J680" s="589"/>
      <c r="K680" s="589"/>
      <c r="L680" s="589"/>
      <c r="M680" s="1049"/>
      <c r="N680" s="1050"/>
      <c r="O680" s="589"/>
      <c r="P680" s="589"/>
      <c r="Q680" s="589"/>
      <c r="AR680" s="356"/>
      <c r="AS680" s="356"/>
      <c r="AT680" s="356"/>
      <c r="AU680" s="356"/>
      <c r="AV680" s="356"/>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1049"/>
      <c r="D681" s="1050"/>
      <c r="E681" s="589"/>
      <c r="F681" s="589"/>
      <c r="G681" s="589"/>
      <c r="H681" s="1049"/>
      <c r="I681" s="1050"/>
      <c r="J681" s="589"/>
      <c r="K681" s="589"/>
      <c r="L681" s="589"/>
      <c r="M681" s="1049"/>
      <c r="N681" s="1050"/>
      <c r="O681" s="589"/>
      <c r="P681" s="589"/>
      <c r="Q681" s="589"/>
      <c r="AR681" s="356"/>
      <c r="AS681" s="356"/>
      <c r="AT681" s="356"/>
      <c r="AU681" s="356"/>
      <c r="AV681" s="356"/>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1049"/>
      <c r="D682" s="1050"/>
      <c r="E682" s="589"/>
      <c r="F682" s="589"/>
      <c r="G682" s="589"/>
      <c r="H682" s="1049"/>
      <c r="I682" s="1050"/>
      <c r="J682" s="589"/>
      <c r="K682" s="589"/>
      <c r="L682" s="589"/>
      <c r="M682" s="1049"/>
      <c r="N682" s="1050"/>
      <c r="O682" s="589"/>
      <c r="P682" s="589"/>
      <c r="Q682" s="589"/>
      <c r="AR682" s="356"/>
      <c r="AS682" s="356"/>
      <c r="AT682" s="356"/>
      <c r="AU682" s="356"/>
      <c r="AV682" s="356"/>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1049"/>
      <c r="D683" s="1050"/>
      <c r="E683" s="589"/>
      <c r="F683" s="589"/>
      <c r="G683" s="589"/>
      <c r="H683" s="1049"/>
      <c r="I683" s="1050"/>
      <c r="J683" s="589"/>
      <c r="K683" s="589"/>
      <c r="L683" s="589"/>
      <c r="M683" s="1049"/>
      <c r="N683" s="1050"/>
      <c r="O683" s="589"/>
      <c r="P683" s="589"/>
      <c r="Q683" s="589"/>
      <c r="AR683" s="356"/>
      <c r="AS683" s="356"/>
      <c r="AT683" s="356"/>
      <c r="AU683" s="356"/>
      <c r="AV683" s="356"/>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1049"/>
      <c r="D684" s="1050"/>
      <c r="E684" s="589"/>
      <c r="F684" s="589"/>
      <c r="G684" s="589"/>
      <c r="H684" s="1049"/>
      <c r="I684" s="1050"/>
      <c r="J684" s="589"/>
      <c r="K684" s="589"/>
      <c r="L684" s="589"/>
      <c r="M684" s="1049"/>
      <c r="N684" s="1050"/>
      <c r="O684" s="589"/>
      <c r="P684" s="589"/>
      <c r="Q684" s="589"/>
      <c r="AR684" s="356"/>
      <c r="AS684" s="356"/>
      <c r="AT684" s="356"/>
      <c r="AU684" s="356"/>
      <c r="AV684" s="356"/>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1049"/>
      <c r="D685" s="1050"/>
      <c r="E685" s="589"/>
      <c r="F685" s="589"/>
      <c r="G685" s="589"/>
      <c r="H685" s="1049"/>
      <c r="I685" s="1050"/>
      <c r="J685" s="589"/>
      <c r="K685" s="589"/>
      <c r="L685" s="589"/>
      <c r="M685" s="1049"/>
      <c r="N685" s="1050"/>
      <c r="O685" s="589"/>
      <c r="P685" s="589"/>
      <c r="Q685" s="589"/>
      <c r="AR685" s="356"/>
      <c r="AS685" s="356"/>
      <c r="AT685" s="356"/>
      <c r="AU685" s="356"/>
      <c r="AV685" s="356"/>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1049"/>
      <c r="D686" s="1050"/>
      <c r="E686" s="589"/>
      <c r="F686" s="589"/>
      <c r="G686" s="589"/>
      <c r="H686" s="1049"/>
      <c r="I686" s="1050"/>
      <c r="J686" s="589"/>
      <c r="K686" s="589"/>
      <c r="L686" s="589"/>
      <c r="M686" s="1049"/>
      <c r="N686" s="1050"/>
      <c r="O686" s="589"/>
      <c r="P686" s="589"/>
      <c r="Q686" s="589"/>
      <c r="AR686" s="356"/>
      <c r="AS686" s="356"/>
      <c r="AT686" s="356"/>
      <c r="AU686" s="356"/>
      <c r="AV686" s="356"/>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1049"/>
      <c r="D687" s="1050"/>
      <c r="E687" s="589"/>
      <c r="F687" s="589"/>
      <c r="G687" s="589"/>
      <c r="H687" s="1049"/>
      <c r="I687" s="1050"/>
      <c r="J687" s="589"/>
      <c r="K687" s="589"/>
      <c r="L687" s="589"/>
      <c r="M687" s="1049"/>
      <c r="N687" s="1050"/>
      <c r="O687" s="589"/>
      <c r="P687" s="589"/>
      <c r="Q687" s="589"/>
      <c r="AR687" s="356"/>
      <c r="AS687" s="356"/>
      <c r="AT687" s="356"/>
      <c r="AU687" s="356"/>
      <c r="AV687" s="356"/>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1049"/>
      <c r="D688" s="1050"/>
      <c r="E688" s="589"/>
      <c r="F688" s="589"/>
      <c r="G688" s="589"/>
      <c r="H688" s="1049"/>
      <c r="I688" s="1050"/>
      <c r="J688" s="589"/>
      <c r="K688" s="589"/>
      <c r="L688" s="589"/>
      <c r="M688" s="1049"/>
      <c r="N688" s="1050"/>
      <c r="O688" s="589"/>
      <c r="P688" s="589"/>
      <c r="Q688" s="589"/>
      <c r="AR688" s="356"/>
      <c r="AS688" s="356"/>
      <c r="AT688" s="356"/>
      <c r="AU688" s="356"/>
      <c r="AV688" s="356"/>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1049"/>
      <c r="D689" s="1050"/>
      <c r="E689" s="589"/>
      <c r="F689" s="589"/>
      <c r="G689" s="589"/>
      <c r="H689" s="1049"/>
      <c r="I689" s="1050"/>
      <c r="J689" s="589"/>
      <c r="K689" s="589"/>
      <c r="L689" s="589"/>
      <c r="M689" s="1049"/>
      <c r="N689" s="1050"/>
      <c r="O689" s="589"/>
      <c r="P689" s="589"/>
      <c r="Q689" s="589"/>
      <c r="AR689" s="356"/>
      <c r="AS689" s="356"/>
      <c r="AT689" s="356"/>
      <c r="AU689" s="356"/>
      <c r="AV689" s="356"/>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1049"/>
      <c r="D690" s="1050"/>
      <c r="E690" s="589"/>
      <c r="F690" s="589"/>
      <c r="G690" s="589"/>
      <c r="H690" s="1049"/>
      <c r="I690" s="1050"/>
      <c r="J690" s="589"/>
      <c r="K690" s="589"/>
      <c r="L690" s="589"/>
      <c r="M690" s="1049"/>
      <c r="N690" s="1050"/>
      <c r="O690" s="589"/>
      <c r="P690" s="589"/>
      <c r="Q690" s="589"/>
      <c r="AR690" s="356"/>
      <c r="AS690" s="356"/>
      <c r="AT690" s="356"/>
      <c r="AU690" s="356"/>
      <c r="AV690" s="356"/>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1049"/>
      <c r="D691" s="1050"/>
      <c r="E691" s="589"/>
      <c r="F691" s="589"/>
      <c r="G691" s="589"/>
      <c r="H691" s="1049"/>
      <c r="I691" s="1050"/>
      <c r="J691" s="589"/>
      <c r="K691" s="589"/>
      <c r="L691" s="589"/>
      <c r="M691" s="1049"/>
      <c r="N691" s="1050"/>
      <c r="O691" s="589"/>
      <c r="P691" s="589"/>
      <c r="Q691" s="589"/>
      <c r="AR691" s="356"/>
      <c r="AS691" s="356"/>
      <c r="AT691" s="356"/>
      <c r="AU691" s="356"/>
      <c r="AV691" s="356"/>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1049"/>
      <c r="D692" s="1050"/>
      <c r="E692" s="589"/>
      <c r="F692" s="589"/>
      <c r="G692" s="589"/>
      <c r="H692" s="1049"/>
      <c r="I692" s="1050"/>
      <c r="J692" s="589"/>
      <c r="K692" s="589"/>
      <c r="L692" s="589"/>
      <c r="M692" s="1049"/>
      <c r="N692" s="1050"/>
      <c r="O692" s="589"/>
      <c r="P692" s="589"/>
      <c r="Q692" s="589"/>
      <c r="AR692" s="356"/>
      <c r="AS692" s="356"/>
      <c r="AT692" s="356"/>
      <c r="AU692" s="356"/>
      <c r="AV692" s="356"/>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1049"/>
      <c r="D693" s="1050"/>
      <c r="E693" s="589"/>
      <c r="F693" s="589"/>
      <c r="G693" s="589"/>
      <c r="H693" s="1049"/>
      <c r="I693" s="1050"/>
      <c r="J693" s="589"/>
      <c r="K693" s="589"/>
      <c r="L693" s="589"/>
      <c r="M693" s="1049"/>
      <c r="N693" s="1050"/>
      <c r="O693" s="589"/>
      <c r="P693" s="589"/>
      <c r="Q693" s="589"/>
      <c r="AR693" s="356"/>
      <c r="AS693" s="356"/>
      <c r="AT693" s="356"/>
      <c r="AU693" s="356"/>
      <c r="AV693" s="356"/>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1049"/>
      <c r="D694" s="1050"/>
      <c r="E694" s="589"/>
      <c r="F694" s="589"/>
      <c r="G694" s="589"/>
      <c r="H694" s="1049"/>
      <c r="I694" s="1050"/>
      <c r="J694" s="589"/>
      <c r="K694" s="589"/>
      <c r="L694" s="589"/>
      <c r="M694" s="1049"/>
      <c r="N694" s="1050"/>
      <c r="O694" s="589"/>
      <c r="P694" s="589"/>
      <c r="Q694" s="589"/>
      <c r="AR694" s="356"/>
      <c r="AS694" s="356"/>
      <c r="AT694" s="356"/>
      <c r="AU694" s="356"/>
      <c r="AV694" s="356"/>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589"/>
      <c r="D695" s="589"/>
      <c r="E695" s="589"/>
      <c r="F695" s="589"/>
      <c r="G695" s="589"/>
      <c r="H695" s="589"/>
      <c r="I695" s="589"/>
      <c r="J695" s="589"/>
      <c r="K695" s="589"/>
      <c r="L695" s="589"/>
      <c r="M695" s="589"/>
      <c r="N695" s="589"/>
      <c r="O695" s="589"/>
      <c r="P695" s="589"/>
      <c r="Q695" s="589"/>
      <c r="AR695" s="356"/>
      <c r="AS695" s="356"/>
      <c r="AT695" s="356"/>
      <c r="AU695" s="356"/>
      <c r="AV695" s="356"/>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589"/>
      <c r="D696" s="589"/>
      <c r="E696" s="589"/>
      <c r="F696" s="589"/>
      <c r="G696" s="589"/>
      <c r="H696" s="589"/>
      <c r="I696" s="589"/>
      <c r="J696" s="589"/>
      <c r="K696" s="589"/>
      <c r="L696" s="589"/>
      <c r="M696" s="589"/>
      <c r="N696" s="589"/>
      <c r="O696" s="589"/>
      <c r="P696" s="589"/>
      <c r="Q696" s="589"/>
      <c r="AR696" s="356"/>
      <c r="AS696" s="356"/>
      <c r="AT696" s="356"/>
      <c r="AU696" s="356"/>
      <c r="AV696" s="356"/>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589"/>
      <c r="D697" s="589"/>
      <c r="E697" s="589"/>
      <c r="F697" s="589"/>
      <c r="G697" s="589"/>
      <c r="H697" s="589"/>
      <c r="I697" s="589"/>
      <c r="J697" s="589"/>
      <c r="K697" s="589"/>
      <c r="L697" s="589"/>
      <c r="M697" s="589"/>
      <c r="N697" s="589"/>
      <c r="O697" s="589"/>
      <c r="P697" s="589"/>
      <c r="Q697" s="589"/>
      <c r="AR697" s="356"/>
      <c r="AS697" s="356"/>
      <c r="AT697" s="356"/>
      <c r="AU697" s="356"/>
      <c r="AV697" s="356"/>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589"/>
      <c r="D698" s="589"/>
      <c r="E698" s="589"/>
      <c r="F698" s="589"/>
      <c r="G698" s="589"/>
      <c r="H698" s="589"/>
      <c r="I698" s="589"/>
      <c r="J698" s="589"/>
      <c r="K698" s="589"/>
      <c r="L698" s="589"/>
      <c r="M698" s="589"/>
      <c r="N698" s="589"/>
      <c r="O698" s="589"/>
      <c r="P698" s="589"/>
      <c r="Q698" s="589"/>
      <c r="AR698" s="356"/>
      <c r="AS698" s="356"/>
      <c r="AT698" s="356"/>
      <c r="AU698" s="356"/>
      <c r="AV698" s="356"/>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589"/>
      <c r="D699" s="589"/>
      <c r="E699" s="589"/>
      <c r="F699" s="589"/>
      <c r="G699" s="589"/>
      <c r="H699" s="589"/>
      <c r="I699" s="589"/>
      <c r="J699" s="589"/>
      <c r="K699" s="589"/>
      <c r="L699" s="589"/>
      <c r="M699" s="589"/>
      <c r="N699" s="589"/>
      <c r="O699" s="589"/>
      <c r="P699" s="589"/>
      <c r="Q699" s="589"/>
      <c r="AR699" s="356"/>
      <c r="AS699" s="356"/>
      <c r="AT699" s="356"/>
      <c r="AU699" s="356"/>
      <c r="AV699" s="356"/>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589"/>
      <c r="D700" s="589"/>
      <c r="E700" s="589"/>
      <c r="F700" s="589"/>
      <c r="G700" s="589"/>
      <c r="H700" s="589"/>
      <c r="I700" s="589"/>
      <c r="J700" s="589"/>
      <c r="K700" s="589"/>
      <c r="L700" s="589"/>
      <c r="M700" s="589"/>
      <c r="N700" s="589"/>
      <c r="O700" s="589"/>
      <c r="P700" s="589"/>
      <c r="Q700" s="589"/>
      <c r="AR700" s="356"/>
      <c r="AS700" s="356"/>
      <c r="AT700" s="356"/>
      <c r="AU700" s="356"/>
      <c r="AV700" s="356"/>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605"/>
      <c r="D701" s="605"/>
      <c r="E701" s="605"/>
      <c r="F701" s="605"/>
      <c r="G701" s="605"/>
      <c r="H701" s="605"/>
      <c r="I701" s="605"/>
      <c r="J701" s="605"/>
      <c r="K701" s="605"/>
      <c r="L701" s="605"/>
      <c r="M701" s="605"/>
      <c r="N701" s="605"/>
      <c r="O701" s="605"/>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605"/>
      <c r="D702" s="605"/>
      <c r="E702" s="605"/>
      <c r="F702" s="605"/>
      <c r="G702" s="605"/>
      <c r="H702" s="605"/>
      <c r="I702" s="605"/>
      <c r="J702" s="605"/>
      <c r="K702" s="605"/>
      <c r="L702" s="605"/>
      <c r="M702" s="605"/>
      <c r="N702" s="605"/>
      <c r="O702" s="605"/>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605"/>
      <c r="D703" s="605"/>
      <c r="E703" s="605"/>
      <c r="F703" s="605"/>
      <c r="G703" s="605"/>
      <c r="H703" s="605"/>
      <c r="I703" s="605"/>
      <c r="J703" s="605"/>
      <c r="K703" s="605"/>
      <c r="L703" s="605"/>
      <c r="M703" s="605"/>
      <c r="N703" s="605"/>
      <c r="O703" s="605"/>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605"/>
      <c r="D704" s="605"/>
      <c r="E704" s="605"/>
      <c r="F704" s="605"/>
      <c r="G704" s="605"/>
      <c r="H704" s="605"/>
      <c r="I704" s="605"/>
      <c r="J704" s="605"/>
      <c r="K704" s="605"/>
      <c r="L704" s="605"/>
      <c r="M704" s="605"/>
      <c r="N704" s="605"/>
      <c r="O704" s="605"/>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605"/>
      <c r="D705" s="605"/>
      <c r="E705" s="605"/>
      <c r="F705" s="605"/>
      <c r="G705" s="605"/>
      <c r="H705" s="605"/>
      <c r="I705" s="605"/>
      <c r="J705" s="605"/>
      <c r="K705" s="605"/>
      <c r="L705" s="605"/>
      <c r="M705" s="605"/>
      <c r="N705" s="605"/>
      <c r="O705" s="605"/>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605"/>
      <c r="D706" s="605"/>
      <c r="E706" s="605"/>
      <c r="F706" s="605"/>
      <c r="G706" s="605"/>
      <c r="H706" s="605"/>
      <c r="I706" s="605"/>
      <c r="J706" s="605"/>
      <c r="K706" s="605"/>
      <c r="L706" s="605"/>
      <c r="M706" s="605"/>
      <c r="N706" s="605"/>
      <c r="O706" s="605"/>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605"/>
      <c r="D707" s="605"/>
      <c r="E707" s="605"/>
      <c r="F707" s="605"/>
      <c r="G707" s="605"/>
      <c r="H707" s="605"/>
      <c r="I707" s="605"/>
      <c r="J707" s="605"/>
      <c r="K707" s="605"/>
      <c r="L707" s="605"/>
      <c r="M707" s="605"/>
      <c r="N707" s="605"/>
      <c r="O707" s="605"/>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605"/>
      <c r="D708" s="605"/>
      <c r="E708" s="605"/>
      <c r="F708" s="605"/>
      <c r="G708" s="605"/>
      <c r="H708" s="605"/>
      <c r="I708" s="605"/>
      <c r="J708" s="605"/>
      <c r="K708" s="605"/>
      <c r="L708" s="605"/>
      <c r="M708" s="605"/>
      <c r="N708" s="605"/>
      <c r="O708" s="605"/>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605"/>
      <c r="D709" s="605"/>
      <c r="E709" s="605"/>
      <c r="F709" s="605"/>
      <c r="G709" s="605"/>
      <c r="H709" s="605"/>
      <c r="I709" s="605"/>
      <c r="J709" s="605"/>
      <c r="K709" s="605"/>
      <c r="L709" s="605"/>
      <c r="M709" s="605"/>
      <c r="N709" s="605"/>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605"/>
      <c r="D710" s="605"/>
      <c r="E710" s="605"/>
      <c r="F710" s="605"/>
      <c r="G710" s="605"/>
      <c r="H710" s="605"/>
      <c r="I710" s="605"/>
      <c r="J710" s="605"/>
      <c r="K710" s="605"/>
      <c r="L710" s="605"/>
      <c r="M710" s="605"/>
      <c r="N710" s="605"/>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605"/>
      <c r="D711" s="605"/>
      <c r="E711" s="605"/>
      <c r="F711" s="605"/>
      <c r="G711" s="605"/>
      <c r="H711" s="605"/>
      <c r="I711" s="605"/>
      <c r="J711" s="605"/>
      <c r="K711" s="605"/>
      <c r="L711" s="605"/>
      <c r="M711" s="605"/>
      <c r="N711" s="605"/>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605"/>
      <c r="D712" s="605"/>
      <c r="E712" s="605"/>
      <c r="F712" s="605"/>
      <c r="G712" s="605"/>
      <c r="H712" s="605"/>
      <c r="I712" s="605"/>
      <c r="J712" s="605"/>
      <c r="K712" s="605"/>
      <c r="L712" s="605"/>
      <c r="M712" s="605"/>
      <c r="N712" s="605"/>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605"/>
      <c r="D713" s="605"/>
      <c r="E713" s="605"/>
      <c r="F713" s="605"/>
      <c r="G713" s="605"/>
      <c r="H713" s="605"/>
      <c r="I713" s="605"/>
      <c r="J713" s="605"/>
      <c r="K713" s="605"/>
      <c r="L713" s="605"/>
      <c r="M713" s="605"/>
      <c r="N713" s="605"/>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605"/>
      <c r="D714" s="605"/>
      <c r="E714" s="605"/>
      <c r="F714" s="605"/>
      <c r="G714" s="605"/>
      <c r="H714" s="605"/>
      <c r="I714" s="605"/>
      <c r="J714" s="605"/>
      <c r="K714" s="605"/>
      <c r="L714" s="605"/>
      <c r="M714" s="605"/>
      <c r="N714" s="605"/>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605"/>
      <c r="D715" s="605"/>
      <c r="E715" s="605"/>
      <c r="F715" s="605"/>
      <c r="G715" s="605"/>
      <c r="H715" s="605"/>
      <c r="I715" s="605"/>
      <c r="J715" s="605"/>
      <c r="K715" s="605"/>
      <c r="L715" s="605"/>
      <c r="M715" s="605"/>
      <c r="N715" s="605"/>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605"/>
      <c r="D716" s="605"/>
      <c r="E716" s="605"/>
      <c r="F716" s="605"/>
      <c r="G716" s="605"/>
      <c r="H716" s="605"/>
      <c r="I716" s="605"/>
      <c r="J716" s="605"/>
      <c r="K716" s="605"/>
      <c r="L716" s="605"/>
      <c r="M716" s="605"/>
      <c r="N716" s="605"/>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605"/>
      <c r="D717" s="605"/>
      <c r="E717" s="605"/>
      <c r="F717" s="605"/>
      <c r="G717" s="605"/>
      <c r="H717" s="605"/>
      <c r="I717" s="605"/>
      <c r="J717" s="605"/>
      <c r="K717" s="605"/>
      <c r="L717" s="605"/>
      <c r="M717" s="605"/>
      <c r="N717" s="605"/>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605"/>
      <c r="D718" s="605"/>
      <c r="E718" s="605"/>
      <c r="F718" s="605"/>
      <c r="G718" s="605"/>
      <c r="H718" s="605"/>
      <c r="I718" s="605"/>
      <c r="J718" s="605"/>
      <c r="K718" s="605"/>
      <c r="L718" s="605"/>
      <c r="M718" s="605"/>
      <c r="N718" s="605"/>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605"/>
      <c r="D719" s="605"/>
      <c r="E719" s="605"/>
      <c r="F719" s="605"/>
      <c r="G719" s="605"/>
      <c r="H719" s="605"/>
      <c r="I719" s="605"/>
      <c r="J719" s="605"/>
      <c r="K719" s="605"/>
      <c r="L719" s="605"/>
      <c r="M719" s="605"/>
      <c r="N719" s="605"/>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605"/>
      <c r="D720" s="605"/>
      <c r="E720" s="605"/>
      <c r="F720" s="605"/>
      <c r="G720" s="605"/>
      <c r="H720" s="605"/>
      <c r="I720" s="605"/>
      <c r="J720" s="605"/>
      <c r="K720" s="605"/>
      <c r="L720" s="605"/>
      <c r="M720" s="605"/>
      <c r="N720" s="605"/>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605"/>
      <c r="D721" s="605"/>
      <c r="E721" s="605"/>
      <c r="F721" s="605"/>
      <c r="G721" s="605"/>
      <c r="H721" s="605"/>
      <c r="I721" s="605"/>
      <c r="J721" s="605"/>
      <c r="K721" s="605"/>
      <c r="L721" s="605"/>
      <c r="M721" s="605"/>
      <c r="N721" s="605"/>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605"/>
      <c r="D722" s="605"/>
      <c r="E722" s="605"/>
      <c r="F722" s="605"/>
      <c r="G722" s="605"/>
      <c r="H722" s="605"/>
      <c r="I722" s="605"/>
      <c r="J722" s="605"/>
      <c r="K722" s="605"/>
      <c r="L722" s="605"/>
      <c r="M722" s="605"/>
      <c r="N722" s="605"/>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605"/>
      <c r="D723" s="605"/>
      <c r="E723" s="605"/>
      <c r="F723" s="605"/>
      <c r="G723" s="605"/>
      <c r="H723" s="605"/>
      <c r="I723" s="605"/>
      <c r="J723" s="605"/>
      <c r="K723" s="605"/>
      <c r="L723" s="605"/>
      <c r="M723" s="605"/>
      <c r="N723" s="605"/>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605"/>
      <c r="D724" s="605"/>
      <c r="E724" s="605"/>
      <c r="F724" s="605"/>
      <c r="G724" s="605"/>
      <c r="H724" s="605"/>
      <c r="I724" s="605"/>
      <c r="J724" s="605"/>
      <c r="K724" s="605"/>
      <c r="L724" s="605"/>
      <c r="M724" s="605"/>
      <c r="N724" s="605"/>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605"/>
      <c r="D725" s="605"/>
      <c r="E725" s="605"/>
      <c r="F725" s="605"/>
      <c r="G725" s="605"/>
      <c r="H725" s="605"/>
      <c r="I725" s="605"/>
      <c r="J725" s="605"/>
      <c r="K725" s="605"/>
      <c r="L725" s="605"/>
      <c r="M725" s="605"/>
      <c r="N725" s="605"/>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605"/>
      <c r="D726" s="605"/>
      <c r="E726" s="605"/>
      <c r="F726" s="605"/>
      <c r="G726" s="605"/>
      <c r="H726" s="605"/>
      <c r="I726" s="605"/>
      <c r="J726" s="605"/>
      <c r="K726" s="605"/>
      <c r="L726" s="605"/>
      <c r="M726" s="605"/>
      <c r="N726" s="605"/>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605"/>
      <c r="D727" s="605"/>
      <c r="E727" s="605"/>
      <c r="F727" s="605"/>
      <c r="G727" s="605"/>
      <c r="H727" s="605"/>
      <c r="I727" s="605"/>
      <c r="J727" s="605"/>
      <c r="K727" s="605"/>
      <c r="L727" s="605"/>
      <c r="M727" s="605"/>
      <c r="N727" s="605"/>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605"/>
      <c r="D728" s="605"/>
      <c r="E728" s="605"/>
      <c r="F728" s="605"/>
      <c r="G728" s="605"/>
      <c r="H728" s="605"/>
      <c r="I728" s="605"/>
      <c r="J728" s="605"/>
      <c r="K728" s="605"/>
      <c r="L728" s="605"/>
      <c r="M728" s="605"/>
      <c r="N728" s="605"/>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605"/>
      <c r="D729" s="605"/>
      <c r="E729" s="605"/>
      <c r="F729" s="605"/>
      <c r="G729" s="605"/>
      <c r="H729" s="605"/>
      <c r="I729" s="605"/>
      <c r="J729" s="605"/>
      <c r="K729" s="605"/>
      <c r="L729" s="605"/>
      <c r="M729" s="605"/>
      <c r="N729" s="605"/>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605"/>
      <c r="D730" s="605"/>
      <c r="E730" s="605"/>
      <c r="F730" s="605"/>
      <c r="G730" s="605"/>
      <c r="H730" s="605"/>
      <c r="I730" s="605"/>
      <c r="J730" s="605"/>
      <c r="K730" s="605"/>
      <c r="L730" s="605"/>
      <c r="M730" s="605"/>
      <c r="N730" s="605"/>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605"/>
      <c r="D731" s="605"/>
      <c r="E731" s="605"/>
      <c r="F731" s="605"/>
      <c r="G731" s="605"/>
      <c r="H731" s="605"/>
      <c r="I731" s="605"/>
      <c r="J731" s="605"/>
      <c r="K731" s="605"/>
      <c r="L731" s="605"/>
      <c r="M731" s="605"/>
      <c r="N731" s="605"/>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605"/>
      <c r="D732" s="605"/>
      <c r="E732" s="605"/>
      <c r="F732" s="605"/>
      <c r="G732" s="605"/>
      <c r="H732" s="605"/>
      <c r="I732" s="605"/>
      <c r="J732" s="605"/>
      <c r="K732" s="605"/>
      <c r="L732" s="605"/>
      <c r="M732" s="605"/>
      <c r="N732" s="605"/>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605"/>
      <c r="D733" s="605"/>
      <c r="E733" s="605"/>
      <c r="F733" s="605"/>
      <c r="G733" s="605"/>
      <c r="H733" s="605"/>
      <c r="I733" s="605"/>
      <c r="J733" s="605"/>
      <c r="K733" s="605"/>
      <c r="L733" s="605"/>
      <c r="M733" s="605"/>
      <c r="N733" s="605"/>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605"/>
      <c r="D734" s="605"/>
      <c r="E734" s="605"/>
      <c r="F734" s="605"/>
      <c r="G734" s="605"/>
      <c r="H734" s="605"/>
      <c r="I734" s="605"/>
      <c r="J734" s="605"/>
      <c r="K734" s="605"/>
      <c r="L734" s="605"/>
      <c r="M734" s="605"/>
      <c r="N734" s="605"/>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605"/>
      <c r="D735" s="605"/>
      <c r="E735" s="605"/>
      <c r="F735" s="605"/>
      <c r="G735" s="605"/>
      <c r="H735" s="605"/>
      <c r="I735" s="605"/>
      <c r="J735" s="605"/>
      <c r="K735" s="605"/>
      <c r="L735" s="605"/>
      <c r="M735" s="605"/>
      <c r="N735" s="605"/>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605"/>
      <c r="D736" s="605"/>
      <c r="E736" s="605"/>
      <c r="F736" s="605"/>
      <c r="G736" s="605"/>
      <c r="H736" s="605"/>
      <c r="I736" s="605"/>
      <c r="J736" s="605"/>
      <c r="K736" s="605"/>
      <c r="L736" s="605"/>
      <c r="M736" s="605"/>
      <c r="N736" s="605"/>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605"/>
      <c r="D737" s="605"/>
      <c r="E737" s="605"/>
      <c r="F737" s="605"/>
      <c r="G737" s="605"/>
      <c r="H737" s="605"/>
      <c r="I737" s="605"/>
      <c r="J737" s="605"/>
      <c r="K737" s="605"/>
      <c r="L737" s="605"/>
      <c r="M737" s="605"/>
      <c r="N737" s="605"/>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605"/>
      <c r="D738" s="605"/>
      <c r="E738" s="605"/>
      <c r="F738" s="605"/>
      <c r="G738" s="605"/>
      <c r="H738" s="605"/>
      <c r="I738" s="605"/>
      <c r="J738" s="605"/>
      <c r="K738" s="605"/>
      <c r="L738" s="605"/>
      <c r="M738" s="605"/>
      <c r="N738" s="605"/>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605"/>
      <c r="D739" s="605"/>
      <c r="E739" s="605"/>
      <c r="F739" s="605"/>
      <c r="G739" s="605"/>
      <c r="H739" s="605"/>
      <c r="I739" s="605"/>
      <c r="J739" s="605"/>
      <c r="K739" s="605"/>
      <c r="L739" s="605"/>
      <c r="M739" s="605"/>
      <c r="N739" s="605"/>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605"/>
      <c r="D740" s="605"/>
      <c r="E740" s="605"/>
      <c r="F740" s="605"/>
      <c r="G740" s="605"/>
      <c r="H740" s="605"/>
      <c r="I740" s="605"/>
      <c r="J740" s="605"/>
      <c r="K740" s="605"/>
      <c r="L740" s="605"/>
      <c r="M740" s="605"/>
      <c r="N740" s="605"/>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605"/>
      <c r="D741" s="605"/>
      <c r="E741" s="605"/>
      <c r="F741" s="605"/>
      <c r="G741" s="605"/>
      <c r="H741" s="605"/>
      <c r="I741" s="605"/>
      <c r="J741" s="605"/>
      <c r="K741" s="605"/>
      <c r="L741" s="605"/>
      <c r="M741" s="605"/>
      <c r="N741" s="605"/>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605"/>
      <c r="D742" s="605"/>
      <c r="E742" s="605"/>
      <c r="F742" s="605"/>
      <c r="G742" s="605"/>
      <c r="H742" s="605"/>
      <c r="I742" s="605"/>
      <c r="J742" s="605"/>
      <c r="K742" s="605"/>
      <c r="L742" s="605"/>
      <c r="M742" s="605"/>
      <c r="N742" s="605"/>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605"/>
      <c r="D743" s="605"/>
      <c r="E743" s="605"/>
      <c r="F743" s="605"/>
      <c r="G743" s="605"/>
      <c r="H743" s="605"/>
      <c r="I743" s="605"/>
      <c r="J743" s="605"/>
      <c r="K743" s="605"/>
      <c r="L743" s="605"/>
      <c r="M743" s="605"/>
      <c r="N743" s="605"/>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605"/>
      <c r="D744" s="605"/>
      <c r="E744" s="605"/>
      <c r="F744" s="605"/>
      <c r="G744" s="605"/>
      <c r="H744" s="605"/>
      <c r="I744" s="605"/>
      <c r="J744" s="605"/>
      <c r="K744" s="605"/>
      <c r="L744" s="605"/>
      <c r="M744" s="605"/>
      <c r="N744" s="605"/>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605"/>
      <c r="D745" s="605"/>
      <c r="E745" s="605"/>
      <c r="F745" s="605"/>
      <c r="G745" s="605"/>
      <c r="H745" s="605"/>
      <c r="I745" s="605"/>
      <c r="J745" s="605"/>
      <c r="K745" s="605"/>
      <c r="L745" s="605"/>
      <c r="M745" s="605"/>
      <c r="N745" s="605"/>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605"/>
      <c r="D746" s="605"/>
      <c r="E746" s="605"/>
      <c r="F746" s="605"/>
      <c r="G746" s="605"/>
      <c r="H746" s="605"/>
      <c r="I746" s="605"/>
      <c r="J746" s="605"/>
      <c r="K746" s="605"/>
      <c r="L746" s="605"/>
      <c r="M746" s="605"/>
      <c r="N746" s="605"/>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605"/>
      <c r="D747" s="605"/>
      <c r="E747" s="605"/>
      <c r="F747" s="605"/>
      <c r="G747" s="605"/>
      <c r="H747" s="605"/>
      <c r="I747" s="605"/>
      <c r="J747" s="605"/>
      <c r="K747" s="605"/>
      <c r="L747" s="605"/>
      <c r="M747" s="605"/>
      <c r="N747" s="605"/>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605"/>
      <c r="D748" s="605"/>
      <c r="E748" s="605"/>
      <c r="F748" s="605"/>
      <c r="G748" s="605"/>
      <c r="H748" s="605"/>
      <c r="I748" s="605"/>
      <c r="J748" s="605"/>
      <c r="K748" s="605"/>
      <c r="L748" s="605"/>
      <c r="M748" s="605"/>
      <c r="N748" s="605"/>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605"/>
      <c r="D749" s="605"/>
      <c r="E749" s="605"/>
      <c r="F749" s="605"/>
      <c r="G749" s="605"/>
      <c r="H749" s="605"/>
      <c r="I749" s="605"/>
      <c r="J749" s="605"/>
      <c r="K749" s="605"/>
      <c r="L749" s="605"/>
      <c r="M749" s="605"/>
      <c r="N749" s="605"/>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605"/>
      <c r="D750" s="605"/>
      <c r="E750" s="605"/>
      <c r="F750" s="605"/>
      <c r="G750" s="605"/>
      <c r="H750" s="605"/>
      <c r="I750" s="605"/>
      <c r="J750" s="605"/>
      <c r="K750" s="605"/>
      <c r="L750" s="605"/>
      <c r="M750" s="605"/>
      <c r="N750" s="605"/>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605"/>
      <c r="D751" s="605"/>
      <c r="E751" s="605"/>
      <c r="F751" s="605"/>
      <c r="G751" s="605"/>
      <c r="H751" s="605"/>
      <c r="I751" s="605"/>
      <c r="J751" s="605"/>
      <c r="K751" s="605"/>
      <c r="L751" s="605"/>
      <c r="M751" s="605"/>
      <c r="N751" s="605"/>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605"/>
      <c r="D752" s="605"/>
      <c r="E752" s="605"/>
      <c r="F752" s="605"/>
      <c r="G752" s="605"/>
      <c r="H752" s="605"/>
      <c r="I752" s="605"/>
      <c r="J752" s="605"/>
      <c r="K752" s="605"/>
      <c r="L752" s="605"/>
      <c r="M752" s="605"/>
      <c r="N752" s="605"/>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605"/>
      <c r="D753" s="605"/>
      <c r="E753" s="605"/>
      <c r="F753" s="605"/>
      <c r="G753" s="605"/>
      <c r="H753" s="605"/>
      <c r="I753" s="605"/>
      <c r="J753" s="605"/>
      <c r="K753" s="605"/>
      <c r="L753" s="605"/>
      <c r="M753" s="605"/>
      <c r="N753" s="605"/>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605"/>
      <c r="D754" s="605"/>
      <c r="E754" s="605"/>
      <c r="F754" s="605"/>
      <c r="G754" s="605"/>
      <c r="H754" s="605"/>
      <c r="I754" s="605"/>
      <c r="J754" s="605"/>
      <c r="K754" s="605"/>
      <c r="L754" s="605"/>
      <c r="M754" s="605"/>
      <c r="N754" s="605"/>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605"/>
      <c r="D755" s="605"/>
      <c r="E755" s="605"/>
      <c r="F755" s="605"/>
      <c r="G755" s="605"/>
      <c r="H755" s="605"/>
      <c r="I755" s="605"/>
      <c r="J755" s="605"/>
      <c r="K755" s="605"/>
      <c r="L755" s="605"/>
      <c r="M755" s="605"/>
      <c r="N755" s="605"/>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605"/>
      <c r="D756" s="605"/>
      <c r="E756" s="605"/>
      <c r="F756" s="605"/>
      <c r="G756" s="605"/>
      <c r="H756" s="605"/>
      <c r="I756" s="605"/>
      <c r="J756" s="605"/>
      <c r="K756" s="605"/>
      <c r="L756" s="605"/>
      <c r="M756" s="605"/>
      <c r="N756" s="605"/>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605"/>
      <c r="D757" s="605"/>
      <c r="E757" s="605"/>
      <c r="F757" s="605"/>
      <c r="G757" s="605"/>
      <c r="H757" s="605"/>
      <c r="I757" s="605"/>
      <c r="J757" s="605"/>
      <c r="K757" s="605"/>
      <c r="L757" s="605"/>
      <c r="M757" s="605"/>
      <c r="N757" s="605"/>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605"/>
      <c r="D758" s="605"/>
      <c r="E758" s="605"/>
      <c r="F758" s="605"/>
      <c r="G758" s="605"/>
      <c r="H758" s="605"/>
      <c r="I758" s="605"/>
      <c r="J758" s="605"/>
      <c r="K758" s="605"/>
      <c r="L758" s="605"/>
      <c r="M758" s="605"/>
      <c r="N758" s="605"/>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605"/>
      <c r="D759" s="605"/>
      <c r="E759" s="605"/>
      <c r="F759" s="605"/>
      <c r="G759" s="605"/>
      <c r="H759" s="605"/>
      <c r="I759" s="605"/>
      <c r="J759" s="605"/>
      <c r="K759" s="605"/>
      <c r="L759" s="605"/>
      <c r="M759" s="605"/>
      <c r="N759" s="605"/>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605"/>
      <c r="D760" s="605"/>
      <c r="E760" s="605"/>
      <c r="F760" s="605"/>
      <c r="G760" s="605"/>
      <c r="H760" s="605"/>
      <c r="I760" s="605"/>
      <c r="J760" s="605"/>
      <c r="K760" s="605"/>
      <c r="L760" s="605"/>
      <c r="M760" s="605"/>
      <c r="N760" s="605"/>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605"/>
      <c r="D761" s="605"/>
      <c r="E761" s="605"/>
      <c r="F761" s="605"/>
      <c r="G761" s="605"/>
      <c r="H761" s="605"/>
      <c r="I761" s="605"/>
      <c r="J761" s="605"/>
      <c r="K761" s="605"/>
      <c r="L761" s="605"/>
      <c r="M761" s="605"/>
      <c r="N761" s="605"/>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605"/>
      <c r="D762" s="605"/>
      <c r="E762" s="605"/>
      <c r="F762" s="605"/>
      <c r="G762" s="605"/>
      <c r="H762" s="605"/>
      <c r="I762" s="605"/>
      <c r="J762" s="605"/>
      <c r="K762" s="605"/>
      <c r="L762" s="605"/>
      <c r="M762" s="605"/>
      <c r="N762" s="605"/>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605"/>
      <c r="D763" s="605"/>
      <c r="E763" s="605"/>
      <c r="F763" s="605"/>
      <c r="G763" s="605"/>
      <c r="H763" s="605"/>
      <c r="I763" s="605"/>
      <c r="J763" s="605"/>
      <c r="K763" s="605"/>
      <c r="L763" s="605"/>
      <c r="M763" s="605"/>
      <c r="N763" s="605"/>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605"/>
      <c r="D764" s="605"/>
      <c r="E764" s="605"/>
      <c r="F764" s="605"/>
      <c r="G764" s="605"/>
      <c r="H764" s="605"/>
      <c r="I764" s="605"/>
      <c r="J764" s="605"/>
      <c r="K764" s="605"/>
      <c r="L764" s="605"/>
      <c r="M764" s="605"/>
      <c r="N764" s="605"/>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605"/>
      <c r="D765" s="605"/>
      <c r="E765" s="605"/>
      <c r="F765" s="605"/>
      <c r="G765" s="605"/>
      <c r="H765" s="605"/>
      <c r="I765" s="605"/>
      <c r="J765" s="605"/>
      <c r="K765" s="605"/>
      <c r="L765" s="605"/>
      <c r="M765" s="605"/>
      <c r="N765" s="605"/>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605"/>
      <c r="D766" s="605"/>
      <c r="E766" s="605"/>
      <c r="F766" s="605"/>
      <c r="G766" s="605"/>
      <c r="H766" s="605"/>
      <c r="I766" s="605"/>
      <c r="J766" s="605"/>
      <c r="K766" s="605"/>
      <c r="L766" s="605"/>
      <c r="M766" s="605"/>
      <c r="N766" s="605"/>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605"/>
      <c r="D767" s="605"/>
      <c r="E767" s="605"/>
      <c r="F767" s="605"/>
      <c r="G767" s="605"/>
      <c r="H767" s="605"/>
      <c r="I767" s="605"/>
      <c r="J767" s="605"/>
      <c r="K767" s="605"/>
      <c r="L767" s="605"/>
      <c r="M767" s="605"/>
      <c r="N767" s="605"/>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605"/>
      <c r="D768" s="605"/>
      <c r="E768" s="605"/>
      <c r="F768" s="605"/>
      <c r="G768" s="605"/>
      <c r="H768" s="605"/>
      <c r="I768" s="605"/>
      <c r="J768" s="605"/>
      <c r="K768" s="605"/>
      <c r="L768" s="605"/>
      <c r="M768" s="605"/>
      <c r="N768" s="605"/>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605"/>
      <c r="D769" s="605"/>
      <c r="E769" s="605"/>
      <c r="F769" s="605"/>
      <c r="G769" s="605"/>
      <c r="H769" s="605"/>
      <c r="I769" s="605"/>
      <c r="J769" s="605"/>
      <c r="K769" s="605"/>
      <c r="L769" s="605"/>
      <c r="M769" s="605"/>
      <c r="N769" s="605"/>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605"/>
      <c r="D770" s="605"/>
      <c r="E770" s="605"/>
      <c r="F770" s="605"/>
      <c r="G770" s="605"/>
      <c r="H770" s="605"/>
      <c r="I770" s="605"/>
      <c r="J770" s="605"/>
      <c r="K770" s="605"/>
      <c r="L770" s="605"/>
      <c r="M770" s="605"/>
      <c r="N770" s="605"/>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605"/>
      <c r="D771" s="605"/>
      <c r="E771" s="605"/>
      <c r="F771" s="605"/>
      <c r="G771" s="605"/>
      <c r="H771" s="605"/>
      <c r="I771" s="605"/>
      <c r="J771" s="605"/>
      <c r="K771" s="605"/>
      <c r="L771" s="605"/>
      <c r="M771" s="605"/>
      <c r="N771" s="605"/>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605"/>
      <c r="D772" s="605"/>
      <c r="E772" s="605"/>
      <c r="F772" s="605"/>
      <c r="G772" s="605"/>
      <c r="H772" s="605"/>
      <c r="I772" s="605"/>
      <c r="J772" s="605"/>
      <c r="K772" s="605"/>
      <c r="L772" s="605"/>
      <c r="M772" s="605"/>
      <c r="N772" s="605"/>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605"/>
      <c r="D773" s="605"/>
      <c r="E773" s="605"/>
      <c r="F773" s="605"/>
      <c r="G773" s="605"/>
      <c r="H773" s="605"/>
      <c r="I773" s="605"/>
      <c r="J773" s="605"/>
      <c r="K773" s="605"/>
      <c r="L773" s="605"/>
      <c r="M773" s="605"/>
      <c r="N773" s="605"/>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605"/>
      <c r="D774" s="605"/>
      <c r="E774" s="605"/>
      <c r="F774" s="605"/>
      <c r="G774" s="605"/>
      <c r="H774" s="605"/>
      <c r="I774" s="605"/>
      <c r="J774" s="605"/>
      <c r="K774" s="605"/>
      <c r="L774" s="605"/>
      <c r="M774" s="605"/>
      <c r="N774" s="605"/>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605"/>
      <c r="D775" s="605"/>
      <c r="E775" s="605"/>
      <c r="F775" s="605"/>
      <c r="G775" s="605"/>
      <c r="H775" s="605"/>
      <c r="I775" s="605"/>
      <c r="J775" s="605"/>
      <c r="K775" s="605"/>
      <c r="L775" s="605"/>
      <c r="M775" s="605"/>
      <c r="N775" s="605"/>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605"/>
      <c r="D776" s="605"/>
      <c r="E776" s="605"/>
      <c r="F776" s="605"/>
      <c r="G776" s="605"/>
      <c r="H776" s="605"/>
      <c r="I776" s="605"/>
      <c r="J776" s="605"/>
      <c r="K776" s="605"/>
      <c r="L776" s="605"/>
      <c r="M776" s="605"/>
      <c r="N776" s="605"/>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605"/>
      <c r="D777" s="605"/>
      <c r="E777" s="605"/>
      <c r="F777" s="605"/>
      <c r="G777" s="605"/>
      <c r="H777" s="605"/>
      <c r="I777" s="605"/>
      <c r="J777" s="605"/>
      <c r="K777" s="605"/>
      <c r="L777" s="605"/>
      <c r="M777" s="605"/>
      <c r="N777" s="605"/>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605"/>
      <c r="D778" s="605"/>
      <c r="E778" s="605"/>
      <c r="F778" s="605"/>
      <c r="G778" s="605"/>
      <c r="H778" s="605"/>
      <c r="I778" s="605"/>
      <c r="J778" s="605"/>
      <c r="K778" s="605"/>
      <c r="L778" s="605"/>
      <c r="M778" s="605"/>
      <c r="N778" s="605"/>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605"/>
      <c r="D779" s="605"/>
      <c r="E779" s="605"/>
      <c r="F779" s="605"/>
      <c r="G779" s="605"/>
      <c r="H779" s="605"/>
      <c r="I779" s="605"/>
      <c r="J779" s="605"/>
      <c r="K779" s="605"/>
      <c r="L779" s="605"/>
      <c r="M779" s="605"/>
      <c r="N779" s="605"/>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605"/>
      <c r="D780" s="605"/>
      <c r="E780" s="605"/>
      <c r="F780" s="605"/>
      <c r="G780" s="605"/>
      <c r="H780" s="605"/>
      <c r="I780" s="605"/>
      <c r="J780" s="605"/>
      <c r="K780" s="605"/>
      <c r="L780" s="605"/>
      <c r="M780" s="605"/>
      <c r="N780" s="605"/>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605"/>
      <c r="D781" s="605"/>
      <c r="E781" s="605"/>
      <c r="F781" s="605"/>
      <c r="G781" s="605"/>
      <c r="H781" s="605"/>
      <c r="I781" s="605"/>
      <c r="J781" s="605"/>
      <c r="K781" s="605"/>
      <c r="L781" s="605"/>
      <c r="M781" s="605"/>
      <c r="N781" s="605"/>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605"/>
      <c r="D782" s="605"/>
      <c r="E782" s="605"/>
      <c r="F782" s="605"/>
      <c r="G782" s="605"/>
      <c r="H782" s="605"/>
      <c r="I782" s="605"/>
      <c r="J782" s="605"/>
      <c r="K782" s="605"/>
      <c r="L782" s="605"/>
      <c r="M782" s="605"/>
      <c r="N782" s="605"/>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605"/>
      <c r="D783" s="605"/>
      <c r="E783" s="605"/>
      <c r="F783" s="605"/>
      <c r="G783" s="605"/>
      <c r="H783" s="605"/>
      <c r="I783" s="605"/>
      <c r="J783" s="605"/>
      <c r="K783" s="605"/>
      <c r="L783" s="605"/>
      <c r="M783" s="605"/>
      <c r="N783" s="605"/>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605"/>
      <c r="D784" s="605"/>
      <c r="E784" s="605"/>
      <c r="F784" s="605"/>
      <c r="G784" s="605"/>
      <c r="H784" s="605"/>
      <c r="I784" s="605"/>
      <c r="J784" s="605"/>
      <c r="K784" s="605"/>
      <c r="L784" s="605"/>
      <c r="M784" s="605"/>
      <c r="N784" s="605"/>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605"/>
      <c r="D785" s="605"/>
      <c r="E785" s="605"/>
      <c r="F785" s="605"/>
      <c r="G785" s="605"/>
      <c r="H785" s="605"/>
      <c r="I785" s="605"/>
      <c r="J785" s="605"/>
      <c r="K785" s="605"/>
      <c r="L785" s="605"/>
      <c r="M785" s="605"/>
      <c r="N785" s="605"/>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605"/>
      <c r="D786" s="605"/>
      <c r="E786" s="605"/>
      <c r="F786" s="605"/>
      <c r="G786" s="605"/>
      <c r="H786" s="605"/>
      <c r="I786" s="605"/>
      <c r="J786" s="605"/>
      <c r="K786" s="605"/>
      <c r="L786" s="605"/>
      <c r="M786" s="605"/>
      <c r="N786" s="605"/>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605"/>
      <c r="D787" s="605"/>
      <c r="E787" s="605"/>
      <c r="F787" s="605"/>
      <c r="G787" s="605"/>
      <c r="H787" s="605"/>
      <c r="I787" s="605"/>
      <c r="J787" s="605"/>
      <c r="K787" s="605"/>
      <c r="L787" s="605"/>
      <c r="M787" s="605"/>
      <c r="N787" s="605"/>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605"/>
      <c r="D788" s="605"/>
      <c r="E788" s="605"/>
      <c r="F788" s="605"/>
      <c r="G788" s="605"/>
      <c r="H788" s="605"/>
      <c r="I788" s="605"/>
      <c r="J788" s="605"/>
      <c r="K788" s="605"/>
      <c r="L788" s="605"/>
      <c r="M788" s="605"/>
      <c r="N788" s="605"/>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605"/>
      <c r="D789" s="605"/>
      <c r="E789" s="605"/>
      <c r="F789" s="605"/>
      <c r="G789" s="605"/>
      <c r="H789" s="605"/>
      <c r="I789" s="605"/>
      <c r="J789" s="605"/>
      <c r="K789" s="605"/>
      <c r="L789" s="605"/>
      <c r="M789" s="605"/>
      <c r="N789" s="605"/>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605"/>
      <c r="D790" s="605"/>
      <c r="E790" s="605"/>
      <c r="F790" s="605"/>
      <c r="G790" s="605"/>
      <c r="H790" s="605"/>
      <c r="I790" s="605"/>
      <c r="J790" s="605"/>
      <c r="K790" s="605"/>
      <c r="L790" s="605"/>
      <c r="M790" s="605"/>
      <c r="N790" s="605"/>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605"/>
      <c r="D791" s="605"/>
      <c r="E791" s="605"/>
      <c r="F791" s="605"/>
      <c r="G791" s="605"/>
      <c r="H791" s="605"/>
      <c r="I791" s="605"/>
      <c r="J791" s="605"/>
      <c r="K791" s="605"/>
      <c r="L791" s="605"/>
      <c r="M791" s="605"/>
      <c r="N791" s="605"/>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605"/>
      <c r="D792" s="605"/>
      <c r="E792" s="605"/>
      <c r="F792" s="605"/>
      <c r="G792" s="605"/>
      <c r="H792" s="605"/>
      <c r="I792" s="605"/>
      <c r="J792" s="605"/>
      <c r="K792" s="605"/>
      <c r="L792" s="605"/>
      <c r="M792" s="605"/>
      <c r="N792" s="605"/>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605"/>
      <c r="D793" s="605"/>
      <c r="E793" s="605"/>
      <c r="F793" s="605"/>
      <c r="G793" s="605"/>
      <c r="H793" s="605"/>
      <c r="I793" s="605"/>
      <c r="J793" s="605"/>
      <c r="K793" s="605"/>
      <c r="L793" s="605"/>
      <c r="M793" s="605"/>
      <c r="N793" s="605"/>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605"/>
      <c r="D794" s="605"/>
      <c r="E794" s="605"/>
      <c r="F794" s="605"/>
      <c r="G794" s="605"/>
      <c r="H794" s="605"/>
      <c r="I794" s="605"/>
      <c r="J794" s="605"/>
      <c r="K794" s="605"/>
      <c r="L794" s="605"/>
      <c r="M794" s="605"/>
      <c r="N794" s="605"/>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605"/>
      <c r="D795" s="605"/>
      <c r="E795" s="605"/>
      <c r="F795" s="605"/>
      <c r="G795" s="605"/>
      <c r="H795" s="605"/>
      <c r="I795" s="605"/>
      <c r="J795" s="605"/>
      <c r="K795" s="605"/>
      <c r="L795" s="605"/>
      <c r="M795" s="605"/>
      <c r="N795" s="605"/>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605"/>
      <c r="D796" s="605"/>
      <c r="E796" s="605"/>
      <c r="F796" s="605"/>
      <c r="G796" s="605"/>
      <c r="H796" s="605"/>
      <c r="I796" s="605"/>
      <c r="J796" s="605"/>
      <c r="K796" s="605"/>
      <c r="L796" s="605"/>
      <c r="M796" s="605"/>
      <c r="N796" s="605"/>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605"/>
      <c r="D797" s="605"/>
      <c r="E797" s="605"/>
      <c r="F797" s="605"/>
      <c r="G797" s="605"/>
      <c r="H797" s="605"/>
      <c r="I797" s="605"/>
      <c r="J797" s="605"/>
      <c r="K797" s="605"/>
      <c r="L797" s="605"/>
      <c r="M797" s="605"/>
      <c r="N797" s="605"/>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605"/>
      <c r="D798" s="605"/>
      <c r="E798" s="605"/>
      <c r="F798" s="605"/>
      <c r="G798" s="605"/>
      <c r="H798" s="605"/>
      <c r="I798" s="605"/>
      <c r="J798" s="605"/>
      <c r="K798" s="605"/>
      <c r="L798" s="605"/>
      <c r="M798" s="605"/>
      <c r="N798" s="605"/>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605"/>
      <c r="D799" s="605"/>
      <c r="E799" s="605"/>
      <c r="F799" s="605"/>
      <c r="G799" s="605"/>
      <c r="H799" s="605"/>
      <c r="I799" s="605"/>
      <c r="J799" s="605"/>
      <c r="K799" s="605"/>
      <c r="L799" s="605"/>
      <c r="M799" s="605"/>
      <c r="N799" s="605"/>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363" customFormat="true" ht="21" customHeight="true" x14ac:dyDescent="0.2">
      <c r="A1025" s="1073" t="s">
        <v>184</v>
      </c>
      <c r="B1025" s="1073"/>
      <c r="C1025" s="1073"/>
      <c r="AR1025" s="356"/>
      <c r="AS1025" s="356"/>
      <c r="AT1025" s="356"/>
      <c r="AU1025" s="356"/>
      <c r="AV1025" s="356"/>
      <c r="AW1025" s="356"/>
      <c r="AX1025" s="356"/>
      <c r="AY1025" s="356"/>
      <c r="AZ1025" s="356"/>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363" customFormat="true" ht="15.95" customHeight="true" x14ac:dyDescent="0.2">
      <c r="A1026" s="1056" t="s">
        <v>193</v>
      </c>
      <c r="B1026" s="1056"/>
      <c r="C1026" s="509" t="s">
        <v>194</v>
      </c>
      <c r="AR1026" s="356"/>
      <c r="AS1026" s="356"/>
      <c r="AT1026" s="356"/>
      <c r="AU1026" s="356"/>
      <c r="AV1026" s="356"/>
      <c r="AW1026" s="356"/>
      <c r="AX1026" s="356"/>
      <c r="AY1026" s="356"/>
      <c r="AZ1026" s="356"/>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363" customFormat="true" ht="17.1" hidden="true" customHeight="true" x14ac:dyDescent="0.2">
      <c r="A1027" s="510" t="s">
        <v>195</v>
      </c>
      <c r="B1027" s="511" t="s">
        <v>198</v>
      </c>
      <c r="C1027" s="512">
        <v>9623</v>
      </c>
      <c r="AR1027" s="356"/>
      <c r="AS1027" s="356"/>
      <c r="AT1027" s="356"/>
      <c r="AU1027" s="356"/>
      <c r="AV1027" s="356"/>
      <c r="AW1027" s="356"/>
      <c r="AX1027" s="356"/>
      <c r="AY1027" s="356"/>
      <c r="AZ1027" s="356"/>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363" customFormat="true" ht="17.1" hidden="true" customHeight="true" x14ac:dyDescent="0.2">
      <c r="A1028" s="513" t="s">
        <v>197</v>
      </c>
      <c r="B1028" s="514" t="s">
        <v>198</v>
      </c>
      <c r="C1028" s="515">
        <v>9623</v>
      </c>
      <c r="AR1028" s="356"/>
      <c r="AS1028" s="356"/>
      <c r="AT1028" s="356"/>
      <c r="AU1028" s="356"/>
      <c r="AV1028" s="356"/>
      <c r="AW1028" s="356"/>
      <c r="AX1028" s="356"/>
      <c r="AY1028" s="356"/>
      <c r="AZ1028" s="356"/>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363" customFormat="true" ht="17.1" hidden="true" customHeight="true" x14ac:dyDescent="0.2">
      <c r="A1029" s="513" t="s">
        <v>199</v>
      </c>
      <c r="B1029" s="514" t="s">
        <v>198</v>
      </c>
      <c r="C1029" s="515">
        <v>9623</v>
      </c>
      <c r="AR1029" s="356"/>
      <c r="AS1029" s="356"/>
      <c r="AT1029" s="356"/>
      <c r="AU1029" s="356"/>
      <c r="AV1029" s="356"/>
      <c r="AW1029" s="356"/>
      <c r="AX1029" s="356"/>
      <c r="AY1029" s="356"/>
      <c r="AZ1029" s="356"/>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363" customFormat="true" ht="17.1" hidden="true" customHeight="true" x14ac:dyDescent="0.2">
      <c r="A1030" s="513" t="s">
        <v>201</v>
      </c>
      <c r="B1030" s="514" t="s">
        <v>198</v>
      </c>
      <c r="C1030" s="515">
        <v>9623</v>
      </c>
      <c r="AR1030" s="356"/>
      <c r="AS1030" s="356"/>
      <c r="AT1030" s="356"/>
      <c r="AU1030" s="356"/>
      <c r="AV1030" s="356"/>
      <c r="AW1030" s="356"/>
      <c r="AX1030" s="356"/>
      <c r="AY1030" s="356"/>
      <c r="AZ1030" s="356"/>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363" customFormat="true" ht="17.1" customHeight="true" x14ac:dyDescent="0.2">
      <c r="A1031" s="1057" t="s">
        <v>203</v>
      </c>
      <c r="B1031" s="514" t="s">
        <v>204</v>
      </c>
      <c r="C1031" s="515">
        <v>2209</v>
      </c>
      <c r="AR1031" s="356"/>
      <c r="AS1031" s="356"/>
      <c r="AT1031" s="356"/>
      <c r="AU1031" s="356"/>
      <c r="AV1031" s="356"/>
      <c r="AW1031" s="356"/>
      <c r="AX1031" s="356"/>
      <c r="AY1031" s="356"/>
      <c r="AZ1031" s="356"/>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363" customFormat="true" ht="17.1" customHeight="true" x14ac:dyDescent="0.2">
      <c r="A1032" s="1057"/>
      <c r="B1032" s="514" t="s">
        <v>205</v>
      </c>
      <c r="C1032" s="515">
        <v>7414</v>
      </c>
      <c r="AR1032" s="356"/>
      <c r="AS1032" s="356"/>
      <c r="AT1032" s="356"/>
      <c r="AU1032" s="356"/>
      <c r="AV1032" s="356"/>
      <c r="AW1032" s="356"/>
      <c r="AX1032" s="356"/>
      <c r="AY1032" s="356"/>
      <c r="AZ1032" s="356"/>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363" customFormat="true" ht="17.1" customHeight="true" x14ac:dyDescent="0.2">
      <c r="A1033" s="1058"/>
      <c r="B1033" s="516" t="s">
        <v>206</v>
      </c>
      <c r="C1033" s="517">
        <v>0</v>
      </c>
      <c r="AR1033" s="356"/>
      <c r="AS1033" s="356"/>
      <c r="AT1033" s="356"/>
      <c r="AU1033" s="356"/>
      <c r="AV1033" s="356"/>
      <c r="AW1033" s="356"/>
      <c r="AX1033" s="356"/>
      <c r="AY1033" s="356"/>
      <c r="AZ1033" s="356"/>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363" customFormat="true" ht="12.95" customHeight="true" x14ac:dyDescent="0.2">
      <c r="A1034" s="1059" t="s">
        <v>388</v>
      </c>
      <c r="B1034" s="1059"/>
      <c r="C1034" s="1059"/>
      <c r="AR1034" s="356"/>
      <c r="AS1034" s="356"/>
      <c r="AT1034" s="356"/>
      <c r="AU1034" s="356"/>
      <c r="AV1034" s="356"/>
      <c r="AW1034" s="356"/>
      <c r="AX1034" s="356"/>
      <c r="AY1034" s="356"/>
      <c r="AZ1034" s="356"/>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R1035" s="356"/>
      <c r="AS1035" s="356"/>
      <c r="AT1035" s="356"/>
      <c r="AU1035" s="356"/>
      <c r="AV1035" s="356"/>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f>BR122+BR123</f>
        <v>1954.1064050000023</v>
      </c>
    </row>
    <row r="1038" ht="15" customHeight="true" x14ac:dyDescent="0.2">
      <c r="A1038" s="413" t="str">
        <f>S15</f>
        <v>Dar Es Salaam</v>
      </c>
      <c r="B1038" s="413">
        <f>BS122+BS123</f>
        <v>3022.4344849999998</v>
      </c>
    </row>
    <row r="1039" ht="15" customHeight="true" x14ac:dyDescent="0.2">
      <c r="A1039" s="413" t="str">
        <f>T15</f>
        <v>Dodoma</v>
      </c>
      <c r="B1039" s="413">
        <f>BT122+BT123</f>
        <v>2706.8703020000021</v>
      </c>
    </row>
    <row r="1040" ht="15" customHeight="true" x14ac:dyDescent="0.2">
      <c r="A1040" s="413" t="str">
        <f>U15</f>
        <v>Iringa</v>
      </c>
      <c r="B1040" s="413">
        <f>BU122+BU123</f>
        <v>2159.7262499999997</v>
      </c>
    </row>
    <row r="1041" ht="15" customHeight="true" x14ac:dyDescent="0.2">
      <c r="A1041" s="413" t="str">
        <f>V15</f>
        <v>Kagera</v>
      </c>
      <c r="B1041" s="413">
        <f>BV122+BV123</f>
        <v>2936.7246250000012</v>
      </c>
    </row>
    <row r="1042" ht="15" customHeight="true" x14ac:dyDescent="0.2">
      <c r="A1042" s="413" t="str">
        <f>W15</f>
        <v>Kigoma</v>
      </c>
      <c r="B1042" s="413">
        <f>BW122+BW123</f>
        <v>2268.4070259999999</v>
      </c>
    </row>
    <row r="1043" ht="15" customHeight="true" x14ac:dyDescent="0.2">
      <c r="A1043" s="413" t="str">
        <f>X15</f>
        <v>Kilimanjaro</v>
      </c>
      <c r="B1043" s="413">
        <f>BX122+XR123</f>
        <v>440.08802199999974</v>
      </c>
    </row>
    <row r="1044" ht="15" customHeight="true" x14ac:dyDescent="0.2">
      <c r="A1044" s="413" t="str">
        <f>Y15</f>
        <v>Lindi</v>
      </c>
      <c r="B1044" s="413">
        <f>BY122+BY123</f>
        <v>924.09430300000054</v>
      </c>
    </row>
    <row r="1045" ht="15" customHeight="true" x14ac:dyDescent="0.2">
      <c r="A1045" s="413" t="str">
        <f>Z15</f>
        <v>Manyara</v>
      </c>
      <c r="B1045" s="413">
        <f>BZ122+BZ123</f>
        <v>1232.6400310000013</v>
      </c>
    </row>
    <row r="1046" ht="15" customHeight="true" x14ac:dyDescent="0.2">
      <c r="A1046" s="380" t="str">
        <f>AA15</f>
        <v>Mara</v>
      </c>
      <c r="B1046" s="413">
        <f>CA122+CA123</f>
        <v>1994.2045310000005</v>
      </c>
    </row>
    <row r="1047" ht="15" customHeight="true" x14ac:dyDescent="0.2">
      <c r="A1047" s="380" t="str">
        <f>AB15</f>
        <v>Mbeya</v>
      </c>
      <c r="B1047" s="413">
        <f>CB122+CB123</f>
        <v>3027.1336770000016</v>
      </c>
    </row>
    <row r="1048" ht="15" customHeight="true" x14ac:dyDescent="0.2">
      <c r="A1048" s="380" t="str">
        <f>AC15</f>
        <v>Morogoro</v>
      </c>
      <c r="B1048" s="413">
        <f>CC122+CC123</f>
        <v>2429.0001620000012</v>
      </c>
    </row>
    <row r="1049" ht="15" customHeight="true" x14ac:dyDescent="0.2">
      <c r="A1049" s="380" t="str">
        <f>AD15</f>
        <v>Mtwara</v>
      </c>
      <c r="B1049" s="413">
        <f>CD122+CD123</f>
        <v>1866.4353339999996</v>
      </c>
    </row>
    <row r="1050" ht="15" customHeight="true" x14ac:dyDescent="0.2">
      <c r="A1050" s="380" t="str">
        <f>AE15</f>
        <v>Mwanza</v>
      </c>
      <c r="B1050" s="413">
        <f>CE122+CE123</f>
        <v>4337.5575329999992</v>
      </c>
    </row>
    <row r="1051" ht="15" customHeight="true" x14ac:dyDescent="0.2">
      <c r="A1051" s="380" t="str">
        <f>AF15</f>
        <v>Pemba North</v>
      </c>
      <c r="B1051" s="413">
        <f>CF122+CF123</f>
        <v>271.83128900000003</v>
      </c>
    </row>
    <row r="1052" ht="15" customHeight="true" x14ac:dyDescent="0.2">
      <c r="A1052" s="380" t="str">
        <f>AG15</f>
        <v>Pemba South</v>
      </c>
      <c r="B1052" s="413">
        <f>CG122+CG123</f>
        <v>280.51347999999996</v>
      </c>
    </row>
    <row r="1053" ht="15" customHeight="true" x14ac:dyDescent="0.2">
      <c r="A1053" s="380" t="str">
        <f>AH15</f>
        <v>Pwani</v>
      </c>
      <c r="B1053" s="413">
        <f>CH122+CH123</f>
        <v>1372.298125999999</v>
      </c>
    </row>
    <row r="1054" ht="15" customHeight="true" x14ac:dyDescent="0.2">
      <c r="A1054" s="380" t="str">
        <f>AI15</f>
        <v>Rukwa</v>
      </c>
      <c r="B1054" s="413">
        <f>CI122+CI123</f>
        <v>1459.2625960000005</v>
      </c>
    </row>
    <row r="1055" ht="15" customHeight="true" x14ac:dyDescent="0.2">
      <c r="A1055" s="380" t="str">
        <f>AJ15</f>
        <v>Ruvuma</v>
      </c>
      <c r="B1055" s="413">
        <f>CJ122+CJ123</f>
        <v>1679.1287979999995</v>
      </c>
    </row>
    <row r="1056" ht="15" customHeight="true" x14ac:dyDescent="0.2">
      <c r="A1056" s="380" t="str">
        <f>AK15</f>
        <v>Shinyanga</v>
      </c>
      <c r="B1056" s="413">
        <f>CK122+CK123</f>
        <v>4103.6145920000044</v>
      </c>
    </row>
    <row r="1057" ht="15" customHeight="true" x14ac:dyDescent="0.2">
      <c r="A1057" s="380" t="str">
        <f>AL15</f>
        <v>Singida</v>
      </c>
      <c r="B1057" s="413">
        <f>CL122+CL123</f>
        <v>1655.5131320000005</v>
      </c>
    </row>
    <row r="1058" ht="15" customHeight="true" x14ac:dyDescent="0.2">
      <c r="A1058" s="380" t="str">
        <f>AM15</f>
        <v>Tabora</v>
      </c>
      <c r="B1058" s="413">
        <f>CM122+CM123</f>
        <v>2311.8161790000017</v>
      </c>
    </row>
    <row r="1059" ht="15" customHeight="true" x14ac:dyDescent="0.2">
      <c r="A1059" s="380" t="str">
        <f>AN15</f>
        <v>Tanga</v>
      </c>
      <c r="B1059" s="413">
        <f>CN122+CN123</f>
        <v>2373.9538179999977</v>
      </c>
    </row>
    <row r="1060" ht="15" customHeight="true" x14ac:dyDescent="0.2">
      <c r="A1060" s="380" t="str">
        <f>AO15</f>
        <v>Town West</v>
      </c>
      <c r="B1060" s="413">
        <f>CO122+CO123</f>
        <v>535.14720299999931</v>
      </c>
    </row>
    <row r="1061" ht="15" customHeight="true" x14ac:dyDescent="0.2">
      <c r="A1061" s="380" t="str">
        <f>AP15</f>
        <v>Zanzibar North</v>
      </c>
      <c r="B1061" s="413">
        <f>CP122+CP123</f>
        <v>220.07055800000001</v>
      </c>
    </row>
    <row r="1062" ht="15" customHeight="true" x14ac:dyDescent="0.2">
      <c r="A1062" s="380" t="str">
        <f>AQ15</f>
        <v>Zanzibar South</v>
      </c>
      <c r="B1062" s="413">
        <f>CQ122+CQ123</f>
        <v>141.25184599999994</v>
      </c>
    </row>
    <row r="1063" ht="15" customHeight="true" x14ac:dyDescent="0.2">
      <c r="A1063" s="380">
        <f>AR15</f>
        <v>0</v>
      </c>
      <c r="B1063" s="413">
        <f>CR122+CR123</f>
        <v>0</v>
      </c>
    </row>
    <row r="1064" ht="15" customHeight="true" x14ac:dyDescent="0.2">
      <c r="A1064" s="380">
        <f>AS15</f>
        <v>0</v>
      </c>
      <c r="B1064" s="413">
        <f>CS122+CS123</f>
        <v>0</v>
      </c>
    </row>
    <row r="1065" ht="15" customHeight="true" x14ac:dyDescent="0.2">
      <c r="A1065" s="380">
        <f>AT15</f>
        <v>0</v>
      </c>
      <c r="B1065" s="413">
        <f>CT122+CT123</f>
        <v>0</v>
      </c>
    </row>
    <row r="1066" ht="15" customHeight="true" x14ac:dyDescent="0.2">
      <c r="A1066" s="380">
        <f>AU15</f>
        <v>0</v>
      </c>
      <c r="B1066" s="413">
        <f>CU122+CU123</f>
        <v>0</v>
      </c>
    </row>
    <row r="1067" ht="15" customHeight="true" x14ac:dyDescent="0.2">
      <c r="A1067" s="380">
        <f>AV15</f>
        <v>0</v>
      </c>
      <c r="B1067" s="413">
        <f>CV122+CV123</f>
        <v>0</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26</v>
      </c>
      <c r="B1072" s="380" t="s">
        <v>136</v>
      </c>
    </row>
    <row r="1100" s="356" customFormat="true" ht="17.1" customHeight="true" x14ac:dyDescent="0.2">
      <c r="A1100" s="928"/>
      <c r="B1100" s="925"/>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row>
    <row r="1101" s="356" customFormat="true" ht="17.1" customHeight="true" x14ac:dyDescent="0.2">
      <c r="A1101" s="929"/>
      <c r="B1101" s="926"/>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356" customFormat="true" ht="17.1" customHeight="true" x14ac:dyDescent="0.2">
      <c r="A1114" s="929"/>
      <c r="B1114" s="926"/>
      <c r="C1114" s="901"/>
      <c r="D1114" s="901"/>
      <c r="E1114" s="901"/>
      <c r="F1114" s="901"/>
      <c r="G1114" s="901"/>
      <c r="H1114" s="901"/>
      <c r="I1114" s="901"/>
      <c r="J1114" s="901"/>
      <c r="K1114" s="901"/>
      <c r="L1114" s="901"/>
      <c r="M1114" s="901"/>
      <c r="N1114" s="901"/>
      <c r="O1114" s="901"/>
      <c r="P1114" s="901"/>
      <c r="Q1114" s="901"/>
      <c r="R1114" s="901"/>
      <c r="S1114" s="901"/>
      <c r="T1114" s="901"/>
      <c r="U1114" s="901"/>
      <c r="V1114" s="901"/>
      <c r="W1114" s="901"/>
      <c r="X1114" s="901"/>
      <c r="Y1114" s="901"/>
      <c r="Z1114" s="901"/>
      <c r="AA1114" s="901"/>
      <c r="AB1114" s="901"/>
      <c r="AC1114" s="901"/>
      <c r="AD1114" s="901"/>
      <c r="AE1114" s="901"/>
      <c r="AF1114" s="901"/>
      <c r="AG1114" s="901"/>
      <c r="AH1114" s="901"/>
      <c r="AI1114" s="901"/>
      <c r="AJ1114" s="901"/>
      <c r="AK1114" s="901"/>
      <c r="AL1114" s="901"/>
      <c r="AM1114" s="901"/>
      <c r="AN1114" s="901"/>
      <c r="AO1114" s="901"/>
      <c r="AP1114" s="901"/>
      <c r="AQ1114" s="901"/>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row>
    <row r="1115" s="356" customFormat="true" ht="17.1" customHeight="true" x14ac:dyDescent="0.2">
      <c r="A1115" s="929"/>
      <c r="B1115" s="926"/>
      <c r="C1115" s="901"/>
      <c r="D1115" s="901"/>
      <c r="E1115" s="901"/>
      <c r="F1115" s="901"/>
      <c r="G1115" s="901"/>
      <c r="H1115" s="901"/>
      <c r="I1115" s="901"/>
      <c r="J1115" s="901"/>
      <c r="K1115" s="901"/>
      <c r="L1115" s="901"/>
      <c r="M1115" s="901"/>
      <c r="N1115" s="901"/>
      <c r="O1115" s="901"/>
      <c r="P1115" s="901"/>
      <c r="Q1115" s="901"/>
      <c r="R1115" s="901"/>
      <c r="S1115" s="901"/>
      <c r="T1115" s="901"/>
      <c r="U1115" s="901"/>
      <c r="V1115" s="901"/>
      <c r="W1115" s="901"/>
      <c r="X1115" s="901"/>
      <c r="Y1115" s="901"/>
      <c r="Z1115" s="901"/>
      <c r="AA1115" s="901"/>
      <c r="AB1115" s="901"/>
      <c r="AC1115" s="901"/>
      <c r="AD1115" s="901"/>
      <c r="AE1115" s="901"/>
      <c r="AF1115" s="901"/>
      <c r="AG1115" s="901"/>
      <c r="AH1115" s="901"/>
      <c r="AI1115" s="901"/>
      <c r="AJ1115" s="901"/>
      <c r="AK1115" s="901"/>
      <c r="AL1115" s="901"/>
      <c r="AM1115" s="901"/>
      <c r="AN1115" s="901"/>
      <c r="AO1115" s="901"/>
      <c r="AP1115" s="901"/>
      <c r="AQ1115" s="901"/>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row>
    <row r="1116" s="356" customFormat="true" ht="17.1" customHeight="true" x14ac:dyDescent="0.2">
      <c r="A1116" s="929"/>
      <c r="B1116" s="926"/>
      <c r="C1116" s="901"/>
      <c r="D1116" s="901"/>
      <c r="E1116" s="901"/>
      <c r="F1116" s="901"/>
      <c r="G1116" s="901"/>
      <c r="H1116" s="901"/>
      <c r="I1116" s="901"/>
      <c r="J1116" s="901"/>
      <c r="K1116" s="901"/>
      <c r="L1116" s="901"/>
      <c r="M1116" s="901"/>
      <c r="N1116" s="901"/>
      <c r="O1116" s="901"/>
      <c r="P1116" s="901"/>
      <c r="Q1116" s="901"/>
      <c r="R1116" s="901"/>
      <c r="S1116" s="901"/>
      <c r="T1116" s="901"/>
      <c r="U1116" s="901"/>
      <c r="V1116" s="901"/>
      <c r="W1116" s="901"/>
      <c r="X1116" s="901"/>
      <c r="Y1116" s="901"/>
      <c r="Z1116" s="901"/>
      <c r="AA1116" s="901"/>
      <c r="AB1116" s="901"/>
      <c r="AC1116" s="901"/>
      <c r="AD1116" s="901"/>
      <c r="AE1116" s="901"/>
      <c r="AF1116" s="901"/>
      <c r="AG1116" s="901"/>
      <c r="AH1116" s="901"/>
      <c r="AI1116" s="901"/>
      <c r="AJ1116" s="901"/>
      <c r="AK1116" s="901"/>
      <c r="AL1116" s="901"/>
      <c r="AM1116" s="901"/>
      <c r="AN1116" s="901"/>
      <c r="AO1116" s="901"/>
      <c r="AP1116" s="901"/>
      <c r="AQ1116" s="901"/>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row>
    <row r="1117" s="356" customFormat="true" ht="17.1" customHeight="true" x14ac:dyDescent="0.2">
      <c r="A1117" s="930"/>
      <c r="B1117" s="927"/>
      <c r="C1117" s="903"/>
      <c r="D1117" s="903"/>
      <c r="E1117" s="903"/>
      <c r="F1117" s="903"/>
      <c r="G1117" s="903"/>
      <c r="H1117" s="903"/>
      <c r="I1117" s="903"/>
      <c r="J1117" s="903"/>
      <c r="K1117" s="903"/>
      <c r="L1117" s="903"/>
      <c r="M1117" s="903"/>
      <c r="N1117" s="903"/>
      <c r="O1117" s="903"/>
      <c r="P1117" s="903"/>
      <c r="Q1117" s="903"/>
      <c r="R1117" s="903"/>
      <c r="S1117" s="903"/>
      <c r="T1117" s="903"/>
      <c r="U1117" s="903"/>
      <c r="V1117" s="903"/>
      <c r="W1117" s="903"/>
      <c r="X1117" s="903"/>
      <c r="Y1117" s="903"/>
      <c r="Z1117" s="903"/>
      <c r="AA1117" s="903"/>
      <c r="AB1117" s="903"/>
      <c r="AC1117" s="903"/>
      <c r="AD1117" s="903"/>
      <c r="AE1117" s="903"/>
      <c r="AF1117" s="903"/>
      <c r="AG1117" s="903"/>
      <c r="AH1117" s="903"/>
      <c r="AI1117" s="903"/>
      <c r="AJ1117" s="903"/>
      <c r="AK1117" s="903"/>
      <c r="AL1117" s="903"/>
      <c r="AM1117" s="903"/>
      <c r="AN1117" s="903"/>
      <c r="AO1117" s="903"/>
      <c r="AP1117" s="903"/>
      <c r="AQ1117" s="903"/>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99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A347:BA348"/>
    <mergeCell ref="BA349:BA350"/>
    <mergeCell ref="BA351:BA352"/>
    <mergeCell ref="BA353:BA354"/>
    <mergeCell ref="BA271:BA273"/>
    <mergeCell ref="BA274:BA276"/>
    <mergeCell ref="BA277:BA284"/>
    <mergeCell ref="BC339:BG339"/>
    <mergeCell ref="BH339:BL339"/>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44:BA147"/>
    <mergeCell ref="BA153:BA163"/>
    <mergeCell ref="A37:A38"/>
    <mergeCell ref="A41:A42"/>
    <mergeCell ref="A43:A44"/>
    <mergeCell ref="BM120:BQ120"/>
    <mergeCell ref="BA122:BA123"/>
    <mergeCell ref="BA124:BA127"/>
    <mergeCell ref="BA128:BA129"/>
    <mergeCell ref="BC133:BG133"/>
    <mergeCell ref="BH133:BL133"/>
    <mergeCell ref="BM133:BQ133"/>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C14:G14"/>
    <mergeCell ref="A35:A36"/>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53:A162"/>
    <mergeCell ref="C133:G133"/>
    <mergeCell ref="H133:L133"/>
    <mergeCell ref="C220:G220"/>
    <mergeCell ref="H220:L220"/>
    <mergeCell ref="M220:Q220"/>
    <mergeCell ref="A208:B208"/>
    <mergeCell ref="A45:A46"/>
    <mergeCell ref="A140:A143"/>
    <mergeCell ref="A108:B108"/>
    <mergeCell ref="C120:G120"/>
    <mergeCell ref="H120:L120"/>
    <mergeCell ref="A58:A75"/>
    <mergeCell ref="M133:Q133"/>
    <mergeCell ref="A135:A139"/>
    <mergeCell ref="M120:Q120"/>
    <mergeCell ref="A122:A123"/>
    <mergeCell ref="A124:A127"/>
    <mergeCell ref="A128:A129"/>
    <mergeCell ref="A130:A132"/>
    <mergeCell ref="A144:A147"/>
    <mergeCell ref="H56:L56"/>
    <mergeCell ref="M56:Q56"/>
    <mergeCell ref="A148:A150"/>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B402:B445"/>
    <mergeCell ref="C403:D403"/>
    <mergeCell ref="H403:I403"/>
    <mergeCell ref="M403:N403"/>
    <mergeCell ref="C404:D404"/>
    <mergeCell ref="H404:I404"/>
    <mergeCell ref="M404:N404"/>
    <mergeCell ref="C405:D405"/>
    <mergeCell ref="H405:I405"/>
    <mergeCell ref="M405:N405"/>
    <mergeCell ref="C412:D412"/>
    <mergeCell ref="H412:I412"/>
    <mergeCell ref="M412:N412"/>
    <mergeCell ref="C413:D413"/>
    <mergeCell ref="H413:I413"/>
    <mergeCell ref="M413:N413"/>
    <mergeCell ref="C410:D410"/>
    <mergeCell ref="H410:I410"/>
    <mergeCell ref="M410:N410"/>
    <mergeCell ref="C411:D411"/>
    <mergeCell ref="H411:I411"/>
    <mergeCell ref="M411:N411"/>
    <mergeCell ref="H408:I408"/>
    <mergeCell ref="M408:N408"/>
    <mergeCell ref="C409:D409"/>
    <mergeCell ref="H409:I409"/>
    <mergeCell ref="M409:N409"/>
    <mergeCell ref="C406:D406"/>
    <mergeCell ref="H406:I406"/>
    <mergeCell ref="M406:N406"/>
    <mergeCell ref="C407:D407"/>
    <mergeCell ref="H407:I407"/>
    <mergeCell ref="M407:N407"/>
    <mergeCell ref="C408:D408"/>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I431"/>
    <mergeCell ref="M431:N431"/>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J456"/>
    <mergeCell ref="M456:O456"/>
    <mergeCell ref="C457:E457"/>
    <mergeCell ref="H457:I457"/>
    <mergeCell ref="M457:N457"/>
    <mergeCell ref="C454:D454"/>
    <mergeCell ref="H454:I454"/>
    <mergeCell ref="M454:N454"/>
    <mergeCell ref="C455:D455"/>
    <mergeCell ref="H455:I455"/>
    <mergeCell ref="M455:N455"/>
    <mergeCell ref="C468:D468"/>
    <mergeCell ref="H468:I468"/>
    <mergeCell ref="M468:N468"/>
    <mergeCell ref="C469:D469"/>
    <mergeCell ref="H469:I469"/>
    <mergeCell ref="M469:N469"/>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I496"/>
    <mergeCell ref="M496:N496"/>
    <mergeCell ref="C497:D497"/>
    <mergeCell ref="H497:I497"/>
    <mergeCell ref="M497:N497"/>
    <mergeCell ref="C494:D494"/>
    <mergeCell ref="H494:I494"/>
    <mergeCell ref="M494:N494"/>
    <mergeCell ref="C495:D495"/>
    <mergeCell ref="H495:I495"/>
    <mergeCell ref="M495:N495"/>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15:D515"/>
    <mergeCell ref="H515:I515"/>
    <mergeCell ref="M515:N515"/>
    <mergeCell ref="C516:D516"/>
    <mergeCell ref="H516:J516"/>
    <mergeCell ref="M516:O516"/>
    <mergeCell ref="C513:D514"/>
    <mergeCell ref="E513:G513"/>
    <mergeCell ref="H513:I513"/>
    <mergeCell ref="M513:N513"/>
    <mergeCell ref="H514:I514"/>
    <mergeCell ref="M514:N514"/>
    <mergeCell ref="C510:D510"/>
    <mergeCell ref="H510:L510"/>
    <mergeCell ref="M510:Q510"/>
    <mergeCell ref="C511:D511"/>
    <mergeCell ref="H511:I512"/>
    <mergeCell ref="J511:L511"/>
    <mergeCell ref="M511:N512"/>
    <mergeCell ref="O511:Q511"/>
    <mergeCell ref="C512:G512"/>
    <mergeCell ref="C521:D521"/>
    <mergeCell ref="H521:I521"/>
    <mergeCell ref="M521:N521"/>
    <mergeCell ref="C522:D522"/>
    <mergeCell ref="H522:I522"/>
    <mergeCell ref="M522:N522"/>
    <mergeCell ref="C517:D517"/>
    <mergeCell ref="H517:I518"/>
    <mergeCell ref="M517:N518"/>
    <mergeCell ref="C518:E518"/>
    <mergeCell ref="C519:D520"/>
    <mergeCell ref="H519:I519"/>
    <mergeCell ref="M519:N519"/>
    <mergeCell ref="H520:I520"/>
    <mergeCell ref="M520:N520"/>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26:D526"/>
    <mergeCell ref="H526:I526"/>
    <mergeCell ref="M526:N526"/>
    <mergeCell ref="C523:D523"/>
    <mergeCell ref="H523:I523"/>
    <mergeCell ref="M523:N523"/>
    <mergeCell ref="C524:D524"/>
    <mergeCell ref="H524:I524"/>
    <mergeCell ref="M524:N524"/>
    <mergeCell ref="C525:D525"/>
    <mergeCell ref="H525:I525"/>
    <mergeCell ref="M525:N525"/>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31:D531"/>
    <mergeCell ref="H531:I531"/>
    <mergeCell ref="M531:N531"/>
    <mergeCell ref="C532:D532"/>
    <mergeCell ref="H532:I532"/>
    <mergeCell ref="M532:N532"/>
    <mergeCell ref="C545:D545"/>
    <mergeCell ref="H545:I545"/>
    <mergeCell ref="M545:N545"/>
    <mergeCell ref="C546:D546"/>
    <mergeCell ref="H546:I546"/>
    <mergeCell ref="M546:N546"/>
    <mergeCell ref="C543:D543"/>
    <mergeCell ref="H543:I543"/>
    <mergeCell ref="M543:N543"/>
    <mergeCell ref="C544:D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53:D553"/>
    <mergeCell ref="H553:I553"/>
    <mergeCell ref="M553:N553"/>
    <mergeCell ref="C554:D554"/>
    <mergeCell ref="H554:I554"/>
    <mergeCell ref="M554:N554"/>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47:D547"/>
    <mergeCell ref="H547:I547"/>
    <mergeCell ref="M547:N547"/>
    <mergeCell ref="C548:D548"/>
    <mergeCell ref="H548:I548"/>
    <mergeCell ref="M548:N548"/>
    <mergeCell ref="C561:D561"/>
    <mergeCell ref="H561:I561"/>
    <mergeCell ref="M561:N561"/>
    <mergeCell ref="C562:D562"/>
    <mergeCell ref="H562:I562"/>
    <mergeCell ref="M562:N562"/>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55:D555"/>
    <mergeCell ref="H555:I555"/>
    <mergeCell ref="M555:N555"/>
    <mergeCell ref="C556:D556"/>
    <mergeCell ref="H556:I556"/>
    <mergeCell ref="M556:N556"/>
    <mergeCell ref="C569:D569"/>
    <mergeCell ref="H569:I569"/>
    <mergeCell ref="M569:N569"/>
    <mergeCell ref="C570:D570"/>
    <mergeCell ref="H570:I570"/>
    <mergeCell ref="M570:N570"/>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63:D563"/>
    <mergeCell ref="H563:I563"/>
    <mergeCell ref="M563:N563"/>
    <mergeCell ref="C564:D564"/>
    <mergeCell ref="H564:I564"/>
    <mergeCell ref="M564:N564"/>
    <mergeCell ref="C577:D577"/>
    <mergeCell ref="H577:I577"/>
    <mergeCell ref="M577:N577"/>
    <mergeCell ref="C578:D578"/>
    <mergeCell ref="H578:I578"/>
    <mergeCell ref="M578:N578"/>
    <mergeCell ref="C575:D575"/>
    <mergeCell ref="H575:I575"/>
    <mergeCell ref="M575:N575"/>
    <mergeCell ref="C576:D576"/>
    <mergeCell ref="H576:I576"/>
    <mergeCell ref="M576:N576"/>
    <mergeCell ref="C573:D573"/>
    <mergeCell ref="H573:I573"/>
    <mergeCell ref="M573:N573"/>
    <mergeCell ref="C574:E574"/>
    <mergeCell ref="H574:I574"/>
    <mergeCell ref="M574:N574"/>
    <mergeCell ref="C571:D571"/>
    <mergeCell ref="H571:J571"/>
    <mergeCell ref="M571:O571"/>
    <mergeCell ref="C572:D572"/>
    <mergeCell ref="H572:I572"/>
    <mergeCell ref="M572:N572"/>
    <mergeCell ref="C585:D585"/>
    <mergeCell ref="H585:I585"/>
    <mergeCell ref="M585:N585"/>
    <mergeCell ref="C586:D586"/>
    <mergeCell ref="H586:I586"/>
    <mergeCell ref="M586:N586"/>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79:D579"/>
    <mergeCell ref="H579:I579"/>
    <mergeCell ref="M579:N579"/>
    <mergeCell ref="C580:D580"/>
    <mergeCell ref="H580:I580"/>
    <mergeCell ref="M580:N580"/>
    <mergeCell ref="C593:D593"/>
    <mergeCell ref="H593:I593"/>
    <mergeCell ref="M593:N593"/>
    <mergeCell ref="C594:D594"/>
    <mergeCell ref="H594:I594"/>
    <mergeCell ref="M594:N594"/>
    <mergeCell ref="C591:D591"/>
    <mergeCell ref="H591:I591"/>
    <mergeCell ref="M591:N591"/>
    <mergeCell ref="C592:D592"/>
    <mergeCell ref="H592:I592"/>
    <mergeCell ref="M592:N592"/>
    <mergeCell ref="C589:D589"/>
    <mergeCell ref="H589:I589"/>
    <mergeCell ref="M589:N589"/>
    <mergeCell ref="C590:D590"/>
    <mergeCell ref="H590:I590"/>
    <mergeCell ref="M590:N590"/>
    <mergeCell ref="C587:D587"/>
    <mergeCell ref="H587:I587"/>
    <mergeCell ref="M587:N587"/>
    <mergeCell ref="C588:D588"/>
    <mergeCell ref="H588:I588"/>
    <mergeCell ref="M588:N588"/>
    <mergeCell ref="C601:D601"/>
    <mergeCell ref="H601:I601"/>
    <mergeCell ref="M601:N601"/>
    <mergeCell ref="C602:D602"/>
    <mergeCell ref="H602:I602"/>
    <mergeCell ref="M602:N602"/>
    <mergeCell ref="C599:D599"/>
    <mergeCell ref="H599:I599"/>
    <mergeCell ref="M599:N599"/>
    <mergeCell ref="C600:D600"/>
    <mergeCell ref="H600:I600"/>
    <mergeCell ref="M600:N600"/>
    <mergeCell ref="C597:D597"/>
    <mergeCell ref="H597:I597"/>
    <mergeCell ref="M597:N597"/>
    <mergeCell ref="C598:D598"/>
    <mergeCell ref="H598:I598"/>
    <mergeCell ref="M598:N598"/>
    <mergeCell ref="C595:D595"/>
    <mergeCell ref="H595:I595"/>
    <mergeCell ref="M595:N595"/>
    <mergeCell ref="C596:D596"/>
    <mergeCell ref="H596:I596"/>
    <mergeCell ref="M596:N596"/>
    <mergeCell ref="C609:D609"/>
    <mergeCell ref="H609:I609"/>
    <mergeCell ref="M609:N609"/>
    <mergeCell ref="C610:D610"/>
    <mergeCell ref="H610:I610"/>
    <mergeCell ref="M610:N610"/>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03:D603"/>
    <mergeCell ref="H603:I603"/>
    <mergeCell ref="M603:N603"/>
    <mergeCell ref="C604:D604"/>
    <mergeCell ref="H604:I604"/>
    <mergeCell ref="M604:N604"/>
    <mergeCell ref="C617:D617"/>
    <mergeCell ref="H617:I617"/>
    <mergeCell ref="M617:N617"/>
    <mergeCell ref="C618:D618"/>
    <mergeCell ref="H618:I618"/>
    <mergeCell ref="M618:N618"/>
    <mergeCell ref="C615:D615"/>
    <mergeCell ref="H615:I615"/>
    <mergeCell ref="M615:N615"/>
    <mergeCell ref="C616:D616"/>
    <mergeCell ref="H616:I616"/>
    <mergeCell ref="M616:N616"/>
    <mergeCell ref="C613:D613"/>
    <mergeCell ref="H613:I613"/>
    <mergeCell ref="M613:N613"/>
    <mergeCell ref="C614:D614"/>
    <mergeCell ref="H614:I614"/>
    <mergeCell ref="M614:N614"/>
    <mergeCell ref="C611:D611"/>
    <mergeCell ref="H611:I611"/>
    <mergeCell ref="M611:N611"/>
    <mergeCell ref="C612:D612"/>
    <mergeCell ref="H612:I612"/>
    <mergeCell ref="M612:N612"/>
    <mergeCell ref="C625:D625"/>
    <mergeCell ref="H625:I625"/>
    <mergeCell ref="M625:N625"/>
    <mergeCell ref="C626:D626"/>
    <mergeCell ref="H626:I626"/>
    <mergeCell ref="M626:N626"/>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19:D619"/>
    <mergeCell ref="H619:I619"/>
    <mergeCell ref="M619:N619"/>
    <mergeCell ref="C620:D620"/>
    <mergeCell ref="H620:I620"/>
    <mergeCell ref="M620:N620"/>
    <mergeCell ref="C633:D633"/>
    <mergeCell ref="H633:I633"/>
    <mergeCell ref="M633:N633"/>
    <mergeCell ref="C634:D634"/>
    <mergeCell ref="H634:I634"/>
    <mergeCell ref="M634:N634"/>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27:D627"/>
    <mergeCell ref="H627:I627"/>
    <mergeCell ref="M627:N627"/>
    <mergeCell ref="C628:D628"/>
    <mergeCell ref="H628:I628"/>
    <mergeCell ref="M628:N628"/>
    <mergeCell ref="C641:D641"/>
    <mergeCell ref="H641:I641"/>
    <mergeCell ref="M641:N641"/>
    <mergeCell ref="C642:D642"/>
    <mergeCell ref="H642:I642"/>
    <mergeCell ref="M642:N642"/>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35:D635"/>
    <mergeCell ref="H635:I635"/>
    <mergeCell ref="M635:N635"/>
    <mergeCell ref="C636:D636"/>
    <mergeCell ref="H636:I636"/>
    <mergeCell ref="M636:N636"/>
    <mergeCell ref="C649:D649"/>
    <mergeCell ref="H649:I649"/>
    <mergeCell ref="M649:N649"/>
    <mergeCell ref="C650:D650"/>
    <mergeCell ref="H650:I650"/>
    <mergeCell ref="M650:N650"/>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43:D643"/>
    <mergeCell ref="H643:I643"/>
    <mergeCell ref="M643:N643"/>
    <mergeCell ref="C644:D644"/>
    <mergeCell ref="H644:I644"/>
    <mergeCell ref="M644:N644"/>
    <mergeCell ref="C657:D657"/>
    <mergeCell ref="H657:I657"/>
    <mergeCell ref="M657:N657"/>
    <mergeCell ref="C658:D658"/>
    <mergeCell ref="H658:I658"/>
    <mergeCell ref="M658:N658"/>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1:D651"/>
    <mergeCell ref="H651:I651"/>
    <mergeCell ref="M651:N651"/>
    <mergeCell ref="C652:D652"/>
    <mergeCell ref="H652:I652"/>
    <mergeCell ref="M652:N652"/>
    <mergeCell ref="C665:D665"/>
    <mergeCell ref="H665:I665"/>
    <mergeCell ref="M665:N665"/>
    <mergeCell ref="C666:D666"/>
    <mergeCell ref="H666:I666"/>
    <mergeCell ref="M666:N666"/>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59:D659"/>
    <mergeCell ref="H659:I659"/>
    <mergeCell ref="M659:N659"/>
    <mergeCell ref="C660:D660"/>
    <mergeCell ref="H660:I660"/>
    <mergeCell ref="M660:N660"/>
    <mergeCell ref="C673:D673"/>
    <mergeCell ref="H673:I673"/>
    <mergeCell ref="M673:N673"/>
    <mergeCell ref="C674:D674"/>
    <mergeCell ref="H674:I674"/>
    <mergeCell ref="M674:N674"/>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67:D667"/>
    <mergeCell ref="H667:I667"/>
    <mergeCell ref="M667:N667"/>
    <mergeCell ref="C668:D668"/>
    <mergeCell ref="H668:I668"/>
    <mergeCell ref="M668:N668"/>
    <mergeCell ref="M676:N676"/>
    <mergeCell ref="C681:D681"/>
    <mergeCell ref="H681:I681"/>
    <mergeCell ref="M681:N681"/>
    <mergeCell ref="C682:D682"/>
    <mergeCell ref="H682:I682"/>
    <mergeCell ref="M682:N682"/>
    <mergeCell ref="C679:D679"/>
    <mergeCell ref="H679:I679"/>
    <mergeCell ref="M679:N679"/>
    <mergeCell ref="C680:D680"/>
    <mergeCell ref="H680:I680"/>
    <mergeCell ref="M680:N680"/>
    <mergeCell ref="C677:D677"/>
    <mergeCell ref="H677:I677"/>
    <mergeCell ref="M677:N677"/>
    <mergeCell ref="C678:D678"/>
    <mergeCell ref="H678:I678"/>
    <mergeCell ref="M678:N678"/>
    <mergeCell ref="H683:I683"/>
    <mergeCell ref="M683:N683"/>
    <mergeCell ref="C684:D684"/>
    <mergeCell ref="H684:I684"/>
    <mergeCell ref="M684:N684"/>
    <mergeCell ref="C689:D689"/>
    <mergeCell ref="H689:I689"/>
    <mergeCell ref="M689:N689"/>
    <mergeCell ref="C690:D690"/>
    <mergeCell ref="H690:I690"/>
    <mergeCell ref="M690:N690"/>
    <mergeCell ref="C687:D687"/>
    <mergeCell ref="H687:I687"/>
    <mergeCell ref="M687:N687"/>
    <mergeCell ref="C688:D688"/>
    <mergeCell ref="H688:I688"/>
    <mergeCell ref="M688:N688"/>
    <mergeCell ref="C675:D675"/>
    <mergeCell ref="H675:I675"/>
    <mergeCell ref="M675:N675"/>
    <mergeCell ref="C676:D676"/>
    <mergeCell ref="H676:I676"/>
    <mergeCell ref="C693:D693"/>
    <mergeCell ref="H693:I693"/>
    <mergeCell ref="M693:N693"/>
    <mergeCell ref="C694:D694"/>
    <mergeCell ref="H694:I694"/>
    <mergeCell ref="M694:N694"/>
    <mergeCell ref="C691:D691"/>
    <mergeCell ref="H691:I691"/>
    <mergeCell ref="M691:N691"/>
    <mergeCell ref="C692:D692"/>
    <mergeCell ref="H692:I692"/>
    <mergeCell ref="M692:N692"/>
    <mergeCell ref="C685:D685"/>
    <mergeCell ref="H685:I685"/>
    <mergeCell ref="M685:N685"/>
    <mergeCell ref="C686:D686"/>
    <mergeCell ref="H686:I686"/>
    <mergeCell ref="M686:N686"/>
    <mergeCell ref="C683:D683"/>
  </mergeCells>
  <conditionalFormatting sqref="BC1:CZ1048576">
    <cfRule type="cellIs" dxfId="3"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6017"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6018"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6019"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6020"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6021"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6022"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6023"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6024"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6025"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6026"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6027"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6028"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6029"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6030"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6031"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6032"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6033"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6034"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6035"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6036"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6037"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6038"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6039"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6040"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6041"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6042"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6043"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6044"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6045"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6046"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6047"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6048"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6049"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6050"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6051"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6052"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6053"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6054"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6055"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6056"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6057"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6058"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6059"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6060"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6061"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6062"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6063"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6064"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6065"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6066"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6067"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FD573-D4B1-4885-85FD-80AFC52E3013}">
  <sheetPr codeName="Feuil4"/>
  <dimension ref="A1:CZ1200"/>
  <sheetViews>
    <sheetView showGridLines="false" workbookViewId="0"/>
  </sheetViews>
  <sheetFormatPr defaultColWidth="13.5703125" defaultRowHeight="15" customHeight="true" x14ac:dyDescent="0.2"/>
  <cols>
    <col min="1" max="1" width="31.5703125" style="450" customWidth="true"/>
    <col min="2" max="2" width="41.5703125" style="450" customWidth="true"/>
    <col min="3" max="17" width="10.7109375" style="450" customWidth="true"/>
    <col min="18" max="47" width="12.5703125" style="450" customWidth="true"/>
    <col min="48" max="52" width="12.5703125" style="356" customWidth="true"/>
    <col min="53" max="53" width="31.5703125" style="451" customWidth="true"/>
    <col min="54" max="54" width="41.5703125" style="380" customWidth="true"/>
    <col min="55" max="69" width="9.140625" style="451" customWidth="true"/>
    <col min="70" max="77" width="12.5703125" style="451" customWidth="true"/>
    <col min="78" max="104" width="12.5703125" style="356" customWidth="true"/>
    <col min="105" max="16384" width="13.5703125" style="450"/>
  </cols>
  <sheetData>
    <row r="1" s="313" customFormat="true" ht="18" customHeight="true" x14ac:dyDescent="0.2">
      <c r="AV1" s="356"/>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V2" s="356"/>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2012</v>
      </c>
      <c r="B3" s="373"/>
      <c r="AV3" s="356"/>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V4" s="356"/>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V5" s="356"/>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V6" s="356"/>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V7" s="356"/>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V8" s="356"/>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AIS12</v>
      </c>
      <c r="AV9" s="356"/>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tr">
        <f>B1028</f>
        <v/>
      </c>
      <c r="B10" s="196"/>
      <c r="AV10" s="35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tr">
        <f>B1027</f>
        <v/>
      </c>
      <c r="B11" s="195"/>
      <c r="AV11" s="356"/>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V12" s="35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V13" s="356"/>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453"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5"/>
      <c r="AT14" s="415"/>
      <c r="AU14" s="415"/>
      <c r="AV14" s="42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426"/>
      <c r="CN14" s="426"/>
      <c r="CO14" s="426"/>
      <c r="CP14" s="426"/>
      <c r="CQ14" s="426"/>
      <c r="CR14" s="426"/>
      <c r="CS14" s="426"/>
      <c r="CT14" s="426"/>
      <c r="CU14" s="426"/>
      <c r="CV14" s="360"/>
      <c r="CW14" s="360"/>
      <c r="CX14" s="360"/>
      <c r="CY14" s="360"/>
      <c r="CZ14" s="360"/>
    </row>
    <row r="15" s="453" customFormat="true" ht="24"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148</v>
      </c>
      <c r="T15" s="581" t="s">
        <v>149</v>
      </c>
      <c r="U15" s="581" t="s">
        <v>430</v>
      </c>
      <c r="V15" s="581" t="s">
        <v>150</v>
      </c>
      <c r="W15" s="581" t="s">
        <v>151</v>
      </c>
      <c r="X15" s="581" t="s">
        <v>431</v>
      </c>
      <c r="Y15" s="581" t="s">
        <v>432</v>
      </c>
      <c r="Z15" s="581" t="s">
        <v>433</v>
      </c>
      <c r="AA15" s="581" t="s">
        <v>152</v>
      </c>
      <c r="AB15" s="581" t="s">
        <v>153</v>
      </c>
      <c r="AC15" s="581" t="s">
        <v>434</v>
      </c>
      <c r="AD15" s="581" t="s">
        <v>435</v>
      </c>
      <c r="AE15" s="581" t="s">
        <v>154</v>
      </c>
      <c r="AF15" s="581" t="s">
        <v>155</v>
      </c>
      <c r="AG15" s="581" t="s">
        <v>156</v>
      </c>
      <c r="AH15" s="581" t="s">
        <v>157</v>
      </c>
      <c r="AI15" s="581" t="s">
        <v>436</v>
      </c>
      <c r="AJ15" s="581" t="s">
        <v>158</v>
      </c>
      <c r="AK15" s="581" t="s">
        <v>159</v>
      </c>
      <c r="AL15" s="581" t="s">
        <v>160</v>
      </c>
      <c r="AM15" s="581" t="s">
        <v>437</v>
      </c>
      <c r="AN15" s="581" t="s">
        <v>161</v>
      </c>
      <c r="AO15" s="581" t="s">
        <v>162</v>
      </c>
      <c r="AP15" s="581" t="s">
        <v>163</v>
      </c>
      <c r="AQ15" s="581" t="s">
        <v>164</v>
      </c>
      <c r="AR15" s="581" t="s">
        <v>438</v>
      </c>
      <c r="AS15" s="581" t="s">
        <v>165</v>
      </c>
      <c r="AT15" s="581" t="s">
        <v>166</v>
      </c>
      <c r="AU15" s="582" t="s">
        <v>167</v>
      </c>
      <c r="AV15" s="425"/>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148</v>
      </c>
      <c r="BT15" s="554" t="s">
        <v>149</v>
      </c>
      <c r="BU15" s="554" t="s">
        <v>430</v>
      </c>
      <c r="BV15" s="554" t="s">
        <v>150</v>
      </c>
      <c r="BW15" s="554" t="s">
        <v>151</v>
      </c>
      <c r="BX15" s="554" t="s">
        <v>431</v>
      </c>
      <c r="BY15" s="555" t="s">
        <v>432</v>
      </c>
      <c r="BZ15" s="555" t="s">
        <v>433</v>
      </c>
      <c r="CA15" s="555" t="s">
        <v>152</v>
      </c>
      <c r="CB15" s="555" t="s">
        <v>153</v>
      </c>
      <c r="CC15" s="555" t="s">
        <v>434</v>
      </c>
      <c r="CD15" s="555" t="s">
        <v>435</v>
      </c>
      <c r="CE15" s="555" t="s">
        <v>154</v>
      </c>
      <c r="CF15" s="555" t="s">
        <v>155</v>
      </c>
      <c r="CG15" s="555" t="s">
        <v>156</v>
      </c>
      <c r="CH15" s="555" t="s">
        <v>157</v>
      </c>
      <c r="CI15" s="555" t="s">
        <v>436</v>
      </c>
      <c r="CJ15" s="555" t="s">
        <v>158</v>
      </c>
      <c r="CK15" s="555" t="s">
        <v>159</v>
      </c>
      <c r="CL15" s="555" t="s">
        <v>160</v>
      </c>
      <c r="CM15" s="555" t="s">
        <v>437</v>
      </c>
      <c r="CN15" s="555" t="s">
        <v>161</v>
      </c>
      <c r="CO15" s="555" t="s">
        <v>162</v>
      </c>
      <c r="CP15" s="555" t="s">
        <v>163</v>
      </c>
      <c r="CQ15" s="555" t="s">
        <v>164</v>
      </c>
      <c r="CR15" s="555" t="s">
        <v>438</v>
      </c>
      <c r="CS15" s="555" t="s">
        <v>165</v>
      </c>
      <c r="CT15" s="555" t="s">
        <v>166</v>
      </c>
      <c r="CU15" s="555" t="s">
        <v>167</v>
      </c>
      <c r="CV15" s="201"/>
      <c r="CW15" s="201"/>
      <c r="CX15" s="201"/>
      <c r="CY15" s="201"/>
      <c r="CZ15" s="201"/>
    </row>
    <row r="16" s="453" customFormat="true" ht="15" customHeight="true" x14ac:dyDescent="0.2">
      <c r="A16" s="1068" t="s">
        <v>13</v>
      </c>
      <c r="B16" s="386" t="s">
        <v>14</v>
      </c>
      <c r="C16" s="145">
        <v>32.205260897198329</v>
      </c>
      <c r="D16" s="144">
        <v>41.044035410863927</v>
      </c>
      <c r="E16" s="144">
        <v>50.638280891936404</v>
      </c>
      <c r="F16" s="144">
        <v>68.193926839295756</v>
      </c>
      <c r="G16" s="143">
        <v>90.156105706268292</v>
      </c>
      <c r="H16" s="142">
        <v>79.812837410086217</v>
      </c>
      <c r="I16" s="144">
        <v>89.727017412504921</v>
      </c>
      <c r="J16" s="144">
        <v>94.749944095412516</v>
      </c>
      <c r="K16" s="144">
        <v>93.720257667334565</v>
      </c>
      <c r="L16" s="141">
        <v>97.550527224834894</v>
      </c>
      <c r="M16" s="145">
        <v>29.433248858278326</v>
      </c>
      <c r="N16" s="144">
        <v>38.923992715904696</v>
      </c>
      <c r="O16" s="144">
        <v>44.658119375353536</v>
      </c>
      <c r="P16" s="144">
        <v>52.29792099890399</v>
      </c>
      <c r="Q16" s="143">
        <v>68.545165738179776</v>
      </c>
      <c r="R16" s="142">
        <v>69.267060427815906</v>
      </c>
      <c r="S16" s="144">
        <v>95.578285029656499</v>
      </c>
      <c r="T16" s="144">
        <v>46.404311691608491</v>
      </c>
      <c r="U16" s="144">
        <v>34.71891541587339</v>
      </c>
      <c r="V16" s="144">
        <v>23.823662567513455</v>
      </c>
      <c r="W16" s="144">
        <v>44.890469272594601</v>
      </c>
      <c r="X16" s="144">
        <v>97.587717521084244</v>
      </c>
      <c r="Y16" s="144">
        <v>92.176604161396426</v>
      </c>
      <c r="Z16" s="144">
        <v>42.082438858838636</v>
      </c>
      <c r="AA16" s="144">
        <v>77.412344367199978</v>
      </c>
      <c r="AB16" s="144">
        <v>88.118513640321908</v>
      </c>
      <c r="AC16" s="144">
        <v>95.938261636682881</v>
      </c>
      <c r="AD16" s="144">
        <v>97.664825274725231</v>
      </c>
      <c r="AE16" s="144">
        <v>45.215582856196448</v>
      </c>
      <c r="AF16" s="144">
        <v>47.268025208449501</v>
      </c>
      <c r="AG16" s="144">
        <v>34.764038504518666</v>
      </c>
      <c r="AH16" s="144">
        <v>65.066165346355604</v>
      </c>
      <c r="AI16" s="144">
        <v>99.618826519892735</v>
      </c>
      <c r="AJ16" s="144">
        <v>62.854667960344948</v>
      </c>
      <c r="AK16" s="144">
        <v>60.511501960847845</v>
      </c>
      <c r="AL16" s="144">
        <v>68.347508393558812</v>
      </c>
      <c r="AM16" s="144">
        <v>49.466513675691814</v>
      </c>
      <c r="AN16" s="144">
        <v>59.5372152353046</v>
      </c>
      <c r="AO16" s="144">
        <v>40.299763802650851</v>
      </c>
      <c r="AP16" s="144">
        <v>61.010725245205876</v>
      </c>
      <c r="AQ16" s="144">
        <v>29.346965696487665</v>
      </c>
      <c r="AR16" s="144">
        <v>54.329058583043043</v>
      </c>
      <c r="AS16" s="144">
        <v>27.87728109718649</v>
      </c>
      <c r="AT16" s="144">
        <v>32.496200773014436</v>
      </c>
      <c r="AU16" s="141">
        <v>46.707145986818524</v>
      </c>
      <c r="AV16" s="425"/>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47" t="s">
        <v>35</v>
      </c>
      <c r="CN16" s="47" t="s">
        <v>35</v>
      </c>
      <c r="CO16" s="47" t="s">
        <v>35</v>
      </c>
      <c r="CP16" s="47" t="s">
        <v>35</v>
      </c>
      <c r="CQ16" s="47" t="s">
        <v>35</v>
      </c>
      <c r="CR16" s="47" t="s">
        <v>35</v>
      </c>
      <c r="CS16" s="47" t="s">
        <v>35</v>
      </c>
      <c r="CT16" s="47" t="s">
        <v>35</v>
      </c>
      <c r="CU16" s="47" t="s">
        <v>35</v>
      </c>
      <c r="CV16" s="7"/>
      <c r="CW16" s="7"/>
      <c r="CX16" s="7"/>
      <c r="CY16" s="7"/>
      <c r="CZ16" s="7"/>
    </row>
    <row r="17" s="453" customFormat="true" ht="15" customHeight="true" x14ac:dyDescent="0.2">
      <c r="A17" s="1069"/>
      <c r="B17" s="387" t="s">
        <v>51</v>
      </c>
      <c r="C17" s="140">
        <v>67.794739102801529</v>
      </c>
      <c r="D17" s="139">
        <v>58.955964589135945</v>
      </c>
      <c r="E17" s="139">
        <v>49.361719108063298</v>
      </c>
      <c r="F17" s="139">
        <v>31.806073160704084</v>
      </c>
      <c r="G17" s="138">
        <v>9.8438942937316494</v>
      </c>
      <c r="H17" s="137">
        <v>20.187162589913658</v>
      </c>
      <c r="I17" s="139">
        <v>10.27298258749507</v>
      </c>
      <c r="J17" s="139">
        <v>5.2500559045874651</v>
      </c>
      <c r="K17" s="139">
        <v>6.2797423326654558</v>
      </c>
      <c r="L17" s="136">
        <v>2.44947277516513</v>
      </c>
      <c r="M17" s="140">
        <v>70.56675114172161</v>
      </c>
      <c r="N17" s="139">
        <v>61.076007284095446</v>
      </c>
      <c r="O17" s="139">
        <v>55.341880624646492</v>
      </c>
      <c r="P17" s="139">
        <v>47.70207900109601</v>
      </c>
      <c r="Q17" s="138">
        <v>31.454834261820196</v>
      </c>
      <c r="R17" s="137">
        <v>30.732939572184105</v>
      </c>
      <c r="S17" s="139">
        <v>4.4217149703435359</v>
      </c>
      <c r="T17" s="139">
        <v>53.595688308391502</v>
      </c>
      <c r="U17" s="139">
        <v>65.281084584126617</v>
      </c>
      <c r="V17" s="139">
        <v>76.176337432486534</v>
      </c>
      <c r="W17" s="139">
        <v>55.109530727405399</v>
      </c>
      <c r="X17" s="139">
        <v>2.412282478915778</v>
      </c>
      <c r="Y17" s="139">
        <v>7.8233958386035267</v>
      </c>
      <c r="Z17" s="139">
        <v>57.917561141161357</v>
      </c>
      <c r="AA17" s="139">
        <v>22.587655632800015</v>
      </c>
      <c r="AB17" s="139">
        <v>11.881486359678156</v>
      </c>
      <c r="AC17" s="139">
        <v>4.0617383633171018</v>
      </c>
      <c r="AD17" s="139">
        <v>2.3351747252747757</v>
      </c>
      <c r="AE17" s="139">
        <v>54.784417143803587</v>
      </c>
      <c r="AF17" s="139">
        <v>52.731974791550719</v>
      </c>
      <c r="AG17" s="139">
        <v>65.23596149548132</v>
      </c>
      <c r="AH17" s="139">
        <v>34.933834653644141</v>
      </c>
      <c r="AI17" s="139">
        <v>0.38117348010726904</v>
      </c>
      <c r="AJ17" s="139">
        <v>37.145332039655187</v>
      </c>
      <c r="AK17" s="139">
        <v>39.488498039152027</v>
      </c>
      <c r="AL17" s="139">
        <v>31.652491606441092</v>
      </c>
      <c r="AM17" s="139">
        <v>50.533486324308321</v>
      </c>
      <c r="AN17" s="139">
        <v>40.462784764695364</v>
      </c>
      <c r="AO17" s="139">
        <v>59.700236197349135</v>
      </c>
      <c r="AP17" s="139">
        <v>38.989274754794053</v>
      </c>
      <c r="AQ17" s="139">
        <v>70.6530343035123</v>
      </c>
      <c r="AR17" s="139">
        <v>45.670941416957042</v>
      </c>
      <c r="AS17" s="139">
        <v>72.122718902813517</v>
      </c>
      <c r="AT17" s="139">
        <v>67.503799226985649</v>
      </c>
      <c r="AU17" s="136">
        <v>53.292854013181426</v>
      </c>
      <c r="AV17" s="425"/>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46" t="s">
        <v>35</v>
      </c>
      <c r="CN17" s="46" t="s">
        <v>35</v>
      </c>
      <c r="CO17" s="46" t="s">
        <v>35</v>
      </c>
      <c r="CP17" s="46" t="s">
        <v>35</v>
      </c>
      <c r="CQ17" s="46" t="s">
        <v>35</v>
      </c>
      <c r="CR17" s="46" t="s">
        <v>35</v>
      </c>
      <c r="CS17" s="46" t="s">
        <v>35</v>
      </c>
      <c r="CT17" s="46" t="s">
        <v>35</v>
      </c>
      <c r="CU17" s="46" t="s">
        <v>35</v>
      </c>
      <c r="CV17" s="7"/>
      <c r="CW17" s="7"/>
      <c r="CX17" s="7"/>
      <c r="CY17" s="7"/>
      <c r="CZ17" s="7"/>
    </row>
    <row r="18" s="453" customFormat="true" ht="15" customHeight="true" x14ac:dyDescent="0.2">
      <c r="A18" s="1069" t="s">
        <v>60</v>
      </c>
      <c r="B18" s="387" t="s">
        <v>15</v>
      </c>
      <c r="C18" s="140">
        <f>C16*C23/100</f>
        <v>21.706345844711677</v>
      </c>
      <c r="D18" s="139">
        <f>D16*D23/100</f>
        <v>29.674837602054616</v>
      </c>
      <c r="E18" s="139">
        <f t="shared" ref="E18:AU18" si="0">E16*E23/100</f>
        <v>38.434455196979734</v>
      </c>
      <c r="F18" s="139">
        <f t="shared" si="0"/>
        <v>58.237613520758579</v>
      </c>
      <c r="G18" s="138">
        <f t="shared" si="0"/>
        <v>84.83689546959846</v>
      </c>
      <c r="H18" s="137">
        <f t="shared" si="0"/>
        <v>71.272863807206988</v>
      </c>
      <c r="I18" s="139">
        <f t="shared" si="0"/>
        <v>83.08721812397954</v>
      </c>
      <c r="J18" s="139">
        <f t="shared" si="0"/>
        <v>90.486196611118956</v>
      </c>
      <c r="K18" s="139">
        <f t="shared" si="0"/>
        <v>89.409125814637179</v>
      </c>
      <c r="L18" s="136">
        <f t="shared" si="0"/>
        <v>96.477471425361713</v>
      </c>
      <c r="M18" s="140">
        <f t="shared" si="0"/>
        <v>18.748979522723292</v>
      </c>
      <c r="N18" s="139">
        <f t="shared" si="0"/>
        <v>28.492362668042237</v>
      </c>
      <c r="O18" s="139">
        <f t="shared" si="0"/>
        <v>31.975213472753129</v>
      </c>
      <c r="P18" s="139">
        <f t="shared" si="0"/>
        <v>40.74008045814621</v>
      </c>
      <c r="Q18" s="138">
        <f t="shared" si="0"/>
        <v>57.783574717285546</v>
      </c>
      <c r="R18" s="137">
        <f t="shared" si="0"/>
        <v>54.651710677546752</v>
      </c>
      <c r="S18" s="139">
        <f t="shared" si="0"/>
        <v>94.526923894330281</v>
      </c>
      <c r="T18" s="139">
        <f t="shared" si="0"/>
        <v>27.332139586357403</v>
      </c>
      <c r="U18" s="139">
        <f t="shared" si="0"/>
        <v>27.601537755619347</v>
      </c>
      <c r="V18" s="139">
        <f t="shared" si="0"/>
        <v>22.656303101705294</v>
      </c>
      <c r="W18" s="139">
        <f t="shared" si="0"/>
        <v>29.493038312094654</v>
      </c>
      <c r="X18" s="139">
        <f t="shared" si="0"/>
        <v>87.341007181370401</v>
      </c>
      <c r="Y18" s="139">
        <f t="shared" si="0"/>
        <v>90.978308307298263</v>
      </c>
      <c r="Z18" s="139">
        <f t="shared" si="0"/>
        <v>32.024735971576199</v>
      </c>
      <c r="AA18" s="139">
        <f t="shared" si="0"/>
        <v>61.85246314939279</v>
      </c>
      <c r="AB18" s="139">
        <f t="shared" si="0"/>
        <v>80.716558494534866</v>
      </c>
      <c r="AC18" s="139">
        <f t="shared" si="0"/>
        <v>91.525101601395477</v>
      </c>
      <c r="AD18" s="139">
        <f t="shared" si="0"/>
        <v>96.395182546153805</v>
      </c>
      <c r="AE18" s="139">
        <f t="shared" si="0"/>
        <v>29.480560022240084</v>
      </c>
      <c r="AF18" s="139">
        <f t="shared" si="0"/>
        <v>33.040349620706202</v>
      </c>
      <c r="AG18" s="139">
        <f t="shared" si="0"/>
        <v>24.30006291465855</v>
      </c>
      <c r="AH18" s="139">
        <f t="shared" si="0"/>
        <v>55.826769867173105</v>
      </c>
      <c r="AI18" s="139">
        <f t="shared" si="0"/>
        <v>91.051607439181964</v>
      </c>
      <c r="AJ18" s="139">
        <f t="shared" si="0"/>
        <v>51.603682395443201</v>
      </c>
      <c r="AK18" s="139">
        <f t="shared" si="0"/>
        <v>50.829661647112189</v>
      </c>
      <c r="AL18" s="139">
        <f t="shared" si="0"/>
        <v>58.915552235247695</v>
      </c>
      <c r="AM18" s="139">
        <f t="shared" si="0"/>
        <v>47.388920101312763</v>
      </c>
      <c r="AN18" s="139">
        <f t="shared" si="0"/>
        <v>56.91757776495119</v>
      </c>
      <c r="AO18" s="139">
        <f t="shared" si="0"/>
        <v>31.353216238462359</v>
      </c>
      <c r="AP18" s="139">
        <f t="shared" si="0"/>
        <v>55.702792148872959</v>
      </c>
      <c r="AQ18" s="139">
        <f t="shared" si="0"/>
        <v>20.718957781720292</v>
      </c>
      <c r="AR18" s="139">
        <f t="shared" si="0"/>
        <v>32.543106091242777</v>
      </c>
      <c r="AS18" s="139">
        <f t="shared" si="0"/>
        <v>20.322537919848955</v>
      </c>
      <c r="AT18" s="139">
        <f t="shared" si="0"/>
        <v>25.607006209135374</v>
      </c>
      <c r="AU18" s="136">
        <f t="shared" si="0"/>
        <v>36.384866723731633</v>
      </c>
      <c r="AV18" s="425"/>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46" t="s">
        <v>35</v>
      </c>
      <c r="CN18" s="46" t="s">
        <v>35</v>
      </c>
      <c r="CO18" s="46" t="s">
        <v>35</v>
      </c>
      <c r="CP18" s="46" t="s">
        <v>35</v>
      </c>
      <c r="CQ18" s="46" t="s">
        <v>35</v>
      </c>
      <c r="CR18" s="46" t="s">
        <v>35</v>
      </c>
      <c r="CS18" s="46" t="s">
        <v>35</v>
      </c>
      <c r="CT18" s="46" t="s">
        <v>35</v>
      </c>
      <c r="CU18" s="46" t="s">
        <v>35</v>
      </c>
      <c r="CV18" s="7"/>
      <c r="CW18" s="7"/>
      <c r="CX18" s="7"/>
      <c r="CY18" s="7"/>
      <c r="CZ18" s="7"/>
    </row>
    <row r="19" s="453" customFormat="true" ht="15" customHeight="true" x14ac:dyDescent="0.2">
      <c r="A19" s="1069"/>
      <c r="B19" s="387" t="s">
        <v>16</v>
      </c>
      <c r="C19" s="140">
        <f>C16*C22/100</f>
        <v>10.498915052486657</v>
      </c>
      <c r="D19" s="139">
        <f>D16*D22/100</f>
        <v>11.369197808809309</v>
      </c>
      <c r="E19" s="139">
        <f t="shared" ref="E19:AU19" si="1">E16*E22/100</f>
        <v>12.203825694956674</v>
      </c>
      <c r="F19" s="139">
        <f t="shared" si="1"/>
        <v>9.9563133185371804</v>
      </c>
      <c r="G19" s="138">
        <f t="shared" si="1"/>
        <v>5.3192102366698295</v>
      </c>
      <c r="H19" s="137">
        <f t="shared" si="1"/>
        <v>8.5399736028792237</v>
      </c>
      <c r="I19" s="139">
        <f t="shared" si="1"/>
        <v>6.6397992885253645</v>
      </c>
      <c r="J19" s="139">
        <f t="shared" si="1"/>
        <v>4.263747484293563</v>
      </c>
      <c r="K19" s="139">
        <f t="shared" si="1"/>
        <v>4.3111318526973896</v>
      </c>
      <c r="L19" s="136">
        <f t="shared" si="1"/>
        <v>1.073055799473184</v>
      </c>
      <c r="M19" s="140">
        <f t="shared" si="1"/>
        <v>10.684269335555031</v>
      </c>
      <c r="N19" s="139">
        <f t="shared" si="1"/>
        <v>10.431630047862459</v>
      </c>
      <c r="O19" s="139">
        <f t="shared" si="1"/>
        <v>12.682905902600403</v>
      </c>
      <c r="P19" s="139">
        <f t="shared" si="1"/>
        <v>11.557840540757782</v>
      </c>
      <c r="Q19" s="138">
        <f t="shared" si="1"/>
        <v>10.761591020894224</v>
      </c>
      <c r="R19" s="137">
        <f t="shared" si="1"/>
        <v>14.615349750269155</v>
      </c>
      <c r="S19" s="139">
        <f t="shared" si="1"/>
        <v>1.0513611353262216</v>
      </c>
      <c r="T19" s="139">
        <f t="shared" si="1"/>
        <v>19.072172105251092</v>
      </c>
      <c r="U19" s="139">
        <f t="shared" si="1"/>
        <v>7.1173776602540455</v>
      </c>
      <c r="V19" s="139">
        <f t="shared" si="1"/>
        <v>1.1673594658081594</v>
      </c>
      <c r="W19" s="139">
        <f t="shared" si="1"/>
        <v>15.397430960499946</v>
      </c>
      <c r="X19" s="139">
        <f t="shared" si="1"/>
        <v>10.246710339713845</v>
      </c>
      <c r="Y19" s="139">
        <f t="shared" si="1"/>
        <v>1.1982958540981534</v>
      </c>
      <c r="Z19" s="139">
        <f t="shared" si="1"/>
        <v>10.057702887262433</v>
      </c>
      <c r="AA19" s="139">
        <f t="shared" si="1"/>
        <v>15.559881217807197</v>
      </c>
      <c r="AB19" s="139">
        <f t="shared" si="1"/>
        <v>7.4019551457870412</v>
      </c>
      <c r="AC19" s="139">
        <f t="shared" si="1"/>
        <v>4.4131600352874125</v>
      </c>
      <c r="AD19" s="139">
        <f t="shared" si="1"/>
        <v>1.269642728571428</v>
      </c>
      <c r="AE19" s="139">
        <f t="shared" si="1"/>
        <v>15.735022833956364</v>
      </c>
      <c r="AF19" s="139">
        <f t="shared" si="1"/>
        <v>14.227675587743301</v>
      </c>
      <c r="AG19" s="139">
        <f t="shared" si="1"/>
        <v>10.463975589860119</v>
      </c>
      <c r="AH19" s="139">
        <f t="shared" si="1"/>
        <v>9.2393954791824964</v>
      </c>
      <c r="AI19" s="139">
        <f t="shared" si="1"/>
        <v>8.5672190807107746</v>
      </c>
      <c r="AJ19" s="139">
        <f t="shared" si="1"/>
        <v>11.250985564901743</v>
      </c>
      <c r="AK19" s="139">
        <f t="shared" si="1"/>
        <v>9.6818403137356555</v>
      </c>
      <c r="AL19" s="139">
        <f t="shared" si="1"/>
        <v>9.4319561583111167</v>
      </c>
      <c r="AM19" s="139">
        <f t="shared" si="1"/>
        <v>2.0775935743790566</v>
      </c>
      <c r="AN19" s="139">
        <f t="shared" si="1"/>
        <v>2.6196374703534024</v>
      </c>
      <c r="AO19" s="139">
        <f t="shared" si="1"/>
        <v>8.9465475641884886</v>
      </c>
      <c r="AP19" s="139">
        <f t="shared" si="1"/>
        <v>5.3079330963329108</v>
      </c>
      <c r="AQ19" s="139">
        <f t="shared" si="1"/>
        <v>8.6280079147673732</v>
      </c>
      <c r="AR19" s="139">
        <f t="shared" si="1"/>
        <v>21.785952491800263</v>
      </c>
      <c r="AS19" s="139">
        <f t="shared" si="1"/>
        <v>7.5547431773375386</v>
      </c>
      <c r="AT19" s="139">
        <f t="shared" si="1"/>
        <v>6.8891945638790606</v>
      </c>
      <c r="AU19" s="136">
        <f t="shared" si="1"/>
        <v>10.322279263086893</v>
      </c>
      <c r="AV19" s="425"/>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46" t="s">
        <v>35</v>
      </c>
      <c r="CN19" s="46" t="s">
        <v>35</v>
      </c>
      <c r="CO19" s="46" t="s">
        <v>35</v>
      </c>
      <c r="CP19" s="46" t="s">
        <v>35</v>
      </c>
      <c r="CQ19" s="46" t="s">
        <v>35</v>
      </c>
      <c r="CR19" s="46" t="s">
        <v>35</v>
      </c>
      <c r="CS19" s="46" t="s">
        <v>35</v>
      </c>
      <c r="CT19" s="46" t="s">
        <v>35</v>
      </c>
      <c r="CU19" s="46" t="s">
        <v>35</v>
      </c>
      <c r="CV19" s="7"/>
      <c r="CW19" s="7"/>
      <c r="CX19" s="7"/>
      <c r="CY19" s="7"/>
      <c r="CZ19" s="7"/>
    </row>
    <row r="20" s="453" customFormat="true" ht="15" customHeight="true" x14ac:dyDescent="0.2">
      <c r="A20" s="1069"/>
      <c r="B20" s="387" t="s">
        <v>22</v>
      </c>
      <c r="C20" s="140">
        <f>100-C18-C19-C21</f>
        <v>39.50014349728599</v>
      </c>
      <c r="D20" s="139">
        <f>100-D18-D19-D21</f>
        <v>37.260389550732313</v>
      </c>
      <c r="E20" s="139">
        <f t="shared" ref="E20:AU20" si="2">100-E18-E19-E21</f>
        <v>30.67941569223624</v>
      </c>
      <c r="F20" s="139">
        <f t="shared" si="2"/>
        <v>22.322712934882844</v>
      </c>
      <c r="G20" s="138">
        <f t="shared" si="2"/>
        <v>6.9022197218473593</v>
      </c>
      <c r="H20" s="137">
        <f t="shared" si="2"/>
        <v>14.45053908138903</v>
      </c>
      <c r="I20" s="139">
        <f t="shared" si="2"/>
        <v>7.2872738836509692</v>
      </c>
      <c r="J20" s="139">
        <f t="shared" si="2"/>
        <v>3.0422026936460784</v>
      </c>
      <c r="K20" s="139">
        <f t="shared" si="2"/>
        <v>3.633640041749882</v>
      </c>
      <c r="L20" s="136">
        <f t="shared" si="2"/>
        <v>2.4494727751651029</v>
      </c>
      <c r="M20" s="140">
        <f t="shared" si="2"/>
        <v>41.139923624978415</v>
      </c>
      <c r="N20" s="139">
        <f t="shared" si="2"/>
        <v>38.715905633501826</v>
      </c>
      <c r="O20" s="139">
        <f t="shared" si="2"/>
        <v>32.713633215064384</v>
      </c>
      <c r="P20" s="139">
        <f t="shared" si="2"/>
        <v>30.859813485606644</v>
      </c>
      <c r="Q20" s="138">
        <f t="shared" si="2"/>
        <v>22.776057976604779</v>
      </c>
      <c r="R20" s="137">
        <f t="shared" si="2"/>
        <v>18.50002700299099</v>
      </c>
      <c r="S20" s="139">
        <f t="shared" si="2"/>
        <v>4.4217149703434977</v>
      </c>
      <c r="T20" s="139">
        <f t="shared" si="2"/>
        <v>48.798245387392448</v>
      </c>
      <c r="U20" s="139">
        <f t="shared" si="2"/>
        <v>53.640199539017594</v>
      </c>
      <c r="V20" s="139">
        <f t="shared" si="2"/>
        <v>43.30662605788153</v>
      </c>
      <c r="W20" s="139">
        <f t="shared" si="2"/>
        <v>18.321940400854601</v>
      </c>
      <c r="X20" s="139">
        <f t="shared" si="2"/>
        <v>2.2917219596530001</v>
      </c>
      <c r="Y20" s="139">
        <f t="shared" si="2"/>
        <v>7.8233958386035827</v>
      </c>
      <c r="Z20" s="139">
        <f t="shared" si="2"/>
        <v>27.725458119521637</v>
      </c>
      <c r="AA20" s="139">
        <f t="shared" si="2"/>
        <v>9.992009512165918</v>
      </c>
      <c r="AB20" s="139">
        <f t="shared" si="2"/>
        <v>8.3922805648250307</v>
      </c>
      <c r="AC20" s="139">
        <f t="shared" si="2"/>
        <v>4.0617383633171107</v>
      </c>
      <c r="AD20" s="139">
        <f t="shared" si="2"/>
        <v>2.3351747252747668</v>
      </c>
      <c r="AE20" s="139">
        <f t="shared" si="2"/>
        <v>32.94750446862809</v>
      </c>
      <c r="AF20" s="139">
        <f t="shared" si="2"/>
        <v>14.455214859812898</v>
      </c>
      <c r="AG20" s="139">
        <f t="shared" si="2"/>
        <v>44.519556351164923</v>
      </c>
      <c r="AH20" s="139">
        <f t="shared" si="2"/>
        <v>19.513303101002805</v>
      </c>
      <c r="AI20" s="139">
        <f t="shared" si="2"/>
        <v>0.38117348010726104</v>
      </c>
      <c r="AJ20" s="139">
        <f t="shared" si="2"/>
        <v>20.472698241204821</v>
      </c>
      <c r="AK20" s="139">
        <f t="shared" si="2"/>
        <v>28.02076340464756</v>
      </c>
      <c r="AL20" s="139">
        <f t="shared" si="2"/>
        <v>21.235149831653629</v>
      </c>
      <c r="AM20" s="139">
        <f t="shared" si="2"/>
        <v>31.793576720354295</v>
      </c>
      <c r="AN20" s="139">
        <f t="shared" si="2"/>
        <v>23.63175553120762</v>
      </c>
      <c r="AO20" s="139">
        <f t="shared" si="2"/>
        <v>36.050702643436125</v>
      </c>
      <c r="AP20" s="139">
        <f t="shared" si="2"/>
        <v>36.041566027465649</v>
      </c>
      <c r="AQ20" s="139">
        <f t="shared" si="2"/>
        <v>38.595685806174998</v>
      </c>
      <c r="AR20" s="139">
        <f t="shared" si="2"/>
        <v>19.292932194604049</v>
      </c>
      <c r="AS20" s="139">
        <f t="shared" si="2"/>
        <v>56.254875685231831</v>
      </c>
      <c r="AT20" s="139">
        <f t="shared" si="2"/>
        <v>65.763733839701416</v>
      </c>
      <c r="AU20" s="136">
        <f t="shared" si="2"/>
        <v>12.909764078773328</v>
      </c>
      <c r="AV20" s="425"/>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46" t="s">
        <v>35</v>
      </c>
      <c r="CN20" s="46" t="s">
        <v>35</v>
      </c>
      <c r="CO20" s="46" t="s">
        <v>35</v>
      </c>
      <c r="CP20" s="46" t="s">
        <v>35</v>
      </c>
      <c r="CQ20" s="46" t="s">
        <v>35</v>
      </c>
      <c r="CR20" s="46" t="s">
        <v>35</v>
      </c>
      <c r="CS20" s="46" t="s">
        <v>35</v>
      </c>
      <c r="CT20" s="46" t="s">
        <v>35</v>
      </c>
      <c r="CU20" s="46" t="s">
        <v>35</v>
      </c>
      <c r="CV20" s="7"/>
      <c r="CW20" s="7"/>
      <c r="CX20" s="7"/>
      <c r="CY20" s="7"/>
      <c r="CZ20" s="7"/>
    </row>
    <row r="21" s="453" customFormat="true" ht="15" customHeight="true" x14ac:dyDescent="0.2">
      <c r="A21" s="1069"/>
      <c r="B21" s="387" t="s">
        <v>17</v>
      </c>
      <c r="C21" s="140">
        <v>28.294595605515678</v>
      </c>
      <c r="D21" s="139">
        <v>21.695575038403753</v>
      </c>
      <c r="E21" s="139">
        <v>18.682303415827356</v>
      </c>
      <c r="F21" s="139">
        <v>9.4833602258213947</v>
      </c>
      <c r="G21" s="138">
        <v>2.9416745718843522</v>
      </c>
      <c r="H21" s="137">
        <v>5.7366235085247599</v>
      </c>
      <c r="I21" s="139">
        <v>2.9857087038441277</v>
      </c>
      <c r="J21" s="139">
        <v>2.2078532109414026</v>
      </c>
      <c r="K21" s="139">
        <v>2.6461022909155498</v>
      </c>
      <c r="L21" s="136">
        <v>0</v>
      </c>
      <c r="M21" s="140">
        <v>29.426827516743266</v>
      </c>
      <c r="N21" s="139">
        <v>22.360101650593485</v>
      </c>
      <c r="O21" s="139">
        <v>22.628247409582087</v>
      </c>
      <c r="P21" s="139">
        <v>16.842265515489366</v>
      </c>
      <c r="Q21" s="138">
        <v>8.6787762852154522</v>
      </c>
      <c r="R21" s="137">
        <v>12.232912569193106</v>
      </c>
      <c r="S21" s="139">
        <v>0</v>
      </c>
      <c r="T21" s="139">
        <v>4.7974429209990586</v>
      </c>
      <c r="U21" s="139">
        <v>11.640885045109011</v>
      </c>
      <c r="V21" s="139">
        <v>32.869711374605018</v>
      </c>
      <c r="W21" s="139">
        <v>36.787590326550799</v>
      </c>
      <c r="X21" s="139">
        <v>0.12056051926275443</v>
      </c>
      <c r="Y21" s="139">
        <v>0</v>
      </c>
      <c r="Z21" s="139">
        <v>30.192103021639721</v>
      </c>
      <c r="AA21" s="139">
        <v>12.595646120634097</v>
      </c>
      <c r="AB21" s="139">
        <v>3.4892057948530617</v>
      </c>
      <c r="AC21" s="139">
        <v>0</v>
      </c>
      <c r="AD21" s="139">
        <v>0</v>
      </c>
      <c r="AE21" s="139">
        <v>21.836912675175462</v>
      </c>
      <c r="AF21" s="139">
        <v>38.276759931737608</v>
      </c>
      <c r="AG21" s="139">
        <v>20.716405144316401</v>
      </c>
      <c r="AH21" s="139">
        <v>15.42053155264159</v>
      </c>
      <c r="AI21" s="139">
        <v>0</v>
      </c>
      <c r="AJ21" s="139">
        <v>16.672633798450239</v>
      </c>
      <c r="AK21" s="139">
        <v>11.467734634504593</v>
      </c>
      <c r="AL21" s="139">
        <v>10.417341774787561</v>
      </c>
      <c r="AM21" s="139">
        <v>18.739909603953883</v>
      </c>
      <c r="AN21" s="139">
        <v>16.831029233487786</v>
      </c>
      <c r="AO21" s="139">
        <v>23.649533553913031</v>
      </c>
      <c r="AP21" s="139">
        <v>2.9477087273284792</v>
      </c>
      <c r="AQ21" s="139">
        <v>32.05734849733733</v>
      </c>
      <c r="AR21" s="139">
        <v>26.378009222352915</v>
      </c>
      <c r="AS21" s="139">
        <v>15.867843217581671</v>
      </c>
      <c r="AT21" s="139">
        <v>1.7400653872841545</v>
      </c>
      <c r="AU21" s="136">
        <v>40.383089934408147</v>
      </c>
      <c r="AV21" s="425"/>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46" t="s">
        <v>35</v>
      </c>
      <c r="CN21" s="46" t="s">
        <v>35</v>
      </c>
      <c r="CO21" s="46" t="s">
        <v>35</v>
      </c>
      <c r="CP21" s="46" t="s">
        <v>35</v>
      </c>
      <c r="CQ21" s="46" t="s">
        <v>35</v>
      </c>
      <c r="CR21" s="46" t="s">
        <v>35</v>
      </c>
      <c r="CS21" s="46" t="s">
        <v>35</v>
      </c>
      <c r="CT21" s="46" t="s">
        <v>35</v>
      </c>
      <c r="CU21" s="46" t="s">
        <v>35</v>
      </c>
      <c r="CV21" s="7"/>
      <c r="CW21" s="7"/>
      <c r="CX21" s="7"/>
      <c r="CY21" s="7"/>
      <c r="CZ21" s="7"/>
    </row>
    <row r="22" s="453" customFormat="true" ht="15" customHeight="true" x14ac:dyDescent="0.2">
      <c r="A22" s="1069" t="s">
        <v>54</v>
      </c>
      <c r="B22" s="387" t="s">
        <v>49</v>
      </c>
      <c r="C22" s="140">
        <v>32.6</v>
      </c>
      <c r="D22" s="139">
        <v>27.7</v>
      </c>
      <c r="E22" s="139">
        <v>24.1</v>
      </c>
      <c r="F22" s="139">
        <v>14.6</v>
      </c>
      <c r="G22" s="138">
        <v>5.9</v>
      </c>
      <c r="H22" s="137">
        <v>10.7</v>
      </c>
      <c r="I22" s="139">
        <v>7.4</v>
      </c>
      <c r="J22" s="139">
        <v>4.5</v>
      </c>
      <c r="K22" s="139">
        <v>4.5999999999999996</v>
      </c>
      <c r="L22" s="136">
        <v>1.1000000000000001</v>
      </c>
      <c r="M22" s="140">
        <v>36.299999999999997</v>
      </c>
      <c r="N22" s="139">
        <v>26.8</v>
      </c>
      <c r="O22" s="139">
        <v>28.4</v>
      </c>
      <c r="P22" s="139">
        <v>22.1</v>
      </c>
      <c r="Q22" s="138">
        <v>15.7</v>
      </c>
      <c r="R22" s="137">
        <v>21.1</v>
      </c>
      <c r="S22" s="139">
        <v>1.1000000000000001</v>
      </c>
      <c r="T22" s="139">
        <v>41.1</v>
      </c>
      <c r="U22" s="139">
        <v>20.5</v>
      </c>
      <c r="V22" s="139">
        <v>4.9000000000000004</v>
      </c>
      <c r="W22" s="139">
        <v>34.299999999999997</v>
      </c>
      <c r="X22" s="139">
        <v>10.5</v>
      </c>
      <c r="Y22" s="139">
        <v>1.3</v>
      </c>
      <c r="Z22" s="139">
        <v>23.9</v>
      </c>
      <c r="AA22" s="139">
        <v>20.100000000000001</v>
      </c>
      <c r="AB22" s="139">
        <v>8.4</v>
      </c>
      <c r="AC22" s="139">
        <v>4.5999999999999996</v>
      </c>
      <c r="AD22" s="139">
        <v>1.3</v>
      </c>
      <c r="AE22" s="139">
        <v>34.799999999999997</v>
      </c>
      <c r="AF22" s="139">
        <v>30.1</v>
      </c>
      <c r="AG22" s="139">
        <v>30.1</v>
      </c>
      <c r="AH22" s="139">
        <v>14.2</v>
      </c>
      <c r="AI22" s="139">
        <v>8.6</v>
      </c>
      <c r="AJ22" s="139">
        <v>17.899999999999999</v>
      </c>
      <c r="AK22" s="139">
        <v>16</v>
      </c>
      <c r="AL22" s="139">
        <v>13.8</v>
      </c>
      <c r="AM22" s="139">
        <v>4.2</v>
      </c>
      <c r="AN22" s="139">
        <v>4.4000000000000004</v>
      </c>
      <c r="AO22" s="139">
        <v>22.2</v>
      </c>
      <c r="AP22" s="139">
        <v>8.6999999999999993</v>
      </c>
      <c r="AQ22" s="139">
        <v>29.4</v>
      </c>
      <c r="AR22" s="139">
        <v>40.1</v>
      </c>
      <c r="AS22" s="139">
        <v>27.1</v>
      </c>
      <c r="AT22" s="139">
        <v>21.2</v>
      </c>
      <c r="AU22" s="136">
        <v>22.1</v>
      </c>
      <c r="AV22" s="425"/>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46" t="s">
        <v>35</v>
      </c>
      <c r="CN22" s="46" t="s">
        <v>35</v>
      </c>
      <c r="CO22" s="46" t="s">
        <v>35</v>
      </c>
      <c r="CP22" s="46" t="s">
        <v>35</v>
      </c>
      <c r="CQ22" s="46" t="s">
        <v>35</v>
      </c>
      <c r="CR22" s="46" t="s">
        <v>35</v>
      </c>
      <c r="CS22" s="46" t="s">
        <v>35</v>
      </c>
      <c r="CT22" s="46" t="s">
        <v>35</v>
      </c>
      <c r="CU22" s="46" t="s">
        <v>35</v>
      </c>
      <c r="CV22" s="7"/>
      <c r="CW22" s="7"/>
      <c r="CX22" s="7"/>
      <c r="CY22" s="7"/>
      <c r="CZ22" s="7"/>
    </row>
    <row r="23" s="453" customFormat="true" ht="15" customHeight="true" x14ac:dyDescent="0.2">
      <c r="A23" s="1070"/>
      <c r="B23" s="388" t="s">
        <v>48</v>
      </c>
      <c r="C23" s="135">
        <v>67.400000000000006</v>
      </c>
      <c r="D23" s="134">
        <v>72.3</v>
      </c>
      <c r="E23" s="134">
        <v>75.900000000000006</v>
      </c>
      <c r="F23" s="134">
        <v>85.4</v>
      </c>
      <c r="G23" s="133">
        <v>94.1</v>
      </c>
      <c r="H23" s="132">
        <v>89.3</v>
      </c>
      <c r="I23" s="134">
        <v>92.6</v>
      </c>
      <c r="J23" s="134">
        <v>95.5</v>
      </c>
      <c r="K23" s="134">
        <v>95.4</v>
      </c>
      <c r="L23" s="131">
        <v>98.9</v>
      </c>
      <c r="M23" s="135">
        <v>63.7</v>
      </c>
      <c r="N23" s="134">
        <v>73.2</v>
      </c>
      <c r="O23" s="134">
        <v>71.599999999999994</v>
      </c>
      <c r="P23" s="134">
        <v>77.900000000000006</v>
      </c>
      <c r="Q23" s="133">
        <v>84.3</v>
      </c>
      <c r="R23" s="132">
        <v>78.900000000000006</v>
      </c>
      <c r="S23" s="134">
        <v>98.9</v>
      </c>
      <c r="T23" s="134">
        <v>58.9</v>
      </c>
      <c r="U23" s="134">
        <v>79.5</v>
      </c>
      <c r="V23" s="134">
        <v>95.1</v>
      </c>
      <c r="W23" s="134">
        <v>65.7</v>
      </c>
      <c r="X23" s="134">
        <v>89.5</v>
      </c>
      <c r="Y23" s="134">
        <v>98.7</v>
      </c>
      <c r="Z23" s="134">
        <v>76.099999999999994</v>
      </c>
      <c r="AA23" s="134">
        <v>79.900000000000006</v>
      </c>
      <c r="AB23" s="134">
        <v>91.6</v>
      </c>
      <c r="AC23" s="134">
        <v>95.4</v>
      </c>
      <c r="AD23" s="134">
        <v>98.7</v>
      </c>
      <c r="AE23" s="134">
        <v>65.2</v>
      </c>
      <c r="AF23" s="134">
        <v>69.900000000000006</v>
      </c>
      <c r="AG23" s="134">
        <v>69.900000000000006</v>
      </c>
      <c r="AH23" s="134">
        <v>85.8</v>
      </c>
      <c r="AI23" s="134">
        <v>91.4</v>
      </c>
      <c r="AJ23" s="134">
        <v>82.1</v>
      </c>
      <c r="AK23" s="134">
        <v>84</v>
      </c>
      <c r="AL23" s="134">
        <v>86.2</v>
      </c>
      <c r="AM23" s="134">
        <v>95.8</v>
      </c>
      <c r="AN23" s="134">
        <v>95.6</v>
      </c>
      <c r="AO23" s="134">
        <v>77.8</v>
      </c>
      <c r="AP23" s="134">
        <v>91.3</v>
      </c>
      <c r="AQ23" s="134">
        <v>70.599999999999994</v>
      </c>
      <c r="AR23" s="134">
        <v>59.9</v>
      </c>
      <c r="AS23" s="134">
        <v>72.900000000000006</v>
      </c>
      <c r="AT23" s="134">
        <v>78.8</v>
      </c>
      <c r="AU23" s="131">
        <v>77.900000000000006</v>
      </c>
      <c r="AV23" s="425"/>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45" t="s">
        <v>35</v>
      </c>
      <c r="CN23" s="45" t="s">
        <v>35</v>
      </c>
      <c r="CO23" s="45" t="s">
        <v>35</v>
      </c>
      <c r="CP23" s="45" t="s">
        <v>35</v>
      </c>
      <c r="CQ23" s="45" t="s">
        <v>35</v>
      </c>
      <c r="CR23" s="45" t="s">
        <v>35</v>
      </c>
      <c r="CS23" s="45" t="s">
        <v>35</v>
      </c>
      <c r="CT23" s="45" t="s">
        <v>35</v>
      </c>
      <c r="CU23" s="45" t="s">
        <v>35</v>
      </c>
      <c r="CV23" s="7"/>
      <c r="CW23" s="7"/>
      <c r="CX23" s="7"/>
      <c r="CY23" s="7"/>
      <c r="CZ23" s="7"/>
    </row>
    <row r="24" s="333" customFormat="true" ht="15"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395"/>
      <c r="AN24" s="395"/>
      <c r="AO24" s="395"/>
      <c r="AP24" s="395"/>
      <c r="AQ24" s="395"/>
      <c r="AR24" s="395"/>
      <c r="AS24" s="395"/>
      <c r="AT24" s="395"/>
      <c r="AU24" s="395"/>
      <c r="AV24" s="908"/>
      <c r="AW24" s="908"/>
      <c r="AX24" s="908"/>
      <c r="AY24" s="908"/>
      <c r="AZ24" s="36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customHeight="true" x14ac:dyDescent="0.2">
      <c r="A25" s="1083"/>
      <c r="B25" s="382" t="s">
        <v>58</v>
      </c>
      <c r="C25" s="396">
        <f t="shared" ref="C25:W25" si="3">C65/(C65+C66)*100</f>
        <v>13.733051830998022</v>
      </c>
      <c r="D25" s="397">
        <f t="shared" si="3"/>
        <v>14.292458498967644</v>
      </c>
      <c r="E25" s="397">
        <f t="shared" si="3"/>
        <v>19.935862588115036</v>
      </c>
      <c r="F25" s="397">
        <f t="shared" si="3"/>
        <v>25.175313352183952</v>
      </c>
      <c r="G25" s="398">
        <f t="shared" si="3"/>
        <v>45.163116902148154</v>
      </c>
      <c r="H25" s="399">
        <f t="shared" si="3"/>
        <v>26.674508081300008</v>
      </c>
      <c r="I25" s="397">
        <f t="shared" si="3"/>
        <v>69.22289064865943</v>
      </c>
      <c r="J25" s="397">
        <f t="shared" si="3"/>
        <v>67.703779483430765</v>
      </c>
      <c r="K25" s="397">
        <f t="shared" si="3"/>
        <v>20.616415542518844</v>
      </c>
      <c r="L25" s="400">
        <f t="shared" si="3"/>
        <v>100</v>
      </c>
      <c r="M25" s="396">
        <f t="shared" si="3"/>
        <v>10.509621734689803</v>
      </c>
      <c r="N25" s="397">
        <f t="shared" si="3"/>
        <v>16.345672052098717</v>
      </c>
      <c r="O25" s="397">
        <f t="shared" si="3"/>
        <v>19.651858774446964</v>
      </c>
      <c r="P25" s="397">
        <f t="shared" si="3"/>
        <v>14.51903821319187</v>
      </c>
      <c r="Q25" s="398">
        <f t="shared" si="3"/>
        <v>32.36086731461365</v>
      </c>
      <c r="R25" s="399">
        <f t="shared" si="3"/>
        <v>47.503498060166635</v>
      </c>
      <c r="S25" s="397">
        <f t="shared" si="3"/>
        <v>71.135936134325178</v>
      </c>
      <c r="T25" s="397">
        <f t="shared" si="3"/>
        <v>0</v>
      </c>
      <c r="U25" s="397">
        <f t="shared" si="3"/>
        <v>13.714607280469421</v>
      </c>
      <c r="V25" s="397">
        <f t="shared" si="3"/>
        <v>13.189682829964145</v>
      </c>
      <c r="W25" s="397">
        <f t="shared" si="3"/>
        <v>36.393521506189963</v>
      </c>
      <c r="X25" s="39">
        <v>0</v>
      </c>
      <c r="Y25" s="397">
        <f>Y65/(Y65+Y66)*100</f>
        <v>34.485408382292363</v>
      </c>
      <c r="Z25" s="397">
        <f>Z65/(Z65+Z66)*100</f>
        <v>25.979523418215006</v>
      </c>
      <c r="AA25" s="397">
        <f>AA65/(AA65+AA66)*100</f>
        <v>68.567733749790563</v>
      </c>
      <c r="AB25" s="397">
        <f>AB65/(AB65+AB66)*100</f>
        <v>8.0977342248423234</v>
      </c>
      <c r="AC25" s="397">
        <f>AC65/(AC65+AC66)*100</f>
        <v>100</v>
      </c>
      <c r="AD25" s="39">
        <v>0</v>
      </c>
      <c r="AE25" s="397">
        <f>AE65/(AE65+AE66)*100</f>
        <v>8.3075117002838308</v>
      </c>
      <c r="AF25" s="397">
        <f>AF65/(AF65+AF66)*100</f>
        <v>7.7786198856039688</v>
      </c>
      <c r="AG25" s="397">
        <f>AG65/(AG65+AG66)*100</f>
        <v>20.981666565238609</v>
      </c>
      <c r="AH25" s="397">
        <f>AH65/(AH65+AH66)*100</f>
        <v>19.749403320473107</v>
      </c>
      <c r="AI25" s="39">
        <v>0</v>
      </c>
      <c r="AJ25" s="397">
        <f t="shared" ref="AJ25:AU25" si="4">AJ65/(AJ65+AJ66)*100</f>
        <v>16.193506448866408</v>
      </c>
      <c r="AK25" s="397">
        <f t="shared" si="4"/>
        <v>7.7366557099707425</v>
      </c>
      <c r="AL25" s="397">
        <f t="shared" si="4"/>
        <v>0</v>
      </c>
      <c r="AM25" s="397">
        <f t="shared" si="4"/>
        <v>9.7921923712762435</v>
      </c>
      <c r="AN25" s="397">
        <f t="shared" si="4"/>
        <v>6.5628382910909444</v>
      </c>
      <c r="AO25" s="397">
        <f t="shared" si="4"/>
        <v>20.807594171099623</v>
      </c>
      <c r="AP25" s="397">
        <f t="shared" si="4"/>
        <v>27.344266445023962</v>
      </c>
      <c r="AQ25" s="397">
        <f t="shared" si="4"/>
        <v>11.330732239443723</v>
      </c>
      <c r="AR25" s="397">
        <f t="shared" si="4"/>
        <v>1.2483922574823301</v>
      </c>
      <c r="AS25" s="397">
        <f t="shared" si="4"/>
        <v>0.80409296584981371</v>
      </c>
      <c r="AT25" s="397">
        <f t="shared" si="4"/>
        <v>1.9125309550591101</v>
      </c>
      <c r="AU25" s="400">
        <f t="shared" si="4"/>
        <v>0</v>
      </c>
      <c r="AV25" s="908"/>
      <c r="AW25" s="908"/>
      <c r="AX25" s="908"/>
      <c r="AY25" s="908"/>
      <c r="AZ25" s="36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14"/>
      <c r="AN26" s="14"/>
      <c r="AO26" s="14"/>
      <c r="AP26" s="14"/>
      <c r="AQ26" s="14"/>
      <c r="AR26" s="14"/>
      <c r="AS26" s="14"/>
      <c r="AT26" s="14"/>
      <c r="AU26" s="14"/>
      <c r="AV26" s="908"/>
      <c r="AW26" s="908"/>
      <c r="AX26" s="908"/>
      <c r="AY26" s="908"/>
      <c r="AZ26" s="36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454"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415"/>
      <c r="AN27" s="415"/>
      <c r="AO27" s="415"/>
      <c r="AP27" s="415"/>
      <c r="AQ27" s="415"/>
      <c r="AR27" s="415"/>
      <c r="AS27" s="415"/>
      <c r="AT27" s="415"/>
      <c r="AU27" s="415"/>
      <c r="AV27" s="908"/>
      <c r="AW27" s="908"/>
      <c r="AX27" s="908"/>
      <c r="AY27" s="908"/>
      <c r="AZ27" s="361"/>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426"/>
      <c r="CN27" s="426"/>
      <c r="CO27" s="426"/>
      <c r="CP27" s="426"/>
      <c r="CQ27" s="426"/>
      <c r="CR27" s="426"/>
      <c r="CS27" s="426"/>
      <c r="CT27" s="426"/>
      <c r="CU27" s="426"/>
      <c r="CV27" s="360"/>
      <c r="CW27" s="360"/>
      <c r="CX27" s="360"/>
      <c r="CY27" s="360"/>
      <c r="CZ27" s="360"/>
    </row>
    <row r="28" s="454" customFormat="true" ht="24"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148</v>
      </c>
      <c r="T28" s="581" t="s">
        <v>149</v>
      </c>
      <c r="U28" s="581" t="s">
        <v>430</v>
      </c>
      <c r="V28" s="581" t="s">
        <v>150</v>
      </c>
      <c r="W28" s="581" t="s">
        <v>151</v>
      </c>
      <c r="X28" s="581" t="s">
        <v>431</v>
      </c>
      <c r="Y28" s="581" t="s">
        <v>432</v>
      </c>
      <c r="Z28" s="581" t="s">
        <v>433</v>
      </c>
      <c r="AA28" s="581" t="s">
        <v>152</v>
      </c>
      <c r="AB28" s="581" t="s">
        <v>153</v>
      </c>
      <c r="AC28" s="581" t="s">
        <v>434</v>
      </c>
      <c r="AD28" s="581" t="s">
        <v>435</v>
      </c>
      <c r="AE28" s="581" t="s">
        <v>154</v>
      </c>
      <c r="AF28" s="581" t="s">
        <v>155</v>
      </c>
      <c r="AG28" s="581" t="s">
        <v>156</v>
      </c>
      <c r="AH28" s="581" t="s">
        <v>157</v>
      </c>
      <c r="AI28" s="581" t="s">
        <v>436</v>
      </c>
      <c r="AJ28" s="581" t="s">
        <v>158</v>
      </c>
      <c r="AK28" s="581" t="s">
        <v>159</v>
      </c>
      <c r="AL28" s="581" t="s">
        <v>160</v>
      </c>
      <c r="AM28" s="581" t="s">
        <v>437</v>
      </c>
      <c r="AN28" s="581" t="s">
        <v>161</v>
      </c>
      <c r="AO28" s="581" t="s">
        <v>162</v>
      </c>
      <c r="AP28" s="581" t="s">
        <v>163</v>
      </c>
      <c r="AQ28" s="581" t="s">
        <v>164</v>
      </c>
      <c r="AR28" s="581" t="s">
        <v>438</v>
      </c>
      <c r="AS28" s="581" t="s">
        <v>165</v>
      </c>
      <c r="AT28" s="581" t="s">
        <v>166</v>
      </c>
      <c r="AU28" s="582" t="s">
        <v>167</v>
      </c>
      <c r="AV28" s="908"/>
      <c r="AW28" s="908"/>
      <c r="AX28" s="908"/>
      <c r="AY28" s="908"/>
      <c r="AZ28" s="361"/>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148</v>
      </c>
      <c r="BT28" s="554" t="s">
        <v>149</v>
      </c>
      <c r="BU28" s="554" t="s">
        <v>430</v>
      </c>
      <c r="BV28" s="554" t="s">
        <v>150</v>
      </c>
      <c r="BW28" s="554" t="s">
        <v>151</v>
      </c>
      <c r="BX28" s="554" t="s">
        <v>431</v>
      </c>
      <c r="BY28" s="555" t="s">
        <v>432</v>
      </c>
      <c r="BZ28" s="555" t="s">
        <v>433</v>
      </c>
      <c r="CA28" s="555" t="s">
        <v>152</v>
      </c>
      <c r="CB28" s="555" t="s">
        <v>153</v>
      </c>
      <c r="CC28" s="555" t="s">
        <v>434</v>
      </c>
      <c r="CD28" s="555" t="s">
        <v>435</v>
      </c>
      <c r="CE28" s="555" t="s">
        <v>154</v>
      </c>
      <c r="CF28" s="555" t="s">
        <v>155</v>
      </c>
      <c r="CG28" s="555" t="s">
        <v>156</v>
      </c>
      <c r="CH28" s="555" t="s">
        <v>157</v>
      </c>
      <c r="CI28" s="555" t="s">
        <v>436</v>
      </c>
      <c r="CJ28" s="555" t="s">
        <v>158</v>
      </c>
      <c r="CK28" s="555" t="s">
        <v>159</v>
      </c>
      <c r="CL28" s="555" t="s">
        <v>160</v>
      </c>
      <c r="CM28" s="555" t="s">
        <v>437</v>
      </c>
      <c r="CN28" s="555" t="s">
        <v>161</v>
      </c>
      <c r="CO28" s="555" t="s">
        <v>162</v>
      </c>
      <c r="CP28" s="555" t="s">
        <v>163</v>
      </c>
      <c r="CQ28" s="555" t="s">
        <v>164</v>
      </c>
      <c r="CR28" s="555" t="s">
        <v>438</v>
      </c>
      <c r="CS28" s="555" t="s">
        <v>165</v>
      </c>
      <c r="CT28" s="555" t="s">
        <v>166</v>
      </c>
      <c r="CU28" s="555" t="s">
        <v>167</v>
      </c>
      <c r="CV28" s="201"/>
      <c r="CW28" s="201"/>
      <c r="CX28" s="201"/>
      <c r="CY28" s="201"/>
      <c r="CZ28" s="201"/>
    </row>
    <row r="29" s="454" customFormat="true" ht="15" customHeight="true" x14ac:dyDescent="0.2">
      <c r="A29" s="1068" t="s">
        <v>57</v>
      </c>
      <c r="B29" s="386" t="s">
        <v>49</v>
      </c>
      <c r="C29" s="145">
        <v>13.9</v>
      </c>
      <c r="D29" s="144">
        <v>19.399999999999999</v>
      </c>
      <c r="E29" s="144">
        <v>26.9</v>
      </c>
      <c r="F29" s="144">
        <v>43.7</v>
      </c>
      <c r="G29" s="143">
        <v>66.599999999999994</v>
      </c>
      <c r="H29" s="142">
        <v>56.2</v>
      </c>
      <c r="I29" s="144">
        <v>70.5</v>
      </c>
      <c r="J29" s="144">
        <v>72.400000000000006</v>
      </c>
      <c r="K29" s="144">
        <v>74.8</v>
      </c>
      <c r="L29" s="141">
        <v>75.900000000000006</v>
      </c>
      <c r="M29" s="145">
        <v>12.8</v>
      </c>
      <c r="N29" s="144">
        <v>17.7</v>
      </c>
      <c r="O29" s="144">
        <v>20.2</v>
      </c>
      <c r="P29" s="144">
        <v>29.6</v>
      </c>
      <c r="Q29" s="143">
        <v>40.299999999999997</v>
      </c>
      <c r="R29" s="142">
        <v>61.7</v>
      </c>
      <c r="S29" s="144">
        <v>57.7</v>
      </c>
      <c r="T29" s="144">
        <v>33.5</v>
      </c>
      <c r="U29" s="144">
        <v>9.1999999999999993</v>
      </c>
      <c r="V29" s="144">
        <v>12</v>
      </c>
      <c r="W29" s="144">
        <v>16.5</v>
      </c>
      <c r="X29" s="144">
        <v>70.7</v>
      </c>
      <c r="Y29" s="144">
        <v>60.4</v>
      </c>
      <c r="Z29" s="144">
        <v>13.5</v>
      </c>
      <c r="AA29" s="144">
        <v>40.5</v>
      </c>
      <c r="AB29" s="144">
        <v>84.2</v>
      </c>
      <c r="AC29" s="144">
        <v>50.3</v>
      </c>
      <c r="AD29" s="144">
        <v>86.8</v>
      </c>
      <c r="AE29" s="144">
        <v>22.5</v>
      </c>
      <c r="AF29" s="144">
        <v>37.1</v>
      </c>
      <c r="AG29" s="144">
        <v>12.3</v>
      </c>
      <c r="AH29" s="144">
        <v>49.3</v>
      </c>
      <c r="AI29" s="144">
        <v>81.3</v>
      </c>
      <c r="AJ29" s="144">
        <v>41.8</v>
      </c>
      <c r="AK29" s="144">
        <v>43.9</v>
      </c>
      <c r="AL29" s="144">
        <v>30.9</v>
      </c>
      <c r="AM29" s="144">
        <v>40</v>
      </c>
      <c r="AN29" s="144">
        <v>38.200000000000003</v>
      </c>
      <c r="AO29" s="144">
        <v>12.1</v>
      </c>
      <c r="AP29" s="144">
        <v>40.200000000000003</v>
      </c>
      <c r="AQ29" s="144">
        <v>12.6</v>
      </c>
      <c r="AR29" s="144">
        <v>7.9</v>
      </c>
      <c r="AS29" s="144">
        <v>15.7</v>
      </c>
      <c r="AT29" s="144">
        <v>7</v>
      </c>
      <c r="AU29" s="141">
        <v>42.4</v>
      </c>
      <c r="AV29" s="908"/>
      <c r="AW29" s="908"/>
      <c r="AX29" s="908"/>
      <c r="AY29" s="908"/>
      <c r="AZ29" s="361"/>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47" t="s">
        <v>35</v>
      </c>
      <c r="CN29" s="47" t="s">
        <v>35</v>
      </c>
      <c r="CO29" s="47" t="s">
        <v>35</v>
      </c>
      <c r="CP29" s="47" t="s">
        <v>35</v>
      </c>
      <c r="CQ29" s="47" t="s">
        <v>35</v>
      </c>
      <c r="CR29" s="47" t="s">
        <v>35</v>
      </c>
      <c r="CS29" s="47" t="s">
        <v>35</v>
      </c>
      <c r="CT29" s="47" t="s">
        <v>35</v>
      </c>
      <c r="CU29" s="47" t="s">
        <v>35</v>
      </c>
      <c r="CV29" s="7"/>
      <c r="CW29" s="7"/>
      <c r="CX29" s="7"/>
      <c r="CY29" s="7"/>
      <c r="CZ29" s="7"/>
    </row>
    <row r="30" s="454" customFormat="true" ht="15" customHeight="true" x14ac:dyDescent="0.2">
      <c r="A30" s="1069"/>
      <c r="B30" s="387" t="s">
        <v>48</v>
      </c>
      <c r="C30" s="140">
        <v>86.1</v>
      </c>
      <c r="D30" s="139">
        <v>80.599999999999994</v>
      </c>
      <c r="E30" s="139">
        <v>73.099999999999994</v>
      </c>
      <c r="F30" s="139">
        <v>56.3</v>
      </c>
      <c r="G30" s="138">
        <v>33.4</v>
      </c>
      <c r="H30" s="137">
        <v>43.8</v>
      </c>
      <c r="I30" s="139">
        <v>29.5</v>
      </c>
      <c r="J30" s="139">
        <v>27.6</v>
      </c>
      <c r="K30" s="139">
        <v>25.2</v>
      </c>
      <c r="L30" s="136">
        <v>24.1</v>
      </c>
      <c r="M30" s="140">
        <v>87.2</v>
      </c>
      <c r="N30" s="139">
        <v>82.3</v>
      </c>
      <c r="O30" s="139">
        <v>79.8</v>
      </c>
      <c r="P30" s="139">
        <v>70.400000000000006</v>
      </c>
      <c r="Q30" s="138">
        <v>59.7</v>
      </c>
      <c r="R30" s="137">
        <v>38.299999999999997</v>
      </c>
      <c r="S30" s="139">
        <v>42.3</v>
      </c>
      <c r="T30" s="139">
        <v>66.5</v>
      </c>
      <c r="U30" s="139">
        <v>90.8</v>
      </c>
      <c r="V30" s="139">
        <v>88</v>
      </c>
      <c r="W30" s="139">
        <v>83.5</v>
      </c>
      <c r="X30" s="139">
        <v>29.3</v>
      </c>
      <c r="Y30" s="139">
        <v>39.6</v>
      </c>
      <c r="Z30" s="139">
        <v>86.5</v>
      </c>
      <c r="AA30" s="139">
        <v>59.5</v>
      </c>
      <c r="AB30" s="139">
        <v>15.8</v>
      </c>
      <c r="AC30" s="139">
        <v>49.7</v>
      </c>
      <c r="AD30" s="139">
        <v>13.2</v>
      </c>
      <c r="AE30" s="139">
        <v>77.5</v>
      </c>
      <c r="AF30" s="139">
        <v>62.9</v>
      </c>
      <c r="AG30" s="139">
        <v>87.7</v>
      </c>
      <c r="AH30" s="139">
        <v>50.7</v>
      </c>
      <c r="AI30" s="139">
        <v>18.7</v>
      </c>
      <c r="AJ30" s="139">
        <v>58.2</v>
      </c>
      <c r="AK30" s="139">
        <v>56.1</v>
      </c>
      <c r="AL30" s="139">
        <v>69.099999999999994</v>
      </c>
      <c r="AM30" s="139">
        <v>60</v>
      </c>
      <c r="AN30" s="139">
        <v>61.8</v>
      </c>
      <c r="AO30" s="139">
        <v>87.9</v>
      </c>
      <c r="AP30" s="139">
        <v>59.8</v>
      </c>
      <c r="AQ30" s="139">
        <v>87.4</v>
      </c>
      <c r="AR30" s="139">
        <v>92.1</v>
      </c>
      <c r="AS30" s="139">
        <v>84.3</v>
      </c>
      <c r="AT30" s="139">
        <v>93</v>
      </c>
      <c r="AU30" s="136">
        <v>57.6</v>
      </c>
      <c r="AV30" s="908"/>
      <c r="AW30" s="908"/>
      <c r="AX30" s="908"/>
      <c r="AY30" s="908"/>
      <c r="AZ30" s="361"/>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46" t="s">
        <v>35</v>
      </c>
      <c r="CN30" s="46" t="s">
        <v>35</v>
      </c>
      <c r="CO30" s="46" t="s">
        <v>35</v>
      </c>
      <c r="CP30" s="46" t="s">
        <v>35</v>
      </c>
      <c r="CQ30" s="46" t="s">
        <v>35</v>
      </c>
      <c r="CR30" s="46" t="s">
        <v>35</v>
      </c>
      <c r="CS30" s="46" t="s">
        <v>35</v>
      </c>
      <c r="CT30" s="46" t="s">
        <v>35</v>
      </c>
      <c r="CU30" s="46" t="s">
        <v>35</v>
      </c>
      <c r="CV30" s="7"/>
      <c r="CW30" s="7"/>
      <c r="CX30" s="7"/>
      <c r="CY30" s="7"/>
      <c r="CZ30" s="7"/>
    </row>
    <row r="31" s="332" customFormat="true" ht="15" customHeight="true" x14ac:dyDescent="0.2">
      <c r="A31" s="1069" t="s">
        <v>103</v>
      </c>
      <c r="B31" s="387" t="s">
        <v>49</v>
      </c>
      <c r="C31" s="140">
        <v>0.4</v>
      </c>
      <c r="D31" s="139">
        <v>0.9</v>
      </c>
      <c r="E31" s="139">
        <v>2.7</v>
      </c>
      <c r="F31" s="139">
        <v>9.6999999999999993</v>
      </c>
      <c r="G31" s="138">
        <v>37.200000000000003</v>
      </c>
      <c r="H31" s="137">
        <v>8.1999999999999993</v>
      </c>
      <c r="I31" s="139">
        <v>19.8</v>
      </c>
      <c r="J31" s="139">
        <v>33.5</v>
      </c>
      <c r="K31" s="139">
        <v>44.3</v>
      </c>
      <c r="L31" s="136">
        <v>56.4</v>
      </c>
      <c r="M31" s="140">
        <v>0.2</v>
      </c>
      <c r="N31" s="139">
        <v>0.8</v>
      </c>
      <c r="O31" s="139">
        <v>1.4</v>
      </c>
      <c r="P31" s="139">
        <v>3.4</v>
      </c>
      <c r="Q31" s="138">
        <v>13.9</v>
      </c>
      <c r="R31" s="137">
        <v>13</v>
      </c>
      <c r="S31" s="139">
        <v>20.9</v>
      </c>
      <c r="T31" s="139">
        <v>6.4</v>
      </c>
      <c r="U31" s="139">
        <v>0.4</v>
      </c>
      <c r="V31" s="139">
        <v>3.6</v>
      </c>
      <c r="W31" s="139">
        <v>1.9</v>
      </c>
      <c r="X31" s="139">
        <v>27.2</v>
      </c>
      <c r="Y31" s="139">
        <v>29.9</v>
      </c>
      <c r="Z31" s="139">
        <v>2.5</v>
      </c>
      <c r="AA31" s="139">
        <v>17.5</v>
      </c>
      <c r="AB31" s="139">
        <v>30.4</v>
      </c>
      <c r="AC31" s="139">
        <v>23.7</v>
      </c>
      <c r="AD31" s="139">
        <v>38.799999999999997</v>
      </c>
      <c r="AE31" s="139">
        <v>1.9</v>
      </c>
      <c r="AF31" s="139">
        <v>8.6999999999999993</v>
      </c>
      <c r="AG31" s="139">
        <v>3.6</v>
      </c>
      <c r="AH31" s="139">
        <v>13.2</v>
      </c>
      <c r="AI31" s="139">
        <v>42.7</v>
      </c>
      <c r="AJ31" s="139">
        <v>13.3</v>
      </c>
      <c r="AK31" s="139">
        <v>8.6999999999999993</v>
      </c>
      <c r="AL31" s="139">
        <v>10.8</v>
      </c>
      <c r="AM31" s="139">
        <v>14.4</v>
      </c>
      <c r="AN31" s="139">
        <v>13.1</v>
      </c>
      <c r="AO31" s="139">
        <v>3.9</v>
      </c>
      <c r="AP31" s="139">
        <v>10.6</v>
      </c>
      <c r="AQ31" s="139">
        <v>4.4000000000000004</v>
      </c>
      <c r="AR31" s="139">
        <v>0.8</v>
      </c>
      <c r="AS31" s="139">
        <v>3.7</v>
      </c>
      <c r="AT31" s="139">
        <v>0.9</v>
      </c>
      <c r="AU31" s="136">
        <v>9.5</v>
      </c>
      <c r="AV31" s="908"/>
      <c r="AW31" s="908"/>
      <c r="AX31" s="908"/>
      <c r="AY31" s="908"/>
      <c r="AZ31" s="361"/>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46" t="s">
        <v>35</v>
      </c>
      <c r="CN31" s="46" t="s">
        <v>35</v>
      </c>
      <c r="CO31" s="46" t="s">
        <v>35</v>
      </c>
      <c r="CP31" s="46" t="s">
        <v>35</v>
      </c>
      <c r="CQ31" s="46" t="s">
        <v>35</v>
      </c>
      <c r="CR31" s="46" t="s">
        <v>35</v>
      </c>
      <c r="CS31" s="46" t="s">
        <v>35</v>
      </c>
      <c r="CT31" s="46" t="s">
        <v>35</v>
      </c>
      <c r="CU31" s="46" t="s">
        <v>35</v>
      </c>
      <c r="CV31" s="7"/>
      <c r="CW31" s="7"/>
      <c r="CX31" s="7"/>
      <c r="CY31" s="7"/>
      <c r="CZ31" s="7"/>
    </row>
    <row r="32" s="332" customFormat="true" ht="15" customHeight="true" x14ac:dyDescent="0.2">
      <c r="A32" s="1069"/>
      <c r="B32" s="387" t="s">
        <v>48</v>
      </c>
      <c r="C32" s="140">
        <v>99.6</v>
      </c>
      <c r="D32" s="139">
        <v>99.1</v>
      </c>
      <c r="E32" s="139">
        <v>97.3</v>
      </c>
      <c r="F32" s="139">
        <v>90.3</v>
      </c>
      <c r="G32" s="138">
        <v>62.8</v>
      </c>
      <c r="H32" s="137">
        <v>91.8</v>
      </c>
      <c r="I32" s="139">
        <v>80.2</v>
      </c>
      <c r="J32" s="139">
        <v>66.5</v>
      </c>
      <c r="K32" s="139">
        <v>55.7</v>
      </c>
      <c r="L32" s="136">
        <v>43.6</v>
      </c>
      <c r="M32" s="140">
        <v>99.8</v>
      </c>
      <c r="N32" s="139">
        <v>99.2</v>
      </c>
      <c r="O32" s="139">
        <v>98.6</v>
      </c>
      <c r="P32" s="139">
        <v>96.6</v>
      </c>
      <c r="Q32" s="138">
        <v>86.1</v>
      </c>
      <c r="R32" s="137">
        <v>87</v>
      </c>
      <c r="S32" s="139">
        <v>79.099999999999994</v>
      </c>
      <c r="T32" s="139">
        <v>93.6</v>
      </c>
      <c r="U32" s="139">
        <v>99.6</v>
      </c>
      <c r="V32" s="139">
        <v>96.4</v>
      </c>
      <c r="W32" s="139">
        <v>98.1</v>
      </c>
      <c r="X32" s="139">
        <v>72.8</v>
      </c>
      <c r="Y32" s="139">
        <v>70.099999999999994</v>
      </c>
      <c r="Z32" s="139">
        <v>97.5</v>
      </c>
      <c r="AA32" s="139">
        <v>82.5</v>
      </c>
      <c r="AB32" s="139">
        <v>69.599999999999994</v>
      </c>
      <c r="AC32" s="139">
        <v>76.3</v>
      </c>
      <c r="AD32" s="139">
        <v>61.2</v>
      </c>
      <c r="AE32" s="139">
        <v>98.1</v>
      </c>
      <c r="AF32" s="139">
        <v>91.3</v>
      </c>
      <c r="AG32" s="139">
        <v>96.4</v>
      </c>
      <c r="AH32" s="139">
        <v>86.8</v>
      </c>
      <c r="AI32" s="139">
        <v>57.3</v>
      </c>
      <c r="AJ32" s="139">
        <v>86.7</v>
      </c>
      <c r="AK32" s="139">
        <v>91.3</v>
      </c>
      <c r="AL32" s="139">
        <v>89.2</v>
      </c>
      <c r="AM32" s="139">
        <v>85.6</v>
      </c>
      <c r="AN32" s="139">
        <v>86.9</v>
      </c>
      <c r="AO32" s="139">
        <v>96.1</v>
      </c>
      <c r="AP32" s="139">
        <v>89.4</v>
      </c>
      <c r="AQ32" s="139">
        <v>95.6</v>
      </c>
      <c r="AR32" s="139">
        <v>99.2</v>
      </c>
      <c r="AS32" s="139">
        <v>96.3</v>
      </c>
      <c r="AT32" s="139">
        <v>99.1</v>
      </c>
      <c r="AU32" s="136">
        <v>90.5</v>
      </c>
      <c r="AV32" s="908"/>
      <c r="AW32" s="908"/>
      <c r="AX32" s="908"/>
      <c r="AY32" s="908"/>
      <c r="AZ32" s="361"/>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46" t="s">
        <v>35</v>
      </c>
      <c r="CN32" s="46" t="s">
        <v>35</v>
      </c>
      <c r="CO32" s="46" t="s">
        <v>35</v>
      </c>
      <c r="CP32" s="46" t="s">
        <v>35</v>
      </c>
      <c r="CQ32" s="46" t="s">
        <v>35</v>
      </c>
      <c r="CR32" s="46" t="s">
        <v>35</v>
      </c>
      <c r="CS32" s="46" t="s">
        <v>35</v>
      </c>
      <c r="CT32" s="46" t="s">
        <v>35</v>
      </c>
      <c r="CU32" s="46" t="s">
        <v>35</v>
      </c>
      <c r="CV32" s="7"/>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82" t="s">
        <v>35</v>
      </c>
      <c r="AM33" s="82" t="s">
        <v>35</v>
      </c>
      <c r="AN33" s="82" t="s">
        <v>35</v>
      </c>
      <c r="AO33" s="82" t="s">
        <v>35</v>
      </c>
      <c r="AP33" s="82" t="s">
        <v>35</v>
      </c>
      <c r="AQ33" s="82" t="s">
        <v>35</v>
      </c>
      <c r="AR33" s="82" t="s">
        <v>35</v>
      </c>
      <c r="AS33" s="82" t="s">
        <v>35</v>
      </c>
      <c r="AT33" s="82" t="s">
        <v>35</v>
      </c>
      <c r="AU33" s="67" t="s">
        <v>35</v>
      </c>
      <c r="AV33" s="8"/>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46" t="s">
        <v>35</v>
      </c>
      <c r="CN33" s="46" t="s">
        <v>35</v>
      </c>
      <c r="CO33" s="46" t="s">
        <v>35</v>
      </c>
      <c r="CP33" s="46" t="s">
        <v>35</v>
      </c>
      <c r="CQ33" s="46" t="s">
        <v>35</v>
      </c>
      <c r="CR33" s="46" t="s">
        <v>35</v>
      </c>
      <c r="CS33" s="46" t="s">
        <v>35</v>
      </c>
      <c r="CT33" s="46" t="s">
        <v>35</v>
      </c>
      <c r="CU33" s="46" t="s">
        <v>35</v>
      </c>
      <c r="CV33" s="7"/>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82" t="s">
        <v>35</v>
      </c>
      <c r="AM34" s="82" t="s">
        <v>35</v>
      </c>
      <c r="AN34" s="82" t="s">
        <v>35</v>
      </c>
      <c r="AO34" s="82" t="s">
        <v>35</v>
      </c>
      <c r="AP34" s="82" t="s">
        <v>35</v>
      </c>
      <c r="AQ34" s="82" t="s">
        <v>35</v>
      </c>
      <c r="AR34" s="82" t="s">
        <v>35</v>
      </c>
      <c r="AS34" s="82" t="s">
        <v>35</v>
      </c>
      <c r="AT34" s="82" t="s">
        <v>35</v>
      </c>
      <c r="AU34" s="67" t="s">
        <v>35</v>
      </c>
      <c r="AV34" s="8"/>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46" t="s">
        <v>35</v>
      </c>
      <c r="CN34" s="46" t="s">
        <v>35</v>
      </c>
      <c r="CO34" s="46" t="s">
        <v>35</v>
      </c>
      <c r="CP34" s="46" t="s">
        <v>35</v>
      </c>
      <c r="CQ34" s="46" t="s">
        <v>35</v>
      </c>
      <c r="CR34" s="46" t="s">
        <v>35</v>
      </c>
      <c r="CS34" s="46" t="s">
        <v>35</v>
      </c>
      <c r="CT34" s="46" t="s">
        <v>35</v>
      </c>
      <c r="CU34" s="46" t="s">
        <v>35</v>
      </c>
      <c r="CV34" s="7"/>
      <c r="CW34" s="7"/>
      <c r="CX34" s="7"/>
      <c r="CY34" s="7"/>
      <c r="CZ34" s="7"/>
    </row>
    <row r="35" s="454" customFormat="true" ht="15" customHeight="true" x14ac:dyDescent="0.2">
      <c r="A35" s="1069" t="s">
        <v>55</v>
      </c>
      <c r="B35" s="387" t="s">
        <v>49</v>
      </c>
      <c r="C35" s="140">
        <v>2.8</v>
      </c>
      <c r="D35" s="139">
        <v>4.3</v>
      </c>
      <c r="E35" s="139">
        <v>6.9</v>
      </c>
      <c r="F35" s="139">
        <v>13.2</v>
      </c>
      <c r="G35" s="138">
        <v>44.4</v>
      </c>
      <c r="H35" s="137">
        <v>9.9</v>
      </c>
      <c r="I35" s="139">
        <v>21.3</v>
      </c>
      <c r="J35" s="139">
        <v>37.5</v>
      </c>
      <c r="K35" s="139">
        <v>50.9</v>
      </c>
      <c r="L35" s="136">
        <v>65.599999999999994</v>
      </c>
      <c r="M35" s="140">
        <v>2.8</v>
      </c>
      <c r="N35" s="139">
        <v>4.4000000000000004</v>
      </c>
      <c r="O35" s="139">
        <v>4.4000000000000004</v>
      </c>
      <c r="P35" s="139">
        <v>7.6</v>
      </c>
      <c r="Q35" s="138">
        <v>20.7</v>
      </c>
      <c r="R35" s="137">
        <v>15</v>
      </c>
      <c r="S35" s="139">
        <v>28.7</v>
      </c>
      <c r="T35" s="139">
        <v>6.8</v>
      </c>
      <c r="U35" s="139">
        <v>5.2</v>
      </c>
      <c r="V35" s="139">
        <v>4.3</v>
      </c>
      <c r="W35" s="139">
        <v>4.9000000000000004</v>
      </c>
      <c r="X35" s="139">
        <v>31.4</v>
      </c>
      <c r="Y35" s="139">
        <v>31.8</v>
      </c>
      <c r="Z35" s="139">
        <v>4.5999999999999996</v>
      </c>
      <c r="AA35" s="139">
        <v>18.8</v>
      </c>
      <c r="AB35" s="139">
        <v>30.4</v>
      </c>
      <c r="AC35" s="139">
        <v>31.4</v>
      </c>
      <c r="AD35" s="139">
        <v>39.5</v>
      </c>
      <c r="AE35" s="139">
        <v>4.0999999999999996</v>
      </c>
      <c r="AF35" s="139">
        <v>9.6999999999999993</v>
      </c>
      <c r="AG35" s="139">
        <v>8.8000000000000007</v>
      </c>
      <c r="AH35" s="139">
        <v>16.3</v>
      </c>
      <c r="AI35" s="139">
        <v>47.5</v>
      </c>
      <c r="AJ35" s="139">
        <v>17.5</v>
      </c>
      <c r="AK35" s="139">
        <v>13.1</v>
      </c>
      <c r="AL35" s="139">
        <v>14.9</v>
      </c>
      <c r="AM35" s="139">
        <v>20.5</v>
      </c>
      <c r="AN35" s="139">
        <v>15.4</v>
      </c>
      <c r="AO35" s="139">
        <v>12.5</v>
      </c>
      <c r="AP35" s="139">
        <v>19.7</v>
      </c>
      <c r="AQ35" s="139">
        <v>9</v>
      </c>
      <c r="AR35" s="139">
        <v>4.4000000000000004</v>
      </c>
      <c r="AS35" s="139">
        <v>5.4</v>
      </c>
      <c r="AT35" s="139">
        <v>13.7</v>
      </c>
      <c r="AU35" s="136">
        <v>10.7</v>
      </c>
      <c r="AV35" s="908"/>
      <c r="AW35" s="908"/>
      <c r="AX35" s="908"/>
      <c r="AY35" s="908"/>
      <c r="AZ35" s="361"/>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46" t="s">
        <v>35</v>
      </c>
      <c r="CN35" s="46" t="s">
        <v>35</v>
      </c>
      <c r="CO35" s="46" t="s">
        <v>35</v>
      </c>
      <c r="CP35" s="46" t="s">
        <v>35</v>
      </c>
      <c r="CQ35" s="46" t="s">
        <v>35</v>
      </c>
      <c r="CR35" s="46" t="s">
        <v>35</v>
      </c>
      <c r="CS35" s="46" t="s">
        <v>35</v>
      </c>
      <c r="CT35" s="46" t="s">
        <v>35</v>
      </c>
      <c r="CU35" s="46" t="s">
        <v>35</v>
      </c>
      <c r="CV35" s="7"/>
      <c r="CW35" s="7"/>
      <c r="CX35" s="7"/>
      <c r="CY35" s="7"/>
      <c r="CZ35" s="7"/>
    </row>
    <row r="36" s="454" customFormat="true" ht="15" customHeight="true" x14ac:dyDescent="0.2">
      <c r="A36" s="1069"/>
      <c r="B36" s="387" t="s">
        <v>48</v>
      </c>
      <c r="C36" s="140">
        <v>97.2</v>
      </c>
      <c r="D36" s="139">
        <v>95.7</v>
      </c>
      <c r="E36" s="139">
        <v>93.1</v>
      </c>
      <c r="F36" s="139">
        <v>86.8</v>
      </c>
      <c r="G36" s="138">
        <v>55.6</v>
      </c>
      <c r="H36" s="137">
        <v>90.1</v>
      </c>
      <c r="I36" s="139">
        <v>78.7</v>
      </c>
      <c r="J36" s="139">
        <v>62.5</v>
      </c>
      <c r="K36" s="139">
        <v>49.1</v>
      </c>
      <c r="L36" s="136">
        <v>34.4</v>
      </c>
      <c r="M36" s="140">
        <v>97.2</v>
      </c>
      <c r="N36" s="139">
        <v>95.6</v>
      </c>
      <c r="O36" s="139">
        <v>95.6</v>
      </c>
      <c r="P36" s="139">
        <v>92.4</v>
      </c>
      <c r="Q36" s="138">
        <v>79.3</v>
      </c>
      <c r="R36" s="137">
        <v>85</v>
      </c>
      <c r="S36" s="139">
        <v>71.3</v>
      </c>
      <c r="T36" s="139">
        <v>93.2</v>
      </c>
      <c r="U36" s="139">
        <v>94.8</v>
      </c>
      <c r="V36" s="139">
        <v>95.7</v>
      </c>
      <c r="W36" s="139">
        <v>95.1</v>
      </c>
      <c r="X36" s="139">
        <v>68.599999999999994</v>
      </c>
      <c r="Y36" s="139">
        <v>68.2</v>
      </c>
      <c r="Z36" s="139">
        <v>95.4</v>
      </c>
      <c r="AA36" s="139">
        <v>81.2</v>
      </c>
      <c r="AB36" s="139">
        <v>69.599999999999994</v>
      </c>
      <c r="AC36" s="139">
        <v>68.599999999999994</v>
      </c>
      <c r="AD36" s="139">
        <v>60.5</v>
      </c>
      <c r="AE36" s="139">
        <v>95.9</v>
      </c>
      <c r="AF36" s="139">
        <v>90.3</v>
      </c>
      <c r="AG36" s="139">
        <v>91.2</v>
      </c>
      <c r="AH36" s="139">
        <v>83.7</v>
      </c>
      <c r="AI36" s="139">
        <v>52.5</v>
      </c>
      <c r="AJ36" s="139">
        <v>82.5</v>
      </c>
      <c r="AK36" s="139">
        <v>86.9</v>
      </c>
      <c r="AL36" s="139">
        <v>85.1</v>
      </c>
      <c r="AM36" s="139">
        <v>79.5</v>
      </c>
      <c r="AN36" s="139">
        <v>84.6</v>
      </c>
      <c r="AO36" s="139">
        <v>87.5</v>
      </c>
      <c r="AP36" s="139">
        <v>80.3</v>
      </c>
      <c r="AQ36" s="139">
        <v>91</v>
      </c>
      <c r="AR36" s="139">
        <v>95.6</v>
      </c>
      <c r="AS36" s="139">
        <v>94.6</v>
      </c>
      <c r="AT36" s="139">
        <v>86.3</v>
      </c>
      <c r="AU36" s="136">
        <v>89.3</v>
      </c>
      <c r="AV36" s="908"/>
      <c r="AW36" s="908"/>
      <c r="AX36" s="908"/>
      <c r="AY36" s="908"/>
      <c r="AZ36" s="361"/>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46" t="s">
        <v>35</v>
      </c>
      <c r="CN36" s="46" t="s">
        <v>35</v>
      </c>
      <c r="CO36" s="46" t="s">
        <v>35</v>
      </c>
      <c r="CP36" s="46" t="s">
        <v>35</v>
      </c>
      <c r="CQ36" s="46" t="s">
        <v>35</v>
      </c>
      <c r="CR36" s="46" t="s">
        <v>35</v>
      </c>
      <c r="CS36" s="46" t="s">
        <v>35</v>
      </c>
      <c r="CT36" s="46" t="s">
        <v>35</v>
      </c>
      <c r="CU36" s="46" t="s">
        <v>35</v>
      </c>
      <c r="CV36" s="7"/>
      <c r="CW36" s="7"/>
      <c r="CX36" s="7"/>
      <c r="CY36" s="7"/>
      <c r="CZ36" s="7"/>
    </row>
    <row r="37" s="454" customFormat="true" ht="15" customHeight="true" x14ac:dyDescent="0.2">
      <c r="A37" s="1069" t="s">
        <v>168</v>
      </c>
      <c r="B37" s="387" t="s">
        <v>49</v>
      </c>
      <c r="C37" s="140">
        <v>0.8</v>
      </c>
      <c r="D37" s="139">
        <v>1.5</v>
      </c>
      <c r="E37" s="139">
        <v>4</v>
      </c>
      <c r="F37" s="139">
        <v>12</v>
      </c>
      <c r="G37" s="138">
        <v>42.7</v>
      </c>
      <c r="H37" s="137">
        <v>9.8000000000000007</v>
      </c>
      <c r="I37" s="139">
        <v>20.399999999999999</v>
      </c>
      <c r="J37" s="139">
        <v>36.6</v>
      </c>
      <c r="K37" s="139">
        <v>49.7</v>
      </c>
      <c r="L37" s="136">
        <v>63.7</v>
      </c>
      <c r="M37" s="140">
        <v>0.6</v>
      </c>
      <c r="N37" s="139">
        <v>1.4</v>
      </c>
      <c r="O37" s="139">
        <v>1.8</v>
      </c>
      <c r="P37" s="139">
        <v>4.9000000000000004</v>
      </c>
      <c r="Q37" s="138">
        <v>18.899999999999999</v>
      </c>
      <c r="R37" s="137">
        <v>14.6</v>
      </c>
      <c r="S37" s="139">
        <v>27.5</v>
      </c>
      <c r="T37" s="139">
        <v>6.8</v>
      </c>
      <c r="U37" s="139">
        <v>1.1000000000000001</v>
      </c>
      <c r="V37" s="139">
        <v>4</v>
      </c>
      <c r="W37" s="139">
        <v>4.4000000000000004</v>
      </c>
      <c r="X37" s="139">
        <v>30.4</v>
      </c>
      <c r="Y37" s="139">
        <v>31.4</v>
      </c>
      <c r="Z37" s="139">
        <v>3.2</v>
      </c>
      <c r="AA37" s="139">
        <v>17.5</v>
      </c>
      <c r="AB37" s="139">
        <v>30.4</v>
      </c>
      <c r="AC37" s="139">
        <v>30.9</v>
      </c>
      <c r="AD37" s="139">
        <v>39.5</v>
      </c>
      <c r="AE37" s="139">
        <v>3.7</v>
      </c>
      <c r="AF37" s="139">
        <v>9.6999999999999993</v>
      </c>
      <c r="AG37" s="139">
        <v>7.4</v>
      </c>
      <c r="AH37" s="139">
        <v>14.3</v>
      </c>
      <c r="AI37" s="139">
        <v>47.5</v>
      </c>
      <c r="AJ37" s="139">
        <v>14.4</v>
      </c>
      <c r="AK37" s="139">
        <v>12.6</v>
      </c>
      <c r="AL37" s="139">
        <v>11.7</v>
      </c>
      <c r="AM37" s="139">
        <v>16.600000000000001</v>
      </c>
      <c r="AN37" s="139">
        <v>14.7</v>
      </c>
      <c r="AO37" s="139">
        <v>9.1</v>
      </c>
      <c r="AP37" s="139">
        <v>14.7</v>
      </c>
      <c r="AQ37" s="139">
        <v>5.8</v>
      </c>
      <c r="AR37" s="139">
        <v>1.4</v>
      </c>
      <c r="AS37" s="139">
        <v>4.3</v>
      </c>
      <c r="AT37" s="139">
        <v>3.9</v>
      </c>
      <c r="AU37" s="136">
        <v>10.199999999999999</v>
      </c>
      <c r="AV37" s="908"/>
      <c r="AW37" s="908"/>
      <c r="AX37" s="908"/>
      <c r="AY37" s="908"/>
      <c r="AZ37" s="361"/>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46" t="s">
        <v>35</v>
      </c>
      <c r="CN37" s="46" t="s">
        <v>35</v>
      </c>
      <c r="CO37" s="46" t="s">
        <v>35</v>
      </c>
      <c r="CP37" s="46" t="s">
        <v>35</v>
      </c>
      <c r="CQ37" s="46" t="s">
        <v>35</v>
      </c>
      <c r="CR37" s="46" t="s">
        <v>35</v>
      </c>
      <c r="CS37" s="46" t="s">
        <v>35</v>
      </c>
      <c r="CT37" s="46" t="s">
        <v>35</v>
      </c>
      <c r="CU37" s="46" t="s">
        <v>35</v>
      </c>
      <c r="CV37" s="7"/>
      <c r="CW37" s="7"/>
      <c r="CX37" s="7"/>
      <c r="CY37" s="7"/>
      <c r="CZ37" s="7"/>
    </row>
    <row r="38" s="454" customFormat="true" ht="15" customHeight="true" x14ac:dyDescent="0.2">
      <c r="A38" s="1069"/>
      <c r="B38" s="387" t="s">
        <v>48</v>
      </c>
      <c r="C38" s="140">
        <v>99.2</v>
      </c>
      <c r="D38" s="139">
        <v>98.5</v>
      </c>
      <c r="E38" s="139">
        <v>96</v>
      </c>
      <c r="F38" s="139">
        <v>88</v>
      </c>
      <c r="G38" s="138">
        <v>57.3</v>
      </c>
      <c r="H38" s="137">
        <v>90.2</v>
      </c>
      <c r="I38" s="139">
        <v>79.599999999999994</v>
      </c>
      <c r="J38" s="139">
        <v>63.4</v>
      </c>
      <c r="K38" s="139">
        <v>50.3</v>
      </c>
      <c r="L38" s="136">
        <v>36.299999999999997</v>
      </c>
      <c r="M38" s="140">
        <v>99.4</v>
      </c>
      <c r="N38" s="139">
        <v>98.6</v>
      </c>
      <c r="O38" s="139">
        <v>98.2</v>
      </c>
      <c r="P38" s="139">
        <v>95.1</v>
      </c>
      <c r="Q38" s="138">
        <v>81.099999999999994</v>
      </c>
      <c r="R38" s="137">
        <v>85.4</v>
      </c>
      <c r="S38" s="139">
        <v>72.5</v>
      </c>
      <c r="T38" s="139">
        <v>93.2</v>
      </c>
      <c r="U38" s="139">
        <v>98.9</v>
      </c>
      <c r="V38" s="139">
        <v>96</v>
      </c>
      <c r="W38" s="139">
        <v>95.6</v>
      </c>
      <c r="X38" s="139">
        <v>69.599999999999994</v>
      </c>
      <c r="Y38" s="139">
        <v>68.599999999999994</v>
      </c>
      <c r="Z38" s="139">
        <v>96.8</v>
      </c>
      <c r="AA38" s="139">
        <v>82.5</v>
      </c>
      <c r="AB38" s="139">
        <v>69.599999999999994</v>
      </c>
      <c r="AC38" s="139">
        <v>69.099999999999994</v>
      </c>
      <c r="AD38" s="139">
        <v>60.5</v>
      </c>
      <c r="AE38" s="139">
        <v>96.3</v>
      </c>
      <c r="AF38" s="139">
        <v>90.3</v>
      </c>
      <c r="AG38" s="139">
        <v>92.6</v>
      </c>
      <c r="AH38" s="139">
        <v>85.7</v>
      </c>
      <c r="AI38" s="139">
        <v>52.5</v>
      </c>
      <c r="AJ38" s="139">
        <v>85.6</v>
      </c>
      <c r="AK38" s="139">
        <v>87.4</v>
      </c>
      <c r="AL38" s="139">
        <v>88.3</v>
      </c>
      <c r="AM38" s="139">
        <v>83.4</v>
      </c>
      <c r="AN38" s="139">
        <v>85.3</v>
      </c>
      <c r="AO38" s="139">
        <v>90.9</v>
      </c>
      <c r="AP38" s="139">
        <v>85.3</v>
      </c>
      <c r="AQ38" s="139">
        <v>94.2</v>
      </c>
      <c r="AR38" s="139">
        <v>98.6</v>
      </c>
      <c r="AS38" s="139">
        <v>95.7</v>
      </c>
      <c r="AT38" s="139">
        <v>96.1</v>
      </c>
      <c r="AU38" s="136">
        <v>89.8</v>
      </c>
      <c r="AV38" s="908"/>
      <c r="AW38" s="908"/>
      <c r="AX38" s="908"/>
      <c r="AY38" s="908"/>
      <c r="AZ38" s="361"/>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46" t="s">
        <v>35</v>
      </c>
      <c r="CN38" s="46" t="s">
        <v>35</v>
      </c>
      <c r="CO38" s="46" t="s">
        <v>35</v>
      </c>
      <c r="CP38" s="46" t="s">
        <v>35</v>
      </c>
      <c r="CQ38" s="46" t="s">
        <v>35</v>
      </c>
      <c r="CR38" s="46" t="s">
        <v>35</v>
      </c>
      <c r="CS38" s="46" t="s">
        <v>35</v>
      </c>
      <c r="CT38" s="46" t="s">
        <v>35</v>
      </c>
      <c r="CU38" s="46" t="s">
        <v>35</v>
      </c>
      <c r="CV38" s="7"/>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82" t="s">
        <v>35</v>
      </c>
      <c r="AM39" s="82" t="s">
        <v>35</v>
      </c>
      <c r="AN39" s="82" t="s">
        <v>35</v>
      </c>
      <c r="AO39" s="82" t="s">
        <v>35</v>
      </c>
      <c r="AP39" s="82" t="s">
        <v>35</v>
      </c>
      <c r="AQ39" s="82" t="s">
        <v>35</v>
      </c>
      <c r="AR39" s="82" t="s">
        <v>35</v>
      </c>
      <c r="AS39" s="82" t="s">
        <v>35</v>
      </c>
      <c r="AT39" s="82" t="s">
        <v>35</v>
      </c>
      <c r="AU39" s="67" t="s">
        <v>35</v>
      </c>
      <c r="AV39" s="8"/>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46" t="s">
        <v>35</v>
      </c>
      <c r="CN39" s="46" t="s">
        <v>35</v>
      </c>
      <c r="CO39" s="46" t="s">
        <v>35</v>
      </c>
      <c r="CP39" s="46" t="s">
        <v>35</v>
      </c>
      <c r="CQ39" s="46" t="s">
        <v>35</v>
      </c>
      <c r="CR39" s="46" t="s">
        <v>35</v>
      </c>
      <c r="CS39" s="46" t="s">
        <v>35</v>
      </c>
      <c r="CT39" s="46" t="s">
        <v>35</v>
      </c>
      <c r="CU39" s="46" t="s">
        <v>35</v>
      </c>
      <c r="CV39" s="7"/>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82" t="s">
        <v>35</v>
      </c>
      <c r="AM40" s="82" t="s">
        <v>35</v>
      </c>
      <c r="AN40" s="82" t="s">
        <v>35</v>
      </c>
      <c r="AO40" s="82" t="s">
        <v>35</v>
      </c>
      <c r="AP40" s="82" t="s">
        <v>35</v>
      </c>
      <c r="AQ40" s="82" t="s">
        <v>35</v>
      </c>
      <c r="AR40" s="82" t="s">
        <v>35</v>
      </c>
      <c r="AS40" s="82" t="s">
        <v>35</v>
      </c>
      <c r="AT40" s="82" t="s">
        <v>35</v>
      </c>
      <c r="AU40" s="67" t="s">
        <v>35</v>
      </c>
      <c r="AV40" s="8"/>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46" t="s">
        <v>35</v>
      </c>
      <c r="CN40" s="46" t="s">
        <v>35</v>
      </c>
      <c r="CO40" s="46" t="s">
        <v>35</v>
      </c>
      <c r="CP40" s="46" t="s">
        <v>35</v>
      </c>
      <c r="CQ40" s="46" t="s">
        <v>35</v>
      </c>
      <c r="CR40" s="46" t="s">
        <v>35</v>
      </c>
      <c r="CS40" s="46" t="s">
        <v>35</v>
      </c>
      <c r="CT40" s="46" t="s">
        <v>35</v>
      </c>
      <c r="CU40" s="46" t="s">
        <v>35</v>
      </c>
      <c r="CV40" s="7"/>
      <c r="CW40" s="7"/>
      <c r="CX40" s="7"/>
      <c r="CY40" s="7"/>
      <c r="CZ40" s="7"/>
    </row>
    <row r="41" s="454" customFormat="true" ht="15" customHeight="true" x14ac:dyDescent="0.2">
      <c r="A41" s="1069" t="s">
        <v>56</v>
      </c>
      <c r="B41" s="387" t="s">
        <v>49</v>
      </c>
      <c r="C41" s="140">
        <v>40.4</v>
      </c>
      <c r="D41" s="139">
        <v>34.6</v>
      </c>
      <c r="E41" s="139">
        <v>28.3</v>
      </c>
      <c r="F41" s="139">
        <v>20.2</v>
      </c>
      <c r="G41" s="138">
        <v>7.6</v>
      </c>
      <c r="H41" s="137">
        <v>13.7</v>
      </c>
      <c r="I41" s="139">
        <v>8.6999999999999993</v>
      </c>
      <c r="J41" s="139">
        <v>6</v>
      </c>
      <c r="K41" s="139">
        <v>5.5</v>
      </c>
      <c r="L41" s="136">
        <v>1.1000000000000001</v>
      </c>
      <c r="M41" s="140">
        <v>41.7</v>
      </c>
      <c r="N41" s="139">
        <v>35.299999999999997</v>
      </c>
      <c r="O41" s="139">
        <v>32.9</v>
      </c>
      <c r="P41" s="139">
        <v>27.3</v>
      </c>
      <c r="Q41" s="138">
        <v>20.6</v>
      </c>
      <c r="R41" s="137">
        <v>36.5</v>
      </c>
      <c r="S41" s="139">
        <v>1</v>
      </c>
      <c r="T41" s="139">
        <v>54.9</v>
      </c>
      <c r="U41" s="139">
        <v>18.8</v>
      </c>
      <c r="V41" s="139">
        <v>25.1</v>
      </c>
      <c r="W41" s="139">
        <v>43.4</v>
      </c>
      <c r="X41" s="139">
        <v>10.199999999999999</v>
      </c>
      <c r="Y41" s="139">
        <v>1.6</v>
      </c>
      <c r="Z41" s="139">
        <v>43.8</v>
      </c>
      <c r="AA41" s="139">
        <v>22.4</v>
      </c>
      <c r="AB41" s="139">
        <v>12.3</v>
      </c>
      <c r="AC41" s="139">
        <v>4.7</v>
      </c>
      <c r="AD41" s="139">
        <v>1.3</v>
      </c>
      <c r="AE41" s="139">
        <v>47.4</v>
      </c>
      <c r="AF41" s="139">
        <v>44.1</v>
      </c>
      <c r="AG41" s="139">
        <v>40.799999999999997</v>
      </c>
      <c r="AH41" s="139">
        <v>16.7</v>
      </c>
      <c r="AI41" s="139">
        <v>8.6</v>
      </c>
      <c r="AJ41" s="139">
        <v>19.7</v>
      </c>
      <c r="AK41" s="139">
        <v>38.4</v>
      </c>
      <c r="AL41" s="139">
        <v>14.8</v>
      </c>
      <c r="AM41" s="139">
        <v>11.1</v>
      </c>
      <c r="AN41" s="139">
        <v>18</v>
      </c>
      <c r="AO41" s="139">
        <v>29.9</v>
      </c>
      <c r="AP41" s="139">
        <v>9.8000000000000007</v>
      </c>
      <c r="AQ41" s="139">
        <v>36.9</v>
      </c>
      <c r="AR41" s="139">
        <v>44.2</v>
      </c>
      <c r="AS41" s="139">
        <v>30.6</v>
      </c>
      <c r="AT41" s="139">
        <v>21.5</v>
      </c>
      <c r="AU41" s="136">
        <v>30.6</v>
      </c>
      <c r="AV41" s="908"/>
      <c r="AW41" s="908"/>
      <c r="AX41" s="908"/>
      <c r="AY41" s="908"/>
      <c r="AZ41" s="361"/>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46" t="s">
        <v>35</v>
      </c>
      <c r="CN41" s="46" t="s">
        <v>35</v>
      </c>
      <c r="CO41" s="46" t="s">
        <v>35</v>
      </c>
      <c r="CP41" s="46" t="s">
        <v>35</v>
      </c>
      <c r="CQ41" s="46" t="s">
        <v>35</v>
      </c>
      <c r="CR41" s="46" t="s">
        <v>35</v>
      </c>
      <c r="CS41" s="46" t="s">
        <v>35</v>
      </c>
      <c r="CT41" s="46" t="s">
        <v>35</v>
      </c>
      <c r="CU41" s="46" t="s">
        <v>35</v>
      </c>
      <c r="CV41" s="7"/>
      <c r="CW41" s="7"/>
      <c r="CX41" s="7"/>
      <c r="CY41" s="7"/>
      <c r="CZ41" s="7"/>
    </row>
    <row r="42" s="454" customFormat="true" ht="15" customHeight="true" x14ac:dyDescent="0.2">
      <c r="A42" s="1069"/>
      <c r="B42" s="387" t="s">
        <v>48</v>
      </c>
      <c r="C42" s="140">
        <v>59.6</v>
      </c>
      <c r="D42" s="139">
        <v>65.400000000000006</v>
      </c>
      <c r="E42" s="139">
        <v>71.7</v>
      </c>
      <c r="F42" s="139">
        <v>79.8</v>
      </c>
      <c r="G42" s="138">
        <v>92.4</v>
      </c>
      <c r="H42" s="137">
        <v>86.3</v>
      </c>
      <c r="I42" s="139">
        <v>91.3</v>
      </c>
      <c r="J42" s="139">
        <v>94</v>
      </c>
      <c r="K42" s="139">
        <v>94.5</v>
      </c>
      <c r="L42" s="136">
        <v>98.9</v>
      </c>
      <c r="M42" s="140">
        <v>58.3</v>
      </c>
      <c r="N42" s="139">
        <v>64.7</v>
      </c>
      <c r="O42" s="139">
        <v>67.099999999999994</v>
      </c>
      <c r="P42" s="139">
        <v>72.7</v>
      </c>
      <c r="Q42" s="138">
        <v>79.400000000000006</v>
      </c>
      <c r="R42" s="137">
        <v>63.5</v>
      </c>
      <c r="S42" s="139">
        <v>99</v>
      </c>
      <c r="T42" s="139">
        <v>45.1</v>
      </c>
      <c r="U42" s="139">
        <v>81.2</v>
      </c>
      <c r="V42" s="139">
        <v>74.900000000000006</v>
      </c>
      <c r="W42" s="139">
        <v>56.6</v>
      </c>
      <c r="X42" s="139">
        <v>89.8</v>
      </c>
      <c r="Y42" s="139">
        <v>98.4</v>
      </c>
      <c r="Z42" s="139">
        <v>56.2</v>
      </c>
      <c r="AA42" s="139">
        <v>77.599999999999994</v>
      </c>
      <c r="AB42" s="139">
        <v>87.7</v>
      </c>
      <c r="AC42" s="139">
        <v>95.3</v>
      </c>
      <c r="AD42" s="139">
        <v>98.7</v>
      </c>
      <c r="AE42" s="139">
        <v>52.6</v>
      </c>
      <c r="AF42" s="139">
        <v>55.9</v>
      </c>
      <c r="AG42" s="139">
        <v>59.2</v>
      </c>
      <c r="AH42" s="139">
        <v>83.3</v>
      </c>
      <c r="AI42" s="139">
        <v>91.4</v>
      </c>
      <c r="AJ42" s="139">
        <v>80.3</v>
      </c>
      <c r="AK42" s="139">
        <v>61.6</v>
      </c>
      <c r="AL42" s="139">
        <v>85.2</v>
      </c>
      <c r="AM42" s="139">
        <v>88.9</v>
      </c>
      <c r="AN42" s="139">
        <v>82</v>
      </c>
      <c r="AO42" s="139">
        <v>70.099999999999994</v>
      </c>
      <c r="AP42" s="139">
        <v>90.2</v>
      </c>
      <c r="AQ42" s="139">
        <v>63.1</v>
      </c>
      <c r="AR42" s="139">
        <v>55.8</v>
      </c>
      <c r="AS42" s="139">
        <v>69.400000000000006</v>
      </c>
      <c r="AT42" s="139">
        <v>78.5</v>
      </c>
      <c r="AU42" s="136">
        <v>69.400000000000006</v>
      </c>
      <c r="AV42" s="908"/>
      <c r="AW42" s="908"/>
      <c r="AX42" s="908"/>
      <c r="AY42" s="908"/>
      <c r="AZ42" s="361"/>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46" t="s">
        <v>35</v>
      </c>
      <c r="CN42" s="46" t="s">
        <v>35</v>
      </c>
      <c r="CO42" s="46" t="s">
        <v>35</v>
      </c>
      <c r="CP42" s="46" t="s">
        <v>35</v>
      </c>
      <c r="CQ42" s="46" t="s">
        <v>35</v>
      </c>
      <c r="CR42" s="46" t="s">
        <v>35</v>
      </c>
      <c r="CS42" s="46" t="s">
        <v>35</v>
      </c>
      <c r="CT42" s="46" t="s">
        <v>35</v>
      </c>
      <c r="CU42" s="46" t="s">
        <v>35</v>
      </c>
      <c r="CV42" s="7"/>
      <c r="CW42" s="7"/>
      <c r="CX42" s="7"/>
      <c r="CY42" s="7"/>
      <c r="CZ42" s="7"/>
    </row>
    <row r="43" s="454" customFormat="true" ht="15" customHeight="true" x14ac:dyDescent="0.2">
      <c r="A43" s="1069" t="s">
        <v>53</v>
      </c>
      <c r="B43" s="387" t="s">
        <v>49</v>
      </c>
      <c r="C43" s="87" t="s">
        <v>35</v>
      </c>
      <c r="D43" s="82" t="s">
        <v>35</v>
      </c>
      <c r="E43" s="82" t="s">
        <v>35</v>
      </c>
      <c r="F43" s="82" t="s">
        <v>35</v>
      </c>
      <c r="G43" s="77" t="s">
        <v>35</v>
      </c>
      <c r="H43" s="72" t="s">
        <v>35</v>
      </c>
      <c r="I43" s="82" t="s">
        <v>35</v>
      </c>
      <c r="J43" s="82" t="s">
        <v>35</v>
      </c>
      <c r="K43" s="82" t="s">
        <v>35</v>
      </c>
      <c r="L43" s="67" t="s">
        <v>35</v>
      </c>
      <c r="M43" s="87" t="s">
        <v>35</v>
      </c>
      <c r="N43" s="82" t="s">
        <v>35</v>
      </c>
      <c r="O43" s="82" t="s">
        <v>35</v>
      </c>
      <c r="P43" s="82" t="s">
        <v>35</v>
      </c>
      <c r="Q43" s="77" t="s">
        <v>35</v>
      </c>
      <c r="R43" s="72" t="s">
        <v>35</v>
      </c>
      <c r="S43" s="82" t="s">
        <v>35</v>
      </c>
      <c r="T43" s="82" t="s">
        <v>35</v>
      </c>
      <c r="U43" s="82" t="s">
        <v>35</v>
      </c>
      <c r="V43" s="82" t="s">
        <v>35</v>
      </c>
      <c r="W43" s="82" t="s">
        <v>35</v>
      </c>
      <c r="X43" s="82" t="s">
        <v>35</v>
      </c>
      <c r="Y43" s="82" t="s">
        <v>35</v>
      </c>
      <c r="Z43" s="82" t="s">
        <v>35</v>
      </c>
      <c r="AA43" s="82" t="s">
        <v>35</v>
      </c>
      <c r="AB43" s="82" t="s">
        <v>35</v>
      </c>
      <c r="AC43" s="82" t="s">
        <v>35</v>
      </c>
      <c r="AD43" s="82" t="s">
        <v>35</v>
      </c>
      <c r="AE43" s="82" t="s">
        <v>35</v>
      </c>
      <c r="AF43" s="82" t="s">
        <v>35</v>
      </c>
      <c r="AG43" s="82" t="s">
        <v>35</v>
      </c>
      <c r="AH43" s="82" t="s">
        <v>35</v>
      </c>
      <c r="AI43" s="82" t="s">
        <v>35</v>
      </c>
      <c r="AJ43" s="82" t="s">
        <v>35</v>
      </c>
      <c r="AK43" s="82" t="s">
        <v>35</v>
      </c>
      <c r="AL43" s="82" t="s">
        <v>35</v>
      </c>
      <c r="AM43" s="82" t="s">
        <v>35</v>
      </c>
      <c r="AN43" s="82" t="s">
        <v>35</v>
      </c>
      <c r="AO43" s="82" t="s">
        <v>35</v>
      </c>
      <c r="AP43" s="82" t="s">
        <v>35</v>
      </c>
      <c r="AQ43" s="82" t="s">
        <v>35</v>
      </c>
      <c r="AR43" s="82" t="s">
        <v>35</v>
      </c>
      <c r="AS43" s="82" t="s">
        <v>35</v>
      </c>
      <c r="AT43" s="82" t="s">
        <v>35</v>
      </c>
      <c r="AU43" s="67" t="s">
        <v>35</v>
      </c>
      <c r="AV43" s="908"/>
      <c r="AW43" s="908"/>
      <c r="AX43" s="908"/>
      <c r="AY43" s="908"/>
      <c r="AZ43" s="361"/>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46" t="s">
        <v>35</v>
      </c>
      <c r="CN43" s="46" t="s">
        <v>35</v>
      </c>
      <c r="CO43" s="46" t="s">
        <v>35</v>
      </c>
      <c r="CP43" s="46" t="s">
        <v>35</v>
      </c>
      <c r="CQ43" s="46" t="s">
        <v>35</v>
      </c>
      <c r="CR43" s="46" t="s">
        <v>35</v>
      </c>
      <c r="CS43" s="46" t="s">
        <v>35</v>
      </c>
      <c r="CT43" s="46" t="s">
        <v>35</v>
      </c>
      <c r="CU43" s="46" t="s">
        <v>35</v>
      </c>
      <c r="CV43" s="7"/>
      <c r="CW43" s="7"/>
      <c r="CX43" s="7"/>
      <c r="CY43" s="7"/>
      <c r="CZ43" s="7"/>
    </row>
    <row r="44" s="454" customFormat="true" ht="15" customHeight="true" x14ac:dyDescent="0.2">
      <c r="A44" s="1069"/>
      <c r="B44" s="387" t="s">
        <v>48</v>
      </c>
      <c r="C44" s="87" t="s">
        <v>35</v>
      </c>
      <c r="D44" s="82" t="s">
        <v>35</v>
      </c>
      <c r="E44" s="82" t="s">
        <v>35</v>
      </c>
      <c r="F44" s="82" t="s">
        <v>35</v>
      </c>
      <c r="G44" s="77" t="s">
        <v>35</v>
      </c>
      <c r="H44" s="72" t="s">
        <v>35</v>
      </c>
      <c r="I44" s="82" t="s">
        <v>35</v>
      </c>
      <c r="J44" s="82" t="s">
        <v>35</v>
      </c>
      <c r="K44" s="82" t="s">
        <v>35</v>
      </c>
      <c r="L44" s="67" t="s">
        <v>35</v>
      </c>
      <c r="M44" s="87" t="s">
        <v>35</v>
      </c>
      <c r="N44" s="82" t="s">
        <v>35</v>
      </c>
      <c r="O44" s="82" t="s">
        <v>35</v>
      </c>
      <c r="P44" s="82" t="s">
        <v>35</v>
      </c>
      <c r="Q44" s="77" t="s">
        <v>35</v>
      </c>
      <c r="R44" s="72" t="s">
        <v>35</v>
      </c>
      <c r="S44" s="82" t="s">
        <v>35</v>
      </c>
      <c r="T44" s="82" t="s">
        <v>35</v>
      </c>
      <c r="U44" s="82" t="s">
        <v>35</v>
      </c>
      <c r="V44" s="82" t="s">
        <v>35</v>
      </c>
      <c r="W44" s="82" t="s">
        <v>35</v>
      </c>
      <c r="X44" s="82" t="s">
        <v>35</v>
      </c>
      <c r="Y44" s="82" t="s">
        <v>35</v>
      </c>
      <c r="Z44" s="82" t="s">
        <v>35</v>
      </c>
      <c r="AA44" s="82" t="s">
        <v>35</v>
      </c>
      <c r="AB44" s="82" t="s">
        <v>35</v>
      </c>
      <c r="AC44" s="82" t="s">
        <v>35</v>
      </c>
      <c r="AD44" s="82" t="s">
        <v>35</v>
      </c>
      <c r="AE44" s="82" t="s">
        <v>35</v>
      </c>
      <c r="AF44" s="82" t="s">
        <v>35</v>
      </c>
      <c r="AG44" s="82" t="s">
        <v>35</v>
      </c>
      <c r="AH44" s="82" t="s">
        <v>35</v>
      </c>
      <c r="AI44" s="82" t="s">
        <v>35</v>
      </c>
      <c r="AJ44" s="82" t="s">
        <v>35</v>
      </c>
      <c r="AK44" s="82" t="s">
        <v>35</v>
      </c>
      <c r="AL44" s="82" t="s">
        <v>35</v>
      </c>
      <c r="AM44" s="82" t="s">
        <v>35</v>
      </c>
      <c r="AN44" s="82" t="s">
        <v>35</v>
      </c>
      <c r="AO44" s="82" t="s">
        <v>35</v>
      </c>
      <c r="AP44" s="82" t="s">
        <v>35</v>
      </c>
      <c r="AQ44" s="82" t="s">
        <v>35</v>
      </c>
      <c r="AR44" s="82" t="s">
        <v>35</v>
      </c>
      <c r="AS44" s="82" t="s">
        <v>35</v>
      </c>
      <c r="AT44" s="82" t="s">
        <v>35</v>
      </c>
      <c r="AU44" s="67" t="s">
        <v>35</v>
      </c>
      <c r="AV44" s="908"/>
      <c r="AW44" s="908"/>
      <c r="AX44" s="908"/>
      <c r="AY44" s="908"/>
      <c r="AZ44" s="361"/>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46" t="s">
        <v>35</v>
      </c>
      <c r="CN44" s="46" t="s">
        <v>35</v>
      </c>
      <c r="CO44" s="46" t="s">
        <v>35</v>
      </c>
      <c r="CP44" s="46" t="s">
        <v>35</v>
      </c>
      <c r="CQ44" s="46" t="s">
        <v>35</v>
      </c>
      <c r="CR44" s="46" t="s">
        <v>35</v>
      </c>
      <c r="CS44" s="46" t="s">
        <v>35</v>
      </c>
      <c r="CT44" s="46" t="s">
        <v>35</v>
      </c>
      <c r="CU44" s="46" t="s">
        <v>35</v>
      </c>
      <c r="CV44" s="7"/>
      <c r="CW44" s="7"/>
      <c r="CX44" s="7"/>
      <c r="CY44" s="7"/>
      <c r="CZ44" s="7"/>
    </row>
    <row r="45" s="454" customFormat="true" ht="15" customHeight="true" x14ac:dyDescent="0.2">
      <c r="A45" s="1069" t="s">
        <v>52</v>
      </c>
      <c r="B45" s="387" t="s">
        <v>49</v>
      </c>
      <c r="C45" s="87" t="s">
        <v>35</v>
      </c>
      <c r="D45" s="82" t="s">
        <v>35</v>
      </c>
      <c r="E45" s="82" t="s">
        <v>35</v>
      </c>
      <c r="F45" s="82" t="s">
        <v>35</v>
      </c>
      <c r="G45" s="77" t="s">
        <v>35</v>
      </c>
      <c r="H45" s="72" t="s">
        <v>35</v>
      </c>
      <c r="I45" s="82" t="s">
        <v>35</v>
      </c>
      <c r="J45" s="82" t="s">
        <v>35</v>
      </c>
      <c r="K45" s="82" t="s">
        <v>35</v>
      </c>
      <c r="L45" s="67" t="s">
        <v>35</v>
      </c>
      <c r="M45" s="87" t="s">
        <v>35</v>
      </c>
      <c r="N45" s="82" t="s">
        <v>35</v>
      </c>
      <c r="O45" s="82" t="s">
        <v>35</v>
      </c>
      <c r="P45" s="82" t="s">
        <v>35</v>
      </c>
      <c r="Q45" s="77" t="s">
        <v>35</v>
      </c>
      <c r="R45" s="72" t="s">
        <v>35</v>
      </c>
      <c r="S45" s="82" t="s">
        <v>35</v>
      </c>
      <c r="T45" s="82" t="s">
        <v>35</v>
      </c>
      <c r="U45" s="82" t="s">
        <v>35</v>
      </c>
      <c r="V45" s="82" t="s">
        <v>35</v>
      </c>
      <c r="W45" s="82" t="s">
        <v>35</v>
      </c>
      <c r="X45" s="82" t="s">
        <v>35</v>
      </c>
      <c r="Y45" s="82" t="s">
        <v>35</v>
      </c>
      <c r="Z45" s="82" t="s">
        <v>35</v>
      </c>
      <c r="AA45" s="82" t="s">
        <v>35</v>
      </c>
      <c r="AB45" s="82" t="s">
        <v>35</v>
      </c>
      <c r="AC45" s="82" t="s">
        <v>35</v>
      </c>
      <c r="AD45" s="82" t="s">
        <v>35</v>
      </c>
      <c r="AE45" s="82" t="s">
        <v>35</v>
      </c>
      <c r="AF45" s="82" t="s">
        <v>35</v>
      </c>
      <c r="AG45" s="82" t="s">
        <v>35</v>
      </c>
      <c r="AH45" s="82" t="s">
        <v>35</v>
      </c>
      <c r="AI45" s="82" t="s">
        <v>35</v>
      </c>
      <c r="AJ45" s="82" t="s">
        <v>35</v>
      </c>
      <c r="AK45" s="82" t="s">
        <v>35</v>
      </c>
      <c r="AL45" s="82" t="s">
        <v>35</v>
      </c>
      <c r="AM45" s="82" t="s">
        <v>35</v>
      </c>
      <c r="AN45" s="82" t="s">
        <v>35</v>
      </c>
      <c r="AO45" s="82" t="s">
        <v>35</v>
      </c>
      <c r="AP45" s="82" t="s">
        <v>35</v>
      </c>
      <c r="AQ45" s="82" t="s">
        <v>35</v>
      </c>
      <c r="AR45" s="82" t="s">
        <v>35</v>
      </c>
      <c r="AS45" s="82" t="s">
        <v>35</v>
      </c>
      <c r="AT45" s="82" t="s">
        <v>35</v>
      </c>
      <c r="AU45" s="67" t="s">
        <v>35</v>
      </c>
      <c r="AV45" s="908"/>
      <c r="AW45" s="908"/>
      <c r="AX45" s="908"/>
      <c r="AY45" s="908"/>
      <c r="AZ45" s="361"/>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46" t="s">
        <v>35</v>
      </c>
      <c r="CN45" s="46" t="s">
        <v>35</v>
      </c>
      <c r="CO45" s="46" t="s">
        <v>35</v>
      </c>
      <c r="CP45" s="46" t="s">
        <v>35</v>
      </c>
      <c r="CQ45" s="46" t="s">
        <v>35</v>
      </c>
      <c r="CR45" s="46" t="s">
        <v>35</v>
      </c>
      <c r="CS45" s="46" t="s">
        <v>35</v>
      </c>
      <c r="CT45" s="46" t="s">
        <v>35</v>
      </c>
      <c r="CU45" s="46" t="s">
        <v>35</v>
      </c>
      <c r="CV45" s="7"/>
      <c r="CW45" s="7"/>
      <c r="CX45" s="7"/>
      <c r="CY45" s="7"/>
      <c r="CZ45" s="7"/>
    </row>
    <row r="46" s="454" customFormat="true" ht="15" customHeight="true" x14ac:dyDescent="0.2">
      <c r="A46" s="1069"/>
      <c r="B46" s="387" t="s">
        <v>48</v>
      </c>
      <c r="C46" s="87" t="s">
        <v>35</v>
      </c>
      <c r="D46" s="82" t="s">
        <v>35</v>
      </c>
      <c r="E46" s="82" t="s">
        <v>35</v>
      </c>
      <c r="F46" s="82" t="s">
        <v>35</v>
      </c>
      <c r="G46" s="77" t="s">
        <v>35</v>
      </c>
      <c r="H46" s="72" t="s">
        <v>35</v>
      </c>
      <c r="I46" s="82" t="s">
        <v>35</v>
      </c>
      <c r="J46" s="82" t="s">
        <v>35</v>
      </c>
      <c r="K46" s="82" t="s">
        <v>35</v>
      </c>
      <c r="L46" s="67" t="s">
        <v>35</v>
      </c>
      <c r="M46" s="87" t="s">
        <v>35</v>
      </c>
      <c r="N46" s="82" t="s">
        <v>35</v>
      </c>
      <c r="O46" s="82" t="s">
        <v>35</v>
      </c>
      <c r="P46" s="82" t="s">
        <v>35</v>
      </c>
      <c r="Q46" s="77" t="s">
        <v>35</v>
      </c>
      <c r="R46" s="72" t="s">
        <v>35</v>
      </c>
      <c r="S46" s="82" t="s">
        <v>35</v>
      </c>
      <c r="T46" s="82" t="s">
        <v>35</v>
      </c>
      <c r="U46" s="82" t="s">
        <v>35</v>
      </c>
      <c r="V46" s="82" t="s">
        <v>35</v>
      </c>
      <c r="W46" s="82" t="s">
        <v>35</v>
      </c>
      <c r="X46" s="82" t="s">
        <v>35</v>
      </c>
      <c r="Y46" s="82" t="s">
        <v>35</v>
      </c>
      <c r="Z46" s="82" t="s">
        <v>35</v>
      </c>
      <c r="AA46" s="82" t="s">
        <v>35</v>
      </c>
      <c r="AB46" s="82" t="s">
        <v>35</v>
      </c>
      <c r="AC46" s="82" t="s">
        <v>35</v>
      </c>
      <c r="AD46" s="82" t="s">
        <v>35</v>
      </c>
      <c r="AE46" s="82" t="s">
        <v>35</v>
      </c>
      <c r="AF46" s="82" t="s">
        <v>35</v>
      </c>
      <c r="AG46" s="82" t="s">
        <v>35</v>
      </c>
      <c r="AH46" s="82" t="s">
        <v>35</v>
      </c>
      <c r="AI46" s="82" t="s">
        <v>35</v>
      </c>
      <c r="AJ46" s="82" t="s">
        <v>35</v>
      </c>
      <c r="AK46" s="82" t="s">
        <v>35</v>
      </c>
      <c r="AL46" s="82" t="s">
        <v>35</v>
      </c>
      <c r="AM46" s="82" t="s">
        <v>35</v>
      </c>
      <c r="AN46" s="82" t="s">
        <v>35</v>
      </c>
      <c r="AO46" s="82" t="s">
        <v>35</v>
      </c>
      <c r="AP46" s="82" t="s">
        <v>35</v>
      </c>
      <c r="AQ46" s="82" t="s">
        <v>35</v>
      </c>
      <c r="AR46" s="82" t="s">
        <v>35</v>
      </c>
      <c r="AS46" s="82" t="s">
        <v>35</v>
      </c>
      <c r="AT46" s="82" t="s">
        <v>35</v>
      </c>
      <c r="AU46" s="67" t="s">
        <v>35</v>
      </c>
      <c r="AV46" s="908"/>
      <c r="AW46" s="908"/>
      <c r="AX46" s="908"/>
      <c r="AY46" s="908"/>
      <c r="AZ46" s="361"/>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46" t="s">
        <v>35</v>
      </c>
      <c r="CN46" s="46" t="s">
        <v>35</v>
      </c>
      <c r="CO46" s="46" t="s">
        <v>35</v>
      </c>
      <c r="CP46" s="46" t="s">
        <v>35</v>
      </c>
      <c r="CQ46" s="46" t="s">
        <v>35</v>
      </c>
      <c r="CR46" s="46" t="s">
        <v>35</v>
      </c>
      <c r="CS46" s="46" t="s">
        <v>35</v>
      </c>
      <c r="CT46" s="46" t="s">
        <v>35</v>
      </c>
      <c r="CU46" s="46" t="s">
        <v>35</v>
      </c>
      <c r="CV46" s="7"/>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82" t="s">
        <v>35</v>
      </c>
      <c r="AM47" s="82" t="s">
        <v>35</v>
      </c>
      <c r="AN47" s="82" t="s">
        <v>35</v>
      </c>
      <c r="AO47" s="82" t="s">
        <v>35</v>
      </c>
      <c r="AP47" s="82" t="s">
        <v>35</v>
      </c>
      <c r="AQ47" s="82" t="s">
        <v>35</v>
      </c>
      <c r="AR47" s="82" t="s">
        <v>35</v>
      </c>
      <c r="AS47" s="82" t="s">
        <v>35</v>
      </c>
      <c r="AT47" s="82" t="s">
        <v>35</v>
      </c>
      <c r="AU47" s="67" t="s">
        <v>35</v>
      </c>
      <c r="AV47" s="8"/>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46" t="s">
        <v>35</v>
      </c>
      <c r="CN47" s="46" t="s">
        <v>35</v>
      </c>
      <c r="CO47" s="46" t="s">
        <v>35</v>
      </c>
      <c r="CP47" s="46" t="s">
        <v>35</v>
      </c>
      <c r="CQ47" s="46" t="s">
        <v>35</v>
      </c>
      <c r="CR47" s="46" t="s">
        <v>35</v>
      </c>
      <c r="CS47" s="46" t="s">
        <v>35</v>
      </c>
      <c r="CT47" s="46" t="s">
        <v>35</v>
      </c>
      <c r="CU47" s="46" t="s">
        <v>35</v>
      </c>
      <c r="CV47" s="7"/>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82" t="s">
        <v>35</v>
      </c>
      <c r="AM48" s="82" t="s">
        <v>35</v>
      </c>
      <c r="AN48" s="82" t="s">
        <v>35</v>
      </c>
      <c r="AO48" s="82" t="s">
        <v>35</v>
      </c>
      <c r="AP48" s="82" t="s">
        <v>35</v>
      </c>
      <c r="AQ48" s="82" t="s">
        <v>35</v>
      </c>
      <c r="AR48" s="82" t="s">
        <v>35</v>
      </c>
      <c r="AS48" s="82" t="s">
        <v>35</v>
      </c>
      <c r="AT48" s="82" t="s">
        <v>35</v>
      </c>
      <c r="AU48" s="67" t="s">
        <v>35</v>
      </c>
      <c r="AV48" s="8"/>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46" t="s">
        <v>35</v>
      </c>
      <c r="CN48" s="46" t="s">
        <v>35</v>
      </c>
      <c r="CO48" s="46" t="s">
        <v>35</v>
      </c>
      <c r="CP48" s="46" t="s">
        <v>35</v>
      </c>
      <c r="CQ48" s="46" t="s">
        <v>35</v>
      </c>
      <c r="CR48" s="46" t="s">
        <v>35</v>
      </c>
      <c r="CS48" s="46" t="s">
        <v>35</v>
      </c>
      <c r="CT48" s="46" t="s">
        <v>35</v>
      </c>
      <c r="CU48" s="46" t="s">
        <v>35</v>
      </c>
      <c r="CV48" s="7"/>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82" t="s">
        <v>35</v>
      </c>
      <c r="AM49" s="82" t="s">
        <v>35</v>
      </c>
      <c r="AN49" s="82" t="s">
        <v>35</v>
      </c>
      <c r="AO49" s="82" t="s">
        <v>35</v>
      </c>
      <c r="AP49" s="82" t="s">
        <v>35</v>
      </c>
      <c r="AQ49" s="82" t="s">
        <v>35</v>
      </c>
      <c r="AR49" s="82" t="s">
        <v>35</v>
      </c>
      <c r="AS49" s="82" t="s">
        <v>35</v>
      </c>
      <c r="AT49" s="82" t="s">
        <v>35</v>
      </c>
      <c r="AU49" s="67" t="s">
        <v>35</v>
      </c>
      <c r="AV49" s="8"/>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46" t="s">
        <v>35</v>
      </c>
      <c r="CN49" s="46" t="s">
        <v>35</v>
      </c>
      <c r="CO49" s="46" t="s">
        <v>35</v>
      </c>
      <c r="CP49" s="46" t="s">
        <v>35</v>
      </c>
      <c r="CQ49" s="46" t="s">
        <v>35</v>
      </c>
      <c r="CR49" s="46" t="s">
        <v>35</v>
      </c>
      <c r="CS49" s="46" t="s">
        <v>35</v>
      </c>
      <c r="CT49" s="46" t="s">
        <v>35</v>
      </c>
      <c r="CU49" s="46" t="s">
        <v>35</v>
      </c>
      <c r="CV49" s="7"/>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82" t="s">
        <v>35</v>
      </c>
      <c r="AM50" s="82" t="s">
        <v>35</v>
      </c>
      <c r="AN50" s="82" t="s">
        <v>35</v>
      </c>
      <c r="AO50" s="82" t="s">
        <v>35</v>
      </c>
      <c r="AP50" s="82" t="s">
        <v>35</v>
      </c>
      <c r="AQ50" s="82" t="s">
        <v>35</v>
      </c>
      <c r="AR50" s="82" t="s">
        <v>35</v>
      </c>
      <c r="AS50" s="82" t="s">
        <v>35</v>
      </c>
      <c r="AT50" s="82" t="s">
        <v>35</v>
      </c>
      <c r="AU50" s="67" t="s">
        <v>35</v>
      </c>
      <c r="AV50" s="8"/>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46" t="s">
        <v>35</v>
      </c>
      <c r="CN50" s="46" t="s">
        <v>35</v>
      </c>
      <c r="CO50" s="46" t="s">
        <v>35</v>
      </c>
      <c r="CP50" s="46" t="s">
        <v>35</v>
      </c>
      <c r="CQ50" s="46" t="s">
        <v>35</v>
      </c>
      <c r="CR50" s="46" t="s">
        <v>35</v>
      </c>
      <c r="CS50" s="46" t="s">
        <v>35</v>
      </c>
      <c r="CT50" s="46" t="s">
        <v>35</v>
      </c>
      <c r="CU50" s="46" t="s">
        <v>35</v>
      </c>
      <c r="CV50" s="7"/>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82" t="s">
        <v>35</v>
      </c>
      <c r="AM51" s="82" t="s">
        <v>35</v>
      </c>
      <c r="AN51" s="82" t="s">
        <v>35</v>
      </c>
      <c r="AO51" s="82" t="s">
        <v>35</v>
      </c>
      <c r="AP51" s="82" t="s">
        <v>35</v>
      </c>
      <c r="AQ51" s="82" t="s">
        <v>35</v>
      </c>
      <c r="AR51" s="82" t="s">
        <v>35</v>
      </c>
      <c r="AS51" s="82" t="s">
        <v>35</v>
      </c>
      <c r="AT51" s="82" t="s">
        <v>35</v>
      </c>
      <c r="AU51" s="67" t="s">
        <v>35</v>
      </c>
      <c r="AV51" s="8"/>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46" t="s">
        <v>35</v>
      </c>
      <c r="CN51" s="46" t="s">
        <v>35</v>
      </c>
      <c r="CO51" s="46" t="s">
        <v>35</v>
      </c>
      <c r="CP51" s="46" t="s">
        <v>35</v>
      </c>
      <c r="CQ51" s="46" t="s">
        <v>35</v>
      </c>
      <c r="CR51" s="46" t="s">
        <v>35</v>
      </c>
      <c r="CS51" s="46" t="s">
        <v>35</v>
      </c>
      <c r="CT51" s="46" t="s">
        <v>35</v>
      </c>
      <c r="CU51" s="46" t="s">
        <v>35</v>
      </c>
      <c r="CV51" s="7"/>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82" t="s">
        <v>35</v>
      </c>
      <c r="AM52" s="82" t="s">
        <v>35</v>
      </c>
      <c r="AN52" s="82" t="s">
        <v>35</v>
      </c>
      <c r="AO52" s="82" t="s">
        <v>35</v>
      </c>
      <c r="AP52" s="82" t="s">
        <v>35</v>
      </c>
      <c r="AQ52" s="82" t="s">
        <v>35</v>
      </c>
      <c r="AR52" s="82" t="s">
        <v>35</v>
      </c>
      <c r="AS52" s="82" t="s">
        <v>35</v>
      </c>
      <c r="AT52" s="82" t="s">
        <v>35</v>
      </c>
      <c r="AU52" s="67" t="s">
        <v>35</v>
      </c>
      <c r="AV52" s="8"/>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46" t="s">
        <v>35</v>
      </c>
      <c r="CN52" s="46" t="s">
        <v>35</v>
      </c>
      <c r="CO52" s="46" t="s">
        <v>35</v>
      </c>
      <c r="CP52" s="46" t="s">
        <v>35</v>
      </c>
      <c r="CQ52" s="46" t="s">
        <v>35</v>
      </c>
      <c r="CR52" s="46" t="s">
        <v>35</v>
      </c>
      <c r="CS52" s="46" t="s">
        <v>35</v>
      </c>
      <c r="CT52" s="46" t="s">
        <v>35</v>
      </c>
      <c r="CU52" s="46" t="s">
        <v>35</v>
      </c>
      <c r="CV52" s="7"/>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82" t="s">
        <v>35</v>
      </c>
      <c r="AM53" s="82" t="s">
        <v>35</v>
      </c>
      <c r="AN53" s="82" t="s">
        <v>35</v>
      </c>
      <c r="AO53" s="82" t="s">
        <v>35</v>
      </c>
      <c r="AP53" s="82" t="s">
        <v>35</v>
      </c>
      <c r="AQ53" s="82" t="s">
        <v>35</v>
      </c>
      <c r="AR53" s="82" t="s">
        <v>35</v>
      </c>
      <c r="AS53" s="82" t="s">
        <v>35</v>
      </c>
      <c r="AT53" s="82" t="s">
        <v>35</v>
      </c>
      <c r="AU53" s="67" t="s">
        <v>35</v>
      </c>
      <c r="AV53" s="8"/>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46" t="s">
        <v>35</v>
      </c>
      <c r="CN53" s="46" t="s">
        <v>35</v>
      </c>
      <c r="CO53" s="46" t="s">
        <v>35</v>
      </c>
      <c r="CP53" s="46" t="s">
        <v>35</v>
      </c>
      <c r="CQ53" s="46" t="s">
        <v>35</v>
      </c>
      <c r="CR53" s="46" t="s">
        <v>35</v>
      </c>
      <c r="CS53" s="46" t="s">
        <v>35</v>
      </c>
      <c r="CT53" s="46" t="s">
        <v>35</v>
      </c>
      <c r="CU53" s="46" t="s">
        <v>35</v>
      </c>
      <c r="CV53" s="7"/>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82" t="s">
        <v>35</v>
      </c>
      <c r="AM54" s="82" t="s">
        <v>35</v>
      </c>
      <c r="AN54" s="82" t="s">
        <v>35</v>
      </c>
      <c r="AO54" s="82" t="s">
        <v>35</v>
      </c>
      <c r="AP54" s="82" t="s">
        <v>35</v>
      </c>
      <c r="AQ54" s="82" t="s">
        <v>35</v>
      </c>
      <c r="AR54" s="82" t="s">
        <v>35</v>
      </c>
      <c r="AS54" s="82" t="s">
        <v>35</v>
      </c>
      <c r="AT54" s="82" t="s">
        <v>35</v>
      </c>
      <c r="AU54" s="67" t="s">
        <v>35</v>
      </c>
      <c r="AV54" s="8"/>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46" t="s">
        <v>35</v>
      </c>
      <c r="CN54" s="46" t="s">
        <v>35</v>
      </c>
      <c r="CO54" s="46" t="s">
        <v>35</v>
      </c>
      <c r="CP54" s="46" t="s">
        <v>35</v>
      </c>
      <c r="CQ54" s="46" t="s">
        <v>35</v>
      </c>
      <c r="CR54" s="46" t="s">
        <v>35</v>
      </c>
      <c r="CS54" s="46" t="s">
        <v>35</v>
      </c>
      <c r="CT54" s="46" t="s">
        <v>35</v>
      </c>
      <c r="CU54" s="46" t="s">
        <v>35</v>
      </c>
      <c r="CV54" s="7"/>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12" t="s">
        <v>35</v>
      </c>
      <c r="AM55" s="12" t="s">
        <v>35</v>
      </c>
      <c r="AN55" s="12" t="s">
        <v>35</v>
      </c>
      <c r="AO55" s="12" t="s">
        <v>35</v>
      </c>
      <c r="AP55" s="12" t="s">
        <v>35</v>
      </c>
      <c r="AQ55" s="12" t="s">
        <v>35</v>
      </c>
      <c r="AR55" s="12" t="s">
        <v>35</v>
      </c>
      <c r="AS55" s="12" t="s">
        <v>35</v>
      </c>
      <c r="AT55" s="12" t="s">
        <v>35</v>
      </c>
      <c r="AU55" s="9" t="s">
        <v>35</v>
      </c>
      <c r="AV55" s="8"/>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48" t="s">
        <v>35</v>
      </c>
      <c r="CN55" s="48" t="s">
        <v>35</v>
      </c>
      <c r="CO55" s="48" t="s">
        <v>35</v>
      </c>
      <c r="CP55" s="48" t="s">
        <v>35</v>
      </c>
      <c r="CQ55" s="48" t="s">
        <v>35</v>
      </c>
      <c r="CR55" s="48" t="s">
        <v>35</v>
      </c>
      <c r="CS55" s="48" t="s">
        <v>35</v>
      </c>
      <c r="CT55" s="48" t="s">
        <v>35</v>
      </c>
      <c r="CU55" s="48" t="s">
        <v>35</v>
      </c>
      <c r="CV55" s="7"/>
      <c r="CW55" s="7"/>
      <c r="CX55" s="7"/>
      <c r="CY55" s="7"/>
      <c r="CZ55" s="7"/>
    </row>
    <row r="56" s="454"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415"/>
      <c r="AN56" s="415"/>
      <c r="AO56" s="415"/>
      <c r="AP56" s="415"/>
      <c r="AQ56" s="415"/>
      <c r="AR56" s="415"/>
      <c r="AS56" s="415"/>
      <c r="AT56" s="415"/>
      <c r="AU56" s="415"/>
      <c r="AV56" s="908"/>
      <c r="AW56" s="908"/>
      <c r="AX56" s="908"/>
      <c r="AY56" s="908"/>
      <c r="AZ56" s="361"/>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454" customFormat="true" ht="24"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148</v>
      </c>
      <c r="T57" s="581" t="s">
        <v>149</v>
      </c>
      <c r="U57" s="581" t="s">
        <v>430</v>
      </c>
      <c r="V57" s="581" t="s">
        <v>150</v>
      </c>
      <c r="W57" s="581" t="s">
        <v>151</v>
      </c>
      <c r="X57" s="581" t="s">
        <v>431</v>
      </c>
      <c r="Y57" s="581" t="s">
        <v>432</v>
      </c>
      <c r="Z57" s="581" t="s">
        <v>433</v>
      </c>
      <c r="AA57" s="581" t="s">
        <v>152</v>
      </c>
      <c r="AB57" s="581" t="s">
        <v>153</v>
      </c>
      <c r="AC57" s="581" t="s">
        <v>434</v>
      </c>
      <c r="AD57" s="581" t="s">
        <v>435</v>
      </c>
      <c r="AE57" s="581" t="s">
        <v>154</v>
      </c>
      <c r="AF57" s="581" t="s">
        <v>155</v>
      </c>
      <c r="AG57" s="581" t="s">
        <v>156</v>
      </c>
      <c r="AH57" s="581" t="s">
        <v>157</v>
      </c>
      <c r="AI57" s="581" t="s">
        <v>436</v>
      </c>
      <c r="AJ57" s="581" t="s">
        <v>158</v>
      </c>
      <c r="AK57" s="581" t="s">
        <v>159</v>
      </c>
      <c r="AL57" s="581" t="s">
        <v>160</v>
      </c>
      <c r="AM57" s="581" t="s">
        <v>437</v>
      </c>
      <c r="AN57" s="581" t="s">
        <v>161</v>
      </c>
      <c r="AO57" s="581" t="s">
        <v>162</v>
      </c>
      <c r="AP57" s="581" t="s">
        <v>163</v>
      </c>
      <c r="AQ57" s="581" t="s">
        <v>164</v>
      </c>
      <c r="AR57" s="581" t="s">
        <v>438</v>
      </c>
      <c r="AS57" s="581" t="s">
        <v>165</v>
      </c>
      <c r="AT57" s="581" t="s">
        <v>166</v>
      </c>
      <c r="AU57" s="582" t="s">
        <v>167</v>
      </c>
      <c r="AV57" s="908"/>
      <c r="AW57" s="908"/>
      <c r="AX57" s="908"/>
      <c r="AY57" s="908"/>
      <c r="AZ57" s="361"/>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148</v>
      </c>
      <c r="BT57" s="554" t="s">
        <v>149</v>
      </c>
      <c r="BU57" s="554" t="s">
        <v>430</v>
      </c>
      <c r="BV57" s="554" t="s">
        <v>150</v>
      </c>
      <c r="BW57" s="554" t="s">
        <v>151</v>
      </c>
      <c r="BX57" s="554" t="s">
        <v>431</v>
      </c>
      <c r="BY57" s="555" t="s">
        <v>432</v>
      </c>
      <c r="BZ57" s="555" t="s">
        <v>433</v>
      </c>
      <c r="CA57" s="555" t="s">
        <v>152</v>
      </c>
      <c r="CB57" s="555" t="s">
        <v>153</v>
      </c>
      <c r="CC57" s="555" t="s">
        <v>434</v>
      </c>
      <c r="CD57" s="555" t="s">
        <v>435</v>
      </c>
      <c r="CE57" s="555" t="s">
        <v>154</v>
      </c>
      <c r="CF57" s="555" t="s">
        <v>155</v>
      </c>
      <c r="CG57" s="555" t="s">
        <v>156</v>
      </c>
      <c r="CH57" s="555" t="s">
        <v>157</v>
      </c>
      <c r="CI57" s="555" t="s">
        <v>436</v>
      </c>
      <c r="CJ57" s="555" t="s">
        <v>158</v>
      </c>
      <c r="CK57" s="555" t="s">
        <v>159</v>
      </c>
      <c r="CL57" s="555" t="s">
        <v>160</v>
      </c>
      <c r="CM57" s="555" t="s">
        <v>437</v>
      </c>
      <c r="CN57" s="555" t="s">
        <v>161</v>
      </c>
      <c r="CO57" s="555" t="s">
        <v>162</v>
      </c>
      <c r="CP57" s="555" t="s">
        <v>163</v>
      </c>
      <c r="CQ57" s="555" t="s">
        <v>164</v>
      </c>
      <c r="CR57" s="555" t="s">
        <v>438</v>
      </c>
      <c r="CS57" s="555" t="s">
        <v>165</v>
      </c>
      <c r="CT57" s="555" t="s">
        <v>166</v>
      </c>
      <c r="CU57" s="555" t="s">
        <v>167</v>
      </c>
      <c r="CV57" s="201"/>
      <c r="CW57" s="201"/>
      <c r="CX57" s="201"/>
      <c r="CY57" s="201"/>
      <c r="CZ57" s="201"/>
    </row>
    <row r="58" s="454" customFormat="true" ht="15" customHeight="true" x14ac:dyDescent="0.2">
      <c r="A58" s="1068" t="s">
        <v>169</v>
      </c>
      <c r="B58" s="386" t="s">
        <v>170</v>
      </c>
      <c r="C58" s="145">
        <v>0.27049190751592334</v>
      </c>
      <c r="D58" s="144">
        <v>0.27125689931717833</v>
      </c>
      <c r="E58" s="144">
        <v>1.0552945859032898</v>
      </c>
      <c r="F58" s="144">
        <v>2.940467997709284</v>
      </c>
      <c r="G58" s="143">
        <v>20.729360165496086</v>
      </c>
      <c r="H58" s="142">
        <v>2.4469184101372354</v>
      </c>
      <c r="I58" s="144">
        <v>4.9416637181421885</v>
      </c>
      <c r="J58" s="144">
        <v>16.959864318939243</v>
      </c>
      <c r="K58" s="144">
        <v>22.499018859250562</v>
      </c>
      <c r="L58" s="141">
        <v>37.869173860533444</v>
      </c>
      <c r="M58" s="145">
        <v>0.16727572195825624</v>
      </c>
      <c r="N58" s="144">
        <v>0.26743057821138866</v>
      </c>
      <c r="O58" s="144">
        <v>0.63209269583778038</v>
      </c>
      <c r="P58" s="144">
        <v>0.97248656748359852</v>
      </c>
      <c r="Q58" s="143">
        <v>6.6380225378066759</v>
      </c>
      <c r="R58" s="142">
        <v>5.0202170966757693</v>
      </c>
      <c r="S58" s="144">
        <v>10.598898719126685</v>
      </c>
      <c r="T58" s="144">
        <v>0.86709061695164258</v>
      </c>
      <c r="U58" s="144">
        <v>0.36150064859121778</v>
      </c>
      <c r="V58" s="144">
        <v>0.17688324529638674</v>
      </c>
      <c r="W58" s="144">
        <v>0.81277592566489698</v>
      </c>
      <c r="X58" s="144">
        <v>18.510240171816303</v>
      </c>
      <c r="Y58" s="144">
        <v>23.414325601378451</v>
      </c>
      <c r="Z58" s="144">
        <v>2.4145781612763155</v>
      </c>
      <c r="AA58" s="144">
        <v>16.376861675739555</v>
      </c>
      <c r="AB58" s="144">
        <v>7.583196111907081</v>
      </c>
      <c r="AC58" s="144">
        <v>20.542827202355042</v>
      </c>
      <c r="AD58" s="144">
        <v>33.438345453319407</v>
      </c>
      <c r="AE58" s="144">
        <v>1.3404573687994135</v>
      </c>
      <c r="AF58" s="144">
        <v>1.4061371980694755</v>
      </c>
      <c r="AG58" s="144">
        <v>1.9389382949943503</v>
      </c>
      <c r="AH58" s="144">
        <v>3.4044155369725546</v>
      </c>
      <c r="AI58" s="144">
        <v>41.000525407075692</v>
      </c>
      <c r="AJ58" s="144">
        <v>9.9248031783317288</v>
      </c>
      <c r="AK58" s="144">
        <v>5.7770939136577315</v>
      </c>
      <c r="AL58" s="144">
        <v>3.7492622119457932</v>
      </c>
      <c r="AM58" s="144">
        <v>3.2908425346713779</v>
      </c>
      <c r="AN58" s="144">
        <v>5.9576299973483451</v>
      </c>
      <c r="AO58" s="144">
        <v>3.5990818073923951</v>
      </c>
      <c r="AP58" s="144">
        <v>2.5643117491223792</v>
      </c>
      <c r="AQ58" s="144">
        <v>2.9984521663961412</v>
      </c>
      <c r="AR58" s="144">
        <v>0.25550113548968967</v>
      </c>
      <c r="AS58" s="144">
        <v>1.7463183356501644</v>
      </c>
      <c r="AT58" s="144">
        <v>0.62131289928811773</v>
      </c>
      <c r="AU58" s="141">
        <v>4.8844762203088807</v>
      </c>
      <c r="AV58" s="908"/>
      <c r="AW58" s="908"/>
      <c r="AX58" s="908"/>
      <c r="AY58" s="908"/>
      <c r="AZ58" s="361"/>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419"/>
      <c r="CN58" s="419"/>
      <c r="CO58" s="419"/>
      <c r="CP58" s="419"/>
      <c r="CQ58" s="419"/>
      <c r="CR58" s="419"/>
      <c r="CS58" s="419"/>
      <c r="CT58" s="419"/>
      <c r="CU58" s="419"/>
      <c r="CV58" s="6"/>
      <c r="CW58" s="6"/>
      <c r="CX58" s="6"/>
      <c r="CY58" s="6"/>
      <c r="CZ58" s="6"/>
    </row>
    <row r="59" s="454" customFormat="true" ht="15" customHeight="true" x14ac:dyDescent="0.2">
      <c r="A59" s="1069"/>
      <c r="B59" s="387" t="s">
        <v>377</v>
      </c>
      <c r="C59" s="140">
        <v>0.12435529575698381</v>
      </c>
      <c r="D59" s="139">
        <v>0.64453357403238443</v>
      </c>
      <c r="E59" s="139">
        <v>1.6601500715806738</v>
      </c>
      <c r="F59" s="139">
        <v>6.7281458828953546</v>
      </c>
      <c r="G59" s="138">
        <v>16.420755039873832</v>
      </c>
      <c r="H59" s="137">
        <v>5.7581708820191402</v>
      </c>
      <c r="I59" s="139">
        <v>14.894485261165622</v>
      </c>
      <c r="J59" s="139">
        <v>16.540035006566274</v>
      </c>
      <c r="K59" s="139">
        <v>21.841971076433801</v>
      </c>
      <c r="L59" s="136">
        <v>18.513757882662958</v>
      </c>
      <c r="M59" s="140">
        <v>7.724015709569193E-2</v>
      </c>
      <c r="N59" s="139">
        <v>0.53232693771630124</v>
      </c>
      <c r="O59" s="139">
        <v>0.78695746363725982</v>
      </c>
      <c r="P59" s="139">
        <v>2.4467923569186105</v>
      </c>
      <c r="Q59" s="138">
        <v>7.2307365668668258</v>
      </c>
      <c r="R59" s="137">
        <v>7.9896286216349299</v>
      </c>
      <c r="S59" s="139">
        <v>10.281802165194174</v>
      </c>
      <c r="T59" s="139">
        <v>5.5537936704689495</v>
      </c>
      <c r="U59" s="139">
        <v>0</v>
      </c>
      <c r="V59" s="139">
        <v>3.4397430981506703</v>
      </c>
      <c r="W59" s="139">
        <v>1.055916157363884</v>
      </c>
      <c r="X59" s="139">
        <v>8.6473397314454914</v>
      </c>
      <c r="Y59" s="139">
        <v>6.4856764609683522</v>
      </c>
      <c r="Z59" s="139">
        <v>0.10066422913624874</v>
      </c>
      <c r="AA59" s="139">
        <v>1.0841946302334191</v>
      </c>
      <c r="AB59" s="139">
        <v>22.811080028144623</v>
      </c>
      <c r="AC59" s="139">
        <v>3.1679161820654951</v>
      </c>
      <c r="AD59" s="139">
        <v>5.3536273165562145</v>
      </c>
      <c r="AE59" s="139">
        <v>0.55068581117933024</v>
      </c>
      <c r="AF59" s="139">
        <v>7.309397394170122</v>
      </c>
      <c r="AG59" s="139">
        <v>1.6820593159627157</v>
      </c>
      <c r="AH59" s="139">
        <v>9.8449929478106295</v>
      </c>
      <c r="AI59" s="139">
        <v>1.7437182140298761</v>
      </c>
      <c r="AJ59" s="139">
        <v>3.4187363134188664</v>
      </c>
      <c r="AK59" s="139">
        <v>2.9170852668065339</v>
      </c>
      <c r="AL59" s="139">
        <v>7.0206732740702229</v>
      </c>
      <c r="AM59" s="139">
        <v>11.089942159204021</v>
      </c>
      <c r="AN59" s="139">
        <v>7.1595289928029313</v>
      </c>
      <c r="AO59" s="139">
        <v>0.25247049477785327</v>
      </c>
      <c r="AP59" s="139">
        <v>8.0646092192258205</v>
      </c>
      <c r="AQ59" s="139">
        <v>1.4116803131232538</v>
      </c>
      <c r="AR59" s="139">
        <v>0.5101858591159828</v>
      </c>
      <c r="AS59" s="139">
        <v>1.9269719565794918</v>
      </c>
      <c r="AT59" s="139">
        <v>0.31878694640135447</v>
      </c>
      <c r="AU59" s="136">
        <v>4.6340151903993148</v>
      </c>
      <c r="AV59" s="908"/>
      <c r="AW59" s="908"/>
      <c r="AX59" s="908"/>
      <c r="AY59" s="908"/>
      <c r="AZ59" s="361"/>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423"/>
      <c r="CN59" s="423"/>
      <c r="CO59" s="423"/>
      <c r="CP59" s="423"/>
      <c r="CQ59" s="423"/>
      <c r="CR59" s="423"/>
      <c r="CS59" s="423"/>
      <c r="CT59" s="423"/>
      <c r="CU59" s="423"/>
      <c r="CV59" s="6"/>
      <c r="CW59" s="6"/>
      <c r="CX59" s="6"/>
      <c r="CY59" s="6"/>
      <c r="CZ59" s="6"/>
    </row>
    <row r="60" s="454" customFormat="true" ht="15" customHeight="true" x14ac:dyDescent="0.2">
      <c r="A60" s="1069"/>
      <c r="B60" s="387" t="s">
        <v>378</v>
      </c>
      <c r="C60" s="140">
        <v>11.661477588608795</v>
      </c>
      <c r="D60" s="139">
        <v>14.093562248194544</v>
      </c>
      <c r="E60" s="139">
        <v>16.446843672153513</v>
      </c>
      <c r="F60" s="139">
        <v>16.604664200257723</v>
      </c>
      <c r="G60" s="138">
        <v>9.5337781547123814</v>
      </c>
      <c r="H60" s="137">
        <v>18.147919479252327</v>
      </c>
      <c r="I60" s="139">
        <v>14.444511158174947</v>
      </c>
      <c r="J60" s="139">
        <v>7.2935066113191045</v>
      </c>
      <c r="K60" s="139">
        <v>10.120226772651383</v>
      </c>
      <c r="L60" s="136">
        <v>3.5190371449159512</v>
      </c>
      <c r="M60" s="140">
        <v>11.479710421756971</v>
      </c>
      <c r="N60" s="139">
        <v>14.354178090398895</v>
      </c>
      <c r="O60" s="139">
        <v>12.909079680645434</v>
      </c>
      <c r="P60" s="139">
        <v>18.79960644306971</v>
      </c>
      <c r="Q60" s="138">
        <v>14.933757054418384</v>
      </c>
      <c r="R60" s="137">
        <v>35.617026473869878</v>
      </c>
      <c r="S60" s="139">
        <v>5.9600753591450797</v>
      </c>
      <c r="T60" s="139">
        <v>24.811924244891436</v>
      </c>
      <c r="U60" s="139">
        <v>8.0902466796263095</v>
      </c>
      <c r="V60" s="139">
        <v>6.4341162417725544</v>
      </c>
      <c r="W60" s="139">
        <v>13.115064187856065</v>
      </c>
      <c r="X60" s="139">
        <v>38.541587745854272</v>
      </c>
      <c r="Y60" s="139">
        <v>24.482763342888227</v>
      </c>
      <c r="Z60" s="139">
        <v>9.613284391793437</v>
      </c>
      <c r="AA60" s="139">
        <v>15.852684874092621</v>
      </c>
      <c r="AB60" s="139">
        <v>18.775326370614437</v>
      </c>
      <c r="AC60" s="139">
        <v>20.506930197287595</v>
      </c>
      <c r="AD60" s="139">
        <v>43.702493081426127</v>
      </c>
      <c r="AE60" s="139">
        <v>19.1089925563574</v>
      </c>
      <c r="AF60" s="139">
        <v>21.208656768598345</v>
      </c>
      <c r="AG60" s="139">
        <v>1.979963509744767</v>
      </c>
      <c r="AH60" s="139">
        <v>23.27026354263883</v>
      </c>
      <c r="AI60" s="139">
        <v>25.225309500947347</v>
      </c>
      <c r="AJ60" s="139">
        <v>17.504113216927117</v>
      </c>
      <c r="AK60" s="139">
        <v>16.522541264793372</v>
      </c>
      <c r="AL60" s="139">
        <v>3.3870227189067856</v>
      </c>
      <c r="AM60" s="139">
        <v>20.112066327298216</v>
      </c>
      <c r="AN60" s="139">
        <v>6.8797087385418632</v>
      </c>
      <c r="AO60" s="139">
        <v>6.705654526427729</v>
      </c>
      <c r="AP60" s="139">
        <v>16.053108136725459</v>
      </c>
      <c r="AQ60" s="139">
        <v>7.3085657505567765</v>
      </c>
      <c r="AR60" s="139">
        <v>4.8088317483639793</v>
      </c>
      <c r="AS60" s="139">
        <v>10.682349428907491</v>
      </c>
      <c r="AT60" s="139">
        <v>3.9861094495642102</v>
      </c>
      <c r="AU60" s="136">
        <v>18.285566042054931</v>
      </c>
      <c r="AV60" s="908"/>
      <c r="AW60" s="908"/>
      <c r="AX60" s="908"/>
      <c r="AY60" s="908"/>
      <c r="AZ60" s="361"/>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423"/>
      <c r="CN60" s="423"/>
      <c r="CO60" s="423"/>
      <c r="CP60" s="423"/>
      <c r="CQ60" s="423"/>
      <c r="CR60" s="423"/>
      <c r="CS60" s="423"/>
      <c r="CT60" s="423"/>
      <c r="CU60" s="423"/>
      <c r="CV60" s="6"/>
      <c r="CW60" s="6"/>
      <c r="CX60" s="6"/>
      <c r="CY60" s="6"/>
      <c r="CZ60" s="6"/>
    </row>
    <row r="61" s="454" customFormat="true" ht="15" customHeight="true" x14ac:dyDescent="0.2">
      <c r="A61" s="1069"/>
      <c r="B61" s="387" t="s">
        <v>379</v>
      </c>
      <c r="C61" s="140">
        <v>1.8518923489242982</v>
      </c>
      <c r="D61" s="139">
        <v>4.4144785001175748</v>
      </c>
      <c r="E61" s="139">
        <v>7.7597457202257507</v>
      </c>
      <c r="F61" s="139">
        <v>17.475076742138533</v>
      </c>
      <c r="G61" s="138">
        <v>19.926523502916112</v>
      </c>
      <c r="H61" s="137">
        <v>29.800609836874507</v>
      </c>
      <c r="I61" s="139">
        <v>36.227948761830255</v>
      </c>
      <c r="J61" s="139">
        <v>31.629118507424497</v>
      </c>
      <c r="K61" s="139">
        <v>20.35133468622972</v>
      </c>
      <c r="L61" s="136">
        <v>15.991413140977498</v>
      </c>
      <c r="M61" s="140">
        <v>1.0679891356913633</v>
      </c>
      <c r="N61" s="139">
        <v>2.5851431457233165</v>
      </c>
      <c r="O61" s="139">
        <v>5.8387508962367836</v>
      </c>
      <c r="P61" s="139">
        <v>7.4118497428210555</v>
      </c>
      <c r="Q61" s="138">
        <v>11.471050444776134</v>
      </c>
      <c r="R61" s="137">
        <v>13.061581943318021</v>
      </c>
      <c r="S61" s="139">
        <v>30.894909884591794</v>
      </c>
      <c r="T61" s="139">
        <v>2.2474252043303595</v>
      </c>
      <c r="U61" s="139">
        <v>0.77002576316118676</v>
      </c>
      <c r="V61" s="139">
        <v>1.9864394685658582</v>
      </c>
      <c r="W61" s="139">
        <v>1.5498387561979483</v>
      </c>
      <c r="X61" s="139">
        <v>5.0490402518524844</v>
      </c>
      <c r="Y61" s="139">
        <v>6.0301390278916287</v>
      </c>
      <c r="Z61" s="139">
        <v>1.3871225961447715</v>
      </c>
      <c r="AA61" s="139">
        <v>7.2356924512976146</v>
      </c>
      <c r="AB61" s="139">
        <v>35.015352424203748</v>
      </c>
      <c r="AC61" s="139">
        <v>6.0324268176898324</v>
      </c>
      <c r="AD61" s="139">
        <v>4.347533452621394</v>
      </c>
      <c r="AE61" s="139">
        <v>1.468495496478214</v>
      </c>
      <c r="AF61" s="139">
        <v>7.2097763309316765</v>
      </c>
      <c r="AG61" s="139">
        <v>6.7142457230923931</v>
      </c>
      <c r="AH61" s="139">
        <v>12.800151846419839</v>
      </c>
      <c r="AI61" s="139">
        <v>13.378853793456628</v>
      </c>
      <c r="AJ61" s="139">
        <v>10.94713438354812</v>
      </c>
      <c r="AK61" s="139">
        <v>18.69637740692691</v>
      </c>
      <c r="AL61" s="139">
        <v>16.764368751525616</v>
      </c>
      <c r="AM61" s="139">
        <v>5.5213988720456761</v>
      </c>
      <c r="AN61" s="139">
        <v>18.220567935070729</v>
      </c>
      <c r="AO61" s="139">
        <v>1.5703615922146716</v>
      </c>
      <c r="AP61" s="139">
        <v>13.537911410938458</v>
      </c>
      <c r="AQ61" s="139">
        <v>0.91274108378321606</v>
      </c>
      <c r="AR61" s="139">
        <v>2.366795660789057</v>
      </c>
      <c r="AS61" s="139">
        <v>1.3391596851829974</v>
      </c>
      <c r="AT61" s="139">
        <v>2.0423624228454238</v>
      </c>
      <c r="AU61" s="136">
        <v>14.581807856211345</v>
      </c>
      <c r="AV61" s="908"/>
      <c r="AW61" s="908"/>
      <c r="AX61" s="908"/>
      <c r="AY61" s="908"/>
      <c r="AZ61" s="361"/>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423"/>
      <c r="CN61" s="423"/>
      <c r="CO61" s="423"/>
      <c r="CP61" s="423"/>
      <c r="CQ61" s="423"/>
      <c r="CR61" s="423"/>
      <c r="CS61" s="423"/>
      <c r="CT61" s="423"/>
      <c r="CU61" s="423"/>
      <c r="CV61" s="6"/>
      <c r="CW61" s="6"/>
      <c r="CX61" s="6"/>
      <c r="CY61" s="6"/>
      <c r="CZ61" s="6"/>
    </row>
    <row r="62" s="454" customFormat="true" ht="15" customHeight="true" x14ac:dyDescent="0.2">
      <c r="A62" s="1069"/>
      <c r="B62" s="387" t="s">
        <v>439</v>
      </c>
      <c r="C62" s="140">
        <v>7.0775005255998211</v>
      </c>
      <c r="D62" s="139">
        <v>10.859406815826008</v>
      </c>
      <c r="E62" s="139">
        <v>9.6058154347738771</v>
      </c>
      <c r="F62" s="139">
        <v>8.2447643105937356</v>
      </c>
      <c r="G62" s="138">
        <v>6.0338552400122731</v>
      </c>
      <c r="H62" s="137">
        <v>4.4756284117572962</v>
      </c>
      <c r="I62" s="139">
        <v>4.327621467051106</v>
      </c>
      <c r="J62" s="139">
        <v>7.7526783180192629</v>
      </c>
      <c r="K62" s="139">
        <v>6.493972769683741</v>
      </c>
      <c r="L62" s="136">
        <v>3.9122840852232139</v>
      </c>
      <c r="M62" s="140">
        <v>6.655993116950996</v>
      </c>
      <c r="N62" s="139">
        <v>9.8726158142401488</v>
      </c>
      <c r="O62" s="139">
        <v>11.282244015155168</v>
      </c>
      <c r="P62" s="139">
        <v>9.5508496303317241</v>
      </c>
      <c r="Q62" s="138">
        <v>8.6023860313948859</v>
      </c>
      <c r="R62" s="137">
        <v>0</v>
      </c>
      <c r="S62" s="139">
        <v>10.311984570524729</v>
      </c>
      <c r="T62" s="139">
        <v>4.0922838249147082</v>
      </c>
      <c r="U62" s="139">
        <v>13.193030870648833</v>
      </c>
      <c r="V62" s="139">
        <v>7.9412055838213229</v>
      </c>
      <c r="W62" s="139">
        <v>8.8368539728504576</v>
      </c>
      <c r="X62" s="139">
        <v>1.2977112750524089</v>
      </c>
      <c r="Y62" s="139">
        <v>1.6052499027838558</v>
      </c>
      <c r="Z62" s="139">
        <v>20.734641217285784</v>
      </c>
      <c r="AA62" s="139">
        <v>16.272637960399777</v>
      </c>
      <c r="AB62" s="139">
        <v>0</v>
      </c>
      <c r="AC62" s="139">
        <v>3.226382381866598</v>
      </c>
      <c r="AD62" s="139">
        <v>0.61626535038310437</v>
      </c>
      <c r="AE62" s="139">
        <v>6.7485163406249393</v>
      </c>
      <c r="AF62" s="139">
        <v>0</v>
      </c>
      <c r="AG62" s="139">
        <v>0.1233054312250341</v>
      </c>
      <c r="AH62" s="139">
        <v>8.6808721963099149</v>
      </c>
      <c r="AI62" s="139">
        <v>1.5191310401076601</v>
      </c>
      <c r="AJ62" s="139">
        <v>15.356440626930143</v>
      </c>
      <c r="AK62" s="139">
        <v>3.3419597868836228</v>
      </c>
      <c r="AL62" s="139">
        <v>24.410859066238466</v>
      </c>
      <c r="AM62" s="139">
        <v>1.1689523232076615</v>
      </c>
      <c r="AN62" s="139">
        <v>3.9577619634569206</v>
      </c>
      <c r="AO62" s="139">
        <v>10.370609966631653</v>
      </c>
      <c r="AP62" s="139">
        <v>3.9616182413122938</v>
      </c>
      <c r="AQ62" s="139">
        <v>1.8075053972164314</v>
      </c>
      <c r="AR62" s="139">
        <v>31.127946921588865</v>
      </c>
      <c r="AS62" s="139">
        <v>2.0692631097188561</v>
      </c>
      <c r="AT62" s="139">
        <v>3.1684949576522201</v>
      </c>
      <c r="AU62" s="136">
        <v>0</v>
      </c>
      <c r="AV62" s="908"/>
      <c r="AW62" s="908"/>
      <c r="AX62" s="908"/>
      <c r="AY62" s="908"/>
      <c r="AZ62" s="361"/>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423"/>
      <c r="CN62" s="423"/>
      <c r="CO62" s="423"/>
      <c r="CP62" s="423"/>
      <c r="CQ62" s="423"/>
      <c r="CR62" s="423"/>
      <c r="CS62" s="423"/>
      <c r="CT62" s="423"/>
      <c r="CU62" s="423"/>
      <c r="CV62" s="6"/>
      <c r="CW62" s="6"/>
      <c r="CX62" s="6"/>
      <c r="CY62" s="6"/>
      <c r="CZ62" s="6"/>
    </row>
    <row r="63" s="454" customFormat="true" ht="15" customHeight="true" x14ac:dyDescent="0.2">
      <c r="A63" s="1069"/>
      <c r="B63" s="387" t="s">
        <v>440</v>
      </c>
      <c r="C63" s="140">
        <v>9.529539949970447</v>
      </c>
      <c r="D63" s="139">
        <v>8.7938994597387445</v>
      </c>
      <c r="E63" s="139">
        <v>10.737216093569238</v>
      </c>
      <c r="F63" s="139">
        <v>13.196649771670726</v>
      </c>
      <c r="G63" s="138">
        <v>10.488439392065072</v>
      </c>
      <c r="H63" s="137">
        <v>16.296484345883396</v>
      </c>
      <c r="I63" s="139">
        <v>11.098023396404395</v>
      </c>
      <c r="J63" s="139">
        <v>9.4852646839621872</v>
      </c>
      <c r="K63" s="139">
        <v>8.0866164081263605</v>
      </c>
      <c r="L63" s="136">
        <v>8.965384373516903</v>
      </c>
      <c r="M63" s="140">
        <v>8.8400926018171226</v>
      </c>
      <c r="N63" s="139">
        <v>9.1458134445240837</v>
      </c>
      <c r="O63" s="139">
        <v>10.028886836928502</v>
      </c>
      <c r="P63" s="139">
        <v>10.428475528140641</v>
      </c>
      <c r="Q63" s="138">
        <v>13.971498267304566</v>
      </c>
      <c r="R63" s="137">
        <v>4.7356309676608488</v>
      </c>
      <c r="S63" s="139">
        <v>15.772069177219326</v>
      </c>
      <c r="T63" s="139">
        <v>8.831794130051394</v>
      </c>
      <c r="U63" s="139">
        <v>11.249947743791505</v>
      </c>
      <c r="V63" s="139">
        <v>2.5845643059922896</v>
      </c>
      <c r="W63" s="139">
        <v>10.355492479701404</v>
      </c>
      <c r="X63" s="139">
        <v>21.524381481278571</v>
      </c>
      <c r="Y63" s="139">
        <v>28.85544634582045</v>
      </c>
      <c r="Z63" s="139">
        <v>6.0752318006549739</v>
      </c>
      <c r="AA63" s="139">
        <v>10.249623168099143</v>
      </c>
      <c r="AB63" s="139">
        <v>3.1402415545725177</v>
      </c>
      <c r="AC63" s="139">
        <v>32.425311180847331</v>
      </c>
      <c r="AD63" s="139">
        <v>10.20656062041896</v>
      </c>
      <c r="AE63" s="139">
        <v>13.960450034129638</v>
      </c>
      <c r="AF63" s="139">
        <v>9.0464628521619144</v>
      </c>
      <c r="AG63" s="139">
        <v>16.822416139389397</v>
      </c>
      <c r="AH63" s="139">
        <v>3.6100247983442668</v>
      </c>
      <c r="AI63" s="139">
        <v>16.224846437495145</v>
      </c>
      <c r="AJ63" s="139">
        <v>4.233130703279846</v>
      </c>
      <c r="AK63" s="139">
        <v>9.5821661622214478</v>
      </c>
      <c r="AL63" s="139">
        <v>12.039603153887269</v>
      </c>
      <c r="AM63" s="139">
        <v>5.6606910375483421</v>
      </c>
      <c r="AN63" s="139">
        <v>14.464069955499307</v>
      </c>
      <c r="AO63" s="139">
        <v>14.739409537464313</v>
      </c>
      <c r="AP63" s="139">
        <v>9.7391399306251056</v>
      </c>
      <c r="AQ63" s="139">
        <v>12.783760731137365</v>
      </c>
      <c r="AR63" s="139">
        <v>15.216192036076581</v>
      </c>
      <c r="AS63" s="139">
        <v>9.4639474885453279</v>
      </c>
      <c r="AT63" s="139">
        <v>21.745503700319439</v>
      </c>
      <c r="AU63" s="136">
        <v>4.0845763441660763</v>
      </c>
      <c r="AV63" s="908"/>
      <c r="AW63" s="908"/>
      <c r="AX63" s="908"/>
      <c r="AY63" s="908"/>
      <c r="AZ63" s="361"/>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423"/>
      <c r="CN63" s="423"/>
      <c r="CO63" s="423"/>
      <c r="CP63" s="423"/>
      <c r="CQ63" s="423"/>
      <c r="CR63" s="423"/>
      <c r="CS63" s="423"/>
      <c r="CT63" s="423"/>
      <c r="CU63" s="423"/>
      <c r="CV63" s="6"/>
      <c r="CW63" s="6"/>
      <c r="CX63" s="6"/>
      <c r="CY63" s="6"/>
      <c r="CZ63" s="6"/>
    </row>
    <row r="64" s="454" customFormat="true" ht="15" customHeight="true" x14ac:dyDescent="0.2">
      <c r="A64" s="1069"/>
      <c r="B64" s="387" t="s">
        <v>441</v>
      </c>
      <c r="C64" s="140">
        <v>30.449965627095576</v>
      </c>
      <c r="D64" s="139">
        <v>27.214915800064411</v>
      </c>
      <c r="E64" s="139">
        <v>19.189300637868019</v>
      </c>
      <c r="F64" s="139">
        <v>14.262365119805207</v>
      </c>
      <c r="G64" s="138">
        <v>4.297904963901293</v>
      </c>
      <c r="H64" s="137">
        <v>8.2932498496762843</v>
      </c>
      <c r="I64" s="139">
        <v>6.2176867184875952</v>
      </c>
      <c r="J64" s="139">
        <v>1.4449635668629153</v>
      </c>
      <c r="K64" s="139">
        <v>2.6473410072280759</v>
      </c>
      <c r="L64" s="136">
        <v>1.8183889752417075</v>
      </c>
      <c r="M64" s="140">
        <v>31.598099325427125</v>
      </c>
      <c r="N64" s="139">
        <v>29.508119380450204</v>
      </c>
      <c r="O64" s="139">
        <v>21.562236996280408</v>
      </c>
      <c r="P64" s="139">
        <v>18.444126617473682</v>
      </c>
      <c r="Q64" s="138">
        <v>15.236367289992844</v>
      </c>
      <c r="R64" s="137">
        <v>15.84607568680036</v>
      </c>
      <c r="S64" s="139">
        <v>3.7779096801337126</v>
      </c>
      <c r="T64" s="139">
        <v>40.871988158632419</v>
      </c>
      <c r="U64" s="139">
        <v>47.230865014057485</v>
      </c>
      <c r="V64" s="139">
        <v>35.015549768205474</v>
      </c>
      <c r="W64" s="139">
        <v>3.9830787151253597</v>
      </c>
      <c r="X64" s="139">
        <v>2.2917219596530236</v>
      </c>
      <c r="Y64" s="139">
        <v>6.0699759835702887</v>
      </c>
      <c r="Z64" s="139">
        <v>22.628563992159833</v>
      </c>
      <c r="AA64" s="139">
        <v>5.5859043086997486</v>
      </c>
      <c r="AB64" s="139">
        <v>1.261022040875857</v>
      </c>
      <c r="AC64" s="139">
        <v>4.0617383633171018</v>
      </c>
      <c r="AD64" s="139">
        <v>2.3351747252747757</v>
      </c>
      <c r="AE64" s="139">
        <v>24.90461356278453</v>
      </c>
      <c r="AF64" s="139">
        <v>12.405383937631122</v>
      </c>
      <c r="AG64" s="139">
        <v>34.931993928277691</v>
      </c>
      <c r="AH64" s="139">
        <v>5.6226136204950627</v>
      </c>
      <c r="AI64" s="139">
        <v>0.38117348010726904</v>
      </c>
      <c r="AJ64" s="139">
        <v>14.928400120893636</v>
      </c>
      <c r="AK64" s="139">
        <v>19.249639829313903</v>
      </c>
      <c r="AL64" s="139">
        <v>19.117330403517499</v>
      </c>
      <c r="AM64" s="139">
        <v>8.1917784047562083</v>
      </c>
      <c r="AN64" s="139">
        <v>18.662936891932251</v>
      </c>
      <c r="AO64" s="139">
        <v>22.574093113704691</v>
      </c>
      <c r="AP64" s="139">
        <v>17.747063465935785</v>
      </c>
      <c r="AQ64" s="139">
        <v>32.978814706601426</v>
      </c>
      <c r="AR64" s="139">
        <v>15.843627126406925</v>
      </c>
      <c r="AS64" s="139">
        <v>40.938404035769004</v>
      </c>
      <c r="AT64" s="139">
        <v>54.109349580357268</v>
      </c>
      <c r="AU64" s="136">
        <v>2.9750736845742671</v>
      </c>
      <c r="AV64" s="908"/>
      <c r="AW64" s="908"/>
      <c r="AX64" s="908"/>
      <c r="AY64" s="908"/>
      <c r="AZ64" s="361"/>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423"/>
      <c r="CN64" s="423"/>
      <c r="CO64" s="423"/>
      <c r="CP64" s="423"/>
      <c r="CQ64" s="423"/>
      <c r="CR64" s="423"/>
      <c r="CS64" s="423"/>
      <c r="CT64" s="423"/>
      <c r="CU64" s="423"/>
      <c r="CV64" s="6"/>
      <c r="CW64" s="6"/>
      <c r="CX64" s="6"/>
      <c r="CY64" s="6"/>
      <c r="CZ64" s="6"/>
    </row>
    <row r="65" s="454" customFormat="true" ht="15" customHeight="true" x14ac:dyDescent="0.2">
      <c r="A65" s="1069"/>
      <c r="B65" s="387" t="s">
        <v>176</v>
      </c>
      <c r="C65" s="140">
        <v>1.3189767476235601</v>
      </c>
      <c r="D65" s="139">
        <v>1.5986474735344973</v>
      </c>
      <c r="E65" s="139">
        <v>2.7503010558112271</v>
      </c>
      <c r="F65" s="139">
        <v>2.5738236202452693</v>
      </c>
      <c r="G65" s="138">
        <v>1.7753779570948487</v>
      </c>
      <c r="H65" s="137">
        <v>1.9908930831499976</v>
      </c>
      <c r="I65" s="139">
        <v>1.8272274208135004</v>
      </c>
      <c r="J65" s="139">
        <v>2.6085569024623569</v>
      </c>
      <c r="K65" s="139">
        <v>0.20441705471821395</v>
      </c>
      <c r="L65" s="136">
        <v>0.53405965155853963</v>
      </c>
      <c r="M65" s="140">
        <v>0.99987814307991796</v>
      </c>
      <c r="N65" s="139">
        <v>1.7261984396481456</v>
      </c>
      <c r="O65" s="139">
        <v>2.6373766849840585</v>
      </c>
      <c r="P65" s="139">
        <v>2.0248492196531882</v>
      </c>
      <c r="Q65" s="138">
        <v>3.4231917564802239</v>
      </c>
      <c r="R65" s="137">
        <v>2.4015308933332493</v>
      </c>
      <c r="S65" s="139">
        <v>0.86862266911740726</v>
      </c>
      <c r="T65" s="139">
        <v>0</v>
      </c>
      <c r="U65" s="139">
        <v>0.98695230291546565</v>
      </c>
      <c r="V65" s="139">
        <v>1.2607106239143713</v>
      </c>
      <c r="W65" s="139">
        <v>8.2907975228350335</v>
      </c>
      <c r="X65" s="139">
        <v>0</v>
      </c>
      <c r="Y65" s="139">
        <v>0.92296079809642961</v>
      </c>
      <c r="Z65" s="139">
        <v>1.7569164625471083</v>
      </c>
      <c r="AA65" s="139">
        <v>10.340649607337829</v>
      </c>
      <c r="AB65" s="139">
        <v>0.57938449105610779</v>
      </c>
      <c r="AC65" s="139">
        <v>0.67488189688690325</v>
      </c>
      <c r="AD65" s="139">
        <v>0</v>
      </c>
      <c r="AE65" s="139">
        <v>0.67923671873110991</v>
      </c>
      <c r="AF65" s="139">
        <v>0.13481551064173133</v>
      </c>
      <c r="AG65" s="139">
        <v>2.4661154678323567</v>
      </c>
      <c r="AH65" s="139">
        <v>3.3478129612653498</v>
      </c>
      <c r="AI65" s="139">
        <v>0</v>
      </c>
      <c r="AJ65" s="139">
        <v>0.82341644357781207</v>
      </c>
      <c r="AK65" s="139">
        <v>0.57869896945055965</v>
      </c>
      <c r="AL65" s="139">
        <v>0</v>
      </c>
      <c r="AM65" s="139">
        <v>2.5757278309143246</v>
      </c>
      <c r="AN65" s="139">
        <v>0.10285791178309472</v>
      </c>
      <c r="AO65" s="139">
        <v>2.9596032462714641</v>
      </c>
      <c r="AP65" s="139">
        <v>6.8854238818541749</v>
      </c>
      <c r="AQ65" s="139">
        <v>0.63705809546653003</v>
      </c>
      <c r="AR65" s="139">
        <v>4.3605221618867374E-2</v>
      </c>
      <c r="AS65" s="139">
        <v>0.11523396084207108</v>
      </c>
      <c r="AT65" s="139">
        <v>0.17600539860064585</v>
      </c>
      <c r="AU65" s="136">
        <v>0</v>
      </c>
      <c r="AV65" s="908"/>
      <c r="AW65" s="908"/>
      <c r="AX65" s="908"/>
      <c r="AY65" s="908"/>
      <c r="AZ65" s="361"/>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423"/>
      <c r="CN65" s="423"/>
      <c r="CO65" s="423"/>
      <c r="CP65" s="423"/>
      <c r="CQ65" s="423"/>
      <c r="CR65" s="423"/>
      <c r="CS65" s="423"/>
      <c r="CT65" s="423"/>
      <c r="CU65" s="423"/>
      <c r="CV65" s="6"/>
      <c r="CW65" s="6"/>
      <c r="CX65" s="6"/>
      <c r="CY65" s="6"/>
      <c r="CZ65" s="6"/>
    </row>
    <row r="66" s="454" customFormat="true" ht="15" customHeight="true" x14ac:dyDescent="0.2">
      <c r="A66" s="1069"/>
      <c r="B66" s="387" t="s">
        <v>177</v>
      </c>
      <c r="C66" s="140">
        <v>8.2854197394441371</v>
      </c>
      <c r="D66" s="139">
        <v>9.5866043405601111</v>
      </c>
      <c r="E66" s="139">
        <v>11.045445396869715</v>
      </c>
      <c r="F66" s="139">
        <v>7.6497775093191835</v>
      </c>
      <c r="G66" s="138">
        <v>2.1556570973311753</v>
      </c>
      <c r="H66" s="137">
        <v>5.472761268345617</v>
      </c>
      <c r="I66" s="139">
        <v>0.81240147028205889</v>
      </c>
      <c r="J66" s="139">
        <v>1.2443401180071612</v>
      </c>
      <c r="K66" s="139">
        <v>0.78710862682729377</v>
      </c>
      <c r="L66" s="136">
        <v>0</v>
      </c>
      <c r="M66" s="140">
        <v>8.5140526940267502</v>
      </c>
      <c r="N66" s="139">
        <v>8.8343856351223309</v>
      </c>
      <c r="O66" s="139">
        <v>10.783118115301207</v>
      </c>
      <c r="P66" s="139">
        <v>11.921317116719067</v>
      </c>
      <c r="Q66" s="138">
        <v>7.1549912174178987</v>
      </c>
      <c r="R66" s="137">
        <v>2.6539513161906383</v>
      </c>
      <c r="S66" s="139">
        <v>0.3524516799671355</v>
      </c>
      <c r="T66" s="139">
        <v>7.9370507297235289</v>
      </c>
      <c r="U66" s="139">
        <v>6.2094061689815465</v>
      </c>
      <c r="V66" s="139">
        <v>8.2975982464877731</v>
      </c>
      <c r="W66" s="139">
        <v>14.49017331953014</v>
      </c>
      <c r="X66" s="139">
        <v>0</v>
      </c>
      <c r="Y66" s="139">
        <v>1.7534198550332381</v>
      </c>
      <c r="Z66" s="139">
        <v>5.0057805826006971</v>
      </c>
      <c r="AA66" s="139">
        <v>4.740277006150273</v>
      </c>
      <c r="AB66" s="139">
        <v>6.5755118659849181</v>
      </c>
      <c r="AC66" s="139">
        <v>0</v>
      </c>
      <c r="AD66" s="139">
        <v>0</v>
      </c>
      <c r="AE66" s="139">
        <v>7.4969385698080968</v>
      </c>
      <c r="AF66" s="139">
        <v>1.5983391186420164</v>
      </c>
      <c r="AG66" s="139">
        <v>9.2875527175066264</v>
      </c>
      <c r="AH66" s="139">
        <v>13.603650872555182</v>
      </c>
      <c r="AI66" s="139">
        <v>0</v>
      </c>
      <c r="AJ66" s="139">
        <v>4.2614393051007182</v>
      </c>
      <c r="AK66" s="139">
        <v>6.9012638354698117</v>
      </c>
      <c r="AL66" s="139">
        <v>2.1178194281360549</v>
      </c>
      <c r="AM66" s="139">
        <v>23.728165447058753</v>
      </c>
      <c r="AN66" s="139">
        <v>1.4644199521667816</v>
      </c>
      <c r="AO66" s="139">
        <v>11.264065390932915</v>
      </c>
      <c r="AP66" s="139">
        <v>18.295079298574592</v>
      </c>
      <c r="AQ66" s="139">
        <v>4.985333132249977</v>
      </c>
      <c r="AR66" s="139">
        <v>3.4493050681971984</v>
      </c>
      <c r="AS66" s="139">
        <v>14.215691160519354</v>
      </c>
      <c r="AT66" s="139">
        <v>9.0267423077864706</v>
      </c>
      <c r="AU66" s="136">
        <v>9.4284433868400637</v>
      </c>
      <c r="AV66" s="908"/>
      <c r="AW66" s="908"/>
      <c r="AX66" s="908"/>
      <c r="AY66" s="908"/>
      <c r="AZ66" s="361"/>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423"/>
      <c r="CN66" s="423"/>
      <c r="CO66" s="423"/>
      <c r="CP66" s="423"/>
      <c r="CQ66" s="423"/>
      <c r="CR66" s="423"/>
      <c r="CS66" s="423"/>
      <c r="CT66" s="423"/>
      <c r="CU66" s="423"/>
      <c r="CV66" s="6"/>
      <c r="CW66" s="6"/>
      <c r="CX66" s="6"/>
      <c r="CY66" s="6"/>
      <c r="CZ66" s="6"/>
    </row>
    <row r="67" s="454" customFormat="true" ht="15" customHeight="true" x14ac:dyDescent="0.2">
      <c r="A67" s="1069"/>
      <c r="B67" s="387" t="s">
        <v>442</v>
      </c>
      <c r="C67" s="140">
        <v>28.229336995951375</v>
      </c>
      <c r="D67" s="139">
        <v>21.64804240698103</v>
      </c>
      <c r="E67" s="139">
        <v>18.610683111088157</v>
      </c>
      <c r="F67" s="139">
        <v>9.4756846201874421</v>
      </c>
      <c r="G67" s="138">
        <v>2.9149999990184092</v>
      </c>
      <c r="H67" s="137">
        <v>5.7276490545675918</v>
      </c>
      <c r="I67" s="139">
        <v>2.9806607696921872</v>
      </c>
      <c r="J67" s="139">
        <v>2.1822676637505101</v>
      </c>
      <c r="K67" s="139">
        <v>2.6305572292712727</v>
      </c>
      <c r="L67" s="136">
        <v>0</v>
      </c>
      <c r="M67" s="140">
        <v>29.392799505997097</v>
      </c>
      <c r="N67" s="139">
        <v>22.26104054595978</v>
      </c>
      <c r="O67" s="139">
        <v>22.610301093920985</v>
      </c>
      <c r="P67" s="139">
        <v>16.771710165368798</v>
      </c>
      <c r="Q67" s="138">
        <v>8.6446301481918084</v>
      </c>
      <c r="R67" s="137">
        <v>12.232912569193106</v>
      </c>
      <c r="S67" s="139">
        <v>0</v>
      </c>
      <c r="T67" s="139">
        <v>4.7866494200355314</v>
      </c>
      <c r="U67" s="139">
        <v>11.628926162111776</v>
      </c>
      <c r="V67" s="139">
        <v>32.863189417793279</v>
      </c>
      <c r="W67" s="139">
        <v>36.636278692749904</v>
      </c>
      <c r="X67" s="139">
        <v>0.12056051926275443</v>
      </c>
      <c r="Y67" s="139">
        <v>0</v>
      </c>
      <c r="Z67" s="139">
        <v>30.121039662165721</v>
      </c>
      <c r="AA67" s="139">
        <v>12.261474317950011</v>
      </c>
      <c r="AB67" s="139">
        <v>3.4892057948530617</v>
      </c>
      <c r="AC67" s="139">
        <v>0</v>
      </c>
      <c r="AD67" s="139">
        <v>0</v>
      </c>
      <c r="AE67" s="139">
        <v>21.808038300120565</v>
      </c>
      <c r="AF67" s="139">
        <v>38.276759931737608</v>
      </c>
      <c r="AG67" s="139">
        <v>20.716405144316401</v>
      </c>
      <c r="AH67" s="139">
        <v>15.32676650172089</v>
      </c>
      <c r="AI67" s="139">
        <v>0</v>
      </c>
      <c r="AJ67" s="139">
        <v>16.672633798450239</v>
      </c>
      <c r="AK67" s="139">
        <v>11.458797855201356</v>
      </c>
      <c r="AL67" s="139">
        <v>10.417341774787561</v>
      </c>
      <c r="AM67" s="139">
        <v>18.613542472493343</v>
      </c>
      <c r="AN67" s="139">
        <v>16.660633038474579</v>
      </c>
      <c r="AO67" s="139">
        <v>23.509724161373409</v>
      </c>
      <c r="AP67" s="139">
        <v>2.9471319902836983</v>
      </c>
      <c r="AQ67" s="139">
        <v>31.99280151806899</v>
      </c>
      <c r="AR67" s="139">
        <v>26.378009222352915</v>
      </c>
      <c r="AS67" s="139">
        <v>15.867843217581671</v>
      </c>
      <c r="AT67" s="139">
        <v>1.7400653872841545</v>
      </c>
      <c r="AU67" s="136">
        <v>40.287501410460322</v>
      </c>
      <c r="AV67" s="908"/>
      <c r="AW67" s="908"/>
      <c r="AX67" s="908"/>
      <c r="AY67" s="908"/>
      <c r="AZ67" s="361"/>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423"/>
      <c r="CN67" s="423"/>
      <c r="CO67" s="423"/>
      <c r="CP67" s="423"/>
      <c r="CQ67" s="423"/>
      <c r="CR67" s="423"/>
      <c r="CS67" s="423"/>
      <c r="CT67" s="423"/>
      <c r="CU67" s="423"/>
      <c r="CV67" s="6"/>
      <c r="CW67" s="6"/>
      <c r="CX67" s="6"/>
      <c r="CY67" s="6"/>
      <c r="CZ67" s="6"/>
    </row>
    <row r="68" s="454" customFormat="true" ht="15" customHeight="true" x14ac:dyDescent="0.2">
      <c r="A68" s="1069"/>
      <c r="B68" s="387" t="s">
        <v>181</v>
      </c>
      <c r="C68" s="140">
        <v>0.11644712883284053</v>
      </c>
      <c r="D68" s="139">
        <v>7.0401545833821633E-2</v>
      </c>
      <c r="E68" s="139">
        <v>0.44242894024437074</v>
      </c>
      <c r="F68" s="139">
        <v>0.17416266860726662</v>
      </c>
      <c r="G68" s="138">
        <v>0.55003703720880581</v>
      </c>
      <c r="H68" s="137">
        <v>0.64608320465576941</v>
      </c>
      <c r="I68" s="139">
        <v>0.10625551843936581</v>
      </c>
      <c r="J68" s="139">
        <v>0.25080906250985652</v>
      </c>
      <c r="K68" s="139">
        <v>0</v>
      </c>
      <c r="L68" s="136">
        <v>0.50930919950242015</v>
      </c>
      <c r="M68" s="140">
        <v>0.11037364288335269</v>
      </c>
      <c r="N68" s="139">
        <v>5.6695045453893436E-2</v>
      </c>
      <c r="O68" s="139">
        <v>8.8729913882280229E-2</v>
      </c>
      <c r="P68" s="139">
        <v>0.54748695521933577</v>
      </c>
      <c r="Q68" s="138">
        <v>0.50564360678869069</v>
      </c>
      <c r="R68" s="137">
        <v>0</v>
      </c>
      <c r="S68" s="139">
        <v>0</v>
      </c>
      <c r="T68" s="139">
        <v>0</v>
      </c>
      <c r="U68" s="139">
        <v>0</v>
      </c>
      <c r="V68" s="139">
        <v>0</v>
      </c>
      <c r="W68" s="139">
        <v>0.81868311473714239</v>
      </c>
      <c r="X68" s="139">
        <v>0</v>
      </c>
      <c r="Y68" s="139">
        <v>0</v>
      </c>
      <c r="Z68" s="139">
        <v>0</v>
      </c>
      <c r="AA68" s="139">
        <v>0</v>
      </c>
      <c r="AB68" s="139">
        <v>0</v>
      </c>
      <c r="AC68" s="139">
        <v>0</v>
      </c>
      <c r="AD68" s="139">
        <v>0</v>
      </c>
      <c r="AE68" s="139">
        <v>0</v>
      </c>
      <c r="AF68" s="139">
        <v>0.42124647902176693</v>
      </c>
      <c r="AG68" s="139">
        <v>1.924405572394261</v>
      </c>
      <c r="AH68" s="139">
        <v>0.10763151659424906</v>
      </c>
      <c r="AI68" s="139">
        <v>0</v>
      </c>
      <c r="AJ68" s="139">
        <v>0.40394376674548177</v>
      </c>
      <c r="AK68" s="139">
        <v>2.7847466925143425</v>
      </c>
      <c r="AL68" s="139">
        <v>0</v>
      </c>
      <c r="AM68" s="139">
        <v>0</v>
      </c>
      <c r="AN68" s="139">
        <v>0.88370862628630431</v>
      </c>
      <c r="AO68" s="139">
        <v>0.10257263147075496</v>
      </c>
      <c r="AP68" s="139">
        <v>0</v>
      </c>
      <c r="AQ68" s="139">
        <v>0</v>
      </c>
      <c r="AR68" s="139">
        <v>0</v>
      </c>
      <c r="AS68" s="139">
        <v>0.30283268121045392</v>
      </c>
      <c r="AT68" s="139">
        <v>8.3466920606312084E-2</v>
      </c>
      <c r="AU68" s="136">
        <v>0</v>
      </c>
      <c r="AV68" s="908"/>
      <c r="AW68" s="908"/>
      <c r="AX68" s="908"/>
      <c r="AY68" s="908"/>
      <c r="AZ68" s="361"/>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423"/>
      <c r="CN68" s="423"/>
      <c r="CO68" s="423"/>
      <c r="CP68" s="423"/>
      <c r="CQ68" s="423"/>
      <c r="CR68" s="423"/>
      <c r="CS68" s="423"/>
      <c r="CT68" s="423"/>
      <c r="CU68" s="423"/>
      <c r="CV68" s="6"/>
      <c r="CW68" s="6"/>
      <c r="CX68" s="6"/>
      <c r="CY68" s="6"/>
      <c r="CZ68" s="6"/>
    </row>
    <row r="69" s="454" customFormat="true" ht="15" customHeight="true" x14ac:dyDescent="0.2">
      <c r="A69" s="1069"/>
      <c r="B69" s="387" t="s">
        <v>182</v>
      </c>
      <c r="C69" s="140">
        <v>0</v>
      </c>
      <c r="D69" s="139">
        <v>0</v>
      </c>
      <c r="E69" s="139">
        <v>1.3370951608689452E-2</v>
      </c>
      <c r="F69" s="139">
        <v>0.13444278069885862</v>
      </c>
      <c r="G69" s="138">
        <v>2.6293012236408018</v>
      </c>
      <c r="H69" s="137">
        <v>0.10228054612250359</v>
      </c>
      <c r="I69" s="139">
        <v>1.3385605953666257</v>
      </c>
      <c r="J69" s="139">
        <v>1.3357361558072134</v>
      </c>
      <c r="K69" s="139">
        <v>2.8550937356756552</v>
      </c>
      <c r="L69" s="136">
        <v>2.2505170369897174</v>
      </c>
      <c r="M69" s="140">
        <v>0</v>
      </c>
      <c r="N69" s="139">
        <v>0</v>
      </c>
      <c r="O69" s="139">
        <v>0</v>
      </c>
      <c r="P69" s="139">
        <v>5.8200707756394569E-2</v>
      </c>
      <c r="Q69" s="138">
        <v>1.2949641168835357</v>
      </c>
      <c r="R69" s="137">
        <v>0</v>
      </c>
      <c r="S69" s="139">
        <v>6.178879901167468</v>
      </c>
      <c r="T69" s="139">
        <v>0</v>
      </c>
      <c r="U69" s="139">
        <v>0</v>
      </c>
      <c r="V69" s="139">
        <v>0</v>
      </c>
      <c r="W69" s="139">
        <v>5.5047155387783951E-2</v>
      </c>
      <c r="X69" s="139">
        <v>3.634805733900452</v>
      </c>
      <c r="Y69" s="139">
        <v>0.38004268156911808</v>
      </c>
      <c r="Z69" s="139">
        <v>0</v>
      </c>
      <c r="AA69" s="139">
        <v>0</v>
      </c>
      <c r="AB69" s="139">
        <v>0.21393265982344012</v>
      </c>
      <c r="AC69" s="139">
        <v>9.3615857776841107</v>
      </c>
      <c r="AD69" s="139">
        <v>0</v>
      </c>
      <c r="AE69" s="139">
        <v>1.3587485298963848</v>
      </c>
      <c r="AF69" s="139">
        <v>0.53153267485446831</v>
      </c>
      <c r="AG69" s="139">
        <v>0</v>
      </c>
      <c r="AH69" s="139">
        <v>0</v>
      </c>
      <c r="AI69" s="139">
        <v>0</v>
      </c>
      <c r="AJ69" s="139">
        <v>0</v>
      </c>
      <c r="AK69" s="139">
        <v>0</v>
      </c>
      <c r="AL69" s="139">
        <v>0</v>
      </c>
      <c r="AM69" s="139">
        <v>0</v>
      </c>
      <c r="AN69" s="139">
        <v>1.9113811145150688</v>
      </c>
      <c r="AO69" s="139">
        <v>0</v>
      </c>
      <c r="AP69" s="139">
        <v>0</v>
      </c>
      <c r="AQ69" s="139">
        <v>0</v>
      </c>
      <c r="AR69" s="139">
        <v>0</v>
      </c>
      <c r="AS69" s="139">
        <v>0</v>
      </c>
      <c r="AT69" s="139">
        <v>0</v>
      </c>
      <c r="AU69" s="136">
        <v>0</v>
      </c>
      <c r="AV69" s="908"/>
      <c r="AW69" s="908"/>
      <c r="AX69" s="908"/>
      <c r="AY69" s="908"/>
      <c r="AZ69" s="361"/>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423"/>
      <c r="CN69" s="423"/>
      <c r="CO69" s="423"/>
      <c r="CP69" s="423"/>
      <c r="CQ69" s="423"/>
      <c r="CR69" s="423"/>
      <c r="CS69" s="423"/>
      <c r="CT69" s="423"/>
      <c r="CU69" s="423"/>
      <c r="CV69" s="6"/>
      <c r="CW69" s="6"/>
      <c r="CX69" s="6"/>
      <c r="CY69" s="6"/>
      <c r="CZ69" s="6"/>
    </row>
    <row r="70" s="454" customFormat="true" ht="15" customHeight="true" x14ac:dyDescent="0.2">
      <c r="A70" s="1069"/>
      <c r="B70" s="387" t="s">
        <v>345</v>
      </c>
      <c r="C70" s="140">
        <v>2.7122059121351832E-2</v>
      </c>
      <c r="D70" s="139">
        <v>0.297848894269168</v>
      </c>
      <c r="E70" s="139">
        <v>0.16711436606578636</v>
      </c>
      <c r="F70" s="139">
        <v>7.7502633005169616E-2</v>
      </c>
      <c r="G70" s="138">
        <v>0.92323976136813191</v>
      </c>
      <c r="H70" s="137">
        <v>0.10021281605912193</v>
      </c>
      <c r="I70" s="139">
        <v>0.31411264369637321</v>
      </c>
      <c r="J70" s="139">
        <v>0.74559684932094195</v>
      </c>
      <c r="K70" s="139">
        <v>0.40410696375111449</v>
      </c>
      <c r="L70" s="136">
        <v>2.846132238036414</v>
      </c>
      <c r="M70" s="140">
        <v>3.4695917044695934E-2</v>
      </c>
      <c r="N70" s="139">
        <v>9.2658271579308421E-2</v>
      </c>
      <c r="O70" s="139">
        <v>0.45400118804624001</v>
      </c>
      <c r="P70" s="139">
        <v>4.820428900243473E-2</v>
      </c>
      <c r="Q70" s="138">
        <v>4.9976458317062669E-2</v>
      </c>
      <c r="R70" s="137">
        <v>0.34025016874238956</v>
      </c>
      <c r="S70" s="139">
        <v>2.1968401603583816</v>
      </c>
      <c r="T70" s="139">
        <v>0</v>
      </c>
      <c r="U70" s="139">
        <v>4.1389932239495192E-2</v>
      </c>
      <c r="V70" s="139">
        <v>0</v>
      </c>
      <c r="W70" s="139">
        <v>0</v>
      </c>
      <c r="X70" s="139">
        <v>0</v>
      </c>
      <c r="Y70" s="139">
        <v>0</v>
      </c>
      <c r="Z70" s="139">
        <v>0</v>
      </c>
      <c r="AA70" s="139">
        <v>0</v>
      </c>
      <c r="AB70" s="139">
        <v>0</v>
      </c>
      <c r="AC70" s="139">
        <v>0</v>
      </c>
      <c r="AD70" s="139">
        <v>0</v>
      </c>
      <c r="AE70" s="139">
        <v>0</v>
      </c>
      <c r="AF70" s="139">
        <v>0</v>
      </c>
      <c r="AG70" s="139">
        <v>1.0130006044519344</v>
      </c>
      <c r="AH70" s="139">
        <v>0</v>
      </c>
      <c r="AI70" s="139">
        <v>0.43714387424279066</v>
      </c>
      <c r="AJ70" s="139">
        <v>0.18981624765474506</v>
      </c>
      <c r="AK70" s="139">
        <v>0</v>
      </c>
      <c r="AL70" s="139">
        <v>0.76087027594320455</v>
      </c>
      <c r="AM70" s="139">
        <v>0</v>
      </c>
      <c r="AN70" s="139">
        <v>0</v>
      </c>
      <c r="AO70" s="139">
        <v>0</v>
      </c>
      <c r="AP70" s="139">
        <v>0</v>
      </c>
      <c r="AQ70" s="139">
        <v>0.31481184604044787</v>
      </c>
      <c r="AR70" s="139">
        <v>0</v>
      </c>
      <c r="AS70" s="139">
        <v>0.23120445054963301</v>
      </c>
      <c r="AT70" s="139">
        <v>0.35415807773671754</v>
      </c>
      <c r="AU70" s="136">
        <v>0</v>
      </c>
      <c r="AV70" s="908"/>
      <c r="AW70" s="908"/>
      <c r="AX70" s="908"/>
      <c r="AY70" s="908"/>
      <c r="AZ70" s="361"/>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423"/>
      <c r="CN70" s="423"/>
      <c r="CO70" s="423"/>
      <c r="CP70" s="423"/>
      <c r="CQ70" s="423"/>
      <c r="CR70" s="423"/>
      <c r="CS70" s="423"/>
      <c r="CT70" s="423"/>
      <c r="CU70" s="423"/>
      <c r="CV70" s="6"/>
      <c r="CW70" s="6"/>
      <c r="CX70" s="6"/>
      <c r="CY70" s="6"/>
      <c r="CZ70" s="6"/>
    </row>
    <row r="71" s="454" customFormat="true" ht="15" customHeight="true" x14ac:dyDescent="0.2">
      <c r="A71" s="1069"/>
      <c r="B71" s="387" t="s">
        <v>183</v>
      </c>
      <c r="C71" s="140">
        <v>0.22745734524433492</v>
      </c>
      <c r="D71" s="139">
        <v>0</v>
      </c>
      <c r="E71" s="139">
        <v>0</v>
      </c>
      <c r="F71" s="139">
        <v>4.4226231473821605E-2</v>
      </c>
      <c r="G71" s="138">
        <v>1.1454382318801377</v>
      </c>
      <c r="H71" s="137">
        <v>4.7636394174967567E-2</v>
      </c>
      <c r="I71" s="139">
        <v>0.20660747142045099</v>
      </c>
      <c r="J71" s="139">
        <v>0.14877767908170411</v>
      </c>
      <c r="K71" s="139">
        <v>0.86349934081390112</v>
      </c>
      <c r="L71" s="136">
        <v>2.6394586109179006</v>
      </c>
      <c r="M71" s="140">
        <v>0</v>
      </c>
      <c r="N71" s="139">
        <v>0.29093294840917994</v>
      </c>
      <c r="O71" s="139">
        <v>0</v>
      </c>
      <c r="P71" s="139">
        <v>9.1195585072625686E-3</v>
      </c>
      <c r="Q71" s="138">
        <v>0.42393889714278565</v>
      </c>
      <c r="R71" s="137">
        <v>0.10119426258087486</v>
      </c>
      <c r="S71" s="139">
        <v>2.5142024232113207</v>
      </c>
      <c r="T71" s="139">
        <v>0</v>
      </c>
      <c r="U71" s="139">
        <v>2.5821474899372702E-2</v>
      </c>
      <c r="V71" s="139">
        <v>0</v>
      </c>
      <c r="W71" s="139">
        <v>0</v>
      </c>
      <c r="X71" s="139">
        <v>0.38261112988425816</v>
      </c>
      <c r="Y71" s="139">
        <v>0</v>
      </c>
      <c r="Z71" s="139">
        <v>0</v>
      </c>
      <c r="AA71" s="139">
        <v>0</v>
      </c>
      <c r="AB71" s="139">
        <v>0</v>
      </c>
      <c r="AC71" s="139">
        <v>0</v>
      </c>
      <c r="AD71" s="139">
        <v>0</v>
      </c>
      <c r="AE71" s="139">
        <v>0</v>
      </c>
      <c r="AF71" s="139">
        <v>0</v>
      </c>
      <c r="AG71" s="139">
        <v>9.9588445431473632E-2</v>
      </c>
      <c r="AH71" s="139">
        <v>0</v>
      </c>
      <c r="AI71" s="139">
        <v>8.9298252537625827E-2</v>
      </c>
      <c r="AJ71" s="139">
        <v>5.3133079930981569E-2</v>
      </c>
      <c r="AK71" s="139">
        <v>0.31083249759336623</v>
      </c>
      <c r="AL71" s="139">
        <v>0.21484894104146046</v>
      </c>
      <c r="AM71" s="139">
        <v>4.6892590802209984E-2</v>
      </c>
      <c r="AN71" s="139">
        <v>0</v>
      </c>
      <c r="AO71" s="139">
        <v>0</v>
      </c>
      <c r="AP71" s="139">
        <v>0.20460267540221214</v>
      </c>
      <c r="AQ71" s="139">
        <v>1.1723903127675133</v>
      </c>
      <c r="AR71" s="139">
        <v>0</v>
      </c>
      <c r="AS71" s="139">
        <v>0</v>
      </c>
      <c r="AT71" s="139">
        <v>0</v>
      </c>
      <c r="AU71" s="136">
        <v>0.23670433367799387</v>
      </c>
      <c r="AV71" s="908"/>
      <c r="AW71" s="908"/>
      <c r="AX71" s="908"/>
      <c r="AY71" s="908"/>
      <c r="AZ71" s="361"/>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423"/>
      <c r="CN71" s="423"/>
      <c r="CO71" s="423"/>
      <c r="CP71" s="423"/>
      <c r="CQ71" s="423"/>
      <c r="CR71" s="423"/>
      <c r="CS71" s="423"/>
      <c r="CT71" s="423"/>
      <c r="CU71" s="423"/>
      <c r="CV71" s="6"/>
      <c r="CW71" s="6"/>
      <c r="CX71" s="6"/>
      <c r="CY71" s="6"/>
      <c r="CZ71" s="6"/>
    </row>
    <row r="72" s="454" customFormat="true" ht="15" customHeight="true" x14ac:dyDescent="0.2">
      <c r="A72" s="1069"/>
      <c r="B72" s="387" t="s">
        <v>46</v>
      </c>
      <c r="C72" s="140">
        <v>0.83001674031042416</v>
      </c>
      <c r="D72" s="139">
        <v>0.50640204153044244</v>
      </c>
      <c r="E72" s="139">
        <v>0.51628996223746237</v>
      </c>
      <c r="F72" s="139">
        <v>0.41824591139227624</v>
      </c>
      <c r="G72" s="138">
        <v>0.47533223348076875</v>
      </c>
      <c r="H72" s="137">
        <v>0.69350241732416318</v>
      </c>
      <c r="I72" s="139">
        <v>0.26223362903322966</v>
      </c>
      <c r="J72" s="139">
        <v>0.3784845559668783</v>
      </c>
      <c r="K72" s="139">
        <v>0.21473546933881366</v>
      </c>
      <c r="L72" s="136">
        <v>0.63108379992342289</v>
      </c>
      <c r="M72" s="140">
        <v>1.0617996162705818</v>
      </c>
      <c r="N72" s="139">
        <v>0.47246172256318053</v>
      </c>
      <c r="O72" s="139">
        <v>0.38622441914389771</v>
      </c>
      <c r="P72" s="139">
        <v>0.56492510153444286</v>
      </c>
      <c r="Q72" s="138">
        <v>0.41884560621765576</v>
      </c>
      <c r="R72" s="137">
        <v>0</v>
      </c>
      <c r="S72" s="139">
        <v>0.29135361024268763</v>
      </c>
      <c r="T72" s="139">
        <v>0</v>
      </c>
      <c r="U72" s="139">
        <v>0.21188723897585388</v>
      </c>
      <c r="V72" s="139">
        <v>0</v>
      </c>
      <c r="W72" s="139">
        <v>0</v>
      </c>
      <c r="X72" s="139">
        <v>0</v>
      </c>
      <c r="Y72" s="139">
        <v>0</v>
      </c>
      <c r="Z72" s="139">
        <v>0.16217690423511766</v>
      </c>
      <c r="AA72" s="139">
        <v>0</v>
      </c>
      <c r="AB72" s="139">
        <v>0.55574665796431721</v>
      </c>
      <c r="AC72" s="139">
        <v>0</v>
      </c>
      <c r="AD72" s="139">
        <v>0</v>
      </c>
      <c r="AE72" s="139">
        <v>0.5748267110904175</v>
      </c>
      <c r="AF72" s="139">
        <v>0.45149180353995383</v>
      </c>
      <c r="AG72" s="139">
        <v>0.30000970538057281</v>
      </c>
      <c r="AH72" s="139">
        <v>0.38080365887303075</v>
      </c>
      <c r="AI72" s="139">
        <v>0</v>
      </c>
      <c r="AJ72" s="139">
        <v>1.2828588152105984</v>
      </c>
      <c r="AK72" s="139">
        <v>1.8787965191669715</v>
      </c>
      <c r="AL72" s="139">
        <v>0</v>
      </c>
      <c r="AM72" s="139">
        <v>0</v>
      </c>
      <c r="AN72" s="139">
        <v>3.6747948821217875</v>
      </c>
      <c r="AO72" s="139">
        <v>2.3523535313381503</v>
      </c>
      <c r="AP72" s="139">
        <v>0</v>
      </c>
      <c r="AQ72" s="139">
        <v>0.69608494659189624</v>
      </c>
      <c r="AR72" s="139">
        <v>0</v>
      </c>
      <c r="AS72" s="139">
        <v>1.1007804889435335</v>
      </c>
      <c r="AT72" s="139">
        <v>2.6276419515577629</v>
      </c>
      <c r="AU72" s="136">
        <v>0.60183553130683543</v>
      </c>
      <c r="AV72" s="908"/>
      <c r="AW72" s="908"/>
      <c r="AX72" s="908"/>
      <c r="AY72" s="908"/>
      <c r="AZ72" s="361"/>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423"/>
      <c r="CN72" s="423"/>
      <c r="CO72" s="423"/>
      <c r="CP72" s="423"/>
      <c r="CQ72" s="423"/>
      <c r="CR72" s="423"/>
      <c r="CS72" s="423"/>
      <c r="CT72" s="423"/>
      <c r="CU72" s="423"/>
      <c r="CV72" s="6"/>
      <c r="CW72" s="6"/>
      <c r="CX72" s="6"/>
      <c r="CY72" s="6"/>
      <c r="CZ72" s="6"/>
    </row>
    <row r="73" s="454" customFormat="true" ht="15" customHeight="true" x14ac:dyDescent="0.2">
      <c r="A73" s="165"/>
      <c r="B73" s="158"/>
      <c r="C73" s="140"/>
      <c r="D73" s="139"/>
      <c r="E73" s="139"/>
      <c r="F73" s="139"/>
      <c r="G73" s="138"/>
      <c r="H73" s="137"/>
      <c r="I73" s="139"/>
      <c r="J73" s="139"/>
      <c r="K73" s="139"/>
      <c r="L73" s="136"/>
      <c r="M73" s="140"/>
      <c r="N73" s="139"/>
      <c r="O73" s="139"/>
      <c r="P73" s="139"/>
      <c r="Q73" s="138"/>
      <c r="R73" s="137"/>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6"/>
      <c r="AV73" s="908"/>
      <c r="AW73" s="908"/>
      <c r="AX73" s="908"/>
      <c r="AY73" s="908"/>
      <c r="AZ73" s="361"/>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423"/>
      <c r="CN73" s="423"/>
      <c r="CO73" s="423"/>
      <c r="CP73" s="423"/>
      <c r="CQ73" s="423"/>
      <c r="CR73" s="423"/>
      <c r="CS73" s="423"/>
      <c r="CT73" s="423"/>
      <c r="CU73" s="423"/>
      <c r="CV73" s="6"/>
      <c r="CW73" s="6"/>
      <c r="CX73" s="6"/>
      <c r="CY73" s="6"/>
      <c r="CZ73" s="6"/>
    </row>
    <row r="74" s="454" customFormat="true" ht="15" customHeight="true" x14ac:dyDescent="0.2">
      <c r="A74" s="165"/>
      <c r="B74" s="158"/>
      <c r="C74" s="140"/>
      <c r="D74" s="139"/>
      <c r="E74" s="139"/>
      <c r="F74" s="139"/>
      <c r="G74" s="138"/>
      <c r="H74" s="137"/>
      <c r="I74" s="139"/>
      <c r="J74" s="139"/>
      <c r="K74" s="139"/>
      <c r="L74" s="136"/>
      <c r="M74" s="140"/>
      <c r="N74" s="139"/>
      <c r="O74" s="139"/>
      <c r="P74" s="139"/>
      <c r="Q74" s="138"/>
      <c r="R74" s="137"/>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6"/>
      <c r="AV74" s="908"/>
      <c r="AW74" s="908"/>
      <c r="AX74" s="908"/>
      <c r="AY74" s="908"/>
      <c r="AZ74" s="361"/>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423"/>
      <c r="CN74" s="423"/>
      <c r="CO74" s="423"/>
      <c r="CP74" s="423"/>
      <c r="CQ74" s="423"/>
      <c r="CR74" s="423"/>
      <c r="CS74" s="423"/>
      <c r="CT74" s="423"/>
      <c r="CU74" s="423"/>
      <c r="CV74" s="6"/>
      <c r="CW74" s="6"/>
      <c r="CX74" s="6"/>
      <c r="CY74" s="6"/>
      <c r="CZ74" s="6"/>
    </row>
    <row r="75" s="454" customFormat="true" ht="15" customHeight="true" x14ac:dyDescent="0.2">
      <c r="A75" s="165"/>
      <c r="B75" s="158"/>
      <c r="C75" s="140"/>
      <c r="D75" s="139"/>
      <c r="E75" s="139"/>
      <c r="F75" s="139"/>
      <c r="G75" s="138"/>
      <c r="H75" s="137"/>
      <c r="I75" s="139"/>
      <c r="J75" s="139"/>
      <c r="K75" s="139"/>
      <c r="L75" s="136"/>
      <c r="M75" s="140"/>
      <c r="N75" s="139"/>
      <c r="O75" s="139"/>
      <c r="P75" s="139"/>
      <c r="Q75" s="138"/>
      <c r="R75" s="137"/>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6"/>
      <c r="AV75" s="908"/>
      <c r="AW75" s="908"/>
      <c r="AX75" s="908"/>
      <c r="AY75" s="908"/>
      <c r="AZ75" s="361"/>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423"/>
      <c r="CN75" s="423"/>
      <c r="CO75" s="423"/>
      <c r="CP75" s="423"/>
      <c r="CQ75" s="423"/>
      <c r="CR75" s="423"/>
      <c r="CS75" s="423"/>
      <c r="CT75" s="423"/>
      <c r="CU75" s="423"/>
      <c r="CV75" s="6"/>
      <c r="CW75" s="6"/>
      <c r="CX75" s="6"/>
      <c r="CY75" s="6"/>
      <c r="CZ75" s="6"/>
    </row>
    <row r="76" s="454" customFormat="true" ht="15" customHeight="true" x14ac:dyDescent="0.2">
      <c r="A76" s="165"/>
      <c r="B76" s="158"/>
      <c r="C76" s="140"/>
      <c r="D76" s="139"/>
      <c r="E76" s="139"/>
      <c r="F76" s="139"/>
      <c r="G76" s="138"/>
      <c r="H76" s="137"/>
      <c r="I76" s="139"/>
      <c r="J76" s="139"/>
      <c r="K76" s="139"/>
      <c r="L76" s="136"/>
      <c r="M76" s="140"/>
      <c r="N76" s="139"/>
      <c r="O76" s="139"/>
      <c r="P76" s="139"/>
      <c r="Q76" s="138"/>
      <c r="R76" s="137"/>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9"/>
      <c r="AR76" s="139"/>
      <c r="AS76" s="139"/>
      <c r="AT76" s="139"/>
      <c r="AU76" s="136"/>
      <c r="AV76" s="908"/>
      <c r="AW76" s="908"/>
      <c r="AX76" s="908"/>
      <c r="AY76" s="908"/>
      <c r="AZ76" s="361"/>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423"/>
      <c r="CN76" s="423"/>
      <c r="CO76" s="423"/>
      <c r="CP76" s="423"/>
      <c r="CQ76" s="423"/>
      <c r="CR76" s="423"/>
      <c r="CS76" s="423"/>
      <c r="CT76" s="423"/>
      <c r="CU76" s="423"/>
      <c r="CV76" s="6"/>
      <c r="CW76" s="6"/>
      <c r="CX76" s="6"/>
      <c r="CY76" s="6"/>
      <c r="CZ76" s="6"/>
    </row>
    <row r="77" s="454" customFormat="true" ht="15" customHeight="true" x14ac:dyDescent="0.2">
      <c r="A77" s="165"/>
      <c r="B77" s="158"/>
      <c r="C77" s="140"/>
      <c r="D77" s="139"/>
      <c r="E77" s="139"/>
      <c r="F77" s="139"/>
      <c r="G77" s="138"/>
      <c r="H77" s="137"/>
      <c r="I77" s="139"/>
      <c r="J77" s="139"/>
      <c r="K77" s="139"/>
      <c r="L77" s="136"/>
      <c r="M77" s="140"/>
      <c r="N77" s="139"/>
      <c r="O77" s="139"/>
      <c r="P77" s="139"/>
      <c r="Q77" s="138"/>
      <c r="R77" s="137"/>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6"/>
      <c r="AV77" s="908"/>
      <c r="AW77" s="908"/>
      <c r="AX77" s="908"/>
      <c r="AY77" s="908"/>
      <c r="AZ77" s="361"/>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423"/>
      <c r="CN77" s="423"/>
      <c r="CO77" s="423"/>
      <c r="CP77" s="423"/>
      <c r="CQ77" s="423"/>
      <c r="CR77" s="423"/>
      <c r="CS77" s="423"/>
      <c r="CT77" s="423"/>
      <c r="CU77" s="423"/>
      <c r="CV77" s="6"/>
      <c r="CW77" s="6"/>
      <c r="CX77" s="6"/>
      <c r="CY77" s="6"/>
      <c r="CZ77" s="6"/>
    </row>
    <row r="78" s="454" customFormat="true" ht="15" customHeight="true" x14ac:dyDescent="0.2">
      <c r="A78" s="165"/>
      <c r="B78" s="158"/>
      <c r="C78" s="140"/>
      <c r="D78" s="139"/>
      <c r="E78" s="139"/>
      <c r="F78" s="139"/>
      <c r="G78" s="138"/>
      <c r="H78" s="137"/>
      <c r="I78" s="139"/>
      <c r="J78" s="139"/>
      <c r="K78" s="139"/>
      <c r="L78" s="136"/>
      <c r="M78" s="140"/>
      <c r="N78" s="139"/>
      <c r="O78" s="139"/>
      <c r="P78" s="139"/>
      <c r="Q78" s="138"/>
      <c r="R78" s="137"/>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9"/>
      <c r="AR78" s="139"/>
      <c r="AS78" s="139"/>
      <c r="AT78" s="139"/>
      <c r="AU78" s="136"/>
      <c r="AV78" s="908"/>
      <c r="AW78" s="908"/>
      <c r="AX78" s="908"/>
      <c r="AY78" s="908"/>
      <c r="AZ78" s="361"/>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423"/>
      <c r="CN78" s="423"/>
      <c r="CO78" s="423"/>
      <c r="CP78" s="423"/>
      <c r="CQ78" s="423"/>
      <c r="CR78" s="423"/>
      <c r="CS78" s="423"/>
      <c r="CT78" s="423"/>
      <c r="CU78" s="423"/>
      <c r="CV78" s="6"/>
      <c r="CW78" s="6"/>
      <c r="CX78" s="6"/>
      <c r="CY78" s="6"/>
      <c r="CZ78" s="6"/>
    </row>
    <row r="79" s="454"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39"/>
      <c r="AT79" s="139"/>
      <c r="AU79" s="136"/>
      <c r="AV79" s="908"/>
      <c r="AW79" s="908"/>
      <c r="AX79" s="908"/>
      <c r="AY79" s="908"/>
      <c r="AZ79" s="361"/>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423"/>
      <c r="CN79" s="423"/>
      <c r="CO79" s="423"/>
      <c r="CP79" s="423"/>
      <c r="CQ79" s="423"/>
      <c r="CR79" s="423"/>
      <c r="CS79" s="423"/>
      <c r="CT79" s="423"/>
      <c r="CU79" s="423"/>
      <c r="CV79" s="6"/>
      <c r="CW79" s="6"/>
      <c r="CX79" s="6"/>
      <c r="CY79" s="6"/>
      <c r="CZ79" s="6"/>
    </row>
    <row r="80" s="454"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9"/>
      <c r="AR80" s="139"/>
      <c r="AS80" s="139"/>
      <c r="AT80" s="139"/>
      <c r="AU80" s="136"/>
      <c r="AV80" s="908"/>
      <c r="AW80" s="908"/>
      <c r="AX80" s="908"/>
      <c r="AY80" s="908"/>
      <c r="AZ80" s="361"/>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423"/>
      <c r="CN80" s="423"/>
      <c r="CO80" s="423"/>
      <c r="CP80" s="423"/>
      <c r="CQ80" s="423"/>
      <c r="CR80" s="423"/>
      <c r="CS80" s="423"/>
      <c r="CT80" s="423"/>
      <c r="CU80" s="423"/>
      <c r="CV80" s="6"/>
      <c r="CW80" s="6"/>
      <c r="CX80" s="6"/>
      <c r="CY80" s="6"/>
      <c r="CZ80" s="6"/>
    </row>
    <row r="81" s="454" customFormat="true" ht="15" customHeight="true" x14ac:dyDescent="0.2">
      <c r="A81" s="165"/>
      <c r="B81" s="158"/>
      <c r="C81" s="140"/>
      <c r="D81" s="139"/>
      <c r="E81" s="139"/>
      <c r="F81" s="139"/>
      <c r="G81" s="138"/>
      <c r="H81" s="137"/>
      <c r="I81" s="139"/>
      <c r="J81" s="139"/>
      <c r="K81" s="139"/>
      <c r="L81" s="136"/>
      <c r="M81" s="140"/>
      <c r="N81" s="139"/>
      <c r="O81" s="139"/>
      <c r="P81" s="139"/>
      <c r="Q81" s="138"/>
      <c r="R81" s="137"/>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6"/>
      <c r="AV81" s="908"/>
      <c r="AW81" s="908"/>
      <c r="AX81" s="908"/>
      <c r="AY81" s="908"/>
      <c r="AZ81" s="361"/>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423"/>
      <c r="CN81" s="423"/>
      <c r="CO81" s="423"/>
      <c r="CP81" s="423"/>
      <c r="CQ81" s="423"/>
      <c r="CR81" s="423"/>
      <c r="CS81" s="423"/>
      <c r="CT81" s="423"/>
      <c r="CU81" s="423"/>
      <c r="CV81" s="6"/>
      <c r="CW81" s="6"/>
      <c r="CX81" s="6"/>
      <c r="CY81" s="6"/>
      <c r="CZ81" s="6"/>
    </row>
    <row r="82" s="454" customFormat="true" ht="15" customHeight="true" x14ac:dyDescent="0.2">
      <c r="A82" s="165"/>
      <c r="B82" s="158"/>
      <c r="C82" s="140"/>
      <c r="D82" s="139"/>
      <c r="E82" s="139"/>
      <c r="F82" s="139"/>
      <c r="G82" s="138"/>
      <c r="H82" s="137"/>
      <c r="I82" s="139"/>
      <c r="J82" s="139"/>
      <c r="K82" s="139"/>
      <c r="L82" s="136"/>
      <c r="M82" s="140"/>
      <c r="N82" s="139"/>
      <c r="O82" s="139"/>
      <c r="P82" s="139"/>
      <c r="Q82" s="138"/>
      <c r="R82" s="137"/>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c r="AR82" s="139"/>
      <c r="AS82" s="139"/>
      <c r="AT82" s="139"/>
      <c r="AU82" s="136"/>
      <c r="AV82" s="908"/>
      <c r="AW82" s="908"/>
      <c r="AX82" s="908"/>
      <c r="AY82" s="908"/>
      <c r="AZ82" s="361"/>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423"/>
      <c r="CN82" s="423"/>
      <c r="CO82" s="423"/>
      <c r="CP82" s="423"/>
      <c r="CQ82" s="423"/>
      <c r="CR82" s="423"/>
      <c r="CS82" s="423"/>
      <c r="CT82" s="423"/>
      <c r="CU82" s="423"/>
      <c r="CV82" s="6"/>
      <c r="CW82" s="6"/>
      <c r="CX82" s="6"/>
      <c r="CY82" s="6"/>
      <c r="CZ82" s="6"/>
    </row>
    <row r="83" s="454" customFormat="true" ht="15" customHeight="true" x14ac:dyDescent="0.2">
      <c r="A83" s="165"/>
      <c r="B83" s="158"/>
      <c r="C83" s="140"/>
      <c r="D83" s="139"/>
      <c r="E83" s="139"/>
      <c r="F83" s="139"/>
      <c r="G83" s="138"/>
      <c r="H83" s="137"/>
      <c r="I83" s="139"/>
      <c r="J83" s="139"/>
      <c r="K83" s="139"/>
      <c r="L83" s="136"/>
      <c r="M83" s="140"/>
      <c r="N83" s="139"/>
      <c r="O83" s="139"/>
      <c r="P83" s="139"/>
      <c r="Q83" s="138"/>
      <c r="R83" s="137"/>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6"/>
      <c r="AV83" s="908"/>
      <c r="AW83" s="908"/>
      <c r="AX83" s="908"/>
      <c r="AY83" s="908"/>
      <c r="AZ83" s="361"/>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423"/>
      <c r="CN83" s="423"/>
      <c r="CO83" s="423"/>
      <c r="CP83" s="423"/>
      <c r="CQ83" s="423"/>
      <c r="CR83" s="423"/>
      <c r="CS83" s="423"/>
      <c r="CT83" s="423"/>
      <c r="CU83" s="423"/>
      <c r="CV83" s="6"/>
      <c r="CW83" s="6"/>
      <c r="CX83" s="6"/>
      <c r="CY83" s="6"/>
      <c r="CZ83" s="6"/>
    </row>
    <row r="84" s="454" customFormat="true" ht="15" customHeight="true" x14ac:dyDescent="0.2">
      <c r="A84" s="165"/>
      <c r="B84" s="158"/>
      <c r="C84" s="140"/>
      <c r="D84" s="139"/>
      <c r="E84" s="139"/>
      <c r="F84" s="139"/>
      <c r="G84" s="138"/>
      <c r="H84" s="137"/>
      <c r="I84" s="139"/>
      <c r="J84" s="139"/>
      <c r="K84" s="139"/>
      <c r="L84" s="136"/>
      <c r="M84" s="140"/>
      <c r="N84" s="139"/>
      <c r="O84" s="139"/>
      <c r="P84" s="139"/>
      <c r="Q84" s="138"/>
      <c r="R84" s="137"/>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9"/>
      <c r="AR84" s="139"/>
      <c r="AS84" s="139"/>
      <c r="AT84" s="139"/>
      <c r="AU84" s="136"/>
      <c r="AV84" s="908"/>
      <c r="AW84" s="908"/>
      <c r="AX84" s="908"/>
      <c r="AY84" s="908"/>
      <c r="AZ84" s="361"/>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423"/>
      <c r="CN84" s="423"/>
      <c r="CO84" s="423"/>
      <c r="CP84" s="423"/>
      <c r="CQ84" s="423"/>
      <c r="CR84" s="423"/>
      <c r="CS84" s="423"/>
      <c r="CT84" s="423"/>
      <c r="CU84" s="423"/>
      <c r="CV84" s="6"/>
      <c r="CW84" s="6"/>
      <c r="CX84" s="6"/>
      <c r="CY84" s="6"/>
      <c r="CZ84" s="6"/>
    </row>
    <row r="85" s="454" customFormat="true" ht="15" customHeight="true" x14ac:dyDescent="0.2">
      <c r="A85" s="165"/>
      <c r="B85" s="158"/>
      <c r="C85" s="140"/>
      <c r="D85" s="139"/>
      <c r="E85" s="139"/>
      <c r="F85" s="139"/>
      <c r="G85" s="138"/>
      <c r="H85" s="137"/>
      <c r="I85" s="139"/>
      <c r="J85" s="139"/>
      <c r="K85" s="139"/>
      <c r="L85" s="136"/>
      <c r="M85" s="140"/>
      <c r="N85" s="139"/>
      <c r="O85" s="139"/>
      <c r="P85" s="139"/>
      <c r="Q85" s="138"/>
      <c r="R85" s="137"/>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6"/>
      <c r="AV85" s="908"/>
      <c r="AW85" s="908"/>
      <c r="AX85" s="908"/>
      <c r="AY85" s="908"/>
      <c r="AZ85" s="361"/>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423"/>
      <c r="CN85" s="423"/>
      <c r="CO85" s="423"/>
      <c r="CP85" s="423"/>
      <c r="CQ85" s="423"/>
      <c r="CR85" s="423"/>
      <c r="CS85" s="423"/>
      <c r="CT85" s="423"/>
      <c r="CU85" s="423"/>
      <c r="CV85" s="6"/>
      <c r="CW85" s="6"/>
      <c r="CX85" s="6"/>
      <c r="CY85" s="6"/>
      <c r="CZ85" s="6"/>
    </row>
    <row r="86" s="454" customFormat="true" ht="15" customHeight="true" x14ac:dyDescent="0.2">
      <c r="A86" s="165"/>
      <c r="B86" s="158"/>
      <c r="C86" s="140"/>
      <c r="D86" s="139"/>
      <c r="E86" s="139"/>
      <c r="F86" s="139"/>
      <c r="G86" s="138"/>
      <c r="H86" s="137"/>
      <c r="I86" s="139"/>
      <c r="J86" s="139"/>
      <c r="K86" s="139"/>
      <c r="L86" s="136"/>
      <c r="M86" s="140"/>
      <c r="N86" s="139"/>
      <c r="O86" s="139"/>
      <c r="P86" s="139"/>
      <c r="Q86" s="138"/>
      <c r="R86" s="137"/>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9"/>
      <c r="AR86" s="139"/>
      <c r="AS86" s="139"/>
      <c r="AT86" s="139"/>
      <c r="AU86" s="136"/>
      <c r="AV86" s="908"/>
      <c r="AW86" s="908"/>
      <c r="AX86" s="908"/>
      <c r="AY86" s="908"/>
      <c r="AZ86" s="361"/>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423"/>
      <c r="CN86" s="423"/>
      <c r="CO86" s="423"/>
      <c r="CP86" s="423"/>
      <c r="CQ86" s="423"/>
      <c r="CR86" s="423"/>
      <c r="CS86" s="423"/>
      <c r="CT86" s="423"/>
      <c r="CU86" s="423"/>
      <c r="CV86" s="6"/>
      <c r="CW86" s="6"/>
      <c r="CX86" s="6"/>
      <c r="CY86" s="6"/>
      <c r="CZ86" s="6"/>
    </row>
    <row r="87" s="454" customFormat="true" ht="15" customHeight="true" x14ac:dyDescent="0.2">
      <c r="A87" s="165"/>
      <c r="B87" s="158"/>
      <c r="C87" s="126"/>
      <c r="D87" s="125"/>
      <c r="E87" s="125"/>
      <c r="F87" s="125"/>
      <c r="G87" s="124"/>
      <c r="H87" s="123"/>
      <c r="I87" s="125"/>
      <c r="J87" s="125"/>
      <c r="K87" s="125"/>
      <c r="L87" s="122"/>
      <c r="M87" s="126"/>
      <c r="N87" s="125"/>
      <c r="O87" s="125"/>
      <c r="P87" s="125"/>
      <c r="Q87" s="124"/>
      <c r="R87" s="123"/>
      <c r="S87" s="125"/>
      <c r="T87" s="125"/>
      <c r="U87" s="125"/>
      <c r="V87" s="125"/>
      <c r="W87" s="125"/>
      <c r="X87" s="125"/>
      <c r="Y87" s="125"/>
      <c r="Z87" s="125"/>
      <c r="AA87" s="125"/>
      <c r="AB87" s="125"/>
      <c r="AC87" s="128"/>
      <c r="AD87" s="128"/>
      <c r="AE87" s="128"/>
      <c r="AF87" s="128"/>
      <c r="AG87" s="128"/>
      <c r="AH87" s="128"/>
      <c r="AI87" s="128"/>
      <c r="AJ87" s="128"/>
      <c r="AK87" s="128"/>
      <c r="AL87" s="128"/>
      <c r="AM87" s="128"/>
      <c r="AN87" s="128"/>
      <c r="AO87" s="128"/>
      <c r="AP87" s="128"/>
      <c r="AQ87" s="128"/>
      <c r="AR87" s="128"/>
      <c r="AS87" s="128"/>
      <c r="AT87" s="128"/>
      <c r="AU87" s="119"/>
      <c r="AV87" s="908"/>
      <c r="AW87" s="908"/>
      <c r="AX87" s="908"/>
      <c r="AY87" s="908"/>
      <c r="AZ87" s="361"/>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423"/>
      <c r="CN87" s="423"/>
      <c r="CO87" s="423"/>
      <c r="CP87" s="423"/>
      <c r="CQ87" s="423"/>
      <c r="CR87" s="423"/>
      <c r="CS87" s="423"/>
      <c r="CT87" s="423"/>
      <c r="CU87" s="423"/>
      <c r="CV87" s="6"/>
      <c r="CW87" s="6"/>
      <c r="CX87" s="6"/>
      <c r="CY87" s="6"/>
      <c r="CZ87" s="6"/>
    </row>
    <row r="88" s="454" customFormat="true" ht="15" customHeight="true" x14ac:dyDescent="0.2">
      <c r="A88" s="165"/>
      <c r="B88" s="158"/>
      <c r="C88" s="126"/>
      <c r="D88" s="125"/>
      <c r="E88" s="125"/>
      <c r="F88" s="125"/>
      <c r="G88" s="124"/>
      <c r="H88" s="123"/>
      <c r="I88" s="125"/>
      <c r="J88" s="125"/>
      <c r="K88" s="125"/>
      <c r="L88" s="122"/>
      <c r="M88" s="126"/>
      <c r="N88" s="125"/>
      <c r="O88" s="125"/>
      <c r="P88" s="125"/>
      <c r="Q88" s="124"/>
      <c r="R88" s="123"/>
      <c r="S88" s="125"/>
      <c r="T88" s="125"/>
      <c r="U88" s="125"/>
      <c r="V88" s="125"/>
      <c r="W88" s="125"/>
      <c r="X88" s="125"/>
      <c r="Y88" s="125"/>
      <c r="Z88" s="125"/>
      <c r="AA88" s="125"/>
      <c r="AB88" s="125"/>
      <c r="AC88" s="128"/>
      <c r="AD88" s="128"/>
      <c r="AE88" s="128"/>
      <c r="AF88" s="128"/>
      <c r="AG88" s="128"/>
      <c r="AH88" s="128"/>
      <c r="AI88" s="128"/>
      <c r="AJ88" s="128"/>
      <c r="AK88" s="128"/>
      <c r="AL88" s="128"/>
      <c r="AM88" s="128"/>
      <c r="AN88" s="128"/>
      <c r="AO88" s="128"/>
      <c r="AP88" s="128"/>
      <c r="AQ88" s="128"/>
      <c r="AR88" s="128"/>
      <c r="AS88" s="128"/>
      <c r="AT88" s="128"/>
      <c r="AU88" s="119"/>
      <c r="AV88" s="908"/>
      <c r="AW88" s="908"/>
      <c r="AX88" s="908"/>
      <c r="AY88" s="908"/>
      <c r="AZ88" s="361"/>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423"/>
      <c r="CN88" s="423"/>
      <c r="CO88" s="423"/>
      <c r="CP88" s="423"/>
      <c r="CQ88" s="423"/>
      <c r="CR88" s="423"/>
      <c r="CS88" s="423"/>
      <c r="CT88" s="423"/>
      <c r="CU88" s="423"/>
      <c r="CV88" s="6"/>
      <c r="CW88" s="6"/>
      <c r="CX88" s="6"/>
      <c r="CY88" s="6"/>
      <c r="CZ88" s="6"/>
    </row>
    <row r="89" s="454" customFormat="true" ht="15" customHeight="true" x14ac:dyDescent="0.2">
      <c r="A89" s="165"/>
      <c r="B89" s="158"/>
      <c r="C89" s="126"/>
      <c r="D89" s="125"/>
      <c r="E89" s="125"/>
      <c r="F89" s="125"/>
      <c r="G89" s="124"/>
      <c r="H89" s="123"/>
      <c r="I89" s="125"/>
      <c r="J89" s="125"/>
      <c r="K89" s="125"/>
      <c r="L89" s="122"/>
      <c r="M89" s="126"/>
      <c r="N89" s="125"/>
      <c r="O89" s="125"/>
      <c r="P89" s="125"/>
      <c r="Q89" s="124"/>
      <c r="R89" s="123"/>
      <c r="S89" s="125"/>
      <c r="T89" s="125"/>
      <c r="U89" s="125"/>
      <c r="V89" s="125"/>
      <c r="W89" s="125"/>
      <c r="X89" s="125"/>
      <c r="Y89" s="125"/>
      <c r="Z89" s="125"/>
      <c r="AA89" s="125"/>
      <c r="AB89" s="125"/>
      <c r="AC89" s="128"/>
      <c r="AD89" s="128"/>
      <c r="AE89" s="128"/>
      <c r="AF89" s="128"/>
      <c r="AG89" s="128"/>
      <c r="AH89" s="128"/>
      <c r="AI89" s="128"/>
      <c r="AJ89" s="128"/>
      <c r="AK89" s="128"/>
      <c r="AL89" s="128"/>
      <c r="AM89" s="128"/>
      <c r="AN89" s="128"/>
      <c r="AO89" s="128"/>
      <c r="AP89" s="128"/>
      <c r="AQ89" s="128"/>
      <c r="AR89" s="128"/>
      <c r="AS89" s="128"/>
      <c r="AT89" s="128"/>
      <c r="AU89" s="119"/>
      <c r="AV89" s="908"/>
      <c r="AW89" s="908"/>
      <c r="AX89" s="908"/>
      <c r="AY89" s="908"/>
      <c r="AZ89" s="361"/>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423"/>
      <c r="CN89" s="423"/>
      <c r="CO89" s="423"/>
      <c r="CP89" s="423"/>
      <c r="CQ89" s="423"/>
      <c r="CR89" s="423"/>
      <c r="CS89" s="423"/>
      <c r="CT89" s="423"/>
      <c r="CU89" s="423"/>
      <c r="CV89" s="6"/>
      <c r="CW89" s="6"/>
      <c r="CX89" s="6"/>
      <c r="CY89" s="6"/>
      <c r="CZ89" s="6"/>
    </row>
    <row r="90" s="454" customFormat="true" ht="15" customHeight="true" x14ac:dyDescent="0.2">
      <c r="A90" s="165"/>
      <c r="B90" s="158"/>
      <c r="C90" s="126"/>
      <c r="D90" s="125"/>
      <c r="E90" s="125"/>
      <c r="F90" s="125"/>
      <c r="G90" s="124"/>
      <c r="H90" s="123"/>
      <c r="I90" s="125"/>
      <c r="J90" s="125"/>
      <c r="K90" s="125"/>
      <c r="L90" s="122"/>
      <c r="M90" s="126"/>
      <c r="N90" s="125"/>
      <c r="O90" s="125"/>
      <c r="P90" s="125"/>
      <c r="Q90" s="124"/>
      <c r="R90" s="123"/>
      <c r="S90" s="125"/>
      <c r="T90" s="125"/>
      <c r="U90" s="125"/>
      <c r="V90" s="125"/>
      <c r="W90" s="125"/>
      <c r="X90" s="125"/>
      <c r="Y90" s="125"/>
      <c r="Z90" s="125"/>
      <c r="AA90" s="125"/>
      <c r="AB90" s="125"/>
      <c r="AC90" s="128"/>
      <c r="AD90" s="128"/>
      <c r="AE90" s="128"/>
      <c r="AF90" s="128"/>
      <c r="AG90" s="128"/>
      <c r="AH90" s="128"/>
      <c r="AI90" s="128"/>
      <c r="AJ90" s="128"/>
      <c r="AK90" s="128"/>
      <c r="AL90" s="128"/>
      <c r="AM90" s="128"/>
      <c r="AN90" s="128"/>
      <c r="AO90" s="128"/>
      <c r="AP90" s="128"/>
      <c r="AQ90" s="128"/>
      <c r="AR90" s="128"/>
      <c r="AS90" s="128"/>
      <c r="AT90" s="128"/>
      <c r="AU90" s="119"/>
      <c r="AV90" s="908"/>
      <c r="AW90" s="908"/>
      <c r="AX90" s="908"/>
      <c r="AY90" s="908"/>
      <c r="AZ90" s="361"/>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423"/>
      <c r="CN90" s="423"/>
      <c r="CO90" s="423"/>
      <c r="CP90" s="423"/>
      <c r="CQ90" s="423"/>
      <c r="CR90" s="423"/>
      <c r="CS90" s="423"/>
      <c r="CT90" s="423"/>
      <c r="CU90" s="423"/>
      <c r="CV90" s="6"/>
      <c r="CW90" s="6"/>
      <c r="CX90" s="6"/>
      <c r="CY90" s="6"/>
      <c r="CZ90" s="6"/>
    </row>
    <row r="91" s="454" customFormat="true" ht="15" customHeight="true" x14ac:dyDescent="0.2">
      <c r="A91" s="188"/>
      <c r="B91" s="157"/>
      <c r="C91" s="121"/>
      <c r="D91" s="128"/>
      <c r="E91" s="128"/>
      <c r="F91" s="128"/>
      <c r="G91" s="127"/>
      <c r="H91" s="120"/>
      <c r="I91" s="128"/>
      <c r="J91" s="128"/>
      <c r="K91" s="128"/>
      <c r="L91" s="119"/>
      <c r="M91" s="121"/>
      <c r="N91" s="128"/>
      <c r="O91" s="128"/>
      <c r="P91" s="128"/>
      <c r="Q91" s="127"/>
      <c r="R91" s="120"/>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19"/>
      <c r="AV91" s="908"/>
      <c r="AW91" s="908"/>
      <c r="AX91" s="908"/>
      <c r="AY91" s="908"/>
      <c r="AZ91" s="361"/>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423"/>
      <c r="CN91" s="423"/>
      <c r="CO91" s="423"/>
      <c r="CP91" s="423"/>
      <c r="CQ91" s="423"/>
      <c r="CR91" s="423"/>
      <c r="CS91" s="423"/>
      <c r="CT91" s="423"/>
      <c r="CU91" s="423"/>
      <c r="CV91" s="6"/>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19"/>
      <c r="AV92" s="908"/>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423"/>
      <c r="CN92" s="423"/>
      <c r="CO92" s="423"/>
      <c r="CP92" s="423"/>
      <c r="CQ92" s="423"/>
      <c r="CR92" s="423"/>
      <c r="CS92" s="423"/>
      <c r="CT92" s="423"/>
      <c r="CU92" s="423"/>
      <c r="CV92" s="6"/>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28"/>
      <c r="AM93" s="128"/>
      <c r="AN93" s="128"/>
      <c r="AO93" s="128"/>
      <c r="AP93" s="128"/>
      <c r="AQ93" s="128"/>
      <c r="AR93" s="128"/>
      <c r="AS93" s="128"/>
      <c r="AT93" s="128"/>
      <c r="AU93" s="119"/>
      <c r="AV93" s="908"/>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423"/>
      <c r="CN93" s="423"/>
      <c r="CO93" s="423"/>
      <c r="CP93" s="423"/>
      <c r="CQ93" s="423"/>
      <c r="CR93" s="423"/>
      <c r="CS93" s="423"/>
      <c r="CT93" s="423"/>
      <c r="CU93" s="423"/>
      <c r="CV93" s="6"/>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28"/>
      <c r="AM94" s="128"/>
      <c r="AN94" s="128"/>
      <c r="AO94" s="128"/>
      <c r="AP94" s="128"/>
      <c r="AQ94" s="128"/>
      <c r="AR94" s="128"/>
      <c r="AS94" s="128"/>
      <c r="AT94" s="128"/>
      <c r="AU94" s="119"/>
      <c r="AV94" s="908"/>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423"/>
      <c r="CN94" s="423"/>
      <c r="CO94" s="423"/>
      <c r="CP94" s="423"/>
      <c r="CQ94" s="423"/>
      <c r="CR94" s="423"/>
      <c r="CS94" s="423"/>
      <c r="CT94" s="423"/>
      <c r="CU94" s="423"/>
      <c r="CV94" s="6"/>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28"/>
      <c r="AM95" s="128"/>
      <c r="AN95" s="128"/>
      <c r="AO95" s="128"/>
      <c r="AP95" s="128"/>
      <c r="AQ95" s="128"/>
      <c r="AR95" s="128"/>
      <c r="AS95" s="128"/>
      <c r="AT95" s="128"/>
      <c r="AU95" s="119"/>
      <c r="AV95" s="908"/>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423"/>
      <c r="CN95" s="423"/>
      <c r="CO95" s="423"/>
      <c r="CP95" s="423"/>
      <c r="CQ95" s="423"/>
      <c r="CR95" s="423"/>
      <c r="CS95" s="423"/>
      <c r="CT95" s="423"/>
      <c r="CU95" s="423"/>
      <c r="CV95" s="6"/>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28"/>
      <c r="AM96" s="128"/>
      <c r="AN96" s="128"/>
      <c r="AO96" s="128"/>
      <c r="AP96" s="128"/>
      <c r="AQ96" s="128"/>
      <c r="AR96" s="128"/>
      <c r="AS96" s="128"/>
      <c r="AT96" s="128"/>
      <c r="AU96" s="119"/>
      <c r="AV96" s="908"/>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423"/>
      <c r="CN96" s="423"/>
      <c r="CO96" s="423"/>
      <c r="CP96" s="423"/>
      <c r="CQ96" s="423"/>
      <c r="CR96" s="423"/>
      <c r="CS96" s="423"/>
      <c r="CT96" s="423"/>
      <c r="CU96" s="423"/>
      <c r="CV96" s="6"/>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28"/>
      <c r="AM97" s="128"/>
      <c r="AN97" s="128"/>
      <c r="AO97" s="128"/>
      <c r="AP97" s="128"/>
      <c r="AQ97" s="128"/>
      <c r="AR97" s="128"/>
      <c r="AS97" s="128"/>
      <c r="AT97" s="128"/>
      <c r="AU97" s="119"/>
      <c r="AV97" s="908"/>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423"/>
      <c r="CN97" s="423"/>
      <c r="CO97" s="423"/>
      <c r="CP97" s="423"/>
      <c r="CQ97" s="423"/>
      <c r="CR97" s="423"/>
      <c r="CS97" s="423"/>
      <c r="CT97" s="423"/>
      <c r="CU97" s="423"/>
      <c r="CV97" s="6"/>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28"/>
      <c r="AM98" s="128"/>
      <c r="AN98" s="128"/>
      <c r="AO98" s="128"/>
      <c r="AP98" s="128"/>
      <c r="AQ98" s="128"/>
      <c r="AR98" s="128"/>
      <c r="AS98" s="128"/>
      <c r="AT98" s="128"/>
      <c r="AU98" s="119"/>
      <c r="AV98" s="908"/>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423"/>
      <c r="CN98" s="423"/>
      <c r="CO98" s="423"/>
      <c r="CP98" s="423"/>
      <c r="CQ98" s="423"/>
      <c r="CR98" s="423"/>
      <c r="CS98" s="423"/>
      <c r="CT98" s="423"/>
      <c r="CU98" s="423"/>
      <c r="CV98" s="6"/>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28"/>
      <c r="AM99" s="128"/>
      <c r="AN99" s="128"/>
      <c r="AO99" s="128"/>
      <c r="AP99" s="128"/>
      <c r="AQ99" s="128"/>
      <c r="AR99" s="128"/>
      <c r="AS99" s="128"/>
      <c r="AT99" s="128"/>
      <c r="AU99" s="119"/>
      <c r="AV99" s="908"/>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423"/>
      <c r="CN99" s="423"/>
      <c r="CO99" s="423"/>
      <c r="CP99" s="423"/>
      <c r="CQ99" s="423"/>
      <c r="CR99" s="423"/>
      <c r="CS99" s="423"/>
      <c r="CT99" s="423"/>
      <c r="CU99" s="423"/>
      <c r="CV99" s="6"/>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28"/>
      <c r="AM100" s="128"/>
      <c r="AN100" s="128"/>
      <c r="AO100" s="128"/>
      <c r="AP100" s="128"/>
      <c r="AQ100" s="128"/>
      <c r="AR100" s="128"/>
      <c r="AS100" s="128"/>
      <c r="AT100" s="128"/>
      <c r="AU100" s="119"/>
      <c r="AV100" s="908"/>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423"/>
      <c r="CN100" s="423"/>
      <c r="CO100" s="423"/>
      <c r="CP100" s="423"/>
      <c r="CQ100" s="423"/>
      <c r="CR100" s="423"/>
      <c r="CS100" s="423"/>
      <c r="CT100" s="423"/>
      <c r="CU100" s="423"/>
      <c r="CV100" s="6"/>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28"/>
      <c r="AM101" s="128"/>
      <c r="AN101" s="128"/>
      <c r="AO101" s="128"/>
      <c r="AP101" s="128"/>
      <c r="AQ101" s="128"/>
      <c r="AR101" s="128"/>
      <c r="AS101" s="128"/>
      <c r="AT101" s="128"/>
      <c r="AU101" s="119"/>
      <c r="AV101" s="908"/>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423"/>
      <c r="CN101" s="423"/>
      <c r="CO101" s="423"/>
      <c r="CP101" s="423"/>
      <c r="CQ101" s="423"/>
      <c r="CR101" s="423"/>
      <c r="CS101" s="423"/>
      <c r="CT101" s="423"/>
      <c r="CU101" s="423"/>
      <c r="CV101" s="6"/>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28"/>
      <c r="AM102" s="128"/>
      <c r="AN102" s="128"/>
      <c r="AO102" s="128"/>
      <c r="AP102" s="128"/>
      <c r="AQ102" s="128"/>
      <c r="AR102" s="128"/>
      <c r="AS102" s="128"/>
      <c r="AT102" s="128"/>
      <c r="AU102" s="119"/>
      <c r="AV102" s="908"/>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423"/>
      <c r="CN102" s="423"/>
      <c r="CO102" s="423"/>
      <c r="CP102" s="423"/>
      <c r="CQ102" s="423"/>
      <c r="CR102" s="423"/>
      <c r="CS102" s="423"/>
      <c r="CT102" s="423"/>
      <c r="CU102" s="423"/>
      <c r="CV102" s="6"/>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28"/>
      <c r="AM103" s="128"/>
      <c r="AN103" s="128"/>
      <c r="AO103" s="128"/>
      <c r="AP103" s="128"/>
      <c r="AQ103" s="128"/>
      <c r="AR103" s="128"/>
      <c r="AS103" s="128"/>
      <c r="AT103" s="128"/>
      <c r="AU103" s="119"/>
      <c r="AV103" s="908"/>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423"/>
      <c r="CN103" s="423"/>
      <c r="CO103" s="423"/>
      <c r="CP103" s="423"/>
      <c r="CQ103" s="423"/>
      <c r="CR103" s="423"/>
      <c r="CS103" s="423"/>
      <c r="CT103" s="423"/>
      <c r="CU103" s="423"/>
      <c r="CV103" s="6"/>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28"/>
      <c r="AM104" s="128"/>
      <c r="AN104" s="128"/>
      <c r="AO104" s="128"/>
      <c r="AP104" s="128"/>
      <c r="AQ104" s="128"/>
      <c r="AR104" s="128"/>
      <c r="AS104" s="128"/>
      <c r="AT104" s="128"/>
      <c r="AU104" s="119"/>
      <c r="AV104" s="908"/>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423"/>
      <c r="CN104" s="423"/>
      <c r="CO104" s="423"/>
      <c r="CP104" s="423"/>
      <c r="CQ104" s="423"/>
      <c r="CR104" s="423"/>
      <c r="CS104" s="423"/>
      <c r="CT104" s="423"/>
      <c r="CU104" s="423"/>
      <c r="CV104" s="6"/>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108"/>
      <c r="AM105" s="108"/>
      <c r="AN105" s="108"/>
      <c r="AO105" s="108"/>
      <c r="AP105" s="108"/>
      <c r="AQ105" s="108"/>
      <c r="AR105" s="108"/>
      <c r="AS105" s="108"/>
      <c r="AT105" s="108"/>
      <c r="AU105" s="89"/>
      <c r="AV105" s="908"/>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435"/>
      <c r="CN105" s="435"/>
      <c r="CO105" s="435"/>
      <c r="CP105" s="435"/>
      <c r="CQ105" s="435"/>
      <c r="CR105" s="435"/>
      <c r="CS105" s="435"/>
      <c r="CT105" s="435"/>
      <c r="CU105" s="435"/>
      <c r="CV105" s="6"/>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V106" s="361"/>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416"/>
      <c r="CN106" s="416"/>
      <c r="CO106" s="416"/>
      <c r="CP106" s="416"/>
      <c r="CQ106" s="416"/>
      <c r="CR106" s="416"/>
      <c r="CS106" s="416"/>
      <c r="CT106" s="416"/>
      <c r="CU106" s="416"/>
      <c r="CV106" s="360"/>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V107" s="35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V108" s="356"/>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2012</v>
      </c>
      <c r="B109" s="341"/>
      <c r="C109" s="315"/>
      <c r="D109" s="315"/>
      <c r="E109" s="315"/>
      <c r="F109" s="315"/>
      <c r="G109" s="315"/>
      <c r="H109" s="315"/>
      <c r="I109" s="315"/>
      <c r="J109" s="315"/>
      <c r="K109" s="315"/>
      <c r="L109" s="315"/>
      <c r="M109" s="315"/>
      <c r="N109" s="315"/>
      <c r="O109" s="315"/>
      <c r="P109" s="315"/>
      <c r="Q109" s="315"/>
      <c r="R109" s="315"/>
      <c r="S109" s="315"/>
      <c r="T109" s="315"/>
      <c r="U109" s="315"/>
      <c r="AV109" s="356"/>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V110" s="356"/>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V111" s="356"/>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V112" s="356"/>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V113" s="356"/>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V114" s="356"/>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AIS12</v>
      </c>
      <c r="C115" s="315"/>
      <c r="D115" s="315"/>
      <c r="E115" s="315"/>
      <c r="F115" s="315"/>
      <c r="G115" s="315"/>
      <c r="H115" s="315"/>
      <c r="I115" s="315"/>
      <c r="J115" s="315"/>
      <c r="K115" s="315"/>
      <c r="L115" s="315"/>
      <c r="M115" s="315"/>
      <c r="N115" s="315"/>
      <c r="O115" s="315"/>
      <c r="P115" s="315"/>
      <c r="Q115" s="315"/>
      <c r="R115" s="315"/>
      <c r="S115" s="315"/>
      <c r="T115" s="315"/>
      <c r="U115" s="315"/>
      <c r="AV115" s="356"/>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
      </c>
      <c r="B116" s="196"/>
      <c r="C116" s="315"/>
      <c r="D116" s="315"/>
      <c r="E116" s="315"/>
      <c r="F116" s="315"/>
      <c r="G116" s="315"/>
      <c r="H116" s="315"/>
      <c r="I116" s="315"/>
      <c r="J116" s="315"/>
      <c r="K116" s="315"/>
      <c r="L116" s="315"/>
      <c r="M116" s="315"/>
      <c r="N116" s="315"/>
      <c r="O116" s="315"/>
      <c r="P116" s="315"/>
      <c r="Q116" s="315"/>
      <c r="R116" s="315"/>
      <c r="S116" s="315"/>
      <c r="T116" s="315"/>
      <c r="U116" s="315"/>
      <c r="AV116" s="356"/>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
      </c>
      <c r="B117" s="195"/>
      <c r="C117" s="315"/>
      <c r="D117" s="315"/>
      <c r="E117" s="315"/>
      <c r="F117" s="315"/>
      <c r="G117" s="315"/>
      <c r="H117" s="315"/>
      <c r="I117" s="315"/>
      <c r="J117" s="315"/>
      <c r="K117" s="315"/>
      <c r="L117" s="315"/>
      <c r="M117" s="315"/>
      <c r="N117" s="315"/>
      <c r="O117" s="315"/>
      <c r="P117" s="315"/>
      <c r="Q117" s="315"/>
      <c r="R117" s="315"/>
      <c r="S117" s="315"/>
      <c r="T117" s="315"/>
      <c r="U117" s="315"/>
      <c r="AV117" s="356"/>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V118" s="356"/>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V119" s="356"/>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454"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415"/>
      <c r="AN120" s="415"/>
      <c r="AO120" s="415"/>
      <c r="AP120" s="415"/>
      <c r="AQ120" s="415"/>
      <c r="AR120" s="415"/>
      <c r="AS120" s="415"/>
      <c r="AT120" s="415"/>
      <c r="AU120" s="415"/>
      <c r="AV120" s="908"/>
      <c r="AW120" s="908"/>
      <c r="AX120" s="908"/>
      <c r="AY120" s="908"/>
      <c r="AZ120" s="361"/>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426"/>
      <c r="CN120" s="426"/>
      <c r="CO120" s="426"/>
      <c r="CP120" s="426"/>
      <c r="CQ120" s="426"/>
      <c r="CR120" s="426"/>
      <c r="CS120" s="426"/>
      <c r="CT120" s="426"/>
      <c r="CU120" s="426"/>
      <c r="CV120" s="360"/>
      <c r="CW120" s="360"/>
      <c r="CX120" s="360"/>
      <c r="CY120" s="360"/>
      <c r="CZ120" s="360"/>
    </row>
    <row r="121" s="454" customFormat="true" ht="24"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148</v>
      </c>
      <c r="T121" s="581" t="s">
        <v>149</v>
      </c>
      <c r="U121" s="581" t="s">
        <v>430</v>
      </c>
      <c r="V121" s="581" t="s">
        <v>150</v>
      </c>
      <c r="W121" s="581" t="s">
        <v>151</v>
      </c>
      <c r="X121" s="581" t="s">
        <v>431</v>
      </c>
      <c r="Y121" s="581" t="s">
        <v>432</v>
      </c>
      <c r="Z121" s="581" t="s">
        <v>433</v>
      </c>
      <c r="AA121" s="581" t="s">
        <v>152</v>
      </c>
      <c r="AB121" s="581" t="s">
        <v>153</v>
      </c>
      <c r="AC121" s="581" t="s">
        <v>434</v>
      </c>
      <c r="AD121" s="581" t="s">
        <v>435</v>
      </c>
      <c r="AE121" s="581" t="s">
        <v>154</v>
      </c>
      <c r="AF121" s="581" t="s">
        <v>155</v>
      </c>
      <c r="AG121" s="581" t="s">
        <v>156</v>
      </c>
      <c r="AH121" s="581" t="s">
        <v>157</v>
      </c>
      <c r="AI121" s="581" t="s">
        <v>436</v>
      </c>
      <c r="AJ121" s="581" t="s">
        <v>158</v>
      </c>
      <c r="AK121" s="581" t="s">
        <v>159</v>
      </c>
      <c r="AL121" s="581" t="s">
        <v>160</v>
      </c>
      <c r="AM121" s="581" t="s">
        <v>437</v>
      </c>
      <c r="AN121" s="581" t="s">
        <v>161</v>
      </c>
      <c r="AO121" s="581" t="s">
        <v>162</v>
      </c>
      <c r="AP121" s="581" t="s">
        <v>163</v>
      </c>
      <c r="AQ121" s="581" t="s">
        <v>164</v>
      </c>
      <c r="AR121" s="581" t="s">
        <v>438</v>
      </c>
      <c r="AS121" s="581" t="s">
        <v>165</v>
      </c>
      <c r="AT121" s="581" t="s">
        <v>166</v>
      </c>
      <c r="AU121" s="582" t="s">
        <v>167</v>
      </c>
      <c r="AV121" s="908"/>
      <c r="AW121" s="908"/>
      <c r="AX121" s="908"/>
      <c r="AY121" s="908"/>
      <c r="AZ121" s="361"/>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148</v>
      </c>
      <c r="BT121" s="554" t="s">
        <v>149</v>
      </c>
      <c r="BU121" s="554" t="s">
        <v>430</v>
      </c>
      <c r="BV121" s="554" t="s">
        <v>150</v>
      </c>
      <c r="BW121" s="554" t="s">
        <v>151</v>
      </c>
      <c r="BX121" s="554" t="s">
        <v>431</v>
      </c>
      <c r="BY121" s="555" t="s">
        <v>432</v>
      </c>
      <c r="BZ121" s="555" t="s">
        <v>433</v>
      </c>
      <c r="CA121" s="555" t="s">
        <v>152</v>
      </c>
      <c r="CB121" s="555" t="s">
        <v>153</v>
      </c>
      <c r="CC121" s="555" t="s">
        <v>434</v>
      </c>
      <c r="CD121" s="555" t="s">
        <v>435</v>
      </c>
      <c r="CE121" s="555" t="s">
        <v>154</v>
      </c>
      <c r="CF121" s="555" t="s">
        <v>155</v>
      </c>
      <c r="CG121" s="555" t="s">
        <v>156</v>
      </c>
      <c r="CH121" s="555" t="s">
        <v>157</v>
      </c>
      <c r="CI121" s="555" t="s">
        <v>436</v>
      </c>
      <c r="CJ121" s="555" t="s">
        <v>158</v>
      </c>
      <c r="CK121" s="555" t="s">
        <v>159</v>
      </c>
      <c r="CL121" s="555" t="s">
        <v>160</v>
      </c>
      <c r="CM121" s="555" t="s">
        <v>437</v>
      </c>
      <c r="CN121" s="555" t="s">
        <v>161</v>
      </c>
      <c r="CO121" s="555" t="s">
        <v>162</v>
      </c>
      <c r="CP121" s="555" t="s">
        <v>163</v>
      </c>
      <c r="CQ121" s="555" t="s">
        <v>164</v>
      </c>
      <c r="CR121" s="555" t="s">
        <v>438</v>
      </c>
      <c r="CS121" s="555" t="s">
        <v>165</v>
      </c>
      <c r="CT121" s="555" t="s">
        <v>166</v>
      </c>
      <c r="CU121" s="555" t="s">
        <v>167</v>
      </c>
      <c r="CV121" s="201"/>
      <c r="CW121" s="201"/>
      <c r="CX121" s="201"/>
      <c r="CY121" s="201"/>
      <c r="CZ121" s="201"/>
    </row>
    <row r="122" s="454" customFormat="true" ht="15" customHeight="true" x14ac:dyDescent="0.2">
      <c r="A122" s="1068" t="s">
        <v>18</v>
      </c>
      <c r="B122" s="386" t="s">
        <v>14</v>
      </c>
      <c r="C122" s="145">
        <v>12.188455933511539</v>
      </c>
      <c r="D122" s="144">
        <v>15.957359970037299</v>
      </c>
      <c r="E122" s="144">
        <v>19.370958642835724</v>
      </c>
      <c r="F122" s="144">
        <v>44.639388653069133</v>
      </c>
      <c r="G122" s="143">
        <v>78.478524613295704</v>
      </c>
      <c r="H122" s="142">
        <v>42.438371479223299</v>
      </c>
      <c r="I122" s="144">
        <v>67.733026538445301</v>
      </c>
      <c r="J122" s="144">
        <v>80.129389021857577</v>
      </c>
      <c r="K122" s="144">
        <v>82.576814003372832</v>
      </c>
      <c r="L122" s="141">
        <v>85.191408747753556</v>
      </c>
      <c r="M122" s="145">
        <v>11.021374864104045</v>
      </c>
      <c r="N122" s="144">
        <v>14.476314891731356</v>
      </c>
      <c r="O122" s="144">
        <v>17.065480237425881</v>
      </c>
      <c r="P122" s="144">
        <v>20.862617821019377</v>
      </c>
      <c r="Q122" s="143">
        <v>54.891572502316663</v>
      </c>
      <c r="R122" s="142">
        <v>19.851804417182731</v>
      </c>
      <c r="S122" s="144">
        <v>76.667235620739149</v>
      </c>
      <c r="T122" s="144">
        <v>34.050384359006308</v>
      </c>
      <c r="U122" s="144">
        <v>10.726750008049189</v>
      </c>
      <c r="V122" s="144">
        <v>30.53389893828826</v>
      </c>
      <c r="W122" s="144">
        <v>19.185813912795659</v>
      </c>
      <c r="X122" s="144">
        <v>72.963943075201527</v>
      </c>
      <c r="Y122" s="144">
        <v>43.275728935162853</v>
      </c>
      <c r="Z122" s="144">
        <v>10.346021587674748</v>
      </c>
      <c r="AA122" s="144">
        <v>28.558930428334094</v>
      </c>
      <c r="AB122" s="144">
        <v>68.804328152738705</v>
      </c>
      <c r="AC122" s="144">
        <v>88.894371675121903</v>
      </c>
      <c r="AD122" s="144">
        <v>57.928512922621152</v>
      </c>
      <c r="AE122" s="144">
        <v>30.140657614311383</v>
      </c>
      <c r="AF122" s="144">
        <v>6.256168390308769</v>
      </c>
      <c r="AG122" s="144">
        <v>27.184936108981876</v>
      </c>
      <c r="AH122" s="144">
        <v>34.207615761898516</v>
      </c>
      <c r="AI122" s="144">
        <v>90.489028101792854</v>
      </c>
      <c r="AJ122" s="144">
        <v>36.413272571010495</v>
      </c>
      <c r="AK122" s="144">
        <v>31.796339802001718</v>
      </c>
      <c r="AL122" s="144">
        <v>32.597195701239571</v>
      </c>
      <c r="AM122" s="144">
        <v>36.963215560593319</v>
      </c>
      <c r="AN122" s="144">
        <v>33.680079830873474</v>
      </c>
      <c r="AO122" s="144">
        <v>30.187185899967439</v>
      </c>
      <c r="AP122" s="144">
        <v>29.613808704897</v>
      </c>
      <c r="AQ122" s="144">
        <v>33.444089296285128</v>
      </c>
      <c r="AR122" s="144">
        <v>12.069849525446843</v>
      </c>
      <c r="AS122" s="144">
        <v>17.186385569903479</v>
      </c>
      <c r="AT122" s="144">
        <v>36.605447755710259</v>
      </c>
      <c r="AU122" s="141">
        <v>43.04307389980557</v>
      </c>
      <c r="AV122" s="908"/>
      <c r="AW122" s="908"/>
      <c r="AX122" s="908"/>
      <c r="AY122" s="908"/>
      <c r="AZ122" s="361"/>
      <c r="BA122" s="1088" t="s">
        <v>18</v>
      </c>
      <c r="BB122" s="587" t="s">
        <v>14</v>
      </c>
      <c r="BC122" s="441">
        <v>1294.6447030000004</v>
      </c>
      <c r="BD122" s="439">
        <v>1694.4172759999994</v>
      </c>
      <c r="BE122" s="439">
        <v>2057.1232829999994</v>
      </c>
      <c r="BF122" s="439">
        <v>4740.8052380000026</v>
      </c>
      <c r="BG122" s="445">
        <v>8334.7920829999821</v>
      </c>
      <c r="BH122" s="441">
        <v>984.25542999999948</v>
      </c>
      <c r="BI122" s="439">
        <v>1564.3075080000008</v>
      </c>
      <c r="BJ122" s="439">
        <v>1866.4530619999996</v>
      </c>
      <c r="BK122" s="439">
        <v>1913.0433530000009</v>
      </c>
      <c r="BL122" s="445">
        <v>1970.3363129999991</v>
      </c>
      <c r="BM122" s="441">
        <v>915.12826400000017</v>
      </c>
      <c r="BN122" s="439">
        <v>1202.1730460000003</v>
      </c>
      <c r="BO122" s="439">
        <v>1416.2067839999997</v>
      </c>
      <c r="BP122" s="439">
        <v>1732.4680699999994</v>
      </c>
      <c r="BQ122" s="445">
        <v>4557.4107529999983</v>
      </c>
      <c r="BR122" s="441">
        <v>303.76513000000006</v>
      </c>
      <c r="BS122" s="439">
        <v>2860.5700280000037</v>
      </c>
      <c r="BT122" s="439">
        <v>853.66003099999955</v>
      </c>
      <c r="BU122" s="439">
        <v>181.79681099999999</v>
      </c>
      <c r="BV122" s="439">
        <v>314.56226499999985</v>
      </c>
      <c r="BW122" s="439">
        <v>428.57014699999985</v>
      </c>
      <c r="BX122" s="439">
        <v>144.41787399999996</v>
      </c>
      <c r="BY122" s="443">
        <v>105.67406599999998</v>
      </c>
      <c r="BZ122" s="443">
        <v>119.21156300000001</v>
      </c>
      <c r="CA122" s="443">
        <v>614.78428100000019</v>
      </c>
      <c r="CB122" s="443">
        <v>1235.0199229999996</v>
      </c>
      <c r="CC122" s="443">
        <v>109.39872700000004</v>
      </c>
      <c r="CD122" s="443">
        <v>138.21582199999997</v>
      </c>
      <c r="CE122" s="443">
        <v>254.63037000000014</v>
      </c>
      <c r="CF122" s="443">
        <v>89.345068999999981</v>
      </c>
      <c r="CG122" s="443">
        <v>583.95322599999974</v>
      </c>
      <c r="CH122" s="443">
        <v>1110.5867359999995</v>
      </c>
      <c r="CI122" s="443">
        <v>827.56216899999981</v>
      </c>
      <c r="CJ122" s="443">
        <v>706.26071999999976</v>
      </c>
      <c r="CK122" s="443">
        <v>544.34122999999988</v>
      </c>
      <c r="CL122" s="443">
        <v>925.66842600000018</v>
      </c>
      <c r="CM122" s="443">
        <v>483.64589999999981</v>
      </c>
      <c r="CN122" s="443">
        <v>363.27680000000009</v>
      </c>
      <c r="CO122" s="443">
        <v>302.77997800000009</v>
      </c>
      <c r="CP122" s="443">
        <v>1043.7193950000003</v>
      </c>
      <c r="CQ122" s="443">
        <v>689.20596300000011</v>
      </c>
      <c r="CR122" s="443">
        <v>383.91143800000003</v>
      </c>
      <c r="CS122" s="443">
        <v>376.66227199999997</v>
      </c>
      <c r="CT122" s="443">
        <v>833.27458000000024</v>
      </c>
      <c r="CU122" s="443">
        <v>1193.3116429999995</v>
      </c>
      <c r="CV122" s="5"/>
      <c r="CW122" s="5"/>
      <c r="CX122" s="5"/>
      <c r="CY122" s="5"/>
      <c r="CZ122" s="7"/>
    </row>
    <row r="123" s="454" customFormat="true" ht="15" customHeight="true" x14ac:dyDescent="0.2">
      <c r="A123" s="1069"/>
      <c r="B123" s="387" t="s">
        <v>51</v>
      </c>
      <c r="C123" s="140">
        <v>87.811544066488594</v>
      </c>
      <c r="D123" s="139">
        <v>84.042640029962527</v>
      </c>
      <c r="E123" s="139">
        <v>80.629041357164056</v>
      </c>
      <c r="F123" s="139">
        <v>55.36061134693081</v>
      </c>
      <c r="G123" s="138">
        <v>21.521475386704235</v>
      </c>
      <c r="H123" s="137">
        <v>57.561628520776509</v>
      </c>
      <c r="I123" s="139">
        <v>32.266973461554663</v>
      </c>
      <c r="J123" s="139">
        <v>19.870610978142523</v>
      </c>
      <c r="K123" s="139">
        <v>17.42318599662714</v>
      </c>
      <c r="L123" s="136">
        <v>14.808591252246462</v>
      </c>
      <c r="M123" s="140">
        <v>88.978625135895925</v>
      </c>
      <c r="N123" s="139">
        <v>85.523685108268538</v>
      </c>
      <c r="O123" s="139">
        <v>82.934519762574084</v>
      </c>
      <c r="P123" s="139">
        <v>79.137382178980616</v>
      </c>
      <c r="Q123" s="138">
        <v>45.108427497683238</v>
      </c>
      <c r="R123" s="137">
        <v>80.148195582817394</v>
      </c>
      <c r="S123" s="139">
        <v>23.332764379260855</v>
      </c>
      <c r="T123" s="139">
        <v>65.949615640993642</v>
      </c>
      <c r="U123" s="139">
        <v>89.273249991950777</v>
      </c>
      <c r="V123" s="139">
        <v>69.466101061711697</v>
      </c>
      <c r="W123" s="139">
        <v>80.814186087204334</v>
      </c>
      <c r="X123" s="139">
        <v>27.036056924798459</v>
      </c>
      <c r="Y123" s="139">
        <v>56.72427106483714</v>
      </c>
      <c r="Z123" s="139">
        <v>89.653978412325245</v>
      </c>
      <c r="AA123" s="139">
        <v>71.441069571665977</v>
      </c>
      <c r="AB123" s="139">
        <v>31.195671847261391</v>
      </c>
      <c r="AC123" s="139">
        <v>11.105628324878126</v>
      </c>
      <c r="AD123" s="139">
        <v>42.071487077378805</v>
      </c>
      <c r="AE123" s="139">
        <v>69.859342385688691</v>
      </c>
      <c r="AF123" s="139">
        <v>93.74383160969127</v>
      </c>
      <c r="AG123" s="139">
        <v>72.815063891018127</v>
      </c>
      <c r="AH123" s="139">
        <v>65.792384238101249</v>
      </c>
      <c r="AI123" s="139">
        <v>9.5109718982071492</v>
      </c>
      <c r="AJ123" s="139">
        <v>63.58672742898959</v>
      </c>
      <c r="AK123" s="139">
        <v>68.20366019799819</v>
      </c>
      <c r="AL123" s="139">
        <v>67.40280429876033</v>
      </c>
      <c r="AM123" s="139">
        <v>63.03678443940678</v>
      </c>
      <c r="AN123" s="139">
        <v>66.319920169126505</v>
      </c>
      <c r="AO123" s="139">
        <v>69.812814100032497</v>
      </c>
      <c r="AP123" s="139">
        <v>70.386191295102989</v>
      </c>
      <c r="AQ123" s="139">
        <v>66.555910703714829</v>
      </c>
      <c r="AR123" s="139">
        <v>87.930150474553173</v>
      </c>
      <c r="AS123" s="139">
        <v>82.813614430096521</v>
      </c>
      <c r="AT123" s="139">
        <v>63.394552244289848</v>
      </c>
      <c r="AU123" s="136">
        <v>56.95692610019443</v>
      </c>
      <c r="AV123" s="908"/>
      <c r="AW123" s="908"/>
      <c r="AX123" s="908"/>
      <c r="AY123" s="908"/>
      <c r="AZ123" s="361"/>
      <c r="BA123" s="1089"/>
      <c r="BB123" s="585" t="s">
        <v>51</v>
      </c>
      <c r="BC123" s="442">
        <v>9327.2479310000326</v>
      </c>
      <c r="BD123" s="440">
        <v>8923.9887709999912</v>
      </c>
      <c r="BE123" s="440">
        <v>8562.5023170000004</v>
      </c>
      <c r="BF123" s="440">
        <v>5879.4236250000076</v>
      </c>
      <c r="BG123" s="446">
        <v>2285.6829120000002</v>
      </c>
      <c r="BH123" s="442">
        <v>1335.0028159999981</v>
      </c>
      <c r="BI123" s="440">
        <v>745.21206900000004</v>
      </c>
      <c r="BJ123" s="440">
        <v>462.84594400000015</v>
      </c>
      <c r="BK123" s="440">
        <v>403.64005999999995</v>
      </c>
      <c r="BL123" s="446">
        <v>342.49821099999986</v>
      </c>
      <c r="BM123" s="442">
        <v>7388.0850400000072</v>
      </c>
      <c r="BN123" s="440">
        <v>7102.2404389999801</v>
      </c>
      <c r="BO123" s="440">
        <v>6882.4567419999967</v>
      </c>
      <c r="BP123" s="440">
        <v>6571.7058590000024</v>
      </c>
      <c r="BQ123" s="446">
        <v>3745.1583759999967</v>
      </c>
      <c r="BR123" s="442">
        <v>1226.3986960000007</v>
      </c>
      <c r="BS123" s="440">
        <v>870.5805799999996</v>
      </c>
      <c r="BT123" s="440">
        <v>1653.3895869999997</v>
      </c>
      <c r="BU123" s="440">
        <v>1513.0018079999988</v>
      </c>
      <c r="BV123" s="440">
        <v>715.64440999999988</v>
      </c>
      <c r="BW123" s="440">
        <v>1805.2164879999993</v>
      </c>
      <c r="BX123" s="440">
        <v>53.512593999999993</v>
      </c>
      <c r="BY123" s="444">
        <v>138.51376999999991</v>
      </c>
      <c r="BZ123" s="444">
        <v>1033.0338869999996</v>
      </c>
      <c r="CA123" s="444">
        <v>1537.9023630000017</v>
      </c>
      <c r="CB123" s="444">
        <v>559.95425400000033</v>
      </c>
      <c r="CC123" s="444">
        <v>13.667249999999999</v>
      </c>
      <c r="CD123" s="444">
        <v>100.38139899999996</v>
      </c>
      <c r="CE123" s="444">
        <v>590.17657900000029</v>
      </c>
      <c r="CF123" s="444">
        <v>1338.7665709999978</v>
      </c>
      <c r="CG123" s="444">
        <v>1564.1232810000006</v>
      </c>
      <c r="CH123" s="444">
        <v>2136.019937</v>
      </c>
      <c r="CI123" s="444">
        <v>86.98204299999999</v>
      </c>
      <c r="CJ123" s="444">
        <v>1233.308756000001</v>
      </c>
      <c r="CK123" s="444">
        <v>1167.6206919999997</v>
      </c>
      <c r="CL123" s="444">
        <v>1914.0495499999995</v>
      </c>
      <c r="CM123" s="444">
        <v>824.80600999999967</v>
      </c>
      <c r="CN123" s="444">
        <v>715.33347000000015</v>
      </c>
      <c r="CO123" s="444">
        <v>700.22831499999927</v>
      </c>
      <c r="CP123" s="444">
        <v>2480.7154570000016</v>
      </c>
      <c r="CQ123" s="444">
        <v>1371.5646469999999</v>
      </c>
      <c r="CR123" s="444">
        <v>2796.836069999998</v>
      </c>
      <c r="CS123" s="444">
        <v>1814.9694149999989</v>
      </c>
      <c r="CT123" s="444">
        <v>1443.0930949999993</v>
      </c>
      <c r="CU123" s="444">
        <v>1579.0545819999995</v>
      </c>
      <c r="CV123" s="5"/>
      <c r="CW123" s="5"/>
      <c r="CX123" s="5"/>
      <c r="CY123" s="5"/>
      <c r="CZ123" s="7"/>
    </row>
    <row r="124" s="454" customFormat="true" ht="15" customHeight="true" x14ac:dyDescent="0.2">
      <c r="A124" s="1069" t="s">
        <v>50</v>
      </c>
      <c r="B124" s="387" t="s">
        <v>15</v>
      </c>
      <c r="C124" s="140">
        <f>C122*C129/100</f>
        <v>9.3012606984707205</v>
      </c>
      <c r="D124" s="139">
        <f>D122*D129/100</f>
        <v>12.596732740841853</v>
      </c>
      <c r="E124" s="139">
        <f t="shared" ref="E124:AU124" si="5">E122*E129/100</f>
        <v>16.602479705122526</v>
      </c>
      <c r="F124" s="139">
        <f t="shared" si="5"/>
        <v>34.172582454169152</v>
      </c>
      <c r="G124" s="138">
        <f t="shared" si="5"/>
        <v>48.348124320403798</v>
      </c>
      <c r="H124" s="137">
        <f t="shared" si="5"/>
        <v>30.186643648134719</v>
      </c>
      <c r="I124" s="139">
        <f t="shared" si="5"/>
        <v>38.07927491752973</v>
      </c>
      <c r="J124" s="139">
        <f t="shared" si="5"/>
        <v>43.692114467849521</v>
      </c>
      <c r="K124" s="139">
        <f t="shared" si="5"/>
        <v>33.742971293074099</v>
      </c>
      <c r="L124" s="136">
        <f t="shared" si="5"/>
        <v>58.923115201647704</v>
      </c>
      <c r="M124" s="140">
        <f t="shared" si="5"/>
        <v>8.0303792349738163</v>
      </c>
      <c r="N124" s="139">
        <f t="shared" si="5"/>
        <v>11.331463187613686</v>
      </c>
      <c r="O124" s="139">
        <f t="shared" si="5"/>
        <v>14.364085049538044</v>
      </c>
      <c r="P124" s="139">
        <f t="shared" si="5"/>
        <v>18.171494322033244</v>
      </c>
      <c r="Q124" s="138">
        <f t="shared" si="5"/>
        <v>45.796779160744201</v>
      </c>
      <c r="R124" s="137">
        <f t="shared" si="5"/>
        <v>12.361024603126396</v>
      </c>
      <c r="S124" s="139">
        <f t="shared" si="5"/>
        <v>36.416364943475884</v>
      </c>
      <c r="T124" s="139">
        <f t="shared" si="5"/>
        <v>15.975907342413031</v>
      </c>
      <c r="U124" s="139">
        <f t="shared" si="5"/>
        <v>7.0101273784434213</v>
      </c>
      <c r="V124" s="139">
        <f t="shared" si="5"/>
        <v>26.896188281831886</v>
      </c>
      <c r="W124" s="139">
        <f t="shared" si="5"/>
        <v>15.611367264379691</v>
      </c>
      <c r="X124" s="139">
        <f t="shared" si="5"/>
        <v>64.943082941631843</v>
      </c>
      <c r="Y124" s="139">
        <f t="shared" si="5"/>
        <v>37.467188578549838</v>
      </c>
      <c r="Z124" s="139">
        <f t="shared" si="5"/>
        <v>7.8549772533274087</v>
      </c>
      <c r="AA124" s="139">
        <f t="shared" si="5"/>
        <v>19.414028380063662</v>
      </c>
      <c r="AB124" s="139">
        <f t="shared" si="5"/>
        <v>56.36245289561068</v>
      </c>
      <c r="AC124" s="139">
        <f t="shared" si="5"/>
        <v>82.26743692125406</v>
      </c>
      <c r="AD124" s="139">
        <f t="shared" si="5"/>
        <v>51.479310817287335</v>
      </c>
      <c r="AE124" s="139">
        <f t="shared" si="5"/>
        <v>25.938469997125949</v>
      </c>
      <c r="AF124" s="139">
        <f t="shared" si="5"/>
        <v>4.6046975711226708</v>
      </c>
      <c r="AG124" s="139">
        <f t="shared" si="5"/>
        <v>14.284883569093472</v>
      </c>
      <c r="AH124" s="139">
        <f t="shared" si="5"/>
        <v>26.819470379373488</v>
      </c>
      <c r="AI124" s="139">
        <f t="shared" si="5"/>
        <v>77.858341527615536</v>
      </c>
      <c r="AJ124" s="139">
        <f t="shared" si="5"/>
        <v>24.074070136583249</v>
      </c>
      <c r="AK124" s="139">
        <f t="shared" si="5"/>
        <v>26.895115310864945</v>
      </c>
      <c r="AL124" s="139">
        <f t="shared" si="5"/>
        <v>23.268015400977262</v>
      </c>
      <c r="AM124" s="139">
        <f t="shared" si="5"/>
        <v>34.17573986345441</v>
      </c>
      <c r="AN124" s="139">
        <f t="shared" si="5"/>
        <v>25.76219814780735</v>
      </c>
      <c r="AO124" s="139">
        <f t="shared" si="5"/>
        <v>23.739217079434457</v>
      </c>
      <c r="AP124" s="139">
        <f t="shared" si="5"/>
        <v>23.332234486710831</v>
      </c>
      <c r="AQ124" s="139">
        <f t="shared" si="5"/>
        <v>25.58995025652078</v>
      </c>
      <c r="AR124" s="139">
        <f t="shared" si="5"/>
        <v>11.240058542867539</v>
      </c>
      <c r="AS124" s="139">
        <f t="shared" si="5"/>
        <v>10.146803238841841</v>
      </c>
      <c r="AT124" s="139">
        <f t="shared" si="5"/>
        <v>29.860068804570464</v>
      </c>
      <c r="AU124" s="136">
        <f t="shared" si="5"/>
        <v>31.036968826151401</v>
      </c>
      <c r="AV124" s="908"/>
      <c r="AW124" s="908"/>
      <c r="AX124" s="908"/>
      <c r="AY124" s="908"/>
      <c r="AZ124" s="361"/>
      <c r="BA124" s="1089" t="s">
        <v>50</v>
      </c>
      <c r="BB124" s="585" t="s">
        <v>15</v>
      </c>
      <c r="BC124" s="442">
        <v>987.96992500000022</v>
      </c>
      <c r="BD124" s="440">
        <v>1335.4916769999995</v>
      </c>
      <c r="BE124" s="440">
        <v>1763.1211849999997</v>
      </c>
      <c r="BF124" s="440">
        <v>3628.1127589999969</v>
      </c>
      <c r="BG124" s="446">
        <v>5134.8004539999929</v>
      </c>
      <c r="BH124" s="442">
        <v>700.10622200000034</v>
      </c>
      <c r="BI124" s="440">
        <v>879.44830900000022</v>
      </c>
      <c r="BJ124" s="440">
        <v>1017.7199880000002</v>
      </c>
      <c r="BK124" s="440">
        <v>781.71781899999974</v>
      </c>
      <c r="BL124" s="446">
        <v>1362.7941509999996</v>
      </c>
      <c r="BM124" s="442">
        <v>666.77951700000028</v>
      </c>
      <c r="BN124" s="440">
        <v>941.01155700000049</v>
      </c>
      <c r="BO124" s="440">
        <v>1189.8086780000008</v>
      </c>
      <c r="BP124" s="440">
        <v>1508.9924940000001</v>
      </c>
      <c r="BQ124" s="446">
        <v>3801.1172649999953</v>
      </c>
      <c r="BR124" s="442">
        <v>189.14392700000002</v>
      </c>
      <c r="BS124" s="440">
        <v>1358.7494220000005</v>
      </c>
      <c r="BT124" s="440">
        <v>400.52392399999991</v>
      </c>
      <c r="BU124" s="440">
        <v>118.80754199999997</v>
      </c>
      <c r="BV124" s="440">
        <v>277.08632699999998</v>
      </c>
      <c r="BW124" s="440">
        <v>345.41752899999989</v>
      </c>
      <c r="BX124" s="440">
        <v>128.54214800000005</v>
      </c>
      <c r="BY124" s="444">
        <v>91.490316999999976</v>
      </c>
      <c r="BZ124" s="444">
        <v>90.508618000000013</v>
      </c>
      <c r="CA124" s="444">
        <v>417.92319600000013</v>
      </c>
      <c r="CB124" s="444">
        <v>1011.6914749999994</v>
      </c>
      <c r="CC124" s="444">
        <v>101.24322500000004</v>
      </c>
      <c r="CD124" s="444">
        <v>122.82820499999998</v>
      </c>
      <c r="CE124" s="444">
        <v>219.12999700000006</v>
      </c>
      <c r="CF124" s="444">
        <v>65.760221999999999</v>
      </c>
      <c r="CG124" s="444">
        <v>306.85022800000002</v>
      </c>
      <c r="CH124" s="444">
        <v>870.72271500000011</v>
      </c>
      <c r="CI124" s="444">
        <v>712.04895600000009</v>
      </c>
      <c r="CJ124" s="444">
        <v>466.9333160000001</v>
      </c>
      <c r="CK124" s="444">
        <v>460.43413299999997</v>
      </c>
      <c r="CL124" s="444">
        <v>660.7460160000004</v>
      </c>
      <c r="CM124" s="444">
        <v>447.17312099999998</v>
      </c>
      <c r="CN124" s="444">
        <v>277.873715</v>
      </c>
      <c r="CO124" s="444">
        <v>238.10631599999999</v>
      </c>
      <c r="CP124" s="444">
        <v>822.32940400000041</v>
      </c>
      <c r="CQ124" s="444">
        <v>527.35017400000015</v>
      </c>
      <c r="CR124" s="444">
        <v>357.5178820000001</v>
      </c>
      <c r="CS124" s="444">
        <v>222.38055499999996</v>
      </c>
      <c r="CT124" s="444">
        <v>679.72495400000014</v>
      </c>
      <c r="CU124" s="444">
        <v>860.45844100000022</v>
      </c>
      <c r="CV124" s="5"/>
      <c r="CW124" s="5"/>
      <c r="CX124" s="5"/>
      <c r="CY124" s="5"/>
      <c r="CZ124" s="7"/>
    </row>
    <row r="125" s="454" customFormat="true" ht="15" customHeight="true" x14ac:dyDescent="0.2">
      <c r="A125" s="1069"/>
      <c r="B125" s="387" t="s">
        <v>16</v>
      </c>
      <c r="C125" s="140">
        <f>C122*C128/100</f>
        <v>2.8871952350408163</v>
      </c>
      <c r="D125" s="139">
        <f>D122*D128/100</f>
        <v>3.360627229195444</v>
      </c>
      <c r="E125" s="139">
        <f t="shared" ref="E125:AU125" si="6">E122*E128/100</f>
        <v>2.7684789377132044</v>
      </c>
      <c r="F125" s="139">
        <f t="shared" si="6"/>
        <v>10.466806198899935</v>
      </c>
      <c r="G125" s="138">
        <f t="shared" si="6"/>
        <v>30.130400292892059</v>
      </c>
      <c r="H125" s="137">
        <f t="shared" si="6"/>
        <v>12.251727831088623</v>
      </c>
      <c r="I125" s="139">
        <f t="shared" si="6"/>
        <v>29.65375162091555</v>
      </c>
      <c r="J125" s="139">
        <f t="shared" si="6"/>
        <v>36.437274554008077</v>
      </c>
      <c r="K125" s="139">
        <f t="shared" si="6"/>
        <v>48.833842710298676</v>
      </c>
      <c r="L125" s="136">
        <f t="shared" si="6"/>
        <v>26.268293546105884</v>
      </c>
      <c r="M125" s="140">
        <f t="shared" si="6"/>
        <v>2.9909956291302295</v>
      </c>
      <c r="N125" s="139">
        <f t="shared" si="6"/>
        <v>3.1448517041176727</v>
      </c>
      <c r="O125" s="139">
        <f t="shared" si="6"/>
        <v>2.701395187887849</v>
      </c>
      <c r="P125" s="139">
        <f t="shared" si="6"/>
        <v>2.6911234989861441</v>
      </c>
      <c r="Q125" s="138">
        <f t="shared" si="6"/>
        <v>9.0947933415724371</v>
      </c>
      <c r="R125" s="137">
        <f t="shared" si="6"/>
        <v>7.4907798140563306</v>
      </c>
      <c r="S125" s="139">
        <f t="shared" si="6"/>
        <v>40.250870677263194</v>
      </c>
      <c r="T125" s="139">
        <f t="shared" si="6"/>
        <v>18.074477016593292</v>
      </c>
      <c r="U125" s="139">
        <f t="shared" si="6"/>
        <v>3.7166226296057672</v>
      </c>
      <c r="V125" s="139">
        <f t="shared" si="6"/>
        <v>3.637710656456385</v>
      </c>
      <c r="W125" s="139">
        <f t="shared" si="6"/>
        <v>3.5744466484159672</v>
      </c>
      <c r="X125" s="139">
        <f t="shared" si="6"/>
        <v>8.0208601335697356</v>
      </c>
      <c r="Y125" s="139">
        <f t="shared" si="6"/>
        <v>5.8085403566130136</v>
      </c>
      <c r="Z125" s="139">
        <f t="shared" si="6"/>
        <v>2.4910443343473396</v>
      </c>
      <c r="AA125" s="139">
        <f t="shared" si="6"/>
        <v>9.1449020482704277</v>
      </c>
      <c r="AB125" s="139">
        <f t="shared" si="6"/>
        <v>12.441875257128011</v>
      </c>
      <c r="AC125" s="139">
        <f t="shared" si="6"/>
        <v>6.6269347538678369</v>
      </c>
      <c r="AD125" s="139">
        <f t="shared" si="6"/>
        <v>6.4492021053338249</v>
      </c>
      <c r="AE125" s="139">
        <f t="shared" si="6"/>
        <v>4.2021876171854267</v>
      </c>
      <c r="AF125" s="139">
        <f t="shared" si="6"/>
        <v>1.6514708191860998</v>
      </c>
      <c r="AG125" s="139">
        <f t="shared" si="6"/>
        <v>12.900052539888421</v>
      </c>
      <c r="AH125" s="139">
        <f t="shared" si="6"/>
        <v>7.3881453825250434</v>
      </c>
      <c r="AI125" s="139">
        <f t="shared" si="6"/>
        <v>12.630686574177346</v>
      </c>
      <c r="AJ125" s="139">
        <f t="shared" si="6"/>
        <v>12.339202434427259</v>
      </c>
      <c r="AK125" s="139">
        <f t="shared" si="6"/>
        <v>4.901224491136781</v>
      </c>
      <c r="AL125" s="139">
        <f t="shared" si="6"/>
        <v>9.3291803002623155</v>
      </c>
      <c r="AM125" s="139">
        <f t="shared" si="6"/>
        <v>2.7874756971389223</v>
      </c>
      <c r="AN125" s="139">
        <f t="shared" si="6"/>
        <v>7.9178816830661116</v>
      </c>
      <c r="AO125" s="139">
        <f t="shared" si="6"/>
        <v>6.4479688205329726</v>
      </c>
      <c r="AP125" s="139">
        <f t="shared" si="6"/>
        <v>6.2815742181861705</v>
      </c>
      <c r="AQ125" s="139">
        <f t="shared" si="6"/>
        <v>7.85413903976435</v>
      </c>
      <c r="AR125" s="139">
        <f t="shared" si="6"/>
        <v>0.82979098257930684</v>
      </c>
      <c r="AS125" s="139">
        <f t="shared" si="6"/>
        <v>7.0395823310616388</v>
      </c>
      <c r="AT125" s="139">
        <f t="shared" si="6"/>
        <v>6.745378951139787</v>
      </c>
      <c r="AU125" s="136">
        <f t="shared" si="6"/>
        <v>12.006105073654187</v>
      </c>
      <c r="AV125" s="908"/>
      <c r="AW125" s="908"/>
      <c r="AX125" s="908"/>
      <c r="AY125" s="908"/>
      <c r="AZ125" s="361"/>
      <c r="BA125" s="1089"/>
      <c r="BB125" s="585" t="s">
        <v>16</v>
      </c>
      <c r="BC125" s="442">
        <v>306.67477799999995</v>
      </c>
      <c r="BD125" s="440">
        <v>356.28998299999984</v>
      </c>
      <c r="BE125" s="440">
        <v>294.0020980000001</v>
      </c>
      <c r="BF125" s="440">
        <v>1111.2637790000001</v>
      </c>
      <c r="BG125" s="446">
        <v>3199.9916290000042</v>
      </c>
      <c r="BH125" s="442">
        <v>284.1492080000001</v>
      </c>
      <c r="BI125" s="440">
        <v>684.85919899999988</v>
      </c>
      <c r="BJ125" s="440">
        <v>848.7330740000001</v>
      </c>
      <c r="BK125" s="440">
        <v>1131.3255339999998</v>
      </c>
      <c r="BL125" s="446">
        <v>607.5421620000003</v>
      </c>
      <c r="BM125" s="442">
        <v>248.348747</v>
      </c>
      <c r="BN125" s="440">
        <v>261.16148900000002</v>
      </c>
      <c r="BO125" s="440">
        <v>223.76249000000001</v>
      </c>
      <c r="BP125" s="440">
        <v>223.47557600000002</v>
      </c>
      <c r="BQ125" s="446">
        <v>754.8647880000002</v>
      </c>
      <c r="BR125" s="442">
        <v>114.62120299999997</v>
      </c>
      <c r="BS125" s="440">
        <v>1501.8206060000007</v>
      </c>
      <c r="BT125" s="440">
        <v>453.13610700000004</v>
      </c>
      <c r="BU125" s="440">
        <v>62.989269000000007</v>
      </c>
      <c r="BV125" s="440">
        <v>37.475938000000006</v>
      </c>
      <c r="BW125" s="440">
        <v>79.088301999999999</v>
      </c>
      <c r="BX125" s="440">
        <v>15.875726000000002</v>
      </c>
      <c r="BY125" s="444">
        <v>14.183748999999999</v>
      </c>
      <c r="BZ125" s="444">
        <v>28.702945</v>
      </c>
      <c r="CA125" s="444">
        <v>196.861085</v>
      </c>
      <c r="CB125" s="444">
        <v>223.32844799999992</v>
      </c>
      <c r="CC125" s="444">
        <v>8.1555019999999985</v>
      </c>
      <c r="CD125" s="444">
        <v>15.387617000000001</v>
      </c>
      <c r="CE125" s="444">
        <v>35.500372999999996</v>
      </c>
      <c r="CF125" s="444">
        <v>23.584847</v>
      </c>
      <c r="CG125" s="444">
        <v>277.10299800000001</v>
      </c>
      <c r="CH125" s="444">
        <v>239.86402099999995</v>
      </c>
      <c r="CI125" s="444">
        <v>115.51321299999998</v>
      </c>
      <c r="CJ125" s="444">
        <v>239.32740399999994</v>
      </c>
      <c r="CK125" s="444">
        <v>83.907096999999993</v>
      </c>
      <c r="CL125" s="444">
        <v>264.92240999999996</v>
      </c>
      <c r="CM125" s="444">
        <v>36.472778999999996</v>
      </c>
      <c r="CN125" s="444">
        <v>85.403084999999976</v>
      </c>
      <c r="CO125" s="444">
        <v>64.673662000000007</v>
      </c>
      <c r="CP125" s="444">
        <v>221.38999100000001</v>
      </c>
      <c r="CQ125" s="444">
        <v>161.85578900000004</v>
      </c>
      <c r="CR125" s="444">
        <v>26.393556</v>
      </c>
      <c r="CS125" s="444">
        <v>154.28171700000004</v>
      </c>
      <c r="CT125" s="444">
        <v>153.54962599999996</v>
      </c>
      <c r="CU125" s="444">
        <v>332.85320199999995</v>
      </c>
      <c r="CV125" s="5"/>
      <c r="CW125" s="5"/>
      <c r="CX125" s="5"/>
      <c r="CY125" s="5"/>
      <c r="CZ125" s="7"/>
    </row>
    <row r="126" s="454" customFormat="true" ht="15" customHeight="true" x14ac:dyDescent="0.2">
      <c r="A126" s="1069"/>
      <c r="B126" s="387" t="s">
        <v>22</v>
      </c>
      <c r="C126" s="140">
        <f>100-C124-C125-C127</f>
        <v>53.149041348142973</v>
      </c>
      <c r="D126" s="139">
        <f>100-D124-D125-D127</f>
        <v>66.649447157139178</v>
      </c>
      <c r="E126" s="139">
        <f t="shared" ref="E126:AU126" si="7">100-E124-E125-E127</f>
        <v>71.242629514170503</v>
      </c>
      <c r="F126" s="139">
        <f t="shared" si="7"/>
        <v>50.500454642991272</v>
      </c>
      <c r="G126" s="138">
        <f t="shared" si="7"/>
        <v>21.44147854095101</v>
      </c>
      <c r="H126" s="137">
        <f t="shared" si="7"/>
        <v>54.773328765390126</v>
      </c>
      <c r="I126" s="139">
        <f t="shared" si="7"/>
        <v>29.904370496704427</v>
      </c>
      <c r="J126" s="139">
        <f t="shared" si="7"/>
        <v>19.538883708260073</v>
      </c>
      <c r="K126" s="139">
        <f t="shared" si="7"/>
        <v>17.423185996627218</v>
      </c>
      <c r="L126" s="136">
        <f t="shared" si="7"/>
        <v>14.808591252246412</v>
      </c>
      <c r="M126" s="140">
        <f t="shared" si="7"/>
        <v>51.638490305126396</v>
      </c>
      <c r="N126" s="139">
        <f t="shared" si="7"/>
        <v>63.116923085146638</v>
      </c>
      <c r="O126" s="139">
        <f t="shared" si="7"/>
        <v>69.930257521609661</v>
      </c>
      <c r="P126" s="139">
        <f t="shared" si="7"/>
        <v>71.537853804506952</v>
      </c>
      <c r="Q126" s="138">
        <f t="shared" si="7"/>
        <v>42.077911869720367</v>
      </c>
      <c r="R126" s="137">
        <f t="shared" si="7"/>
        <v>50.957892204151449</v>
      </c>
      <c r="S126" s="139">
        <f t="shared" si="7"/>
        <v>22.970550724014121</v>
      </c>
      <c r="T126" s="139">
        <f t="shared" si="7"/>
        <v>46.39193925997521</v>
      </c>
      <c r="U126" s="139">
        <f t="shared" si="7"/>
        <v>69.807481062149719</v>
      </c>
      <c r="V126" s="139">
        <f t="shared" si="7"/>
        <v>69.462026927752149</v>
      </c>
      <c r="W126" s="139">
        <f t="shared" si="7"/>
        <v>73.380890533418381</v>
      </c>
      <c r="X126" s="139">
        <f t="shared" si="7"/>
        <v>4.407269425543884</v>
      </c>
      <c r="Y126" s="139">
        <f t="shared" si="7"/>
        <v>4.8413988156231866</v>
      </c>
      <c r="Z126" s="139">
        <f t="shared" si="7"/>
        <v>67.244208167626084</v>
      </c>
      <c r="AA126" s="139">
        <f t="shared" si="7"/>
        <v>65.679221819894394</v>
      </c>
      <c r="AB126" s="139">
        <f t="shared" si="7"/>
        <v>30.566930713009324</v>
      </c>
      <c r="AC126" s="139">
        <f t="shared" si="7"/>
        <v>5.6950663139008553</v>
      </c>
      <c r="AD126" s="139">
        <f t="shared" si="7"/>
        <v>8.3506458778076436</v>
      </c>
      <c r="AE126" s="139">
        <f t="shared" si="7"/>
        <v>57.560938812779561</v>
      </c>
      <c r="AF126" s="139">
        <f t="shared" si="7"/>
        <v>70.606971875111881</v>
      </c>
      <c r="AG126" s="139">
        <f t="shared" si="7"/>
        <v>35.229377796086119</v>
      </c>
      <c r="AH126" s="139">
        <f t="shared" si="7"/>
        <v>61.277513273934034</v>
      </c>
      <c r="AI126" s="139">
        <f t="shared" si="7"/>
        <v>5.8672565301850828</v>
      </c>
      <c r="AJ126" s="139">
        <f t="shared" si="7"/>
        <v>54.535029865565889</v>
      </c>
      <c r="AK126" s="139">
        <f t="shared" si="7"/>
        <v>64.862728062476151</v>
      </c>
      <c r="AL126" s="139">
        <f t="shared" si="7"/>
        <v>55.750603453587495</v>
      </c>
      <c r="AM126" s="139">
        <f t="shared" si="7"/>
        <v>62.969946828233013</v>
      </c>
      <c r="AN126" s="139">
        <f t="shared" si="7"/>
        <v>58.083954920992937</v>
      </c>
      <c r="AO126" s="139">
        <f t="shared" si="7"/>
        <v>59.878100230224113</v>
      </c>
      <c r="AP126" s="139">
        <f t="shared" si="7"/>
        <v>70.386191295103004</v>
      </c>
      <c r="AQ126" s="139">
        <f t="shared" si="7"/>
        <v>37.399039042001888</v>
      </c>
      <c r="AR126" s="139">
        <f t="shared" si="7"/>
        <v>62.529702436223644</v>
      </c>
      <c r="AS126" s="139">
        <f t="shared" si="7"/>
        <v>63.882889096045432</v>
      </c>
      <c r="AT126" s="139">
        <f t="shared" si="7"/>
        <v>50.270374797867333</v>
      </c>
      <c r="AU126" s="136">
        <f t="shared" si="7"/>
        <v>33.356658426323158</v>
      </c>
      <c r="AV126" s="908"/>
      <c r="AW126" s="908"/>
      <c r="AX126" s="908"/>
      <c r="AY126" s="908"/>
      <c r="AZ126" s="361"/>
      <c r="BA126" s="1089"/>
      <c r="BB126" s="585" t="s">
        <v>22</v>
      </c>
      <c r="BC126" s="442">
        <v>5645.4341080000013</v>
      </c>
      <c r="BD126" s="440">
        <v>7077.5673449999913</v>
      </c>
      <c r="BE126" s="440">
        <v>7565.7005220000074</v>
      </c>
      <c r="BF126" s="440">
        <v>5363.3332970000029</v>
      </c>
      <c r="BG126" s="446">
        <v>2277.1868670000003</v>
      </c>
      <c r="BH126" s="442">
        <v>1270.3349439999986</v>
      </c>
      <c r="BI126" s="440">
        <v>690.64729100000034</v>
      </c>
      <c r="BJ126" s="440">
        <v>455.11902400000014</v>
      </c>
      <c r="BK126" s="440">
        <v>403.64005999999995</v>
      </c>
      <c r="BL126" s="446">
        <v>342.49821099999986</v>
      </c>
      <c r="BM126" s="442">
        <v>4287.6539970000049</v>
      </c>
      <c r="BN126" s="440">
        <v>5241.4902719999982</v>
      </c>
      <c r="BO126" s="440">
        <v>5803.6195169999974</v>
      </c>
      <c r="BP126" s="440">
        <v>5940.6278050000064</v>
      </c>
      <c r="BQ126" s="446">
        <v>3493.5910179999973</v>
      </c>
      <c r="BR126" s="442">
        <v>779.73923299999933</v>
      </c>
      <c r="BS126" s="440">
        <v>857.0658429999994</v>
      </c>
      <c r="BT126" s="440">
        <v>1163.0689359999999</v>
      </c>
      <c r="BU126" s="440">
        <v>1183.0962249999989</v>
      </c>
      <c r="BV126" s="440">
        <v>715.60243799999989</v>
      </c>
      <c r="BW126" s="440">
        <v>1639.4746379999997</v>
      </c>
      <c r="BX126" s="440">
        <v>8.7233289999999997</v>
      </c>
      <c r="BY126" s="444">
        <v>11.822107000000001</v>
      </c>
      <c r="BZ126" s="444">
        <v>774.81832899999972</v>
      </c>
      <c r="CA126" s="444">
        <v>1413.8678360000017</v>
      </c>
      <c r="CB126" s="444">
        <v>548.6685130000003</v>
      </c>
      <c r="CC126" s="444">
        <v>7.0086890000000004</v>
      </c>
      <c r="CD126" s="444">
        <v>19.924408999999997</v>
      </c>
      <c r="CE126" s="444">
        <v>486.27881099999991</v>
      </c>
      <c r="CF126" s="444">
        <v>1008.3463840000002</v>
      </c>
      <c r="CG126" s="444">
        <v>756.75398799999982</v>
      </c>
      <c r="CH126" s="444">
        <v>1989.4398349999999</v>
      </c>
      <c r="CI126" s="444">
        <v>53.658655000000003</v>
      </c>
      <c r="CJ126" s="444">
        <v>1057.7447930000012</v>
      </c>
      <c r="CK126" s="444">
        <v>1110.4252059999997</v>
      </c>
      <c r="CL126" s="444">
        <v>1583.1599079999992</v>
      </c>
      <c r="CM126" s="444">
        <v>823.93147199999964</v>
      </c>
      <c r="CN126" s="444">
        <v>626.49950300000035</v>
      </c>
      <c r="CO126" s="444">
        <v>600.58231099999978</v>
      </c>
      <c r="CP126" s="444">
        <v>2480.7154570000016</v>
      </c>
      <c r="CQ126" s="444">
        <v>770.70840499999986</v>
      </c>
      <c r="CR126" s="444">
        <v>1988.9119519999995</v>
      </c>
      <c r="CS126" s="444">
        <v>1400.0776399999991</v>
      </c>
      <c r="CT126" s="444">
        <v>1144.3385619999997</v>
      </c>
      <c r="CU126" s="444">
        <v>924.76873200000045</v>
      </c>
      <c r="CV126" s="5"/>
      <c r="CW126" s="5"/>
      <c r="CX126" s="5"/>
      <c r="CY126" s="5"/>
      <c r="CZ126" s="7"/>
    </row>
    <row r="127" s="454" customFormat="true" ht="15" customHeight="true" x14ac:dyDescent="0.2">
      <c r="A127" s="1069"/>
      <c r="B127" s="387" t="s">
        <v>19</v>
      </c>
      <c r="C127" s="140">
        <v>34.662502718345493</v>
      </c>
      <c r="D127" s="139">
        <v>17.393192872823519</v>
      </c>
      <c r="E127" s="139">
        <v>9.386411842993768</v>
      </c>
      <c r="F127" s="139">
        <v>4.8601567039396523</v>
      </c>
      <c r="G127" s="138">
        <v>7.9996845753131124E-2</v>
      </c>
      <c r="H127" s="137">
        <v>2.7882997553865301</v>
      </c>
      <c r="I127" s="139">
        <v>2.3626029648502933</v>
      </c>
      <c r="J127" s="139">
        <v>0.3317272698823282</v>
      </c>
      <c r="K127" s="139">
        <v>0</v>
      </c>
      <c r="L127" s="136">
        <v>0</v>
      </c>
      <c r="M127" s="140">
        <v>37.340134830769557</v>
      </c>
      <c r="N127" s="139">
        <v>22.406762023122013</v>
      </c>
      <c r="O127" s="139">
        <v>13.004262240964431</v>
      </c>
      <c r="P127" s="139">
        <v>7.5995283744736684</v>
      </c>
      <c r="Q127" s="138">
        <v>3.0305156279630001</v>
      </c>
      <c r="R127" s="137">
        <v>29.190303378665831</v>
      </c>
      <c r="S127" s="139">
        <v>0.36221365524679966</v>
      </c>
      <c r="T127" s="139">
        <v>19.557676381018474</v>
      </c>
      <c r="U127" s="139">
        <v>19.46576892980109</v>
      </c>
      <c r="V127" s="139">
        <v>4.0741339595766063E-3</v>
      </c>
      <c r="W127" s="139">
        <v>7.4332955537859542</v>
      </c>
      <c r="X127" s="139">
        <v>22.628787499254539</v>
      </c>
      <c r="Y127" s="139">
        <v>51.88287224921396</v>
      </c>
      <c r="Z127" s="139">
        <v>22.409770244699171</v>
      </c>
      <c r="AA127" s="139">
        <v>5.7618477517715299</v>
      </c>
      <c r="AB127" s="139">
        <v>0.62874113425198386</v>
      </c>
      <c r="AC127" s="139">
        <v>5.410562010977249</v>
      </c>
      <c r="AD127" s="139">
        <v>33.720841199571197</v>
      </c>
      <c r="AE127" s="139">
        <v>12.298403572909058</v>
      </c>
      <c r="AF127" s="139">
        <v>23.136859734579343</v>
      </c>
      <c r="AG127" s="139">
        <v>37.585686094931994</v>
      </c>
      <c r="AH127" s="139">
        <v>4.5148709641674447</v>
      </c>
      <c r="AI127" s="139">
        <v>3.643715368022034</v>
      </c>
      <c r="AJ127" s="139">
        <v>9.0516975634236108</v>
      </c>
      <c r="AK127" s="139">
        <v>3.34093213552211</v>
      </c>
      <c r="AL127" s="139">
        <v>11.652200845172937</v>
      </c>
      <c r="AM127" s="139">
        <v>6.6837611173650335E-2</v>
      </c>
      <c r="AN127" s="139">
        <v>8.2359652481335974</v>
      </c>
      <c r="AO127" s="139">
        <v>9.9347138698084549</v>
      </c>
      <c r="AP127" s="139">
        <v>0</v>
      </c>
      <c r="AQ127" s="139">
        <v>29.156871661712984</v>
      </c>
      <c r="AR127" s="139">
        <v>25.400448038329504</v>
      </c>
      <c r="AS127" s="139">
        <v>18.930725334051086</v>
      </c>
      <c r="AT127" s="139">
        <v>13.124177446422426</v>
      </c>
      <c r="AU127" s="136">
        <v>23.600267673871265</v>
      </c>
      <c r="AV127" s="908"/>
      <c r="AW127" s="908"/>
      <c r="AX127" s="908"/>
      <c r="AY127" s="908"/>
      <c r="AZ127" s="361"/>
      <c r="BA127" s="1089"/>
      <c r="BB127" s="585" t="s">
        <v>19</v>
      </c>
      <c r="BC127" s="442">
        <v>3681.8138229999963</v>
      </c>
      <c r="BD127" s="440">
        <v>1846.4214260000001</v>
      </c>
      <c r="BE127" s="440">
        <v>996.8017950000002</v>
      </c>
      <c r="BF127" s="440">
        <v>516.09032800000011</v>
      </c>
      <c r="BG127" s="446">
        <v>8.4960450000000005</v>
      </c>
      <c r="BH127" s="442">
        <v>64.667871999999988</v>
      </c>
      <c r="BI127" s="440">
        <v>54.564777999999997</v>
      </c>
      <c r="BJ127" s="440">
        <v>7.7269199999999998</v>
      </c>
      <c r="BK127" s="440">
        <v>0</v>
      </c>
      <c r="BL127" s="446">
        <v>0</v>
      </c>
      <c r="BM127" s="442">
        <v>3100.4310429999991</v>
      </c>
      <c r="BN127" s="440">
        <v>1860.7501670000006</v>
      </c>
      <c r="BO127" s="440">
        <v>1078.8372250000004</v>
      </c>
      <c r="BP127" s="440">
        <v>631.07805400000007</v>
      </c>
      <c r="BQ127" s="446">
        <v>251.56735799999998</v>
      </c>
      <c r="BR127" s="442">
        <v>446.65946300000002</v>
      </c>
      <c r="BS127" s="440">
        <v>13.514737</v>
      </c>
      <c r="BT127" s="440">
        <v>490.320651</v>
      </c>
      <c r="BU127" s="440">
        <v>329.90558299999987</v>
      </c>
      <c r="BV127" s="440">
        <v>4.1972000000000002E-2</v>
      </c>
      <c r="BW127" s="440">
        <v>165.74185000000006</v>
      </c>
      <c r="BX127" s="440">
        <v>44.789265</v>
      </c>
      <c r="BY127" s="444">
        <v>126.69166300000005</v>
      </c>
      <c r="BZ127" s="444">
        <v>258.21555799999999</v>
      </c>
      <c r="CA127" s="444">
        <v>124.03452700000001</v>
      </c>
      <c r="CB127" s="444">
        <v>11.285741000000002</v>
      </c>
      <c r="CC127" s="444">
        <v>6.6585609999999988</v>
      </c>
      <c r="CD127" s="444">
        <v>80.456989999999948</v>
      </c>
      <c r="CE127" s="444">
        <v>103.89776799999997</v>
      </c>
      <c r="CF127" s="444">
        <v>330.42018700000006</v>
      </c>
      <c r="CG127" s="444">
        <v>807.36929299999997</v>
      </c>
      <c r="CH127" s="444">
        <v>146.58010200000001</v>
      </c>
      <c r="CI127" s="444">
        <v>33.323388000000001</v>
      </c>
      <c r="CJ127" s="444">
        <v>175.56396300000003</v>
      </c>
      <c r="CK127" s="444">
        <v>57.195486000000002</v>
      </c>
      <c r="CL127" s="444">
        <v>330.88964200000004</v>
      </c>
      <c r="CM127" s="444">
        <v>0.87453800000000004</v>
      </c>
      <c r="CN127" s="444">
        <v>88.833967000000001</v>
      </c>
      <c r="CO127" s="444">
        <v>99.646004000000019</v>
      </c>
      <c r="CP127" s="444">
        <v>0</v>
      </c>
      <c r="CQ127" s="444">
        <v>600.85624200000007</v>
      </c>
      <c r="CR127" s="444">
        <v>807.92411799999991</v>
      </c>
      <c r="CS127" s="444">
        <v>414.891775</v>
      </c>
      <c r="CT127" s="444">
        <v>298.75453300000015</v>
      </c>
      <c r="CU127" s="444">
        <v>654.28584999999998</v>
      </c>
      <c r="CV127" s="5"/>
      <c r="CW127" s="5"/>
      <c r="CX127" s="5"/>
      <c r="CY127" s="5"/>
      <c r="CZ127" s="7"/>
    </row>
    <row r="128" s="454" customFormat="true" ht="15" customHeight="true" x14ac:dyDescent="0.2">
      <c r="A128" s="1069" t="s">
        <v>185</v>
      </c>
      <c r="B128" s="387" t="s">
        <v>49</v>
      </c>
      <c r="C128" s="140">
        <v>23.687949078952812</v>
      </c>
      <c r="D128" s="139">
        <v>21.060045242481227</v>
      </c>
      <c r="E128" s="139">
        <v>14.291904643227948</v>
      </c>
      <c r="F128" s="139">
        <v>23.447467617100308</v>
      </c>
      <c r="G128" s="138">
        <v>38.393178823582794</v>
      </c>
      <c r="H128" s="137">
        <v>28.869458002380565</v>
      </c>
      <c r="I128" s="139">
        <v>43.78034341058725</v>
      </c>
      <c r="J128" s="139">
        <v>45.473046779464113</v>
      </c>
      <c r="K128" s="139">
        <v>59.137474967615091</v>
      </c>
      <c r="L128" s="136">
        <v>30.834439683800348</v>
      </c>
      <c r="M128" s="140">
        <v>27.138135359788208</v>
      </c>
      <c r="N128" s="139">
        <v>21.724117827210037</v>
      </c>
      <c r="O128" s="139">
        <v>15.829587859845201</v>
      </c>
      <c r="P128" s="139">
        <v>12.899260879307292</v>
      </c>
      <c r="Q128" s="138">
        <v>16.568651483228319</v>
      </c>
      <c r="R128" s="137">
        <v>37.733495941420244</v>
      </c>
      <c r="S128" s="139">
        <v>52.500746050604938</v>
      </c>
      <c r="T128" s="139">
        <v>53.081565323983206</v>
      </c>
      <c r="U128" s="139">
        <v>34.648170478633979</v>
      </c>
      <c r="V128" s="139">
        <v>11.913678838750739</v>
      </c>
      <c r="W128" s="139">
        <v>18.63067506368364</v>
      </c>
      <c r="X128" s="139">
        <v>10.992909367991393</v>
      </c>
      <c r="Y128" s="139">
        <v>13.4221664187692</v>
      </c>
      <c r="Z128" s="139">
        <v>24.077316224769234</v>
      </c>
      <c r="AA128" s="139">
        <v>32.021164347238724</v>
      </c>
      <c r="AB128" s="139">
        <v>18.082983427304598</v>
      </c>
      <c r="AC128" s="139">
        <v>7.4548417734330634</v>
      </c>
      <c r="AD128" s="139">
        <v>11.133035840137032</v>
      </c>
      <c r="AE128" s="139">
        <v>13.941924131045317</v>
      </c>
      <c r="AF128" s="139">
        <v>26.397480313099319</v>
      </c>
      <c r="AG128" s="139">
        <v>47.452944116452258</v>
      </c>
      <c r="AH128" s="139">
        <v>21.597954776942345</v>
      </c>
      <c r="AI128" s="139">
        <v>13.958251999312937</v>
      </c>
      <c r="AJ128" s="139">
        <v>33.886551697225926</v>
      </c>
      <c r="AK128" s="139">
        <v>15.414429842104743</v>
      </c>
      <c r="AL128" s="139">
        <v>28.619579382736767</v>
      </c>
      <c r="AM128" s="139">
        <v>7.5412153809222833</v>
      </c>
      <c r="AN128" s="139">
        <v>23.509094167312625</v>
      </c>
      <c r="AO128" s="139">
        <v>21.359953332184993</v>
      </c>
      <c r="AP128" s="139">
        <v>21.211639072779708</v>
      </c>
      <c r="AQ128" s="139">
        <v>23.48438604556879</v>
      </c>
      <c r="AR128" s="139">
        <v>6.8749074363343139</v>
      </c>
      <c r="AS128" s="139">
        <v>40.960225769572176</v>
      </c>
      <c r="AT128" s="139">
        <v>18.427254315138224</v>
      </c>
      <c r="AU128" s="136">
        <v>27.893233419159731</v>
      </c>
      <c r="AV128" s="908"/>
      <c r="AW128" s="908"/>
      <c r="AX128" s="908"/>
      <c r="AY128" s="908"/>
      <c r="AZ128" s="361"/>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46" t="s">
        <v>35</v>
      </c>
      <c r="CN128" s="46" t="s">
        <v>35</v>
      </c>
      <c r="CO128" s="46" t="s">
        <v>35</v>
      </c>
      <c r="CP128" s="46" t="s">
        <v>35</v>
      </c>
      <c r="CQ128" s="46" t="s">
        <v>35</v>
      </c>
      <c r="CR128" s="46" t="s">
        <v>35</v>
      </c>
      <c r="CS128" s="46" t="s">
        <v>35</v>
      </c>
      <c r="CT128" s="46" t="s">
        <v>35</v>
      </c>
      <c r="CU128" s="46" t="s">
        <v>35</v>
      </c>
      <c r="CV128" s="7"/>
      <c r="CW128" s="7"/>
      <c r="CX128" s="7"/>
      <c r="CY128" s="7"/>
      <c r="CZ128" s="7"/>
    </row>
    <row r="129" s="454" customFormat="true" ht="15" customHeight="true" x14ac:dyDescent="0.2">
      <c r="A129" s="1070"/>
      <c r="B129" s="388" t="s">
        <v>48</v>
      </c>
      <c r="C129" s="135">
        <v>76.312050921047174</v>
      </c>
      <c r="D129" s="134">
        <v>78.939954757518763</v>
      </c>
      <c r="E129" s="134">
        <v>85.708095356772077</v>
      </c>
      <c r="F129" s="134">
        <v>76.552532382899585</v>
      </c>
      <c r="G129" s="133">
        <v>61.606821176417391</v>
      </c>
      <c r="H129" s="132">
        <v>71.130541997619531</v>
      </c>
      <c r="I129" s="134">
        <v>56.219656589412715</v>
      </c>
      <c r="J129" s="134">
        <v>54.526953220535923</v>
      </c>
      <c r="K129" s="134">
        <v>40.862525032384845</v>
      </c>
      <c r="L129" s="131">
        <v>69.165560316199688</v>
      </c>
      <c r="M129" s="135">
        <v>72.861864640211806</v>
      </c>
      <c r="N129" s="134">
        <v>78.275882172789977</v>
      </c>
      <c r="O129" s="134">
        <v>84.170412140154866</v>
      </c>
      <c r="P129" s="134">
        <v>87.100739120692751</v>
      </c>
      <c r="Q129" s="133">
        <v>83.431348516771635</v>
      </c>
      <c r="R129" s="132">
        <v>62.266504058579727</v>
      </c>
      <c r="S129" s="134">
        <v>47.499253949394969</v>
      </c>
      <c r="T129" s="134">
        <v>46.918434676016844</v>
      </c>
      <c r="U129" s="134">
        <v>65.351829521366014</v>
      </c>
      <c r="V129" s="134">
        <v>88.086321161249302</v>
      </c>
      <c r="W129" s="134">
        <v>81.36932493631636</v>
      </c>
      <c r="X129" s="134">
        <v>89.007090632008683</v>
      </c>
      <c r="Y129" s="134">
        <v>86.577833581230792</v>
      </c>
      <c r="Z129" s="134">
        <v>75.922683775230766</v>
      </c>
      <c r="AA129" s="134">
        <v>67.978835652761262</v>
      </c>
      <c r="AB129" s="134">
        <v>81.917016572695374</v>
      </c>
      <c r="AC129" s="134">
        <v>92.54515822656694</v>
      </c>
      <c r="AD129" s="134">
        <v>88.866964159862974</v>
      </c>
      <c r="AE129" s="134">
        <v>86.05807586895466</v>
      </c>
      <c r="AF129" s="134">
        <v>73.602519686900706</v>
      </c>
      <c r="AG129" s="134">
        <v>52.547055883547799</v>
      </c>
      <c r="AH129" s="134">
        <v>78.402045223057698</v>
      </c>
      <c r="AI129" s="134">
        <v>86.041748000687093</v>
      </c>
      <c r="AJ129" s="134">
        <v>66.113448302774117</v>
      </c>
      <c r="AK129" s="134">
        <v>84.585570157895276</v>
      </c>
      <c r="AL129" s="134">
        <v>71.380420617263255</v>
      </c>
      <c r="AM129" s="134">
        <v>92.458784619077747</v>
      </c>
      <c r="AN129" s="134">
        <v>76.490905832687332</v>
      </c>
      <c r="AO129" s="134">
        <v>78.640046667814971</v>
      </c>
      <c r="AP129" s="134">
        <v>78.788360927220296</v>
      </c>
      <c r="AQ129" s="134">
        <v>76.515613954431217</v>
      </c>
      <c r="AR129" s="134">
        <v>93.125092563665703</v>
      </c>
      <c r="AS129" s="134">
        <v>59.039774230427831</v>
      </c>
      <c r="AT129" s="134">
        <v>81.572745684861758</v>
      </c>
      <c r="AU129" s="131">
        <v>72.106766580840315</v>
      </c>
      <c r="AV129" s="908"/>
      <c r="AW129" s="908"/>
      <c r="AX129" s="908"/>
      <c r="AY129" s="908"/>
      <c r="AZ129" s="361"/>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45" t="s">
        <v>35</v>
      </c>
      <c r="CN129" s="45" t="s">
        <v>35</v>
      </c>
      <c r="CO129" s="45" t="s">
        <v>35</v>
      </c>
      <c r="CP129" s="45" t="s">
        <v>35</v>
      </c>
      <c r="CQ129" s="45" t="s">
        <v>35</v>
      </c>
      <c r="CR129" s="45" t="s">
        <v>35</v>
      </c>
      <c r="CS129" s="45" t="s">
        <v>35</v>
      </c>
      <c r="CT129" s="45" t="s">
        <v>35</v>
      </c>
      <c r="CU129" s="45" t="s">
        <v>35</v>
      </c>
      <c r="CV129" s="7"/>
      <c r="CW129" s="7"/>
      <c r="CX129" s="7"/>
      <c r="CY129" s="7"/>
      <c r="CZ129" s="7"/>
    </row>
    <row r="130" s="333" customFormat="true" ht="15" hidden="true" customHeight="true" x14ac:dyDescent="0.2">
      <c r="A130" s="1082" t="s">
        <v>47</v>
      </c>
      <c r="B130" s="385" t="s">
        <v>42</v>
      </c>
      <c r="C130" s="391"/>
      <c r="D130" s="392"/>
      <c r="E130" s="392"/>
      <c r="F130" s="392"/>
      <c r="G130" s="393"/>
      <c r="H130" s="394"/>
      <c r="I130" s="392"/>
      <c r="J130" s="392"/>
      <c r="K130" s="392"/>
      <c r="L130" s="395"/>
      <c r="M130" s="391"/>
      <c r="N130" s="392"/>
      <c r="O130" s="392"/>
      <c r="P130" s="392"/>
      <c r="Q130" s="393"/>
      <c r="R130" s="394"/>
      <c r="S130" s="392"/>
      <c r="T130" s="392"/>
      <c r="U130" s="392"/>
      <c r="V130" s="392"/>
      <c r="W130" s="392"/>
      <c r="X130" s="392"/>
      <c r="Y130" s="392"/>
      <c r="Z130" s="392"/>
      <c r="AA130" s="392"/>
      <c r="AB130" s="395"/>
      <c r="AC130" s="395"/>
      <c r="AD130" s="395"/>
      <c r="AE130" s="395"/>
      <c r="AF130" s="395"/>
      <c r="AG130" s="395"/>
      <c r="AH130" s="395"/>
      <c r="AI130" s="395"/>
      <c r="AJ130" s="395"/>
      <c r="AK130" s="395"/>
      <c r="AL130" s="395"/>
      <c r="AM130" s="395"/>
      <c r="AN130" s="395"/>
      <c r="AO130" s="395"/>
      <c r="AP130" s="395"/>
      <c r="AQ130" s="395"/>
      <c r="AR130" s="395"/>
      <c r="AS130" s="395"/>
      <c r="AT130" s="395"/>
      <c r="AU130" s="395"/>
      <c r="AV130" s="908"/>
      <c r="AW130" s="908"/>
      <c r="AX130" s="908"/>
      <c r="AY130" s="908"/>
      <c r="AZ130" s="36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hidden="true"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400"/>
      <c r="AN131" s="400"/>
      <c r="AO131" s="400"/>
      <c r="AP131" s="400"/>
      <c r="AQ131" s="400"/>
      <c r="AR131" s="400"/>
      <c r="AS131" s="400"/>
      <c r="AT131" s="400"/>
      <c r="AU131" s="400"/>
      <c r="AV131" s="908"/>
      <c r="AW131" s="908"/>
      <c r="AX131" s="908"/>
      <c r="AY131" s="908"/>
      <c r="AZ131" s="36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hidden="true"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14"/>
      <c r="AN132" s="14"/>
      <c r="AO132" s="14"/>
      <c r="AP132" s="14"/>
      <c r="AQ132" s="14"/>
      <c r="AR132" s="14"/>
      <c r="AS132" s="14"/>
      <c r="AT132" s="14"/>
      <c r="AU132" s="14"/>
      <c r="AV132" s="908"/>
      <c r="AW132" s="908"/>
      <c r="AX132" s="908"/>
      <c r="AY132" s="908"/>
      <c r="AZ132" s="36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454"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415"/>
      <c r="AN133" s="415"/>
      <c r="AO133" s="415"/>
      <c r="AP133" s="415"/>
      <c r="AQ133" s="415"/>
      <c r="AR133" s="415"/>
      <c r="AS133" s="415"/>
      <c r="AT133" s="415"/>
      <c r="AU133" s="415"/>
      <c r="AV133" s="908"/>
      <c r="AW133" s="908"/>
      <c r="AX133" s="908"/>
      <c r="AY133" s="908"/>
      <c r="AZ133" s="361"/>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426"/>
      <c r="CN133" s="426"/>
      <c r="CO133" s="426"/>
      <c r="CP133" s="426"/>
      <c r="CQ133" s="426"/>
      <c r="CR133" s="426"/>
      <c r="CS133" s="426"/>
      <c r="CT133" s="426"/>
      <c r="CU133" s="426"/>
      <c r="CV133" s="360"/>
      <c r="CW133" s="360"/>
      <c r="CX133" s="360"/>
      <c r="CY133" s="360"/>
      <c r="CZ133" s="360"/>
    </row>
    <row r="134" s="454" customFormat="true" ht="24"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148</v>
      </c>
      <c r="T134" s="581" t="s">
        <v>149</v>
      </c>
      <c r="U134" s="581" t="s">
        <v>430</v>
      </c>
      <c r="V134" s="581" t="s">
        <v>150</v>
      </c>
      <c r="W134" s="581" t="s">
        <v>151</v>
      </c>
      <c r="X134" s="581" t="s">
        <v>431</v>
      </c>
      <c r="Y134" s="581" t="s">
        <v>432</v>
      </c>
      <c r="Z134" s="581" t="s">
        <v>433</v>
      </c>
      <c r="AA134" s="581" t="s">
        <v>152</v>
      </c>
      <c r="AB134" s="581" t="s">
        <v>153</v>
      </c>
      <c r="AC134" s="581" t="s">
        <v>434</v>
      </c>
      <c r="AD134" s="581" t="s">
        <v>435</v>
      </c>
      <c r="AE134" s="581" t="s">
        <v>154</v>
      </c>
      <c r="AF134" s="581" t="s">
        <v>155</v>
      </c>
      <c r="AG134" s="581" t="s">
        <v>156</v>
      </c>
      <c r="AH134" s="581" t="s">
        <v>157</v>
      </c>
      <c r="AI134" s="581" t="s">
        <v>436</v>
      </c>
      <c r="AJ134" s="581" t="s">
        <v>158</v>
      </c>
      <c r="AK134" s="581" t="s">
        <v>159</v>
      </c>
      <c r="AL134" s="581" t="s">
        <v>160</v>
      </c>
      <c r="AM134" s="581" t="s">
        <v>437</v>
      </c>
      <c r="AN134" s="581" t="s">
        <v>161</v>
      </c>
      <c r="AO134" s="581" t="s">
        <v>162</v>
      </c>
      <c r="AP134" s="581" t="s">
        <v>163</v>
      </c>
      <c r="AQ134" s="581" t="s">
        <v>164</v>
      </c>
      <c r="AR134" s="581" t="s">
        <v>438</v>
      </c>
      <c r="AS134" s="581" t="s">
        <v>165</v>
      </c>
      <c r="AT134" s="581" t="s">
        <v>166</v>
      </c>
      <c r="AU134" s="582" t="s">
        <v>167</v>
      </c>
      <c r="AV134" s="908"/>
      <c r="AW134" s="908"/>
      <c r="AX134" s="908"/>
      <c r="AY134" s="908"/>
      <c r="AZ134" s="361"/>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148</v>
      </c>
      <c r="BT134" s="554" t="s">
        <v>149</v>
      </c>
      <c r="BU134" s="554" t="s">
        <v>430</v>
      </c>
      <c r="BV134" s="554" t="s">
        <v>150</v>
      </c>
      <c r="BW134" s="554" t="s">
        <v>151</v>
      </c>
      <c r="BX134" s="554" t="s">
        <v>431</v>
      </c>
      <c r="BY134" s="555" t="s">
        <v>432</v>
      </c>
      <c r="BZ134" s="555" t="s">
        <v>433</v>
      </c>
      <c r="CA134" s="555" t="s">
        <v>152</v>
      </c>
      <c r="CB134" s="555" t="s">
        <v>153</v>
      </c>
      <c r="CC134" s="555" t="s">
        <v>434</v>
      </c>
      <c r="CD134" s="555" t="s">
        <v>435</v>
      </c>
      <c r="CE134" s="555" t="s">
        <v>154</v>
      </c>
      <c r="CF134" s="555" t="s">
        <v>155</v>
      </c>
      <c r="CG134" s="555" t="s">
        <v>156</v>
      </c>
      <c r="CH134" s="555" t="s">
        <v>157</v>
      </c>
      <c r="CI134" s="555" t="s">
        <v>436</v>
      </c>
      <c r="CJ134" s="555" t="s">
        <v>158</v>
      </c>
      <c r="CK134" s="555" t="s">
        <v>159</v>
      </c>
      <c r="CL134" s="555" t="s">
        <v>160</v>
      </c>
      <c r="CM134" s="555" t="s">
        <v>437</v>
      </c>
      <c r="CN134" s="555" t="s">
        <v>161</v>
      </c>
      <c r="CO134" s="555" t="s">
        <v>162</v>
      </c>
      <c r="CP134" s="555" t="s">
        <v>163</v>
      </c>
      <c r="CQ134" s="555" t="s">
        <v>164</v>
      </c>
      <c r="CR134" s="555" t="s">
        <v>438</v>
      </c>
      <c r="CS134" s="555" t="s">
        <v>165</v>
      </c>
      <c r="CT134" s="555" t="s">
        <v>166</v>
      </c>
      <c r="CU134" s="555" t="s">
        <v>167</v>
      </c>
      <c r="CV134" s="201"/>
      <c r="CW134" s="201"/>
      <c r="CX134" s="201"/>
      <c r="CY134" s="201"/>
      <c r="CZ134" s="201"/>
    </row>
    <row r="135" s="454" customFormat="true" ht="15" customHeight="true" x14ac:dyDescent="0.2">
      <c r="A135" s="1068" t="s">
        <v>45</v>
      </c>
      <c r="B135" s="386" t="s">
        <v>44</v>
      </c>
      <c r="C135" s="145">
        <v>0</v>
      </c>
      <c r="D135" s="144">
        <v>0</v>
      </c>
      <c r="E135" s="144">
        <v>0</v>
      </c>
      <c r="F135" s="144">
        <v>0.10859756554005237</v>
      </c>
      <c r="G135" s="143">
        <v>2.4769135761239109</v>
      </c>
      <c r="H135" s="142">
        <v>0.11089881881140015</v>
      </c>
      <c r="I135" s="144">
        <v>0</v>
      </c>
      <c r="J135" s="144">
        <v>0.98744304362614832</v>
      </c>
      <c r="K135" s="144">
        <v>2.5653181037386728</v>
      </c>
      <c r="L135" s="141">
        <v>6.455899263461534</v>
      </c>
      <c r="M135" s="145">
        <v>0</v>
      </c>
      <c r="N135" s="144">
        <v>0</v>
      </c>
      <c r="O135" s="144">
        <v>0</v>
      </c>
      <c r="P135" s="144">
        <v>8.461895259034137E-2</v>
      </c>
      <c r="Q135" s="143">
        <v>0.40046995674945596</v>
      </c>
      <c r="R135" s="142">
        <v>2.2594318603372883</v>
      </c>
      <c r="S135" s="144">
        <v>0.48218343053280427</v>
      </c>
      <c r="T135" s="144">
        <v>0.78105482473941201</v>
      </c>
      <c r="U135" s="144">
        <v>0</v>
      </c>
      <c r="V135" s="144">
        <v>0.26217263637900612</v>
      </c>
      <c r="W135" s="144">
        <v>0.67965434845571104</v>
      </c>
      <c r="X135" s="144">
        <v>0</v>
      </c>
      <c r="Y135" s="144">
        <v>0</v>
      </c>
      <c r="Z135" s="144">
        <v>0</v>
      </c>
      <c r="AA135" s="144">
        <v>1.0999501514071732</v>
      </c>
      <c r="AB135" s="144">
        <v>1.2876980792353774</v>
      </c>
      <c r="AC135" s="144">
        <v>0</v>
      </c>
      <c r="AD135" s="144">
        <v>0.86787263963983896</v>
      </c>
      <c r="AE135" s="144">
        <v>0</v>
      </c>
      <c r="AF135" s="144">
        <v>0</v>
      </c>
      <c r="AG135" s="144">
        <v>0</v>
      </c>
      <c r="AH135" s="144">
        <v>0.69714080822379776</v>
      </c>
      <c r="AI135" s="144">
        <v>0</v>
      </c>
      <c r="AJ135" s="144">
        <v>1.7533916377223921</v>
      </c>
      <c r="AK135" s="144">
        <v>0</v>
      </c>
      <c r="AL135" s="144">
        <v>0.30476839859255067</v>
      </c>
      <c r="AM135" s="144">
        <v>0</v>
      </c>
      <c r="AN135" s="144">
        <v>0.46345692592005439</v>
      </c>
      <c r="AO135" s="144">
        <v>0.51121651094862886</v>
      </c>
      <c r="AP135" s="144">
        <v>0</v>
      </c>
      <c r="AQ135" s="144">
        <v>0</v>
      </c>
      <c r="AR135" s="144">
        <v>0</v>
      </c>
      <c r="AS135" s="144">
        <v>0</v>
      </c>
      <c r="AT135" s="144">
        <v>0</v>
      </c>
      <c r="AU135" s="141">
        <v>2.1742870568984807</v>
      </c>
      <c r="AV135" s="908"/>
      <c r="AW135" s="908"/>
      <c r="AX135" s="908"/>
      <c r="AY135" s="908"/>
      <c r="AZ135" s="361"/>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47" t="s">
        <v>35</v>
      </c>
      <c r="CN135" s="47" t="s">
        <v>35</v>
      </c>
      <c r="CO135" s="47" t="s">
        <v>35</v>
      </c>
      <c r="CP135" s="47" t="s">
        <v>35</v>
      </c>
      <c r="CQ135" s="47" t="s">
        <v>35</v>
      </c>
      <c r="CR135" s="47" t="s">
        <v>35</v>
      </c>
      <c r="CS135" s="47" t="s">
        <v>35</v>
      </c>
      <c r="CT135" s="47" t="s">
        <v>35</v>
      </c>
      <c r="CU135" s="47" t="s">
        <v>35</v>
      </c>
      <c r="CV135" s="7"/>
      <c r="CW135" s="7"/>
      <c r="CX135" s="7"/>
      <c r="CY135" s="7"/>
      <c r="CZ135" s="7"/>
    </row>
    <row r="136" s="454" customFormat="true" ht="15" customHeight="true" x14ac:dyDescent="0.2">
      <c r="A136" s="1069"/>
      <c r="B136" s="387" t="s">
        <v>43</v>
      </c>
      <c r="C136" s="140">
        <v>0</v>
      </c>
      <c r="D136" s="139">
        <v>0</v>
      </c>
      <c r="E136" s="139">
        <v>0.16209498007161346</v>
      </c>
      <c r="F136" s="139">
        <v>0.91649152062157246</v>
      </c>
      <c r="G136" s="138">
        <v>7.9334825268801534</v>
      </c>
      <c r="H136" s="137">
        <v>0.22820201282578498</v>
      </c>
      <c r="I136" s="139">
        <v>1.3488088739418369</v>
      </c>
      <c r="J136" s="139">
        <v>3.6189075675928959</v>
      </c>
      <c r="K136" s="139">
        <v>8.2570497948309818</v>
      </c>
      <c r="L136" s="136">
        <v>14.152188606814498</v>
      </c>
      <c r="M136" s="140">
        <v>0</v>
      </c>
      <c r="N136" s="139">
        <v>0</v>
      </c>
      <c r="O136" s="139">
        <v>0</v>
      </c>
      <c r="P136" s="139">
        <v>0.22305705731082351</v>
      </c>
      <c r="Q136" s="138">
        <v>3.604338251815836</v>
      </c>
      <c r="R136" s="137">
        <v>2.3166182207211605</v>
      </c>
      <c r="S136" s="139">
        <v>5.916453024616148</v>
      </c>
      <c r="T136" s="139">
        <v>2.6612853020924931</v>
      </c>
      <c r="U136" s="139">
        <v>0.20694966119747596</v>
      </c>
      <c r="V136" s="139">
        <v>1.2222401878729817E-2</v>
      </c>
      <c r="W136" s="139">
        <v>0</v>
      </c>
      <c r="X136" s="139">
        <v>3.878130576642703</v>
      </c>
      <c r="Y136" s="139">
        <v>3.8009788497409027</v>
      </c>
      <c r="Z136" s="139">
        <v>0</v>
      </c>
      <c r="AA136" s="139">
        <v>0</v>
      </c>
      <c r="AB136" s="139">
        <v>0.67636700045964016</v>
      </c>
      <c r="AC136" s="139">
        <v>3.5735035037344236</v>
      </c>
      <c r="AD136" s="139">
        <v>1.850451560791649</v>
      </c>
      <c r="AE136" s="139">
        <v>0.38527015004465837</v>
      </c>
      <c r="AF136" s="139">
        <v>0.40595894869955762</v>
      </c>
      <c r="AG136" s="139">
        <v>0.71780162157883509</v>
      </c>
      <c r="AH136" s="139">
        <v>2.7637133794556146</v>
      </c>
      <c r="AI136" s="139">
        <v>10.787764954987219</v>
      </c>
      <c r="AJ136" s="139">
        <v>4.5905269237182011</v>
      </c>
      <c r="AK136" s="139">
        <v>1.2985266619732669</v>
      </c>
      <c r="AL136" s="139">
        <v>2.0187547314381602</v>
      </c>
      <c r="AM136" s="139">
        <v>0</v>
      </c>
      <c r="AN136" s="139">
        <v>5.8573994479025284</v>
      </c>
      <c r="AO136" s="139">
        <v>0.73290321239647016</v>
      </c>
      <c r="AP136" s="139">
        <v>0</v>
      </c>
      <c r="AQ136" s="139">
        <v>2.0858486525096547</v>
      </c>
      <c r="AR136" s="139">
        <v>0.25550113548968967</v>
      </c>
      <c r="AS136" s="139">
        <v>2.09694951357947</v>
      </c>
      <c r="AT136" s="139">
        <v>0</v>
      </c>
      <c r="AU136" s="136">
        <v>1.5729476721640558</v>
      </c>
      <c r="AV136" s="908"/>
      <c r="AW136" s="908"/>
      <c r="AX136" s="908"/>
      <c r="AY136" s="908"/>
      <c r="AZ136" s="361"/>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46" t="s">
        <v>35</v>
      </c>
      <c r="CN136" s="46" t="s">
        <v>35</v>
      </c>
      <c r="CO136" s="46" t="s">
        <v>35</v>
      </c>
      <c r="CP136" s="46" t="s">
        <v>35</v>
      </c>
      <c r="CQ136" s="46" t="s">
        <v>35</v>
      </c>
      <c r="CR136" s="46" t="s">
        <v>35</v>
      </c>
      <c r="CS136" s="46" t="s">
        <v>35</v>
      </c>
      <c r="CT136" s="46" t="s">
        <v>35</v>
      </c>
      <c r="CU136" s="46" t="s">
        <v>35</v>
      </c>
      <c r="CV136" s="7"/>
      <c r="CW136" s="7"/>
      <c r="CX136" s="7"/>
      <c r="CY136" s="7"/>
      <c r="CZ136" s="7"/>
    </row>
    <row r="137" s="454" customFormat="true" ht="15" customHeight="true" x14ac:dyDescent="0.2">
      <c r="A137" s="1069"/>
      <c r="B137" s="387" t="s">
        <v>42</v>
      </c>
      <c r="C137" s="140">
        <v>12.188455933511539</v>
      </c>
      <c r="D137" s="139">
        <v>15.957359970037299</v>
      </c>
      <c r="E137" s="139">
        <v>19.208863662764106</v>
      </c>
      <c r="F137" s="139">
        <v>43.614299566907519</v>
      </c>
      <c r="G137" s="138">
        <v>68.068128510291714</v>
      </c>
      <c r="H137" s="137">
        <v>42.09927064758611</v>
      </c>
      <c r="I137" s="139">
        <v>66.384217664503424</v>
      </c>
      <c r="J137" s="139">
        <v>75.52303841063852</v>
      </c>
      <c r="K137" s="139">
        <v>71.754446104803165</v>
      </c>
      <c r="L137" s="136">
        <v>64.583320877477561</v>
      </c>
      <c r="M137" s="140">
        <v>11.021374864104045</v>
      </c>
      <c r="N137" s="139">
        <v>14.476314891731356</v>
      </c>
      <c r="O137" s="139">
        <v>17.065480237425881</v>
      </c>
      <c r="P137" s="139">
        <v>20.554941811118212</v>
      </c>
      <c r="Q137" s="138">
        <v>50.886764293751398</v>
      </c>
      <c r="R137" s="137">
        <v>15.275754336124287</v>
      </c>
      <c r="S137" s="139">
        <v>70.268599165590189</v>
      </c>
      <c r="T137" s="139">
        <v>30.608044232174404</v>
      </c>
      <c r="U137" s="139">
        <v>10.519800346851714</v>
      </c>
      <c r="V137" s="139">
        <v>30.259503900030527</v>
      </c>
      <c r="W137" s="139">
        <v>18.506159564339946</v>
      </c>
      <c r="X137" s="139">
        <v>69.085812498558823</v>
      </c>
      <c r="Y137" s="139">
        <v>39.47475008542196</v>
      </c>
      <c r="Z137" s="139">
        <v>10.346021587674748</v>
      </c>
      <c r="AA137" s="139">
        <v>27.458980276926919</v>
      </c>
      <c r="AB137" s="139">
        <v>66.840263073043687</v>
      </c>
      <c r="AC137" s="139">
        <v>85.320868171387474</v>
      </c>
      <c r="AD137" s="139">
        <v>55.210188722189656</v>
      </c>
      <c r="AE137" s="139">
        <v>29.755387464266725</v>
      </c>
      <c r="AF137" s="139">
        <v>5.850209441609211</v>
      </c>
      <c r="AG137" s="139">
        <v>26.467134487403047</v>
      </c>
      <c r="AH137" s="139">
        <v>30.746761574219118</v>
      </c>
      <c r="AI137" s="139">
        <v>79.701263146805644</v>
      </c>
      <c r="AJ137" s="139">
        <v>30.069354009569913</v>
      </c>
      <c r="AK137" s="139">
        <v>30.497813140028445</v>
      </c>
      <c r="AL137" s="139">
        <v>30.27367257120887</v>
      </c>
      <c r="AM137" s="139">
        <v>36.963215560593319</v>
      </c>
      <c r="AN137" s="139">
        <v>27.359223457050895</v>
      </c>
      <c r="AO137" s="139">
        <v>28.943066176622338</v>
      </c>
      <c r="AP137" s="139">
        <v>29.613808704897</v>
      </c>
      <c r="AQ137" s="139">
        <v>31.358240643775474</v>
      </c>
      <c r="AR137" s="139">
        <v>11.814348389957155</v>
      </c>
      <c r="AS137" s="139">
        <v>15.089436056324015</v>
      </c>
      <c r="AT137" s="139">
        <v>36.605447755710259</v>
      </c>
      <c r="AU137" s="136">
        <v>39.295839170743044</v>
      </c>
      <c r="AV137" s="908"/>
      <c r="AW137" s="908"/>
      <c r="AX137" s="908"/>
      <c r="AY137" s="908"/>
      <c r="AZ137" s="361"/>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46" t="s">
        <v>35</v>
      </c>
      <c r="CN137" s="46" t="s">
        <v>35</v>
      </c>
      <c r="CO137" s="46" t="s">
        <v>35</v>
      </c>
      <c r="CP137" s="46" t="s">
        <v>35</v>
      </c>
      <c r="CQ137" s="46" t="s">
        <v>35</v>
      </c>
      <c r="CR137" s="46" t="s">
        <v>35</v>
      </c>
      <c r="CS137" s="46" t="s">
        <v>35</v>
      </c>
      <c r="CT137" s="46" t="s">
        <v>35</v>
      </c>
      <c r="CU137" s="46" t="s">
        <v>35</v>
      </c>
      <c r="CV137" s="7"/>
      <c r="CW137" s="7"/>
      <c r="CX137" s="7"/>
      <c r="CY137" s="7"/>
      <c r="CZ137" s="7"/>
    </row>
    <row r="138" s="454" customFormat="true" ht="15" customHeight="true" x14ac:dyDescent="0.2">
      <c r="A138" s="1069"/>
      <c r="B138" s="387" t="s">
        <v>41</v>
      </c>
      <c r="C138" s="140">
        <v>53.149041348142781</v>
      </c>
      <c r="D138" s="139">
        <v>66.653764356653113</v>
      </c>
      <c r="E138" s="139">
        <v>71.242629514170346</v>
      </c>
      <c r="F138" s="139">
        <v>50.501108461846847</v>
      </c>
      <c r="G138" s="138">
        <v>21.441478540951106</v>
      </c>
      <c r="H138" s="137">
        <v>54.773328765389998</v>
      </c>
      <c r="I138" s="139">
        <v>29.904370496704381</v>
      </c>
      <c r="J138" s="139">
        <v>19.538883708260194</v>
      </c>
      <c r="K138" s="139">
        <v>17.42318599662714</v>
      </c>
      <c r="L138" s="136">
        <v>14.808591252246462</v>
      </c>
      <c r="M138" s="140">
        <v>51.638490305126325</v>
      </c>
      <c r="N138" s="139">
        <v>63.116923085146759</v>
      </c>
      <c r="O138" s="139">
        <v>69.934387613343475</v>
      </c>
      <c r="P138" s="139">
        <v>71.537853804506994</v>
      </c>
      <c r="Q138" s="138">
        <v>42.078433358624508</v>
      </c>
      <c r="R138" s="137">
        <v>50.957892204151477</v>
      </c>
      <c r="S138" s="139">
        <v>22.970550724014053</v>
      </c>
      <c r="T138" s="139">
        <v>46.391939259975175</v>
      </c>
      <c r="U138" s="139">
        <v>69.807481062149677</v>
      </c>
      <c r="V138" s="139">
        <v>69.46202692775212</v>
      </c>
      <c r="W138" s="139">
        <v>73.394415219070368</v>
      </c>
      <c r="X138" s="139">
        <v>4.407269425543924</v>
      </c>
      <c r="Y138" s="139">
        <v>4.8413988156232337</v>
      </c>
      <c r="Z138" s="139">
        <v>67.244208167626084</v>
      </c>
      <c r="AA138" s="139">
        <v>65.679221819894451</v>
      </c>
      <c r="AB138" s="139">
        <v>30.566930713009405</v>
      </c>
      <c r="AC138" s="139">
        <v>5.6950663139008757</v>
      </c>
      <c r="AD138" s="139">
        <v>8.3506458778076027</v>
      </c>
      <c r="AE138" s="139">
        <v>57.560938812779582</v>
      </c>
      <c r="AF138" s="139">
        <v>70.606971875112094</v>
      </c>
      <c r="AG138" s="139">
        <v>35.229377796086091</v>
      </c>
      <c r="AH138" s="139">
        <v>61.277513273933806</v>
      </c>
      <c r="AI138" s="139">
        <v>5.8672565301851165</v>
      </c>
      <c r="AJ138" s="139">
        <v>54.535029865565988</v>
      </c>
      <c r="AK138" s="139">
        <v>64.86272806247608</v>
      </c>
      <c r="AL138" s="139">
        <v>55.750603453587388</v>
      </c>
      <c r="AM138" s="139">
        <v>62.969946828233127</v>
      </c>
      <c r="AN138" s="139">
        <v>58.08395492099293</v>
      </c>
      <c r="AO138" s="139">
        <v>59.878100230224099</v>
      </c>
      <c r="AP138" s="139">
        <v>70.386191295102989</v>
      </c>
      <c r="AQ138" s="139">
        <v>37.399039042001839</v>
      </c>
      <c r="AR138" s="139">
        <v>62.529702436223708</v>
      </c>
      <c r="AS138" s="139">
        <v>63.882889096045446</v>
      </c>
      <c r="AT138" s="139">
        <v>50.270374797867447</v>
      </c>
      <c r="AU138" s="136">
        <v>33.356658426323193</v>
      </c>
      <c r="AV138" s="908"/>
      <c r="AW138" s="908"/>
      <c r="AX138" s="908"/>
      <c r="AY138" s="908"/>
      <c r="AZ138" s="361"/>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46" t="s">
        <v>35</v>
      </c>
      <c r="CN138" s="46" t="s">
        <v>35</v>
      </c>
      <c r="CO138" s="46" t="s">
        <v>35</v>
      </c>
      <c r="CP138" s="46" t="s">
        <v>35</v>
      </c>
      <c r="CQ138" s="46" t="s">
        <v>35</v>
      </c>
      <c r="CR138" s="46" t="s">
        <v>35</v>
      </c>
      <c r="CS138" s="46" t="s">
        <v>35</v>
      </c>
      <c r="CT138" s="46" t="s">
        <v>35</v>
      </c>
      <c r="CU138" s="46" t="s">
        <v>35</v>
      </c>
      <c r="CV138" s="7"/>
      <c r="CW138" s="7"/>
      <c r="CX138" s="7"/>
      <c r="CY138" s="7"/>
      <c r="CZ138" s="7"/>
    </row>
    <row r="139" s="454" customFormat="true" ht="15" customHeight="true" x14ac:dyDescent="0.2">
      <c r="A139" s="1069"/>
      <c r="B139" s="387" t="s">
        <v>19</v>
      </c>
      <c r="C139" s="140">
        <v>34.662502718345493</v>
      </c>
      <c r="D139" s="139">
        <v>17.388875673309411</v>
      </c>
      <c r="E139" s="139">
        <v>9.386411842993768</v>
      </c>
      <c r="F139" s="139">
        <v>4.859502885083911</v>
      </c>
      <c r="G139" s="138">
        <v>7.9996845753131124E-2</v>
      </c>
      <c r="H139" s="137">
        <v>2.7882997553865301</v>
      </c>
      <c r="I139" s="139">
        <v>2.3626029648502933</v>
      </c>
      <c r="J139" s="139">
        <v>0.3317272698823282</v>
      </c>
      <c r="K139" s="139">
        <v>0</v>
      </c>
      <c r="L139" s="136">
        <v>0</v>
      </c>
      <c r="M139" s="140">
        <v>37.340134830769557</v>
      </c>
      <c r="N139" s="139">
        <v>22.406762023122013</v>
      </c>
      <c r="O139" s="139">
        <v>13.000132149230609</v>
      </c>
      <c r="P139" s="139">
        <v>7.5995283744736684</v>
      </c>
      <c r="Q139" s="138">
        <v>3.0299941390587355</v>
      </c>
      <c r="R139" s="137">
        <v>29.190303378665831</v>
      </c>
      <c r="S139" s="139">
        <v>0.36221365524679966</v>
      </c>
      <c r="T139" s="139">
        <v>19.557676381018474</v>
      </c>
      <c r="U139" s="139">
        <v>19.46576892980109</v>
      </c>
      <c r="V139" s="139">
        <v>4.0741339595766063E-3</v>
      </c>
      <c r="W139" s="139">
        <v>7.4197708681339698</v>
      </c>
      <c r="X139" s="139">
        <v>22.628787499254539</v>
      </c>
      <c r="Y139" s="139">
        <v>51.88287224921396</v>
      </c>
      <c r="Z139" s="139">
        <v>22.409770244699171</v>
      </c>
      <c r="AA139" s="139">
        <v>5.7618477517715299</v>
      </c>
      <c r="AB139" s="139">
        <v>0.62874113425198386</v>
      </c>
      <c r="AC139" s="139">
        <v>5.410562010977249</v>
      </c>
      <c r="AD139" s="139">
        <v>33.720841199571197</v>
      </c>
      <c r="AE139" s="139">
        <v>12.298403572909058</v>
      </c>
      <c r="AF139" s="139">
        <v>23.136859734579343</v>
      </c>
      <c r="AG139" s="139">
        <v>37.585686094931994</v>
      </c>
      <c r="AH139" s="139">
        <v>4.5148709641674447</v>
      </c>
      <c r="AI139" s="139">
        <v>3.643715368022034</v>
      </c>
      <c r="AJ139" s="139">
        <v>9.0516975634236108</v>
      </c>
      <c r="AK139" s="139">
        <v>3.34093213552211</v>
      </c>
      <c r="AL139" s="139">
        <v>11.652200845172937</v>
      </c>
      <c r="AM139" s="139">
        <v>6.6837611173650335E-2</v>
      </c>
      <c r="AN139" s="139">
        <v>8.2359652481335974</v>
      </c>
      <c r="AO139" s="139">
        <v>9.9347138698084549</v>
      </c>
      <c r="AP139" s="139">
        <v>0</v>
      </c>
      <c r="AQ139" s="139">
        <v>29.156871661712984</v>
      </c>
      <c r="AR139" s="139">
        <v>25.400448038329504</v>
      </c>
      <c r="AS139" s="139">
        <v>18.930725334051086</v>
      </c>
      <c r="AT139" s="139">
        <v>13.124177446422426</v>
      </c>
      <c r="AU139" s="136">
        <v>23.600267673871265</v>
      </c>
      <c r="AV139" s="908"/>
      <c r="AW139" s="908"/>
      <c r="AX139" s="908"/>
      <c r="AY139" s="908"/>
      <c r="AZ139" s="361"/>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46" t="s">
        <v>35</v>
      </c>
      <c r="CN139" s="46" t="s">
        <v>35</v>
      </c>
      <c r="CO139" s="46" t="s">
        <v>35</v>
      </c>
      <c r="CP139" s="46" t="s">
        <v>35</v>
      </c>
      <c r="CQ139" s="46" t="s">
        <v>35</v>
      </c>
      <c r="CR139" s="46" t="s">
        <v>35</v>
      </c>
      <c r="CS139" s="46" t="s">
        <v>35</v>
      </c>
      <c r="CT139" s="46" t="s">
        <v>35</v>
      </c>
      <c r="CU139" s="46" t="s">
        <v>35</v>
      </c>
      <c r="CV139" s="7"/>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82" t="s">
        <v>35</v>
      </c>
      <c r="AM140" s="82" t="s">
        <v>35</v>
      </c>
      <c r="AN140" s="82" t="s">
        <v>35</v>
      </c>
      <c r="AO140" s="82" t="s">
        <v>35</v>
      </c>
      <c r="AP140" s="82" t="s">
        <v>35</v>
      </c>
      <c r="AQ140" s="82" t="s">
        <v>35</v>
      </c>
      <c r="AR140" s="82" t="s">
        <v>35</v>
      </c>
      <c r="AS140" s="82" t="s">
        <v>35</v>
      </c>
      <c r="AT140" s="82" t="s">
        <v>35</v>
      </c>
      <c r="AU140" s="67" t="s">
        <v>35</v>
      </c>
      <c r="AV140" s="8"/>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46" t="s">
        <v>35</v>
      </c>
      <c r="CN140" s="46" t="s">
        <v>35</v>
      </c>
      <c r="CO140" s="46" t="s">
        <v>35</v>
      </c>
      <c r="CP140" s="46" t="s">
        <v>35</v>
      </c>
      <c r="CQ140" s="46" t="s">
        <v>35</v>
      </c>
      <c r="CR140" s="46" t="s">
        <v>35</v>
      </c>
      <c r="CS140" s="46" t="s">
        <v>35</v>
      </c>
      <c r="CT140" s="46" t="s">
        <v>35</v>
      </c>
      <c r="CU140" s="46" t="s">
        <v>35</v>
      </c>
      <c r="CV140" s="7"/>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82" t="s">
        <v>35</v>
      </c>
      <c r="AM141" s="82" t="s">
        <v>35</v>
      </c>
      <c r="AN141" s="82" t="s">
        <v>35</v>
      </c>
      <c r="AO141" s="82" t="s">
        <v>35</v>
      </c>
      <c r="AP141" s="82" t="s">
        <v>35</v>
      </c>
      <c r="AQ141" s="82" t="s">
        <v>35</v>
      </c>
      <c r="AR141" s="82" t="s">
        <v>35</v>
      </c>
      <c r="AS141" s="82" t="s">
        <v>35</v>
      </c>
      <c r="AT141" s="82" t="s">
        <v>35</v>
      </c>
      <c r="AU141" s="67" t="s">
        <v>35</v>
      </c>
      <c r="AV141" s="8"/>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46" t="s">
        <v>35</v>
      </c>
      <c r="CN141" s="46" t="s">
        <v>35</v>
      </c>
      <c r="CO141" s="46" t="s">
        <v>35</v>
      </c>
      <c r="CP141" s="46" t="s">
        <v>35</v>
      </c>
      <c r="CQ141" s="46" t="s">
        <v>35</v>
      </c>
      <c r="CR141" s="46" t="s">
        <v>35</v>
      </c>
      <c r="CS141" s="46" t="s">
        <v>35</v>
      </c>
      <c r="CT141" s="46" t="s">
        <v>35</v>
      </c>
      <c r="CU141" s="46" t="s">
        <v>35</v>
      </c>
      <c r="CV141" s="7"/>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82" t="s">
        <v>35</v>
      </c>
      <c r="AM142" s="82" t="s">
        <v>35</v>
      </c>
      <c r="AN142" s="82" t="s">
        <v>35</v>
      </c>
      <c r="AO142" s="82" t="s">
        <v>35</v>
      </c>
      <c r="AP142" s="82" t="s">
        <v>35</v>
      </c>
      <c r="AQ142" s="82" t="s">
        <v>35</v>
      </c>
      <c r="AR142" s="82" t="s">
        <v>35</v>
      </c>
      <c r="AS142" s="82" t="s">
        <v>35</v>
      </c>
      <c r="AT142" s="82" t="s">
        <v>35</v>
      </c>
      <c r="AU142" s="67" t="s">
        <v>35</v>
      </c>
      <c r="AV142" s="8"/>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46" t="s">
        <v>35</v>
      </c>
      <c r="CN142" s="46" t="s">
        <v>35</v>
      </c>
      <c r="CO142" s="46" t="s">
        <v>35</v>
      </c>
      <c r="CP142" s="46" t="s">
        <v>35</v>
      </c>
      <c r="CQ142" s="46" t="s">
        <v>35</v>
      </c>
      <c r="CR142" s="46" t="s">
        <v>35</v>
      </c>
      <c r="CS142" s="46" t="s">
        <v>35</v>
      </c>
      <c r="CT142" s="46" t="s">
        <v>35</v>
      </c>
      <c r="CU142" s="46" t="s">
        <v>35</v>
      </c>
      <c r="CV142" s="7"/>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82" t="s">
        <v>35</v>
      </c>
      <c r="AM143" s="82" t="s">
        <v>35</v>
      </c>
      <c r="AN143" s="82" t="s">
        <v>35</v>
      </c>
      <c r="AO143" s="82" t="s">
        <v>35</v>
      </c>
      <c r="AP143" s="82" t="s">
        <v>35</v>
      </c>
      <c r="AQ143" s="82" t="s">
        <v>35</v>
      </c>
      <c r="AR143" s="82" t="s">
        <v>35</v>
      </c>
      <c r="AS143" s="82" t="s">
        <v>35</v>
      </c>
      <c r="AT143" s="82" t="s">
        <v>35</v>
      </c>
      <c r="AU143" s="67" t="s">
        <v>35</v>
      </c>
      <c r="AV143" s="8"/>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46" t="s">
        <v>35</v>
      </c>
      <c r="CN143" s="46" t="s">
        <v>35</v>
      </c>
      <c r="CO143" s="46" t="s">
        <v>35</v>
      </c>
      <c r="CP143" s="46" t="s">
        <v>35</v>
      </c>
      <c r="CQ143" s="46" t="s">
        <v>35</v>
      </c>
      <c r="CR143" s="46" t="s">
        <v>35</v>
      </c>
      <c r="CS143" s="46" t="s">
        <v>35</v>
      </c>
      <c r="CT143" s="46" t="s">
        <v>35</v>
      </c>
      <c r="CU143" s="46" t="s">
        <v>35</v>
      </c>
      <c r="CV143" s="7"/>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82" t="s">
        <v>35</v>
      </c>
      <c r="AM144" s="82" t="s">
        <v>35</v>
      </c>
      <c r="AN144" s="82" t="s">
        <v>35</v>
      </c>
      <c r="AO144" s="82" t="s">
        <v>35</v>
      </c>
      <c r="AP144" s="82" t="s">
        <v>35</v>
      </c>
      <c r="AQ144" s="82" t="s">
        <v>35</v>
      </c>
      <c r="AR144" s="82" t="s">
        <v>35</v>
      </c>
      <c r="AS144" s="82" t="s">
        <v>35</v>
      </c>
      <c r="AT144" s="82" t="s">
        <v>35</v>
      </c>
      <c r="AU144" s="67" t="s">
        <v>35</v>
      </c>
      <c r="AV144" s="8"/>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46" t="s">
        <v>35</v>
      </c>
      <c r="CN144" s="46" t="s">
        <v>35</v>
      </c>
      <c r="CO144" s="46" t="s">
        <v>35</v>
      </c>
      <c r="CP144" s="46" t="s">
        <v>35</v>
      </c>
      <c r="CQ144" s="46" t="s">
        <v>35</v>
      </c>
      <c r="CR144" s="46" t="s">
        <v>35</v>
      </c>
      <c r="CS144" s="46" t="s">
        <v>35</v>
      </c>
      <c r="CT144" s="46" t="s">
        <v>35</v>
      </c>
      <c r="CU144" s="46" t="s">
        <v>35</v>
      </c>
      <c r="CV144" s="7"/>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82" t="s">
        <v>35</v>
      </c>
      <c r="AM145" s="82" t="s">
        <v>35</v>
      </c>
      <c r="AN145" s="82" t="s">
        <v>35</v>
      </c>
      <c r="AO145" s="82" t="s">
        <v>35</v>
      </c>
      <c r="AP145" s="82" t="s">
        <v>35</v>
      </c>
      <c r="AQ145" s="82" t="s">
        <v>35</v>
      </c>
      <c r="AR145" s="82" t="s">
        <v>35</v>
      </c>
      <c r="AS145" s="82" t="s">
        <v>35</v>
      </c>
      <c r="AT145" s="82" t="s">
        <v>35</v>
      </c>
      <c r="AU145" s="67" t="s">
        <v>35</v>
      </c>
      <c r="AV145" s="8"/>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46" t="s">
        <v>35</v>
      </c>
      <c r="CN145" s="46" t="s">
        <v>35</v>
      </c>
      <c r="CO145" s="46" t="s">
        <v>35</v>
      </c>
      <c r="CP145" s="46" t="s">
        <v>35</v>
      </c>
      <c r="CQ145" s="46" t="s">
        <v>35</v>
      </c>
      <c r="CR145" s="46" t="s">
        <v>35</v>
      </c>
      <c r="CS145" s="46" t="s">
        <v>35</v>
      </c>
      <c r="CT145" s="46" t="s">
        <v>35</v>
      </c>
      <c r="CU145" s="46" t="s">
        <v>35</v>
      </c>
      <c r="CV145" s="7"/>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82" t="s">
        <v>35</v>
      </c>
      <c r="AM146" s="82" t="s">
        <v>35</v>
      </c>
      <c r="AN146" s="82" t="s">
        <v>35</v>
      </c>
      <c r="AO146" s="82" t="s">
        <v>35</v>
      </c>
      <c r="AP146" s="82" t="s">
        <v>35</v>
      </c>
      <c r="AQ146" s="82" t="s">
        <v>35</v>
      </c>
      <c r="AR146" s="82" t="s">
        <v>35</v>
      </c>
      <c r="AS146" s="82" t="s">
        <v>35</v>
      </c>
      <c r="AT146" s="82" t="s">
        <v>35</v>
      </c>
      <c r="AU146" s="67" t="s">
        <v>35</v>
      </c>
      <c r="AV146" s="8"/>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46" t="s">
        <v>35</v>
      </c>
      <c r="CN146" s="46" t="s">
        <v>35</v>
      </c>
      <c r="CO146" s="46" t="s">
        <v>35</v>
      </c>
      <c r="CP146" s="46" t="s">
        <v>35</v>
      </c>
      <c r="CQ146" s="46" t="s">
        <v>35</v>
      </c>
      <c r="CR146" s="46" t="s">
        <v>35</v>
      </c>
      <c r="CS146" s="46" t="s">
        <v>35</v>
      </c>
      <c r="CT146" s="46" t="s">
        <v>35</v>
      </c>
      <c r="CU146" s="46" t="s">
        <v>35</v>
      </c>
      <c r="CV146" s="7"/>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82" t="s">
        <v>35</v>
      </c>
      <c r="AM147" s="82" t="s">
        <v>35</v>
      </c>
      <c r="AN147" s="82" t="s">
        <v>35</v>
      </c>
      <c r="AO147" s="82" t="s">
        <v>35</v>
      </c>
      <c r="AP147" s="82" t="s">
        <v>35</v>
      </c>
      <c r="AQ147" s="82" t="s">
        <v>35</v>
      </c>
      <c r="AR147" s="82" t="s">
        <v>35</v>
      </c>
      <c r="AS147" s="82" t="s">
        <v>35</v>
      </c>
      <c r="AT147" s="82" t="s">
        <v>35</v>
      </c>
      <c r="AU147" s="67" t="s">
        <v>35</v>
      </c>
      <c r="AV147" s="8"/>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46" t="s">
        <v>35</v>
      </c>
      <c r="CN147" s="46" t="s">
        <v>35</v>
      </c>
      <c r="CO147" s="46" t="s">
        <v>35</v>
      </c>
      <c r="CP147" s="46" t="s">
        <v>35</v>
      </c>
      <c r="CQ147" s="46" t="s">
        <v>35</v>
      </c>
      <c r="CR147" s="46" t="s">
        <v>35</v>
      </c>
      <c r="CS147" s="46" t="s">
        <v>35</v>
      </c>
      <c r="CT147" s="46" t="s">
        <v>35</v>
      </c>
      <c r="CU147" s="46" t="s">
        <v>35</v>
      </c>
      <c r="CV147" s="7"/>
      <c r="CW147" s="7"/>
      <c r="CX147" s="7"/>
      <c r="CY147" s="7"/>
      <c r="CZ147" s="7"/>
    </row>
    <row r="148" s="332" customFormat="true" ht="15" customHeight="true" x14ac:dyDescent="0.2">
      <c r="A148" s="1069" t="s">
        <v>108</v>
      </c>
      <c r="B148" s="387" t="s">
        <v>49</v>
      </c>
      <c r="C148" s="183">
        <v>2.8871952350408159</v>
      </c>
      <c r="D148" s="182">
        <v>3.3553998728524936</v>
      </c>
      <c r="E148" s="182">
        <v>2.768478937713204</v>
      </c>
      <c r="F148" s="182">
        <v>10.463651898044773</v>
      </c>
      <c r="G148" s="181">
        <v>30.130400292892055</v>
      </c>
      <c r="H148" s="171">
        <v>12.251727831088623</v>
      </c>
      <c r="I148" s="182">
        <v>29.653751620915546</v>
      </c>
      <c r="J148" s="182">
        <v>36.437274554008077</v>
      </c>
      <c r="K148" s="182">
        <v>48.833842710298676</v>
      </c>
      <c r="L148" s="175">
        <v>26.26829354610588</v>
      </c>
      <c r="M148" s="183">
        <v>2.9909956291302291</v>
      </c>
      <c r="N148" s="182">
        <v>3.1448517041176736</v>
      </c>
      <c r="O148" s="182">
        <v>2.6963677861976736</v>
      </c>
      <c r="P148" s="182">
        <v>2.6911234989861441</v>
      </c>
      <c r="Q148" s="181">
        <v>9.0919422201898534</v>
      </c>
      <c r="R148" s="171">
        <v>7.4907798140563324</v>
      </c>
      <c r="S148" s="182">
        <v>40.250870677263194</v>
      </c>
      <c r="T148" s="182">
        <v>18.074477016593292</v>
      </c>
      <c r="U148" s="182">
        <v>3.7166226296057676</v>
      </c>
      <c r="V148" s="182">
        <v>3.6377106564563855</v>
      </c>
      <c r="W148" s="182">
        <v>3.5405486254062049</v>
      </c>
      <c r="X148" s="182">
        <v>8.0208601335697356</v>
      </c>
      <c r="Y148" s="182">
        <v>5.8085403566130154</v>
      </c>
      <c r="Z148" s="182">
        <v>2.4910443343473396</v>
      </c>
      <c r="AA148" s="182">
        <v>9.1449020482704295</v>
      </c>
      <c r="AB148" s="182">
        <v>12.441875257128011</v>
      </c>
      <c r="AC148" s="182">
        <v>6.626934753867836</v>
      </c>
      <c r="AD148" s="182">
        <v>6.4492021053338249</v>
      </c>
      <c r="AE148" s="182">
        <v>4.2021876171854267</v>
      </c>
      <c r="AF148" s="182">
        <v>1.6514708191860998</v>
      </c>
      <c r="AG148" s="182">
        <v>12.900052539888421</v>
      </c>
      <c r="AH148" s="182">
        <v>7.3881453825250434</v>
      </c>
      <c r="AI148" s="182">
        <v>12.630686574177346</v>
      </c>
      <c r="AJ148" s="182">
        <v>12.339202434427261</v>
      </c>
      <c r="AK148" s="182">
        <v>4.9012244911367802</v>
      </c>
      <c r="AL148" s="182">
        <v>9.3291803002623155</v>
      </c>
      <c r="AM148" s="182">
        <v>2.7874756971389223</v>
      </c>
      <c r="AN148" s="182">
        <v>7.9178816830661134</v>
      </c>
      <c r="AO148" s="182">
        <v>6.4479688205329735</v>
      </c>
      <c r="AP148" s="182">
        <v>6.2815742181861705</v>
      </c>
      <c r="AQ148" s="182">
        <v>7.8541390397643518</v>
      </c>
      <c r="AR148" s="182">
        <v>0.82979098257930706</v>
      </c>
      <c r="AS148" s="182">
        <v>7.0395823310616388</v>
      </c>
      <c r="AT148" s="182">
        <v>6.745378951139787</v>
      </c>
      <c r="AU148" s="175">
        <v>12.006105073654187</v>
      </c>
      <c r="AV148" s="3"/>
      <c r="AW148" s="3"/>
      <c r="AX148" s="3"/>
      <c r="AY148" s="3"/>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46" t="s">
        <v>35</v>
      </c>
      <c r="CN148" s="46" t="s">
        <v>35</v>
      </c>
      <c r="CO148" s="46" t="s">
        <v>35</v>
      </c>
      <c r="CP148" s="46" t="s">
        <v>35</v>
      </c>
      <c r="CQ148" s="46" t="s">
        <v>35</v>
      </c>
      <c r="CR148" s="46" t="s">
        <v>35</v>
      </c>
      <c r="CS148" s="46" t="s">
        <v>35</v>
      </c>
      <c r="CT148" s="46" t="s">
        <v>35</v>
      </c>
      <c r="CU148" s="46" t="s">
        <v>35</v>
      </c>
      <c r="CV148" s="7"/>
      <c r="CW148" s="7"/>
      <c r="CX148" s="7"/>
      <c r="CY148" s="7"/>
      <c r="CZ148" s="7"/>
    </row>
    <row r="149" s="332" customFormat="true" ht="15" customHeight="true" x14ac:dyDescent="0.2">
      <c r="A149" s="1069"/>
      <c r="B149" s="387" t="s">
        <v>48</v>
      </c>
      <c r="C149" s="183">
        <v>9.3012606984707222</v>
      </c>
      <c r="D149" s="182">
        <v>12.577138895317649</v>
      </c>
      <c r="E149" s="182">
        <v>16.602479705122523</v>
      </c>
      <c r="F149" s="182">
        <v>34.162284125910283</v>
      </c>
      <c r="G149" s="181">
        <v>48.348124320403798</v>
      </c>
      <c r="H149" s="171">
        <v>30.186643648134719</v>
      </c>
      <c r="I149" s="182">
        <v>38.079274917529723</v>
      </c>
      <c r="J149" s="182">
        <v>43.692114467849528</v>
      </c>
      <c r="K149" s="182">
        <v>33.742971293074099</v>
      </c>
      <c r="L149" s="175">
        <v>58.923115201647711</v>
      </c>
      <c r="M149" s="183">
        <v>8.0303792349738181</v>
      </c>
      <c r="N149" s="182">
        <v>11.331463187613688</v>
      </c>
      <c r="O149" s="182">
        <v>14.337352927640564</v>
      </c>
      <c r="P149" s="182">
        <v>18.17149432203324</v>
      </c>
      <c r="Q149" s="181">
        <v>45.782422355546451</v>
      </c>
      <c r="R149" s="171">
        <v>12.361024603126396</v>
      </c>
      <c r="S149" s="182">
        <v>36.416364943475884</v>
      </c>
      <c r="T149" s="182">
        <v>15.975907342413031</v>
      </c>
      <c r="U149" s="182">
        <v>7.0101273784434222</v>
      </c>
      <c r="V149" s="182">
        <v>26.89618828183189</v>
      </c>
      <c r="W149" s="182">
        <v>15.463317918902311</v>
      </c>
      <c r="X149" s="182">
        <v>64.943082941631829</v>
      </c>
      <c r="Y149" s="182">
        <v>37.467188578549838</v>
      </c>
      <c r="Z149" s="182">
        <v>7.8549772533274078</v>
      </c>
      <c r="AA149" s="182">
        <v>19.414028380063662</v>
      </c>
      <c r="AB149" s="182">
        <v>56.362452895610673</v>
      </c>
      <c r="AC149" s="182">
        <v>82.267436921254074</v>
      </c>
      <c r="AD149" s="182">
        <v>51.479310817287342</v>
      </c>
      <c r="AE149" s="182">
        <v>25.938469997125946</v>
      </c>
      <c r="AF149" s="182">
        <v>4.6046975711226699</v>
      </c>
      <c r="AG149" s="182">
        <v>14.284883569093473</v>
      </c>
      <c r="AH149" s="182">
        <v>26.819470379373495</v>
      </c>
      <c r="AI149" s="182">
        <v>77.858341527615536</v>
      </c>
      <c r="AJ149" s="182">
        <v>24.074070136583252</v>
      </c>
      <c r="AK149" s="182">
        <v>26.895115310864938</v>
      </c>
      <c r="AL149" s="182">
        <v>23.268015400977266</v>
      </c>
      <c r="AM149" s="182">
        <v>34.17573986345441</v>
      </c>
      <c r="AN149" s="182">
        <v>25.762198147807354</v>
      </c>
      <c r="AO149" s="182">
        <v>23.739217079434457</v>
      </c>
      <c r="AP149" s="182">
        <v>23.332234486710835</v>
      </c>
      <c r="AQ149" s="182">
        <v>25.589950256520783</v>
      </c>
      <c r="AR149" s="182">
        <v>11.240058542867541</v>
      </c>
      <c r="AS149" s="182">
        <v>10.146803238841843</v>
      </c>
      <c r="AT149" s="182">
        <v>29.860068804570467</v>
      </c>
      <c r="AU149" s="175">
        <v>31.036968826151401</v>
      </c>
      <c r="AV149" s="3"/>
      <c r="AW149" s="3"/>
      <c r="AX149" s="3"/>
      <c r="AY149" s="3"/>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46" t="s">
        <v>35</v>
      </c>
      <c r="CN149" s="46" t="s">
        <v>35</v>
      </c>
      <c r="CO149" s="46" t="s">
        <v>35</v>
      </c>
      <c r="CP149" s="46" t="s">
        <v>35</v>
      </c>
      <c r="CQ149" s="46" t="s">
        <v>35</v>
      </c>
      <c r="CR149" s="46" t="s">
        <v>35</v>
      </c>
      <c r="CS149" s="46" t="s">
        <v>35</v>
      </c>
      <c r="CT149" s="46" t="s">
        <v>35</v>
      </c>
      <c r="CU149" s="46" t="s">
        <v>35</v>
      </c>
      <c r="CV149" s="7"/>
      <c r="CW149" s="7"/>
      <c r="CX149" s="7"/>
      <c r="CY149" s="7"/>
      <c r="CZ149" s="7"/>
    </row>
    <row r="150" s="332" customFormat="true" ht="15" customHeight="true" x14ac:dyDescent="0.2">
      <c r="A150" s="1069"/>
      <c r="B150" s="387" t="s">
        <v>110</v>
      </c>
      <c r="C150" s="183">
        <v>87.811544066488594</v>
      </c>
      <c r="D150" s="182">
        <v>84.067461231829682</v>
      </c>
      <c r="E150" s="182">
        <v>80.629041357164056</v>
      </c>
      <c r="F150" s="182">
        <v>55.37406397604483</v>
      </c>
      <c r="G150" s="181">
        <v>21.521475386704235</v>
      </c>
      <c r="H150" s="171">
        <v>57.561628520776509</v>
      </c>
      <c r="I150" s="182">
        <v>32.266973461554663</v>
      </c>
      <c r="J150" s="182">
        <v>19.870610978142523</v>
      </c>
      <c r="K150" s="182">
        <v>17.42318599662714</v>
      </c>
      <c r="L150" s="175">
        <v>14.808591252246462</v>
      </c>
      <c r="M150" s="183">
        <v>88.978625135895925</v>
      </c>
      <c r="N150" s="182">
        <v>85.523685108268538</v>
      </c>
      <c r="O150" s="182">
        <v>82.966279286161722</v>
      </c>
      <c r="P150" s="182">
        <v>79.137382178980616</v>
      </c>
      <c r="Q150" s="181">
        <v>45.125635424263571</v>
      </c>
      <c r="R150" s="171">
        <v>80.148195582817394</v>
      </c>
      <c r="S150" s="182">
        <v>23.332764379260855</v>
      </c>
      <c r="T150" s="182">
        <v>65.949615640993642</v>
      </c>
      <c r="U150" s="182">
        <v>89.273249991950777</v>
      </c>
      <c r="V150" s="182">
        <v>69.466101061711697</v>
      </c>
      <c r="W150" s="182">
        <v>80.996133455691464</v>
      </c>
      <c r="X150" s="182">
        <v>27.036056924798459</v>
      </c>
      <c r="Y150" s="182">
        <v>56.72427106483714</v>
      </c>
      <c r="Z150" s="182">
        <v>89.653978412325245</v>
      </c>
      <c r="AA150" s="182">
        <v>71.441069571665977</v>
      </c>
      <c r="AB150" s="182">
        <v>31.195671847261391</v>
      </c>
      <c r="AC150" s="182">
        <v>11.105628324878126</v>
      </c>
      <c r="AD150" s="182">
        <v>42.071487077378805</v>
      </c>
      <c r="AE150" s="182">
        <v>69.859342385688691</v>
      </c>
      <c r="AF150" s="182">
        <v>93.74383160969127</v>
      </c>
      <c r="AG150" s="182">
        <v>72.815063891018127</v>
      </c>
      <c r="AH150" s="182">
        <v>65.792384238101249</v>
      </c>
      <c r="AI150" s="182">
        <v>9.5109718982071492</v>
      </c>
      <c r="AJ150" s="182">
        <v>63.58672742898959</v>
      </c>
      <c r="AK150" s="182">
        <v>68.20366019799819</v>
      </c>
      <c r="AL150" s="182">
        <v>67.40280429876033</v>
      </c>
      <c r="AM150" s="182">
        <v>63.03678443940678</v>
      </c>
      <c r="AN150" s="182">
        <v>66.319920169126505</v>
      </c>
      <c r="AO150" s="182">
        <v>69.812814100032497</v>
      </c>
      <c r="AP150" s="182">
        <v>70.386191295102989</v>
      </c>
      <c r="AQ150" s="182">
        <v>66.555910703714829</v>
      </c>
      <c r="AR150" s="182">
        <v>87.930150474553173</v>
      </c>
      <c r="AS150" s="182">
        <v>82.813614430096521</v>
      </c>
      <c r="AT150" s="182">
        <v>63.394552244289848</v>
      </c>
      <c r="AU150" s="175">
        <v>56.95692610019443</v>
      </c>
      <c r="AV150" s="3"/>
      <c r="AW150" s="3"/>
      <c r="AX150" s="3"/>
      <c r="AY150" s="3"/>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46" t="s">
        <v>35</v>
      </c>
      <c r="CN150" s="46" t="s">
        <v>35</v>
      </c>
      <c r="CO150" s="46" t="s">
        <v>35</v>
      </c>
      <c r="CP150" s="46" t="s">
        <v>35</v>
      </c>
      <c r="CQ150" s="46" t="s">
        <v>35</v>
      </c>
      <c r="CR150" s="46" t="s">
        <v>35</v>
      </c>
      <c r="CS150" s="46" t="s">
        <v>35</v>
      </c>
      <c r="CT150" s="46" t="s">
        <v>35</v>
      </c>
      <c r="CU150" s="46" t="s">
        <v>35</v>
      </c>
      <c r="CV150" s="7"/>
      <c r="CW150" s="7"/>
      <c r="CX150" s="7"/>
      <c r="CY150" s="7"/>
      <c r="CZ150" s="7"/>
    </row>
    <row r="151" s="332" customFormat="true" ht="15" customHeight="true" x14ac:dyDescent="0.2">
      <c r="A151" s="1069" t="s">
        <v>109</v>
      </c>
      <c r="B151" s="387" t="s">
        <v>49</v>
      </c>
      <c r="C151" s="183">
        <v>22.973274589806323</v>
      </c>
      <c r="D151" s="182">
        <v>18.619359763695151</v>
      </c>
      <c r="E151" s="182">
        <v>14.124764492661294</v>
      </c>
      <c r="F151" s="182">
        <v>22.576294318395323</v>
      </c>
      <c r="G151" s="181">
        <v>40.025193698673995</v>
      </c>
      <c r="H151" s="171">
        <v>23.867113255048427</v>
      </c>
      <c r="I151" s="182">
        <v>46.783404903186231</v>
      </c>
      <c r="J151" s="182">
        <v>48.513178970054248</v>
      </c>
      <c r="K151" s="182">
        <v>61.303962251833141</v>
      </c>
      <c r="L151" s="175">
        <v>34.222532904390356</v>
      </c>
      <c r="M151" s="183">
        <v>25.693626870002078</v>
      </c>
      <c r="N151" s="182">
        <v>18.719180867668072</v>
      </c>
      <c r="O151" s="182">
        <v>15.892485181271928</v>
      </c>
      <c r="P151" s="182">
        <v>14.299646894481155</v>
      </c>
      <c r="Q151" s="181">
        <v>17.349260299895676</v>
      </c>
      <c r="R151" s="171">
        <v>37.874495204040116</v>
      </c>
      <c r="S151" s="182">
        <v>55.964010844353062</v>
      </c>
      <c r="T151" s="182">
        <v>50.33448245204881</v>
      </c>
      <c r="U151" s="182">
        <v>21.445874678783269</v>
      </c>
      <c r="V151" s="182">
        <v>11.666194701683539</v>
      </c>
      <c r="W151" s="182">
        <v>12.297539243087522</v>
      </c>
      <c r="X151" s="182">
        <v>10.366724101024595</v>
      </c>
      <c r="Y151" s="182">
        <v>15.0830895573084</v>
      </c>
      <c r="Z151" s="182">
        <v>17.593257832591583</v>
      </c>
      <c r="AA151" s="182">
        <v>20.994214011903921</v>
      </c>
      <c r="AB151" s="182">
        <v>17.390275439336882</v>
      </c>
      <c r="AC151" s="182">
        <v>7.1167888478857728</v>
      </c>
      <c r="AD151" s="182">
        <v>11.277552136622326</v>
      </c>
      <c r="AE151" s="182">
        <v>13.971010841070955</v>
      </c>
      <c r="AF151" s="182">
        <v>21.148371554278665</v>
      </c>
      <c r="AG151" s="182">
        <v>31.811279117947638</v>
      </c>
      <c r="AH151" s="182">
        <v>20.458170840626615</v>
      </c>
      <c r="AI151" s="182">
        <v>14.698452586726432</v>
      </c>
      <c r="AJ151" s="182">
        <v>30.027753660427475</v>
      </c>
      <c r="AK151" s="182">
        <v>17.491664666565651</v>
      </c>
      <c r="AL151" s="182">
        <v>22.265780461326685</v>
      </c>
      <c r="AM151" s="182">
        <v>4.9155698451471892</v>
      </c>
      <c r="AN151" s="182">
        <v>18.437068400899054</v>
      </c>
      <c r="AO151" s="182">
        <v>17.941156164423411</v>
      </c>
      <c r="AP151" s="182">
        <v>15.872418458311161</v>
      </c>
      <c r="AQ151" s="182">
        <v>22.924708553864985</v>
      </c>
      <c r="AR151" s="182">
        <v>15.258757121405489</v>
      </c>
      <c r="AS151" s="182">
        <v>29.935548045481191</v>
      </c>
      <c r="AT151" s="182">
        <v>16.528951393871765</v>
      </c>
      <c r="AU151" s="175">
        <v>26.52159614103407</v>
      </c>
      <c r="AV151" s="3"/>
      <c r="AW151" s="3"/>
      <c r="AX151" s="3"/>
      <c r="AY151" s="3"/>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46" t="s">
        <v>35</v>
      </c>
      <c r="CN151" s="46" t="s">
        <v>35</v>
      </c>
      <c r="CO151" s="46" t="s">
        <v>35</v>
      </c>
      <c r="CP151" s="46" t="s">
        <v>35</v>
      </c>
      <c r="CQ151" s="46" t="s">
        <v>35</v>
      </c>
      <c r="CR151" s="46" t="s">
        <v>35</v>
      </c>
      <c r="CS151" s="46" t="s">
        <v>35</v>
      </c>
      <c r="CT151" s="46" t="s">
        <v>35</v>
      </c>
      <c r="CU151" s="46" t="s">
        <v>35</v>
      </c>
      <c r="CV151" s="7"/>
      <c r="CW151" s="7"/>
      <c r="CX151" s="7"/>
      <c r="CY151" s="7"/>
      <c r="CZ151" s="7"/>
    </row>
    <row r="152" s="332" customFormat="true" ht="15" customHeight="true" x14ac:dyDescent="0.2">
      <c r="A152" s="1096"/>
      <c r="B152" s="414" t="s">
        <v>48</v>
      </c>
      <c r="C152" s="183">
        <v>76.7215401583138</v>
      </c>
      <c r="D152" s="182">
        <v>81.350594401594932</v>
      </c>
      <c r="E152" s="182">
        <v>85.875235507338559</v>
      </c>
      <c r="F152" s="182">
        <v>77.362594247130431</v>
      </c>
      <c r="G152" s="181">
        <v>59.97480630132609</v>
      </c>
      <c r="H152" s="171">
        <v>76.132886744951449</v>
      </c>
      <c r="I152" s="182">
        <v>53.216595096813698</v>
      </c>
      <c r="J152" s="182">
        <v>51.486821029945858</v>
      </c>
      <c r="K152" s="182">
        <v>38.696037748166816</v>
      </c>
      <c r="L152" s="175">
        <v>65.777467095609666</v>
      </c>
      <c r="M152" s="183">
        <v>73.98959491070643</v>
      </c>
      <c r="N152" s="182">
        <v>81.207897631500728</v>
      </c>
      <c r="O152" s="182">
        <v>84.071009563752085</v>
      </c>
      <c r="P152" s="182">
        <v>85.638499531976663</v>
      </c>
      <c r="Q152" s="181">
        <v>82.632994082346002</v>
      </c>
      <c r="R152" s="171">
        <v>62.125504795959955</v>
      </c>
      <c r="S152" s="182">
        <v>44.035989155646888</v>
      </c>
      <c r="T152" s="182">
        <v>49.665517547951211</v>
      </c>
      <c r="U152" s="182">
        <v>78.554125321216787</v>
      </c>
      <c r="V152" s="182">
        <v>88.333805298316463</v>
      </c>
      <c r="W152" s="182">
        <v>87.50593135728441</v>
      </c>
      <c r="X152" s="182">
        <v>89.63327589897537</v>
      </c>
      <c r="Y152" s="182">
        <v>84.916910442691645</v>
      </c>
      <c r="Z152" s="182">
        <v>81.350300980764089</v>
      </c>
      <c r="AA152" s="182">
        <v>78.279512869283181</v>
      </c>
      <c r="AB152" s="182">
        <v>82.609724560663196</v>
      </c>
      <c r="AC152" s="182">
        <v>92.883211152114256</v>
      </c>
      <c r="AD152" s="182">
        <v>88.722447863377568</v>
      </c>
      <c r="AE152" s="182">
        <v>86.028989158929107</v>
      </c>
      <c r="AF152" s="182">
        <v>78.851628445721417</v>
      </c>
      <c r="AG152" s="182">
        <v>68.188720882052252</v>
      </c>
      <c r="AH152" s="182">
        <v>79.541829159373293</v>
      </c>
      <c r="AI152" s="182">
        <v>85.301547413273582</v>
      </c>
      <c r="AJ152" s="182">
        <v>69.972246339572564</v>
      </c>
      <c r="AK152" s="182">
        <v>82.508335333434275</v>
      </c>
      <c r="AL152" s="182">
        <v>77.734219538673258</v>
      </c>
      <c r="AM152" s="182">
        <v>95.084430154852839</v>
      </c>
      <c r="AN152" s="182">
        <v>81.562931599100921</v>
      </c>
      <c r="AO152" s="182">
        <v>81.865374834127039</v>
      </c>
      <c r="AP152" s="182">
        <v>84.127581541688841</v>
      </c>
      <c r="AQ152" s="182">
        <v>77.075291446134983</v>
      </c>
      <c r="AR152" s="182">
        <v>84.741242878594548</v>
      </c>
      <c r="AS152" s="182">
        <v>70.06445195451883</v>
      </c>
      <c r="AT152" s="182">
        <v>83.471048606128264</v>
      </c>
      <c r="AU152" s="175">
        <v>73.478403858965862</v>
      </c>
      <c r="AV152" s="3"/>
      <c r="AW152" s="3"/>
      <c r="AX152" s="3"/>
      <c r="AY152" s="3"/>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46" t="s">
        <v>35</v>
      </c>
      <c r="CN152" s="46" t="s">
        <v>35</v>
      </c>
      <c r="CO152" s="46" t="s">
        <v>35</v>
      </c>
      <c r="CP152" s="46" t="s">
        <v>35</v>
      </c>
      <c r="CQ152" s="46" t="s">
        <v>35</v>
      </c>
      <c r="CR152" s="46" t="s">
        <v>35</v>
      </c>
      <c r="CS152" s="46" t="s">
        <v>35</v>
      </c>
      <c r="CT152" s="46" t="s">
        <v>35</v>
      </c>
      <c r="CU152" s="46" t="s">
        <v>35</v>
      </c>
      <c r="CV152" s="7"/>
      <c r="CW152" s="7"/>
      <c r="CX152" s="7"/>
      <c r="CY152" s="7"/>
      <c r="CZ152" s="7"/>
    </row>
    <row r="153" s="454" customFormat="true" ht="15" customHeight="true" x14ac:dyDescent="0.2">
      <c r="A153" s="1068" t="s">
        <v>62</v>
      </c>
      <c r="B153" s="386" t="s">
        <v>443</v>
      </c>
      <c r="C153" s="140">
        <v>0</v>
      </c>
      <c r="D153" s="139">
        <v>0</v>
      </c>
      <c r="E153" s="139">
        <v>0</v>
      </c>
      <c r="F153" s="139">
        <v>0.10863572571690053</v>
      </c>
      <c r="G153" s="138">
        <v>2.4832626184384186</v>
      </c>
      <c r="H153" s="137">
        <v>0.11089881881140015</v>
      </c>
      <c r="I153" s="139">
        <v>0</v>
      </c>
      <c r="J153" s="139">
        <v>0.98744304362614832</v>
      </c>
      <c r="K153" s="139">
        <v>2.5825297729312271</v>
      </c>
      <c r="L153" s="136">
        <v>6.4887629657432386</v>
      </c>
      <c r="M153" s="140">
        <v>0</v>
      </c>
      <c r="N153" s="139">
        <v>0</v>
      </c>
      <c r="O153" s="139">
        <v>0</v>
      </c>
      <c r="P153" s="139">
        <v>8.4734446395196492E-2</v>
      </c>
      <c r="Q153" s="138">
        <v>0.40046995674945596</v>
      </c>
      <c r="R153" s="137">
        <v>2.2594318603372883</v>
      </c>
      <c r="S153" s="139">
        <v>0.48370199852398477</v>
      </c>
      <c r="T153" s="139">
        <v>0.78105482473941201</v>
      </c>
      <c r="U153" s="139">
        <v>0</v>
      </c>
      <c r="V153" s="139">
        <v>0.26217263637900612</v>
      </c>
      <c r="W153" s="139">
        <v>0.68612399740168939</v>
      </c>
      <c r="X153" s="139">
        <v>0</v>
      </c>
      <c r="Y153" s="139">
        <v>0</v>
      </c>
      <c r="Z153" s="139">
        <v>0</v>
      </c>
      <c r="AA153" s="139">
        <v>1.1018596398924581</v>
      </c>
      <c r="AB153" s="139">
        <v>1.2876980792353774</v>
      </c>
      <c r="AC153" s="139">
        <v>0</v>
      </c>
      <c r="AD153" s="139">
        <v>0.86787263963983896</v>
      </c>
      <c r="AE153" s="139">
        <v>0</v>
      </c>
      <c r="AF153" s="139">
        <v>0</v>
      </c>
      <c r="AG153" s="139">
        <v>0</v>
      </c>
      <c r="AH153" s="139">
        <v>0.69714080822379776</v>
      </c>
      <c r="AI153" s="139">
        <v>0</v>
      </c>
      <c r="AJ153" s="139">
        <v>1.7533916377223921</v>
      </c>
      <c r="AK153" s="139">
        <v>0</v>
      </c>
      <c r="AL153" s="139">
        <v>0.30476839859255067</v>
      </c>
      <c r="AM153" s="139">
        <v>0</v>
      </c>
      <c r="AN153" s="139">
        <v>0.46345692592005439</v>
      </c>
      <c r="AO153" s="139">
        <v>0.51719250021692653</v>
      </c>
      <c r="AP153" s="139">
        <v>0</v>
      </c>
      <c r="AQ153" s="139">
        <v>0</v>
      </c>
      <c r="AR153" s="139">
        <v>0</v>
      </c>
      <c r="AS153" s="139">
        <v>0</v>
      </c>
      <c r="AT153" s="139">
        <v>0</v>
      </c>
      <c r="AU153" s="136">
        <v>2.1742870568984807</v>
      </c>
      <c r="AV153" s="908"/>
      <c r="AW153" s="908"/>
      <c r="AX153" s="908"/>
      <c r="AY153" s="908"/>
      <c r="AZ153" s="361"/>
      <c r="BA153" s="1089" t="s">
        <v>62</v>
      </c>
      <c r="BB153" s="379" t="s">
        <v>443</v>
      </c>
      <c r="BC153" s="429">
        <v>0</v>
      </c>
      <c r="BD153" s="420">
        <v>0</v>
      </c>
      <c r="BE153" s="420">
        <v>0</v>
      </c>
      <c r="BF153" s="420">
        <v>11.53331</v>
      </c>
      <c r="BG153" s="431">
        <v>263.05998699999992</v>
      </c>
      <c r="BH153" s="429">
        <v>2.5720299999999998</v>
      </c>
      <c r="BI153" s="420">
        <v>0</v>
      </c>
      <c r="BJ153" s="420">
        <v>23.000500999999996</v>
      </c>
      <c r="BK153" s="420">
        <v>59.430298999999998</v>
      </c>
      <c r="BL153" s="431">
        <v>149.31426699999997</v>
      </c>
      <c r="BM153" s="429">
        <v>0</v>
      </c>
      <c r="BN153" s="420">
        <v>0</v>
      </c>
      <c r="BO153" s="420">
        <v>0</v>
      </c>
      <c r="BP153" s="420">
        <v>7.0269050000000002</v>
      </c>
      <c r="BQ153" s="431">
        <v>33.249294999999996</v>
      </c>
      <c r="BR153" s="429">
        <v>34.573008999999999</v>
      </c>
      <c r="BS153" s="420">
        <v>17.99099</v>
      </c>
      <c r="BT153" s="420">
        <v>19.581432</v>
      </c>
      <c r="BU153" s="420">
        <v>0</v>
      </c>
      <c r="BV153" s="420">
        <v>2.70092</v>
      </c>
      <c r="BW153" s="420">
        <v>15.182028000000001</v>
      </c>
      <c r="BX153" s="420">
        <v>0</v>
      </c>
      <c r="BY153" s="421">
        <v>0</v>
      </c>
      <c r="BZ153" s="421">
        <v>0</v>
      </c>
      <c r="CA153" s="421">
        <v>23.67848</v>
      </c>
      <c r="CB153" s="421">
        <v>23.113848000000001</v>
      </c>
      <c r="CC153" s="421">
        <v>0</v>
      </c>
      <c r="CD153" s="421">
        <v>2.0707200000000001</v>
      </c>
      <c r="CE153" s="421">
        <v>0</v>
      </c>
      <c r="CF153" s="421">
        <v>0</v>
      </c>
      <c r="CG153" s="421">
        <v>0</v>
      </c>
      <c r="CH153" s="421">
        <v>22.633420000000001</v>
      </c>
      <c r="CI153" s="421">
        <v>0</v>
      </c>
      <c r="CJ153" s="421">
        <v>34.008249000000006</v>
      </c>
      <c r="CK153" s="421">
        <v>0</v>
      </c>
      <c r="CL153" s="421">
        <v>8.6545629999999996</v>
      </c>
      <c r="CM153" s="421">
        <v>0</v>
      </c>
      <c r="CN153" s="421">
        <v>4.9988939999999999</v>
      </c>
      <c r="CO153" s="421">
        <v>5.1275440000000003</v>
      </c>
      <c r="CP153" s="421">
        <v>0</v>
      </c>
      <c r="CQ153" s="421">
        <v>0</v>
      </c>
      <c r="CR153" s="421">
        <v>0</v>
      </c>
      <c r="CS153" s="421">
        <v>0</v>
      </c>
      <c r="CT153" s="421">
        <v>0</v>
      </c>
      <c r="CU153" s="421">
        <v>60.279200000000003</v>
      </c>
      <c r="CV153" s="6"/>
      <c r="CW153" s="6"/>
      <c r="CX153" s="6"/>
      <c r="CY153" s="6"/>
      <c r="CZ153" s="6"/>
    </row>
    <row r="154" s="454" customFormat="true" ht="15" customHeight="true" x14ac:dyDescent="0.2">
      <c r="A154" s="1069"/>
      <c r="B154" s="387" t="s">
        <v>444</v>
      </c>
      <c r="C154" s="140">
        <v>0</v>
      </c>
      <c r="D154" s="139">
        <v>0</v>
      </c>
      <c r="E154" s="139">
        <v>0.16232975927617194</v>
      </c>
      <c r="F154" s="139">
        <v>0.9168135672377451</v>
      </c>
      <c r="G154" s="138">
        <v>7.9538183257348694</v>
      </c>
      <c r="H154" s="137">
        <v>0.22820201282578498</v>
      </c>
      <c r="I154" s="139">
        <v>1.3488088739418369</v>
      </c>
      <c r="J154" s="139">
        <v>3.6189075675928959</v>
      </c>
      <c r="K154" s="139">
        <v>8.3124493998031532</v>
      </c>
      <c r="L154" s="136">
        <v>14.224230206912129</v>
      </c>
      <c r="M154" s="140">
        <v>0</v>
      </c>
      <c r="N154" s="139">
        <v>0</v>
      </c>
      <c r="O154" s="139">
        <v>0</v>
      </c>
      <c r="P154" s="139">
        <v>0.22336150102538155</v>
      </c>
      <c r="Q154" s="138">
        <v>3.604338251815836</v>
      </c>
      <c r="R154" s="137">
        <v>2.3166182207211605</v>
      </c>
      <c r="S154" s="139">
        <v>5.9350860501736156</v>
      </c>
      <c r="T154" s="139">
        <v>2.6612853020924931</v>
      </c>
      <c r="U154" s="139">
        <v>0.20741257099137705</v>
      </c>
      <c r="V154" s="139">
        <v>1.2222401878729817E-2</v>
      </c>
      <c r="W154" s="139">
        <v>0</v>
      </c>
      <c r="X154" s="139">
        <v>3.878130576642703</v>
      </c>
      <c r="Y154" s="139">
        <v>3.8009788497409027</v>
      </c>
      <c r="Z154" s="139">
        <v>0</v>
      </c>
      <c r="AA154" s="139">
        <v>0</v>
      </c>
      <c r="AB154" s="139">
        <v>0.67636700045964016</v>
      </c>
      <c r="AC154" s="139">
        <v>3.5735035037344236</v>
      </c>
      <c r="AD154" s="139">
        <v>1.850451560791649</v>
      </c>
      <c r="AE154" s="139">
        <v>0.38582896901955865</v>
      </c>
      <c r="AF154" s="139">
        <v>0.40595894869955762</v>
      </c>
      <c r="AG154" s="139">
        <v>0.71780162157883509</v>
      </c>
      <c r="AH154" s="139">
        <v>2.7637133794556146</v>
      </c>
      <c r="AI154" s="139">
        <v>10.787764954987219</v>
      </c>
      <c r="AJ154" s="139">
        <v>4.5905269237182011</v>
      </c>
      <c r="AK154" s="139">
        <v>1.2985266619732669</v>
      </c>
      <c r="AL154" s="139">
        <v>2.0187547314381602</v>
      </c>
      <c r="AM154" s="139">
        <v>0</v>
      </c>
      <c r="AN154" s="139">
        <v>5.8573994479025284</v>
      </c>
      <c r="AO154" s="139">
        <v>0.7414706620742102</v>
      </c>
      <c r="AP154" s="139">
        <v>0</v>
      </c>
      <c r="AQ154" s="139">
        <v>2.0858486525096547</v>
      </c>
      <c r="AR154" s="139">
        <v>0.255598524329263</v>
      </c>
      <c r="AS154" s="139">
        <v>2.09694951357947</v>
      </c>
      <c r="AT154" s="139">
        <v>0</v>
      </c>
      <c r="AU154" s="136">
        <v>1.5729476721640558</v>
      </c>
      <c r="AV154" s="908"/>
      <c r="AW154" s="908"/>
      <c r="AX154" s="908"/>
      <c r="AY154" s="908"/>
      <c r="AZ154" s="361"/>
      <c r="BA154" s="1089"/>
      <c r="BB154" s="585" t="s">
        <v>444</v>
      </c>
      <c r="BC154" s="430">
        <v>0</v>
      </c>
      <c r="BD154" s="422">
        <v>0</v>
      </c>
      <c r="BE154" s="422">
        <v>17.21388</v>
      </c>
      <c r="BF154" s="422">
        <v>97.33349699999998</v>
      </c>
      <c r="BG154" s="434">
        <v>842.5735279999999</v>
      </c>
      <c r="BH154" s="430">
        <v>5.2925940000000002</v>
      </c>
      <c r="BI154" s="422">
        <v>31.151004999999998</v>
      </c>
      <c r="BJ154" s="422">
        <v>84.295178000000007</v>
      </c>
      <c r="BK154" s="422">
        <v>191.289703</v>
      </c>
      <c r="BL154" s="434">
        <v>327.31670400000007</v>
      </c>
      <c r="BM154" s="430">
        <v>0</v>
      </c>
      <c r="BN154" s="422">
        <v>0</v>
      </c>
      <c r="BO154" s="422">
        <v>0</v>
      </c>
      <c r="BP154" s="422">
        <v>18.523046000000001</v>
      </c>
      <c r="BQ154" s="434">
        <v>299.25267500000001</v>
      </c>
      <c r="BR154" s="430">
        <v>35.448054000000006</v>
      </c>
      <c r="BS154" s="422">
        <v>220.75177299999999</v>
      </c>
      <c r="BT154" s="422">
        <v>66.719743000000008</v>
      </c>
      <c r="BU154" s="422">
        <v>3.5073800000000004</v>
      </c>
      <c r="BV154" s="422">
        <v>0.125916</v>
      </c>
      <c r="BW154" s="422">
        <v>0</v>
      </c>
      <c r="BX154" s="422">
        <v>7.6760019999999995</v>
      </c>
      <c r="BY154" s="423">
        <v>9.281527999999998</v>
      </c>
      <c r="BZ154" s="423">
        <v>0</v>
      </c>
      <c r="CA154" s="423">
        <v>0</v>
      </c>
      <c r="CB154" s="423">
        <v>12.140613</v>
      </c>
      <c r="CC154" s="423">
        <v>4.397767</v>
      </c>
      <c r="CD154" s="423">
        <v>4.4151260000000008</v>
      </c>
      <c r="CE154" s="423">
        <v>3.2547889999999997</v>
      </c>
      <c r="CF154" s="423">
        <v>5.7975469999999998</v>
      </c>
      <c r="CG154" s="423">
        <v>15.418928000000001</v>
      </c>
      <c r="CH154" s="423">
        <v>89.726902999999993</v>
      </c>
      <c r="CI154" s="423">
        <v>98.658879999999996</v>
      </c>
      <c r="CJ154" s="423">
        <v>89.036458999999994</v>
      </c>
      <c r="CK154" s="423">
        <v>22.230281999999999</v>
      </c>
      <c r="CL154" s="423">
        <v>57.326940999999998</v>
      </c>
      <c r="CM154" s="423">
        <v>0</v>
      </c>
      <c r="CN154" s="423">
        <v>63.178511999999991</v>
      </c>
      <c r="CO154" s="423">
        <v>7.3510799999999996</v>
      </c>
      <c r="CP154" s="423">
        <v>0</v>
      </c>
      <c r="CQ154" s="423">
        <v>42.984556000000005</v>
      </c>
      <c r="CR154" s="423">
        <v>8.1268460000000005</v>
      </c>
      <c r="CS154" s="423">
        <v>45.957410000000003</v>
      </c>
      <c r="CT154" s="423">
        <v>0</v>
      </c>
      <c r="CU154" s="423">
        <v>43.607869999999998</v>
      </c>
      <c r="CV154" s="6"/>
      <c r="CW154" s="6"/>
      <c r="CX154" s="6"/>
      <c r="CY154" s="6"/>
      <c r="CZ154" s="6"/>
    </row>
    <row r="155" s="454" customFormat="true" ht="15" customHeight="true" x14ac:dyDescent="0.2">
      <c r="A155" s="1069"/>
      <c r="B155" s="387" t="s">
        <v>445</v>
      </c>
      <c r="C155" s="140">
        <v>0.24376271501705746</v>
      </c>
      <c r="D155" s="139">
        <v>0.63424346041424406</v>
      </c>
      <c r="E155" s="139">
        <v>1.0119844947394785</v>
      </c>
      <c r="F155" s="139">
        <v>6.6877227813896543</v>
      </c>
      <c r="G155" s="138">
        <v>30.476839940384583</v>
      </c>
      <c r="H155" s="137">
        <v>3.7532155873598185</v>
      </c>
      <c r="I155" s="139">
        <v>20.653977552319301</v>
      </c>
      <c r="J155" s="139">
        <v>34.360952369719108</v>
      </c>
      <c r="K155" s="139">
        <v>27.174270828299186</v>
      </c>
      <c r="L155" s="136">
        <v>37.551235383096113</v>
      </c>
      <c r="M155" s="140">
        <v>0.27948497762157215</v>
      </c>
      <c r="N155" s="139">
        <v>0.10858495273000475</v>
      </c>
      <c r="O155" s="139">
        <v>1.140119823622552</v>
      </c>
      <c r="P155" s="139">
        <v>1.2576945413193947</v>
      </c>
      <c r="Q155" s="138">
        <v>12.696192716036586</v>
      </c>
      <c r="R155" s="137">
        <v>3.1930653548203827</v>
      </c>
      <c r="S155" s="139">
        <v>26.323716331747864</v>
      </c>
      <c r="T155" s="139">
        <v>4.5941379928444634</v>
      </c>
      <c r="U155" s="139">
        <v>0.76666909824215379</v>
      </c>
      <c r="V155" s="139">
        <v>3.4571569826025437</v>
      </c>
      <c r="W155" s="139">
        <v>1.3042168154051683</v>
      </c>
      <c r="X155" s="139">
        <v>18.785946588071528</v>
      </c>
      <c r="Y155" s="139">
        <v>6.2775813288258986</v>
      </c>
      <c r="Z155" s="139">
        <v>2.6904909705701749</v>
      </c>
      <c r="AA155" s="139">
        <v>5.787020856808053</v>
      </c>
      <c r="AB155" s="139">
        <v>14.256582756399187</v>
      </c>
      <c r="AC155" s="139">
        <v>14.018154668369473</v>
      </c>
      <c r="AD155" s="139">
        <v>7.1692037854875075</v>
      </c>
      <c r="AE155" s="139">
        <v>4.0762427789220341</v>
      </c>
      <c r="AF155" s="139">
        <v>2.1690590659985141</v>
      </c>
      <c r="AG155" s="139">
        <v>8.1781937667269506</v>
      </c>
      <c r="AH155" s="139">
        <v>8.7957129631637212</v>
      </c>
      <c r="AI155" s="139">
        <v>32.630865089330428</v>
      </c>
      <c r="AJ155" s="139">
        <v>12.920092221537939</v>
      </c>
      <c r="AK155" s="139">
        <v>3.830538878072077</v>
      </c>
      <c r="AL155" s="139">
        <v>6.8246091914023168</v>
      </c>
      <c r="AM155" s="139">
        <v>10.288458595318204</v>
      </c>
      <c r="AN155" s="139">
        <v>6.1067030262932667</v>
      </c>
      <c r="AO155" s="139">
        <v>4.5398260740373129</v>
      </c>
      <c r="AP155" s="139">
        <v>10.839473250107329</v>
      </c>
      <c r="AQ155" s="139">
        <v>3.6535613733349956</v>
      </c>
      <c r="AR155" s="139">
        <v>0.86095360120127495</v>
      </c>
      <c r="AS155" s="139">
        <v>4.0789825010410174</v>
      </c>
      <c r="AT155" s="139">
        <v>3.2645439845300954</v>
      </c>
      <c r="AU155" s="136">
        <v>6.9109865165811568</v>
      </c>
      <c r="AV155" s="908"/>
      <c r="AW155" s="908"/>
      <c r="AX155" s="908"/>
      <c r="AY155" s="908"/>
      <c r="AZ155" s="361"/>
      <c r="BA155" s="1089"/>
      <c r="BB155" s="585" t="s">
        <v>445</v>
      </c>
      <c r="BC155" s="430">
        <v>25.875568000000001</v>
      </c>
      <c r="BD155" s="422">
        <v>67.290537999999998</v>
      </c>
      <c r="BE155" s="422">
        <v>107.313531</v>
      </c>
      <c r="BF155" s="422">
        <v>710.00197700000001</v>
      </c>
      <c r="BG155" s="434">
        <v>3228.5095660000015</v>
      </c>
      <c r="BH155" s="430">
        <v>87.046762000000001</v>
      </c>
      <c r="BI155" s="422">
        <v>477.00765500000006</v>
      </c>
      <c r="BJ155" s="422">
        <v>800.36932199999978</v>
      </c>
      <c r="BK155" s="422">
        <v>625.34614600000009</v>
      </c>
      <c r="BL155" s="434">
        <v>864.09924600000033</v>
      </c>
      <c r="BM155" s="430">
        <v>23.19463</v>
      </c>
      <c r="BN155" s="422">
        <v>9.0061640000000001</v>
      </c>
      <c r="BO155" s="422">
        <v>94.512289999999993</v>
      </c>
      <c r="BP155" s="422">
        <v>104.29878799999997</v>
      </c>
      <c r="BQ155" s="434">
        <v>1054.1101770000007</v>
      </c>
      <c r="BR155" s="430">
        <v>48.859131000000005</v>
      </c>
      <c r="BS155" s="422">
        <v>979.09398500000032</v>
      </c>
      <c r="BT155" s="422">
        <v>115.177319</v>
      </c>
      <c r="BU155" s="422">
        <v>12.964497999999999</v>
      </c>
      <c r="BV155" s="422">
        <v>35.615862</v>
      </c>
      <c r="BW155" s="422">
        <v>28.858713999999999</v>
      </c>
      <c r="BX155" s="422">
        <v>37.183112000000008</v>
      </c>
      <c r="BY155" s="423">
        <v>15.329090000000001</v>
      </c>
      <c r="BZ155" s="423">
        <v>30.796901999999999</v>
      </c>
      <c r="CA155" s="423">
        <v>124.36053799999999</v>
      </c>
      <c r="CB155" s="423">
        <v>255.90197899999993</v>
      </c>
      <c r="CC155" s="423">
        <v>17.251579000000003</v>
      </c>
      <c r="CD155" s="423">
        <v>17.105520999999996</v>
      </c>
      <c r="CE155" s="423">
        <v>34.386505999999997</v>
      </c>
      <c r="CF155" s="423">
        <v>30.976585</v>
      </c>
      <c r="CG155" s="423">
        <v>175.67385900000002</v>
      </c>
      <c r="CH155" s="423">
        <v>285.56220400000001</v>
      </c>
      <c r="CI155" s="423">
        <v>298.42368799999997</v>
      </c>
      <c r="CJ155" s="423">
        <v>250.59416500000003</v>
      </c>
      <c r="CK155" s="423">
        <v>65.57736700000001</v>
      </c>
      <c r="CL155" s="423">
        <v>193.799654</v>
      </c>
      <c r="CM155" s="423">
        <v>134.61953300000002</v>
      </c>
      <c r="CN155" s="423">
        <v>65.867525999999998</v>
      </c>
      <c r="CO155" s="423">
        <v>45.008691999999996</v>
      </c>
      <c r="CP155" s="423">
        <v>382.03017300000005</v>
      </c>
      <c r="CQ155" s="423">
        <v>75.291519000000008</v>
      </c>
      <c r="CR155" s="423">
        <v>27.374326</v>
      </c>
      <c r="CS155" s="423">
        <v>89.396272999999994</v>
      </c>
      <c r="CT155" s="423">
        <v>74.313023999999999</v>
      </c>
      <c r="CU155" s="423">
        <v>191.59785599999998</v>
      </c>
      <c r="CV155" s="6"/>
      <c r="CW155" s="6"/>
      <c r="CX155" s="6"/>
      <c r="CY155" s="6"/>
      <c r="CZ155" s="6"/>
    </row>
    <row r="156" s="454" customFormat="true" ht="15" customHeight="true" x14ac:dyDescent="0.2">
      <c r="A156" s="1069"/>
      <c r="B156" s="387" t="s">
        <v>446</v>
      </c>
      <c r="C156" s="140">
        <v>0</v>
      </c>
      <c r="D156" s="139">
        <v>4.6557471198836005E-3</v>
      </c>
      <c r="E156" s="139">
        <v>3.8397790802524132E-2</v>
      </c>
      <c r="F156" s="139">
        <v>0.4281243175751282</v>
      </c>
      <c r="G156" s="138">
        <v>2.9257443371727834</v>
      </c>
      <c r="H156" s="137">
        <v>0.57547976914684595</v>
      </c>
      <c r="I156" s="139">
        <v>3.1970764281596709</v>
      </c>
      <c r="J156" s="139">
        <v>0.71425467306450297</v>
      </c>
      <c r="K156" s="139">
        <v>3.2348839406921024</v>
      </c>
      <c r="L156" s="136">
        <v>3.6865125520091824</v>
      </c>
      <c r="M156" s="140">
        <v>0</v>
      </c>
      <c r="N156" s="139">
        <v>5.9554856346996895E-3</v>
      </c>
      <c r="O156" s="139">
        <v>0</v>
      </c>
      <c r="P156" s="139">
        <v>3.8828194834191622E-2</v>
      </c>
      <c r="Q156" s="138">
        <v>1.121850231570652</v>
      </c>
      <c r="R156" s="137">
        <v>5.7485347977374063E-2</v>
      </c>
      <c r="S156" s="139">
        <v>3.5967145888076382</v>
      </c>
      <c r="T156" s="139">
        <v>0.2932696643581148</v>
      </c>
      <c r="U156" s="139">
        <v>0</v>
      </c>
      <c r="V156" s="139">
        <v>0</v>
      </c>
      <c r="W156" s="139">
        <v>0.33342690489137172</v>
      </c>
      <c r="X156" s="139">
        <v>1.2146179536138924</v>
      </c>
      <c r="Y156" s="139">
        <v>4.6152176064986318E-2</v>
      </c>
      <c r="Z156" s="139">
        <v>0</v>
      </c>
      <c r="AA156" s="139">
        <v>1.6849704335864037</v>
      </c>
      <c r="AB156" s="139">
        <v>0.9674402686407011</v>
      </c>
      <c r="AC156" s="139">
        <v>2.2098634133461599</v>
      </c>
      <c r="AD156" s="139">
        <v>0</v>
      </c>
      <c r="AE156" s="139">
        <v>0</v>
      </c>
      <c r="AF156" s="139">
        <v>3.322079217840427E-2</v>
      </c>
      <c r="AG156" s="139">
        <v>0.68398806802834233</v>
      </c>
      <c r="AH156" s="139">
        <v>0</v>
      </c>
      <c r="AI156" s="139">
        <v>5.1435710141479758</v>
      </c>
      <c r="AJ156" s="139">
        <v>0.885797503651785</v>
      </c>
      <c r="AK156" s="139">
        <v>0</v>
      </c>
      <c r="AL156" s="139">
        <v>2.0944829557961691</v>
      </c>
      <c r="AM156" s="139">
        <v>0</v>
      </c>
      <c r="AN156" s="139">
        <v>0</v>
      </c>
      <c r="AO156" s="139">
        <v>0.459982573944614</v>
      </c>
      <c r="AP156" s="139">
        <v>0</v>
      </c>
      <c r="AQ156" s="139">
        <v>0</v>
      </c>
      <c r="AR156" s="139">
        <v>0</v>
      </c>
      <c r="AS156" s="139">
        <v>0</v>
      </c>
      <c r="AT156" s="139">
        <v>0</v>
      </c>
      <c r="AU156" s="136">
        <v>0.30035916340742475</v>
      </c>
      <c r="AV156" s="908"/>
      <c r="AW156" s="908"/>
      <c r="AX156" s="908"/>
      <c r="AY156" s="908"/>
      <c r="AZ156" s="361"/>
      <c r="BA156" s="1089"/>
      <c r="BB156" s="585" t="s">
        <v>446</v>
      </c>
      <c r="BC156" s="430">
        <v>0</v>
      </c>
      <c r="BD156" s="422">
        <v>0.49395499999999998</v>
      </c>
      <c r="BE156" s="422">
        <v>4.0718040000000002</v>
      </c>
      <c r="BF156" s="422">
        <v>45.451810999999999</v>
      </c>
      <c r="BG156" s="434">
        <v>309.93349699999999</v>
      </c>
      <c r="BH156" s="430">
        <v>13.346862000000002</v>
      </c>
      <c r="BI156" s="422">
        <v>73.837106000000006</v>
      </c>
      <c r="BJ156" s="422">
        <v>16.637127</v>
      </c>
      <c r="BK156" s="422">
        <v>74.442556999999994</v>
      </c>
      <c r="BL156" s="434">
        <v>84.831103000000013</v>
      </c>
      <c r="BM156" s="430">
        <v>0</v>
      </c>
      <c r="BN156" s="422">
        <v>0.49395499999999998</v>
      </c>
      <c r="BO156" s="422">
        <v>0</v>
      </c>
      <c r="BP156" s="422">
        <v>3.2199659999999999</v>
      </c>
      <c r="BQ156" s="434">
        <v>93.142391000000003</v>
      </c>
      <c r="BR156" s="430">
        <v>0.87961999999999996</v>
      </c>
      <c r="BS156" s="422">
        <v>133.777525</v>
      </c>
      <c r="BT156" s="422">
        <v>7.3524159999999998</v>
      </c>
      <c r="BU156" s="422">
        <v>0</v>
      </c>
      <c r="BV156" s="422">
        <v>0</v>
      </c>
      <c r="BW156" s="422">
        <v>7.3778160000000002</v>
      </c>
      <c r="BX156" s="422">
        <v>2.404099</v>
      </c>
      <c r="BY156" s="423">
        <v>0.11269800000000001</v>
      </c>
      <c r="BZ156" s="423">
        <v>0</v>
      </c>
      <c r="CA156" s="423">
        <v>36.209275000000005</v>
      </c>
      <c r="CB156" s="423">
        <v>17.365302999999997</v>
      </c>
      <c r="CC156" s="423">
        <v>2.7195900000000002</v>
      </c>
      <c r="CD156" s="423">
        <v>0</v>
      </c>
      <c r="CE156" s="423">
        <v>0</v>
      </c>
      <c r="CF156" s="423">
        <v>0.47443000000000002</v>
      </c>
      <c r="CG156" s="423">
        <v>14.692587</v>
      </c>
      <c r="CH156" s="423">
        <v>0</v>
      </c>
      <c r="CI156" s="423">
        <v>47.040230999999999</v>
      </c>
      <c r="CJ156" s="423">
        <v>17.180658000000001</v>
      </c>
      <c r="CK156" s="423">
        <v>0</v>
      </c>
      <c r="CL156" s="423">
        <v>59.477409000000002</v>
      </c>
      <c r="CM156" s="423">
        <v>0</v>
      </c>
      <c r="CN156" s="423">
        <v>0</v>
      </c>
      <c r="CO156" s="423">
        <v>4.5603540000000002</v>
      </c>
      <c r="CP156" s="423">
        <v>0</v>
      </c>
      <c r="CQ156" s="423">
        <v>0</v>
      </c>
      <c r="CR156" s="423">
        <v>0</v>
      </c>
      <c r="CS156" s="423">
        <v>0</v>
      </c>
      <c r="CT156" s="423">
        <v>0</v>
      </c>
      <c r="CU156" s="423">
        <v>8.3270560000000007</v>
      </c>
      <c r="CV156" s="6"/>
      <c r="CW156" s="6"/>
      <c r="CX156" s="6"/>
      <c r="CY156" s="6"/>
      <c r="CZ156" s="6"/>
    </row>
    <row r="157" s="454" customFormat="true" ht="15" customHeight="true" x14ac:dyDescent="0.2">
      <c r="A157" s="1069"/>
      <c r="B157" s="387" t="s">
        <v>447</v>
      </c>
      <c r="C157" s="140">
        <v>0</v>
      </c>
      <c r="D157" s="139">
        <v>0</v>
      </c>
      <c r="E157" s="139">
        <v>0</v>
      </c>
      <c r="F157" s="139">
        <v>0.19669768093677864</v>
      </c>
      <c r="G157" s="138">
        <v>0.36616662549280005</v>
      </c>
      <c r="H157" s="137">
        <v>0</v>
      </c>
      <c r="I157" s="139">
        <v>0.30651456997803112</v>
      </c>
      <c r="J157" s="139">
        <v>0</v>
      </c>
      <c r="K157" s="139">
        <v>0.76647842186339166</v>
      </c>
      <c r="L157" s="136">
        <v>0.72708224680477984</v>
      </c>
      <c r="M157" s="140">
        <v>0</v>
      </c>
      <c r="N157" s="139">
        <v>0</v>
      </c>
      <c r="O157" s="139">
        <v>0</v>
      </c>
      <c r="P157" s="139">
        <v>0</v>
      </c>
      <c r="Q157" s="138">
        <v>0.21948656755351653</v>
      </c>
      <c r="R157" s="137">
        <v>0</v>
      </c>
      <c r="S157" s="139">
        <v>4.7107428016792185E-2</v>
      </c>
      <c r="T157" s="139">
        <v>0.39052741236970601</v>
      </c>
      <c r="U157" s="139">
        <v>0.30349468313612143</v>
      </c>
      <c r="V157" s="139">
        <v>0</v>
      </c>
      <c r="W157" s="139">
        <v>0</v>
      </c>
      <c r="X157" s="139">
        <v>0</v>
      </c>
      <c r="Y157" s="139">
        <v>0</v>
      </c>
      <c r="Z157" s="139">
        <v>0</v>
      </c>
      <c r="AA157" s="139">
        <v>0</v>
      </c>
      <c r="AB157" s="139">
        <v>0</v>
      </c>
      <c r="AC157" s="139">
        <v>0</v>
      </c>
      <c r="AD157" s="139">
        <v>0</v>
      </c>
      <c r="AE157" s="139">
        <v>0</v>
      </c>
      <c r="AF157" s="139">
        <v>0</v>
      </c>
      <c r="AG157" s="139">
        <v>0</v>
      </c>
      <c r="AH157" s="139">
        <v>0</v>
      </c>
      <c r="AI157" s="139">
        <v>0.38387012393010483</v>
      </c>
      <c r="AJ157" s="139">
        <v>0</v>
      </c>
      <c r="AK157" s="139">
        <v>0</v>
      </c>
      <c r="AL157" s="139">
        <v>0</v>
      </c>
      <c r="AM157" s="139">
        <v>0</v>
      </c>
      <c r="AN157" s="139">
        <v>0</v>
      </c>
      <c r="AO157" s="139">
        <v>0</v>
      </c>
      <c r="AP157" s="139">
        <v>0</v>
      </c>
      <c r="AQ157" s="139">
        <v>0</v>
      </c>
      <c r="AR157" s="139">
        <v>0</v>
      </c>
      <c r="AS157" s="139">
        <v>1.4060169043358068</v>
      </c>
      <c r="AT157" s="139">
        <v>0</v>
      </c>
      <c r="AU157" s="136">
        <v>0.31277426199347103</v>
      </c>
      <c r="AV157" s="908"/>
      <c r="AW157" s="908"/>
      <c r="AX157" s="908"/>
      <c r="AY157" s="908"/>
      <c r="AZ157" s="361"/>
      <c r="BA157" s="1089"/>
      <c r="BB157" s="585" t="s">
        <v>447</v>
      </c>
      <c r="BC157" s="430">
        <v>0</v>
      </c>
      <c r="BD157" s="422">
        <v>0</v>
      </c>
      <c r="BE157" s="422">
        <v>0</v>
      </c>
      <c r="BF157" s="422">
        <v>20.882406000000003</v>
      </c>
      <c r="BG157" s="434">
        <v>38.78920699999999</v>
      </c>
      <c r="BH157" s="430">
        <v>0</v>
      </c>
      <c r="BI157" s="422">
        <v>7.0790139999999999</v>
      </c>
      <c r="BJ157" s="422">
        <v>0</v>
      </c>
      <c r="BK157" s="422">
        <v>17.638535000000001</v>
      </c>
      <c r="BL157" s="434">
        <v>16.73104</v>
      </c>
      <c r="BM157" s="430">
        <v>0</v>
      </c>
      <c r="BN157" s="422">
        <v>0</v>
      </c>
      <c r="BO157" s="422">
        <v>0</v>
      </c>
      <c r="BP157" s="422">
        <v>0</v>
      </c>
      <c r="BQ157" s="434">
        <v>18.223024000000002</v>
      </c>
      <c r="BR157" s="430">
        <v>0</v>
      </c>
      <c r="BS157" s="422">
        <v>1.7521310000000001</v>
      </c>
      <c r="BT157" s="422">
        <v>9.7907159999999998</v>
      </c>
      <c r="BU157" s="422">
        <v>5.1321440000000003</v>
      </c>
      <c r="BV157" s="422">
        <v>0</v>
      </c>
      <c r="BW157" s="422">
        <v>0</v>
      </c>
      <c r="BX157" s="422">
        <v>0</v>
      </c>
      <c r="BY157" s="423">
        <v>0</v>
      </c>
      <c r="BZ157" s="423">
        <v>0</v>
      </c>
      <c r="CA157" s="423">
        <v>0</v>
      </c>
      <c r="CB157" s="423">
        <v>0</v>
      </c>
      <c r="CC157" s="423">
        <v>0</v>
      </c>
      <c r="CD157" s="423">
        <v>0</v>
      </c>
      <c r="CE157" s="423">
        <v>0</v>
      </c>
      <c r="CF157" s="423">
        <v>0</v>
      </c>
      <c r="CG157" s="423">
        <v>0</v>
      </c>
      <c r="CH157" s="423">
        <v>0</v>
      </c>
      <c r="CI157" s="423">
        <v>3.5106619999999999</v>
      </c>
      <c r="CJ157" s="423">
        <v>0</v>
      </c>
      <c r="CK157" s="423">
        <v>0</v>
      </c>
      <c r="CL157" s="423">
        <v>0</v>
      </c>
      <c r="CM157" s="423">
        <v>0</v>
      </c>
      <c r="CN157" s="423">
        <v>0</v>
      </c>
      <c r="CO157" s="423">
        <v>0</v>
      </c>
      <c r="CP157" s="423">
        <v>0</v>
      </c>
      <c r="CQ157" s="423">
        <v>0</v>
      </c>
      <c r="CR157" s="423">
        <v>0</v>
      </c>
      <c r="CS157" s="423">
        <v>30.814712</v>
      </c>
      <c r="CT157" s="423">
        <v>0</v>
      </c>
      <c r="CU157" s="423">
        <v>8.6712480000000003</v>
      </c>
      <c r="CV157" s="6"/>
      <c r="CW157" s="6"/>
      <c r="CX157" s="6"/>
      <c r="CY157" s="6"/>
      <c r="CZ157" s="6"/>
    </row>
    <row r="158" s="454" customFormat="true" ht="15" customHeight="true" x14ac:dyDescent="0.2">
      <c r="A158" s="1069"/>
      <c r="B158" s="387" t="s">
        <v>448</v>
      </c>
      <c r="C158" s="140">
        <v>0</v>
      </c>
      <c r="D158" s="139">
        <v>0.11056030599051556</v>
      </c>
      <c r="E158" s="139">
        <v>0.16799024517445868</v>
      </c>
      <c r="F158" s="139">
        <v>2.2417633737291363</v>
      </c>
      <c r="G158" s="138">
        <v>7.3220553655437683</v>
      </c>
      <c r="H158" s="137">
        <v>2.0665580938501469</v>
      </c>
      <c r="I158" s="139">
        <v>4.4576241321032075</v>
      </c>
      <c r="J158" s="139">
        <v>8.8487730630148302</v>
      </c>
      <c r="K158" s="139">
        <v>10.286538480105344</v>
      </c>
      <c r="L158" s="136">
        <v>5.6291561618431736</v>
      </c>
      <c r="M158" s="140">
        <v>0</v>
      </c>
      <c r="N158" s="139">
        <v>4.162641575683737E-2</v>
      </c>
      <c r="O158" s="139">
        <v>0.11235085680966865</v>
      </c>
      <c r="P158" s="139">
        <v>0.29693956074404737</v>
      </c>
      <c r="Q158" s="138">
        <v>3.4032117843267158</v>
      </c>
      <c r="R158" s="137">
        <v>2.4389236868549542</v>
      </c>
      <c r="S158" s="139">
        <v>4.112955062218755</v>
      </c>
      <c r="T158" s="139">
        <v>0</v>
      </c>
      <c r="U158" s="139">
        <v>0.26963634228879013</v>
      </c>
      <c r="V158" s="139">
        <v>0</v>
      </c>
      <c r="W158" s="139">
        <v>2.7489934332766959</v>
      </c>
      <c r="X158" s="139">
        <v>0</v>
      </c>
      <c r="Y158" s="139">
        <v>16.519512462529061</v>
      </c>
      <c r="Z158" s="139">
        <v>1.0477446592605835</v>
      </c>
      <c r="AA158" s="139">
        <v>4.9170596716306578</v>
      </c>
      <c r="AB158" s="139">
        <v>0.52945864747111671</v>
      </c>
      <c r="AC158" s="139">
        <v>2.988281643430986</v>
      </c>
      <c r="AD158" s="139">
        <v>14.041455243940163</v>
      </c>
      <c r="AE158" s="139">
        <v>2.1707540427850902</v>
      </c>
      <c r="AF158" s="139">
        <v>0.24581124484077499</v>
      </c>
      <c r="AG158" s="139">
        <v>4.5698593918843127</v>
      </c>
      <c r="AH158" s="139">
        <v>1.0867240646492666</v>
      </c>
      <c r="AI158" s="139">
        <v>1.6434991116645987</v>
      </c>
      <c r="AJ158" s="139">
        <v>1.791109801936273</v>
      </c>
      <c r="AK158" s="139">
        <v>2.8004033491581342</v>
      </c>
      <c r="AL158" s="139">
        <v>3.7203214506819715</v>
      </c>
      <c r="AM158" s="139">
        <v>0.45974077870389657</v>
      </c>
      <c r="AN158" s="139">
        <v>2.3502275757118456</v>
      </c>
      <c r="AO158" s="139">
        <v>1.8911222812704569</v>
      </c>
      <c r="AP158" s="139">
        <v>2.6232140437362794</v>
      </c>
      <c r="AQ158" s="139">
        <v>1.1793267470948643</v>
      </c>
      <c r="AR158" s="139">
        <v>1.0125464641326396</v>
      </c>
      <c r="AS158" s="139">
        <v>1.009163452563278</v>
      </c>
      <c r="AT158" s="139">
        <v>0</v>
      </c>
      <c r="AU158" s="136">
        <v>0.10871016869353185</v>
      </c>
      <c r="AV158" s="908"/>
      <c r="AW158" s="908"/>
      <c r="AX158" s="908"/>
      <c r="AY158" s="908"/>
      <c r="AZ158" s="361"/>
      <c r="BA158" s="1089"/>
      <c r="BB158" s="585" t="s">
        <v>448</v>
      </c>
      <c r="BC158" s="430">
        <v>0</v>
      </c>
      <c r="BD158" s="422">
        <v>11.729979000000002</v>
      </c>
      <c r="BE158" s="422">
        <v>17.814133000000002</v>
      </c>
      <c r="BF158" s="422">
        <v>237.996771</v>
      </c>
      <c r="BG158" s="434">
        <v>775.64884800000016</v>
      </c>
      <c r="BH158" s="430">
        <v>47.928818999999997</v>
      </c>
      <c r="BI158" s="422">
        <v>102.94970200000002</v>
      </c>
      <c r="BJ158" s="422">
        <v>206.11438299999995</v>
      </c>
      <c r="BK158" s="422">
        <v>236.7183</v>
      </c>
      <c r="BL158" s="434">
        <v>129.53367699999998</v>
      </c>
      <c r="BM158" s="430">
        <v>0</v>
      </c>
      <c r="BN158" s="422">
        <v>3.4525440000000001</v>
      </c>
      <c r="BO158" s="422">
        <v>9.3135270000000006</v>
      </c>
      <c r="BP158" s="422">
        <v>24.624768000000003</v>
      </c>
      <c r="BQ158" s="434">
        <v>282.55401100000006</v>
      </c>
      <c r="BR158" s="430">
        <v>37.319527999999998</v>
      </c>
      <c r="BS158" s="422">
        <v>152.97876299999999</v>
      </c>
      <c r="BT158" s="422">
        <v>0</v>
      </c>
      <c r="BU158" s="422">
        <v>4.5595939999999997</v>
      </c>
      <c r="BV158" s="422">
        <v>0</v>
      </c>
      <c r="BW158" s="422">
        <v>60.827627999999997</v>
      </c>
      <c r="BX158" s="422">
        <v>0</v>
      </c>
      <c r="BY158" s="423">
        <v>40.338640000000012</v>
      </c>
      <c r="BZ158" s="423">
        <v>11.993086</v>
      </c>
      <c r="CA158" s="423">
        <v>105.66545400000001</v>
      </c>
      <c r="CB158" s="423">
        <v>9.5036459999999998</v>
      </c>
      <c r="CC158" s="423">
        <v>3.6775579999999994</v>
      </c>
      <c r="CD158" s="423">
        <v>33.502521999999999</v>
      </c>
      <c r="CE158" s="423">
        <v>18.31212</v>
      </c>
      <c r="CF158" s="423">
        <v>3.510459</v>
      </c>
      <c r="CG158" s="423">
        <v>98.164075999999994</v>
      </c>
      <c r="CH158" s="423">
        <v>35.281655999999998</v>
      </c>
      <c r="CI158" s="423">
        <v>15.030526</v>
      </c>
      <c r="CJ158" s="423">
        <v>34.739818999999997</v>
      </c>
      <c r="CK158" s="423">
        <v>47.941838999999995</v>
      </c>
      <c r="CL158" s="423">
        <v>105.646637</v>
      </c>
      <c r="CM158" s="423">
        <v>6.0154869999999994</v>
      </c>
      <c r="CN158" s="423">
        <v>25.349796000000001</v>
      </c>
      <c r="CO158" s="423">
        <v>18.748943000000001</v>
      </c>
      <c r="CP158" s="423">
        <v>92.45347000000001</v>
      </c>
      <c r="CQ158" s="423">
        <v>24.303219000000002</v>
      </c>
      <c r="CR158" s="423">
        <v>32.194275000000005</v>
      </c>
      <c r="CS158" s="423">
        <v>22.117145999999998</v>
      </c>
      <c r="CT158" s="423">
        <v>0</v>
      </c>
      <c r="CU158" s="423">
        <v>3.0138440000000002</v>
      </c>
      <c r="CV158" s="6"/>
      <c r="CW158" s="6"/>
      <c r="CX158" s="6"/>
      <c r="CY158" s="6"/>
      <c r="CZ158" s="6"/>
    </row>
    <row r="159" s="454" customFormat="true" ht="15" customHeight="true" x14ac:dyDescent="0.2">
      <c r="A159" s="1069"/>
      <c r="B159" s="387" t="s">
        <v>449</v>
      </c>
      <c r="C159" s="140">
        <v>1.2602849975397417</v>
      </c>
      <c r="D159" s="139">
        <v>1.9169486505564355</v>
      </c>
      <c r="E159" s="139">
        <v>3.9338161564011918</v>
      </c>
      <c r="F159" s="139">
        <v>16.928619514186991</v>
      </c>
      <c r="G159" s="138">
        <v>24.223419766569652</v>
      </c>
      <c r="H159" s="137">
        <v>13.902359021730085</v>
      </c>
      <c r="I159" s="139">
        <v>28.641408178026435</v>
      </c>
      <c r="J159" s="139">
        <v>27.898862976632412</v>
      </c>
      <c r="K159" s="139">
        <v>28.786987940143749</v>
      </c>
      <c r="L159" s="136">
        <v>19.672182052886768</v>
      </c>
      <c r="M159" s="140">
        <v>0.87124982202972356</v>
      </c>
      <c r="N159" s="139">
        <v>1.7633098996293906</v>
      </c>
      <c r="O159" s="139">
        <v>2.4949003706703681</v>
      </c>
      <c r="P159" s="139">
        <v>4.7504424032956445</v>
      </c>
      <c r="Q159" s="138">
        <v>18.661486714855162</v>
      </c>
      <c r="R159" s="137">
        <v>5.1460422512955208</v>
      </c>
      <c r="S159" s="139">
        <v>34.458541133119688</v>
      </c>
      <c r="T159" s="139">
        <v>4.5886443640382701</v>
      </c>
      <c r="U159" s="139">
        <v>3.783449100956676</v>
      </c>
      <c r="V159" s="139">
        <v>6.5403247362962382</v>
      </c>
      <c r="W159" s="139">
        <v>6.2984384707097858</v>
      </c>
      <c r="X159" s="139">
        <v>40.833171778283273</v>
      </c>
      <c r="Y159" s="139">
        <v>13.580449601101346</v>
      </c>
      <c r="Z159" s="139">
        <v>1.5869183368158524</v>
      </c>
      <c r="AA159" s="139">
        <v>5.7243864457622307</v>
      </c>
      <c r="AB159" s="139">
        <v>25.445017975877004</v>
      </c>
      <c r="AC159" s="139">
        <v>59.177719768965929</v>
      </c>
      <c r="AD159" s="139">
        <v>25.199843379567273</v>
      </c>
      <c r="AE159" s="139">
        <v>7.5370612600925355</v>
      </c>
      <c r="AF159" s="139">
        <v>2.0932098137649842</v>
      </c>
      <c r="AG159" s="139">
        <v>8.4687575794990053</v>
      </c>
      <c r="AH159" s="139">
        <v>9.4796030747885851</v>
      </c>
      <c r="AI159" s="139">
        <v>39.809469156642599</v>
      </c>
      <c r="AJ159" s="139">
        <v>3.8482763274833074</v>
      </c>
      <c r="AK159" s="139">
        <v>6.6712202843025548</v>
      </c>
      <c r="AL159" s="139">
        <v>7.4835420557974386</v>
      </c>
      <c r="AM159" s="139">
        <v>1.9636328858276522</v>
      </c>
      <c r="AN159" s="139">
        <v>8.7165620071464698</v>
      </c>
      <c r="AO159" s="139">
        <v>5.9929857376467792</v>
      </c>
      <c r="AP159" s="139">
        <v>5.323705895528918</v>
      </c>
      <c r="AQ159" s="139">
        <v>5.8589989790275574</v>
      </c>
      <c r="AR159" s="139">
        <v>2.5059479040500423</v>
      </c>
      <c r="AS159" s="139">
        <v>2.9467530690981492</v>
      </c>
      <c r="AT159" s="139">
        <v>4.5205049751024999</v>
      </c>
      <c r="AU159" s="136">
        <v>15.991175732924686</v>
      </c>
      <c r="AV159" s="908"/>
      <c r="AW159" s="908"/>
      <c r="AX159" s="908"/>
      <c r="AY159" s="908"/>
      <c r="AZ159" s="361"/>
      <c r="BA159" s="1089"/>
      <c r="BB159" s="585" t="s">
        <v>449</v>
      </c>
      <c r="BC159" s="430">
        <v>133.780058</v>
      </c>
      <c r="BD159" s="422">
        <v>203.38011200000003</v>
      </c>
      <c r="BE159" s="422">
        <v>417.15234199999998</v>
      </c>
      <c r="BF159" s="422">
        <v>1797.2266070000016</v>
      </c>
      <c r="BG159" s="434">
        <v>2566.0646769999994</v>
      </c>
      <c r="BH159" s="430">
        <v>322.43160800000021</v>
      </c>
      <c r="BI159" s="422">
        <v>661.47892899999999</v>
      </c>
      <c r="BJ159" s="422">
        <v>649.847938</v>
      </c>
      <c r="BK159" s="422">
        <v>662.45869399999992</v>
      </c>
      <c r="BL159" s="434">
        <v>452.6806510000003</v>
      </c>
      <c r="BM159" s="430">
        <v>72.305558000000005</v>
      </c>
      <c r="BN159" s="422">
        <v>146.251002</v>
      </c>
      <c r="BO159" s="422">
        <v>206.81926799999999</v>
      </c>
      <c r="BP159" s="422">
        <v>393.94731299999984</v>
      </c>
      <c r="BQ159" s="434">
        <v>1549.3828350000017</v>
      </c>
      <c r="BR159" s="430">
        <v>78.742877000000007</v>
      </c>
      <c r="BS159" s="422">
        <v>1281.66365</v>
      </c>
      <c r="BT159" s="422">
        <v>115.039591</v>
      </c>
      <c r="BU159" s="422">
        <v>63.978733999999996</v>
      </c>
      <c r="BV159" s="422">
        <v>67.378861999999998</v>
      </c>
      <c r="BW159" s="422">
        <v>139.36703800000001</v>
      </c>
      <c r="BX159" s="422">
        <v>80.821287999999996</v>
      </c>
      <c r="BY159" s="423">
        <v>33.161805999999999</v>
      </c>
      <c r="BZ159" s="423">
        <v>18.164777000000001</v>
      </c>
      <c r="CA159" s="423">
        <v>123.01455200000001</v>
      </c>
      <c r="CB159" s="423">
        <v>456.73150199999992</v>
      </c>
      <c r="CC159" s="423">
        <v>72.827639000000062</v>
      </c>
      <c r="CD159" s="423">
        <v>60.126125999999999</v>
      </c>
      <c r="CE159" s="423">
        <v>63.581395000000001</v>
      </c>
      <c r="CF159" s="423">
        <v>29.893373000000004</v>
      </c>
      <c r="CG159" s="423">
        <v>181.91539200000003</v>
      </c>
      <c r="CH159" s="423">
        <v>307.76542600000005</v>
      </c>
      <c r="CI159" s="423">
        <v>364.07519600000001</v>
      </c>
      <c r="CJ159" s="423">
        <v>74.639993000000004</v>
      </c>
      <c r="CK159" s="423">
        <v>114.20875099999996</v>
      </c>
      <c r="CL159" s="423">
        <v>212.51148899999998</v>
      </c>
      <c r="CM159" s="423">
        <v>25.693191999999996</v>
      </c>
      <c r="CN159" s="423">
        <v>94.017732999999978</v>
      </c>
      <c r="CO159" s="423">
        <v>59.415590999999992</v>
      </c>
      <c r="CP159" s="423">
        <v>187.63054600000001</v>
      </c>
      <c r="CQ159" s="423">
        <v>120.74052900000002</v>
      </c>
      <c r="CR159" s="423">
        <v>79.677504999999996</v>
      </c>
      <c r="CS159" s="423">
        <v>64.581974000000002</v>
      </c>
      <c r="CT159" s="423">
        <v>102.90331399999998</v>
      </c>
      <c r="CU159" s="423">
        <v>443.33395500000012</v>
      </c>
      <c r="CV159" s="6"/>
      <c r="CW159" s="6"/>
      <c r="CX159" s="6"/>
      <c r="CY159" s="6"/>
      <c r="CZ159" s="6"/>
    </row>
    <row r="160" s="454" customFormat="true" ht="15" customHeight="true" x14ac:dyDescent="0.2">
      <c r="A160" s="1069"/>
      <c r="B160" s="387" t="s">
        <v>450</v>
      </c>
      <c r="C160" s="140">
        <v>52.710613669441962</v>
      </c>
      <c r="D160" s="139">
        <v>66.324089886931475</v>
      </c>
      <c r="E160" s="139">
        <v>70.841910171391049</v>
      </c>
      <c r="F160" s="139">
        <v>49.843677901191867</v>
      </c>
      <c r="G160" s="138">
        <v>18.294999261338386</v>
      </c>
      <c r="H160" s="137">
        <v>54.175083786680545</v>
      </c>
      <c r="I160" s="139">
        <v>26.567840736688403</v>
      </c>
      <c r="J160" s="139">
        <v>18.824629035195692</v>
      </c>
      <c r="K160" s="139">
        <v>13.634263629460872</v>
      </c>
      <c r="L160" s="136">
        <v>10.688412532319996</v>
      </c>
      <c r="M160" s="140">
        <v>51.226453789656404</v>
      </c>
      <c r="N160" s="139">
        <v>62.775453645622292</v>
      </c>
      <c r="O160" s="139">
        <v>69.587738748779486</v>
      </c>
      <c r="P160" s="139">
        <v>71.107277081953654</v>
      </c>
      <c r="Q160" s="138">
        <v>40.737795523870254</v>
      </c>
      <c r="R160" s="137">
        <v>50.900406856174108</v>
      </c>
      <c r="S160" s="139">
        <v>19.131242863348213</v>
      </c>
      <c r="T160" s="139">
        <v>46.098669595617068</v>
      </c>
      <c r="U160" s="139">
        <v>69.739945736708648</v>
      </c>
      <c r="V160" s="139">
        <v>69.349367494634009</v>
      </c>
      <c r="W160" s="139">
        <v>72.631437669232398</v>
      </c>
      <c r="X160" s="139">
        <v>3.1926514719300316</v>
      </c>
      <c r="Y160" s="139">
        <v>3.9857079531185176</v>
      </c>
      <c r="Z160" s="139">
        <v>67.027064569715606</v>
      </c>
      <c r="AA160" s="139">
        <v>63.328232849130316</v>
      </c>
      <c r="AB160" s="139">
        <v>29.364814533485106</v>
      </c>
      <c r="AC160" s="139">
        <v>3.4852029005547172</v>
      </c>
      <c r="AD160" s="139">
        <v>8.3506458778076027</v>
      </c>
      <c r="AE160" s="139">
        <v>57.499382648447565</v>
      </c>
      <c r="AF160" s="139">
        <v>70.342793298708926</v>
      </c>
      <c r="AG160" s="139">
        <v>34.545389728057749</v>
      </c>
      <c r="AH160" s="139">
        <v>61.277513273933806</v>
      </c>
      <c r="AI160" s="139">
        <v>0.72368551603714071</v>
      </c>
      <c r="AJ160" s="139">
        <v>53.649232361914187</v>
      </c>
      <c r="AK160" s="139">
        <v>64.810119065253303</v>
      </c>
      <c r="AL160" s="139">
        <v>52.912677198899353</v>
      </c>
      <c r="AM160" s="139">
        <v>62.655824163992456</v>
      </c>
      <c r="AN160" s="139">
        <v>57.9154939809724</v>
      </c>
      <c r="AO160" s="139">
        <v>58.711834352814641</v>
      </c>
      <c r="AP160" s="139">
        <v>70.386191295102989</v>
      </c>
      <c r="AQ160" s="139">
        <v>35.746924690468077</v>
      </c>
      <c r="AR160" s="139">
        <v>61.754558650289148</v>
      </c>
      <c r="AS160" s="139">
        <v>63.882889096045446</v>
      </c>
      <c r="AT160" s="139">
        <v>49.509454442591355</v>
      </c>
      <c r="AU160" s="136">
        <v>33.056299262915765</v>
      </c>
      <c r="AV160" s="908"/>
      <c r="AW160" s="908"/>
      <c r="AX160" s="908"/>
      <c r="AY160" s="908"/>
      <c r="AZ160" s="361"/>
      <c r="BA160" s="1089"/>
      <c r="BB160" s="585" t="s">
        <v>450</v>
      </c>
      <c r="BC160" s="430">
        <v>5595.2653310000014</v>
      </c>
      <c r="BD160" s="422">
        <v>7036.7043089999925</v>
      </c>
      <c r="BE160" s="422">
        <v>7512.2648250000066</v>
      </c>
      <c r="BF160" s="422">
        <v>5291.6532290000014</v>
      </c>
      <c r="BG160" s="434">
        <v>1938.048047</v>
      </c>
      <c r="BH160" s="430">
        <v>1256.4600979999987</v>
      </c>
      <c r="BI160" s="422">
        <v>613.5894830000002</v>
      </c>
      <c r="BJ160" s="422">
        <v>438.48189700000017</v>
      </c>
      <c r="BK160" s="422">
        <v>313.75760799999995</v>
      </c>
      <c r="BL160" s="434">
        <v>245.953272</v>
      </c>
      <c r="BM160" s="430">
        <v>4251.3148720000045</v>
      </c>
      <c r="BN160" s="422">
        <v>5206.6701369999992</v>
      </c>
      <c r="BO160" s="422">
        <v>5768.6011669999971</v>
      </c>
      <c r="BP160" s="422">
        <v>5896.8235720000057</v>
      </c>
      <c r="BQ160" s="434">
        <v>3382.283634999997</v>
      </c>
      <c r="BR160" s="430">
        <v>778.8596129999994</v>
      </c>
      <c r="BS160" s="422">
        <v>711.57448199999965</v>
      </c>
      <c r="BT160" s="422">
        <v>1155.7165199999999</v>
      </c>
      <c r="BU160" s="422">
        <v>1179.3137209999986</v>
      </c>
      <c r="BV160" s="422">
        <v>714.44181299999991</v>
      </c>
      <c r="BW160" s="422">
        <v>1607.1330029999997</v>
      </c>
      <c r="BX160" s="422">
        <v>6.3192300000000001</v>
      </c>
      <c r="BY160" s="423">
        <v>9.7326139999999999</v>
      </c>
      <c r="BZ160" s="423">
        <v>767.23020499999973</v>
      </c>
      <c r="CA160" s="423">
        <v>1360.8959260000017</v>
      </c>
      <c r="CB160" s="423">
        <v>527.09083800000019</v>
      </c>
      <c r="CC160" s="423">
        <v>4.2890990000000011</v>
      </c>
      <c r="CD160" s="423">
        <v>19.924408999999997</v>
      </c>
      <c r="CE160" s="423">
        <v>485.05522699999995</v>
      </c>
      <c r="CF160" s="423">
        <v>1004.5736190000001</v>
      </c>
      <c r="CG160" s="423">
        <v>742.06140099999982</v>
      </c>
      <c r="CH160" s="423">
        <v>1989.4398349999999</v>
      </c>
      <c r="CI160" s="423">
        <v>6.6184240000000001</v>
      </c>
      <c r="CJ160" s="423">
        <v>1040.564135000001</v>
      </c>
      <c r="CK160" s="423">
        <v>1109.5245599999996</v>
      </c>
      <c r="CL160" s="423">
        <v>1502.5708059999993</v>
      </c>
      <c r="CM160" s="423">
        <v>819.82132799999965</v>
      </c>
      <c r="CN160" s="423">
        <v>624.68246600000032</v>
      </c>
      <c r="CO160" s="423">
        <v>582.08019999999988</v>
      </c>
      <c r="CP160" s="423">
        <v>2480.7154570000016</v>
      </c>
      <c r="CQ160" s="423">
        <v>736.66211799999985</v>
      </c>
      <c r="CR160" s="423">
        <v>1963.5081589999995</v>
      </c>
      <c r="CS160" s="423">
        <v>1400.0776399999991</v>
      </c>
      <c r="CT160" s="423">
        <v>1127.0172169999996</v>
      </c>
      <c r="CU160" s="423">
        <v>916.44167600000037</v>
      </c>
      <c r="CV160" s="6"/>
      <c r="CW160" s="6"/>
      <c r="CX160" s="6"/>
      <c r="CY160" s="6"/>
      <c r="CZ160" s="6"/>
    </row>
    <row r="161" s="454" customFormat="true" ht="15" customHeight="true" x14ac:dyDescent="0.2">
      <c r="A161" s="1069"/>
      <c r="B161" s="387" t="s">
        <v>451</v>
      </c>
      <c r="C161" s="140">
        <v>10.634382383744684</v>
      </c>
      <c r="D161" s="139">
        <v>13.308889347203589</v>
      </c>
      <c r="E161" s="139">
        <v>14.092298807471471</v>
      </c>
      <c r="F161" s="139">
        <v>17.481858795233379</v>
      </c>
      <c r="G161" s="138">
        <v>5.8541250146683055</v>
      </c>
      <c r="H161" s="137">
        <v>22.377137944646105</v>
      </c>
      <c r="I161" s="139">
        <v>12.324693232076456</v>
      </c>
      <c r="J161" s="139">
        <v>4.4144500012721899</v>
      </c>
      <c r="K161" s="139">
        <v>5.2215975867009465</v>
      </c>
      <c r="L161" s="136">
        <v>1.3324258983846924</v>
      </c>
      <c r="M161" s="140">
        <v>9.876153854528928</v>
      </c>
      <c r="N161" s="139">
        <v>12.506703649885049</v>
      </c>
      <c r="O161" s="139">
        <v>13.297463118288489</v>
      </c>
      <c r="P161" s="139">
        <v>14.277920113407653</v>
      </c>
      <c r="Q161" s="138">
        <v>15.787514582945427</v>
      </c>
      <c r="R161" s="137">
        <v>4.4977230431534228</v>
      </c>
      <c r="S161" s="139">
        <v>5.5475801485139442</v>
      </c>
      <c r="T161" s="139">
        <v>21.034734462921982</v>
      </c>
      <c r="U161" s="139">
        <v>5.4200820552203908</v>
      </c>
      <c r="V161" s="139">
        <v>20.262022181131758</v>
      </c>
      <c r="W161" s="139">
        <v>8.3306715007163135</v>
      </c>
      <c r="X161" s="139">
        <v>9.4666941322040419</v>
      </c>
      <c r="Y161" s="139">
        <v>3.0972066929656572</v>
      </c>
      <c r="Z161" s="139">
        <v>5.0894531207499583</v>
      </c>
      <c r="AA161" s="139">
        <v>11.078181468950937</v>
      </c>
      <c r="AB161" s="139">
        <v>26.60920369329639</v>
      </c>
      <c r="AC161" s="139">
        <v>9.1367120906211152</v>
      </c>
      <c r="AD161" s="139">
        <v>8.7996863131947354</v>
      </c>
      <c r="AE161" s="139">
        <v>16.014488384322281</v>
      </c>
      <c r="AF161" s="139">
        <v>1.3421293170049393</v>
      </c>
      <c r="AG161" s="139">
        <v>5.0992816430443826</v>
      </c>
      <c r="AH161" s="139">
        <v>11.384721471617549</v>
      </c>
      <c r="AI161" s="139">
        <v>5.2335596652379239</v>
      </c>
      <c r="AJ161" s="139">
        <v>11.193177026467085</v>
      </c>
      <c r="AK161" s="139">
        <v>17.195650628495681</v>
      </c>
      <c r="AL161" s="139">
        <v>12.245199873327127</v>
      </c>
      <c r="AM161" s="139">
        <v>24.251383300743569</v>
      </c>
      <c r="AN161" s="139">
        <v>9.2707178654992752</v>
      </c>
      <c r="AO161" s="139">
        <v>16.857469068406722</v>
      </c>
      <c r="AP161" s="139">
        <v>10.827415515524466</v>
      </c>
      <c r="AQ161" s="139">
        <v>20.66635354431806</v>
      </c>
      <c r="AR161" s="139">
        <v>7.4394036713231717</v>
      </c>
      <c r="AS161" s="139">
        <v>5.6485201292857594</v>
      </c>
      <c r="AT161" s="139">
        <v>28.820398796077651</v>
      </c>
      <c r="AU161" s="136">
        <v>15.972192490550203</v>
      </c>
      <c r="AV161" s="908"/>
      <c r="AW161" s="908"/>
      <c r="AX161" s="908"/>
      <c r="AY161" s="908"/>
      <c r="AZ161" s="361"/>
      <c r="BA161" s="1089"/>
      <c r="BB161" s="585" t="s">
        <v>451</v>
      </c>
      <c r="BC161" s="430">
        <v>1128.8464870000007</v>
      </c>
      <c r="BD161" s="422">
        <v>1412.0166470000001</v>
      </c>
      <c r="BE161" s="422">
        <v>1494.3848969999999</v>
      </c>
      <c r="BF161" s="422">
        <v>1855.9612460000012</v>
      </c>
      <c r="BG161" s="434">
        <v>620.14627000000007</v>
      </c>
      <c r="BH161" s="430">
        <v>518.98361700000021</v>
      </c>
      <c r="BI161" s="422">
        <v>284.64120300000002</v>
      </c>
      <c r="BJ161" s="422">
        <v>102.82574</v>
      </c>
      <c r="BK161" s="422">
        <v>120.161676</v>
      </c>
      <c r="BL161" s="434">
        <v>30.660728000000002</v>
      </c>
      <c r="BM161" s="430">
        <v>819.62807600000031</v>
      </c>
      <c r="BN161" s="422">
        <v>1037.3207460000006</v>
      </c>
      <c r="BO161" s="422">
        <v>1102.3171990000003</v>
      </c>
      <c r="BP161" s="422">
        <v>1184.0472499999996</v>
      </c>
      <c r="BQ161" s="434">
        <v>1310.7693120000006</v>
      </c>
      <c r="BR161" s="430">
        <v>68.822530999999998</v>
      </c>
      <c r="BS161" s="422">
        <v>206.33873600000001</v>
      </c>
      <c r="BT161" s="422">
        <v>527.35122999999999</v>
      </c>
      <c r="BU161" s="422">
        <v>91.654460999999984</v>
      </c>
      <c r="BV161" s="422">
        <v>208.74070499999999</v>
      </c>
      <c r="BW161" s="422">
        <v>184.33473900000001</v>
      </c>
      <c r="BX161" s="422">
        <v>18.737472</v>
      </c>
      <c r="BY161" s="423">
        <v>7.563002</v>
      </c>
      <c r="BZ161" s="423">
        <v>58.256798000000003</v>
      </c>
      <c r="CA161" s="423">
        <v>238.06525699999992</v>
      </c>
      <c r="CB161" s="423">
        <v>477.62833499999999</v>
      </c>
      <c r="CC161" s="423">
        <v>11.244184000000001</v>
      </c>
      <c r="CD161" s="423">
        <v>20.995806999999996</v>
      </c>
      <c r="CE161" s="423">
        <v>135.09556000000001</v>
      </c>
      <c r="CF161" s="423">
        <v>19.167104999999999</v>
      </c>
      <c r="CG161" s="423">
        <v>109.53647100000001</v>
      </c>
      <c r="CH161" s="423">
        <v>369.61712699999998</v>
      </c>
      <c r="CI161" s="423">
        <v>47.863216999999999</v>
      </c>
      <c r="CJ161" s="423">
        <v>217.09944499999992</v>
      </c>
      <c r="CK161" s="423">
        <v>294.38299099999995</v>
      </c>
      <c r="CL161" s="423">
        <v>347.72914199999991</v>
      </c>
      <c r="CM161" s="423">
        <v>317.31768799999981</v>
      </c>
      <c r="CN161" s="423">
        <v>99.994915000000006</v>
      </c>
      <c r="CO161" s="423">
        <v>167.12812799999989</v>
      </c>
      <c r="CP161" s="423">
        <v>381.60520600000001</v>
      </c>
      <c r="CQ161" s="423">
        <v>425.88614000000007</v>
      </c>
      <c r="CR161" s="423">
        <v>236.53848600000001</v>
      </c>
      <c r="CS161" s="423">
        <v>123.79475699999999</v>
      </c>
      <c r="CT161" s="423">
        <v>656.05824200000006</v>
      </c>
      <c r="CU161" s="423">
        <v>442.80766999999997</v>
      </c>
      <c r="CV161" s="6"/>
      <c r="CW161" s="6"/>
      <c r="CX161" s="6"/>
      <c r="CY161" s="6"/>
      <c r="CZ161" s="6"/>
    </row>
    <row r="162" s="454" customFormat="true" ht="15" customHeight="true" x14ac:dyDescent="0.2">
      <c r="A162" s="1069"/>
      <c r="B162" s="387" t="s">
        <v>349</v>
      </c>
      <c r="C162" s="140">
        <v>34.68480126433596</v>
      </c>
      <c r="D162" s="139">
        <v>17.403348961324149</v>
      </c>
      <c r="E162" s="139">
        <v>9.400007170283871</v>
      </c>
      <c r="F162" s="139">
        <v>4.861210469306144</v>
      </c>
      <c r="G162" s="138">
        <v>8.0201900690699268E-2</v>
      </c>
      <c r="H162" s="137">
        <v>2.7882997553865301</v>
      </c>
      <c r="I162" s="139">
        <v>2.3626029648502933</v>
      </c>
      <c r="J162" s="139">
        <v>0.3317272698823282</v>
      </c>
      <c r="K162" s="139">
        <v>0</v>
      </c>
      <c r="L162" s="136">
        <v>0</v>
      </c>
      <c r="M162" s="140">
        <v>37.358815409863503</v>
      </c>
      <c r="N162" s="139">
        <v>22.434575800090194</v>
      </c>
      <c r="O162" s="139">
        <v>13.014219702902597</v>
      </c>
      <c r="P162" s="139">
        <v>7.6099007369315395</v>
      </c>
      <c r="Q162" s="138">
        <v>3.0299941390587355</v>
      </c>
      <c r="R162" s="137">
        <v>29.190303378665831</v>
      </c>
      <c r="S162" s="139">
        <v>0.36335439552943127</v>
      </c>
      <c r="T162" s="139">
        <v>19.557676381018474</v>
      </c>
      <c r="U162" s="139">
        <v>19.509310412455765</v>
      </c>
      <c r="V162" s="139">
        <v>4.0741339595766063E-3</v>
      </c>
      <c r="W162" s="139">
        <v>7.4903998766667552</v>
      </c>
      <c r="X162" s="139">
        <v>22.628787499254539</v>
      </c>
      <c r="Y162" s="139">
        <v>51.88287224921396</v>
      </c>
      <c r="Z162" s="139">
        <v>22.558328342887844</v>
      </c>
      <c r="AA162" s="139">
        <v>5.7718501886291431</v>
      </c>
      <c r="AB162" s="139">
        <v>0.62874113425198386</v>
      </c>
      <c r="AC162" s="139">
        <v>5.410562010977249</v>
      </c>
      <c r="AD162" s="139">
        <v>33.720841199571197</v>
      </c>
      <c r="AE162" s="139">
        <v>12.31624191641095</v>
      </c>
      <c r="AF162" s="139">
        <v>23.136859734579343</v>
      </c>
      <c r="AG162" s="139">
        <v>37.585686094931994</v>
      </c>
      <c r="AH162" s="139">
        <v>4.5148709641674447</v>
      </c>
      <c r="AI162" s="139">
        <v>3.643715368022034</v>
      </c>
      <c r="AJ162" s="139">
        <v>9.0516975634236108</v>
      </c>
      <c r="AK162" s="139">
        <v>3.34093213552211</v>
      </c>
      <c r="AL162" s="139">
        <v>11.652200845172937</v>
      </c>
      <c r="AM162" s="139">
        <v>6.6837611173650335E-2</v>
      </c>
      <c r="AN162" s="139">
        <v>8.2359652481335974</v>
      </c>
      <c r="AO162" s="139">
        <v>10.050848114689192</v>
      </c>
      <c r="AP162" s="139">
        <v>0</v>
      </c>
      <c r="AQ162" s="139">
        <v>29.156871661712984</v>
      </c>
      <c r="AR162" s="139">
        <v>25.410129874593579</v>
      </c>
      <c r="AS162" s="139">
        <v>18.930725334051086</v>
      </c>
      <c r="AT162" s="139">
        <v>13.124177446422426</v>
      </c>
      <c r="AU162" s="136">
        <v>23.600267673871265</v>
      </c>
      <c r="AV162" s="908"/>
      <c r="AW162" s="908"/>
      <c r="AX162" s="908"/>
      <c r="AY162" s="908"/>
      <c r="AZ162" s="361"/>
      <c r="BA162" s="1089"/>
      <c r="BB162" s="585" t="s">
        <v>349</v>
      </c>
      <c r="BC162" s="430">
        <v>3681.8138229999963</v>
      </c>
      <c r="BD162" s="422">
        <v>1846.4214260000001</v>
      </c>
      <c r="BE162" s="422">
        <v>996.8017950000002</v>
      </c>
      <c r="BF162" s="422">
        <v>516.09032800000011</v>
      </c>
      <c r="BG162" s="434">
        <v>8.4960450000000005</v>
      </c>
      <c r="BH162" s="430">
        <v>64.667871999999988</v>
      </c>
      <c r="BI162" s="422">
        <v>54.564777999999997</v>
      </c>
      <c r="BJ162" s="422">
        <v>7.7269199999999998</v>
      </c>
      <c r="BK162" s="422">
        <v>0</v>
      </c>
      <c r="BL162" s="434">
        <v>0</v>
      </c>
      <c r="BM162" s="430">
        <v>3100.4310429999991</v>
      </c>
      <c r="BN162" s="422">
        <v>1860.7501670000006</v>
      </c>
      <c r="BO162" s="422">
        <v>1078.8372250000004</v>
      </c>
      <c r="BP162" s="422">
        <v>631.07805400000007</v>
      </c>
      <c r="BQ162" s="434">
        <v>251.56735799999998</v>
      </c>
      <c r="BR162" s="430">
        <v>446.65946300000002</v>
      </c>
      <c r="BS162" s="422">
        <v>13.514737</v>
      </c>
      <c r="BT162" s="422">
        <v>490.320651</v>
      </c>
      <c r="BU162" s="422">
        <v>329.90558299999987</v>
      </c>
      <c r="BV162" s="422">
        <v>4.1972000000000002E-2</v>
      </c>
      <c r="BW162" s="422">
        <v>165.74185000000006</v>
      </c>
      <c r="BX162" s="422">
        <v>44.789265</v>
      </c>
      <c r="BY162" s="423">
        <v>126.69166300000005</v>
      </c>
      <c r="BZ162" s="423">
        <v>258.21555799999999</v>
      </c>
      <c r="CA162" s="423">
        <v>124.03452700000001</v>
      </c>
      <c r="CB162" s="423">
        <v>11.285741000000002</v>
      </c>
      <c r="CC162" s="423">
        <v>6.6585609999999988</v>
      </c>
      <c r="CD162" s="423">
        <v>80.456989999999948</v>
      </c>
      <c r="CE162" s="423">
        <v>103.89776799999997</v>
      </c>
      <c r="CF162" s="423">
        <v>330.42018700000006</v>
      </c>
      <c r="CG162" s="423">
        <v>807.36929299999997</v>
      </c>
      <c r="CH162" s="423">
        <v>146.58010200000001</v>
      </c>
      <c r="CI162" s="423">
        <v>33.323388000000001</v>
      </c>
      <c r="CJ162" s="423">
        <v>175.56396300000003</v>
      </c>
      <c r="CK162" s="423">
        <v>57.195486000000002</v>
      </c>
      <c r="CL162" s="423">
        <v>330.88964200000004</v>
      </c>
      <c r="CM162" s="423">
        <v>0.87453800000000004</v>
      </c>
      <c r="CN162" s="423">
        <v>88.833967000000001</v>
      </c>
      <c r="CO162" s="423">
        <v>99.646004000000019</v>
      </c>
      <c r="CP162" s="423">
        <v>0</v>
      </c>
      <c r="CQ162" s="423">
        <v>600.85624200000007</v>
      </c>
      <c r="CR162" s="423">
        <v>807.92411799999991</v>
      </c>
      <c r="CS162" s="423">
        <v>414.891775</v>
      </c>
      <c r="CT162" s="423">
        <v>298.75453300000015</v>
      </c>
      <c r="CU162" s="423">
        <v>654.28584999999998</v>
      </c>
      <c r="CV162" s="6"/>
      <c r="CW162" s="6"/>
      <c r="CX162" s="6"/>
      <c r="CY162" s="6"/>
      <c r="CZ162" s="6"/>
    </row>
    <row r="163" s="454" customFormat="true" ht="15" customHeight="true" x14ac:dyDescent="0.2">
      <c r="A163" s="1069"/>
      <c r="B163" s="387" t="s">
        <v>452</v>
      </c>
      <c r="C163" s="140">
        <v>5.7866726467091546E-2</v>
      </c>
      <c r="D163" s="139">
        <v>0</v>
      </c>
      <c r="E163" s="139">
        <v>3.0596176107393562E-2</v>
      </c>
      <c r="F163" s="139">
        <v>9.2963081599973935E-2</v>
      </c>
      <c r="G163" s="138">
        <v>0</v>
      </c>
      <c r="H163" s="137">
        <v>0</v>
      </c>
      <c r="I163" s="139">
        <v>0</v>
      </c>
      <c r="J163" s="139">
        <v>0</v>
      </c>
      <c r="K163" s="139">
        <v>0</v>
      </c>
      <c r="L163" s="136">
        <v>0</v>
      </c>
      <c r="M163" s="140">
        <v>0</v>
      </c>
      <c r="N163" s="139">
        <v>7.4059593495055143E-2</v>
      </c>
      <c r="O163" s="139">
        <v>3.913902380043241E-2</v>
      </c>
      <c r="P163" s="139">
        <v>0</v>
      </c>
      <c r="Q163" s="138">
        <v>0.11887192803402427</v>
      </c>
      <c r="R163" s="137">
        <v>0</v>
      </c>
      <c r="S163" s="139">
        <v>0</v>
      </c>
      <c r="T163" s="139">
        <v>0</v>
      </c>
      <c r="U163" s="139">
        <v>0</v>
      </c>
      <c r="V163" s="139">
        <v>0</v>
      </c>
      <c r="W163" s="139">
        <v>0</v>
      </c>
      <c r="X163" s="139">
        <v>0</v>
      </c>
      <c r="Y163" s="139">
        <v>0</v>
      </c>
      <c r="Z163" s="139">
        <v>0</v>
      </c>
      <c r="AA163" s="139">
        <v>0</v>
      </c>
      <c r="AB163" s="139">
        <v>0</v>
      </c>
      <c r="AC163" s="139">
        <v>0</v>
      </c>
      <c r="AD163" s="139">
        <v>0</v>
      </c>
      <c r="AE163" s="139">
        <v>0</v>
      </c>
      <c r="AF163" s="139">
        <v>0</v>
      </c>
      <c r="AG163" s="139">
        <v>0.15104210624840653</v>
      </c>
      <c r="AH163" s="139">
        <v>0</v>
      </c>
      <c r="AI163" s="139">
        <v>0</v>
      </c>
      <c r="AJ163" s="139">
        <v>0.31669863214531235</v>
      </c>
      <c r="AK163" s="139">
        <v>0</v>
      </c>
      <c r="AL163" s="139">
        <v>0</v>
      </c>
      <c r="AM163" s="139">
        <v>0</v>
      </c>
      <c r="AN163" s="139">
        <v>0.91501298240002826</v>
      </c>
      <c r="AO163" s="139">
        <v>0</v>
      </c>
      <c r="AP163" s="139">
        <v>0</v>
      </c>
      <c r="AQ163" s="139">
        <v>0</v>
      </c>
      <c r="AR163" s="139">
        <v>0</v>
      </c>
      <c r="AS163" s="139">
        <v>0</v>
      </c>
      <c r="AT163" s="139">
        <v>0</v>
      </c>
      <c r="AU163" s="136">
        <v>0</v>
      </c>
      <c r="AV163" s="908"/>
      <c r="AW163" s="908"/>
      <c r="AX163" s="908"/>
      <c r="AY163" s="908"/>
      <c r="AZ163" s="361"/>
      <c r="BA163" s="1089"/>
      <c r="BB163" s="585" t="s">
        <v>452</v>
      </c>
      <c r="BC163" s="430">
        <v>6.1425900000000002</v>
      </c>
      <c r="BD163" s="422">
        <v>0</v>
      </c>
      <c r="BE163" s="422">
        <v>3.2444999999999999</v>
      </c>
      <c r="BF163" s="422">
        <v>9.8694240000000004</v>
      </c>
      <c r="BG163" s="434">
        <v>0</v>
      </c>
      <c r="BH163" s="430">
        <v>0</v>
      </c>
      <c r="BI163" s="422">
        <v>0</v>
      </c>
      <c r="BJ163" s="422">
        <v>0</v>
      </c>
      <c r="BK163" s="422">
        <v>0</v>
      </c>
      <c r="BL163" s="434">
        <v>0</v>
      </c>
      <c r="BM163" s="430">
        <v>0</v>
      </c>
      <c r="BN163" s="422">
        <v>6.1425900000000002</v>
      </c>
      <c r="BO163" s="422">
        <v>3.2444999999999999</v>
      </c>
      <c r="BP163" s="422">
        <v>0</v>
      </c>
      <c r="BQ163" s="434">
        <v>9.8694240000000004</v>
      </c>
      <c r="BR163" s="430">
        <v>0</v>
      </c>
      <c r="BS163" s="422">
        <v>0</v>
      </c>
      <c r="BT163" s="422">
        <v>0</v>
      </c>
      <c r="BU163" s="422">
        <v>0</v>
      </c>
      <c r="BV163" s="422">
        <v>0</v>
      </c>
      <c r="BW163" s="422">
        <v>0</v>
      </c>
      <c r="BX163" s="422">
        <v>0</v>
      </c>
      <c r="BY163" s="423">
        <v>0</v>
      </c>
      <c r="BZ163" s="423">
        <v>0</v>
      </c>
      <c r="CA163" s="423">
        <v>0</v>
      </c>
      <c r="CB163" s="423">
        <v>0</v>
      </c>
      <c r="CC163" s="423">
        <v>0</v>
      </c>
      <c r="CD163" s="423">
        <v>0</v>
      </c>
      <c r="CE163" s="423">
        <v>0</v>
      </c>
      <c r="CF163" s="423">
        <v>0</v>
      </c>
      <c r="CG163" s="423">
        <v>3.2444999999999999</v>
      </c>
      <c r="CH163" s="423">
        <v>0</v>
      </c>
      <c r="CI163" s="423">
        <v>0</v>
      </c>
      <c r="CJ163" s="423">
        <v>6.1425900000000002</v>
      </c>
      <c r="CK163" s="423">
        <v>0</v>
      </c>
      <c r="CL163" s="423">
        <v>0</v>
      </c>
      <c r="CM163" s="423">
        <v>0</v>
      </c>
      <c r="CN163" s="423">
        <v>9.8694240000000004</v>
      </c>
      <c r="CO163" s="423">
        <v>0</v>
      </c>
      <c r="CP163" s="423">
        <v>0</v>
      </c>
      <c r="CQ163" s="423">
        <v>0</v>
      </c>
      <c r="CR163" s="423">
        <v>0</v>
      </c>
      <c r="CS163" s="423">
        <v>0</v>
      </c>
      <c r="CT163" s="423">
        <v>0</v>
      </c>
      <c r="CU163" s="423">
        <v>0</v>
      </c>
      <c r="CV163" s="6"/>
      <c r="CW163" s="6"/>
      <c r="CX163" s="6"/>
      <c r="CY163" s="6"/>
      <c r="CZ163" s="6"/>
    </row>
    <row r="164" s="454" customFormat="true" ht="15" customHeight="true" x14ac:dyDescent="0.2">
      <c r="A164" s="1069"/>
      <c r="B164" s="387" t="s">
        <v>453</v>
      </c>
      <c r="C164" s="140">
        <v>2.6918349459603752E-2</v>
      </c>
      <c r="D164" s="139">
        <v>0</v>
      </c>
      <c r="E164" s="139">
        <v>0</v>
      </c>
      <c r="F164" s="139">
        <v>3.8714686091067041E-2</v>
      </c>
      <c r="G164" s="138">
        <v>0</v>
      </c>
      <c r="H164" s="137">
        <v>0</v>
      </c>
      <c r="I164" s="139">
        <v>0</v>
      </c>
      <c r="J164" s="139">
        <v>0</v>
      </c>
      <c r="K164" s="139">
        <v>0</v>
      </c>
      <c r="L164" s="136">
        <v>0</v>
      </c>
      <c r="M164" s="140">
        <v>3.443039940951334E-2</v>
      </c>
      <c r="N164" s="139">
        <v>0</v>
      </c>
      <c r="O164" s="139">
        <v>0</v>
      </c>
      <c r="P164" s="139">
        <v>0</v>
      </c>
      <c r="Q164" s="138">
        <v>4.9504483927073822E-2</v>
      </c>
      <c r="R164" s="137">
        <v>0</v>
      </c>
      <c r="S164" s="139">
        <v>0</v>
      </c>
      <c r="T164" s="139">
        <v>0</v>
      </c>
      <c r="U164" s="139">
        <v>0</v>
      </c>
      <c r="V164" s="139">
        <v>0</v>
      </c>
      <c r="W164" s="139">
        <v>0.12913496867319618</v>
      </c>
      <c r="X164" s="139">
        <v>0</v>
      </c>
      <c r="Y164" s="139">
        <v>0</v>
      </c>
      <c r="Z164" s="139">
        <v>0</v>
      </c>
      <c r="AA164" s="139">
        <v>0</v>
      </c>
      <c r="AB164" s="139">
        <v>0</v>
      </c>
      <c r="AC164" s="139">
        <v>0</v>
      </c>
      <c r="AD164" s="139">
        <v>0</v>
      </c>
      <c r="AE164" s="139">
        <v>0</v>
      </c>
      <c r="AF164" s="139">
        <v>0</v>
      </c>
      <c r="AG164" s="139">
        <v>0</v>
      </c>
      <c r="AH164" s="139">
        <v>0</v>
      </c>
      <c r="AI164" s="139">
        <v>0</v>
      </c>
      <c r="AJ164" s="139">
        <v>0</v>
      </c>
      <c r="AK164" s="139">
        <v>0</v>
      </c>
      <c r="AL164" s="139">
        <v>0</v>
      </c>
      <c r="AM164" s="139">
        <v>0.31412266424067548</v>
      </c>
      <c r="AN164" s="139">
        <v>0</v>
      </c>
      <c r="AO164" s="139">
        <v>0</v>
      </c>
      <c r="AP164" s="139">
        <v>0</v>
      </c>
      <c r="AQ164" s="139">
        <v>0</v>
      </c>
      <c r="AR164" s="139">
        <v>0</v>
      </c>
      <c r="AS164" s="139">
        <v>0</v>
      </c>
      <c r="AT164" s="139">
        <v>0</v>
      </c>
      <c r="AU164" s="136">
        <v>0</v>
      </c>
      <c r="AV164" s="908"/>
      <c r="AW164" s="908"/>
      <c r="AX164" s="908"/>
      <c r="AY164" s="908"/>
      <c r="AZ164" s="361"/>
      <c r="BA164" s="1089"/>
      <c r="BB164" s="585" t="s">
        <v>453</v>
      </c>
      <c r="BC164" s="430">
        <v>2.8574000000000002</v>
      </c>
      <c r="BD164" s="422">
        <v>0</v>
      </c>
      <c r="BE164" s="422">
        <v>0</v>
      </c>
      <c r="BF164" s="422">
        <v>4.110144</v>
      </c>
      <c r="BG164" s="434">
        <v>0</v>
      </c>
      <c r="BH164" s="430">
        <v>0</v>
      </c>
      <c r="BI164" s="422">
        <v>0</v>
      </c>
      <c r="BJ164" s="422">
        <v>0</v>
      </c>
      <c r="BK164" s="422">
        <v>0</v>
      </c>
      <c r="BL164" s="434">
        <v>0</v>
      </c>
      <c r="BM164" s="430">
        <v>2.8574000000000002</v>
      </c>
      <c r="BN164" s="422">
        <v>0</v>
      </c>
      <c r="BO164" s="422">
        <v>0</v>
      </c>
      <c r="BP164" s="422">
        <v>0</v>
      </c>
      <c r="BQ164" s="434">
        <v>4.110144</v>
      </c>
      <c r="BR164" s="430">
        <v>0</v>
      </c>
      <c r="BS164" s="422">
        <v>0</v>
      </c>
      <c r="BT164" s="422">
        <v>0</v>
      </c>
      <c r="BU164" s="422">
        <v>0</v>
      </c>
      <c r="BV164" s="422">
        <v>0</v>
      </c>
      <c r="BW164" s="422">
        <v>2.8574000000000002</v>
      </c>
      <c r="BX164" s="422">
        <v>0</v>
      </c>
      <c r="BY164" s="423">
        <v>0</v>
      </c>
      <c r="BZ164" s="423">
        <v>0</v>
      </c>
      <c r="CA164" s="423">
        <v>0</v>
      </c>
      <c r="CB164" s="423">
        <v>0</v>
      </c>
      <c r="CC164" s="423">
        <v>0</v>
      </c>
      <c r="CD164" s="423">
        <v>0</v>
      </c>
      <c r="CE164" s="423">
        <v>0</v>
      </c>
      <c r="CF164" s="423">
        <v>0</v>
      </c>
      <c r="CG164" s="423">
        <v>0</v>
      </c>
      <c r="CH164" s="423">
        <v>0</v>
      </c>
      <c r="CI164" s="423">
        <v>0</v>
      </c>
      <c r="CJ164" s="423">
        <v>0</v>
      </c>
      <c r="CK164" s="423">
        <v>0</v>
      </c>
      <c r="CL164" s="423">
        <v>0</v>
      </c>
      <c r="CM164" s="423">
        <v>4.110144</v>
      </c>
      <c r="CN164" s="423">
        <v>0</v>
      </c>
      <c r="CO164" s="423">
        <v>0</v>
      </c>
      <c r="CP164" s="423">
        <v>0</v>
      </c>
      <c r="CQ164" s="423">
        <v>0</v>
      </c>
      <c r="CR164" s="423">
        <v>0</v>
      </c>
      <c r="CS164" s="423">
        <v>0</v>
      </c>
      <c r="CT164" s="423">
        <v>0</v>
      </c>
      <c r="CU164" s="423">
        <v>0</v>
      </c>
      <c r="CV164" s="6"/>
      <c r="CW164" s="6"/>
      <c r="CX164" s="6"/>
      <c r="CY164" s="6"/>
      <c r="CZ164" s="6"/>
    </row>
    <row r="165" s="454" customFormat="true" ht="15" customHeight="true" x14ac:dyDescent="0.2">
      <c r="A165" s="1070"/>
      <c r="B165" s="388" t="s">
        <v>46</v>
      </c>
      <c r="C165" s="140">
        <v>0.38136989399370874</v>
      </c>
      <c r="D165" s="139">
        <v>0.29726364045957238</v>
      </c>
      <c r="E165" s="139">
        <v>0.32066922835223333</v>
      </c>
      <c r="F165" s="139">
        <v>0.1731981058051168</v>
      </c>
      <c r="G165" s="138">
        <v>1.936684396584918E-2</v>
      </c>
      <c r="H165" s="137">
        <v>2.2765209562609422E-2</v>
      </c>
      <c r="I165" s="139">
        <v>0.13945333185629877</v>
      </c>
      <c r="J165" s="139">
        <v>0</v>
      </c>
      <c r="K165" s="139">
        <v>0</v>
      </c>
      <c r="L165" s="136">
        <v>0</v>
      </c>
      <c r="M165" s="140">
        <v>0.35341174689028831</v>
      </c>
      <c r="N165" s="139">
        <v>0.28973055715662471</v>
      </c>
      <c r="O165" s="139">
        <v>0.31406835512637299</v>
      </c>
      <c r="P165" s="139">
        <v>0.35290142009334813</v>
      </c>
      <c r="Q165" s="138">
        <v>0.16928311925651893</v>
      </c>
      <c r="R165" s="137">
        <v>0</v>
      </c>
      <c r="S165" s="139">
        <v>0</v>
      </c>
      <c r="T165" s="139">
        <v>0</v>
      </c>
      <c r="U165" s="139">
        <v>0</v>
      </c>
      <c r="V165" s="139">
        <v>0.11265943311811681</v>
      </c>
      <c r="W165" s="139">
        <v>4.7156363026653533E-2</v>
      </c>
      <c r="X165" s="139">
        <v>0</v>
      </c>
      <c r="Y165" s="139">
        <v>0.80953868643972948</v>
      </c>
      <c r="Z165" s="139">
        <v>0</v>
      </c>
      <c r="AA165" s="139">
        <v>0.60643844560985083</v>
      </c>
      <c r="AB165" s="139">
        <v>0.23467591088359177</v>
      </c>
      <c r="AC165" s="139">
        <v>0</v>
      </c>
      <c r="AD165" s="139">
        <v>0</v>
      </c>
      <c r="AE165" s="139">
        <v>0</v>
      </c>
      <c r="AF165" s="139">
        <v>0.23095778422476876</v>
      </c>
      <c r="AG165" s="139">
        <v>0</v>
      </c>
      <c r="AH165" s="139">
        <v>0</v>
      </c>
      <c r="AI165" s="139">
        <v>0</v>
      </c>
      <c r="AJ165" s="139">
        <v>0</v>
      </c>
      <c r="AK165" s="139">
        <v>5.2608997222778148E-2</v>
      </c>
      <c r="AL165" s="139">
        <v>0.7434432988918751</v>
      </c>
      <c r="AM165" s="139">
        <v>0</v>
      </c>
      <c r="AN165" s="139">
        <v>0.16846094002053211</v>
      </c>
      <c r="AO165" s="139">
        <v>0.23726863489914116</v>
      </c>
      <c r="AP165" s="139">
        <v>0</v>
      </c>
      <c r="AQ165" s="139">
        <v>1.6521143515337684</v>
      </c>
      <c r="AR165" s="139">
        <v>0.7608613100809376</v>
      </c>
      <c r="AS165" s="139">
        <v>0</v>
      </c>
      <c r="AT165" s="139">
        <v>0.7609203552760877</v>
      </c>
      <c r="AU165" s="136">
        <v>0</v>
      </c>
      <c r="AV165" s="908"/>
      <c r="AW165" s="908"/>
      <c r="AX165" s="908"/>
      <c r="AY165" s="908"/>
      <c r="AZ165" s="361"/>
      <c r="BA165" s="1089"/>
      <c r="BB165" s="585" t="s">
        <v>46</v>
      </c>
      <c r="BC165" s="430">
        <v>40.482658000000001</v>
      </c>
      <c r="BD165" s="422">
        <v>31.538409999999992</v>
      </c>
      <c r="BE165" s="422">
        <v>34.004618999999998</v>
      </c>
      <c r="BF165" s="422">
        <v>18.387574000000001</v>
      </c>
      <c r="BG165" s="434">
        <v>2.0515919999999999</v>
      </c>
      <c r="BH165" s="430">
        <v>0.52798400000000001</v>
      </c>
      <c r="BI165" s="422">
        <v>3.2207020000000002</v>
      </c>
      <c r="BJ165" s="422">
        <v>0</v>
      </c>
      <c r="BK165" s="422">
        <v>0</v>
      </c>
      <c r="BL165" s="434">
        <v>0</v>
      </c>
      <c r="BM165" s="430">
        <v>29.329857999999998</v>
      </c>
      <c r="BN165" s="422">
        <v>24.030594000000001</v>
      </c>
      <c r="BO165" s="422">
        <v>26.035262999999997</v>
      </c>
      <c r="BP165" s="422">
        <v>29.265604000000003</v>
      </c>
      <c r="BQ165" s="434">
        <v>14.054848000000002</v>
      </c>
      <c r="BR165" s="430">
        <v>0</v>
      </c>
      <c r="BS165" s="422">
        <v>0</v>
      </c>
      <c r="BT165" s="422">
        <v>0</v>
      </c>
      <c r="BU165" s="422">
        <v>0</v>
      </c>
      <c r="BV165" s="422">
        <v>1.160625</v>
      </c>
      <c r="BW165" s="422">
        <v>1.0434399999999999</v>
      </c>
      <c r="BX165" s="422">
        <v>0</v>
      </c>
      <c r="BY165" s="423">
        <v>1.9767950000000001</v>
      </c>
      <c r="BZ165" s="423">
        <v>0</v>
      </c>
      <c r="CA165" s="423">
        <v>13.032095999999999</v>
      </c>
      <c r="CB165" s="423">
        <v>4.2123720000000002</v>
      </c>
      <c r="CC165" s="423">
        <v>0</v>
      </c>
      <c r="CD165" s="423">
        <v>0</v>
      </c>
      <c r="CE165" s="423">
        <v>0</v>
      </c>
      <c r="CF165" s="423">
        <v>3.2983349999999998</v>
      </c>
      <c r="CG165" s="423">
        <v>0</v>
      </c>
      <c r="CH165" s="423">
        <v>0</v>
      </c>
      <c r="CI165" s="423">
        <v>0</v>
      </c>
      <c r="CJ165" s="423">
        <v>0</v>
      </c>
      <c r="CK165" s="423">
        <v>0.90064599999999995</v>
      </c>
      <c r="CL165" s="423">
        <v>21.111693000000002</v>
      </c>
      <c r="CM165" s="423">
        <v>0</v>
      </c>
      <c r="CN165" s="423">
        <v>1.817037</v>
      </c>
      <c r="CO165" s="423">
        <v>2.3523259999999997</v>
      </c>
      <c r="CP165" s="423">
        <v>0</v>
      </c>
      <c r="CQ165" s="423">
        <v>34.046287</v>
      </c>
      <c r="CR165" s="423">
        <v>24.191856000000001</v>
      </c>
      <c r="CS165" s="423">
        <v>0</v>
      </c>
      <c r="CT165" s="423">
        <v>17.321344999999997</v>
      </c>
      <c r="CU165" s="423">
        <v>0</v>
      </c>
      <c r="CV165" s="6"/>
      <c r="CW165" s="6"/>
      <c r="CX165" s="6"/>
      <c r="CY165" s="6"/>
      <c r="CZ165" s="6"/>
    </row>
    <row r="166" s="381" customFormat="true" ht="15" customHeight="true" x14ac:dyDescent="0.2">
      <c r="A166" s="33"/>
      <c r="B166" s="32"/>
      <c r="C166" s="121"/>
      <c r="D166" s="128"/>
      <c r="E166" s="128"/>
      <c r="F166" s="128"/>
      <c r="G166" s="127"/>
      <c r="H166" s="120"/>
      <c r="I166" s="128"/>
      <c r="J166" s="128"/>
      <c r="K166" s="128"/>
      <c r="L166" s="119"/>
      <c r="M166" s="121"/>
      <c r="N166" s="128"/>
      <c r="O166" s="128"/>
      <c r="P166" s="128"/>
      <c r="Q166" s="127"/>
      <c r="R166" s="120"/>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28"/>
      <c r="AR166" s="128"/>
      <c r="AS166" s="128"/>
      <c r="AT166" s="128"/>
      <c r="AU166" s="119"/>
      <c r="AV166" s="908"/>
      <c r="AW166" s="908"/>
      <c r="AX166" s="908"/>
      <c r="AY166" s="908"/>
      <c r="AZ166" s="361"/>
      <c r="BA166" s="1091"/>
      <c r="BB166" s="585" t="s">
        <v>191</v>
      </c>
      <c r="BC166" s="430">
        <v>10615.063915000019</v>
      </c>
      <c r="BD166" s="422">
        <v>10609.575376000008</v>
      </c>
      <c r="BE166" s="422">
        <v>10604.266326000023</v>
      </c>
      <c r="BF166" s="422">
        <v>10616.498324000017</v>
      </c>
      <c r="BG166" s="434">
        <v>10593.321263999989</v>
      </c>
      <c r="BH166" s="430">
        <v>2319.2582460000021</v>
      </c>
      <c r="BI166" s="422">
        <v>2309.5195770000018</v>
      </c>
      <c r="BJ166" s="422">
        <v>2329.2990059999975</v>
      </c>
      <c r="BK166" s="422">
        <v>2301.2435180000007</v>
      </c>
      <c r="BL166" s="434">
        <v>2301.1206879999991</v>
      </c>
      <c r="BM166" s="430">
        <v>8299.0614370000094</v>
      </c>
      <c r="BN166" s="422">
        <v>8294.117898999988</v>
      </c>
      <c r="BO166" s="422">
        <v>8289.6804389999998</v>
      </c>
      <c r="BP166" s="422">
        <v>8292.8552660000005</v>
      </c>
      <c r="BQ166" s="434">
        <v>8302.5691290000032</v>
      </c>
      <c r="BR166" s="430">
        <v>1530.1638259999988</v>
      </c>
      <c r="BS166" s="422">
        <v>3719.4367720000027</v>
      </c>
      <c r="BT166" s="422">
        <v>2507.0496180000005</v>
      </c>
      <c r="BU166" s="422">
        <v>1691.0161149999997</v>
      </c>
      <c r="BV166" s="422">
        <v>1030.2066750000001</v>
      </c>
      <c r="BW166" s="422">
        <v>2212.7236559999992</v>
      </c>
      <c r="BX166" s="422">
        <v>197.93046799999999</v>
      </c>
      <c r="BY166" s="423">
        <v>244.18783599999992</v>
      </c>
      <c r="BZ166" s="423">
        <v>1144.6573259999996</v>
      </c>
      <c r="CA166" s="423">
        <v>2148.9561050000007</v>
      </c>
      <c r="CB166" s="423">
        <v>1794.9741769999982</v>
      </c>
      <c r="CC166" s="423">
        <v>123.065977</v>
      </c>
      <c r="CD166" s="423">
        <v>238.59722100000002</v>
      </c>
      <c r="CE166" s="423">
        <v>843.58336499999984</v>
      </c>
      <c r="CF166" s="423">
        <v>1428.1116399999971</v>
      </c>
      <c r="CG166" s="423">
        <v>2148.0765070000002</v>
      </c>
      <c r="CH166" s="423">
        <v>3246.606673000007</v>
      </c>
      <c r="CI166" s="423">
        <v>914.54421199999979</v>
      </c>
      <c r="CJ166" s="423">
        <v>1939.5694759999992</v>
      </c>
      <c r="CK166" s="423">
        <v>1711.9619220000011</v>
      </c>
      <c r="CL166" s="423">
        <v>2839.7179760000022</v>
      </c>
      <c r="CM166" s="423">
        <v>1308.4519099999982</v>
      </c>
      <c r="CN166" s="423">
        <v>1078.6102700000004</v>
      </c>
      <c r="CO166" s="423">
        <v>991.41886199999988</v>
      </c>
      <c r="CP166" s="423">
        <v>3524.4348520000021</v>
      </c>
      <c r="CQ166" s="423">
        <v>2060.7706100000009</v>
      </c>
      <c r="CR166" s="423">
        <v>3179.5355709999976</v>
      </c>
      <c r="CS166" s="423">
        <v>2191.6316869999987</v>
      </c>
      <c r="CT166" s="423">
        <v>2276.3676749999972</v>
      </c>
      <c r="CU166" s="423">
        <v>2772.3662249999993</v>
      </c>
      <c r="CV166" s="6"/>
      <c r="CW166" s="6"/>
      <c r="CX166" s="6"/>
      <c r="CY166" s="6"/>
      <c r="CZ166" s="6"/>
    </row>
    <row r="167" s="381" customFormat="true" ht="15" customHeight="true" x14ac:dyDescent="0.2">
      <c r="A167" s="43"/>
      <c r="B167" s="31"/>
      <c r="C167" s="121"/>
      <c r="D167" s="128"/>
      <c r="E167" s="128"/>
      <c r="F167" s="128"/>
      <c r="G167" s="127"/>
      <c r="H167" s="120"/>
      <c r="I167" s="128"/>
      <c r="J167" s="128"/>
      <c r="K167" s="128"/>
      <c r="L167" s="119"/>
      <c r="M167" s="121"/>
      <c r="N167" s="128"/>
      <c r="O167" s="128"/>
      <c r="P167" s="128"/>
      <c r="Q167" s="127"/>
      <c r="R167" s="120"/>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19"/>
      <c r="AV167" s="908"/>
      <c r="AW167" s="908"/>
      <c r="AX167" s="908"/>
      <c r="AY167" s="908"/>
      <c r="AZ167" s="361"/>
      <c r="BA167" s="586"/>
      <c r="BB167" s="585"/>
      <c r="BC167" s="430"/>
      <c r="BD167" s="422"/>
      <c r="BE167" s="422"/>
      <c r="BF167" s="422"/>
      <c r="BG167" s="434"/>
      <c r="BH167" s="430"/>
      <c r="BI167" s="422"/>
      <c r="BJ167" s="422"/>
      <c r="BK167" s="422"/>
      <c r="BL167" s="434"/>
      <c r="BM167" s="430"/>
      <c r="BN167" s="422"/>
      <c r="BO167" s="422"/>
      <c r="BP167" s="422"/>
      <c r="BQ167" s="434"/>
      <c r="BR167" s="430"/>
      <c r="BS167" s="422"/>
      <c r="BT167" s="422"/>
      <c r="BU167" s="422"/>
      <c r="BV167" s="422"/>
      <c r="BW167" s="422"/>
      <c r="BX167" s="422"/>
      <c r="BY167" s="423"/>
      <c r="BZ167" s="423"/>
      <c r="CA167" s="423"/>
      <c r="CB167" s="423"/>
      <c r="CC167" s="423"/>
      <c r="CD167" s="423"/>
      <c r="CE167" s="423"/>
      <c r="CF167" s="423"/>
      <c r="CG167" s="423"/>
      <c r="CH167" s="423"/>
      <c r="CI167" s="423"/>
      <c r="CJ167" s="423"/>
      <c r="CK167" s="423"/>
      <c r="CL167" s="423"/>
      <c r="CM167" s="423"/>
      <c r="CN167" s="423"/>
      <c r="CO167" s="423"/>
      <c r="CP167" s="423"/>
      <c r="CQ167" s="423"/>
      <c r="CR167" s="423"/>
      <c r="CS167" s="423"/>
      <c r="CT167" s="423"/>
      <c r="CU167" s="423"/>
      <c r="CV167" s="6"/>
      <c r="CW167" s="6"/>
      <c r="CX167" s="6"/>
      <c r="CY167" s="6"/>
      <c r="CZ167" s="6"/>
    </row>
    <row r="168" s="381" customFormat="true" ht="15" customHeight="true" x14ac:dyDescent="0.2">
      <c r="A168" s="43"/>
      <c r="B168" s="31"/>
      <c r="C168" s="121"/>
      <c r="D168" s="128"/>
      <c r="E168" s="128"/>
      <c r="F168" s="128"/>
      <c r="G168" s="127"/>
      <c r="H168" s="120"/>
      <c r="I168" s="128"/>
      <c r="J168" s="128"/>
      <c r="K168" s="128"/>
      <c r="L168" s="119"/>
      <c r="M168" s="121"/>
      <c r="N168" s="128"/>
      <c r="O168" s="128"/>
      <c r="P168" s="128"/>
      <c r="Q168" s="127"/>
      <c r="R168" s="120"/>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19"/>
      <c r="AV168" s="908"/>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423"/>
      <c r="CN168" s="423"/>
      <c r="CO168" s="423"/>
      <c r="CP168" s="423"/>
      <c r="CQ168" s="423"/>
      <c r="CR168" s="423"/>
      <c r="CS168" s="423"/>
      <c r="CT168" s="423"/>
      <c r="CU168" s="423"/>
      <c r="CV168" s="6"/>
      <c r="CW168" s="6"/>
      <c r="CX168" s="6"/>
      <c r="CY168" s="6"/>
      <c r="CZ168" s="6"/>
    </row>
    <row r="169" s="381" customFormat="true" ht="15" customHeight="true" x14ac:dyDescent="0.2">
      <c r="A169" s="43"/>
      <c r="B169" s="31"/>
      <c r="C169" s="121"/>
      <c r="D169" s="128"/>
      <c r="E169" s="128"/>
      <c r="F169" s="128"/>
      <c r="G169" s="127"/>
      <c r="H169" s="120"/>
      <c r="I169" s="128"/>
      <c r="J169" s="128"/>
      <c r="K169" s="128"/>
      <c r="L169" s="119"/>
      <c r="M169" s="121"/>
      <c r="N169" s="128"/>
      <c r="O169" s="128"/>
      <c r="P169" s="128"/>
      <c r="Q169" s="127"/>
      <c r="R169" s="120"/>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19"/>
      <c r="AV169" s="908"/>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423"/>
      <c r="CN169" s="423"/>
      <c r="CO169" s="423"/>
      <c r="CP169" s="423"/>
      <c r="CQ169" s="423"/>
      <c r="CR169" s="423"/>
      <c r="CS169" s="423"/>
      <c r="CT169" s="423"/>
      <c r="CU169" s="423"/>
      <c r="CV169" s="6"/>
      <c r="CW169" s="6"/>
      <c r="CX169" s="6"/>
      <c r="CY169" s="6"/>
      <c r="CZ169" s="6"/>
    </row>
    <row r="170" s="381" customFormat="true" ht="15" customHeight="true" x14ac:dyDescent="0.2">
      <c r="A170" s="43"/>
      <c r="B170" s="31"/>
      <c r="C170" s="121"/>
      <c r="D170" s="128"/>
      <c r="E170" s="128"/>
      <c r="F170" s="128"/>
      <c r="G170" s="127"/>
      <c r="H170" s="120"/>
      <c r="I170" s="128"/>
      <c r="J170" s="128"/>
      <c r="K170" s="128"/>
      <c r="L170" s="119"/>
      <c r="M170" s="121"/>
      <c r="N170" s="128"/>
      <c r="O170" s="128"/>
      <c r="P170" s="128"/>
      <c r="Q170" s="127"/>
      <c r="R170" s="120"/>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19"/>
      <c r="AV170" s="908"/>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423"/>
      <c r="CN170" s="423"/>
      <c r="CO170" s="423"/>
      <c r="CP170" s="423"/>
      <c r="CQ170" s="423"/>
      <c r="CR170" s="423"/>
      <c r="CS170" s="423"/>
      <c r="CT170" s="423"/>
      <c r="CU170" s="423"/>
      <c r="CV170" s="6"/>
      <c r="CW170" s="6"/>
      <c r="CX170" s="6"/>
      <c r="CY170" s="6"/>
      <c r="CZ170" s="6"/>
    </row>
    <row r="171" s="381" customFormat="true" ht="15" customHeight="true" x14ac:dyDescent="0.2">
      <c r="A171" s="43"/>
      <c r="B171" s="31"/>
      <c r="C171" s="121"/>
      <c r="D171" s="128"/>
      <c r="E171" s="128"/>
      <c r="F171" s="128"/>
      <c r="G171" s="127"/>
      <c r="H171" s="120"/>
      <c r="I171" s="128"/>
      <c r="J171" s="128"/>
      <c r="K171" s="128"/>
      <c r="L171" s="119"/>
      <c r="M171" s="121"/>
      <c r="N171" s="128"/>
      <c r="O171" s="128"/>
      <c r="P171" s="128"/>
      <c r="Q171" s="127"/>
      <c r="R171" s="120"/>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19"/>
      <c r="AV171" s="908"/>
      <c r="AW171" s="908"/>
      <c r="AX171" s="908"/>
      <c r="AY171" s="908"/>
      <c r="AZ171" s="361"/>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423"/>
      <c r="CN171" s="423"/>
      <c r="CO171" s="423"/>
      <c r="CP171" s="423"/>
      <c r="CQ171" s="423"/>
      <c r="CR171" s="423"/>
      <c r="CS171" s="423"/>
      <c r="CT171" s="423"/>
      <c r="CU171" s="423"/>
      <c r="CV171" s="6"/>
      <c r="CW171" s="6"/>
      <c r="CX171" s="6"/>
      <c r="CY171" s="6"/>
      <c r="CZ171" s="6"/>
    </row>
    <row r="172" s="454" customFormat="true" ht="15" customHeight="true" x14ac:dyDescent="0.2">
      <c r="A172" s="165"/>
      <c r="B172" s="158"/>
      <c r="C172" s="96"/>
      <c r="D172" s="95"/>
      <c r="E172" s="95"/>
      <c r="F172" s="95"/>
      <c r="G172" s="94"/>
      <c r="H172" s="93"/>
      <c r="I172" s="95"/>
      <c r="J172" s="95"/>
      <c r="K172" s="95"/>
      <c r="L172" s="92"/>
      <c r="M172" s="96"/>
      <c r="N172" s="95"/>
      <c r="O172" s="95"/>
      <c r="P172" s="95"/>
      <c r="Q172" s="94"/>
      <c r="R172" s="93"/>
      <c r="S172" s="95"/>
      <c r="T172" s="95"/>
      <c r="U172" s="95"/>
      <c r="V172" s="95"/>
      <c r="W172" s="95"/>
      <c r="X172" s="95"/>
      <c r="Y172" s="95"/>
      <c r="Z172" s="95"/>
      <c r="AA172" s="95"/>
      <c r="AB172" s="95"/>
      <c r="AC172" s="128"/>
      <c r="AD172" s="128"/>
      <c r="AE172" s="128"/>
      <c r="AF172" s="128"/>
      <c r="AG172" s="128"/>
      <c r="AH172" s="128"/>
      <c r="AI172" s="128"/>
      <c r="AJ172" s="128"/>
      <c r="AK172" s="128"/>
      <c r="AL172" s="128"/>
      <c r="AM172" s="128"/>
      <c r="AN172" s="128"/>
      <c r="AO172" s="128"/>
      <c r="AP172" s="128"/>
      <c r="AQ172" s="128"/>
      <c r="AR172" s="128"/>
      <c r="AS172" s="128"/>
      <c r="AT172" s="128"/>
      <c r="AU172" s="119"/>
      <c r="AV172" s="908"/>
      <c r="AW172" s="908"/>
      <c r="AX172" s="908"/>
      <c r="AY172" s="908"/>
      <c r="AZ172" s="361"/>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423"/>
      <c r="CN172" s="423"/>
      <c r="CO172" s="423"/>
      <c r="CP172" s="423"/>
      <c r="CQ172" s="423"/>
      <c r="CR172" s="423"/>
      <c r="CS172" s="423"/>
      <c r="CT172" s="423"/>
      <c r="CU172" s="423"/>
      <c r="CV172" s="6"/>
      <c r="CW172" s="6"/>
      <c r="CX172" s="6"/>
      <c r="CY172" s="6"/>
      <c r="CZ172" s="6"/>
    </row>
    <row r="173" s="454" customFormat="true" ht="15" customHeight="true" x14ac:dyDescent="0.2">
      <c r="A173" s="165"/>
      <c r="B173" s="158"/>
      <c r="C173" s="177"/>
      <c r="D173" s="176"/>
      <c r="E173" s="176"/>
      <c r="F173" s="176"/>
      <c r="G173" s="166"/>
      <c r="H173" s="169"/>
      <c r="I173" s="176"/>
      <c r="J173" s="176"/>
      <c r="K173" s="176"/>
      <c r="L173" s="172"/>
      <c r="M173" s="177"/>
      <c r="N173" s="176"/>
      <c r="O173" s="176"/>
      <c r="P173" s="176"/>
      <c r="Q173" s="166"/>
      <c r="R173" s="169"/>
      <c r="S173" s="176"/>
      <c r="T173" s="176"/>
      <c r="U173" s="176"/>
      <c r="V173" s="176"/>
      <c r="W173" s="176"/>
      <c r="X173" s="176"/>
      <c r="Y173" s="176"/>
      <c r="Z173" s="176"/>
      <c r="AA173" s="176"/>
      <c r="AB173" s="176"/>
      <c r="AC173" s="176"/>
      <c r="AD173" s="176"/>
      <c r="AE173" s="176"/>
      <c r="AF173" s="176"/>
      <c r="AG173" s="176"/>
      <c r="AH173" s="176"/>
      <c r="AI173" s="176"/>
      <c r="AJ173" s="176"/>
      <c r="AK173" s="176"/>
      <c r="AL173" s="176"/>
      <c r="AM173" s="176"/>
      <c r="AN173" s="176"/>
      <c r="AO173" s="176"/>
      <c r="AP173" s="176"/>
      <c r="AQ173" s="176"/>
      <c r="AR173" s="176"/>
      <c r="AS173" s="176"/>
      <c r="AT173" s="176"/>
      <c r="AU173" s="172"/>
      <c r="AV173" s="908"/>
      <c r="AW173" s="908"/>
      <c r="AX173" s="908"/>
      <c r="AY173" s="908"/>
      <c r="AZ173" s="361"/>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423"/>
      <c r="CN173" s="423"/>
      <c r="CO173" s="423"/>
      <c r="CP173" s="423"/>
      <c r="CQ173" s="423"/>
      <c r="CR173" s="423"/>
      <c r="CS173" s="423"/>
      <c r="CT173" s="423"/>
      <c r="CU173" s="423"/>
      <c r="CV173" s="6"/>
      <c r="CW173" s="6"/>
      <c r="CX173" s="6"/>
      <c r="CY173" s="6"/>
      <c r="CZ173" s="6"/>
    </row>
    <row r="174" s="454" customFormat="true" ht="15" customHeight="true" x14ac:dyDescent="0.2">
      <c r="A174" s="165"/>
      <c r="B174" s="158"/>
      <c r="C174" s="177"/>
      <c r="D174" s="176"/>
      <c r="E174" s="176"/>
      <c r="F174" s="176"/>
      <c r="G174" s="166"/>
      <c r="H174" s="169"/>
      <c r="I174" s="176"/>
      <c r="J174" s="176"/>
      <c r="K174" s="176"/>
      <c r="L174" s="172"/>
      <c r="M174" s="177"/>
      <c r="N174" s="176"/>
      <c r="O174" s="176"/>
      <c r="P174" s="176"/>
      <c r="Q174" s="166"/>
      <c r="R174" s="169"/>
      <c r="S174" s="176"/>
      <c r="T174" s="176"/>
      <c r="U174" s="176"/>
      <c r="V174" s="176"/>
      <c r="W174" s="176"/>
      <c r="X174" s="176"/>
      <c r="Y174" s="176"/>
      <c r="Z174" s="176"/>
      <c r="AA174" s="176"/>
      <c r="AB174" s="176"/>
      <c r="AC174" s="176"/>
      <c r="AD174" s="176"/>
      <c r="AE174" s="176"/>
      <c r="AF174" s="176"/>
      <c r="AG174" s="176"/>
      <c r="AH174" s="176"/>
      <c r="AI174" s="176"/>
      <c r="AJ174" s="176"/>
      <c r="AK174" s="176"/>
      <c r="AL174" s="176"/>
      <c r="AM174" s="176"/>
      <c r="AN174" s="176"/>
      <c r="AO174" s="176"/>
      <c r="AP174" s="176"/>
      <c r="AQ174" s="176"/>
      <c r="AR174" s="176"/>
      <c r="AS174" s="176"/>
      <c r="AT174" s="176"/>
      <c r="AU174" s="172"/>
      <c r="AV174" s="908"/>
      <c r="AW174" s="908"/>
      <c r="AX174" s="908"/>
      <c r="AY174" s="908"/>
      <c r="AZ174" s="361"/>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423"/>
      <c r="CN174" s="423"/>
      <c r="CO174" s="423"/>
      <c r="CP174" s="423"/>
      <c r="CQ174" s="423"/>
      <c r="CR174" s="423"/>
      <c r="CS174" s="423"/>
      <c r="CT174" s="423"/>
      <c r="CU174" s="423"/>
      <c r="CV174" s="6"/>
      <c r="CW174" s="6"/>
      <c r="CX174" s="6"/>
      <c r="CY174" s="6"/>
      <c r="CZ174" s="6"/>
    </row>
    <row r="175" s="454" customFormat="true" ht="15" customHeight="true" x14ac:dyDescent="0.2">
      <c r="A175" s="165"/>
      <c r="B175" s="158"/>
      <c r="C175" s="126"/>
      <c r="D175" s="125"/>
      <c r="E175" s="125"/>
      <c r="F175" s="125"/>
      <c r="G175" s="124"/>
      <c r="H175" s="123"/>
      <c r="I175" s="125"/>
      <c r="J175" s="125"/>
      <c r="K175" s="125"/>
      <c r="L175" s="122"/>
      <c r="M175" s="126"/>
      <c r="N175" s="125"/>
      <c r="O175" s="125"/>
      <c r="P175" s="125"/>
      <c r="Q175" s="124"/>
      <c r="R175" s="123"/>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2"/>
      <c r="AV175" s="908"/>
      <c r="AW175" s="908"/>
      <c r="AX175" s="908"/>
      <c r="AY175" s="908"/>
      <c r="AZ175" s="361"/>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423"/>
      <c r="CN175" s="423"/>
      <c r="CO175" s="423"/>
      <c r="CP175" s="423"/>
      <c r="CQ175" s="423"/>
      <c r="CR175" s="423"/>
      <c r="CS175" s="423"/>
      <c r="CT175" s="423"/>
      <c r="CU175" s="423"/>
      <c r="CV175" s="6"/>
      <c r="CW175" s="6"/>
      <c r="CX175" s="6"/>
      <c r="CY175" s="6"/>
      <c r="CZ175" s="6"/>
    </row>
    <row r="176" s="454" customFormat="true" ht="15" customHeight="true" x14ac:dyDescent="0.2">
      <c r="A176" s="165"/>
      <c r="B176" s="158"/>
      <c r="C176" s="126"/>
      <c r="D176" s="125"/>
      <c r="E176" s="125"/>
      <c r="F176" s="125"/>
      <c r="G176" s="124"/>
      <c r="H176" s="123"/>
      <c r="I176" s="125"/>
      <c r="J176" s="125"/>
      <c r="K176" s="125"/>
      <c r="L176" s="122"/>
      <c r="M176" s="126"/>
      <c r="N176" s="125"/>
      <c r="O176" s="125"/>
      <c r="P176" s="125"/>
      <c r="Q176" s="124"/>
      <c r="R176" s="123"/>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2"/>
      <c r="AV176" s="908"/>
      <c r="AW176" s="908"/>
      <c r="AX176" s="908"/>
      <c r="AY176" s="908"/>
      <c r="AZ176" s="361"/>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423"/>
      <c r="CN176" s="423"/>
      <c r="CO176" s="423"/>
      <c r="CP176" s="423"/>
      <c r="CQ176" s="423"/>
      <c r="CR176" s="423"/>
      <c r="CS176" s="423"/>
      <c r="CT176" s="423"/>
      <c r="CU176" s="423"/>
      <c r="CV176" s="6"/>
      <c r="CW176" s="6"/>
      <c r="CX176" s="6"/>
      <c r="CY176" s="6"/>
      <c r="CZ176" s="6"/>
    </row>
    <row r="177" s="454" customFormat="true" ht="15" customHeight="true" x14ac:dyDescent="0.2">
      <c r="A177" s="165"/>
      <c r="B177" s="158"/>
      <c r="C177" s="126"/>
      <c r="D177" s="125"/>
      <c r="E177" s="125"/>
      <c r="F177" s="125"/>
      <c r="G177" s="124"/>
      <c r="H177" s="123"/>
      <c r="I177" s="125"/>
      <c r="J177" s="125"/>
      <c r="K177" s="125"/>
      <c r="L177" s="122"/>
      <c r="M177" s="126"/>
      <c r="N177" s="125"/>
      <c r="O177" s="125"/>
      <c r="P177" s="125"/>
      <c r="Q177" s="124"/>
      <c r="R177" s="123"/>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2"/>
      <c r="AV177" s="908"/>
      <c r="AW177" s="908"/>
      <c r="AX177" s="908"/>
      <c r="AY177" s="908"/>
      <c r="AZ177" s="361"/>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423"/>
      <c r="CN177" s="423"/>
      <c r="CO177" s="423"/>
      <c r="CP177" s="423"/>
      <c r="CQ177" s="423"/>
      <c r="CR177" s="423"/>
      <c r="CS177" s="423"/>
      <c r="CT177" s="423"/>
      <c r="CU177" s="423"/>
      <c r="CV177" s="6"/>
      <c r="CW177" s="6"/>
      <c r="CX177" s="6"/>
      <c r="CY177" s="6"/>
      <c r="CZ177" s="6"/>
    </row>
    <row r="178" s="454" customFormat="true" ht="15" customHeight="true" x14ac:dyDescent="0.2">
      <c r="A178" s="165"/>
      <c r="B178" s="158"/>
      <c r="C178" s="126"/>
      <c r="D178" s="125"/>
      <c r="E178" s="125"/>
      <c r="F178" s="125"/>
      <c r="G178" s="124"/>
      <c r="H178" s="123"/>
      <c r="I178" s="125"/>
      <c r="J178" s="125"/>
      <c r="K178" s="125"/>
      <c r="L178" s="122"/>
      <c r="M178" s="126"/>
      <c r="N178" s="125"/>
      <c r="O178" s="125"/>
      <c r="P178" s="125"/>
      <c r="Q178" s="124"/>
      <c r="R178" s="123"/>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2"/>
      <c r="AV178" s="908"/>
      <c r="AW178" s="908"/>
      <c r="AX178" s="908"/>
      <c r="AY178" s="908"/>
      <c r="AZ178" s="361"/>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423"/>
      <c r="CN178" s="423"/>
      <c r="CO178" s="423"/>
      <c r="CP178" s="423"/>
      <c r="CQ178" s="423"/>
      <c r="CR178" s="423"/>
      <c r="CS178" s="423"/>
      <c r="CT178" s="423"/>
      <c r="CU178" s="423"/>
      <c r="CV178" s="6"/>
      <c r="CW178" s="6"/>
      <c r="CX178" s="6"/>
      <c r="CY178" s="6"/>
      <c r="CZ178" s="6"/>
    </row>
    <row r="179" s="454" customFormat="true" ht="15" customHeight="true" x14ac:dyDescent="0.2">
      <c r="A179" s="165"/>
      <c r="B179" s="158"/>
      <c r="C179" s="126"/>
      <c r="D179" s="125"/>
      <c r="E179" s="125"/>
      <c r="F179" s="125"/>
      <c r="G179" s="124"/>
      <c r="H179" s="123"/>
      <c r="I179" s="125"/>
      <c r="J179" s="125"/>
      <c r="K179" s="125"/>
      <c r="L179" s="122"/>
      <c r="M179" s="126"/>
      <c r="N179" s="125"/>
      <c r="O179" s="125"/>
      <c r="P179" s="125"/>
      <c r="Q179" s="124"/>
      <c r="R179" s="123"/>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2"/>
      <c r="AV179" s="908"/>
      <c r="AW179" s="908"/>
      <c r="AX179" s="908"/>
      <c r="AY179" s="908"/>
      <c r="AZ179" s="361"/>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423"/>
      <c r="CN179" s="423"/>
      <c r="CO179" s="423"/>
      <c r="CP179" s="423"/>
      <c r="CQ179" s="423"/>
      <c r="CR179" s="423"/>
      <c r="CS179" s="423"/>
      <c r="CT179" s="423"/>
      <c r="CU179" s="423"/>
      <c r="CV179" s="6"/>
      <c r="CW179" s="6"/>
      <c r="CX179" s="6"/>
      <c r="CY179" s="6"/>
      <c r="CZ179" s="6"/>
    </row>
    <row r="180" s="454" customFormat="true" ht="15" customHeight="true" x14ac:dyDescent="0.2">
      <c r="A180" s="165"/>
      <c r="B180" s="158"/>
      <c r="C180" s="126"/>
      <c r="D180" s="125"/>
      <c r="E180" s="125"/>
      <c r="F180" s="125"/>
      <c r="G180" s="124"/>
      <c r="H180" s="123"/>
      <c r="I180" s="125"/>
      <c r="J180" s="125"/>
      <c r="K180" s="125"/>
      <c r="L180" s="122"/>
      <c r="M180" s="126"/>
      <c r="N180" s="125"/>
      <c r="O180" s="125"/>
      <c r="P180" s="125"/>
      <c r="Q180" s="124"/>
      <c r="R180" s="123"/>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2"/>
      <c r="AV180" s="908"/>
      <c r="AW180" s="908"/>
      <c r="AX180" s="908"/>
      <c r="AY180" s="908"/>
      <c r="AZ180" s="361"/>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423"/>
      <c r="CN180" s="423"/>
      <c r="CO180" s="423"/>
      <c r="CP180" s="423"/>
      <c r="CQ180" s="423"/>
      <c r="CR180" s="423"/>
      <c r="CS180" s="423"/>
      <c r="CT180" s="423"/>
      <c r="CU180" s="423"/>
      <c r="CV180" s="6"/>
      <c r="CW180" s="6"/>
      <c r="CX180" s="6"/>
      <c r="CY180" s="6"/>
      <c r="CZ180" s="6"/>
    </row>
    <row r="181" s="454" customFormat="true" ht="15" customHeight="true" x14ac:dyDescent="0.2">
      <c r="A181" s="165"/>
      <c r="B181" s="158"/>
      <c r="C181" s="126"/>
      <c r="D181" s="125"/>
      <c r="E181" s="125"/>
      <c r="F181" s="125"/>
      <c r="G181" s="124"/>
      <c r="H181" s="123"/>
      <c r="I181" s="125"/>
      <c r="J181" s="125"/>
      <c r="K181" s="125"/>
      <c r="L181" s="122"/>
      <c r="M181" s="126"/>
      <c r="N181" s="125"/>
      <c r="O181" s="125"/>
      <c r="P181" s="125"/>
      <c r="Q181" s="124"/>
      <c r="R181" s="123"/>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2"/>
      <c r="AV181" s="908"/>
      <c r="AW181" s="908"/>
      <c r="AX181" s="908"/>
      <c r="AY181" s="908"/>
      <c r="AZ181" s="361"/>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423"/>
      <c r="CN181" s="423"/>
      <c r="CO181" s="423"/>
      <c r="CP181" s="423"/>
      <c r="CQ181" s="423"/>
      <c r="CR181" s="423"/>
      <c r="CS181" s="423"/>
      <c r="CT181" s="423"/>
      <c r="CU181" s="423"/>
      <c r="CV181" s="6"/>
      <c r="CW181" s="6"/>
      <c r="CX181" s="6"/>
      <c r="CY181" s="6"/>
      <c r="CZ181" s="6"/>
    </row>
    <row r="182" s="454" customFormat="true" ht="15" customHeight="true" x14ac:dyDescent="0.2">
      <c r="A182" s="165"/>
      <c r="B182" s="158"/>
      <c r="C182" s="126"/>
      <c r="D182" s="125"/>
      <c r="E182" s="125"/>
      <c r="F182" s="125"/>
      <c r="G182" s="124"/>
      <c r="H182" s="123"/>
      <c r="I182" s="125"/>
      <c r="J182" s="125"/>
      <c r="K182" s="125"/>
      <c r="L182" s="122"/>
      <c r="M182" s="126"/>
      <c r="N182" s="125"/>
      <c r="O182" s="125"/>
      <c r="P182" s="125"/>
      <c r="Q182" s="124"/>
      <c r="R182" s="123"/>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2"/>
      <c r="AV182" s="908"/>
      <c r="AW182" s="908"/>
      <c r="AX182" s="908"/>
      <c r="AY182" s="908"/>
      <c r="AZ182" s="361"/>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423"/>
      <c r="CN182" s="423"/>
      <c r="CO182" s="423"/>
      <c r="CP182" s="423"/>
      <c r="CQ182" s="423"/>
      <c r="CR182" s="423"/>
      <c r="CS182" s="423"/>
      <c r="CT182" s="423"/>
      <c r="CU182" s="423"/>
      <c r="CV182" s="6"/>
      <c r="CW182" s="6"/>
      <c r="CX182" s="6"/>
      <c r="CY182" s="6"/>
      <c r="CZ182" s="6"/>
    </row>
    <row r="183" s="454" customFormat="true" ht="15" customHeight="true" x14ac:dyDescent="0.2">
      <c r="A183" s="165"/>
      <c r="B183" s="158"/>
      <c r="C183" s="126"/>
      <c r="D183" s="125"/>
      <c r="E183" s="125"/>
      <c r="F183" s="125"/>
      <c r="G183" s="124"/>
      <c r="H183" s="123"/>
      <c r="I183" s="125"/>
      <c r="J183" s="125"/>
      <c r="K183" s="125"/>
      <c r="L183" s="122"/>
      <c r="M183" s="126"/>
      <c r="N183" s="125"/>
      <c r="O183" s="125"/>
      <c r="P183" s="125"/>
      <c r="Q183" s="124"/>
      <c r="R183" s="123"/>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2"/>
      <c r="AV183" s="908"/>
      <c r="AW183" s="908"/>
      <c r="AX183" s="908"/>
      <c r="AY183" s="908"/>
      <c r="AZ183" s="361"/>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423"/>
      <c r="CN183" s="423"/>
      <c r="CO183" s="423"/>
      <c r="CP183" s="423"/>
      <c r="CQ183" s="423"/>
      <c r="CR183" s="423"/>
      <c r="CS183" s="423"/>
      <c r="CT183" s="423"/>
      <c r="CU183" s="423"/>
      <c r="CV183" s="6"/>
      <c r="CW183" s="6"/>
      <c r="CX183" s="6"/>
      <c r="CY183" s="6"/>
      <c r="CZ183" s="6"/>
    </row>
    <row r="184" s="454" customFormat="true" ht="15" customHeight="true" x14ac:dyDescent="0.2">
      <c r="A184" s="165"/>
      <c r="B184" s="158"/>
      <c r="C184" s="126"/>
      <c r="D184" s="125"/>
      <c r="E184" s="125"/>
      <c r="F184" s="125"/>
      <c r="G184" s="124"/>
      <c r="H184" s="123"/>
      <c r="I184" s="125"/>
      <c r="J184" s="125"/>
      <c r="K184" s="125"/>
      <c r="L184" s="122"/>
      <c r="M184" s="126"/>
      <c r="N184" s="125"/>
      <c r="O184" s="125"/>
      <c r="P184" s="125"/>
      <c r="Q184" s="124"/>
      <c r="R184" s="123"/>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2"/>
      <c r="AV184" s="908"/>
      <c r="AW184" s="908"/>
      <c r="AX184" s="908"/>
      <c r="AY184" s="908"/>
      <c r="AZ184" s="361"/>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423"/>
      <c r="CN184" s="423"/>
      <c r="CO184" s="423"/>
      <c r="CP184" s="423"/>
      <c r="CQ184" s="423"/>
      <c r="CR184" s="423"/>
      <c r="CS184" s="423"/>
      <c r="CT184" s="423"/>
      <c r="CU184" s="423"/>
      <c r="CV184" s="6"/>
      <c r="CW184" s="6"/>
      <c r="CX184" s="6"/>
      <c r="CY184" s="6"/>
      <c r="CZ184" s="6"/>
    </row>
    <row r="185" s="454" customFormat="true" ht="15" customHeight="true" x14ac:dyDescent="0.2">
      <c r="A185" s="165"/>
      <c r="B185" s="158"/>
      <c r="C185" s="126"/>
      <c r="D185" s="125"/>
      <c r="E185" s="125"/>
      <c r="F185" s="125"/>
      <c r="G185" s="124"/>
      <c r="H185" s="123"/>
      <c r="I185" s="125"/>
      <c r="J185" s="125"/>
      <c r="K185" s="125"/>
      <c r="L185" s="122"/>
      <c r="M185" s="126"/>
      <c r="N185" s="125"/>
      <c r="O185" s="125"/>
      <c r="P185" s="125"/>
      <c r="Q185" s="124"/>
      <c r="R185" s="123"/>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2"/>
      <c r="AV185" s="908"/>
      <c r="AW185" s="908"/>
      <c r="AX185" s="908"/>
      <c r="AY185" s="908"/>
      <c r="AZ185" s="361"/>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423"/>
      <c r="CN185" s="423"/>
      <c r="CO185" s="423"/>
      <c r="CP185" s="423"/>
      <c r="CQ185" s="423"/>
      <c r="CR185" s="423"/>
      <c r="CS185" s="423"/>
      <c r="CT185" s="423"/>
      <c r="CU185" s="423"/>
      <c r="CV185" s="6"/>
      <c r="CW185" s="6"/>
      <c r="CX185" s="6"/>
      <c r="CY185" s="6"/>
      <c r="CZ185" s="6"/>
    </row>
    <row r="186" s="454" customFormat="true" ht="15" customHeight="true" x14ac:dyDescent="0.2">
      <c r="A186" s="165"/>
      <c r="B186" s="158"/>
      <c r="C186" s="126"/>
      <c r="D186" s="125"/>
      <c r="E186" s="125"/>
      <c r="F186" s="125"/>
      <c r="G186" s="124"/>
      <c r="H186" s="123"/>
      <c r="I186" s="125"/>
      <c r="J186" s="125"/>
      <c r="K186" s="125"/>
      <c r="L186" s="122"/>
      <c r="M186" s="126"/>
      <c r="N186" s="125"/>
      <c r="O186" s="125"/>
      <c r="P186" s="125"/>
      <c r="Q186" s="124"/>
      <c r="R186" s="123"/>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2"/>
      <c r="AV186" s="908"/>
      <c r="AW186" s="908"/>
      <c r="AX186" s="908"/>
      <c r="AY186" s="908"/>
      <c r="AZ186" s="361"/>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423"/>
      <c r="CN186" s="423"/>
      <c r="CO186" s="423"/>
      <c r="CP186" s="423"/>
      <c r="CQ186" s="423"/>
      <c r="CR186" s="423"/>
      <c r="CS186" s="423"/>
      <c r="CT186" s="423"/>
      <c r="CU186" s="423"/>
      <c r="CV186" s="6"/>
      <c r="CW186" s="6"/>
      <c r="CX186" s="6"/>
      <c r="CY186" s="6"/>
      <c r="CZ186" s="6"/>
    </row>
    <row r="187" s="454" customFormat="true" ht="15" customHeight="true" x14ac:dyDescent="0.2">
      <c r="A187" s="165"/>
      <c r="B187" s="158"/>
      <c r="C187" s="126"/>
      <c r="D187" s="125"/>
      <c r="E187" s="125"/>
      <c r="F187" s="125"/>
      <c r="G187" s="124"/>
      <c r="H187" s="123"/>
      <c r="I187" s="125"/>
      <c r="J187" s="125"/>
      <c r="K187" s="125"/>
      <c r="L187" s="122"/>
      <c r="M187" s="126"/>
      <c r="N187" s="125"/>
      <c r="O187" s="125"/>
      <c r="P187" s="125"/>
      <c r="Q187" s="124"/>
      <c r="R187" s="123"/>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2"/>
      <c r="AV187" s="908"/>
      <c r="AW187" s="908"/>
      <c r="AX187" s="908"/>
      <c r="AY187" s="908"/>
      <c r="AZ187" s="361"/>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423"/>
      <c r="CN187" s="423"/>
      <c r="CO187" s="423"/>
      <c r="CP187" s="423"/>
      <c r="CQ187" s="423"/>
      <c r="CR187" s="423"/>
      <c r="CS187" s="423"/>
      <c r="CT187" s="423"/>
      <c r="CU187" s="423"/>
      <c r="CV187" s="6"/>
      <c r="CW187" s="6"/>
      <c r="CX187" s="6"/>
      <c r="CY187" s="6"/>
      <c r="CZ187" s="6"/>
    </row>
    <row r="188" s="454" customFormat="true" ht="15" customHeight="true" x14ac:dyDescent="0.2">
      <c r="A188" s="165"/>
      <c r="B188" s="158"/>
      <c r="C188" s="126"/>
      <c r="D188" s="125"/>
      <c r="E188" s="125"/>
      <c r="F188" s="125"/>
      <c r="G188" s="124"/>
      <c r="H188" s="123"/>
      <c r="I188" s="125"/>
      <c r="J188" s="125"/>
      <c r="K188" s="125"/>
      <c r="L188" s="122"/>
      <c r="M188" s="126"/>
      <c r="N188" s="125"/>
      <c r="O188" s="125"/>
      <c r="P188" s="125"/>
      <c r="Q188" s="124"/>
      <c r="R188" s="123"/>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2"/>
      <c r="AV188" s="908"/>
      <c r="AW188" s="908"/>
      <c r="AX188" s="908"/>
      <c r="AY188" s="908"/>
      <c r="AZ188" s="361"/>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423"/>
      <c r="CN188" s="423"/>
      <c r="CO188" s="423"/>
      <c r="CP188" s="423"/>
      <c r="CQ188" s="423"/>
      <c r="CR188" s="423"/>
      <c r="CS188" s="423"/>
      <c r="CT188" s="423"/>
      <c r="CU188" s="423"/>
      <c r="CV188" s="6"/>
      <c r="CW188" s="6"/>
      <c r="CX188" s="6"/>
      <c r="CY188" s="6"/>
      <c r="CZ188" s="6"/>
    </row>
    <row r="189" s="454" customFormat="true" ht="15" customHeight="true" x14ac:dyDescent="0.2">
      <c r="A189" s="165"/>
      <c r="B189" s="158"/>
      <c r="C189" s="126"/>
      <c r="D189" s="125"/>
      <c r="E189" s="125"/>
      <c r="F189" s="125"/>
      <c r="G189" s="124"/>
      <c r="H189" s="123"/>
      <c r="I189" s="125"/>
      <c r="J189" s="125"/>
      <c r="K189" s="125"/>
      <c r="L189" s="122"/>
      <c r="M189" s="126"/>
      <c r="N189" s="125"/>
      <c r="O189" s="125"/>
      <c r="P189" s="125"/>
      <c r="Q189" s="124"/>
      <c r="R189" s="123"/>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2"/>
      <c r="AV189" s="908"/>
      <c r="AW189" s="908"/>
      <c r="AX189" s="908"/>
      <c r="AY189" s="908"/>
      <c r="AZ189" s="361"/>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423"/>
      <c r="CN189" s="423"/>
      <c r="CO189" s="423"/>
      <c r="CP189" s="423"/>
      <c r="CQ189" s="423"/>
      <c r="CR189" s="423"/>
      <c r="CS189" s="423"/>
      <c r="CT189" s="423"/>
      <c r="CU189" s="423"/>
      <c r="CV189" s="6"/>
      <c r="CW189" s="6"/>
      <c r="CX189" s="6"/>
      <c r="CY189" s="6"/>
      <c r="CZ189" s="6"/>
    </row>
    <row r="190" s="454" customFormat="true" ht="15" customHeight="true" x14ac:dyDescent="0.2">
      <c r="A190" s="165"/>
      <c r="B190" s="158"/>
      <c r="C190" s="126"/>
      <c r="D190" s="125"/>
      <c r="E190" s="125"/>
      <c r="F190" s="125"/>
      <c r="G190" s="124"/>
      <c r="H190" s="123"/>
      <c r="I190" s="125"/>
      <c r="J190" s="125"/>
      <c r="K190" s="125"/>
      <c r="L190" s="122"/>
      <c r="M190" s="126"/>
      <c r="N190" s="125"/>
      <c r="O190" s="125"/>
      <c r="P190" s="125"/>
      <c r="Q190" s="124"/>
      <c r="R190" s="123"/>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2"/>
      <c r="AV190" s="908"/>
      <c r="AW190" s="908"/>
      <c r="AX190" s="908"/>
      <c r="AY190" s="908"/>
      <c r="AZ190" s="361"/>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423"/>
      <c r="CN190" s="423"/>
      <c r="CO190" s="423"/>
      <c r="CP190" s="423"/>
      <c r="CQ190" s="423"/>
      <c r="CR190" s="423"/>
      <c r="CS190" s="423"/>
      <c r="CT190" s="423"/>
      <c r="CU190" s="423"/>
      <c r="CV190" s="6"/>
      <c r="CW190" s="6"/>
      <c r="CX190" s="6"/>
      <c r="CY190" s="6"/>
      <c r="CZ190" s="6"/>
    </row>
    <row r="191" s="454" customFormat="true" ht="15" customHeight="true" x14ac:dyDescent="0.2">
      <c r="A191" s="165"/>
      <c r="B191" s="158"/>
      <c r="C191" s="126"/>
      <c r="D191" s="125"/>
      <c r="E191" s="125"/>
      <c r="F191" s="125"/>
      <c r="G191" s="124"/>
      <c r="H191" s="123"/>
      <c r="I191" s="125"/>
      <c r="J191" s="125"/>
      <c r="K191" s="125"/>
      <c r="L191" s="122"/>
      <c r="M191" s="126"/>
      <c r="N191" s="125"/>
      <c r="O191" s="125"/>
      <c r="P191" s="125"/>
      <c r="Q191" s="124"/>
      <c r="R191" s="123"/>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2"/>
      <c r="AV191" s="908"/>
      <c r="AW191" s="908"/>
      <c r="AX191" s="908"/>
      <c r="AY191" s="908"/>
      <c r="AZ191" s="361"/>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423"/>
      <c r="CN191" s="423"/>
      <c r="CO191" s="423"/>
      <c r="CP191" s="423"/>
      <c r="CQ191" s="423"/>
      <c r="CR191" s="423"/>
      <c r="CS191" s="423"/>
      <c r="CT191" s="423"/>
      <c r="CU191" s="423"/>
      <c r="CV191" s="6"/>
      <c r="CW191" s="6"/>
      <c r="CX191" s="6"/>
      <c r="CY191" s="6"/>
      <c r="CZ191" s="6"/>
    </row>
    <row r="192" s="454" customFormat="true" ht="15" customHeight="true" x14ac:dyDescent="0.2">
      <c r="A192" s="165"/>
      <c r="B192" s="158"/>
      <c r="C192" s="126"/>
      <c r="D192" s="125"/>
      <c r="E192" s="125"/>
      <c r="F192" s="125"/>
      <c r="G192" s="124"/>
      <c r="H192" s="123"/>
      <c r="I192" s="125"/>
      <c r="J192" s="125"/>
      <c r="K192" s="125"/>
      <c r="L192" s="122"/>
      <c r="M192" s="126"/>
      <c r="N192" s="125"/>
      <c r="O192" s="125"/>
      <c r="P192" s="125"/>
      <c r="Q192" s="124"/>
      <c r="R192" s="123"/>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2"/>
      <c r="AV192" s="908"/>
      <c r="AW192" s="908"/>
      <c r="AX192" s="908"/>
      <c r="AY192" s="908"/>
      <c r="AZ192" s="361"/>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423"/>
      <c r="CN192" s="423"/>
      <c r="CO192" s="423"/>
      <c r="CP192" s="423"/>
      <c r="CQ192" s="423"/>
      <c r="CR192" s="423"/>
      <c r="CS192" s="423"/>
      <c r="CT192" s="423"/>
      <c r="CU192" s="423"/>
      <c r="CV192" s="6"/>
      <c r="CW192" s="6"/>
      <c r="CX192" s="6"/>
      <c r="CY192" s="6"/>
      <c r="CZ192" s="6"/>
    </row>
    <row r="193" s="454" customFormat="true" ht="15" customHeight="true" x14ac:dyDescent="0.2">
      <c r="A193" s="165"/>
      <c r="B193" s="158"/>
      <c r="C193" s="126"/>
      <c r="D193" s="125"/>
      <c r="E193" s="125"/>
      <c r="F193" s="125"/>
      <c r="G193" s="124"/>
      <c r="H193" s="123"/>
      <c r="I193" s="125"/>
      <c r="J193" s="125"/>
      <c r="K193" s="125"/>
      <c r="L193" s="122"/>
      <c r="M193" s="126"/>
      <c r="N193" s="125"/>
      <c r="O193" s="125"/>
      <c r="P193" s="125"/>
      <c r="Q193" s="124"/>
      <c r="R193" s="123"/>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2"/>
      <c r="AV193" s="908"/>
      <c r="AW193" s="908"/>
      <c r="AX193" s="908"/>
      <c r="AY193" s="908"/>
      <c r="AZ193" s="361"/>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423"/>
      <c r="CN193" s="423"/>
      <c r="CO193" s="423"/>
      <c r="CP193" s="423"/>
      <c r="CQ193" s="423"/>
      <c r="CR193" s="423"/>
      <c r="CS193" s="423"/>
      <c r="CT193" s="423"/>
      <c r="CU193" s="423"/>
      <c r="CV193" s="6"/>
      <c r="CW193" s="6"/>
      <c r="CX193" s="6"/>
      <c r="CY193" s="6"/>
      <c r="CZ193" s="6"/>
    </row>
    <row r="194" s="454" customFormat="true" ht="15" customHeight="true" x14ac:dyDescent="0.2">
      <c r="A194" s="165"/>
      <c r="B194" s="158"/>
      <c r="C194" s="126"/>
      <c r="D194" s="125"/>
      <c r="E194" s="125"/>
      <c r="F194" s="125"/>
      <c r="G194" s="124"/>
      <c r="H194" s="123"/>
      <c r="I194" s="125"/>
      <c r="J194" s="125"/>
      <c r="K194" s="125"/>
      <c r="L194" s="122"/>
      <c r="M194" s="126"/>
      <c r="N194" s="125"/>
      <c r="O194" s="125"/>
      <c r="P194" s="125"/>
      <c r="Q194" s="124"/>
      <c r="R194" s="123"/>
      <c r="S194" s="125"/>
      <c r="T194" s="125"/>
      <c r="U194" s="125"/>
      <c r="V194" s="125"/>
      <c r="W194" s="125"/>
      <c r="X194" s="125"/>
      <c r="Y194" s="125"/>
      <c r="Z194" s="125"/>
      <c r="AA194" s="125"/>
      <c r="AB194" s="125"/>
      <c r="AC194" s="125"/>
      <c r="AD194" s="125"/>
      <c r="AE194" s="125"/>
      <c r="AF194" s="125"/>
      <c r="AG194" s="125"/>
      <c r="AH194" s="125"/>
      <c r="AI194" s="125"/>
      <c r="AJ194" s="125"/>
      <c r="AK194" s="125"/>
      <c r="AL194" s="125"/>
      <c r="AM194" s="125"/>
      <c r="AN194" s="125"/>
      <c r="AO194" s="125"/>
      <c r="AP194" s="125"/>
      <c r="AQ194" s="125"/>
      <c r="AR194" s="125"/>
      <c r="AS194" s="125"/>
      <c r="AT194" s="125"/>
      <c r="AU194" s="122"/>
      <c r="AV194" s="908"/>
      <c r="AW194" s="908"/>
      <c r="AX194" s="908"/>
      <c r="AY194" s="908"/>
      <c r="AZ194" s="361"/>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423"/>
      <c r="CN194" s="423"/>
      <c r="CO194" s="423"/>
      <c r="CP194" s="423"/>
      <c r="CQ194" s="423"/>
      <c r="CR194" s="423"/>
      <c r="CS194" s="423"/>
      <c r="CT194" s="423"/>
      <c r="CU194" s="423"/>
      <c r="CV194" s="6"/>
      <c r="CW194" s="6"/>
      <c r="CX194" s="6"/>
      <c r="CY194" s="6"/>
      <c r="CZ194" s="6"/>
    </row>
    <row r="195" s="333" customFormat="true" ht="15" customHeight="true" x14ac:dyDescent="0.2">
      <c r="A195" s="188"/>
      <c r="B195" s="157"/>
      <c r="C195" s="121"/>
      <c r="D195" s="128"/>
      <c r="E195" s="128"/>
      <c r="F195" s="128"/>
      <c r="G195" s="127"/>
      <c r="H195" s="120"/>
      <c r="I195" s="128"/>
      <c r="J195" s="128"/>
      <c r="K195" s="128"/>
      <c r="L195" s="119"/>
      <c r="M195" s="121"/>
      <c r="N195" s="128"/>
      <c r="O195" s="128"/>
      <c r="P195" s="128"/>
      <c r="Q195" s="127"/>
      <c r="R195" s="120"/>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19"/>
      <c r="AV195" s="908"/>
      <c r="AW195" s="908"/>
      <c r="AX195" s="908"/>
      <c r="AY195" s="908"/>
      <c r="AZ195" s="361"/>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423"/>
      <c r="CN195" s="423"/>
      <c r="CO195" s="423"/>
      <c r="CP195" s="423"/>
      <c r="CQ195" s="423"/>
      <c r="CR195" s="423"/>
      <c r="CS195" s="423"/>
      <c r="CT195" s="423"/>
      <c r="CU195" s="423"/>
      <c r="CV195" s="6"/>
      <c r="CW195" s="6"/>
      <c r="CX195" s="6"/>
      <c r="CY195" s="6"/>
      <c r="CZ195" s="6"/>
    </row>
    <row r="196" s="333" customFormat="true" ht="15" customHeight="true" x14ac:dyDescent="0.2">
      <c r="A196" s="188"/>
      <c r="B196" s="157"/>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19"/>
      <c r="AV196" s="908"/>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423"/>
      <c r="CN196" s="423"/>
      <c r="CO196" s="423"/>
      <c r="CP196" s="423"/>
      <c r="CQ196" s="423"/>
      <c r="CR196" s="423"/>
      <c r="CS196" s="423"/>
      <c r="CT196" s="423"/>
      <c r="CU196" s="423"/>
      <c r="CV196" s="6"/>
      <c r="CW196" s="6"/>
      <c r="CX196" s="6"/>
      <c r="CY196" s="6"/>
      <c r="CZ196" s="6"/>
    </row>
    <row r="197" s="333" customFormat="true" ht="15" customHeight="true" x14ac:dyDescent="0.2">
      <c r="A197" s="188"/>
      <c r="B197" s="157"/>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19"/>
      <c r="AV197" s="908"/>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423"/>
      <c r="CN197" s="423"/>
      <c r="CO197" s="423"/>
      <c r="CP197" s="423"/>
      <c r="CQ197" s="423"/>
      <c r="CR197" s="423"/>
      <c r="CS197" s="423"/>
      <c r="CT197" s="423"/>
      <c r="CU197" s="423"/>
      <c r="CV197" s="6"/>
      <c r="CW197" s="6"/>
      <c r="CX197" s="6"/>
      <c r="CY197" s="6"/>
      <c r="CZ197" s="6"/>
    </row>
    <row r="198" s="333" customFormat="true" ht="15" customHeight="true" x14ac:dyDescent="0.2">
      <c r="A198" s="188"/>
      <c r="B198" s="157"/>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19"/>
      <c r="AV198" s="908"/>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423"/>
      <c r="CN198" s="423"/>
      <c r="CO198" s="423"/>
      <c r="CP198" s="423"/>
      <c r="CQ198" s="423"/>
      <c r="CR198" s="423"/>
      <c r="CS198" s="423"/>
      <c r="CT198" s="423"/>
      <c r="CU198" s="423"/>
      <c r="CV198" s="6"/>
      <c r="CW198" s="6"/>
      <c r="CX198" s="6"/>
      <c r="CY198" s="6"/>
      <c r="CZ198" s="6"/>
    </row>
    <row r="199" s="333" customFormat="true" ht="15" customHeight="true" x14ac:dyDescent="0.2">
      <c r="A199" s="188"/>
      <c r="B199" s="157"/>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19"/>
      <c r="AV199" s="908"/>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423"/>
      <c r="CN199" s="423"/>
      <c r="CO199" s="423"/>
      <c r="CP199" s="423"/>
      <c r="CQ199" s="423"/>
      <c r="CR199" s="423"/>
      <c r="CS199" s="423"/>
      <c r="CT199" s="423"/>
      <c r="CU199" s="423"/>
      <c r="CV199" s="6"/>
      <c r="CW199" s="6"/>
      <c r="CX199" s="6"/>
      <c r="CY199" s="6"/>
      <c r="CZ199" s="6"/>
    </row>
    <row r="200" s="333" customFormat="true" ht="15" customHeight="true" x14ac:dyDescent="0.2">
      <c r="A200" s="188"/>
      <c r="B200" s="157"/>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19"/>
      <c r="AV200" s="908"/>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423"/>
      <c r="CN200" s="423"/>
      <c r="CO200" s="423"/>
      <c r="CP200" s="423"/>
      <c r="CQ200" s="423"/>
      <c r="CR200" s="423"/>
      <c r="CS200" s="423"/>
      <c r="CT200" s="423"/>
      <c r="CU200" s="423"/>
      <c r="CV200" s="6"/>
      <c r="CW200" s="6"/>
      <c r="CX200" s="6"/>
      <c r="CY200" s="6"/>
      <c r="CZ200" s="6"/>
    </row>
    <row r="201" s="333" customFormat="true" ht="15" customHeight="true" x14ac:dyDescent="0.2">
      <c r="A201" s="188"/>
      <c r="B201" s="157"/>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19"/>
      <c r="AV201" s="908"/>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423"/>
      <c r="CN201" s="423"/>
      <c r="CO201" s="423"/>
      <c r="CP201" s="423"/>
      <c r="CQ201" s="423"/>
      <c r="CR201" s="423"/>
      <c r="CS201" s="423"/>
      <c r="CT201" s="423"/>
      <c r="CU201" s="423"/>
      <c r="CV201" s="6"/>
      <c r="CW201" s="6"/>
      <c r="CX201" s="6"/>
      <c r="CY201" s="6"/>
      <c r="CZ201" s="6"/>
    </row>
    <row r="202" s="333" customFormat="true" ht="15" customHeight="true" x14ac:dyDescent="0.2">
      <c r="A202" s="188"/>
      <c r="B202" s="157"/>
      <c r="C202" s="121"/>
      <c r="D202" s="128"/>
      <c r="E202" s="128"/>
      <c r="F202" s="128"/>
      <c r="G202" s="127"/>
      <c r="H202" s="120"/>
      <c r="I202" s="128"/>
      <c r="J202" s="128"/>
      <c r="K202" s="128"/>
      <c r="L202" s="119"/>
      <c r="M202" s="121"/>
      <c r="N202" s="128"/>
      <c r="O202" s="128"/>
      <c r="P202" s="128"/>
      <c r="Q202" s="127"/>
      <c r="R202" s="120"/>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19"/>
      <c r="AV202" s="908"/>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423"/>
      <c r="CN202" s="423"/>
      <c r="CO202" s="423"/>
      <c r="CP202" s="423"/>
      <c r="CQ202" s="423"/>
      <c r="CR202" s="423"/>
      <c r="CS202" s="423"/>
      <c r="CT202" s="423"/>
      <c r="CU202" s="423"/>
      <c r="CV202" s="6"/>
      <c r="CW202" s="6"/>
      <c r="CX202" s="6"/>
      <c r="CY202" s="6"/>
      <c r="CZ202" s="6"/>
    </row>
    <row r="203" s="454" customFormat="true" ht="15" customHeight="true" x14ac:dyDescent="0.2">
      <c r="A203" s="165"/>
      <c r="B203" s="158"/>
      <c r="C203" s="140"/>
      <c r="D203" s="139"/>
      <c r="E203" s="139"/>
      <c r="F203" s="139"/>
      <c r="G203" s="138"/>
      <c r="H203" s="137"/>
      <c r="I203" s="139"/>
      <c r="J203" s="139"/>
      <c r="K203" s="139"/>
      <c r="L203" s="136"/>
      <c r="M203" s="140"/>
      <c r="N203" s="139"/>
      <c r="O203" s="139"/>
      <c r="P203" s="139"/>
      <c r="Q203" s="138"/>
      <c r="R203" s="137"/>
      <c r="S203" s="139"/>
      <c r="T203" s="139"/>
      <c r="U203" s="139"/>
      <c r="V203" s="139"/>
      <c r="W203" s="139"/>
      <c r="X203" s="139"/>
      <c r="Y203" s="139"/>
      <c r="Z203" s="139"/>
      <c r="AA203" s="139"/>
      <c r="AB203" s="139"/>
      <c r="AC203" s="139"/>
      <c r="AD203" s="139"/>
      <c r="AE203" s="139"/>
      <c r="AF203" s="139"/>
      <c r="AG203" s="139"/>
      <c r="AH203" s="139"/>
      <c r="AI203" s="139"/>
      <c r="AJ203" s="139"/>
      <c r="AK203" s="139"/>
      <c r="AL203" s="139"/>
      <c r="AM203" s="139"/>
      <c r="AN203" s="139"/>
      <c r="AO203" s="139"/>
      <c r="AP203" s="139"/>
      <c r="AQ203" s="139"/>
      <c r="AR203" s="139"/>
      <c r="AS203" s="139"/>
      <c r="AT203" s="139"/>
      <c r="AU203" s="136"/>
      <c r="AV203" s="908"/>
      <c r="AW203" s="908"/>
      <c r="AX203" s="908"/>
      <c r="AY203" s="908"/>
      <c r="AZ203" s="361"/>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423"/>
      <c r="CN203" s="423"/>
      <c r="CO203" s="423"/>
      <c r="CP203" s="423"/>
      <c r="CQ203" s="423"/>
      <c r="CR203" s="423"/>
      <c r="CS203" s="423"/>
      <c r="CT203" s="423"/>
      <c r="CU203" s="423"/>
      <c r="CV203" s="6"/>
      <c r="CW203" s="6"/>
      <c r="CX203" s="6"/>
      <c r="CY203" s="6"/>
      <c r="CZ203" s="6"/>
    </row>
    <row r="204" s="454" customFormat="true" ht="15" customHeight="true" x14ac:dyDescent="0.2">
      <c r="A204" s="165"/>
      <c r="B204" s="158"/>
      <c r="C204" s="140"/>
      <c r="D204" s="139"/>
      <c r="E204" s="139"/>
      <c r="F204" s="139"/>
      <c r="G204" s="138"/>
      <c r="H204" s="137"/>
      <c r="I204" s="139"/>
      <c r="J204" s="139"/>
      <c r="K204" s="139"/>
      <c r="L204" s="136"/>
      <c r="M204" s="140"/>
      <c r="N204" s="139"/>
      <c r="O204" s="139"/>
      <c r="P204" s="139"/>
      <c r="Q204" s="138"/>
      <c r="R204" s="137"/>
      <c r="S204" s="139"/>
      <c r="T204" s="139"/>
      <c r="U204" s="139"/>
      <c r="V204" s="139"/>
      <c r="W204" s="139"/>
      <c r="X204" s="139"/>
      <c r="Y204" s="139"/>
      <c r="Z204" s="139"/>
      <c r="AA204" s="139"/>
      <c r="AB204" s="139"/>
      <c r="AC204" s="139"/>
      <c r="AD204" s="139"/>
      <c r="AE204" s="139"/>
      <c r="AF204" s="139"/>
      <c r="AG204" s="139"/>
      <c r="AH204" s="139"/>
      <c r="AI204" s="139"/>
      <c r="AJ204" s="139"/>
      <c r="AK204" s="139"/>
      <c r="AL204" s="139"/>
      <c r="AM204" s="139"/>
      <c r="AN204" s="139"/>
      <c r="AO204" s="139"/>
      <c r="AP204" s="139"/>
      <c r="AQ204" s="139"/>
      <c r="AR204" s="139"/>
      <c r="AS204" s="139"/>
      <c r="AT204" s="139"/>
      <c r="AU204" s="136"/>
      <c r="AV204" s="908"/>
      <c r="AW204" s="908"/>
      <c r="AX204" s="908"/>
      <c r="AY204" s="908"/>
      <c r="AZ204" s="361"/>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423"/>
      <c r="CN204" s="423"/>
      <c r="CO204" s="423"/>
      <c r="CP204" s="423"/>
      <c r="CQ204" s="423"/>
      <c r="CR204" s="423"/>
      <c r="CS204" s="423"/>
      <c r="CT204" s="423"/>
      <c r="CU204" s="423"/>
      <c r="CV204" s="6"/>
      <c r="CW204" s="6"/>
      <c r="CX204" s="6"/>
      <c r="CY204" s="6"/>
      <c r="CZ204" s="6"/>
    </row>
    <row r="205" s="454" customFormat="true" ht="15" customHeight="true" x14ac:dyDescent="0.2">
      <c r="A205" s="36"/>
      <c r="B205" s="34"/>
      <c r="C205" s="135"/>
      <c r="D205" s="134"/>
      <c r="E205" s="134"/>
      <c r="F205" s="134"/>
      <c r="G205" s="133"/>
      <c r="H205" s="132"/>
      <c r="I205" s="134"/>
      <c r="J205" s="134"/>
      <c r="K205" s="134"/>
      <c r="L205" s="131"/>
      <c r="M205" s="135"/>
      <c r="N205" s="134"/>
      <c r="O205" s="134"/>
      <c r="P205" s="134"/>
      <c r="Q205" s="133"/>
      <c r="R205" s="132"/>
      <c r="S205" s="134"/>
      <c r="T205" s="134"/>
      <c r="U205" s="134"/>
      <c r="V205" s="134"/>
      <c r="W205" s="134"/>
      <c r="X205" s="134"/>
      <c r="Y205" s="134"/>
      <c r="Z205" s="134"/>
      <c r="AA205" s="134"/>
      <c r="AB205" s="134"/>
      <c r="AC205" s="134"/>
      <c r="AD205" s="134"/>
      <c r="AE205" s="134"/>
      <c r="AF205" s="134"/>
      <c r="AG205" s="134"/>
      <c r="AH205" s="134"/>
      <c r="AI205" s="134"/>
      <c r="AJ205" s="134"/>
      <c r="AK205" s="134"/>
      <c r="AL205" s="134"/>
      <c r="AM205" s="134"/>
      <c r="AN205" s="134"/>
      <c r="AO205" s="134"/>
      <c r="AP205" s="134"/>
      <c r="AQ205" s="134"/>
      <c r="AR205" s="134"/>
      <c r="AS205" s="134"/>
      <c r="AT205" s="134"/>
      <c r="AU205" s="131"/>
      <c r="AV205" s="908"/>
      <c r="AW205" s="908"/>
      <c r="AX205" s="908"/>
      <c r="AY205" s="908"/>
      <c r="AZ205" s="361"/>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435"/>
      <c r="CN205" s="435"/>
      <c r="CO205" s="435"/>
      <c r="CP205" s="435"/>
      <c r="CQ205" s="435"/>
      <c r="CR205" s="435"/>
      <c r="CS205" s="435"/>
      <c r="CT205" s="435"/>
      <c r="CU205" s="435"/>
      <c r="CV205" s="6"/>
      <c r="CW205" s="6"/>
      <c r="CX205" s="6"/>
      <c r="CY205" s="6"/>
      <c r="CZ205" s="6"/>
    </row>
    <row r="206" s="454" customFormat="true" ht="250.15" customHeight="true" x14ac:dyDescent="0.2">
      <c r="B206" s="453"/>
      <c r="AV206" s="361"/>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V207" s="356"/>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V208" s="356"/>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2012</v>
      </c>
      <c r="B209" s="341"/>
      <c r="AV209" s="356"/>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V210" s="356"/>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V211" s="356"/>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V212" s="356"/>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V213" s="356"/>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V214" s="356"/>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AIS12</v>
      </c>
      <c r="AV215" s="356"/>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V216" s="35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V217" s="356"/>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V218" s="35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V219" s="356"/>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454"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415"/>
      <c r="AN220" s="415"/>
      <c r="AO220" s="415"/>
      <c r="AP220" s="415"/>
      <c r="AQ220" s="415"/>
      <c r="AR220" s="415"/>
      <c r="AS220" s="415"/>
      <c r="AT220" s="415"/>
      <c r="AU220" s="415"/>
      <c r="AV220" s="908"/>
      <c r="AW220" s="908"/>
      <c r="AX220" s="908"/>
      <c r="AY220" s="908"/>
      <c r="AZ220" s="361"/>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426"/>
      <c r="CN220" s="426"/>
      <c r="CO220" s="426"/>
      <c r="CP220" s="426"/>
      <c r="CQ220" s="426"/>
      <c r="CR220" s="426"/>
      <c r="CS220" s="426"/>
      <c r="CT220" s="426"/>
      <c r="CU220" s="426"/>
      <c r="CV220" s="360"/>
      <c r="CW220" s="360"/>
      <c r="CX220" s="360"/>
      <c r="CY220" s="360"/>
      <c r="CZ220" s="360"/>
    </row>
    <row r="221" s="454" customFormat="true" ht="24"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148</v>
      </c>
      <c r="T221" s="581" t="s">
        <v>149</v>
      </c>
      <c r="U221" s="581" t="s">
        <v>430</v>
      </c>
      <c r="V221" s="581" t="s">
        <v>150</v>
      </c>
      <c r="W221" s="581" t="s">
        <v>151</v>
      </c>
      <c r="X221" s="581" t="s">
        <v>431</v>
      </c>
      <c r="Y221" s="581" t="s">
        <v>432</v>
      </c>
      <c r="Z221" s="581" t="s">
        <v>433</v>
      </c>
      <c r="AA221" s="581" t="s">
        <v>152</v>
      </c>
      <c r="AB221" s="581" t="s">
        <v>153</v>
      </c>
      <c r="AC221" s="581" t="s">
        <v>434</v>
      </c>
      <c r="AD221" s="581" t="s">
        <v>435</v>
      </c>
      <c r="AE221" s="581" t="s">
        <v>154</v>
      </c>
      <c r="AF221" s="581" t="s">
        <v>155</v>
      </c>
      <c r="AG221" s="581" t="s">
        <v>156</v>
      </c>
      <c r="AH221" s="581" t="s">
        <v>157</v>
      </c>
      <c r="AI221" s="581" t="s">
        <v>436</v>
      </c>
      <c r="AJ221" s="581" t="s">
        <v>158</v>
      </c>
      <c r="AK221" s="581" t="s">
        <v>159</v>
      </c>
      <c r="AL221" s="581" t="s">
        <v>160</v>
      </c>
      <c r="AM221" s="581" t="s">
        <v>437</v>
      </c>
      <c r="AN221" s="581" t="s">
        <v>161</v>
      </c>
      <c r="AO221" s="581" t="s">
        <v>162</v>
      </c>
      <c r="AP221" s="581" t="s">
        <v>163</v>
      </c>
      <c r="AQ221" s="581" t="s">
        <v>164</v>
      </c>
      <c r="AR221" s="581" t="s">
        <v>438</v>
      </c>
      <c r="AS221" s="581" t="s">
        <v>165</v>
      </c>
      <c r="AT221" s="581" t="s">
        <v>166</v>
      </c>
      <c r="AU221" s="582" t="s">
        <v>167</v>
      </c>
      <c r="AV221" s="908"/>
      <c r="AW221" s="908"/>
      <c r="AX221" s="908"/>
      <c r="AY221" s="908"/>
      <c r="AZ221" s="361"/>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148</v>
      </c>
      <c r="BT221" s="554" t="s">
        <v>149</v>
      </c>
      <c r="BU221" s="554" t="s">
        <v>430</v>
      </c>
      <c r="BV221" s="554" t="s">
        <v>150</v>
      </c>
      <c r="BW221" s="554" t="s">
        <v>151</v>
      </c>
      <c r="BX221" s="554" t="s">
        <v>431</v>
      </c>
      <c r="BY221" s="555" t="s">
        <v>432</v>
      </c>
      <c r="BZ221" s="555" t="s">
        <v>433</v>
      </c>
      <c r="CA221" s="555" t="s">
        <v>152</v>
      </c>
      <c r="CB221" s="555" t="s">
        <v>153</v>
      </c>
      <c r="CC221" s="555" t="s">
        <v>434</v>
      </c>
      <c r="CD221" s="555" t="s">
        <v>435</v>
      </c>
      <c r="CE221" s="555" t="s">
        <v>154</v>
      </c>
      <c r="CF221" s="555" t="s">
        <v>155</v>
      </c>
      <c r="CG221" s="555" t="s">
        <v>156</v>
      </c>
      <c r="CH221" s="555" t="s">
        <v>157</v>
      </c>
      <c r="CI221" s="555" t="s">
        <v>436</v>
      </c>
      <c r="CJ221" s="555" t="s">
        <v>158</v>
      </c>
      <c r="CK221" s="555" t="s">
        <v>159</v>
      </c>
      <c r="CL221" s="555" t="s">
        <v>160</v>
      </c>
      <c r="CM221" s="555" t="s">
        <v>437</v>
      </c>
      <c r="CN221" s="555" t="s">
        <v>161</v>
      </c>
      <c r="CO221" s="555" t="s">
        <v>162</v>
      </c>
      <c r="CP221" s="555" t="s">
        <v>163</v>
      </c>
      <c r="CQ221" s="555" t="s">
        <v>164</v>
      </c>
      <c r="CR221" s="555" t="s">
        <v>438</v>
      </c>
      <c r="CS221" s="555" t="s">
        <v>165</v>
      </c>
      <c r="CT221" s="555" t="s">
        <v>166</v>
      </c>
      <c r="CU221" s="555" t="s">
        <v>167</v>
      </c>
      <c r="CV221" s="201"/>
      <c r="CW221" s="201"/>
      <c r="CX221" s="201"/>
      <c r="CY221" s="201"/>
      <c r="CZ221" s="201"/>
    </row>
    <row r="222" s="454" customFormat="true" ht="15" customHeight="true" x14ac:dyDescent="0.2">
      <c r="A222" s="1068" t="s">
        <v>36</v>
      </c>
      <c r="B222" s="386" t="s">
        <v>15</v>
      </c>
      <c r="C222" s="84" t="s">
        <v>35</v>
      </c>
      <c r="D222" s="79" t="s">
        <v>35</v>
      </c>
      <c r="E222" s="79" t="s">
        <v>35</v>
      </c>
      <c r="F222" s="79" t="s">
        <v>35</v>
      </c>
      <c r="G222" s="74" t="s">
        <v>35</v>
      </c>
      <c r="H222" s="69" t="s">
        <v>35</v>
      </c>
      <c r="I222" s="79" t="s">
        <v>35</v>
      </c>
      <c r="J222" s="79" t="s">
        <v>35</v>
      </c>
      <c r="K222" s="79" t="s">
        <v>35</v>
      </c>
      <c r="L222" s="64" t="s">
        <v>35</v>
      </c>
      <c r="M222" s="84" t="s">
        <v>35</v>
      </c>
      <c r="N222" s="79" t="s">
        <v>35</v>
      </c>
      <c r="O222" s="79" t="s">
        <v>35</v>
      </c>
      <c r="P222" s="79" t="s">
        <v>35</v>
      </c>
      <c r="Q222" s="74" t="s">
        <v>35</v>
      </c>
      <c r="R222" s="69" t="s">
        <v>35</v>
      </c>
      <c r="S222" s="79" t="s">
        <v>35</v>
      </c>
      <c r="T222" s="79" t="s">
        <v>35</v>
      </c>
      <c r="U222" s="79" t="s">
        <v>35</v>
      </c>
      <c r="V222" s="79" t="s">
        <v>35</v>
      </c>
      <c r="W222" s="79" t="s">
        <v>35</v>
      </c>
      <c r="X222" s="79" t="s">
        <v>35</v>
      </c>
      <c r="Y222" s="79" t="s">
        <v>35</v>
      </c>
      <c r="Z222" s="79" t="s">
        <v>35</v>
      </c>
      <c r="AA222" s="79" t="s">
        <v>35</v>
      </c>
      <c r="AB222" s="79" t="s">
        <v>35</v>
      </c>
      <c r="AC222" s="79" t="s">
        <v>35</v>
      </c>
      <c r="AD222" s="79" t="s">
        <v>35</v>
      </c>
      <c r="AE222" s="79" t="s">
        <v>35</v>
      </c>
      <c r="AF222" s="79" t="s">
        <v>35</v>
      </c>
      <c r="AG222" s="79" t="s">
        <v>35</v>
      </c>
      <c r="AH222" s="79" t="s">
        <v>35</v>
      </c>
      <c r="AI222" s="79" t="s">
        <v>35</v>
      </c>
      <c r="AJ222" s="79" t="s">
        <v>35</v>
      </c>
      <c r="AK222" s="79" t="s">
        <v>35</v>
      </c>
      <c r="AL222" s="79" t="s">
        <v>35</v>
      </c>
      <c r="AM222" s="79" t="s">
        <v>35</v>
      </c>
      <c r="AN222" s="79" t="s">
        <v>35</v>
      </c>
      <c r="AO222" s="79" t="s">
        <v>35</v>
      </c>
      <c r="AP222" s="79" t="s">
        <v>35</v>
      </c>
      <c r="AQ222" s="79" t="s">
        <v>35</v>
      </c>
      <c r="AR222" s="79" t="s">
        <v>35</v>
      </c>
      <c r="AS222" s="79" t="s">
        <v>35</v>
      </c>
      <c r="AT222" s="79" t="s">
        <v>35</v>
      </c>
      <c r="AU222" s="64" t="s">
        <v>35</v>
      </c>
      <c r="AV222" s="908"/>
      <c r="AW222" s="908"/>
      <c r="AX222" s="908"/>
      <c r="AY222" s="908"/>
      <c r="AZ222" s="361"/>
      <c r="BA222" s="1088" t="s">
        <v>36</v>
      </c>
      <c r="BB222" s="587"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58" t="s">
        <v>35</v>
      </c>
      <c r="BW222" s="58" t="s">
        <v>35</v>
      </c>
      <c r="BX222" s="58" t="s">
        <v>35</v>
      </c>
      <c r="BY222" s="47" t="s">
        <v>35</v>
      </c>
      <c r="BZ222" s="47" t="s">
        <v>35</v>
      </c>
      <c r="CA222" s="47" t="s">
        <v>35</v>
      </c>
      <c r="CB222" s="47" t="s">
        <v>35</v>
      </c>
      <c r="CC222" s="47" t="s">
        <v>35</v>
      </c>
      <c r="CD222" s="47" t="s">
        <v>35</v>
      </c>
      <c r="CE222" s="47" t="s">
        <v>35</v>
      </c>
      <c r="CF222" s="47" t="s">
        <v>35</v>
      </c>
      <c r="CG222" s="47" t="s">
        <v>35</v>
      </c>
      <c r="CH222" s="47" t="s">
        <v>35</v>
      </c>
      <c r="CI222" s="47" t="s">
        <v>35</v>
      </c>
      <c r="CJ222" s="47" t="s">
        <v>35</v>
      </c>
      <c r="CK222" s="47" t="s">
        <v>35</v>
      </c>
      <c r="CL222" s="47" t="s">
        <v>35</v>
      </c>
      <c r="CM222" s="47" t="s">
        <v>35</v>
      </c>
      <c r="CN222" s="47" t="s">
        <v>35</v>
      </c>
      <c r="CO222" s="47" t="s">
        <v>35</v>
      </c>
      <c r="CP222" s="47" t="s">
        <v>35</v>
      </c>
      <c r="CQ222" s="47" t="s">
        <v>35</v>
      </c>
      <c r="CR222" s="47" t="s">
        <v>35</v>
      </c>
      <c r="CS222" s="47" t="s">
        <v>35</v>
      </c>
      <c r="CT222" s="47" t="s">
        <v>35</v>
      </c>
      <c r="CU222" s="47" t="s">
        <v>35</v>
      </c>
      <c r="CV222" s="5"/>
      <c r="CW222" s="5"/>
      <c r="CX222" s="5"/>
      <c r="CY222" s="5"/>
      <c r="CZ222" s="7"/>
    </row>
    <row r="223" s="454" customFormat="true" ht="15" customHeight="true" x14ac:dyDescent="0.2">
      <c r="A223" s="1069"/>
      <c r="B223" s="387" t="s">
        <v>16</v>
      </c>
      <c r="C223" s="83" t="s">
        <v>35</v>
      </c>
      <c r="D223" s="78" t="s">
        <v>35</v>
      </c>
      <c r="E223" s="78" t="s">
        <v>35</v>
      </c>
      <c r="F223" s="78" t="s">
        <v>35</v>
      </c>
      <c r="G223" s="73" t="s">
        <v>35</v>
      </c>
      <c r="H223" s="68" t="s">
        <v>35</v>
      </c>
      <c r="I223" s="78" t="s">
        <v>35</v>
      </c>
      <c r="J223" s="78" t="s">
        <v>35</v>
      </c>
      <c r="K223" s="78" t="s">
        <v>35</v>
      </c>
      <c r="L223" s="63" t="s">
        <v>35</v>
      </c>
      <c r="M223" s="83" t="s">
        <v>35</v>
      </c>
      <c r="N223" s="78" t="s">
        <v>35</v>
      </c>
      <c r="O223" s="78" t="s">
        <v>35</v>
      </c>
      <c r="P223" s="78" t="s">
        <v>35</v>
      </c>
      <c r="Q223" s="73" t="s">
        <v>35</v>
      </c>
      <c r="R223" s="68" t="s">
        <v>35</v>
      </c>
      <c r="S223" s="78" t="s">
        <v>35</v>
      </c>
      <c r="T223" s="78" t="s">
        <v>35</v>
      </c>
      <c r="U223" s="78" t="s">
        <v>35</v>
      </c>
      <c r="V223" s="78" t="s">
        <v>35</v>
      </c>
      <c r="W223" s="78" t="s">
        <v>35</v>
      </c>
      <c r="X223" s="78" t="s">
        <v>35</v>
      </c>
      <c r="Y223" s="78" t="s">
        <v>35</v>
      </c>
      <c r="Z223" s="78" t="s">
        <v>35</v>
      </c>
      <c r="AA223" s="78" t="s">
        <v>35</v>
      </c>
      <c r="AB223" s="78" t="s">
        <v>35</v>
      </c>
      <c r="AC223" s="78" t="s">
        <v>35</v>
      </c>
      <c r="AD223" s="78" t="s">
        <v>35</v>
      </c>
      <c r="AE223" s="78" t="s">
        <v>35</v>
      </c>
      <c r="AF223" s="78" t="s">
        <v>35</v>
      </c>
      <c r="AG223" s="78" t="s">
        <v>35</v>
      </c>
      <c r="AH223" s="78" t="s">
        <v>35</v>
      </c>
      <c r="AI223" s="78" t="s">
        <v>35</v>
      </c>
      <c r="AJ223" s="78" t="s">
        <v>35</v>
      </c>
      <c r="AK223" s="78" t="s">
        <v>35</v>
      </c>
      <c r="AL223" s="78" t="s">
        <v>35</v>
      </c>
      <c r="AM223" s="78" t="s">
        <v>35</v>
      </c>
      <c r="AN223" s="78" t="s">
        <v>35</v>
      </c>
      <c r="AO223" s="78" t="s">
        <v>35</v>
      </c>
      <c r="AP223" s="78" t="s">
        <v>35</v>
      </c>
      <c r="AQ223" s="78" t="s">
        <v>35</v>
      </c>
      <c r="AR223" s="78" t="s">
        <v>35</v>
      </c>
      <c r="AS223" s="78" t="s">
        <v>35</v>
      </c>
      <c r="AT223" s="78" t="s">
        <v>35</v>
      </c>
      <c r="AU223" s="63" t="s">
        <v>35</v>
      </c>
      <c r="AV223" s="908"/>
      <c r="AW223" s="908"/>
      <c r="AX223" s="908"/>
      <c r="AY223" s="908"/>
      <c r="AZ223" s="361"/>
      <c r="BA223" s="1089"/>
      <c r="BB223" s="585"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57" t="s">
        <v>35</v>
      </c>
      <c r="BW223" s="57" t="s">
        <v>35</v>
      </c>
      <c r="BX223" s="57" t="s">
        <v>35</v>
      </c>
      <c r="BY223" s="46" t="s">
        <v>35</v>
      </c>
      <c r="BZ223" s="46" t="s">
        <v>35</v>
      </c>
      <c r="CA223" s="46" t="s">
        <v>35</v>
      </c>
      <c r="CB223" s="46" t="s">
        <v>35</v>
      </c>
      <c r="CC223" s="46" t="s">
        <v>35</v>
      </c>
      <c r="CD223" s="46" t="s">
        <v>35</v>
      </c>
      <c r="CE223" s="46" t="s">
        <v>35</v>
      </c>
      <c r="CF223" s="46" t="s">
        <v>35</v>
      </c>
      <c r="CG223" s="46" t="s">
        <v>35</v>
      </c>
      <c r="CH223" s="46" t="s">
        <v>35</v>
      </c>
      <c r="CI223" s="46" t="s">
        <v>35</v>
      </c>
      <c r="CJ223" s="46" t="s">
        <v>35</v>
      </c>
      <c r="CK223" s="46" t="s">
        <v>35</v>
      </c>
      <c r="CL223" s="46" t="s">
        <v>35</v>
      </c>
      <c r="CM223" s="46" t="s">
        <v>35</v>
      </c>
      <c r="CN223" s="46" t="s">
        <v>35</v>
      </c>
      <c r="CO223" s="46" t="s">
        <v>35</v>
      </c>
      <c r="CP223" s="46" t="s">
        <v>35</v>
      </c>
      <c r="CQ223" s="46" t="s">
        <v>35</v>
      </c>
      <c r="CR223" s="46" t="s">
        <v>35</v>
      </c>
      <c r="CS223" s="46" t="s">
        <v>35</v>
      </c>
      <c r="CT223" s="46" t="s">
        <v>35</v>
      </c>
      <c r="CU223" s="46" t="s">
        <v>35</v>
      </c>
      <c r="CV223" s="5"/>
      <c r="CW223" s="5"/>
      <c r="CX223" s="5"/>
      <c r="CY223" s="5"/>
      <c r="CZ223" s="7"/>
    </row>
    <row r="224" s="454" customFormat="true" ht="15" customHeight="true" x14ac:dyDescent="0.2">
      <c r="A224" s="1070"/>
      <c r="B224" s="388" t="s">
        <v>20</v>
      </c>
      <c r="C224" s="83" t="s">
        <v>35</v>
      </c>
      <c r="D224" s="78" t="s">
        <v>35</v>
      </c>
      <c r="E224" s="78" t="s">
        <v>35</v>
      </c>
      <c r="F224" s="78" t="s">
        <v>35</v>
      </c>
      <c r="G224" s="73" t="s">
        <v>35</v>
      </c>
      <c r="H224" s="68" t="s">
        <v>35</v>
      </c>
      <c r="I224" s="78" t="s">
        <v>35</v>
      </c>
      <c r="J224" s="78" t="s">
        <v>35</v>
      </c>
      <c r="K224" s="78" t="s">
        <v>35</v>
      </c>
      <c r="L224" s="63" t="s">
        <v>35</v>
      </c>
      <c r="M224" s="83" t="s">
        <v>35</v>
      </c>
      <c r="N224" s="78" t="s">
        <v>35</v>
      </c>
      <c r="O224" s="78" t="s">
        <v>35</v>
      </c>
      <c r="P224" s="78" t="s">
        <v>35</v>
      </c>
      <c r="Q224" s="73" t="s">
        <v>35</v>
      </c>
      <c r="R224" s="68" t="s">
        <v>35</v>
      </c>
      <c r="S224" s="78" t="s">
        <v>35</v>
      </c>
      <c r="T224" s="78" t="s">
        <v>35</v>
      </c>
      <c r="U224" s="78" t="s">
        <v>35</v>
      </c>
      <c r="V224" s="78" t="s">
        <v>35</v>
      </c>
      <c r="W224" s="78" t="s">
        <v>35</v>
      </c>
      <c r="X224" s="78" t="s">
        <v>35</v>
      </c>
      <c r="Y224" s="78" t="s">
        <v>35</v>
      </c>
      <c r="Z224" s="78" t="s">
        <v>35</v>
      </c>
      <c r="AA224" s="78" t="s">
        <v>35</v>
      </c>
      <c r="AB224" s="78" t="s">
        <v>35</v>
      </c>
      <c r="AC224" s="78" t="s">
        <v>35</v>
      </c>
      <c r="AD224" s="78" t="s">
        <v>35</v>
      </c>
      <c r="AE224" s="78" t="s">
        <v>35</v>
      </c>
      <c r="AF224" s="78" t="s">
        <v>35</v>
      </c>
      <c r="AG224" s="78" t="s">
        <v>35</v>
      </c>
      <c r="AH224" s="78" t="s">
        <v>35</v>
      </c>
      <c r="AI224" s="78" t="s">
        <v>35</v>
      </c>
      <c r="AJ224" s="78" t="s">
        <v>35</v>
      </c>
      <c r="AK224" s="78" t="s">
        <v>35</v>
      </c>
      <c r="AL224" s="78" t="s">
        <v>35</v>
      </c>
      <c r="AM224" s="78" t="s">
        <v>35</v>
      </c>
      <c r="AN224" s="78" t="s">
        <v>35</v>
      </c>
      <c r="AO224" s="78" t="s">
        <v>35</v>
      </c>
      <c r="AP224" s="78" t="s">
        <v>35</v>
      </c>
      <c r="AQ224" s="78" t="s">
        <v>35</v>
      </c>
      <c r="AR224" s="78" t="s">
        <v>35</v>
      </c>
      <c r="AS224" s="78" t="s">
        <v>35</v>
      </c>
      <c r="AT224" s="78" t="s">
        <v>35</v>
      </c>
      <c r="AU224" s="63" t="s">
        <v>35</v>
      </c>
      <c r="AV224" s="908"/>
      <c r="AW224" s="908"/>
      <c r="AX224" s="908"/>
      <c r="AY224" s="908"/>
      <c r="AZ224" s="361"/>
      <c r="BA224" s="1089"/>
      <c r="BB224" s="585"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57" t="s">
        <v>35</v>
      </c>
      <c r="BW224" s="57" t="s">
        <v>35</v>
      </c>
      <c r="BX224" s="57" t="s">
        <v>35</v>
      </c>
      <c r="BY224" s="46" t="s">
        <v>35</v>
      </c>
      <c r="BZ224" s="46" t="s">
        <v>35</v>
      </c>
      <c r="CA224" s="46" t="s">
        <v>35</v>
      </c>
      <c r="CB224" s="46" t="s">
        <v>35</v>
      </c>
      <c r="CC224" s="46" t="s">
        <v>35</v>
      </c>
      <c r="CD224" s="46" t="s">
        <v>35</v>
      </c>
      <c r="CE224" s="46" t="s">
        <v>35</v>
      </c>
      <c r="CF224" s="46" t="s">
        <v>35</v>
      </c>
      <c r="CG224" s="46" t="s">
        <v>35</v>
      </c>
      <c r="CH224" s="46" t="s">
        <v>35</v>
      </c>
      <c r="CI224" s="46" t="s">
        <v>35</v>
      </c>
      <c r="CJ224" s="46" t="s">
        <v>35</v>
      </c>
      <c r="CK224" s="46" t="s">
        <v>35</v>
      </c>
      <c r="CL224" s="46" t="s">
        <v>35</v>
      </c>
      <c r="CM224" s="46" t="s">
        <v>35</v>
      </c>
      <c r="CN224" s="46" t="s">
        <v>35</v>
      </c>
      <c r="CO224" s="46" t="s">
        <v>35</v>
      </c>
      <c r="CP224" s="46" t="s">
        <v>35</v>
      </c>
      <c r="CQ224" s="46" t="s">
        <v>35</v>
      </c>
      <c r="CR224" s="46" t="s">
        <v>35</v>
      </c>
      <c r="CS224" s="46" t="s">
        <v>35</v>
      </c>
      <c r="CT224" s="46" t="s">
        <v>35</v>
      </c>
      <c r="CU224" s="46" t="s">
        <v>35</v>
      </c>
      <c r="CV224" s="5"/>
      <c r="CW224" s="5"/>
      <c r="CX224" s="5"/>
      <c r="CY224" s="5"/>
      <c r="CZ224" s="7"/>
    </row>
    <row r="225" s="454" customFormat="true" ht="15" customHeight="true" x14ac:dyDescent="0.2">
      <c r="A225" s="161"/>
      <c r="B225" s="147"/>
      <c r="C225" s="106"/>
      <c r="D225" s="105"/>
      <c r="E225" s="105"/>
      <c r="F225" s="105"/>
      <c r="G225" s="104"/>
      <c r="H225" s="103"/>
      <c r="I225" s="105"/>
      <c r="J225" s="105"/>
      <c r="K225" s="105"/>
      <c r="L225" s="102"/>
      <c r="M225" s="106"/>
      <c r="N225" s="105"/>
      <c r="O225" s="105"/>
      <c r="P225" s="105"/>
      <c r="Q225" s="104"/>
      <c r="R225" s="103"/>
      <c r="S225" s="105"/>
      <c r="T225" s="105"/>
      <c r="U225" s="105"/>
      <c r="V225" s="105"/>
      <c r="W225" s="105"/>
      <c r="X225" s="105"/>
      <c r="Y225" s="105"/>
      <c r="Z225" s="105"/>
      <c r="AA225" s="105"/>
      <c r="AB225" s="105"/>
      <c r="AC225" s="128"/>
      <c r="AD225" s="128"/>
      <c r="AE225" s="128"/>
      <c r="AF225" s="128"/>
      <c r="AG225" s="128"/>
      <c r="AH225" s="128"/>
      <c r="AI225" s="128"/>
      <c r="AJ225" s="128"/>
      <c r="AK225" s="128"/>
      <c r="AL225" s="128"/>
      <c r="AM225" s="128"/>
      <c r="AN225" s="128"/>
      <c r="AO225" s="128"/>
      <c r="AP225" s="128"/>
      <c r="AQ225" s="128"/>
      <c r="AR225" s="128"/>
      <c r="AS225" s="128"/>
      <c r="AT225" s="128"/>
      <c r="AU225" s="119"/>
      <c r="AV225" s="908"/>
      <c r="AW225" s="908"/>
      <c r="AX225" s="908"/>
      <c r="AY225" s="908"/>
      <c r="AZ225" s="361"/>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46" t="s">
        <v>35</v>
      </c>
      <c r="CN225" s="46" t="s">
        <v>35</v>
      </c>
      <c r="CO225" s="46" t="s">
        <v>35</v>
      </c>
      <c r="CP225" s="46" t="s">
        <v>35</v>
      </c>
      <c r="CQ225" s="46" t="s">
        <v>35</v>
      </c>
      <c r="CR225" s="46" t="s">
        <v>35</v>
      </c>
      <c r="CS225" s="46" t="s">
        <v>35</v>
      </c>
      <c r="CT225" s="46" t="s">
        <v>35</v>
      </c>
      <c r="CU225" s="46" t="s">
        <v>35</v>
      </c>
      <c r="CV225" s="7"/>
      <c r="CW225" s="7"/>
      <c r="CX225" s="7"/>
      <c r="CY225" s="7"/>
      <c r="CZ225" s="7"/>
    </row>
    <row r="226" s="454" customFormat="true" ht="15" customHeight="true" x14ac:dyDescent="0.2">
      <c r="A226" s="165"/>
      <c r="B226" s="158"/>
      <c r="C226" s="177"/>
      <c r="D226" s="176"/>
      <c r="E226" s="176"/>
      <c r="F226" s="176"/>
      <c r="G226" s="166"/>
      <c r="H226" s="169"/>
      <c r="I226" s="176"/>
      <c r="J226" s="176"/>
      <c r="K226" s="176"/>
      <c r="L226" s="172"/>
      <c r="M226" s="177"/>
      <c r="N226" s="176"/>
      <c r="O226" s="176"/>
      <c r="P226" s="176"/>
      <c r="Q226" s="166"/>
      <c r="R226" s="169"/>
      <c r="S226" s="176"/>
      <c r="T226" s="176"/>
      <c r="U226" s="176"/>
      <c r="V226" s="176"/>
      <c r="W226" s="176"/>
      <c r="X226" s="176"/>
      <c r="Y226" s="176"/>
      <c r="Z226" s="176"/>
      <c r="AA226" s="176"/>
      <c r="AB226" s="176"/>
      <c r="AC226" s="176"/>
      <c r="AD226" s="176"/>
      <c r="AE226" s="176"/>
      <c r="AF226" s="176"/>
      <c r="AG226" s="176"/>
      <c r="AH226" s="176"/>
      <c r="AI226" s="176"/>
      <c r="AJ226" s="176"/>
      <c r="AK226" s="176"/>
      <c r="AL226" s="176"/>
      <c r="AM226" s="176"/>
      <c r="AN226" s="176"/>
      <c r="AO226" s="176"/>
      <c r="AP226" s="176"/>
      <c r="AQ226" s="176"/>
      <c r="AR226" s="176"/>
      <c r="AS226" s="176"/>
      <c r="AT226" s="176"/>
      <c r="AU226" s="172"/>
      <c r="AV226" s="908"/>
      <c r="AW226" s="908"/>
      <c r="AX226" s="908"/>
      <c r="AY226" s="908"/>
      <c r="AZ226" s="361"/>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46" t="s">
        <v>35</v>
      </c>
      <c r="CN226" s="46" t="s">
        <v>35</v>
      </c>
      <c r="CO226" s="46" t="s">
        <v>35</v>
      </c>
      <c r="CP226" s="46" t="s">
        <v>35</v>
      </c>
      <c r="CQ226" s="46" t="s">
        <v>35</v>
      </c>
      <c r="CR226" s="46" t="s">
        <v>35</v>
      </c>
      <c r="CS226" s="46" t="s">
        <v>35</v>
      </c>
      <c r="CT226" s="46" t="s">
        <v>35</v>
      </c>
      <c r="CU226" s="46" t="s">
        <v>35</v>
      </c>
      <c r="CV226" s="7"/>
      <c r="CW226" s="7"/>
      <c r="CX226" s="7"/>
      <c r="CY226" s="7"/>
      <c r="CZ226" s="7"/>
    </row>
    <row r="227" s="454" customFormat="true" ht="15" customHeight="true" x14ac:dyDescent="0.2">
      <c r="A227" s="165"/>
      <c r="B227" s="158"/>
      <c r="C227" s="177"/>
      <c r="D227" s="176"/>
      <c r="E227" s="176"/>
      <c r="F227" s="176"/>
      <c r="G227" s="166"/>
      <c r="H227" s="169"/>
      <c r="I227" s="176"/>
      <c r="J227" s="176"/>
      <c r="K227" s="176"/>
      <c r="L227" s="172"/>
      <c r="M227" s="177"/>
      <c r="N227" s="176"/>
      <c r="O227" s="176"/>
      <c r="P227" s="176"/>
      <c r="Q227" s="166"/>
      <c r="R227" s="169"/>
      <c r="S227" s="176"/>
      <c r="T227" s="176"/>
      <c r="U227" s="176"/>
      <c r="V227" s="176"/>
      <c r="W227" s="176"/>
      <c r="X227" s="176"/>
      <c r="Y227" s="176"/>
      <c r="Z227" s="176"/>
      <c r="AA227" s="176"/>
      <c r="AB227" s="176"/>
      <c r="AC227" s="176"/>
      <c r="AD227" s="176"/>
      <c r="AE227" s="176"/>
      <c r="AF227" s="176"/>
      <c r="AG227" s="176"/>
      <c r="AH227" s="176"/>
      <c r="AI227" s="176"/>
      <c r="AJ227" s="176"/>
      <c r="AK227" s="176"/>
      <c r="AL227" s="176"/>
      <c r="AM227" s="176"/>
      <c r="AN227" s="176"/>
      <c r="AO227" s="176"/>
      <c r="AP227" s="176"/>
      <c r="AQ227" s="176"/>
      <c r="AR227" s="176"/>
      <c r="AS227" s="176"/>
      <c r="AT227" s="176"/>
      <c r="AU227" s="172"/>
      <c r="AV227" s="908"/>
      <c r="AW227" s="908"/>
      <c r="AX227" s="908"/>
      <c r="AY227" s="908"/>
      <c r="AZ227" s="361"/>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46" t="s">
        <v>35</v>
      </c>
      <c r="CN227" s="46" t="s">
        <v>35</v>
      </c>
      <c r="CO227" s="46" t="s">
        <v>35</v>
      </c>
      <c r="CP227" s="46" t="s">
        <v>35</v>
      </c>
      <c r="CQ227" s="46" t="s">
        <v>35</v>
      </c>
      <c r="CR227" s="46" t="s">
        <v>35</v>
      </c>
      <c r="CS227" s="46" t="s">
        <v>35</v>
      </c>
      <c r="CT227" s="46" t="s">
        <v>35</v>
      </c>
      <c r="CU227" s="46" t="s">
        <v>35</v>
      </c>
      <c r="CV227" s="7"/>
      <c r="CW227" s="7"/>
      <c r="CX227" s="7"/>
      <c r="CY227" s="7"/>
      <c r="CZ227" s="7"/>
    </row>
    <row r="228" s="454" customFormat="true" ht="15" customHeight="true" x14ac:dyDescent="0.2">
      <c r="A228" s="165"/>
      <c r="B228" s="158"/>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5"/>
      <c r="AR228" s="125"/>
      <c r="AS228" s="125"/>
      <c r="AT228" s="125"/>
      <c r="AU228" s="122"/>
      <c r="AV228" s="908"/>
      <c r="AW228" s="908"/>
      <c r="AX228" s="908"/>
      <c r="AY228" s="908"/>
      <c r="AZ228" s="361"/>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46" t="s">
        <v>35</v>
      </c>
      <c r="CN228" s="46" t="s">
        <v>35</v>
      </c>
      <c r="CO228" s="46" t="s">
        <v>35</v>
      </c>
      <c r="CP228" s="46" t="s">
        <v>35</v>
      </c>
      <c r="CQ228" s="46" t="s">
        <v>35</v>
      </c>
      <c r="CR228" s="46" t="s">
        <v>35</v>
      </c>
      <c r="CS228" s="46" t="s">
        <v>35</v>
      </c>
      <c r="CT228" s="46" t="s">
        <v>35</v>
      </c>
      <c r="CU228" s="46" t="s">
        <v>35</v>
      </c>
      <c r="CV228" s="7"/>
      <c r="CW228" s="7"/>
      <c r="CX228" s="7"/>
      <c r="CY228" s="7"/>
      <c r="CZ228" s="7"/>
    </row>
    <row r="229" s="454" customFormat="true" ht="15" customHeight="true" x14ac:dyDescent="0.2">
      <c r="A229" s="165"/>
      <c r="B229" s="158"/>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5"/>
      <c r="AR229" s="125"/>
      <c r="AS229" s="125"/>
      <c r="AT229" s="125"/>
      <c r="AU229" s="122"/>
      <c r="AV229" s="908"/>
      <c r="AW229" s="908"/>
      <c r="AX229" s="908"/>
      <c r="AY229" s="908"/>
      <c r="AZ229" s="361"/>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46" t="s">
        <v>35</v>
      </c>
      <c r="CN229" s="46" t="s">
        <v>35</v>
      </c>
      <c r="CO229" s="46" t="s">
        <v>35</v>
      </c>
      <c r="CP229" s="46" t="s">
        <v>35</v>
      </c>
      <c r="CQ229" s="46" t="s">
        <v>35</v>
      </c>
      <c r="CR229" s="46" t="s">
        <v>35</v>
      </c>
      <c r="CS229" s="46" t="s">
        <v>35</v>
      </c>
      <c r="CT229" s="46" t="s">
        <v>35</v>
      </c>
      <c r="CU229" s="46" t="s">
        <v>35</v>
      </c>
      <c r="CV229" s="7"/>
      <c r="CW229" s="7"/>
      <c r="CX229" s="7"/>
      <c r="CY229" s="7"/>
      <c r="CZ229" s="7"/>
    </row>
    <row r="230" s="454" customFormat="true" ht="15" customHeight="true" x14ac:dyDescent="0.2">
      <c r="A230" s="165"/>
      <c r="B230" s="158"/>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5"/>
      <c r="AR230" s="125"/>
      <c r="AS230" s="125"/>
      <c r="AT230" s="125"/>
      <c r="AU230" s="122"/>
      <c r="AV230" s="908"/>
      <c r="AW230" s="908"/>
      <c r="AX230" s="908"/>
      <c r="AY230" s="908"/>
      <c r="AZ230" s="361"/>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46" t="s">
        <v>35</v>
      </c>
      <c r="CN230" s="46" t="s">
        <v>35</v>
      </c>
      <c r="CO230" s="46" t="s">
        <v>35</v>
      </c>
      <c r="CP230" s="46" t="s">
        <v>35</v>
      </c>
      <c r="CQ230" s="46" t="s">
        <v>35</v>
      </c>
      <c r="CR230" s="46" t="s">
        <v>35</v>
      </c>
      <c r="CS230" s="46" t="s">
        <v>35</v>
      </c>
      <c r="CT230" s="46" t="s">
        <v>35</v>
      </c>
      <c r="CU230" s="46" t="s">
        <v>35</v>
      </c>
      <c r="CV230" s="7"/>
      <c r="CW230" s="7"/>
      <c r="CX230" s="7"/>
      <c r="CY230" s="7"/>
      <c r="CZ230" s="7"/>
    </row>
    <row r="231" s="454" customFormat="true" ht="15" customHeight="true" x14ac:dyDescent="0.2">
      <c r="A231" s="165"/>
      <c r="B231" s="158"/>
      <c r="C231" s="177"/>
      <c r="D231" s="176"/>
      <c r="E231" s="176"/>
      <c r="F231" s="176"/>
      <c r="G231" s="166"/>
      <c r="H231" s="169"/>
      <c r="I231" s="176"/>
      <c r="J231" s="176"/>
      <c r="K231" s="176"/>
      <c r="L231" s="172"/>
      <c r="M231" s="177"/>
      <c r="N231" s="176"/>
      <c r="O231" s="176"/>
      <c r="P231" s="176"/>
      <c r="Q231" s="166"/>
      <c r="R231" s="169"/>
      <c r="S231" s="176"/>
      <c r="T231" s="176"/>
      <c r="U231" s="176"/>
      <c r="V231" s="176"/>
      <c r="W231" s="176"/>
      <c r="X231" s="176"/>
      <c r="Y231" s="176"/>
      <c r="Z231" s="176"/>
      <c r="AA231" s="176"/>
      <c r="AB231" s="176"/>
      <c r="AC231" s="128"/>
      <c r="AD231" s="128"/>
      <c r="AE231" s="128"/>
      <c r="AF231" s="128"/>
      <c r="AG231" s="128"/>
      <c r="AH231" s="128"/>
      <c r="AI231" s="128"/>
      <c r="AJ231" s="128"/>
      <c r="AK231" s="128"/>
      <c r="AL231" s="128"/>
      <c r="AM231" s="128"/>
      <c r="AN231" s="128"/>
      <c r="AO231" s="128"/>
      <c r="AP231" s="128"/>
      <c r="AQ231" s="128"/>
      <c r="AR231" s="128"/>
      <c r="AS231" s="128"/>
      <c r="AT231" s="128"/>
      <c r="AU231" s="119"/>
      <c r="AV231" s="908"/>
      <c r="AW231" s="908"/>
      <c r="AX231" s="908"/>
      <c r="AY231" s="908"/>
      <c r="AZ231" s="361"/>
      <c r="BA231" s="457"/>
      <c r="BB231" s="585"/>
      <c r="BC231" s="430"/>
      <c r="BD231" s="422"/>
      <c r="BE231" s="422"/>
      <c r="BF231" s="422"/>
      <c r="BG231" s="434"/>
      <c r="BH231" s="430"/>
      <c r="BI231" s="422"/>
      <c r="BJ231" s="422"/>
      <c r="BK231" s="422"/>
      <c r="BL231" s="434"/>
      <c r="BM231" s="430"/>
      <c r="BN231" s="422"/>
      <c r="BO231" s="422"/>
      <c r="BP231" s="422"/>
      <c r="BQ231" s="434"/>
      <c r="BR231" s="430"/>
      <c r="BS231" s="422"/>
      <c r="BT231" s="422"/>
      <c r="BU231" s="422"/>
      <c r="BV231" s="422"/>
      <c r="BW231" s="422"/>
      <c r="BX231" s="422"/>
      <c r="BY231" s="423"/>
      <c r="BZ231" s="423"/>
      <c r="CA231" s="423"/>
      <c r="CB231" s="423"/>
      <c r="CC231" s="423"/>
      <c r="CD231" s="423"/>
      <c r="CE231" s="423"/>
      <c r="CF231" s="423"/>
      <c r="CG231" s="423"/>
      <c r="CH231" s="423"/>
      <c r="CI231" s="423"/>
      <c r="CJ231" s="423"/>
      <c r="CK231" s="423"/>
      <c r="CL231" s="423"/>
      <c r="CM231" s="423"/>
      <c r="CN231" s="423"/>
      <c r="CO231" s="423"/>
      <c r="CP231" s="423"/>
      <c r="CQ231" s="423"/>
      <c r="CR231" s="423"/>
      <c r="CS231" s="423"/>
      <c r="CT231" s="423"/>
      <c r="CU231" s="423"/>
      <c r="CV231" s="6"/>
      <c r="CW231" s="6"/>
      <c r="CX231" s="6"/>
      <c r="CY231" s="6"/>
      <c r="CZ231" s="6"/>
    </row>
    <row r="232" s="454" customFormat="true" ht="15" customHeight="true" x14ac:dyDescent="0.2">
      <c r="A232" s="165"/>
      <c r="B232" s="158"/>
      <c r="C232" s="177"/>
      <c r="D232" s="176"/>
      <c r="E232" s="176"/>
      <c r="F232" s="176"/>
      <c r="G232" s="166"/>
      <c r="H232" s="169"/>
      <c r="I232" s="176"/>
      <c r="J232" s="176"/>
      <c r="K232" s="176"/>
      <c r="L232" s="172"/>
      <c r="M232" s="177"/>
      <c r="N232" s="176"/>
      <c r="O232" s="176"/>
      <c r="P232" s="176"/>
      <c r="Q232" s="166"/>
      <c r="R232" s="169"/>
      <c r="S232" s="176"/>
      <c r="T232" s="176"/>
      <c r="U232" s="176"/>
      <c r="V232" s="176"/>
      <c r="W232" s="176"/>
      <c r="X232" s="176"/>
      <c r="Y232" s="176"/>
      <c r="Z232" s="176"/>
      <c r="AA232" s="176"/>
      <c r="AB232" s="176"/>
      <c r="AC232" s="128"/>
      <c r="AD232" s="128"/>
      <c r="AE232" s="128"/>
      <c r="AF232" s="128"/>
      <c r="AG232" s="128"/>
      <c r="AH232" s="128"/>
      <c r="AI232" s="128"/>
      <c r="AJ232" s="128"/>
      <c r="AK232" s="128"/>
      <c r="AL232" s="128"/>
      <c r="AM232" s="128"/>
      <c r="AN232" s="128"/>
      <c r="AO232" s="128"/>
      <c r="AP232" s="128"/>
      <c r="AQ232" s="128"/>
      <c r="AR232" s="128"/>
      <c r="AS232" s="128"/>
      <c r="AT232" s="128"/>
      <c r="AU232" s="119"/>
      <c r="AV232" s="908"/>
      <c r="AW232" s="908"/>
      <c r="AX232" s="908"/>
      <c r="AY232" s="908"/>
      <c r="AZ232" s="361"/>
      <c r="BA232" s="586"/>
      <c r="BB232" s="585"/>
      <c r="BC232" s="430"/>
      <c r="BD232" s="422"/>
      <c r="BE232" s="422"/>
      <c r="BF232" s="422"/>
      <c r="BG232" s="434"/>
      <c r="BH232" s="430"/>
      <c r="BI232" s="422"/>
      <c r="BJ232" s="422"/>
      <c r="BK232" s="422"/>
      <c r="BL232" s="434"/>
      <c r="BM232" s="430"/>
      <c r="BN232" s="422"/>
      <c r="BO232" s="422"/>
      <c r="BP232" s="422"/>
      <c r="BQ232" s="434"/>
      <c r="BR232" s="430"/>
      <c r="BS232" s="422"/>
      <c r="BT232" s="422"/>
      <c r="BU232" s="422"/>
      <c r="BV232" s="422"/>
      <c r="BW232" s="422"/>
      <c r="BX232" s="422"/>
      <c r="BY232" s="423"/>
      <c r="BZ232" s="423"/>
      <c r="CA232" s="423"/>
      <c r="CB232" s="423"/>
      <c r="CC232" s="423"/>
      <c r="CD232" s="423"/>
      <c r="CE232" s="423"/>
      <c r="CF232" s="423"/>
      <c r="CG232" s="423"/>
      <c r="CH232" s="423"/>
      <c r="CI232" s="423"/>
      <c r="CJ232" s="423"/>
      <c r="CK232" s="423"/>
      <c r="CL232" s="423"/>
      <c r="CM232" s="423"/>
      <c r="CN232" s="423"/>
      <c r="CO232" s="423"/>
      <c r="CP232" s="423"/>
      <c r="CQ232" s="423"/>
      <c r="CR232" s="423"/>
      <c r="CS232" s="423"/>
      <c r="CT232" s="423"/>
      <c r="CU232" s="423"/>
      <c r="CV232" s="6"/>
      <c r="CW232" s="6"/>
      <c r="CX232" s="6"/>
      <c r="CY232" s="6"/>
      <c r="CZ232" s="6"/>
    </row>
    <row r="233" s="454" customFormat="true" ht="15" customHeight="true" x14ac:dyDescent="0.2">
      <c r="A233" s="165"/>
      <c r="B233" s="158"/>
      <c r="C233" s="96"/>
      <c r="D233" s="95"/>
      <c r="E233" s="95"/>
      <c r="F233" s="95"/>
      <c r="G233" s="94"/>
      <c r="H233" s="93"/>
      <c r="I233" s="95"/>
      <c r="J233" s="95"/>
      <c r="K233" s="95"/>
      <c r="L233" s="92"/>
      <c r="M233" s="96"/>
      <c r="N233" s="95"/>
      <c r="O233" s="95"/>
      <c r="P233" s="95"/>
      <c r="Q233" s="94"/>
      <c r="R233" s="93"/>
      <c r="S233" s="95"/>
      <c r="T233" s="95"/>
      <c r="U233" s="95"/>
      <c r="V233" s="95"/>
      <c r="W233" s="95"/>
      <c r="X233" s="95"/>
      <c r="Y233" s="95"/>
      <c r="Z233" s="95"/>
      <c r="AA233" s="95"/>
      <c r="AB233" s="95"/>
      <c r="AC233" s="128"/>
      <c r="AD233" s="128"/>
      <c r="AE233" s="128"/>
      <c r="AF233" s="128"/>
      <c r="AG233" s="128"/>
      <c r="AH233" s="128"/>
      <c r="AI233" s="128"/>
      <c r="AJ233" s="128"/>
      <c r="AK233" s="128"/>
      <c r="AL233" s="128"/>
      <c r="AM233" s="128"/>
      <c r="AN233" s="128"/>
      <c r="AO233" s="128"/>
      <c r="AP233" s="128"/>
      <c r="AQ233" s="128"/>
      <c r="AR233" s="128"/>
      <c r="AS233" s="128"/>
      <c r="AT233" s="128"/>
      <c r="AU233" s="119"/>
      <c r="AV233" s="908"/>
      <c r="AW233" s="908"/>
      <c r="AX233" s="908"/>
      <c r="AY233" s="908"/>
      <c r="AZ233" s="361"/>
      <c r="BA233" s="586"/>
      <c r="BB233" s="585"/>
      <c r="BC233" s="430"/>
      <c r="BD233" s="422"/>
      <c r="BE233" s="422"/>
      <c r="BF233" s="422"/>
      <c r="BG233" s="434"/>
      <c r="BH233" s="430"/>
      <c r="BI233" s="422"/>
      <c r="BJ233" s="422"/>
      <c r="BK233" s="422"/>
      <c r="BL233" s="434"/>
      <c r="BM233" s="430"/>
      <c r="BN233" s="422"/>
      <c r="BO233" s="422"/>
      <c r="BP233" s="422"/>
      <c r="BQ233" s="434"/>
      <c r="BR233" s="430"/>
      <c r="BS233" s="422"/>
      <c r="BT233" s="422"/>
      <c r="BU233" s="422"/>
      <c r="BV233" s="422"/>
      <c r="BW233" s="422"/>
      <c r="BX233" s="422"/>
      <c r="BY233" s="423"/>
      <c r="BZ233" s="423"/>
      <c r="CA233" s="423"/>
      <c r="CB233" s="423"/>
      <c r="CC233" s="423"/>
      <c r="CD233" s="423"/>
      <c r="CE233" s="423"/>
      <c r="CF233" s="423"/>
      <c r="CG233" s="423"/>
      <c r="CH233" s="423"/>
      <c r="CI233" s="423"/>
      <c r="CJ233" s="423"/>
      <c r="CK233" s="423"/>
      <c r="CL233" s="423"/>
      <c r="CM233" s="423"/>
      <c r="CN233" s="423"/>
      <c r="CO233" s="423"/>
      <c r="CP233" s="423"/>
      <c r="CQ233" s="423"/>
      <c r="CR233" s="423"/>
      <c r="CS233" s="423"/>
      <c r="CT233" s="423"/>
      <c r="CU233" s="423"/>
      <c r="CV233" s="6"/>
      <c r="CW233" s="6"/>
      <c r="CX233" s="6"/>
      <c r="CY233" s="6"/>
      <c r="CZ233" s="6"/>
    </row>
    <row r="234" s="454" customFormat="true" ht="15" customHeight="true" x14ac:dyDescent="0.2">
      <c r="A234" s="165"/>
      <c r="B234" s="158"/>
      <c r="C234" s="96"/>
      <c r="D234" s="95"/>
      <c r="E234" s="95"/>
      <c r="F234" s="95"/>
      <c r="G234" s="94"/>
      <c r="H234" s="93"/>
      <c r="I234" s="95"/>
      <c r="J234" s="95"/>
      <c r="K234" s="95"/>
      <c r="L234" s="92"/>
      <c r="M234" s="96"/>
      <c r="N234" s="95"/>
      <c r="O234" s="95"/>
      <c r="P234" s="95"/>
      <c r="Q234" s="94"/>
      <c r="R234" s="93"/>
      <c r="S234" s="95"/>
      <c r="T234" s="95"/>
      <c r="U234" s="95"/>
      <c r="V234" s="95"/>
      <c r="W234" s="95"/>
      <c r="X234" s="95"/>
      <c r="Y234" s="95"/>
      <c r="Z234" s="95"/>
      <c r="AA234" s="95"/>
      <c r="AB234" s="95"/>
      <c r="AC234" s="128"/>
      <c r="AD234" s="128"/>
      <c r="AE234" s="128"/>
      <c r="AF234" s="128"/>
      <c r="AG234" s="128"/>
      <c r="AH234" s="128"/>
      <c r="AI234" s="128"/>
      <c r="AJ234" s="128"/>
      <c r="AK234" s="128"/>
      <c r="AL234" s="128"/>
      <c r="AM234" s="128"/>
      <c r="AN234" s="128"/>
      <c r="AO234" s="128"/>
      <c r="AP234" s="128"/>
      <c r="AQ234" s="128"/>
      <c r="AR234" s="128"/>
      <c r="AS234" s="128"/>
      <c r="AT234" s="128"/>
      <c r="AU234" s="119"/>
      <c r="AV234" s="908"/>
      <c r="AW234" s="908"/>
      <c r="AX234" s="908"/>
      <c r="AY234" s="908"/>
      <c r="AZ234" s="361"/>
      <c r="BA234" s="586"/>
      <c r="BB234" s="585"/>
      <c r="BC234" s="430"/>
      <c r="BD234" s="422"/>
      <c r="BE234" s="422"/>
      <c r="BF234" s="422"/>
      <c r="BG234" s="434"/>
      <c r="BH234" s="430"/>
      <c r="BI234" s="422"/>
      <c r="BJ234" s="422"/>
      <c r="BK234" s="422"/>
      <c r="BL234" s="434"/>
      <c r="BM234" s="430"/>
      <c r="BN234" s="422"/>
      <c r="BO234" s="422"/>
      <c r="BP234" s="422"/>
      <c r="BQ234" s="434"/>
      <c r="BR234" s="430"/>
      <c r="BS234" s="422"/>
      <c r="BT234" s="422"/>
      <c r="BU234" s="422"/>
      <c r="BV234" s="422"/>
      <c r="BW234" s="422"/>
      <c r="BX234" s="422"/>
      <c r="BY234" s="423"/>
      <c r="BZ234" s="423"/>
      <c r="CA234" s="423"/>
      <c r="CB234" s="423"/>
      <c r="CC234" s="423"/>
      <c r="CD234" s="423"/>
      <c r="CE234" s="423"/>
      <c r="CF234" s="423"/>
      <c r="CG234" s="423"/>
      <c r="CH234" s="423"/>
      <c r="CI234" s="423"/>
      <c r="CJ234" s="423"/>
      <c r="CK234" s="423"/>
      <c r="CL234" s="423"/>
      <c r="CM234" s="423"/>
      <c r="CN234" s="423"/>
      <c r="CO234" s="423"/>
      <c r="CP234" s="423"/>
      <c r="CQ234" s="423"/>
      <c r="CR234" s="423"/>
      <c r="CS234" s="423"/>
      <c r="CT234" s="423"/>
      <c r="CU234" s="423"/>
      <c r="CV234" s="6"/>
      <c r="CW234" s="6"/>
      <c r="CX234" s="6"/>
      <c r="CY234" s="6"/>
      <c r="CZ234" s="6"/>
    </row>
    <row r="235" s="454" customFormat="true" ht="15" customHeight="true" x14ac:dyDescent="0.2">
      <c r="A235" s="165"/>
      <c r="B235" s="158"/>
      <c r="C235" s="96"/>
      <c r="D235" s="95"/>
      <c r="E235" s="95"/>
      <c r="F235" s="95"/>
      <c r="G235" s="94"/>
      <c r="H235" s="93"/>
      <c r="I235" s="95"/>
      <c r="J235" s="95"/>
      <c r="K235" s="95"/>
      <c r="L235" s="92"/>
      <c r="M235" s="96"/>
      <c r="N235" s="95"/>
      <c r="O235" s="95"/>
      <c r="P235" s="95"/>
      <c r="Q235" s="94"/>
      <c r="R235" s="93"/>
      <c r="S235" s="95"/>
      <c r="T235" s="95"/>
      <c r="U235" s="95"/>
      <c r="V235" s="95"/>
      <c r="W235" s="95"/>
      <c r="X235" s="95"/>
      <c r="Y235" s="95"/>
      <c r="Z235" s="95"/>
      <c r="AA235" s="95"/>
      <c r="AB235" s="95"/>
      <c r="AC235" s="128"/>
      <c r="AD235" s="128"/>
      <c r="AE235" s="128"/>
      <c r="AF235" s="128"/>
      <c r="AG235" s="128"/>
      <c r="AH235" s="128"/>
      <c r="AI235" s="128"/>
      <c r="AJ235" s="128"/>
      <c r="AK235" s="128"/>
      <c r="AL235" s="128"/>
      <c r="AM235" s="128"/>
      <c r="AN235" s="128"/>
      <c r="AO235" s="128"/>
      <c r="AP235" s="128"/>
      <c r="AQ235" s="128"/>
      <c r="AR235" s="128"/>
      <c r="AS235" s="128"/>
      <c r="AT235" s="128"/>
      <c r="AU235" s="119"/>
      <c r="AV235" s="908"/>
      <c r="AW235" s="908"/>
      <c r="AX235" s="908"/>
      <c r="AY235" s="908"/>
      <c r="AZ235" s="361"/>
      <c r="BA235" s="586"/>
      <c r="BB235" s="585"/>
      <c r="BC235" s="430"/>
      <c r="BD235" s="422"/>
      <c r="BE235" s="422"/>
      <c r="BF235" s="422"/>
      <c r="BG235" s="434"/>
      <c r="BH235" s="430"/>
      <c r="BI235" s="422"/>
      <c r="BJ235" s="422"/>
      <c r="BK235" s="422"/>
      <c r="BL235" s="434"/>
      <c r="BM235" s="430"/>
      <c r="BN235" s="422"/>
      <c r="BO235" s="422"/>
      <c r="BP235" s="422"/>
      <c r="BQ235" s="434"/>
      <c r="BR235" s="430"/>
      <c r="BS235" s="422"/>
      <c r="BT235" s="422"/>
      <c r="BU235" s="422"/>
      <c r="BV235" s="422"/>
      <c r="BW235" s="422"/>
      <c r="BX235" s="422"/>
      <c r="BY235" s="423"/>
      <c r="BZ235" s="423"/>
      <c r="CA235" s="423"/>
      <c r="CB235" s="423"/>
      <c r="CC235" s="423"/>
      <c r="CD235" s="423"/>
      <c r="CE235" s="423"/>
      <c r="CF235" s="423"/>
      <c r="CG235" s="423"/>
      <c r="CH235" s="423"/>
      <c r="CI235" s="423"/>
      <c r="CJ235" s="423"/>
      <c r="CK235" s="423"/>
      <c r="CL235" s="423"/>
      <c r="CM235" s="423"/>
      <c r="CN235" s="423"/>
      <c r="CO235" s="423"/>
      <c r="CP235" s="423"/>
      <c r="CQ235" s="423"/>
      <c r="CR235" s="423"/>
      <c r="CS235" s="423"/>
      <c r="CT235" s="423"/>
      <c r="CU235" s="423"/>
      <c r="CV235" s="6"/>
      <c r="CW235" s="6"/>
      <c r="CX235" s="6"/>
      <c r="CY235" s="6"/>
      <c r="CZ235" s="6"/>
    </row>
    <row r="236" s="454" customFormat="true" ht="15" customHeight="true" x14ac:dyDescent="0.2">
      <c r="A236" s="165"/>
      <c r="B236" s="158"/>
      <c r="C236" s="96"/>
      <c r="D236" s="95"/>
      <c r="E236" s="95"/>
      <c r="F236" s="95"/>
      <c r="G236" s="94"/>
      <c r="H236" s="93"/>
      <c r="I236" s="95"/>
      <c r="J236" s="95"/>
      <c r="K236" s="95"/>
      <c r="L236" s="92"/>
      <c r="M236" s="96"/>
      <c r="N236" s="95"/>
      <c r="O236" s="95"/>
      <c r="P236" s="95"/>
      <c r="Q236" s="94"/>
      <c r="R236" s="93"/>
      <c r="S236" s="95"/>
      <c r="T236" s="95"/>
      <c r="U236" s="95"/>
      <c r="V236" s="95"/>
      <c r="W236" s="95"/>
      <c r="X236" s="95"/>
      <c r="Y236" s="95"/>
      <c r="Z236" s="95"/>
      <c r="AA236" s="95"/>
      <c r="AB236" s="95"/>
      <c r="AC236" s="128"/>
      <c r="AD236" s="128"/>
      <c r="AE236" s="128"/>
      <c r="AF236" s="128"/>
      <c r="AG236" s="128"/>
      <c r="AH236" s="128"/>
      <c r="AI236" s="128"/>
      <c r="AJ236" s="128"/>
      <c r="AK236" s="128"/>
      <c r="AL236" s="128"/>
      <c r="AM236" s="128"/>
      <c r="AN236" s="128"/>
      <c r="AO236" s="128"/>
      <c r="AP236" s="128"/>
      <c r="AQ236" s="128"/>
      <c r="AR236" s="128"/>
      <c r="AS236" s="128"/>
      <c r="AT236" s="128"/>
      <c r="AU236" s="119"/>
      <c r="AV236" s="908"/>
      <c r="AW236" s="908"/>
      <c r="AX236" s="908"/>
      <c r="AY236" s="908"/>
      <c r="AZ236" s="361"/>
      <c r="BA236" s="586"/>
      <c r="BB236" s="585"/>
      <c r="BC236" s="430"/>
      <c r="BD236" s="422"/>
      <c r="BE236" s="422"/>
      <c r="BF236" s="422"/>
      <c r="BG236" s="434"/>
      <c r="BH236" s="430"/>
      <c r="BI236" s="422"/>
      <c r="BJ236" s="422"/>
      <c r="BK236" s="422"/>
      <c r="BL236" s="434"/>
      <c r="BM236" s="430"/>
      <c r="BN236" s="422"/>
      <c r="BO236" s="422"/>
      <c r="BP236" s="422"/>
      <c r="BQ236" s="434"/>
      <c r="BR236" s="430"/>
      <c r="BS236" s="422"/>
      <c r="BT236" s="422"/>
      <c r="BU236" s="422"/>
      <c r="BV236" s="422"/>
      <c r="BW236" s="422"/>
      <c r="BX236" s="422"/>
      <c r="BY236" s="423"/>
      <c r="BZ236" s="423"/>
      <c r="CA236" s="423"/>
      <c r="CB236" s="423"/>
      <c r="CC236" s="423"/>
      <c r="CD236" s="423"/>
      <c r="CE236" s="423"/>
      <c r="CF236" s="423"/>
      <c r="CG236" s="423"/>
      <c r="CH236" s="423"/>
      <c r="CI236" s="423"/>
      <c r="CJ236" s="423"/>
      <c r="CK236" s="423"/>
      <c r="CL236" s="423"/>
      <c r="CM236" s="423"/>
      <c r="CN236" s="423"/>
      <c r="CO236" s="423"/>
      <c r="CP236" s="423"/>
      <c r="CQ236" s="423"/>
      <c r="CR236" s="423"/>
      <c r="CS236" s="423"/>
      <c r="CT236" s="423"/>
      <c r="CU236" s="423"/>
      <c r="CV236" s="6"/>
      <c r="CW236" s="6"/>
      <c r="CX236" s="6"/>
      <c r="CY236" s="6"/>
      <c r="CZ236" s="6"/>
    </row>
    <row r="237" s="454" customFormat="true" ht="15" customHeight="true" x14ac:dyDescent="0.2">
      <c r="A237" s="165"/>
      <c r="B237" s="158"/>
      <c r="C237" s="96"/>
      <c r="D237" s="95"/>
      <c r="E237" s="95"/>
      <c r="F237" s="95"/>
      <c r="G237" s="94"/>
      <c r="H237" s="93"/>
      <c r="I237" s="95"/>
      <c r="J237" s="95"/>
      <c r="K237" s="95"/>
      <c r="L237" s="92"/>
      <c r="M237" s="96"/>
      <c r="N237" s="95"/>
      <c r="O237" s="95"/>
      <c r="P237" s="95"/>
      <c r="Q237" s="94"/>
      <c r="R237" s="93"/>
      <c r="S237" s="95"/>
      <c r="T237" s="95"/>
      <c r="U237" s="95"/>
      <c r="V237" s="95"/>
      <c r="W237" s="95"/>
      <c r="X237" s="95"/>
      <c r="Y237" s="95"/>
      <c r="Z237" s="95"/>
      <c r="AA237" s="95"/>
      <c r="AB237" s="95"/>
      <c r="AC237" s="128"/>
      <c r="AD237" s="128"/>
      <c r="AE237" s="128"/>
      <c r="AF237" s="128"/>
      <c r="AG237" s="128"/>
      <c r="AH237" s="128"/>
      <c r="AI237" s="128"/>
      <c r="AJ237" s="128"/>
      <c r="AK237" s="128"/>
      <c r="AL237" s="128"/>
      <c r="AM237" s="128"/>
      <c r="AN237" s="128"/>
      <c r="AO237" s="128"/>
      <c r="AP237" s="128"/>
      <c r="AQ237" s="128"/>
      <c r="AR237" s="128"/>
      <c r="AS237" s="128"/>
      <c r="AT237" s="128"/>
      <c r="AU237" s="119"/>
      <c r="AV237" s="908"/>
      <c r="AW237" s="908"/>
      <c r="AX237" s="908"/>
      <c r="AY237" s="908"/>
      <c r="AZ237" s="361"/>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423"/>
      <c r="CN237" s="423"/>
      <c r="CO237" s="423"/>
      <c r="CP237" s="423"/>
      <c r="CQ237" s="423"/>
      <c r="CR237" s="423"/>
      <c r="CS237" s="423"/>
      <c r="CT237" s="423"/>
      <c r="CU237" s="423"/>
      <c r="CV237" s="6"/>
      <c r="CW237" s="6"/>
      <c r="CX237" s="6"/>
      <c r="CY237" s="6"/>
      <c r="CZ237" s="6"/>
    </row>
    <row r="238" s="454" customFormat="true" ht="15" customHeight="true" x14ac:dyDescent="0.2">
      <c r="A238" s="165"/>
      <c r="B238" s="158"/>
      <c r="C238" s="96"/>
      <c r="D238" s="95"/>
      <c r="E238" s="95"/>
      <c r="F238" s="95"/>
      <c r="G238" s="94"/>
      <c r="H238" s="93"/>
      <c r="I238" s="95"/>
      <c r="J238" s="95"/>
      <c r="K238" s="95"/>
      <c r="L238" s="92"/>
      <c r="M238" s="96"/>
      <c r="N238" s="95"/>
      <c r="O238" s="95"/>
      <c r="P238" s="95"/>
      <c r="Q238" s="94"/>
      <c r="R238" s="93"/>
      <c r="S238" s="95"/>
      <c r="T238" s="95"/>
      <c r="U238" s="95"/>
      <c r="V238" s="95"/>
      <c r="W238" s="95"/>
      <c r="X238" s="95"/>
      <c r="Y238" s="95"/>
      <c r="Z238" s="95"/>
      <c r="AA238" s="95"/>
      <c r="AB238" s="95"/>
      <c r="AC238" s="128"/>
      <c r="AD238" s="128"/>
      <c r="AE238" s="128"/>
      <c r="AF238" s="128"/>
      <c r="AG238" s="128"/>
      <c r="AH238" s="128"/>
      <c r="AI238" s="128"/>
      <c r="AJ238" s="128"/>
      <c r="AK238" s="128"/>
      <c r="AL238" s="128"/>
      <c r="AM238" s="128"/>
      <c r="AN238" s="128"/>
      <c r="AO238" s="128"/>
      <c r="AP238" s="128"/>
      <c r="AQ238" s="128"/>
      <c r="AR238" s="128"/>
      <c r="AS238" s="128"/>
      <c r="AT238" s="128"/>
      <c r="AU238" s="119"/>
      <c r="AV238" s="908"/>
      <c r="AW238" s="908"/>
      <c r="AX238" s="908"/>
      <c r="AY238" s="908"/>
      <c r="AZ238" s="361"/>
      <c r="BA238" s="586"/>
      <c r="BB238" s="585"/>
      <c r="BC238" s="430"/>
      <c r="BD238" s="422"/>
      <c r="BE238" s="422"/>
      <c r="BF238" s="422"/>
      <c r="BG238" s="434"/>
      <c r="BH238" s="430"/>
      <c r="BI238" s="422"/>
      <c r="BJ238" s="422"/>
      <c r="BK238" s="422"/>
      <c r="BL238" s="434"/>
      <c r="BM238" s="430"/>
      <c r="BN238" s="422"/>
      <c r="BO238" s="422"/>
      <c r="BP238" s="422"/>
      <c r="BQ238" s="434"/>
      <c r="BR238" s="430"/>
      <c r="BS238" s="422"/>
      <c r="BT238" s="422"/>
      <c r="BU238" s="422"/>
      <c r="BV238" s="422"/>
      <c r="BW238" s="422"/>
      <c r="BX238" s="422"/>
      <c r="BY238" s="423"/>
      <c r="BZ238" s="423"/>
      <c r="CA238" s="423"/>
      <c r="CB238" s="423"/>
      <c r="CC238" s="423"/>
      <c r="CD238" s="423"/>
      <c r="CE238" s="423"/>
      <c r="CF238" s="423"/>
      <c r="CG238" s="423"/>
      <c r="CH238" s="423"/>
      <c r="CI238" s="423"/>
      <c r="CJ238" s="423"/>
      <c r="CK238" s="423"/>
      <c r="CL238" s="423"/>
      <c r="CM238" s="423"/>
      <c r="CN238" s="423"/>
      <c r="CO238" s="423"/>
      <c r="CP238" s="423"/>
      <c r="CQ238" s="423"/>
      <c r="CR238" s="423"/>
      <c r="CS238" s="423"/>
      <c r="CT238" s="423"/>
      <c r="CU238" s="423"/>
      <c r="CV238" s="6"/>
      <c r="CW238" s="6"/>
      <c r="CX238" s="6"/>
      <c r="CY238" s="6"/>
      <c r="CZ238" s="6"/>
    </row>
    <row r="239" s="454" customFormat="true" ht="15" customHeight="true" x14ac:dyDescent="0.2">
      <c r="A239" s="165"/>
      <c r="B239" s="158"/>
      <c r="C239" s="96"/>
      <c r="D239" s="95"/>
      <c r="E239" s="95"/>
      <c r="F239" s="95"/>
      <c r="G239" s="94"/>
      <c r="H239" s="93"/>
      <c r="I239" s="95"/>
      <c r="J239" s="95"/>
      <c r="K239" s="95"/>
      <c r="L239" s="92"/>
      <c r="M239" s="96"/>
      <c r="N239" s="95"/>
      <c r="O239" s="95"/>
      <c r="P239" s="95"/>
      <c r="Q239" s="94"/>
      <c r="R239" s="93"/>
      <c r="S239" s="95"/>
      <c r="T239" s="95"/>
      <c r="U239" s="95"/>
      <c r="V239" s="95"/>
      <c r="W239" s="95"/>
      <c r="X239" s="95"/>
      <c r="Y239" s="95"/>
      <c r="Z239" s="95"/>
      <c r="AA239" s="95"/>
      <c r="AB239" s="95"/>
      <c r="AC239" s="128"/>
      <c r="AD239" s="128"/>
      <c r="AE239" s="128"/>
      <c r="AF239" s="128"/>
      <c r="AG239" s="128"/>
      <c r="AH239" s="128"/>
      <c r="AI239" s="128"/>
      <c r="AJ239" s="128"/>
      <c r="AK239" s="128"/>
      <c r="AL239" s="128"/>
      <c r="AM239" s="128"/>
      <c r="AN239" s="128"/>
      <c r="AO239" s="128"/>
      <c r="AP239" s="128"/>
      <c r="AQ239" s="128"/>
      <c r="AR239" s="128"/>
      <c r="AS239" s="128"/>
      <c r="AT239" s="128"/>
      <c r="AU239" s="119"/>
      <c r="AV239" s="908"/>
      <c r="AW239" s="908"/>
      <c r="AX239" s="908"/>
      <c r="AY239" s="908"/>
      <c r="AZ239" s="361"/>
      <c r="BA239" s="586"/>
      <c r="BB239" s="585"/>
      <c r="BC239" s="430"/>
      <c r="BD239" s="422"/>
      <c r="BE239" s="422"/>
      <c r="BF239" s="422"/>
      <c r="BG239" s="434"/>
      <c r="BH239" s="430"/>
      <c r="BI239" s="422"/>
      <c r="BJ239" s="422"/>
      <c r="BK239" s="422"/>
      <c r="BL239" s="434"/>
      <c r="BM239" s="430"/>
      <c r="BN239" s="422"/>
      <c r="BO239" s="422"/>
      <c r="BP239" s="422"/>
      <c r="BQ239" s="434"/>
      <c r="BR239" s="430"/>
      <c r="BS239" s="422"/>
      <c r="BT239" s="422"/>
      <c r="BU239" s="422"/>
      <c r="BV239" s="422"/>
      <c r="BW239" s="422"/>
      <c r="BX239" s="422"/>
      <c r="BY239" s="423"/>
      <c r="BZ239" s="423"/>
      <c r="CA239" s="423"/>
      <c r="CB239" s="423"/>
      <c r="CC239" s="423"/>
      <c r="CD239" s="423"/>
      <c r="CE239" s="423"/>
      <c r="CF239" s="423"/>
      <c r="CG239" s="423"/>
      <c r="CH239" s="423"/>
      <c r="CI239" s="423"/>
      <c r="CJ239" s="423"/>
      <c r="CK239" s="423"/>
      <c r="CL239" s="423"/>
      <c r="CM239" s="423"/>
      <c r="CN239" s="423"/>
      <c r="CO239" s="423"/>
      <c r="CP239" s="423"/>
      <c r="CQ239" s="423"/>
      <c r="CR239" s="423"/>
      <c r="CS239" s="423"/>
      <c r="CT239" s="423"/>
      <c r="CU239" s="423"/>
      <c r="CV239" s="6"/>
      <c r="CW239" s="6"/>
      <c r="CX239" s="6"/>
      <c r="CY239" s="6"/>
      <c r="CZ239" s="6"/>
    </row>
    <row r="240" s="454" customFormat="true" ht="15" customHeight="true" x14ac:dyDescent="0.2">
      <c r="A240" s="165"/>
      <c r="B240" s="158"/>
      <c r="C240" s="96"/>
      <c r="D240" s="95"/>
      <c r="E240" s="95"/>
      <c r="F240" s="95"/>
      <c r="G240" s="94"/>
      <c r="H240" s="93"/>
      <c r="I240" s="95"/>
      <c r="J240" s="95"/>
      <c r="K240" s="95"/>
      <c r="L240" s="92"/>
      <c r="M240" s="96"/>
      <c r="N240" s="95"/>
      <c r="O240" s="95"/>
      <c r="P240" s="95"/>
      <c r="Q240" s="94"/>
      <c r="R240" s="93"/>
      <c r="S240" s="95"/>
      <c r="T240" s="95"/>
      <c r="U240" s="95"/>
      <c r="V240" s="95"/>
      <c r="W240" s="95"/>
      <c r="X240" s="95"/>
      <c r="Y240" s="95"/>
      <c r="Z240" s="95"/>
      <c r="AA240" s="95"/>
      <c r="AB240" s="95"/>
      <c r="AC240" s="128"/>
      <c r="AD240" s="128"/>
      <c r="AE240" s="128"/>
      <c r="AF240" s="128"/>
      <c r="AG240" s="128"/>
      <c r="AH240" s="128"/>
      <c r="AI240" s="128"/>
      <c r="AJ240" s="128"/>
      <c r="AK240" s="128"/>
      <c r="AL240" s="128"/>
      <c r="AM240" s="128"/>
      <c r="AN240" s="128"/>
      <c r="AO240" s="128"/>
      <c r="AP240" s="128"/>
      <c r="AQ240" s="128"/>
      <c r="AR240" s="128"/>
      <c r="AS240" s="128"/>
      <c r="AT240" s="128"/>
      <c r="AU240" s="119"/>
      <c r="AV240" s="908"/>
      <c r="AW240" s="908"/>
      <c r="AX240" s="908"/>
      <c r="AY240" s="908"/>
      <c r="AZ240" s="361"/>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423"/>
      <c r="CN240" s="423"/>
      <c r="CO240" s="423"/>
      <c r="CP240" s="423"/>
      <c r="CQ240" s="423"/>
      <c r="CR240" s="423"/>
      <c r="CS240" s="423"/>
      <c r="CT240" s="423"/>
      <c r="CU240" s="423"/>
      <c r="CV240" s="6"/>
      <c r="CW240" s="6"/>
      <c r="CX240" s="6"/>
      <c r="CY240" s="6"/>
      <c r="CZ240" s="6"/>
    </row>
    <row r="241" s="454" customFormat="true" ht="15" customHeight="true" x14ac:dyDescent="0.2">
      <c r="A241" s="165"/>
      <c r="B241" s="158"/>
      <c r="C241" s="96"/>
      <c r="D241" s="95"/>
      <c r="E241" s="95"/>
      <c r="F241" s="95"/>
      <c r="G241" s="94"/>
      <c r="H241" s="93"/>
      <c r="I241" s="95"/>
      <c r="J241" s="95"/>
      <c r="K241" s="95"/>
      <c r="L241" s="92"/>
      <c r="M241" s="96"/>
      <c r="N241" s="95"/>
      <c r="O241" s="95"/>
      <c r="P241" s="95"/>
      <c r="Q241" s="94"/>
      <c r="R241" s="93"/>
      <c r="S241" s="95"/>
      <c r="T241" s="95"/>
      <c r="U241" s="95"/>
      <c r="V241" s="95"/>
      <c r="W241" s="95"/>
      <c r="X241" s="95"/>
      <c r="Y241" s="95"/>
      <c r="Z241" s="95"/>
      <c r="AA241" s="95"/>
      <c r="AB241" s="95"/>
      <c r="AC241" s="128"/>
      <c r="AD241" s="128"/>
      <c r="AE241" s="128"/>
      <c r="AF241" s="128"/>
      <c r="AG241" s="128"/>
      <c r="AH241" s="128"/>
      <c r="AI241" s="128"/>
      <c r="AJ241" s="128"/>
      <c r="AK241" s="128"/>
      <c r="AL241" s="128"/>
      <c r="AM241" s="128"/>
      <c r="AN241" s="128"/>
      <c r="AO241" s="128"/>
      <c r="AP241" s="128"/>
      <c r="AQ241" s="128"/>
      <c r="AR241" s="128"/>
      <c r="AS241" s="128"/>
      <c r="AT241" s="128"/>
      <c r="AU241" s="119"/>
      <c r="AV241" s="908"/>
      <c r="AW241" s="908"/>
      <c r="AX241" s="908"/>
      <c r="AY241" s="908"/>
      <c r="AZ241" s="361"/>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423"/>
      <c r="CN241" s="423"/>
      <c r="CO241" s="423"/>
      <c r="CP241" s="423"/>
      <c r="CQ241" s="423"/>
      <c r="CR241" s="423"/>
      <c r="CS241" s="423"/>
      <c r="CT241" s="423"/>
      <c r="CU241" s="423"/>
      <c r="CV241" s="6"/>
      <c r="CW241" s="6"/>
      <c r="CX241" s="6"/>
      <c r="CY241" s="6"/>
      <c r="CZ241" s="6"/>
    </row>
    <row r="242" s="454" customFormat="true" ht="15" customHeight="true" x14ac:dyDescent="0.2">
      <c r="A242" s="188"/>
      <c r="B242" s="157"/>
      <c r="C242" s="121"/>
      <c r="D242" s="128"/>
      <c r="E242" s="128"/>
      <c r="F242" s="128"/>
      <c r="G242" s="127"/>
      <c r="H242" s="120"/>
      <c r="I242" s="128"/>
      <c r="J242" s="128"/>
      <c r="K242" s="128"/>
      <c r="L242" s="119"/>
      <c r="M242" s="121"/>
      <c r="N242" s="128"/>
      <c r="O242" s="128"/>
      <c r="P242" s="128"/>
      <c r="Q242" s="127"/>
      <c r="R242" s="120"/>
      <c r="S242" s="128"/>
      <c r="T242" s="128"/>
      <c r="U242" s="128"/>
      <c r="V242" s="128"/>
      <c r="W242" s="128"/>
      <c r="X242" s="128"/>
      <c r="Y242" s="128"/>
      <c r="Z242" s="128"/>
      <c r="AA242" s="128"/>
      <c r="AB242" s="128"/>
      <c r="AC242" s="128"/>
      <c r="AD242" s="128"/>
      <c r="AE242" s="128"/>
      <c r="AF242" s="128"/>
      <c r="AG242" s="128"/>
      <c r="AH242" s="128"/>
      <c r="AI242" s="128"/>
      <c r="AJ242" s="128"/>
      <c r="AK242" s="128"/>
      <c r="AL242" s="128"/>
      <c r="AM242" s="128"/>
      <c r="AN242" s="128"/>
      <c r="AO242" s="128"/>
      <c r="AP242" s="128"/>
      <c r="AQ242" s="128"/>
      <c r="AR242" s="128"/>
      <c r="AS242" s="128"/>
      <c r="AT242" s="128"/>
      <c r="AU242" s="119"/>
      <c r="AV242" s="908"/>
      <c r="AW242" s="908"/>
      <c r="AX242" s="908"/>
      <c r="AY242" s="908"/>
      <c r="AZ242" s="361"/>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423"/>
      <c r="CN242" s="423"/>
      <c r="CO242" s="423"/>
      <c r="CP242" s="423"/>
      <c r="CQ242" s="423"/>
      <c r="CR242" s="423"/>
      <c r="CS242" s="423"/>
      <c r="CT242" s="423"/>
      <c r="CU242" s="423"/>
      <c r="CV242" s="6"/>
      <c r="CW242" s="6"/>
      <c r="CX242" s="6"/>
      <c r="CY242" s="6"/>
      <c r="CZ242" s="6"/>
    </row>
    <row r="243" s="454" customFormat="true" ht="15" customHeight="true" x14ac:dyDescent="0.2">
      <c r="A243" s="188"/>
      <c r="B243" s="157"/>
      <c r="C243" s="121"/>
      <c r="D243" s="128"/>
      <c r="E243" s="128"/>
      <c r="F243" s="128"/>
      <c r="G243" s="127"/>
      <c r="H243" s="120"/>
      <c r="I243" s="128"/>
      <c r="J243" s="128"/>
      <c r="K243" s="128"/>
      <c r="L243" s="119"/>
      <c r="M243" s="121"/>
      <c r="N243" s="128"/>
      <c r="O243" s="128"/>
      <c r="P243" s="128"/>
      <c r="Q243" s="127"/>
      <c r="R243" s="120"/>
      <c r="S243" s="128"/>
      <c r="T243" s="128"/>
      <c r="U243" s="128"/>
      <c r="V243" s="128"/>
      <c r="W243" s="128"/>
      <c r="X243" s="128"/>
      <c r="Y243" s="128"/>
      <c r="Z243" s="128"/>
      <c r="AA243" s="128"/>
      <c r="AB243" s="128"/>
      <c r="AC243" s="128"/>
      <c r="AD243" s="128"/>
      <c r="AE243" s="128"/>
      <c r="AF243" s="128"/>
      <c r="AG243" s="128"/>
      <c r="AH243" s="128"/>
      <c r="AI243" s="128"/>
      <c r="AJ243" s="128"/>
      <c r="AK243" s="128"/>
      <c r="AL243" s="128"/>
      <c r="AM243" s="128"/>
      <c r="AN243" s="128"/>
      <c r="AO243" s="128"/>
      <c r="AP243" s="128"/>
      <c r="AQ243" s="128"/>
      <c r="AR243" s="128"/>
      <c r="AS243" s="128"/>
      <c r="AT243" s="128"/>
      <c r="AU243" s="119"/>
      <c r="AV243" s="908"/>
      <c r="AW243" s="908"/>
      <c r="AX243" s="908"/>
      <c r="AY243" s="908"/>
      <c r="AZ243" s="361"/>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423"/>
      <c r="CN243" s="423"/>
      <c r="CO243" s="423"/>
      <c r="CP243" s="423"/>
      <c r="CQ243" s="423"/>
      <c r="CR243" s="423"/>
      <c r="CS243" s="423"/>
      <c r="CT243" s="423"/>
      <c r="CU243" s="423"/>
      <c r="CV243" s="6"/>
      <c r="CW243" s="6"/>
      <c r="CX243" s="6"/>
      <c r="CY243" s="6"/>
      <c r="CZ243" s="6"/>
    </row>
    <row r="244" s="454" customFormat="true" ht="15" customHeight="true" x14ac:dyDescent="0.2">
      <c r="A244" s="188"/>
      <c r="B244" s="157"/>
      <c r="C244" s="121"/>
      <c r="D244" s="128"/>
      <c r="E244" s="128"/>
      <c r="F244" s="128"/>
      <c r="G244" s="127"/>
      <c r="H244" s="120"/>
      <c r="I244" s="128"/>
      <c r="J244" s="128"/>
      <c r="K244" s="128"/>
      <c r="L244" s="119"/>
      <c r="M244" s="121"/>
      <c r="N244" s="128"/>
      <c r="O244" s="128"/>
      <c r="P244" s="128"/>
      <c r="Q244" s="127"/>
      <c r="R244" s="120"/>
      <c r="S244" s="128"/>
      <c r="T244" s="128"/>
      <c r="U244" s="128"/>
      <c r="V244" s="128"/>
      <c r="W244" s="128"/>
      <c r="X244" s="128"/>
      <c r="Y244" s="128"/>
      <c r="Z244" s="128"/>
      <c r="AA244" s="128"/>
      <c r="AB244" s="128"/>
      <c r="AC244" s="128"/>
      <c r="AD244" s="128"/>
      <c r="AE244" s="128"/>
      <c r="AF244" s="128"/>
      <c r="AG244" s="128"/>
      <c r="AH244" s="128"/>
      <c r="AI244" s="128"/>
      <c r="AJ244" s="128"/>
      <c r="AK244" s="128"/>
      <c r="AL244" s="128"/>
      <c r="AM244" s="128"/>
      <c r="AN244" s="128"/>
      <c r="AO244" s="128"/>
      <c r="AP244" s="128"/>
      <c r="AQ244" s="128"/>
      <c r="AR244" s="128"/>
      <c r="AS244" s="128"/>
      <c r="AT244" s="128"/>
      <c r="AU244" s="119"/>
      <c r="AV244" s="908"/>
      <c r="AW244" s="908"/>
      <c r="AX244" s="908"/>
      <c r="AY244" s="908"/>
      <c r="AZ244" s="361"/>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423"/>
      <c r="CN244" s="423"/>
      <c r="CO244" s="423"/>
      <c r="CP244" s="423"/>
      <c r="CQ244" s="423"/>
      <c r="CR244" s="423"/>
      <c r="CS244" s="423"/>
      <c r="CT244" s="423"/>
      <c r="CU244" s="423"/>
      <c r="CV244" s="6"/>
      <c r="CW244" s="6"/>
      <c r="CX244" s="6"/>
      <c r="CY244" s="6"/>
      <c r="CZ244" s="6"/>
    </row>
    <row r="245" s="454" customFormat="true" ht="15" customHeight="true" x14ac:dyDescent="0.2">
      <c r="A245" s="188"/>
      <c r="B245" s="157"/>
      <c r="C245" s="121"/>
      <c r="D245" s="128"/>
      <c r="E245" s="128"/>
      <c r="F245" s="128"/>
      <c r="G245" s="127"/>
      <c r="H245" s="120"/>
      <c r="I245" s="128"/>
      <c r="J245" s="128"/>
      <c r="K245" s="128"/>
      <c r="L245" s="119"/>
      <c r="M245" s="121"/>
      <c r="N245" s="128"/>
      <c r="O245" s="128"/>
      <c r="P245" s="128"/>
      <c r="Q245" s="127"/>
      <c r="R245" s="120"/>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c r="AR245" s="128"/>
      <c r="AS245" s="128"/>
      <c r="AT245" s="128"/>
      <c r="AU245" s="119"/>
      <c r="AV245" s="908"/>
      <c r="AW245" s="908"/>
      <c r="AX245" s="908"/>
      <c r="AY245" s="908"/>
      <c r="AZ245" s="361"/>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423"/>
      <c r="CN245" s="423"/>
      <c r="CO245" s="423"/>
      <c r="CP245" s="423"/>
      <c r="CQ245" s="423"/>
      <c r="CR245" s="423"/>
      <c r="CS245" s="423"/>
      <c r="CT245" s="423"/>
      <c r="CU245" s="423"/>
      <c r="CV245" s="6"/>
      <c r="CW245" s="6"/>
      <c r="CX245" s="6"/>
      <c r="CY245" s="6"/>
      <c r="CZ245" s="6"/>
    </row>
    <row r="246" s="454" customFormat="true" ht="15" customHeight="true" x14ac:dyDescent="0.2">
      <c r="A246" s="188"/>
      <c r="B246" s="157"/>
      <c r="C246" s="121"/>
      <c r="D246" s="128"/>
      <c r="E246" s="128"/>
      <c r="F246" s="128"/>
      <c r="G246" s="127"/>
      <c r="H246" s="120"/>
      <c r="I246" s="128"/>
      <c r="J246" s="128"/>
      <c r="K246" s="128"/>
      <c r="L246" s="119"/>
      <c r="M246" s="121"/>
      <c r="N246" s="128"/>
      <c r="O246" s="128"/>
      <c r="P246" s="128"/>
      <c r="Q246" s="127"/>
      <c r="R246" s="120"/>
      <c r="S246" s="128"/>
      <c r="T246" s="128"/>
      <c r="U246" s="128"/>
      <c r="V246" s="128"/>
      <c r="W246" s="128"/>
      <c r="X246" s="128"/>
      <c r="Y246" s="128"/>
      <c r="Z246" s="128"/>
      <c r="AA246" s="128"/>
      <c r="AB246" s="128"/>
      <c r="AC246" s="128"/>
      <c r="AD246" s="128"/>
      <c r="AE246" s="128"/>
      <c r="AF246" s="128"/>
      <c r="AG246" s="128"/>
      <c r="AH246" s="128"/>
      <c r="AI246" s="128"/>
      <c r="AJ246" s="128"/>
      <c r="AK246" s="128"/>
      <c r="AL246" s="128"/>
      <c r="AM246" s="128"/>
      <c r="AN246" s="128"/>
      <c r="AO246" s="128"/>
      <c r="AP246" s="128"/>
      <c r="AQ246" s="128"/>
      <c r="AR246" s="128"/>
      <c r="AS246" s="128"/>
      <c r="AT246" s="128"/>
      <c r="AU246" s="119"/>
      <c r="AV246" s="908"/>
      <c r="AW246" s="908"/>
      <c r="AX246" s="908"/>
      <c r="AY246" s="908"/>
      <c r="AZ246" s="361"/>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423"/>
      <c r="CN246" s="423"/>
      <c r="CO246" s="423"/>
      <c r="CP246" s="423"/>
      <c r="CQ246" s="423"/>
      <c r="CR246" s="423"/>
      <c r="CS246" s="423"/>
      <c r="CT246" s="423"/>
      <c r="CU246" s="423"/>
      <c r="CV246" s="6"/>
      <c r="CW246" s="6"/>
      <c r="CX246" s="6"/>
      <c r="CY246" s="6"/>
      <c r="CZ246" s="6"/>
    </row>
    <row r="247" s="454" customFormat="true" ht="15" customHeight="true" x14ac:dyDescent="0.2">
      <c r="A247" s="188"/>
      <c r="B247" s="157"/>
      <c r="C247" s="121"/>
      <c r="D247" s="128"/>
      <c r="E247" s="128"/>
      <c r="F247" s="128"/>
      <c r="G247" s="127"/>
      <c r="H247" s="120"/>
      <c r="I247" s="128"/>
      <c r="J247" s="128"/>
      <c r="K247" s="128"/>
      <c r="L247" s="119"/>
      <c r="M247" s="121"/>
      <c r="N247" s="128"/>
      <c r="O247" s="128"/>
      <c r="P247" s="128"/>
      <c r="Q247" s="127"/>
      <c r="R247" s="120"/>
      <c r="S247" s="128"/>
      <c r="T247" s="128"/>
      <c r="U247" s="128"/>
      <c r="V247" s="128"/>
      <c r="W247" s="128"/>
      <c r="X247" s="128"/>
      <c r="Y247" s="128"/>
      <c r="Z247" s="128"/>
      <c r="AA247" s="128"/>
      <c r="AB247" s="128"/>
      <c r="AC247" s="128"/>
      <c r="AD247" s="128"/>
      <c r="AE247" s="128"/>
      <c r="AF247" s="128"/>
      <c r="AG247" s="128"/>
      <c r="AH247" s="128"/>
      <c r="AI247" s="128"/>
      <c r="AJ247" s="128"/>
      <c r="AK247" s="128"/>
      <c r="AL247" s="128"/>
      <c r="AM247" s="128"/>
      <c r="AN247" s="128"/>
      <c r="AO247" s="128"/>
      <c r="AP247" s="128"/>
      <c r="AQ247" s="128"/>
      <c r="AR247" s="128"/>
      <c r="AS247" s="128"/>
      <c r="AT247" s="128"/>
      <c r="AU247" s="119"/>
      <c r="AV247" s="908"/>
      <c r="AW247" s="908"/>
      <c r="AX247" s="908"/>
      <c r="AY247" s="908"/>
      <c r="AZ247" s="361"/>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423"/>
      <c r="CN247" s="423"/>
      <c r="CO247" s="423"/>
      <c r="CP247" s="423"/>
      <c r="CQ247" s="423"/>
      <c r="CR247" s="423"/>
      <c r="CS247" s="423"/>
      <c r="CT247" s="423"/>
      <c r="CU247" s="423"/>
      <c r="CV247" s="6"/>
      <c r="CW247" s="6"/>
      <c r="CX247" s="6"/>
      <c r="CY247" s="6"/>
      <c r="CZ247" s="6"/>
    </row>
    <row r="248" s="454" customFormat="true" ht="15" customHeight="true" x14ac:dyDescent="0.2">
      <c r="A248" s="184"/>
      <c r="B248" s="146"/>
      <c r="C248" s="91"/>
      <c r="D248" s="108"/>
      <c r="E248" s="108"/>
      <c r="F248" s="108"/>
      <c r="G248" s="107"/>
      <c r="H248" s="90"/>
      <c r="I248" s="108"/>
      <c r="J248" s="108"/>
      <c r="K248" s="108"/>
      <c r="L248" s="89"/>
      <c r="M248" s="91"/>
      <c r="N248" s="108"/>
      <c r="O248" s="108"/>
      <c r="P248" s="108"/>
      <c r="Q248" s="107"/>
      <c r="R248" s="90"/>
      <c r="S248" s="108"/>
      <c r="T248" s="108"/>
      <c r="U248" s="108"/>
      <c r="V248" s="108"/>
      <c r="W248" s="108"/>
      <c r="X248" s="108"/>
      <c r="Y248" s="108"/>
      <c r="Z248" s="108"/>
      <c r="AA248" s="108"/>
      <c r="AB248" s="108"/>
      <c r="AC248" s="108"/>
      <c r="AD248" s="108"/>
      <c r="AE248" s="108"/>
      <c r="AF248" s="108"/>
      <c r="AG248" s="108"/>
      <c r="AH248" s="108"/>
      <c r="AI248" s="108"/>
      <c r="AJ248" s="108"/>
      <c r="AK248" s="108"/>
      <c r="AL248" s="108"/>
      <c r="AM248" s="108"/>
      <c r="AN248" s="108"/>
      <c r="AO248" s="108"/>
      <c r="AP248" s="108"/>
      <c r="AQ248" s="108"/>
      <c r="AR248" s="108"/>
      <c r="AS248" s="108"/>
      <c r="AT248" s="108"/>
      <c r="AU248" s="89"/>
      <c r="AV248" s="908"/>
      <c r="AW248" s="908"/>
      <c r="AX248" s="908"/>
      <c r="AY248" s="908"/>
      <c r="AZ248" s="361"/>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435"/>
      <c r="CN248" s="435"/>
      <c r="CO248" s="435"/>
      <c r="CP248" s="435"/>
      <c r="CQ248" s="435"/>
      <c r="CR248" s="435"/>
      <c r="CS248" s="435"/>
      <c r="CT248" s="435"/>
      <c r="CU248" s="435"/>
      <c r="CV248" s="6"/>
      <c r="CW248" s="6"/>
      <c r="CX248" s="6"/>
      <c r="CY248" s="6"/>
      <c r="CZ248" s="6"/>
    </row>
    <row r="249" s="454" customFormat="true" ht="250.15" customHeight="true" x14ac:dyDescent="0.2">
      <c r="B249" s="453"/>
      <c r="AV249" s="361"/>
      <c r="AW249" s="361"/>
      <c r="AX249" s="361"/>
      <c r="AY249" s="361"/>
      <c r="AZ249" s="361"/>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363" customFormat="true" ht="19.15" customHeight="true" x14ac:dyDescent="0.2">
      <c r="B250" s="452"/>
      <c r="AV250" s="356"/>
      <c r="AW250" s="356"/>
      <c r="AX250" s="356"/>
      <c r="AY250" s="356"/>
      <c r="AZ250" s="356"/>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363" customFormat="true" ht="15" customHeight="true" x14ac:dyDescent="0.2">
      <c r="B251" s="452"/>
      <c r="AV251" s="356"/>
      <c r="AW251" s="356"/>
      <c r="AX251" s="356"/>
      <c r="AY251" s="356"/>
      <c r="AZ251" s="356"/>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363" customFormat="true" ht="15" customHeight="true" x14ac:dyDescent="0.2">
      <c r="B252" s="452"/>
      <c r="AV252" s="356"/>
      <c r="AW252" s="356"/>
      <c r="AX252" s="356"/>
      <c r="AY252" s="356"/>
      <c r="AZ252" s="356"/>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363" customFormat="true" ht="15" customHeight="true" x14ac:dyDescent="0.2">
      <c r="B253" s="452"/>
      <c r="AV253" s="356"/>
      <c r="AW253" s="356"/>
      <c r="AX253" s="356"/>
      <c r="AY253" s="356"/>
      <c r="AZ253" s="356"/>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363" customFormat="true" ht="15" customHeight="true" x14ac:dyDescent="0.2">
      <c r="B254" s="452"/>
      <c r="AV254" s="356"/>
      <c r="AW254" s="356"/>
      <c r="AX254" s="356"/>
      <c r="AY254" s="356"/>
      <c r="AZ254" s="356"/>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363" customFormat="true" ht="15" customHeight="true" x14ac:dyDescent="0.2">
      <c r="B255" s="452"/>
      <c r="AV255" s="356"/>
      <c r="AW255" s="356"/>
      <c r="AX255" s="356"/>
      <c r="AY255" s="356"/>
      <c r="AZ255" s="356"/>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363" customFormat="true" ht="15" customHeight="true" x14ac:dyDescent="0.2">
      <c r="B256" s="452"/>
      <c r="AV256" s="356"/>
      <c r="AW256" s="356"/>
      <c r="AX256" s="356"/>
      <c r="AY256" s="356"/>
      <c r="AZ256" s="356"/>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363" customFormat="true" ht="18" customHeight="true" x14ac:dyDescent="0.2">
      <c r="B257" s="452"/>
      <c r="AV257" s="356"/>
      <c r="AW257" s="356"/>
      <c r="AX257" s="356"/>
      <c r="AY257" s="356"/>
      <c r="AZ257" s="356"/>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363" customFormat="true" ht="18" customHeight="true" x14ac:dyDescent="0.2">
      <c r="B258" s="452"/>
      <c r="AV258" s="356"/>
      <c r="AW258" s="356"/>
      <c r="AX258" s="356"/>
      <c r="AY258" s="356"/>
      <c r="AZ258" s="356"/>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454" customFormat="true" ht="15" customHeight="true" x14ac:dyDescent="0.2">
      <c r="B259" s="453"/>
      <c r="AV259" s="361"/>
      <c r="AW259" s="361"/>
      <c r="AX259" s="361"/>
      <c r="AY259" s="361"/>
      <c r="AZ259" s="361"/>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426"/>
      <c r="CN259" s="426"/>
      <c r="CO259" s="426"/>
      <c r="CP259" s="426"/>
      <c r="CQ259" s="426"/>
      <c r="CR259" s="426"/>
      <c r="CS259" s="426"/>
      <c r="CT259" s="426"/>
      <c r="CU259" s="426"/>
      <c r="CV259" s="360"/>
      <c r="CW259" s="360"/>
      <c r="CX259" s="360"/>
      <c r="CY259" s="360"/>
      <c r="CZ259" s="360"/>
    </row>
    <row r="260" s="454" customFormat="true" ht="24" x14ac:dyDescent="0.2">
      <c r="B260" s="453"/>
      <c r="AV260" s="361"/>
      <c r="AW260" s="361"/>
      <c r="AX260" s="361"/>
      <c r="AY260" s="361"/>
      <c r="AZ260" s="361"/>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148</v>
      </c>
      <c r="BT260" s="554" t="s">
        <v>149</v>
      </c>
      <c r="BU260" s="554" t="s">
        <v>430</v>
      </c>
      <c r="BV260" s="554" t="s">
        <v>150</v>
      </c>
      <c r="BW260" s="554" t="s">
        <v>151</v>
      </c>
      <c r="BX260" s="554" t="s">
        <v>431</v>
      </c>
      <c r="BY260" s="555" t="s">
        <v>432</v>
      </c>
      <c r="BZ260" s="555" t="s">
        <v>433</v>
      </c>
      <c r="CA260" s="555" t="s">
        <v>152</v>
      </c>
      <c r="CB260" s="555" t="s">
        <v>153</v>
      </c>
      <c r="CC260" s="555" t="s">
        <v>434</v>
      </c>
      <c r="CD260" s="555" t="s">
        <v>435</v>
      </c>
      <c r="CE260" s="555" t="s">
        <v>154</v>
      </c>
      <c r="CF260" s="555" t="s">
        <v>155</v>
      </c>
      <c r="CG260" s="555" t="s">
        <v>156</v>
      </c>
      <c r="CH260" s="555" t="s">
        <v>157</v>
      </c>
      <c r="CI260" s="555" t="s">
        <v>436</v>
      </c>
      <c r="CJ260" s="555" t="s">
        <v>158</v>
      </c>
      <c r="CK260" s="555" t="s">
        <v>159</v>
      </c>
      <c r="CL260" s="555" t="s">
        <v>160</v>
      </c>
      <c r="CM260" s="555" t="s">
        <v>437</v>
      </c>
      <c r="CN260" s="555" t="s">
        <v>161</v>
      </c>
      <c r="CO260" s="555" t="s">
        <v>162</v>
      </c>
      <c r="CP260" s="555" t="s">
        <v>163</v>
      </c>
      <c r="CQ260" s="555" t="s">
        <v>164</v>
      </c>
      <c r="CR260" s="555" t="s">
        <v>438</v>
      </c>
      <c r="CS260" s="555" t="s">
        <v>165</v>
      </c>
      <c r="CT260" s="555" t="s">
        <v>166</v>
      </c>
      <c r="CU260" s="555" t="s">
        <v>167</v>
      </c>
      <c r="CV260" s="201"/>
      <c r="CW260" s="201"/>
      <c r="CX260" s="201"/>
      <c r="CY260" s="201"/>
      <c r="CZ260" s="201"/>
    </row>
    <row r="261" s="454" customFormat="true" ht="15" customHeight="true" x14ac:dyDescent="0.2">
      <c r="B261" s="453"/>
      <c r="AV261" s="361"/>
      <c r="AW261" s="361"/>
      <c r="AX261" s="361"/>
      <c r="AY261" s="361"/>
      <c r="AZ261" s="361"/>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47" t="s">
        <v>35</v>
      </c>
      <c r="CN261" s="47" t="s">
        <v>35</v>
      </c>
      <c r="CO261" s="47" t="s">
        <v>35</v>
      </c>
      <c r="CP261" s="47" t="s">
        <v>35</v>
      </c>
      <c r="CQ261" s="47" t="s">
        <v>35</v>
      </c>
      <c r="CR261" s="47" t="s">
        <v>35</v>
      </c>
      <c r="CS261" s="47" t="s">
        <v>35</v>
      </c>
      <c r="CT261" s="47" t="s">
        <v>35</v>
      </c>
      <c r="CU261" s="47" t="s">
        <v>35</v>
      </c>
      <c r="CV261" s="7"/>
      <c r="CW261" s="7"/>
      <c r="CX261" s="7"/>
      <c r="CY261" s="7"/>
      <c r="CZ261" s="7"/>
    </row>
    <row r="262" s="454" customFormat="true" ht="15" customHeight="true" x14ac:dyDescent="0.2">
      <c r="B262" s="453"/>
      <c r="AV262" s="361"/>
      <c r="AW262" s="361"/>
      <c r="AX262" s="361"/>
      <c r="AY262" s="361"/>
      <c r="AZ262" s="361"/>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46" t="s">
        <v>35</v>
      </c>
      <c r="CN262" s="46" t="s">
        <v>35</v>
      </c>
      <c r="CO262" s="46" t="s">
        <v>35</v>
      </c>
      <c r="CP262" s="46" t="s">
        <v>35</v>
      </c>
      <c r="CQ262" s="46" t="s">
        <v>35</v>
      </c>
      <c r="CR262" s="46" t="s">
        <v>35</v>
      </c>
      <c r="CS262" s="46" t="s">
        <v>35</v>
      </c>
      <c r="CT262" s="46" t="s">
        <v>35</v>
      </c>
      <c r="CU262" s="46" t="s">
        <v>35</v>
      </c>
      <c r="CV262" s="7"/>
      <c r="CW262" s="7"/>
      <c r="CX262" s="7"/>
      <c r="CY262" s="7"/>
      <c r="CZ262" s="7"/>
    </row>
    <row r="263" s="454" customFormat="true" ht="15" customHeight="true" x14ac:dyDescent="0.2">
      <c r="B263" s="453"/>
      <c r="AV263" s="361"/>
      <c r="AW263" s="361"/>
      <c r="AX263" s="361"/>
      <c r="AY263" s="361"/>
      <c r="AZ263" s="361"/>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46" t="s">
        <v>35</v>
      </c>
      <c r="CN263" s="46" t="s">
        <v>35</v>
      </c>
      <c r="CO263" s="46" t="s">
        <v>35</v>
      </c>
      <c r="CP263" s="46" t="s">
        <v>35</v>
      </c>
      <c r="CQ263" s="46" t="s">
        <v>35</v>
      </c>
      <c r="CR263" s="46" t="s">
        <v>35</v>
      </c>
      <c r="CS263" s="46" t="s">
        <v>35</v>
      </c>
      <c r="CT263" s="46" t="s">
        <v>35</v>
      </c>
      <c r="CU263" s="46" t="s">
        <v>35</v>
      </c>
      <c r="CV263" s="7"/>
      <c r="CW263" s="7"/>
      <c r="CX263" s="7"/>
      <c r="CY263" s="7"/>
      <c r="CZ263" s="7"/>
    </row>
    <row r="264" s="454" customFormat="true" ht="15" customHeight="true" x14ac:dyDescent="0.2">
      <c r="B264" s="453"/>
      <c r="AV264" s="361"/>
      <c r="AW264" s="361"/>
      <c r="AX264" s="361"/>
      <c r="AY264" s="361"/>
      <c r="AZ264" s="361"/>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46" t="s">
        <v>35</v>
      </c>
      <c r="CN264" s="46" t="s">
        <v>35</v>
      </c>
      <c r="CO264" s="46" t="s">
        <v>35</v>
      </c>
      <c r="CP264" s="46" t="s">
        <v>35</v>
      </c>
      <c r="CQ264" s="46" t="s">
        <v>35</v>
      </c>
      <c r="CR264" s="46" t="s">
        <v>35</v>
      </c>
      <c r="CS264" s="46" t="s">
        <v>35</v>
      </c>
      <c r="CT264" s="46" t="s">
        <v>35</v>
      </c>
      <c r="CU264" s="46" t="s">
        <v>35</v>
      </c>
      <c r="CV264" s="7"/>
      <c r="CW264" s="7"/>
      <c r="CX264" s="7"/>
      <c r="CY264" s="7"/>
      <c r="CZ264" s="7"/>
    </row>
    <row r="265" s="454" customFormat="true" ht="15" customHeight="true" x14ac:dyDescent="0.2">
      <c r="B265" s="453"/>
      <c r="AV265" s="361"/>
      <c r="AW265" s="361"/>
      <c r="AX265" s="361"/>
      <c r="AY265" s="361"/>
      <c r="AZ265" s="361"/>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46" t="s">
        <v>35</v>
      </c>
      <c r="CN265" s="46" t="s">
        <v>35</v>
      </c>
      <c r="CO265" s="46" t="s">
        <v>35</v>
      </c>
      <c r="CP265" s="46" t="s">
        <v>35</v>
      </c>
      <c r="CQ265" s="46" t="s">
        <v>35</v>
      </c>
      <c r="CR265" s="46" t="s">
        <v>35</v>
      </c>
      <c r="CS265" s="46" t="s">
        <v>35</v>
      </c>
      <c r="CT265" s="46" t="s">
        <v>35</v>
      </c>
      <c r="CU265" s="46" t="s">
        <v>35</v>
      </c>
      <c r="CV265" s="7"/>
      <c r="CW265" s="7"/>
      <c r="CX265" s="7"/>
      <c r="CY265" s="7"/>
      <c r="CZ265" s="7"/>
    </row>
    <row r="266" s="454" customFormat="true" ht="15" customHeight="true" x14ac:dyDescent="0.2">
      <c r="B266" s="453"/>
      <c r="AV266" s="361"/>
      <c r="AW266" s="361"/>
      <c r="AX266" s="361"/>
      <c r="AY266" s="361"/>
      <c r="AZ266" s="361"/>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46" t="s">
        <v>35</v>
      </c>
      <c r="CN266" s="46" t="s">
        <v>35</v>
      </c>
      <c r="CO266" s="46" t="s">
        <v>35</v>
      </c>
      <c r="CP266" s="46" t="s">
        <v>35</v>
      </c>
      <c r="CQ266" s="46" t="s">
        <v>35</v>
      </c>
      <c r="CR266" s="46" t="s">
        <v>35</v>
      </c>
      <c r="CS266" s="46" t="s">
        <v>35</v>
      </c>
      <c r="CT266" s="46" t="s">
        <v>35</v>
      </c>
      <c r="CU266" s="46" t="s">
        <v>35</v>
      </c>
      <c r="CV266" s="7"/>
      <c r="CW266" s="7"/>
      <c r="CX266" s="7"/>
      <c r="CY266" s="7"/>
      <c r="CZ266" s="7"/>
    </row>
    <row r="267" s="454" customFormat="true" ht="15" customHeight="true" x14ac:dyDescent="0.2">
      <c r="B267" s="453"/>
      <c r="AV267" s="361"/>
      <c r="AW267" s="361"/>
      <c r="AX267" s="361"/>
      <c r="AY267" s="361"/>
      <c r="AZ267" s="361"/>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46" t="s">
        <v>35</v>
      </c>
      <c r="CN267" s="46" t="s">
        <v>35</v>
      </c>
      <c r="CO267" s="46" t="s">
        <v>35</v>
      </c>
      <c r="CP267" s="46" t="s">
        <v>35</v>
      </c>
      <c r="CQ267" s="46" t="s">
        <v>35</v>
      </c>
      <c r="CR267" s="46" t="s">
        <v>35</v>
      </c>
      <c r="CS267" s="46" t="s">
        <v>35</v>
      </c>
      <c r="CT267" s="46" t="s">
        <v>35</v>
      </c>
      <c r="CU267" s="46" t="s">
        <v>35</v>
      </c>
      <c r="CV267" s="7"/>
      <c r="CW267" s="7"/>
      <c r="CX267" s="7"/>
      <c r="CY267" s="7"/>
      <c r="CZ267" s="7"/>
    </row>
    <row r="268" s="454" customFormat="true" ht="15" customHeight="true" x14ac:dyDescent="0.2">
      <c r="B268" s="453"/>
      <c r="AV268" s="361"/>
      <c r="AW268" s="361"/>
      <c r="AX268" s="361"/>
      <c r="AY268" s="361"/>
      <c r="AZ268" s="361"/>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46" t="s">
        <v>35</v>
      </c>
      <c r="CN268" s="46" t="s">
        <v>35</v>
      </c>
      <c r="CO268" s="46" t="s">
        <v>35</v>
      </c>
      <c r="CP268" s="46" t="s">
        <v>35</v>
      </c>
      <c r="CQ268" s="46" t="s">
        <v>35</v>
      </c>
      <c r="CR268" s="46" t="s">
        <v>35</v>
      </c>
      <c r="CS268" s="46" t="s">
        <v>35</v>
      </c>
      <c r="CT268" s="46" t="s">
        <v>35</v>
      </c>
      <c r="CU268" s="46" t="s">
        <v>35</v>
      </c>
      <c r="CV268" s="7"/>
      <c r="CW268" s="7"/>
      <c r="CX268" s="7"/>
      <c r="CY268" s="7"/>
      <c r="CZ268" s="7"/>
    </row>
    <row r="269" s="454" customFormat="true" ht="15" customHeight="true" x14ac:dyDescent="0.2">
      <c r="B269" s="453"/>
      <c r="AV269" s="361"/>
      <c r="AW269" s="361"/>
      <c r="AX269" s="361"/>
      <c r="AY269" s="361"/>
      <c r="AZ269" s="361"/>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46" t="s">
        <v>35</v>
      </c>
      <c r="CN269" s="46" t="s">
        <v>35</v>
      </c>
      <c r="CO269" s="46" t="s">
        <v>35</v>
      </c>
      <c r="CP269" s="46" t="s">
        <v>35</v>
      </c>
      <c r="CQ269" s="46" t="s">
        <v>35</v>
      </c>
      <c r="CR269" s="46" t="s">
        <v>35</v>
      </c>
      <c r="CS269" s="46" t="s">
        <v>35</v>
      </c>
      <c r="CT269" s="46" t="s">
        <v>35</v>
      </c>
      <c r="CU269" s="46" t="s">
        <v>35</v>
      </c>
      <c r="CV269" s="7"/>
      <c r="CW269" s="7"/>
      <c r="CX269" s="7"/>
      <c r="CY269" s="7"/>
      <c r="CZ269" s="7"/>
    </row>
    <row r="270" s="454" customFormat="true" ht="15" customHeight="true" x14ac:dyDescent="0.2">
      <c r="B270" s="453"/>
      <c r="AV270" s="361"/>
      <c r="AW270" s="361"/>
      <c r="AX270" s="361"/>
      <c r="AY270" s="361"/>
      <c r="AZ270" s="361"/>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46" t="s">
        <v>35</v>
      </c>
      <c r="CN270" s="46" t="s">
        <v>35</v>
      </c>
      <c r="CO270" s="46" t="s">
        <v>35</v>
      </c>
      <c r="CP270" s="46" t="s">
        <v>35</v>
      </c>
      <c r="CQ270" s="46" t="s">
        <v>35</v>
      </c>
      <c r="CR270" s="46" t="s">
        <v>35</v>
      </c>
      <c r="CS270" s="46" t="s">
        <v>35</v>
      </c>
      <c r="CT270" s="46" t="s">
        <v>35</v>
      </c>
      <c r="CU270" s="46" t="s">
        <v>35</v>
      </c>
      <c r="CV270" s="7"/>
      <c r="CW270" s="7"/>
      <c r="CX270" s="7"/>
      <c r="CY270" s="7"/>
      <c r="CZ270" s="7"/>
    </row>
    <row r="271" s="454" customFormat="true" ht="15" customHeight="true" x14ac:dyDescent="0.2">
      <c r="B271" s="453"/>
      <c r="AV271" s="361"/>
      <c r="AW271" s="361"/>
      <c r="AX271" s="361"/>
      <c r="AY271" s="361"/>
      <c r="AZ271" s="361"/>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44" t="s">
        <v>35</v>
      </c>
      <c r="CN271" s="44" t="s">
        <v>35</v>
      </c>
      <c r="CO271" s="44" t="s">
        <v>35</v>
      </c>
      <c r="CP271" s="44" t="s">
        <v>35</v>
      </c>
      <c r="CQ271" s="44" t="s">
        <v>35</v>
      </c>
      <c r="CR271" s="44" t="s">
        <v>35</v>
      </c>
      <c r="CS271" s="44" t="s">
        <v>35</v>
      </c>
      <c r="CT271" s="44" t="s">
        <v>35</v>
      </c>
      <c r="CU271" s="44" t="s">
        <v>35</v>
      </c>
      <c r="CV271" s="7"/>
      <c r="CW271" s="7"/>
      <c r="CX271" s="7"/>
      <c r="CY271" s="7"/>
      <c r="CZ271" s="7"/>
    </row>
    <row r="272" s="454" customFormat="true" ht="15" customHeight="true" x14ac:dyDescent="0.2">
      <c r="B272" s="453"/>
      <c r="AV272" s="361"/>
      <c r="AW272" s="361"/>
      <c r="AX272" s="361"/>
      <c r="AY272" s="361"/>
      <c r="AZ272" s="361"/>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44" t="s">
        <v>35</v>
      </c>
      <c r="CN272" s="44" t="s">
        <v>35</v>
      </c>
      <c r="CO272" s="44" t="s">
        <v>35</v>
      </c>
      <c r="CP272" s="44" t="s">
        <v>35</v>
      </c>
      <c r="CQ272" s="44" t="s">
        <v>35</v>
      </c>
      <c r="CR272" s="44" t="s">
        <v>35</v>
      </c>
      <c r="CS272" s="44" t="s">
        <v>35</v>
      </c>
      <c r="CT272" s="44" t="s">
        <v>35</v>
      </c>
      <c r="CU272" s="44" t="s">
        <v>35</v>
      </c>
      <c r="CV272" s="7"/>
      <c r="CW272" s="7"/>
      <c r="CX272" s="7"/>
      <c r="CY272" s="7"/>
      <c r="CZ272" s="7"/>
    </row>
    <row r="273" s="454" customFormat="true" ht="15" customHeight="true" x14ac:dyDescent="0.2">
      <c r="B273" s="453"/>
      <c r="AV273" s="361"/>
      <c r="AW273" s="361"/>
      <c r="AX273" s="361"/>
      <c r="AY273" s="361"/>
      <c r="AZ273" s="361"/>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44" t="s">
        <v>35</v>
      </c>
      <c r="CN273" s="44" t="s">
        <v>35</v>
      </c>
      <c r="CO273" s="44" t="s">
        <v>35</v>
      </c>
      <c r="CP273" s="44" t="s">
        <v>35</v>
      </c>
      <c r="CQ273" s="44" t="s">
        <v>35</v>
      </c>
      <c r="CR273" s="44" t="s">
        <v>35</v>
      </c>
      <c r="CS273" s="44" t="s">
        <v>35</v>
      </c>
      <c r="CT273" s="44" t="s">
        <v>35</v>
      </c>
      <c r="CU273" s="44" t="s">
        <v>35</v>
      </c>
      <c r="CV273" s="7"/>
      <c r="CW273" s="7"/>
      <c r="CX273" s="7"/>
      <c r="CY273" s="7"/>
      <c r="CZ273" s="7"/>
    </row>
    <row r="274" s="454" customFormat="true" ht="15" customHeight="true" x14ac:dyDescent="0.2">
      <c r="B274" s="453"/>
      <c r="AV274" s="361"/>
      <c r="AW274" s="361"/>
      <c r="AX274" s="361"/>
      <c r="AY274" s="361"/>
      <c r="AZ274" s="361"/>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46" t="s">
        <v>35</v>
      </c>
      <c r="CN274" s="46" t="s">
        <v>35</v>
      </c>
      <c r="CO274" s="46" t="s">
        <v>35</v>
      </c>
      <c r="CP274" s="46" t="s">
        <v>35</v>
      </c>
      <c r="CQ274" s="46" t="s">
        <v>35</v>
      </c>
      <c r="CR274" s="46" t="s">
        <v>35</v>
      </c>
      <c r="CS274" s="46" t="s">
        <v>35</v>
      </c>
      <c r="CT274" s="46" t="s">
        <v>35</v>
      </c>
      <c r="CU274" s="46" t="s">
        <v>35</v>
      </c>
      <c r="CV274" s="7"/>
      <c r="CW274" s="7"/>
      <c r="CX274" s="7"/>
      <c r="CY274" s="7"/>
      <c r="CZ274" s="7"/>
    </row>
    <row r="275" s="454" customFormat="true" ht="15" customHeight="true" x14ac:dyDescent="0.2">
      <c r="B275" s="453"/>
      <c r="AV275" s="361"/>
      <c r="AW275" s="361"/>
      <c r="AX275" s="361"/>
      <c r="AY275" s="361"/>
      <c r="AZ275" s="361"/>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46" t="s">
        <v>35</v>
      </c>
      <c r="CN275" s="46" t="s">
        <v>35</v>
      </c>
      <c r="CO275" s="46" t="s">
        <v>35</v>
      </c>
      <c r="CP275" s="46" t="s">
        <v>35</v>
      </c>
      <c r="CQ275" s="46" t="s">
        <v>35</v>
      </c>
      <c r="CR275" s="46" t="s">
        <v>35</v>
      </c>
      <c r="CS275" s="46" t="s">
        <v>35</v>
      </c>
      <c r="CT275" s="46" t="s">
        <v>35</v>
      </c>
      <c r="CU275" s="46" t="s">
        <v>35</v>
      </c>
      <c r="CV275" s="7"/>
      <c r="CW275" s="7"/>
      <c r="CX275" s="7"/>
      <c r="CY275" s="7"/>
      <c r="CZ275" s="7"/>
    </row>
    <row r="276" s="454" customFormat="true" ht="15" customHeight="true" x14ac:dyDescent="0.2">
      <c r="B276" s="453"/>
      <c r="AV276" s="361"/>
      <c r="AW276" s="361"/>
      <c r="AX276" s="361"/>
      <c r="AY276" s="361"/>
      <c r="AZ276" s="361"/>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46" t="s">
        <v>35</v>
      </c>
      <c r="CN276" s="46" t="s">
        <v>35</v>
      </c>
      <c r="CO276" s="46" t="s">
        <v>35</v>
      </c>
      <c r="CP276" s="46" t="s">
        <v>35</v>
      </c>
      <c r="CQ276" s="46" t="s">
        <v>35</v>
      </c>
      <c r="CR276" s="46" t="s">
        <v>35</v>
      </c>
      <c r="CS276" s="46" t="s">
        <v>35</v>
      </c>
      <c r="CT276" s="46" t="s">
        <v>35</v>
      </c>
      <c r="CU276" s="46" t="s">
        <v>35</v>
      </c>
      <c r="CV276" s="7"/>
      <c r="CW276" s="7"/>
      <c r="CX276" s="7"/>
      <c r="CY276" s="7"/>
      <c r="CZ276" s="7"/>
    </row>
    <row r="277" s="454" customFormat="true" ht="15" customHeight="true" x14ac:dyDescent="0.2">
      <c r="B277" s="453"/>
      <c r="AV277" s="361"/>
      <c r="AW277" s="361"/>
      <c r="AX277" s="361"/>
      <c r="AY277" s="361"/>
      <c r="AZ277" s="361"/>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46" t="s">
        <v>35</v>
      </c>
      <c r="CN277" s="46" t="s">
        <v>35</v>
      </c>
      <c r="CO277" s="46" t="s">
        <v>35</v>
      </c>
      <c r="CP277" s="46" t="s">
        <v>35</v>
      </c>
      <c r="CQ277" s="46" t="s">
        <v>35</v>
      </c>
      <c r="CR277" s="46" t="s">
        <v>35</v>
      </c>
      <c r="CS277" s="46" t="s">
        <v>35</v>
      </c>
      <c r="CT277" s="46" t="s">
        <v>35</v>
      </c>
      <c r="CU277" s="46" t="s">
        <v>35</v>
      </c>
      <c r="CV277" s="7"/>
      <c r="CW277" s="7"/>
      <c r="CX277" s="7"/>
      <c r="CY277" s="7"/>
      <c r="CZ277" s="7"/>
    </row>
    <row r="278" s="454" customFormat="true" ht="15" customHeight="true" x14ac:dyDescent="0.2">
      <c r="B278" s="453"/>
      <c r="AV278" s="361"/>
      <c r="AW278" s="361"/>
      <c r="AX278" s="361"/>
      <c r="AY278" s="361"/>
      <c r="AZ278" s="361"/>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46" t="s">
        <v>35</v>
      </c>
      <c r="CN278" s="46" t="s">
        <v>35</v>
      </c>
      <c r="CO278" s="46" t="s">
        <v>35</v>
      </c>
      <c r="CP278" s="46" t="s">
        <v>35</v>
      </c>
      <c r="CQ278" s="46" t="s">
        <v>35</v>
      </c>
      <c r="CR278" s="46" t="s">
        <v>35</v>
      </c>
      <c r="CS278" s="46" t="s">
        <v>35</v>
      </c>
      <c r="CT278" s="46" t="s">
        <v>35</v>
      </c>
      <c r="CU278" s="46" t="s">
        <v>35</v>
      </c>
      <c r="CV278" s="7"/>
      <c r="CW278" s="7"/>
      <c r="CX278" s="7"/>
      <c r="CY278" s="7"/>
      <c r="CZ278" s="7"/>
    </row>
    <row r="279" s="454" customFormat="true" ht="15" customHeight="true" x14ac:dyDescent="0.2">
      <c r="B279" s="453"/>
      <c r="AV279" s="361"/>
      <c r="AW279" s="361"/>
      <c r="AX279" s="361"/>
      <c r="AY279" s="361"/>
      <c r="AZ279" s="361"/>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44" t="s">
        <v>35</v>
      </c>
      <c r="CN279" s="44" t="s">
        <v>35</v>
      </c>
      <c r="CO279" s="44" t="s">
        <v>35</v>
      </c>
      <c r="CP279" s="44" t="s">
        <v>35</v>
      </c>
      <c r="CQ279" s="44" t="s">
        <v>35</v>
      </c>
      <c r="CR279" s="44" t="s">
        <v>35</v>
      </c>
      <c r="CS279" s="44" t="s">
        <v>35</v>
      </c>
      <c r="CT279" s="44" t="s">
        <v>35</v>
      </c>
      <c r="CU279" s="44" t="s">
        <v>35</v>
      </c>
      <c r="CV279" s="7"/>
      <c r="CW279" s="7"/>
      <c r="CX279" s="7"/>
      <c r="CY279" s="7"/>
      <c r="CZ279" s="7"/>
    </row>
    <row r="280" s="454" customFormat="true" ht="15" customHeight="true" x14ac:dyDescent="0.2">
      <c r="B280" s="453"/>
      <c r="AV280" s="361"/>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44" t="s">
        <v>35</v>
      </c>
      <c r="CN280" s="44" t="s">
        <v>35</v>
      </c>
      <c r="CO280" s="44" t="s">
        <v>35</v>
      </c>
      <c r="CP280" s="44" t="s">
        <v>35</v>
      </c>
      <c r="CQ280" s="44" t="s">
        <v>35</v>
      </c>
      <c r="CR280" s="44" t="s">
        <v>35</v>
      </c>
      <c r="CS280" s="44" t="s">
        <v>35</v>
      </c>
      <c r="CT280" s="44" t="s">
        <v>35</v>
      </c>
      <c r="CU280" s="44" t="s">
        <v>35</v>
      </c>
      <c r="CV280" s="7"/>
      <c r="CW280" s="7"/>
      <c r="CX280" s="7"/>
      <c r="CY280" s="7"/>
      <c r="CZ280" s="7"/>
    </row>
    <row r="281" s="454" customFormat="true" ht="15" customHeight="true" x14ac:dyDescent="0.2">
      <c r="B281" s="453"/>
      <c r="AV281" s="361"/>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44" t="s">
        <v>35</v>
      </c>
      <c r="CN281" s="44" t="s">
        <v>35</v>
      </c>
      <c r="CO281" s="44" t="s">
        <v>35</v>
      </c>
      <c r="CP281" s="44" t="s">
        <v>35</v>
      </c>
      <c r="CQ281" s="44" t="s">
        <v>35</v>
      </c>
      <c r="CR281" s="44" t="s">
        <v>35</v>
      </c>
      <c r="CS281" s="44" t="s">
        <v>35</v>
      </c>
      <c r="CT281" s="44" t="s">
        <v>35</v>
      </c>
      <c r="CU281" s="44" t="s">
        <v>35</v>
      </c>
      <c r="CV281" s="7"/>
      <c r="CW281" s="7"/>
      <c r="CX281" s="7"/>
      <c r="CY281" s="7"/>
      <c r="CZ281" s="7"/>
    </row>
    <row r="282" s="454" customFormat="true" ht="15" customHeight="true" x14ac:dyDescent="0.2">
      <c r="B282" s="453"/>
      <c r="AV282" s="361"/>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44" t="s">
        <v>35</v>
      </c>
      <c r="CN282" s="44" t="s">
        <v>35</v>
      </c>
      <c r="CO282" s="44" t="s">
        <v>35</v>
      </c>
      <c r="CP282" s="44" t="s">
        <v>35</v>
      </c>
      <c r="CQ282" s="44" t="s">
        <v>35</v>
      </c>
      <c r="CR282" s="44" t="s">
        <v>35</v>
      </c>
      <c r="CS282" s="44" t="s">
        <v>35</v>
      </c>
      <c r="CT282" s="44" t="s">
        <v>35</v>
      </c>
      <c r="CU282" s="44" t="s">
        <v>35</v>
      </c>
      <c r="CV282" s="7"/>
      <c r="CW282" s="7"/>
      <c r="CX282" s="7"/>
      <c r="CY282" s="7"/>
      <c r="CZ282" s="7"/>
    </row>
    <row r="283" s="454" customFormat="true" ht="15" customHeight="true" x14ac:dyDescent="0.2">
      <c r="B283" s="453"/>
      <c r="AV283" s="361"/>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44" t="s">
        <v>35</v>
      </c>
      <c r="CN283" s="44" t="s">
        <v>35</v>
      </c>
      <c r="CO283" s="44" t="s">
        <v>35</v>
      </c>
      <c r="CP283" s="44" t="s">
        <v>35</v>
      </c>
      <c r="CQ283" s="44" t="s">
        <v>35</v>
      </c>
      <c r="CR283" s="44" t="s">
        <v>35</v>
      </c>
      <c r="CS283" s="44" t="s">
        <v>35</v>
      </c>
      <c r="CT283" s="44" t="s">
        <v>35</v>
      </c>
      <c r="CU283" s="44" t="s">
        <v>35</v>
      </c>
      <c r="CV283" s="7"/>
      <c r="CW283" s="7"/>
      <c r="CX283" s="7"/>
      <c r="CY283" s="7"/>
      <c r="CZ283" s="7"/>
    </row>
    <row r="284" s="454" customFormat="true" ht="15" customHeight="true" x14ac:dyDescent="0.2">
      <c r="B284" s="453"/>
      <c r="AV284" s="361"/>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45" t="s">
        <v>35</v>
      </c>
      <c r="CN284" s="45" t="s">
        <v>35</v>
      </c>
      <c r="CO284" s="45" t="s">
        <v>35</v>
      </c>
      <c r="CP284" s="45" t="s">
        <v>35</v>
      </c>
      <c r="CQ284" s="45" t="s">
        <v>35</v>
      </c>
      <c r="CR284" s="45" t="s">
        <v>35</v>
      </c>
      <c r="CS284" s="45" t="s">
        <v>35</v>
      </c>
      <c r="CT284" s="45" t="s">
        <v>35</v>
      </c>
      <c r="CU284" s="45" t="s">
        <v>35</v>
      </c>
      <c r="CV284" s="7"/>
      <c r="CW284" s="7"/>
      <c r="CX284" s="7"/>
      <c r="CY284" s="7"/>
      <c r="CZ284" s="7"/>
    </row>
    <row r="285" s="454" customFormat="true" ht="15" customHeight="true" x14ac:dyDescent="0.2">
      <c r="B285" s="453"/>
      <c r="AV285" s="361"/>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V286" s="361"/>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V287" s="361"/>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V288" s="361"/>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V289" s="361"/>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V290" s="361"/>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V291" s="361"/>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V292" s="361"/>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V293" s="361"/>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V294" s="361"/>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V295" s="361"/>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V296" s="361"/>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V297" s="361"/>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V298" s="361"/>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V299" s="361"/>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V300" s="361"/>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V301" s="361"/>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V302" s="361"/>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V303" s="361"/>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V304" s="361"/>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V305" s="361"/>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V306" s="361"/>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V307" s="361"/>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V308" s="361"/>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V309" s="361"/>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V310" s="361"/>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V311" s="361"/>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V312" s="361"/>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V313" s="361"/>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V314" s="361"/>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V315" s="361"/>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V316" s="361"/>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V317" s="361"/>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V318" s="361"/>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V319" s="361"/>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V320" s="361"/>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V321" s="361"/>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V322" s="361"/>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V323" s="361"/>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V324" s="361"/>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V325" s="361"/>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V326" s="361"/>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V327" s="361"/>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V328" s="361"/>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V329" s="361"/>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V330" s="356"/>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V331" s="356"/>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V332" s="356"/>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V333" s="356"/>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V334" s="356"/>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V335" s="356"/>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V336" s="356"/>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V337" s="356"/>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V338" s="356"/>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V339" s="361"/>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426"/>
      <c r="CN339" s="426"/>
      <c r="CO339" s="426"/>
      <c r="CP339" s="426"/>
      <c r="CQ339" s="426"/>
      <c r="CR339" s="426"/>
      <c r="CS339" s="426"/>
      <c r="CT339" s="426"/>
      <c r="CU339" s="426"/>
      <c r="CV339" s="360"/>
      <c r="CW339" s="360"/>
      <c r="CX339" s="360"/>
      <c r="CY339" s="360"/>
      <c r="CZ339" s="360"/>
    </row>
    <row r="340" s="454" customFormat="true" ht="24" x14ac:dyDescent="0.2">
      <c r="B340" s="453"/>
      <c r="AV340" s="361"/>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148</v>
      </c>
      <c r="BT340" s="554" t="s">
        <v>149</v>
      </c>
      <c r="BU340" s="554" t="s">
        <v>430</v>
      </c>
      <c r="BV340" s="554" t="s">
        <v>150</v>
      </c>
      <c r="BW340" s="554" t="s">
        <v>151</v>
      </c>
      <c r="BX340" s="554" t="s">
        <v>431</v>
      </c>
      <c r="BY340" s="555" t="s">
        <v>432</v>
      </c>
      <c r="BZ340" s="555" t="s">
        <v>433</v>
      </c>
      <c r="CA340" s="555" t="s">
        <v>152</v>
      </c>
      <c r="CB340" s="555" t="s">
        <v>153</v>
      </c>
      <c r="CC340" s="555" t="s">
        <v>434</v>
      </c>
      <c r="CD340" s="555" t="s">
        <v>435</v>
      </c>
      <c r="CE340" s="555" t="s">
        <v>154</v>
      </c>
      <c r="CF340" s="555" t="s">
        <v>155</v>
      </c>
      <c r="CG340" s="555" t="s">
        <v>156</v>
      </c>
      <c r="CH340" s="555" t="s">
        <v>157</v>
      </c>
      <c r="CI340" s="555" t="s">
        <v>436</v>
      </c>
      <c r="CJ340" s="555" t="s">
        <v>158</v>
      </c>
      <c r="CK340" s="555" t="s">
        <v>159</v>
      </c>
      <c r="CL340" s="555" t="s">
        <v>160</v>
      </c>
      <c r="CM340" s="555" t="s">
        <v>437</v>
      </c>
      <c r="CN340" s="555" t="s">
        <v>161</v>
      </c>
      <c r="CO340" s="555" t="s">
        <v>162</v>
      </c>
      <c r="CP340" s="555" t="s">
        <v>163</v>
      </c>
      <c r="CQ340" s="555" t="s">
        <v>164</v>
      </c>
      <c r="CR340" s="555" t="s">
        <v>438</v>
      </c>
      <c r="CS340" s="555" t="s">
        <v>165</v>
      </c>
      <c r="CT340" s="555" t="s">
        <v>166</v>
      </c>
      <c r="CU340" s="555" t="s">
        <v>167</v>
      </c>
      <c r="CV340" s="201"/>
      <c r="CW340" s="201"/>
      <c r="CX340" s="201"/>
      <c r="CY340" s="201"/>
      <c r="CZ340" s="201"/>
    </row>
    <row r="341" s="454" customFormat="true" ht="15" customHeight="true" x14ac:dyDescent="0.2">
      <c r="B341" s="453"/>
      <c r="AV341" s="361"/>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47" t="s">
        <v>35</v>
      </c>
      <c r="CN341" s="47" t="s">
        <v>35</v>
      </c>
      <c r="CO341" s="47" t="s">
        <v>35</v>
      </c>
      <c r="CP341" s="47" t="s">
        <v>35</v>
      </c>
      <c r="CQ341" s="47" t="s">
        <v>35</v>
      </c>
      <c r="CR341" s="47" t="s">
        <v>35</v>
      </c>
      <c r="CS341" s="47" t="s">
        <v>35</v>
      </c>
      <c r="CT341" s="47" t="s">
        <v>35</v>
      </c>
      <c r="CU341" s="47" t="s">
        <v>35</v>
      </c>
      <c r="CV341" s="7"/>
      <c r="CW341" s="7"/>
      <c r="CX341" s="7"/>
      <c r="CY341" s="7"/>
      <c r="CZ341" s="7"/>
    </row>
    <row r="342" s="454" customFormat="true" ht="15" customHeight="true" x14ac:dyDescent="0.2">
      <c r="B342" s="453"/>
      <c r="AV342" s="361"/>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46" t="s">
        <v>35</v>
      </c>
      <c r="CN342" s="46" t="s">
        <v>35</v>
      </c>
      <c r="CO342" s="46" t="s">
        <v>35</v>
      </c>
      <c r="CP342" s="46" t="s">
        <v>35</v>
      </c>
      <c r="CQ342" s="46" t="s">
        <v>35</v>
      </c>
      <c r="CR342" s="46" t="s">
        <v>35</v>
      </c>
      <c r="CS342" s="46" t="s">
        <v>35</v>
      </c>
      <c r="CT342" s="46" t="s">
        <v>35</v>
      </c>
      <c r="CU342" s="46" t="s">
        <v>35</v>
      </c>
      <c r="CV342" s="7"/>
      <c r="CW342" s="7"/>
      <c r="CX342" s="7"/>
      <c r="CY342" s="7"/>
      <c r="CZ342" s="7"/>
    </row>
    <row r="343" s="454" customFormat="true" ht="15" customHeight="true" x14ac:dyDescent="0.2">
      <c r="B343" s="453"/>
      <c r="AV343" s="361"/>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46" t="s">
        <v>35</v>
      </c>
      <c r="CN343" s="46" t="s">
        <v>35</v>
      </c>
      <c r="CO343" s="46" t="s">
        <v>35</v>
      </c>
      <c r="CP343" s="46" t="s">
        <v>35</v>
      </c>
      <c r="CQ343" s="46" t="s">
        <v>35</v>
      </c>
      <c r="CR343" s="46" t="s">
        <v>35</v>
      </c>
      <c r="CS343" s="46" t="s">
        <v>35</v>
      </c>
      <c r="CT343" s="46" t="s">
        <v>35</v>
      </c>
      <c r="CU343" s="46" t="s">
        <v>35</v>
      </c>
      <c r="CV343" s="7"/>
      <c r="CW343" s="7"/>
      <c r="CX343" s="7"/>
      <c r="CY343" s="7"/>
      <c r="CZ343" s="7"/>
    </row>
    <row r="344" s="454" customFormat="true" ht="15" customHeight="true" x14ac:dyDescent="0.2">
      <c r="B344" s="453"/>
      <c r="AV344" s="361"/>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46" t="s">
        <v>35</v>
      </c>
      <c r="CN344" s="46" t="s">
        <v>35</v>
      </c>
      <c r="CO344" s="46" t="s">
        <v>35</v>
      </c>
      <c r="CP344" s="46" t="s">
        <v>35</v>
      </c>
      <c r="CQ344" s="46" t="s">
        <v>35</v>
      </c>
      <c r="CR344" s="46" t="s">
        <v>35</v>
      </c>
      <c r="CS344" s="46" t="s">
        <v>35</v>
      </c>
      <c r="CT344" s="46" t="s">
        <v>35</v>
      </c>
      <c r="CU344" s="46" t="s">
        <v>35</v>
      </c>
      <c r="CV344" s="7"/>
      <c r="CW344" s="7"/>
      <c r="CX344" s="7"/>
      <c r="CY344" s="7"/>
      <c r="CZ344" s="7"/>
    </row>
    <row r="345" s="454" customFormat="true" ht="15" customHeight="true" x14ac:dyDescent="0.2">
      <c r="B345" s="453"/>
      <c r="AV345" s="361"/>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46" t="s">
        <v>35</v>
      </c>
      <c r="CN345" s="46" t="s">
        <v>35</v>
      </c>
      <c r="CO345" s="46" t="s">
        <v>35</v>
      </c>
      <c r="CP345" s="46" t="s">
        <v>35</v>
      </c>
      <c r="CQ345" s="46" t="s">
        <v>35</v>
      </c>
      <c r="CR345" s="46" t="s">
        <v>35</v>
      </c>
      <c r="CS345" s="46" t="s">
        <v>35</v>
      </c>
      <c r="CT345" s="46" t="s">
        <v>35</v>
      </c>
      <c r="CU345" s="46" t="s">
        <v>35</v>
      </c>
      <c r="CV345" s="7"/>
      <c r="CW345" s="7"/>
      <c r="CX345" s="7"/>
      <c r="CY345" s="7"/>
      <c r="CZ345" s="7"/>
    </row>
    <row r="346" s="454" customFormat="true" ht="15" customHeight="true" x14ac:dyDescent="0.2">
      <c r="B346" s="453"/>
      <c r="AV346" s="361"/>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46" t="s">
        <v>35</v>
      </c>
      <c r="CN346" s="46" t="s">
        <v>35</v>
      </c>
      <c r="CO346" s="46" t="s">
        <v>35</v>
      </c>
      <c r="CP346" s="46" t="s">
        <v>35</v>
      </c>
      <c r="CQ346" s="46" t="s">
        <v>35</v>
      </c>
      <c r="CR346" s="46" t="s">
        <v>35</v>
      </c>
      <c r="CS346" s="46" t="s">
        <v>35</v>
      </c>
      <c r="CT346" s="46" t="s">
        <v>35</v>
      </c>
      <c r="CU346" s="46" t="s">
        <v>35</v>
      </c>
      <c r="CV346" s="7"/>
      <c r="CW346" s="7"/>
      <c r="CX346" s="7"/>
      <c r="CY346" s="7"/>
      <c r="CZ346" s="7"/>
    </row>
    <row r="347" s="454" customFormat="true" ht="15" customHeight="true" x14ac:dyDescent="0.2">
      <c r="B347" s="453"/>
      <c r="AV347" s="361"/>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46" t="s">
        <v>35</v>
      </c>
      <c r="CN347" s="46" t="s">
        <v>35</v>
      </c>
      <c r="CO347" s="46" t="s">
        <v>35</v>
      </c>
      <c r="CP347" s="46" t="s">
        <v>35</v>
      </c>
      <c r="CQ347" s="46" t="s">
        <v>35</v>
      </c>
      <c r="CR347" s="46" t="s">
        <v>35</v>
      </c>
      <c r="CS347" s="46" t="s">
        <v>35</v>
      </c>
      <c r="CT347" s="46" t="s">
        <v>35</v>
      </c>
      <c r="CU347" s="46" t="s">
        <v>35</v>
      </c>
      <c r="CV347" s="7"/>
      <c r="CW347" s="7"/>
      <c r="CX347" s="7"/>
      <c r="CY347" s="7"/>
      <c r="CZ347" s="7"/>
    </row>
    <row r="348" s="454" customFormat="true" ht="15" customHeight="true" x14ac:dyDescent="0.2">
      <c r="B348" s="453"/>
      <c r="AV348" s="361"/>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46" t="s">
        <v>35</v>
      </c>
      <c r="CN348" s="46" t="s">
        <v>35</v>
      </c>
      <c r="CO348" s="46" t="s">
        <v>35</v>
      </c>
      <c r="CP348" s="46" t="s">
        <v>35</v>
      </c>
      <c r="CQ348" s="46" t="s">
        <v>35</v>
      </c>
      <c r="CR348" s="46" t="s">
        <v>35</v>
      </c>
      <c r="CS348" s="46" t="s">
        <v>35</v>
      </c>
      <c r="CT348" s="46" t="s">
        <v>35</v>
      </c>
      <c r="CU348" s="46" t="s">
        <v>35</v>
      </c>
      <c r="CV348" s="7"/>
      <c r="CW348" s="7"/>
      <c r="CX348" s="7"/>
      <c r="CY348" s="7"/>
      <c r="CZ348" s="7"/>
    </row>
    <row r="349" s="454" customFormat="true" ht="15" customHeight="true" x14ac:dyDescent="0.2">
      <c r="B349" s="453"/>
      <c r="AV349" s="361"/>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46" t="s">
        <v>35</v>
      </c>
      <c r="CN349" s="46" t="s">
        <v>35</v>
      </c>
      <c r="CO349" s="46" t="s">
        <v>35</v>
      </c>
      <c r="CP349" s="46" t="s">
        <v>35</v>
      </c>
      <c r="CQ349" s="46" t="s">
        <v>35</v>
      </c>
      <c r="CR349" s="46" t="s">
        <v>35</v>
      </c>
      <c r="CS349" s="46" t="s">
        <v>35</v>
      </c>
      <c r="CT349" s="46" t="s">
        <v>35</v>
      </c>
      <c r="CU349" s="46" t="s">
        <v>35</v>
      </c>
      <c r="CV349" s="7"/>
      <c r="CW349" s="7"/>
      <c r="CX349" s="7"/>
      <c r="CY349" s="7"/>
      <c r="CZ349" s="7"/>
    </row>
    <row r="350" s="454" customFormat="true" ht="15" customHeight="true" x14ac:dyDescent="0.2">
      <c r="B350" s="453"/>
      <c r="AV350" s="361"/>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46" t="s">
        <v>35</v>
      </c>
      <c r="CN350" s="46" t="s">
        <v>35</v>
      </c>
      <c r="CO350" s="46" t="s">
        <v>35</v>
      </c>
      <c r="CP350" s="46" t="s">
        <v>35</v>
      </c>
      <c r="CQ350" s="46" t="s">
        <v>35</v>
      </c>
      <c r="CR350" s="46" t="s">
        <v>35</v>
      </c>
      <c r="CS350" s="46" t="s">
        <v>35</v>
      </c>
      <c r="CT350" s="46" t="s">
        <v>35</v>
      </c>
      <c r="CU350" s="46" t="s">
        <v>35</v>
      </c>
      <c r="CV350" s="7"/>
      <c r="CW350" s="7"/>
      <c r="CX350" s="7"/>
      <c r="CY350" s="7"/>
      <c r="CZ350" s="7"/>
    </row>
    <row r="351" s="454" customFormat="true" ht="15" customHeight="true" x14ac:dyDescent="0.2">
      <c r="B351" s="453"/>
      <c r="AV351" s="361"/>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46" t="s">
        <v>35</v>
      </c>
      <c r="CN351" s="46" t="s">
        <v>35</v>
      </c>
      <c r="CO351" s="46" t="s">
        <v>35</v>
      </c>
      <c r="CP351" s="46" t="s">
        <v>35</v>
      </c>
      <c r="CQ351" s="46" t="s">
        <v>35</v>
      </c>
      <c r="CR351" s="46" t="s">
        <v>35</v>
      </c>
      <c r="CS351" s="46" t="s">
        <v>35</v>
      </c>
      <c r="CT351" s="46" t="s">
        <v>35</v>
      </c>
      <c r="CU351" s="46" t="s">
        <v>35</v>
      </c>
      <c r="CV351" s="7"/>
      <c r="CW351" s="7"/>
      <c r="CX351" s="7"/>
      <c r="CY351" s="7"/>
      <c r="CZ351" s="7"/>
    </row>
    <row r="352" s="454" customFormat="true" ht="15" customHeight="true" x14ac:dyDescent="0.2">
      <c r="B352" s="453"/>
      <c r="AV352" s="361"/>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46" t="s">
        <v>35</v>
      </c>
      <c r="CN352" s="46" t="s">
        <v>35</v>
      </c>
      <c r="CO352" s="46" t="s">
        <v>35</v>
      </c>
      <c r="CP352" s="46" t="s">
        <v>35</v>
      </c>
      <c r="CQ352" s="46" t="s">
        <v>35</v>
      </c>
      <c r="CR352" s="46" t="s">
        <v>35</v>
      </c>
      <c r="CS352" s="46" t="s">
        <v>35</v>
      </c>
      <c r="CT352" s="46" t="s">
        <v>35</v>
      </c>
      <c r="CU352" s="46" t="s">
        <v>35</v>
      </c>
      <c r="CV352" s="7"/>
      <c r="CW352" s="7"/>
      <c r="CX352" s="7"/>
      <c r="CY352" s="7"/>
      <c r="CZ352" s="7"/>
    </row>
    <row r="353" s="454" customFormat="true" ht="15" customHeight="true" x14ac:dyDescent="0.2">
      <c r="B353" s="453"/>
      <c r="AV353" s="361"/>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46" t="s">
        <v>35</v>
      </c>
      <c r="CN353" s="46" t="s">
        <v>35</v>
      </c>
      <c r="CO353" s="46" t="s">
        <v>35</v>
      </c>
      <c r="CP353" s="46" t="s">
        <v>35</v>
      </c>
      <c r="CQ353" s="46" t="s">
        <v>35</v>
      </c>
      <c r="CR353" s="46" t="s">
        <v>35</v>
      </c>
      <c r="CS353" s="46" t="s">
        <v>35</v>
      </c>
      <c r="CT353" s="46" t="s">
        <v>35</v>
      </c>
      <c r="CU353" s="46" t="s">
        <v>35</v>
      </c>
      <c r="CV353" s="7"/>
      <c r="CW353" s="7"/>
      <c r="CX353" s="7"/>
      <c r="CY353" s="7"/>
      <c r="CZ353" s="7"/>
    </row>
    <row r="354" s="454" customFormat="true" ht="15" customHeight="true" x14ac:dyDescent="0.2">
      <c r="B354" s="453"/>
      <c r="AV354" s="361"/>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45" t="s">
        <v>35</v>
      </c>
      <c r="CN354" s="45" t="s">
        <v>35</v>
      </c>
      <c r="CO354" s="45" t="s">
        <v>35</v>
      </c>
      <c r="CP354" s="45" t="s">
        <v>35</v>
      </c>
      <c r="CQ354" s="45" t="s">
        <v>35</v>
      </c>
      <c r="CR354" s="45" t="s">
        <v>35</v>
      </c>
      <c r="CS354" s="45" t="s">
        <v>35</v>
      </c>
      <c r="CT354" s="45" t="s">
        <v>35</v>
      </c>
      <c r="CU354" s="45" t="s">
        <v>35</v>
      </c>
      <c r="CV354" s="7"/>
      <c r="CW354" s="7"/>
      <c r="CX354" s="7"/>
      <c r="CY354" s="7"/>
      <c r="CZ354" s="7"/>
    </row>
    <row r="355" s="454" customFormat="true" ht="15" customHeight="true" x14ac:dyDescent="0.2">
      <c r="B355" s="453"/>
      <c r="AV355" s="361"/>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V356" s="361"/>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V357" s="361"/>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V358" s="361"/>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V359" s="361"/>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V360" s="361"/>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V361" s="361"/>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V362" s="361"/>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V363" s="361"/>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V364" s="361"/>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V365" s="361"/>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V366" s="361"/>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V367" s="361"/>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V368" s="361"/>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V369" s="361"/>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V370" s="361"/>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V371" s="361"/>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V372" s="361"/>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V373" s="361"/>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V374" s="361"/>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V375" s="361"/>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V376" s="361"/>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V377" s="361"/>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V378" s="361"/>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V379" s="361"/>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V380" s="361"/>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V381" s="361"/>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V382" s="361"/>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V383" s="361"/>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V384" s="361"/>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V385" s="361"/>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V386" s="361"/>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V387" s="361"/>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V388" s="361"/>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V389" s="361"/>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V390" s="361"/>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V391" s="361"/>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V392" s="361"/>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V393" s="361"/>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V394" s="361"/>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V395" s="361"/>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V396" s="361"/>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V397" s="361"/>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V398" s="361"/>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24" customHeight="true" x14ac:dyDescent="0.2">
      <c r="C400" s="1073" t="s">
        <v>208</v>
      </c>
      <c r="D400" s="971"/>
      <c r="E400" s="971"/>
      <c r="H400" s="1073" t="s">
        <v>208</v>
      </c>
      <c r="I400" s="971"/>
      <c r="J400" s="971"/>
      <c r="M400" s="1073" t="s">
        <v>208</v>
      </c>
      <c r="N400" s="971"/>
      <c r="O400" s="971"/>
      <c r="AV400" s="356"/>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533" t="s">
        <v>209</v>
      </c>
      <c r="H401" s="1074"/>
      <c r="I401" s="971"/>
      <c r="J401" s="534" t="s">
        <v>209</v>
      </c>
      <c r="M401" s="1074"/>
      <c r="N401" s="971"/>
      <c r="O401" s="535" t="s">
        <v>209</v>
      </c>
      <c r="AV401" s="356"/>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536" t="s">
        <v>210</v>
      </c>
      <c r="H402" s="971"/>
      <c r="I402" s="971"/>
      <c r="J402" s="537" t="s">
        <v>210</v>
      </c>
      <c r="M402" s="971"/>
      <c r="N402" s="971"/>
      <c r="O402" s="538" t="s">
        <v>210</v>
      </c>
      <c r="AV402" s="356"/>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51" t="s">
        <v>215</v>
      </c>
      <c r="D403" s="1050"/>
      <c r="E403" s="785">
        <v>0.80325579544439274</v>
      </c>
      <c r="F403" s="589"/>
      <c r="G403" s="589"/>
      <c r="H403" s="1051" t="s">
        <v>390</v>
      </c>
      <c r="I403" s="1050"/>
      <c r="J403" s="786">
        <v>0.84038928454506134</v>
      </c>
      <c r="K403" s="589"/>
      <c r="L403" s="589"/>
      <c r="M403" s="1051" t="s">
        <v>389</v>
      </c>
      <c r="N403" s="1050"/>
      <c r="O403" s="787">
        <v>-0.75752396972441982</v>
      </c>
      <c r="P403" s="589"/>
      <c r="Q403" s="589"/>
      <c r="AV403" s="356"/>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51" t="s">
        <v>390</v>
      </c>
      <c r="D404" s="1050"/>
      <c r="E404" s="788">
        <v>0.80191918236418813</v>
      </c>
      <c r="F404" s="589"/>
      <c r="G404" s="589"/>
      <c r="H404" s="1051" t="s">
        <v>215</v>
      </c>
      <c r="I404" s="1050"/>
      <c r="J404" s="789">
        <v>0.83542315228019937</v>
      </c>
      <c r="K404" s="589"/>
      <c r="L404" s="589"/>
      <c r="M404" s="1051" t="s">
        <v>391</v>
      </c>
      <c r="N404" s="1050"/>
      <c r="O404" s="790">
        <v>0.69944175144720122</v>
      </c>
      <c r="P404" s="589"/>
      <c r="Q404" s="589"/>
      <c r="AV404" s="356"/>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51" t="s">
        <v>389</v>
      </c>
      <c r="D405" s="1050"/>
      <c r="E405" s="788">
        <v>-0.79986936684304399</v>
      </c>
      <c r="F405" s="589"/>
      <c r="G405" s="589"/>
      <c r="H405" s="1051" t="s">
        <v>219</v>
      </c>
      <c r="I405" s="1050"/>
      <c r="J405" s="789">
        <v>0.80133088713718392</v>
      </c>
      <c r="K405" s="589"/>
      <c r="L405" s="589"/>
      <c r="M405" s="1051" t="s">
        <v>215</v>
      </c>
      <c r="N405" s="1050"/>
      <c r="O405" s="790">
        <v>0.67192627844881392</v>
      </c>
      <c r="P405" s="589"/>
      <c r="Q405" s="589"/>
      <c r="AV405" s="356"/>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51" t="s">
        <v>219</v>
      </c>
      <c r="D406" s="1050"/>
      <c r="E406" s="788">
        <v>0.76632537632934061</v>
      </c>
      <c r="F406" s="589"/>
      <c r="G406" s="589"/>
      <c r="H406" s="1051" t="s">
        <v>389</v>
      </c>
      <c r="I406" s="1050"/>
      <c r="J406" s="789">
        <v>-0.69949627571231965</v>
      </c>
      <c r="K406" s="589"/>
      <c r="L406" s="589"/>
      <c r="M406" s="1051" t="s">
        <v>390</v>
      </c>
      <c r="N406" s="1050"/>
      <c r="O406" s="790">
        <v>0.65991343764620247</v>
      </c>
      <c r="P406" s="589"/>
      <c r="Q406" s="589"/>
      <c r="AV406" s="356"/>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51" t="s">
        <v>392</v>
      </c>
      <c r="D407" s="1050"/>
      <c r="E407" s="788">
        <v>-0.71007029285419698</v>
      </c>
      <c r="F407" s="589"/>
      <c r="G407" s="589"/>
      <c r="H407" s="1051" t="s">
        <v>224</v>
      </c>
      <c r="I407" s="1050"/>
      <c r="J407" s="789">
        <v>0.63968008330408532</v>
      </c>
      <c r="K407" s="589"/>
      <c r="L407" s="589"/>
      <c r="M407" s="1051" t="s">
        <v>219</v>
      </c>
      <c r="N407" s="1050"/>
      <c r="O407" s="790">
        <v>0.63873148750297859</v>
      </c>
      <c r="P407" s="589"/>
      <c r="Q407" s="589"/>
      <c r="AV407" s="356"/>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51" t="s">
        <v>391</v>
      </c>
      <c r="D408" s="1050"/>
      <c r="E408" s="788">
        <v>0.68140829440069628</v>
      </c>
      <c r="F408" s="589"/>
      <c r="G408" s="589"/>
      <c r="H408" s="1051" t="s">
        <v>357</v>
      </c>
      <c r="I408" s="1050"/>
      <c r="J408" s="789">
        <v>0.56749312014469278</v>
      </c>
      <c r="K408" s="589"/>
      <c r="L408" s="589"/>
      <c r="M408" s="1051" t="s">
        <v>455</v>
      </c>
      <c r="N408" s="1050"/>
      <c r="O408" s="790">
        <v>-0.58476948524585382</v>
      </c>
      <c r="P408" s="589"/>
      <c r="Q408" s="589"/>
      <c r="AV408" s="356"/>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51" t="s">
        <v>456</v>
      </c>
      <c r="D409" s="1050"/>
      <c r="E409" s="788">
        <v>0.6353277300057204</v>
      </c>
      <c r="F409" s="589"/>
      <c r="G409" s="589"/>
      <c r="H409" s="1051" t="s">
        <v>457</v>
      </c>
      <c r="I409" s="1050"/>
      <c r="J409" s="789">
        <v>0.56556004290861772</v>
      </c>
      <c r="K409" s="589"/>
      <c r="L409" s="589"/>
      <c r="M409" s="1051" t="s">
        <v>458</v>
      </c>
      <c r="N409" s="1050"/>
      <c r="O409" s="790">
        <v>0.55592905557884498</v>
      </c>
      <c r="P409" s="589"/>
      <c r="Q409" s="589"/>
      <c r="AV409" s="356"/>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51" t="s">
        <v>224</v>
      </c>
      <c r="D410" s="1050"/>
      <c r="E410" s="788">
        <v>0.63120298966167321</v>
      </c>
      <c r="F410" s="589"/>
      <c r="G410" s="589"/>
      <c r="H410" s="1051" t="s">
        <v>410</v>
      </c>
      <c r="I410" s="1050"/>
      <c r="J410" s="789">
        <v>-0.55274898643795911</v>
      </c>
      <c r="K410" s="589"/>
      <c r="L410" s="589"/>
      <c r="M410" s="1051" t="s">
        <v>224</v>
      </c>
      <c r="N410" s="1050"/>
      <c r="O410" s="790">
        <v>0.53376392245655024</v>
      </c>
      <c r="P410" s="589"/>
      <c r="Q410" s="589"/>
      <c r="AV410" s="356"/>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51" t="s">
        <v>397</v>
      </c>
      <c r="D411" s="1050"/>
      <c r="E411" s="788">
        <v>0.62671309622271587</v>
      </c>
      <c r="F411" s="589"/>
      <c r="G411" s="589"/>
      <c r="H411" s="1051" t="s">
        <v>456</v>
      </c>
      <c r="I411" s="1050"/>
      <c r="J411" s="789">
        <v>0.5512384629142455</v>
      </c>
      <c r="K411" s="589"/>
      <c r="L411" s="589"/>
      <c r="M411" s="1051" t="s">
        <v>457</v>
      </c>
      <c r="N411" s="1050"/>
      <c r="O411" s="790">
        <v>0.5078064892209716</v>
      </c>
      <c r="P411" s="589"/>
      <c r="Q411" s="589"/>
      <c r="AV411" s="356"/>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51" t="s">
        <v>455</v>
      </c>
      <c r="D412" s="1050"/>
      <c r="E412" s="788">
        <v>-0.59951347400715815</v>
      </c>
      <c r="F412" s="589"/>
      <c r="G412" s="589"/>
      <c r="H412" s="1051" t="s">
        <v>392</v>
      </c>
      <c r="I412" s="1050"/>
      <c r="J412" s="789">
        <v>-0.53002732181218681</v>
      </c>
      <c r="K412" s="589"/>
      <c r="L412" s="589"/>
      <c r="M412" s="1051" t="s">
        <v>357</v>
      </c>
      <c r="N412" s="1050"/>
      <c r="O412" s="790">
        <v>0.49883588709924698</v>
      </c>
      <c r="P412" s="589"/>
      <c r="Q412" s="589"/>
      <c r="AV412" s="356"/>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51" t="s">
        <v>457</v>
      </c>
      <c r="D413" s="1050"/>
      <c r="E413" s="788">
        <v>0.59823411932569392</v>
      </c>
      <c r="F413" s="589"/>
      <c r="G413" s="589"/>
      <c r="H413" s="1051" t="s">
        <v>455</v>
      </c>
      <c r="I413" s="1050"/>
      <c r="J413" s="789">
        <v>-0.47574463675299605</v>
      </c>
      <c r="K413" s="589"/>
      <c r="L413" s="589"/>
      <c r="M413" s="1051" t="s">
        <v>392</v>
      </c>
      <c r="N413" s="1050"/>
      <c r="O413" s="790">
        <v>-0.48091845611193917</v>
      </c>
      <c r="P413" s="589"/>
      <c r="Q413" s="589"/>
      <c r="AV413" s="356"/>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51" t="s">
        <v>357</v>
      </c>
      <c r="D414" s="1050"/>
      <c r="E414" s="788">
        <v>0.58689139846660388</v>
      </c>
      <c r="F414" s="589"/>
      <c r="G414" s="589"/>
      <c r="H414" s="1051" t="s">
        <v>459</v>
      </c>
      <c r="I414" s="1050"/>
      <c r="J414" s="789">
        <v>0.455163348900885</v>
      </c>
      <c r="K414" s="589"/>
      <c r="L414" s="589"/>
      <c r="M414" s="1051" t="s">
        <v>459</v>
      </c>
      <c r="N414" s="1050"/>
      <c r="O414" s="790">
        <v>0.47054469659117593</v>
      </c>
      <c r="P414" s="589"/>
      <c r="Q414" s="589"/>
      <c r="AV414" s="356"/>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51" t="s">
        <v>458</v>
      </c>
      <c r="D415" s="1050"/>
      <c r="E415" s="788">
        <v>0.56215155880576484</v>
      </c>
      <c r="F415" s="589"/>
      <c r="G415" s="589"/>
      <c r="H415" s="1051" t="s">
        <v>398</v>
      </c>
      <c r="I415" s="1050"/>
      <c r="J415" s="789">
        <v>-0.41099213994617761</v>
      </c>
      <c r="K415" s="589"/>
      <c r="L415" s="589"/>
      <c r="M415" s="1051" t="s">
        <v>456</v>
      </c>
      <c r="N415" s="1050"/>
      <c r="O415" s="790">
        <v>0.46279614208458814</v>
      </c>
      <c r="P415" s="589"/>
      <c r="Q415" s="589"/>
      <c r="AV415" s="356"/>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51" t="s">
        <v>459</v>
      </c>
      <c r="D416" s="1050"/>
      <c r="E416" s="788">
        <v>0.50928838464707049</v>
      </c>
      <c r="F416" s="589"/>
      <c r="G416" s="589"/>
      <c r="H416" s="1051" t="s">
        <v>391</v>
      </c>
      <c r="I416" s="1050"/>
      <c r="J416" s="789">
        <v>0.40153745429136212</v>
      </c>
      <c r="K416" s="589"/>
      <c r="L416" s="589"/>
      <c r="M416" s="1051" t="s">
        <v>397</v>
      </c>
      <c r="N416" s="1050"/>
      <c r="O416" s="790">
        <v>0.45729853074140592</v>
      </c>
      <c r="P416" s="589"/>
      <c r="Q416" s="589"/>
      <c r="AV416" s="356"/>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51" t="s">
        <v>228</v>
      </c>
      <c r="D417" s="1050"/>
      <c r="E417" s="788">
        <v>0.34667035446949152</v>
      </c>
      <c r="F417" s="589"/>
      <c r="G417" s="589"/>
      <c r="H417" s="1051" t="s">
        <v>397</v>
      </c>
      <c r="I417" s="1050"/>
      <c r="J417" s="789">
        <v>0.35446088090447414</v>
      </c>
      <c r="K417" s="589"/>
      <c r="L417" s="589"/>
      <c r="M417" s="1051" t="s">
        <v>230</v>
      </c>
      <c r="N417" s="1050"/>
      <c r="O417" s="790">
        <v>0.37667695371151977</v>
      </c>
      <c r="P417" s="589"/>
      <c r="Q417" s="589"/>
      <c r="AV417" s="356"/>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51" t="s">
        <v>226</v>
      </c>
      <c r="D418" s="1050"/>
      <c r="E418" s="788">
        <v>0.33125143687999192</v>
      </c>
      <c r="F418" s="589"/>
      <c r="G418" s="589"/>
      <c r="H418" s="1051" t="s">
        <v>458</v>
      </c>
      <c r="I418" s="1050"/>
      <c r="J418" s="789">
        <v>0.34628831128668691</v>
      </c>
      <c r="K418" s="589"/>
      <c r="L418" s="589"/>
      <c r="M418" s="1051" t="s">
        <v>226</v>
      </c>
      <c r="N418" s="1050"/>
      <c r="O418" s="790">
        <v>0.35412205054090434</v>
      </c>
      <c r="P418" s="589"/>
      <c r="Q418" s="589"/>
      <c r="AV418" s="356"/>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51" t="s">
        <v>402</v>
      </c>
      <c r="D419" s="1050"/>
      <c r="E419" s="788">
        <v>0.2976809311540789</v>
      </c>
      <c r="F419" s="589"/>
      <c r="G419" s="589"/>
      <c r="H419" s="1051" t="s">
        <v>228</v>
      </c>
      <c r="I419" s="1050"/>
      <c r="J419" s="789">
        <v>0.34218567654661258</v>
      </c>
      <c r="K419" s="589"/>
      <c r="L419" s="589"/>
      <c r="M419" s="1051" t="s">
        <v>360</v>
      </c>
      <c r="N419" s="1050"/>
      <c r="O419" s="790">
        <v>0.33772542288322904</v>
      </c>
      <c r="P419" s="589"/>
      <c r="Q419" s="589"/>
      <c r="AV419" s="356"/>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51" t="s">
        <v>230</v>
      </c>
      <c r="D420" s="1050"/>
      <c r="E420" s="788">
        <v>0.29717038885277136</v>
      </c>
      <c r="F420" s="589"/>
      <c r="G420" s="589"/>
      <c r="H420" s="1051" t="s">
        <v>226</v>
      </c>
      <c r="I420" s="1050"/>
      <c r="J420" s="789">
        <v>0.32549699981614777</v>
      </c>
      <c r="K420" s="589"/>
      <c r="L420" s="589"/>
      <c r="M420" s="1051" t="s">
        <v>228</v>
      </c>
      <c r="N420" s="1050"/>
      <c r="O420" s="790">
        <v>0.31770315075003924</v>
      </c>
      <c r="P420" s="589"/>
      <c r="Q420" s="589"/>
      <c r="AV420" s="356"/>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51" t="s">
        <v>460</v>
      </c>
      <c r="D421" s="1050"/>
      <c r="E421" s="788">
        <v>-0.29266953802805123</v>
      </c>
      <c r="F421" s="589"/>
      <c r="G421" s="589"/>
      <c r="H421" s="1051" t="s">
        <v>460</v>
      </c>
      <c r="I421" s="1050"/>
      <c r="J421" s="789">
        <v>-0.31678466535860783</v>
      </c>
      <c r="K421" s="589"/>
      <c r="L421" s="589"/>
      <c r="M421" s="1051" t="s">
        <v>402</v>
      </c>
      <c r="N421" s="1050"/>
      <c r="O421" s="790">
        <v>0.2554651326176563</v>
      </c>
      <c r="P421" s="589"/>
      <c r="Q421" s="589"/>
      <c r="AV421" s="356"/>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51" t="s">
        <v>461</v>
      </c>
      <c r="D422" s="1050"/>
      <c r="E422" s="788">
        <v>-0.27344144166639894</v>
      </c>
      <c r="F422" s="589"/>
      <c r="G422" s="589"/>
      <c r="H422" s="1051" t="s">
        <v>461</v>
      </c>
      <c r="I422" s="1050"/>
      <c r="J422" s="789">
        <v>-0.31259154942047201</v>
      </c>
      <c r="K422" s="589"/>
      <c r="L422" s="589"/>
      <c r="M422" s="1051" t="s">
        <v>462</v>
      </c>
      <c r="N422" s="1050"/>
      <c r="O422" s="790">
        <v>0.24688638413654457</v>
      </c>
      <c r="P422" s="589"/>
      <c r="Q422" s="589"/>
      <c r="AV422" s="356"/>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51" t="s">
        <v>463</v>
      </c>
      <c r="D423" s="1050"/>
      <c r="E423" s="788">
        <v>-0.26281669492106435</v>
      </c>
      <c r="F423" s="589"/>
      <c r="G423" s="589"/>
      <c r="H423" s="1051" t="s">
        <v>464</v>
      </c>
      <c r="I423" s="1050"/>
      <c r="J423" s="789">
        <v>0.30609675799036196</v>
      </c>
      <c r="K423" s="589"/>
      <c r="L423" s="589"/>
      <c r="M423" s="1051" t="s">
        <v>460</v>
      </c>
      <c r="N423" s="1050"/>
      <c r="O423" s="790">
        <v>-0.24404387508082712</v>
      </c>
      <c r="P423" s="589"/>
      <c r="Q423" s="589"/>
      <c r="AV423" s="356"/>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51" t="s">
        <v>464</v>
      </c>
      <c r="D424" s="1050"/>
      <c r="E424" s="788">
        <v>0.24833135396149295</v>
      </c>
      <c r="F424" s="589"/>
      <c r="G424" s="589"/>
      <c r="H424" s="1051" t="s">
        <v>402</v>
      </c>
      <c r="I424" s="1050"/>
      <c r="J424" s="789">
        <v>0.29037724769636691</v>
      </c>
      <c r="K424" s="589"/>
      <c r="L424" s="589"/>
      <c r="M424" s="1051" t="s">
        <v>461</v>
      </c>
      <c r="N424" s="1050"/>
      <c r="O424" s="790">
        <v>-0.2310288513195943</v>
      </c>
      <c r="P424" s="589"/>
      <c r="Q424" s="589"/>
      <c r="AV424" s="356"/>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51" t="s">
        <v>412</v>
      </c>
      <c r="D425" s="1050"/>
      <c r="E425" s="788">
        <v>0.23604791197862249</v>
      </c>
      <c r="F425" s="589"/>
      <c r="G425" s="589"/>
      <c r="H425" s="1051" t="s">
        <v>230</v>
      </c>
      <c r="I425" s="1050"/>
      <c r="J425" s="789">
        <v>0.26342113695803893</v>
      </c>
      <c r="K425" s="589"/>
      <c r="L425" s="589"/>
      <c r="M425" s="1051" t="s">
        <v>463</v>
      </c>
      <c r="N425" s="1050"/>
      <c r="O425" s="790">
        <v>-0.22182008171353232</v>
      </c>
      <c r="P425" s="589"/>
      <c r="Q425" s="589"/>
      <c r="AV425" s="356"/>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51" t="s">
        <v>465</v>
      </c>
      <c r="D426" s="1050"/>
      <c r="E426" s="788">
        <v>0.22305316101429701</v>
      </c>
      <c r="F426" s="589"/>
      <c r="G426" s="589"/>
      <c r="H426" s="1051" t="s">
        <v>466</v>
      </c>
      <c r="I426" s="1050"/>
      <c r="J426" s="789">
        <v>-0.25146254016276237</v>
      </c>
      <c r="K426" s="589"/>
      <c r="L426" s="589"/>
      <c r="M426" s="1051" t="s">
        <v>464</v>
      </c>
      <c r="N426" s="1050"/>
      <c r="O426" s="790">
        <v>0.21152328978179166</v>
      </c>
      <c r="P426" s="589"/>
      <c r="Q426" s="589"/>
      <c r="AV426" s="356"/>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51" t="s">
        <v>467</v>
      </c>
      <c r="D427" s="1050"/>
      <c r="E427" s="788">
        <v>0.21461372720384186</v>
      </c>
      <c r="F427" s="589"/>
      <c r="G427" s="589"/>
      <c r="H427" s="1051" t="s">
        <v>467</v>
      </c>
      <c r="I427" s="1050"/>
      <c r="J427" s="789">
        <v>0.22368633796772064</v>
      </c>
      <c r="K427" s="589"/>
      <c r="L427" s="589"/>
      <c r="M427" s="1051" t="s">
        <v>398</v>
      </c>
      <c r="N427" s="1050"/>
      <c r="O427" s="790">
        <v>0.21049017549628907</v>
      </c>
      <c r="P427" s="589"/>
      <c r="Q427" s="589"/>
      <c r="AV427" s="356"/>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51" t="s">
        <v>466</v>
      </c>
      <c r="D428" s="1050"/>
      <c r="E428" s="788">
        <v>-0.20518235506788923</v>
      </c>
      <c r="F428" s="589"/>
      <c r="G428" s="589"/>
      <c r="H428" s="1051" t="s">
        <v>409</v>
      </c>
      <c r="I428" s="1050"/>
      <c r="J428" s="789">
        <v>0.2232279170109428</v>
      </c>
      <c r="K428" s="589"/>
      <c r="L428" s="589"/>
      <c r="M428" s="1051" t="s">
        <v>465</v>
      </c>
      <c r="N428" s="1050"/>
      <c r="O428" s="790">
        <v>0.1979172872789019</v>
      </c>
      <c r="P428" s="589"/>
      <c r="Q428" s="589"/>
      <c r="AV428" s="356"/>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51" t="s">
        <v>409</v>
      </c>
      <c r="D429" s="1050"/>
      <c r="E429" s="788">
        <v>0.20445757729152159</v>
      </c>
      <c r="F429" s="589"/>
      <c r="G429" s="589"/>
      <c r="H429" s="1051" t="s">
        <v>468</v>
      </c>
      <c r="I429" s="1050"/>
      <c r="J429" s="789">
        <v>-0.19213408482814617</v>
      </c>
      <c r="K429" s="589"/>
      <c r="L429" s="589"/>
      <c r="M429" s="1051" t="s">
        <v>468</v>
      </c>
      <c r="N429" s="1050"/>
      <c r="O429" s="790">
        <v>0.19588602374950861</v>
      </c>
      <c r="P429" s="589"/>
      <c r="Q429" s="589"/>
      <c r="AV429" s="356"/>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51" t="s">
        <v>360</v>
      </c>
      <c r="D430" s="1050"/>
      <c r="E430" s="788">
        <v>0.204246107140658</v>
      </c>
      <c r="F430" s="589"/>
      <c r="G430" s="589"/>
      <c r="H430" s="1051" t="s">
        <v>412</v>
      </c>
      <c r="I430" s="1050"/>
      <c r="J430" s="789">
        <v>0.16944967891115126</v>
      </c>
      <c r="K430" s="589"/>
      <c r="L430" s="589"/>
      <c r="M430" s="1051" t="s">
        <v>412</v>
      </c>
      <c r="N430" s="1050"/>
      <c r="O430" s="790">
        <v>0.1899800508150894</v>
      </c>
      <c r="P430" s="589"/>
      <c r="Q430" s="589"/>
      <c r="AV430" s="356"/>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51" t="s">
        <v>406</v>
      </c>
      <c r="D431" s="1050"/>
      <c r="E431" s="788">
        <v>0.17006234137271223</v>
      </c>
      <c r="F431" s="589"/>
      <c r="G431" s="589"/>
      <c r="H431" s="1051" t="s">
        <v>465</v>
      </c>
      <c r="I431" s="1050"/>
      <c r="J431" s="789">
        <v>0.16371399542901127</v>
      </c>
      <c r="K431" s="589"/>
      <c r="L431" s="589"/>
      <c r="M431" s="1051" t="s">
        <v>416</v>
      </c>
      <c r="N431" s="1050"/>
      <c r="O431" s="790">
        <v>0.18679387694548313</v>
      </c>
      <c r="P431" s="589"/>
      <c r="Q431" s="589"/>
      <c r="AV431" s="356"/>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51" t="s">
        <v>408</v>
      </c>
      <c r="D432" s="1050"/>
      <c r="E432" s="788">
        <v>-0.16869290130131054</v>
      </c>
      <c r="F432" s="589"/>
      <c r="G432" s="589"/>
      <c r="H432" s="1051" t="s">
        <v>360</v>
      </c>
      <c r="I432" s="1050"/>
      <c r="J432" s="789">
        <v>-0.16019188030904682</v>
      </c>
      <c r="K432" s="589"/>
      <c r="L432" s="589"/>
      <c r="M432" s="1051" t="s">
        <v>469</v>
      </c>
      <c r="N432" s="1050"/>
      <c r="O432" s="790">
        <v>0.17781374050056239</v>
      </c>
      <c r="P432" s="589"/>
      <c r="Q432" s="589"/>
      <c r="AV432" s="356"/>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51" t="s">
        <v>462</v>
      </c>
      <c r="D433" s="1050"/>
      <c r="E433" s="788">
        <v>0.16402541798590894</v>
      </c>
      <c r="F433" s="589"/>
      <c r="G433" s="589"/>
      <c r="H433" s="1051" t="s">
        <v>428</v>
      </c>
      <c r="I433" s="1050"/>
      <c r="J433" s="789">
        <v>-0.1328664196199083</v>
      </c>
      <c r="K433" s="589"/>
      <c r="L433" s="589"/>
      <c r="M433" s="1051" t="s">
        <v>408</v>
      </c>
      <c r="N433" s="1050"/>
      <c r="O433" s="790">
        <v>-0.16688399151802469</v>
      </c>
      <c r="P433" s="589"/>
      <c r="Q433" s="589"/>
      <c r="AV433" s="356"/>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51" t="s">
        <v>404</v>
      </c>
      <c r="D434" s="1050"/>
      <c r="E434" s="788">
        <v>0.12552930254685551</v>
      </c>
      <c r="F434" s="589"/>
      <c r="G434" s="589"/>
      <c r="H434" s="1051" t="s">
        <v>404</v>
      </c>
      <c r="I434" s="1050"/>
      <c r="J434" s="789">
        <v>0.12725105236129217</v>
      </c>
      <c r="K434" s="589"/>
      <c r="L434" s="589"/>
      <c r="M434" s="1051" t="s">
        <v>467</v>
      </c>
      <c r="N434" s="1050"/>
      <c r="O434" s="790">
        <v>0.16323761057885006</v>
      </c>
      <c r="P434" s="589"/>
      <c r="Q434" s="589"/>
      <c r="AV434" s="356"/>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51" t="s">
        <v>413</v>
      </c>
      <c r="D435" s="1050"/>
      <c r="E435" s="788">
        <v>-0.11031018840717491</v>
      </c>
      <c r="F435" s="589"/>
      <c r="G435" s="589"/>
      <c r="H435" s="1051" t="s">
        <v>463</v>
      </c>
      <c r="I435" s="1050"/>
      <c r="J435" s="789">
        <v>-0.12578345013306572</v>
      </c>
      <c r="K435" s="589"/>
      <c r="L435" s="589"/>
      <c r="M435" s="1051" t="s">
        <v>466</v>
      </c>
      <c r="N435" s="1050"/>
      <c r="O435" s="790">
        <v>-0.1544341336382993</v>
      </c>
      <c r="P435" s="589"/>
      <c r="Q435" s="589"/>
      <c r="AV435" s="356"/>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51" t="s">
        <v>410</v>
      </c>
      <c r="D436" s="1050"/>
      <c r="E436" s="788">
        <v>-9.8554211205515468E-2</v>
      </c>
      <c r="F436" s="589"/>
      <c r="G436" s="589"/>
      <c r="H436" s="1051" t="s">
        <v>462</v>
      </c>
      <c r="I436" s="1050"/>
      <c r="J436" s="789">
        <v>0.11507780991787624</v>
      </c>
      <c r="K436" s="589"/>
      <c r="L436" s="589"/>
      <c r="M436" s="1051" t="s">
        <v>238</v>
      </c>
      <c r="N436" s="1050"/>
      <c r="O436" s="790">
        <v>0.14079567211568411</v>
      </c>
      <c r="P436" s="589"/>
      <c r="Q436" s="589"/>
      <c r="AV436" s="356"/>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51" t="s">
        <v>416</v>
      </c>
      <c r="D437" s="1050"/>
      <c r="E437" s="788">
        <v>8.6059908389315667E-2</v>
      </c>
      <c r="F437" s="589"/>
      <c r="G437" s="589"/>
      <c r="H437" s="1051" t="s">
        <v>408</v>
      </c>
      <c r="I437" s="1050"/>
      <c r="J437" s="789">
        <v>-8.7585286302402296E-2</v>
      </c>
      <c r="K437" s="589"/>
      <c r="L437" s="589"/>
      <c r="M437" s="1051" t="s">
        <v>470</v>
      </c>
      <c r="N437" s="1050"/>
      <c r="O437" s="790">
        <v>0.13020909003391989</v>
      </c>
      <c r="P437" s="589"/>
      <c r="Q437" s="589"/>
      <c r="AV437" s="356"/>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51" t="s">
        <v>471</v>
      </c>
      <c r="D438" s="1050"/>
      <c r="E438" s="788">
        <v>-7.7267451225189035E-2</v>
      </c>
      <c r="F438" s="589"/>
      <c r="G438" s="589"/>
      <c r="H438" s="1051" t="s">
        <v>471</v>
      </c>
      <c r="I438" s="1050"/>
      <c r="J438" s="789">
        <v>-8.3011928892114048E-2</v>
      </c>
      <c r="K438" s="589"/>
      <c r="L438" s="589"/>
      <c r="M438" s="1051" t="s">
        <v>413</v>
      </c>
      <c r="N438" s="1050"/>
      <c r="O438" s="790">
        <v>-0.11263571121295955</v>
      </c>
      <c r="P438" s="589"/>
      <c r="Q438" s="589"/>
      <c r="AV438" s="356"/>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51" t="s">
        <v>469</v>
      </c>
      <c r="D439" s="1050"/>
      <c r="E439" s="788">
        <v>7.4503298518638489E-2</v>
      </c>
      <c r="F439" s="589"/>
      <c r="G439" s="589"/>
      <c r="H439" s="1051" t="s">
        <v>414</v>
      </c>
      <c r="I439" s="1050"/>
      <c r="J439" s="789">
        <v>-8.040442859557656E-2</v>
      </c>
      <c r="K439" s="589"/>
      <c r="L439" s="589"/>
      <c r="M439" s="1051" t="s">
        <v>406</v>
      </c>
      <c r="N439" s="1050"/>
      <c r="O439" s="790">
        <v>0.10340485331979486</v>
      </c>
      <c r="P439" s="589"/>
      <c r="Q439" s="589"/>
      <c r="AV439" s="356"/>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51" t="s">
        <v>472</v>
      </c>
      <c r="D440" s="1050"/>
      <c r="E440" s="788">
        <v>6.8492839483686785E-2</v>
      </c>
      <c r="F440" s="589"/>
      <c r="G440" s="589"/>
      <c r="H440" s="1051" t="s">
        <v>473</v>
      </c>
      <c r="I440" s="1050"/>
      <c r="J440" s="789">
        <v>-6.7433533262496223E-2</v>
      </c>
      <c r="K440" s="589"/>
      <c r="L440" s="589"/>
      <c r="M440" s="1051" t="s">
        <v>474</v>
      </c>
      <c r="N440" s="1050"/>
      <c r="O440" s="790">
        <v>0.10092933225188409</v>
      </c>
      <c r="P440" s="589"/>
      <c r="Q440" s="589"/>
      <c r="AV440" s="356"/>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51" t="s">
        <v>475</v>
      </c>
      <c r="D441" s="1050"/>
      <c r="E441" s="788">
        <v>6.0520934049830687E-2</v>
      </c>
      <c r="F441" s="589"/>
      <c r="G441" s="589"/>
      <c r="H441" s="1051" t="s">
        <v>474</v>
      </c>
      <c r="I441" s="1050"/>
      <c r="J441" s="789">
        <v>6.1820343108847133E-2</v>
      </c>
      <c r="K441" s="589"/>
      <c r="L441" s="589"/>
      <c r="M441" s="1051" t="s">
        <v>409</v>
      </c>
      <c r="N441" s="1050"/>
      <c r="O441" s="790">
        <v>9.1001543773846463E-2</v>
      </c>
      <c r="P441" s="589"/>
      <c r="Q441" s="589"/>
      <c r="AV441" s="356"/>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51" t="s">
        <v>420</v>
      </c>
      <c r="D442" s="1050"/>
      <c r="E442" s="788">
        <v>5.7651582819417221E-2</v>
      </c>
      <c r="F442" s="589"/>
      <c r="G442" s="589"/>
      <c r="H442" s="1051" t="s">
        <v>419</v>
      </c>
      <c r="I442" s="1050"/>
      <c r="J442" s="789">
        <v>-5.8770469933796352E-2</v>
      </c>
      <c r="K442" s="589"/>
      <c r="L442" s="589"/>
      <c r="M442" s="1051" t="s">
        <v>476</v>
      </c>
      <c r="N442" s="1050"/>
      <c r="O442" s="790">
        <v>8.7796620595540636E-2</v>
      </c>
      <c r="P442" s="589"/>
      <c r="Q442" s="589"/>
      <c r="AV442" s="356"/>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51" t="s">
        <v>468</v>
      </c>
      <c r="D443" s="1050"/>
      <c r="E443" s="788">
        <v>4.535676854656602E-2</v>
      </c>
      <c r="F443" s="589"/>
      <c r="G443" s="589"/>
      <c r="H443" s="1051" t="s">
        <v>472</v>
      </c>
      <c r="I443" s="1050"/>
      <c r="J443" s="789">
        <v>5.6871853297798189E-2</v>
      </c>
      <c r="K443" s="589"/>
      <c r="L443" s="589"/>
      <c r="M443" s="1051" t="s">
        <v>404</v>
      </c>
      <c r="N443" s="1050"/>
      <c r="O443" s="790">
        <v>8.6367219496259473E-2</v>
      </c>
      <c r="P443" s="589"/>
      <c r="Q443" s="589"/>
      <c r="AV443" s="356"/>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51" t="s">
        <v>474</v>
      </c>
      <c r="D444" s="1050"/>
      <c r="E444" s="788">
        <v>4.2486705364926186E-2</v>
      </c>
      <c r="F444" s="589"/>
      <c r="G444" s="589"/>
      <c r="H444" s="1051" t="s">
        <v>477</v>
      </c>
      <c r="I444" s="1050"/>
      <c r="J444" s="789">
        <v>-5.4933354571853353E-2</v>
      </c>
      <c r="K444" s="589"/>
      <c r="L444" s="589"/>
      <c r="M444" s="1051" t="s">
        <v>471</v>
      </c>
      <c r="N444" s="1050"/>
      <c r="O444" s="790">
        <v>-8.1695647471106678E-2</v>
      </c>
      <c r="P444" s="589"/>
      <c r="Q444" s="589"/>
      <c r="AV444" s="356"/>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51" t="s">
        <v>478</v>
      </c>
      <c r="D445" s="1050"/>
      <c r="E445" s="788">
        <v>4.1560466300182695E-2</v>
      </c>
      <c r="F445" s="589"/>
      <c r="G445" s="589"/>
      <c r="H445" s="1051" t="s">
        <v>470</v>
      </c>
      <c r="I445" s="1050"/>
      <c r="J445" s="789">
        <v>5.4912890847221965E-2</v>
      </c>
      <c r="K445" s="589"/>
      <c r="L445" s="589"/>
      <c r="M445" s="1051" t="s">
        <v>478</v>
      </c>
      <c r="N445" s="1050"/>
      <c r="O445" s="790">
        <v>7.7631421054533731E-2</v>
      </c>
      <c r="P445" s="589"/>
      <c r="Q445" s="589"/>
      <c r="AV445" s="356"/>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51" t="s">
        <v>424</v>
      </c>
      <c r="D446" s="1050"/>
      <c r="E446" s="788">
        <v>4.1160168527973724E-2</v>
      </c>
      <c r="F446" s="589"/>
      <c r="G446" s="589"/>
      <c r="H446" s="1051" t="s">
        <v>424</v>
      </c>
      <c r="I446" s="1050"/>
      <c r="J446" s="789">
        <v>4.6577132063702696E-2</v>
      </c>
      <c r="K446" s="589"/>
      <c r="L446" s="589"/>
      <c r="M446" s="1051" t="s">
        <v>410</v>
      </c>
      <c r="N446" s="1050"/>
      <c r="O446" s="790">
        <v>-7.7011545320016903E-2</v>
      </c>
      <c r="P446" s="589"/>
      <c r="Q446" s="589"/>
      <c r="AV446" s="356"/>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51" t="s">
        <v>398</v>
      </c>
      <c r="D447" s="1050"/>
      <c r="E447" s="788">
        <v>4.055391961437544E-2</v>
      </c>
      <c r="F447" s="589"/>
      <c r="G447" s="589"/>
      <c r="H447" s="1051" t="s">
        <v>479</v>
      </c>
      <c r="I447" s="1050"/>
      <c r="J447" s="789">
        <v>-4.4275941402373252E-2</v>
      </c>
      <c r="K447" s="589"/>
      <c r="L447" s="589"/>
      <c r="M447" s="1051" t="s">
        <v>475</v>
      </c>
      <c r="N447" s="1050"/>
      <c r="O447" s="790">
        <v>7.076970252165854E-2</v>
      </c>
      <c r="P447" s="589"/>
      <c r="Q447" s="589"/>
      <c r="AV447" s="356"/>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51" t="s">
        <v>414</v>
      </c>
      <c r="D448" s="1050"/>
      <c r="E448" s="788">
        <v>-3.7260464087341988E-2</v>
      </c>
      <c r="F448" s="589"/>
      <c r="G448" s="589"/>
      <c r="H448" s="1051" t="s">
        <v>406</v>
      </c>
      <c r="I448" s="1050"/>
      <c r="J448" s="789">
        <v>4.1504350802436314E-2</v>
      </c>
      <c r="K448" s="589"/>
      <c r="L448" s="589"/>
      <c r="M448" s="1051" t="s">
        <v>472</v>
      </c>
      <c r="N448" s="1050"/>
      <c r="O448" s="790">
        <v>7.0116370257458524E-2</v>
      </c>
      <c r="P448" s="589"/>
      <c r="Q448" s="589"/>
      <c r="AV448" s="356"/>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51" t="s">
        <v>238</v>
      </c>
      <c r="D449" s="1050"/>
      <c r="E449" s="788">
        <v>-3.5863261048709953E-2</v>
      </c>
      <c r="F449" s="589"/>
      <c r="G449" s="589"/>
      <c r="H449" s="1051" t="s">
        <v>480</v>
      </c>
      <c r="I449" s="1050"/>
      <c r="J449" s="789">
        <v>3.7711497295249849E-2</v>
      </c>
      <c r="K449" s="589"/>
      <c r="L449" s="589"/>
      <c r="M449" s="1051" t="s">
        <v>479</v>
      </c>
      <c r="N449" s="1050"/>
      <c r="O449" s="790">
        <v>-6.9305808441619862E-2</v>
      </c>
      <c r="P449" s="589"/>
      <c r="Q449" s="589"/>
      <c r="AV449" s="356"/>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51" t="s">
        <v>419</v>
      </c>
      <c r="D450" s="1050"/>
      <c r="E450" s="788">
        <v>2.7370854030749802E-2</v>
      </c>
      <c r="F450" s="589"/>
      <c r="G450" s="589"/>
      <c r="H450" s="1051" t="s">
        <v>238</v>
      </c>
      <c r="I450" s="1050"/>
      <c r="J450" s="789">
        <v>-3.7021184028993653E-2</v>
      </c>
      <c r="K450" s="589"/>
      <c r="L450" s="589"/>
      <c r="M450" s="1051" t="s">
        <v>428</v>
      </c>
      <c r="N450" s="1050"/>
      <c r="O450" s="790">
        <v>-5.8286331224958618E-2</v>
      </c>
      <c r="P450" s="589"/>
      <c r="Q450" s="589"/>
      <c r="AV450" s="356"/>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51" t="s">
        <v>426</v>
      </c>
      <c r="D451" s="1050"/>
      <c r="E451" s="788">
        <v>2.3808301685806072E-2</v>
      </c>
      <c r="F451" s="589"/>
      <c r="G451" s="589"/>
      <c r="H451" s="1051" t="s">
        <v>481</v>
      </c>
      <c r="I451" s="1050"/>
      <c r="J451" s="789">
        <v>-3.5691026659852951E-2</v>
      </c>
      <c r="K451" s="589"/>
      <c r="L451" s="589"/>
      <c r="M451" s="1051" t="s">
        <v>481</v>
      </c>
      <c r="N451" s="1050"/>
      <c r="O451" s="790">
        <v>-5.303405684345832E-2</v>
      </c>
      <c r="P451" s="589"/>
      <c r="Q451" s="589"/>
      <c r="AV451" s="356"/>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51" t="s">
        <v>477</v>
      </c>
      <c r="D452" s="1050"/>
      <c r="E452" s="788">
        <v>-1.9033970681169451E-2</v>
      </c>
      <c r="F452" s="589"/>
      <c r="G452" s="589"/>
      <c r="H452" s="1051" t="s">
        <v>476</v>
      </c>
      <c r="I452" s="1050"/>
      <c r="J452" s="789">
        <v>-3.3889213979192999E-2</v>
      </c>
      <c r="K452" s="589"/>
      <c r="L452" s="589"/>
      <c r="M452" s="1051" t="s">
        <v>482</v>
      </c>
      <c r="N452" s="1050"/>
      <c r="O452" s="790">
        <v>-5.2254788897439654E-2</v>
      </c>
      <c r="P452" s="589"/>
      <c r="Q452" s="589"/>
      <c r="AV452" s="356"/>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51" t="s">
        <v>483</v>
      </c>
      <c r="D453" s="1050"/>
      <c r="E453" s="788">
        <v>-1.1721621274370242E-2</v>
      </c>
      <c r="F453" s="589"/>
      <c r="G453" s="589"/>
      <c r="H453" s="1051" t="s">
        <v>426</v>
      </c>
      <c r="I453" s="1050"/>
      <c r="J453" s="789">
        <v>2.9765834971449998E-2</v>
      </c>
      <c r="K453" s="589"/>
      <c r="L453" s="589"/>
      <c r="M453" s="1051" t="s">
        <v>473</v>
      </c>
      <c r="N453" s="1050"/>
      <c r="O453" s="790">
        <v>4.8546703643233886E-2</v>
      </c>
      <c r="P453" s="589"/>
      <c r="Q453" s="589"/>
      <c r="AV453" s="356"/>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51" t="s">
        <v>484</v>
      </c>
      <c r="D454" s="1050"/>
      <c r="E454" s="788">
        <v>1.1394895796974384E-2</v>
      </c>
      <c r="F454" s="589"/>
      <c r="G454" s="589"/>
      <c r="H454" s="1051" t="s">
        <v>413</v>
      </c>
      <c r="I454" s="1050"/>
      <c r="J454" s="789">
        <v>-2.4424198762052592E-2</v>
      </c>
      <c r="K454" s="589"/>
      <c r="L454" s="589"/>
      <c r="M454" s="1051" t="s">
        <v>485</v>
      </c>
      <c r="N454" s="1050"/>
      <c r="O454" s="790">
        <v>-3.9918204404987376E-2</v>
      </c>
      <c r="P454" s="589"/>
      <c r="Q454" s="589"/>
      <c r="AV454" s="356"/>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51" t="s">
        <v>427</v>
      </c>
      <c r="D455" s="1050"/>
      <c r="E455" s="788">
        <v>9.7945792145487272E-3</v>
      </c>
      <c r="F455" s="589"/>
      <c r="G455" s="589"/>
      <c r="H455" s="1051" t="s">
        <v>475</v>
      </c>
      <c r="I455" s="1050"/>
      <c r="J455" s="789">
        <v>2.3206497587900794E-2</v>
      </c>
      <c r="K455" s="589"/>
      <c r="L455" s="589"/>
      <c r="M455" s="1051" t="s">
        <v>484</v>
      </c>
      <c r="N455" s="1050"/>
      <c r="O455" s="790">
        <v>2.5103177318372499E-2</v>
      </c>
      <c r="P455" s="589"/>
      <c r="Q455" s="589"/>
      <c r="AV455" s="356"/>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51" t="s">
        <v>473</v>
      </c>
      <c r="D456" s="1050"/>
      <c r="E456" s="788">
        <v>7.983121299829303E-3</v>
      </c>
      <c r="F456" s="589"/>
      <c r="G456" s="589"/>
      <c r="H456" s="1051" t="s">
        <v>484</v>
      </c>
      <c r="I456" s="1050"/>
      <c r="J456" s="789">
        <v>-2.2025888171064604E-2</v>
      </c>
      <c r="K456" s="589"/>
      <c r="L456" s="589"/>
      <c r="M456" s="1051" t="s">
        <v>420</v>
      </c>
      <c r="N456" s="1050"/>
      <c r="O456" s="790">
        <v>2.2981872518429779E-2</v>
      </c>
      <c r="P456" s="589"/>
      <c r="Q456" s="589"/>
      <c r="AV456" s="356"/>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51" t="s">
        <v>486</v>
      </c>
      <c r="D457" s="1050"/>
      <c r="E457" s="788">
        <v>6.6578899179040706E-3</v>
      </c>
      <c r="F457" s="589"/>
      <c r="G457" s="589"/>
      <c r="H457" s="1051" t="s">
        <v>478</v>
      </c>
      <c r="I457" s="1050"/>
      <c r="J457" s="789">
        <v>2.1050648209790558E-2</v>
      </c>
      <c r="K457" s="589"/>
      <c r="L457" s="589"/>
      <c r="M457" s="1051" t="s">
        <v>487</v>
      </c>
      <c r="N457" s="1050"/>
      <c r="O457" s="790">
        <v>1.9107262379643088E-2</v>
      </c>
      <c r="P457" s="589"/>
      <c r="Q457" s="589"/>
      <c r="AV457" s="356"/>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51" t="s">
        <v>422</v>
      </c>
      <c r="D458" s="1050"/>
      <c r="E458" s="788">
        <v>6.1182848693780026E-3</v>
      </c>
      <c r="F458" s="589"/>
      <c r="G458" s="589"/>
      <c r="H458" s="1051" t="s">
        <v>482</v>
      </c>
      <c r="I458" s="1050"/>
      <c r="J458" s="789">
        <v>1.871303775411819E-2</v>
      </c>
      <c r="K458" s="589"/>
      <c r="L458" s="589"/>
      <c r="M458" s="1051" t="s">
        <v>414</v>
      </c>
      <c r="N458" s="1050"/>
      <c r="O458" s="790">
        <v>-1.7722662707762342E-2</v>
      </c>
      <c r="P458" s="589"/>
      <c r="Q458" s="589"/>
      <c r="AV458" s="356"/>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51" t="s">
        <v>487</v>
      </c>
      <c r="D459" s="1050"/>
      <c r="E459" s="791">
        <v>-5.8438795251767551E-3</v>
      </c>
      <c r="F459" s="589"/>
      <c r="G459" s="589"/>
      <c r="H459" s="1051" t="s">
        <v>483</v>
      </c>
      <c r="I459" s="1050"/>
      <c r="J459" s="789">
        <v>-1.5261929877352762E-2</v>
      </c>
      <c r="K459" s="589"/>
      <c r="L459" s="589"/>
      <c r="M459" s="1051" t="s">
        <v>419</v>
      </c>
      <c r="N459" s="1050"/>
      <c r="O459" s="790">
        <v>1.6836310637053348E-2</v>
      </c>
      <c r="P459" s="589"/>
      <c r="Q459" s="589"/>
      <c r="AV459" s="356"/>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49"/>
      <c r="D460" s="1050"/>
      <c r="E460" s="605"/>
      <c r="F460" s="589"/>
      <c r="G460" s="589"/>
      <c r="H460" s="1051" t="s">
        <v>422</v>
      </c>
      <c r="I460" s="1050"/>
      <c r="J460" s="789">
        <v>-1.4952060886730619E-2</v>
      </c>
      <c r="K460" s="589"/>
      <c r="L460" s="589"/>
      <c r="M460" s="1051" t="s">
        <v>480</v>
      </c>
      <c r="N460" s="1050"/>
      <c r="O460" s="790">
        <v>-1.0984381986410585E-2</v>
      </c>
      <c r="P460" s="589"/>
      <c r="Q460" s="589"/>
      <c r="AV460" s="356"/>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49"/>
      <c r="D461" s="1050"/>
      <c r="E461" s="605"/>
      <c r="F461" s="589"/>
      <c r="G461" s="589"/>
      <c r="H461" s="1051" t="s">
        <v>486</v>
      </c>
      <c r="I461" s="1050"/>
      <c r="J461" s="789">
        <v>1.3784717282641273E-2</v>
      </c>
      <c r="K461" s="589"/>
      <c r="L461" s="589"/>
      <c r="M461" s="1051" t="s">
        <v>424</v>
      </c>
      <c r="N461" s="1050"/>
      <c r="O461" s="790">
        <v>8.5148366685815317E-3</v>
      </c>
      <c r="P461" s="589"/>
      <c r="Q461" s="589"/>
      <c r="AV461" s="356"/>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49"/>
      <c r="D462" s="1050"/>
      <c r="E462" s="589"/>
      <c r="F462" s="589"/>
      <c r="G462" s="589"/>
      <c r="H462" s="1051" t="s">
        <v>487</v>
      </c>
      <c r="I462" s="1050"/>
      <c r="J462" s="789">
        <v>1.3784717282639896E-2</v>
      </c>
      <c r="K462" s="589"/>
      <c r="L462" s="589"/>
      <c r="M462" s="1051" t="s">
        <v>483</v>
      </c>
      <c r="N462" s="1050"/>
      <c r="O462" s="790">
        <v>-5.5086502556454826E-3</v>
      </c>
      <c r="P462" s="589"/>
      <c r="Q462" s="589"/>
      <c r="AV462" s="356"/>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52" t="s">
        <v>266</v>
      </c>
      <c r="D463" s="1050"/>
      <c r="E463" s="1050"/>
      <c r="F463" s="589"/>
      <c r="G463" s="589"/>
      <c r="H463" s="1051" t="s">
        <v>427</v>
      </c>
      <c r="I463" s="1050"/>
      <c r="J463" s="789">
        <v>-6.7085879219615186E-3</v>
      </c>
      <c r="K463" s="589"/>
      <c r="L463" s="589"/>
      <c r="M463" s="1051" t="s">
        <v>486</v>
      </c>
      <c r="N463" s="1050"/>
      <c r="O463" s="790">
        <v>-3.5992866553582765E-3</v>
      </c>
      <c r="P463" s="589"/>
      <c r="Q463" s="589"/>
      <c r="AV463" s="356"/>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49"/>
      <c r="D464" s="1050"/>
      <c r="E464" s="770" t="s">
        <v>267</v>
      </c>
      <c r="F464" s="589"/>
      <c r="G464" s="589"/>
      <c r="H464" s="1051" t="s">
        <v>420</v>
      </c>
      <c r="I464" s="1050"/>
      <c r="J464" s="789">
        <v>-6.36576527738901E-3</v>
      </c>
      <c r="K464" s="589"/>
      <c r="L464" s="589"/>
      <c r="M464" s="1051" t="s">
        <v>477</v>
      </c>
      <c r="N464" s="1050"/>
      <c r="O464" s="790">
        <v>-1.9203692649706644E-3</v>
      </c>
      <c r="P464" s="589"/>
      <c r="Q464" s="589"/>
      <c r="AV464" s="356"/>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51" t="s">
        <v>408</v>
      </c>
      <c r="D465" s="1050"/>
      <c r="E465" s="785">
        <v>2.8457294949453697E-2</v>
      </c>
      <c r="F465" s="589"/>
      <c r="G465" s="589"/>
      <c r="H465" s="1051" t="s">
        <v>485</v>
      </c>
      <c r="I465" s="1050"/>
      <c r="J465" s="789">
        <v>-6.1626406089364209E-3</v>
      </c>
      <c r="K465" s="589"/>
      <c r="L465" s="589"/>
      <c r="M465" s="1051" t="s">
        <v>426</v>
      </c>
      <c r="N465" s="1050"/>
      <c r="O465" s="792">
        <v>8.7907916310645711E-4</v>
      </c>
      <c r="P465" s="589"/>
      <c r="Q465" s="589"/>
      <c r="AV465" s="356"/>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51" t="s">
        <v>389</v>
      </c>
      <c r="D466" s="1050"/>
      <c r="E466" s="788">
        <v>0.63979100401389211</v>
      </c>
      <c r="F466" s="589"/>
      <c r="G466" s="589"/>
      <c r="H466" s="1051" t="s">
        <v>416</v>
      </c>
      <c r="I466" s="1050"/>
      <c r="J466" s="789">
        <v>-3.4282433454653188E-3</v>
      </c>
      <c r="K466" s="589"/>
      <c r="L466" s="589"/>
      <c r="M466" s="1049"/>
      <c r="N466" s="1050"/>
      <c r="O466" s="605"/>
      <c r="P466" s="589"/>
      <c r="Q466" s="589"/>
      <c r="AV466" s="356"/>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51" t="s">
        <v>477</v>
      </c>
      <c r="D467" s="1050"/>
      <c r="E467" s="788">
        <v>3.6229203989161828E-4</v>
      </c>
      <c r="F467" s="589"/>
      <c r="G467" s="589"/>
      <c r="H467" s="1051" t="s">
        <v>469</v>
      </c>
      <c r="I467" s="1050"/>
      <c r="J467" s="793">
        <v>-5.1053838615121923E-4</v>
      </c>
      <c r="K467" s="589"/>
      <c r="L467" s="589"/>
      <c r="M467" s="1049"/>
      <c r="N467" s="1050"/>
      <c r="O467" s="605"/>
      <c r="P467" s="589"/>
      <c r="Q467" s="589"/>
      <c r="AV467" s="356"/>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51" t="s">
        <v>427</v>
      </c>
      <c r="D468" s="1050"/>
      <c r="E468" s="794">
        <v>9.5933781990069965E-5</v>
      </c>
      <c r="F468" s="589"/>
      <c r="G468" s="589"/>
      <c r="H468" s="1049"/>
      <c r="I468" s="1050"/>
      <c r="J468" s="605"/>
      <c r="K468" s="589"/>
      <c r="L468" s="589"/>
      <c r="M468" s="1049"/>
      <c r="N468" s="1050"/>
      <c r="O468" s="589"/>
      <c r="P468" s="589"/>
      <c r="Q468" s="589"/>
      <c r="AV468" s="356"/>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51" t="s">
        <v>486</v>
      </c>
      <c r="D469" s="1050"/>
      <c r="E469" s="794">
        <v>4.432749815892867E-5</v>
      </c>
      <c r="F469" s="589"/>
      <c r="G469" s="589"/>
      <c r="H469" s="1049"/>
      <c r="I469" s="1050"/>
      <c r="J469" s="605"/>
      <c r="K469" s="589"/>
      <c r="L469" s="589"/>
      <c r="M469" s="1052" t="s">
        <v>266</v>
      </c>
      <c r="N469" s="1050"/>
      <c r="O469" s="1050"/>
      <c r="P469" s="589"/>
      <c r="Q469" s="589"/>
      <c r="AV469" s="356"/>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51" t="s">
        <v>426</v>
      </c>
      <c r="D470" s="1050"/>
      <c r="E470" s="788">
        <v>5.6683522916235621E-4</v>
      </c>
      <c r="F470" s="589"/>
      <c r="G470" s="589"/>
      <c r="H470" s="1049"/>
      <c r="I470" s="1050"/>
      <c r="J470" s="589"/>
      <c r="K470" s="589"/>
      <c r="L470" s="589"/>
      <c r="M470" s="1049"/>
      <c r="N470" s="1050"/>
      <c r="O470" s="771" t="s">
        <v>267</v>
      </c>
      <c r="P470" s="589"/>
      <c r="Q470" s="589"/>
      <c r="AV470" s="356"/>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51" t="s">
        <v>422</v>
      </c>
      <c r="D471" s="1050"/>
      <c r="E471" s="794">
        <v>3.7433409742859805E-5</v>
      </c>
      <c r="F471" s="589"/>
      <c r="G471" s="589"/>
      <c r="H471" s="1052" t="s">
        <v>266</v>
      </c>
      <c r="I471" s="1050"/>
      <c r="J471" s="1050"/>
      <c r="K471" s="589"/>
      <c r="L471" s="589"/>
      <c r="M471" s="1051" t="s">
        <v>408</v>
      </c>
      <c r="N471" s="1050"/>
      <c r="O471" s="787">
        <v>2.7850266624988136E-2</v>
      </c>
      <c r="P471" s="589"/>
      <c r="Q471" s="589"/>
      <c r="AV471" s="356"/>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51" t="s">
        <v>402</v>
      </c>
      <c r="D472" s="1050"/>
      <c r="E472" s="788">
        <v>8.8613936772759458E-2</v>
      </c>
      <c r="F472" s="589"/>
      <c r="G472" s="589"/>
      <c r="H472" s="1049"/>
      <c r="I472" s="1050"/>
      <c r="J472" s="772" t="s">
        <v>267</v>
      </c>
      <c r="K472" s="589"/>
      <c r="L472" s="589"/>
      <c r="M472" s="1051" t="s">
        <v>389</v>
      </c>
      <c r="N472" s="1050"/>
      <c r="O472" s="790">
        <v>0.57384256470704376</v>
      </c>
      <c r="P472" s="589"/>
      <c r="Q472" s="589"/>
      <c r="AV472" s="356"/>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51" t="s">
        <v>391</v>
      </c>
      <c r="D473" s="1050"/>
      <c r="E473" s="788">
        <v>0.46431726367806597</v>
      </c>
      <c r="F473" s="589"/>
      <c r="G473" s="589"/>
      <c r="H473" s="1051" t="s">
        <v>408</v>
      </c>
      <c r="I473" s="1050"/>
      <c r="J473" s="786">
        <v>7.6711823766737793E-3</v>
      </c>
      <c r="K473" s="589"/>
      <c r="L473" s="589"/>
      <c r="M473" s="1051" t="s">
        <v>477</v>
      </c>
      <c r="N473" s="1050"/>
      <c r="O473" s="795">
        <v>3.6878181138439701E-6</v>
      </c>
      <c r="P473" s="589"/>
      <c r="Q473" s="589"/>
      <c r="AV473" s="356"/>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51" t="s">
        <v>412</v>
      </c>
      <c r="D474" s="1050"/>
      <c r="E474" s="788">
        <v>5.5718616749467507E-2</v>
      </c>
      <c r="F474" s="589"/>
      <c r="G474" s="589"/>
      <c r="H474" s="1051" t="s">
        <v>389</v>
      </c>
      <c r="I474" s="1050"/>
      <c r="J474" s="789">
        <v>0.4892950397354055</v>
      </c>
      <c r="K474" s="589"/>
      <c r="L474" s="589"/>
      <c r="M474" s="1051" t="s">
        <v>486</v>
      </c>
      <c r="N474" s="1050"/>
      <c r="O474" s="795">
        <v>1.2954864427440169E-5</v>
      </c>
      <c r="P474" s="589"/>
      <c r="Q474" s="589"/>
      <c r="AV474" s="356"/>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51" t="s">
        <v>471</v>
      </c>
      <c r="D475" s="1050"/>
      <c r="E475" s="788">
        <v>5.9702590188369662E-3</v>
      </c>
      <c r="F475" s="589"/>
      <c r="G475" s="589"/>
      <c r="H475" s="1051" t="s">
        <v>477</v>
      </c>
      <c r="I475" s="1050"/>
      <c r="J475" s="789">
        <v>3.0176734445169617E-3</v>
      </c>
      <c r="K475" s="589"/>
      <c r="L475" s="589"/>
      <c r="M475" s="1051" t="s">
        <v>426</v>
      </c>
      <c r="N475" s="1050"/>
      <c r="O475" s="795">
        <v>7.72780175007949E-7</v>
      </c>
      <c r="P475" s="589"/>
      <c r="Q475" s="589"/>
      <c r="AV475" s="356"/>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51" t="s">
        <v>466</v>
      </c>
      <c r="D476" s="1050"/>
      <c r="E476" s="788">
        <v>4.2099798831205369E-2</v>
      </c>
      <c r="F476" s="589"/>
      <c r="G476" s="589"/>
      <c r="H476" s="1051" t="s">
        <v>427</v>
      </c>
      <c r="I476" s="1050"/>
      <c r="J476" s="796">
        <v>4.5005151906687967E-5</v>
      </c>
      <c r="K476" s="589"/>
      <c r="L476" s="589"/>
      <c r="M476" s="1051" t="s">
        <v>402</v>
      </c>
      <c r="N476" s="1050"/>
      <c r="O476" s="790">
        <v>6.5262433983356724E-2</v>
      </c>
      <c r="P476" s="589"/>
      <c r="Q476" s="589"/>
      <c r="AV476" s="356"/>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51" t="s">
        <v>461</v>
      </c>
      <c r="D477" s="1050"/>
      <c r="E477" s="788">
        <v>7.4770222020598659E-2</v>
      </c>
      <c r="F477" s="589"/>
      <c r="G477" s="589"/>
      <c r="H477" s="1051" t="s">
        <v>486</v>
      </c>
      <c r="I477" s="1050"/>
      <c r="J477" s="789">
        <v>1.9001843056234901E-4</v>
      </c>
      <c r="K477" s="589"/>
      <c r="L477" s="589"/>
      <c r="M477" s="1051" t="s">
        <v>391</v>
      </c>
      <c r="N477" s="1050"/>
      <c r="O477" s="790">
        <v>0.48921876366752842</v>
      </c>
      <c r="P477" s="589"/>
      <c r="Q477" s="589"/>
      <c r="AV477" s="356"/>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51" t="s">
        <v>473</v>
      </c>
      <c r="D478" s="1050"/>
      <c r="E478" s="794">
        <v>6.3730225687788297E-5</v>
      </c>
      <c r="F478" s="589"/>
      <c r="G478" s="589"/>
      <c r="H478" s="1051" t="s">
        <v>426</v>
      </c>
      <c r="I478" s="1050"/>
      <c r="J478" s="789">
        <v>8.860049315475957E-4</v>
      </c>
      <c r="K478" s="589"/>
      <c r="L478" s="589"/>
      <c r="M478" s="1051" t="s">
        <v>412</v>
      </c>
      <c r="N478" s="1050"/>
      <c r="O478" s="790">
        <v>3.6092419707703952E-2</v>
      </c>
      <c r="P478" s="589"/>
      <c r="Q478" s="589"/>
      <c r="AV478" s="356"/>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51" t="s">
        <v>487</v>
      </c>
      <c r="D479" s="1050"/>
      <c r="E479" s="794">
        <v>3.4150927904780095E-5</v>
      </c>
      <c r="F479" s="589"/>
      <c r="G479" s="589"/>
      <c r="H479" s="1051" t="s">
        <v>422</v>
      </c>
      <c r="I479" s="1050"/>
      <c r="J479" s="789">
        <v>2.2356412476049964E-4</v>
      </c>
      <c r="K479" s="589"/>
      <c r="L479" s="589"/>
      <c r="M479" s="1051" t="s">
        <v>471</v>
      </c>
      <c r="N479" s="1050"/>
      <c r="O479" s="790">
        <v>6.6741788157233389E-3</v>
      </c>
      <c r="P479" s="589"/>
      <c r="Q479" s="589"/>
      <c r="AV479" s="356"/>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51" t="s">
        <v>465</v>
      </c>
      <c r="D480" s="1050"/>
      <c r="E480" s="788">
        <v>4.9752712638469906E-2</v>
      </c>
      <c r="F480" s="589"/>
      <c r="G480" s="589"/>
      <c r="H480" s="1051" t="s">
        <v>402</v>
      </c>
      <c r="I480" s="1050"/>
      <c r="J480" s="789">
        <v>8.431894597971723E-2</v>
      </c>
      <c r="K480" s="589"/>
      <c r="L480" s="589"/>
      <c r="M480" s="1051" t="s">
        <v>466</v>
      </c>
      <c r="N480" s="1050"/>
      <c r="O480" s="790">
        <v>2.3849901632612087E-2</v>
      </c>
      <c r="P480" s="589"/>
      <c r="Q480" s="589"/>
      <c r="AV480" s="356"/>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51" t="s">
        <v>469</v>
      </c>
      <c r="D481" s="1050"/>
      <c r="E481" s="788">
        <v>5.5507414901573597E-3</v>
      </c>
      <c r="F481" s="589"/>
      <c r="G481" s="589"/>
      <c r="H481" s="1051" t="s">
        <v>391</v>
      </c>
      <c r="I481" s="1050"/>
      <c r="J481" s="789">
        <v>0.16123232719878772</v>
      </c>
      <c r="K481" s="589"/>
      <c r="L481" s="589"/>
      <c r="M481" s="1051" t="s">
        <v>461</v>
      </c>
      <c r="N481" s="1050"/>
      <c r="O481" s="790">
        <v>5.3374330142051209E-2</v>
      </c>
      <c r="P481" s="589"/>
      <c r="Q481" s="589"/>
      <c r="AV481" s="356"/>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51" t="s">
        <v>460</v>
      </c>
      <c r="D482" s="1050"/>
      <c r="E482" s="788">
        <v>8.565545848955293E-2</v>
      </c>
      <c r="F482" s="589"/>
      <c r="G482" s="589"/>
      <c r="H482" s="1051" t="s">
        <v>412</v>
      </c>
      <c r="I482" s="1050"/>
      <c r="J482" s="789">
        <v>2.8713193683092258E-2</v>
      </c>
      <c r="K482" s="589"/>
      <c r="L482" s="589"/>
      <c r="M482" s="1051" t="s">
        <v>473</v>
      </c>
      <c r="N482" s="1050"/>
      <c r="O482" s="790">
        <v>2.3567824346239783E-3</v>
      </c>
      <c r="P482" s="589"/>
      <c r="Q482" s="589"/>
      <c r="AV482" s="356"/>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51" t="s">
        <v>468</v>
      </c>
      <c r="D483" s="1050"/>
      <c r="E483" s="788">
        <v>2.0572364529867606E-3</v>
      </c>
      <c r="F483" s="589"/>
      <c r="G483" s="589"/>
      <c r="H483" s="1051" t="s">
        <v>471</v>
      </c>
      <c r="I483" s="1050"/>
      <c r="J483" s="789">
        <v>6.8909803383893986E-3</v>
      </c>
      <c r="K483" s="589"/>
      <c r="L483" s="589"/>
      <c r="M483" s="1051" t="s">
        <v>487</v>
      </c>
      <c r="N483" s="1050"/>
      <c r="O483" s="790">
        <v>3.6508747564452403E-4</v>
      </c>
      <c r="P483" s="589"/>
      <c r="Q483" s="589"/>
      <c r="AV483" s="356"/>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51" t="s">
        <v>456</v>
      </c>
      <c r="D484" s="1050"/>
      <c r="E484" s="788">
        <v>0.40364132451422158</v>
      </c>
      <c r="F484" s="589"/>
      <c r="G484" s="589"/>
      <c r="H484" s="1051" t="s">
        <v>466</v>
      </c>
      <c r="I484" s="1050"/>
      <c r="J484" s="789">
        <v>6.3233409105108884E-2</v>
      </c>
      <c r="K484" s="589"/>
      <c r="L484" s="589"/>
      <c r="M484" s="1051" t="s">
        <v>465</v>
      </c>
      <c r="N484" s="1050"/>
      <c r="O484" s="790">
        <v>3.9171252603839385E-2</v>
      </c>
      <c r="P484" s="589"/>
      <c r="Q484" s="589"/>
      <c r="AV484" s="356"/>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51" t="s">
        <v>483</v>
      </c>
      <c r="D485" s="1050"/>
      <c r="E485" s="788">
        <v>1.3739640529976906E-4</v>
      </c>
      <c r="F485" s="589"/>
      <c r="G485" s="589"/>
      <c r="H485" s="1051" t="s">
        <v>461</v>
      </c>
      <c r="I485" s="1050"/>
      <c r="J485" s="789">
        <v>9.7713476769091395E-2</v>
      </c>
      <c r="K485" s="589"/>
      <c r="L485" s="589"/>
      <c r="M485" s="1051" t="s">
        <v>469</v>
      </c>
      <c r="N485" s="1050"/>
      <c r="O485" s="790">
        <v>3.1617726310801342E-2</v>
      </c>
      <c r="P485" s="589"/>
      <c r="Q485" s="589"/>
      <c r="AV485" s="356"/>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51" t="s">
        <v>455</v>
      </c>
      <c r="D486" s="1050"/>
      <c r="E486" s="788">
        <v>0.35941640551613152</v>
      </c>
      <c r="F486" s="589"/>
      <c r="G486" s="589"/>
      <c r="H486" s="1051" t="s">
        <v>473</v>
      </c>
      <c r="I486" s="1050"/>
      <c r="J486" s="789">
        <v>4.5472814082641849E-3</v>
      </c>
      <c r="K486" s="589"/>
      <c r="L486" s="589"/>
      <c r="M486" s="1051" t="s">
        <v>460</v>
      </c>
      <c r="N486" s="1050"/>
      <c r="O486" s="790">
        <v>5.9557412964466351E-2</v>
      </c>
      <c r="P486" s="589"/>
      <c r="Q486" s="589"/>
      <c r="AV486" s="356"/>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51" t="s">
        <v>458</v>
      </c>
      <c r="D487" s="1050"/>
      <c r="E487" s="788">
        <v>0.31601437506775126</v>
      </c>
      <c r="F487" s="589"/>
      <c r="G487" s="589"/>
      <c r="H487" s="1051" t="s">
        <v>487</v>
      </c>
      <c r="I487" s="1050"/>
      <c r="J487" s="789">
        <v>1.9001843056231103E-4</v>
      </c>
      <c r="K487" s="589"/>
      <c r="L487" s="589"/>
      <c r="M487" s="1051" t="s">
        <v>468</v>
      </c>
      <c r="N487" s="1050"/>
      <c r="O487" s="790">
        <v>3.8371334300393051E-2</v>
      </c>
      <c r="P487" s="589"/>
      <c r="Q487" s="589"/>
      <c r="AV487" s="356"/>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51" t="s">
        <v>475</v>
      </c>
      <c r="D488" s="1050"/>
      <c r="E488" s="788">
        <v>3.6627834582639556E-3</v>
      </c>
      <c r="F488" s="589"/>
      <c r="G488" s="589"/>
      <c r="H488" s="1051" t="s">
        <v>465</v>
      </c>
      <c r="I488" s="1050"/>
      <c r="J488" s="789">
        <v>2.6802272299330323E-2</v>
      </c>
      <c r="K488" s="589"/>
      <c r="L488" s="589"/>
      <c r="M488" s="1051" t="s">
        <v>456</v>
      </c>
      <c r="N488" s="1050"/>
      <c r="O488" s="790">
        <v>0.21418026912837829</v>
      </c>
      <c r="P488" s="589"/>
      <c r="Q488" s="589"/>
      <c r="AV488" s="356"/>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51" t="s">
        <v>404</v>
      </c>
      <c r="D489" s="1050"/>
      <c r="E489" s="788">
        <v>1.5757605797899987E-2</v>
      </c>
      <c r="F489" s="589"/>
      <c r="G489" s="589"/>
      <c r="H489" s="1051" t="s">
        <v>469</v>
      </c>
      <c r="I489" s="1050"/>
      <c r="J489" s="796">
        <v>2.6064944373389146E-7</v>
      </c>
      <c r="K489" s="589"/>
      <c r="L489" s="589"/>
      <c r="M489" s="1051" t="s">
        <v>483</v>
      </c>
      <c r="N489" s="1050"/>
      <c r="O489" s="795">
        <v>3.0345227639023041E-5</v>
      </c>
      <c r="P489" s="589"/>
      <c r="Q489" s="589"/>
      <c r="AV489" s="356"/>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51" t="s">
        <v>472</v>
      </c>
      <c r="D490" s="1050"/>
      <c r="E490" s="788">
        <v>4.6912690605380837E-3</v>
      </c>
      <c r="F490" s="589"/>
      <c r="G490" s="589"/>
      <c r="H490" s="1051" t="s">
        <v>460</v>
      </c>
      <c r="I490" s="1050"/>
      <c r="J490" s="789">
        <v>0.10035252420636515</v>
      </c>
      <c r="K490" s="589"/>
      <c r="L490" s="589"/>
      <c r="M490" s="1051" t="s">
        <v>455</v>
      </c>
      <c r="N490" s="1050"/>
      <c r="O490" s="790">
        <v>0.34195535087470086</v>
      </c>
      <c r="P490" s="589"/>
      <c r="Q490" s="589"/>
      <c r="AV490" s="356"/>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51" t="s">
        <v>406</v>
      </c>
      <c r="D491" s="1050"/>
      <c r="E491" s="788">
        <v>2.892119995316891E-2</v>
      </c>
      <c r="F491" s="589"/>
      <c r="G491" s="589"/>
      <c r="H491" s="1051" t="s">
        <v>468</v>
      </c>
      <c r="I491" s="1050"/>
      <c r="J491" s="789">
        <v>3.6915506552749271E-2</v>
      </c>
      <c r="K491" s="589"/>
      <c r="L491" s="589"/>
      <c r="M491" s="1051" t="s">
        <v>458</v>
      </c>
      <c r="N491" s="1050"/>
      <c r="O491" s="790">
        <v>0.3090571148367865</v>
      </c>
      <c r="P491" s="589"/>
      <c r="Q491" s="589"/>
      <c r="AV491" s="356"/>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51" t="s">
        <v>397</v>
      </c>
      <c r="D492" s="1050"/>
      <c r="E492" s="788">
        <v>0.39276930497706314</v>
      </c>
      <c r="F492" s="589"/>
      <c r="G492" s="589"/>
      <c r="H492" s="1051" t="s">
        <v>456</v>
      </c>
      <c r="I492" s="1050"/>
      <c r="J492" s="789">
        <v>0.30386384299606001</v>
      </c>
      <c r="K492" s="589"/>
      <c r="L492" s="589"/>
      <c r="M492" s="1051" t="s">
        <v>475</v>
      </c>
      <c r="N492" s="1050"/>
      <c r="O492" s="790">
        <v>5.0083507950040435E-3</v>
      </c>
      <c r="P492" s="589"/>
      <c r="Q492" s="589"/>
      <c r="AV492" s="356"/>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51" t="s">
        <v>392</v>
      </c>
      <c r="D493" s="1050"/>
      <c r="E493" s="788">
        <v>0.50419982079404502</v>
      </c>
      <c r="F493" s="589"/>
      <c r="G493" s="589"/>
      <c r="H493" s="1051" t="s">
        <v>483</v>
      </c>
      <c r="I493" s="1050"/>
      <c r="J493" s="789">
        <v>2.3292650358123289E-4</v>
      </c>
      <c r="K493" s="589"/>
      <c r="L493" s="589"/>
      <c r="M493" s="1051" t="s">
        <v>404</v>
      </c>
      <c r="N493" s="1050"/>
      <c r="O493" s="790">
        <v>7.4592966035150624E-3</v>
      </c>
      <c r="P493" s="589"/>
      <c r="Q493" s="589"/>
      <c r="AV493" s="356"/>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51" t="s">
        <v>484</v>
      </c>
      <c r="D494" s="1050"/>
      <c r="E494" s="788">
        <v>1.2984365022390449E-4</v>
      </c>
      <c r="F494" s="589"/>
      <c r="G494" s="589"/>
      <c r="H494" s="1051" t="s">
        <v>455</v>
      </c>
      <c r="I494" s="1050"/>
      <c r="J494" s="789">
        <v>0.22633295939924017</v>
      </c>
      <c r="K494" s="589"/>
      <c r="L494" s="589"/>
      <c r="M494" s="1051" t="s">
        <v>472</v>
      </c>
      <c r="N494" s="1050"/>
      <c r="O494" s="790">
        <v>4.9163053780810146E-3</v>
      </c>
      <c r="P494" s="589"/>
      <c r="Q494" s="589"/>
      <c r="AV494" s="356"/>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51" t="s">
        <v>409</v>
      </c>
      <c r="D495" s="1050"/>
      <c r="E495" s="788">
        <v>4.1802900911918524E-2</v>
      </c>
      <c r="F495" s="589"/>
      <c r="G495" s="589"/>
      <c r="H495" s="1051" t="s">
        <v>458</v>
      </c>
      <c r="I495" s="1050"/>
      <c r="J495" s="789">
        <v>0.11991559453378538</v>
      </c>
      <c r="K495" s="589"/>
      <c r="L495" s="589"/>
      <c r="M495" s="1051" t="s">
        <v>406</v>
      </c>
      <c r="N495" s="1050"/>
      <c r="O495" s="790">
        <v>1.0692563690088291E-2</v>
      </c>
      <c r="P495" s="589"/>
      <c r="Q495" s="589"/>
      <c r="AV495" s="356"/>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51" t="s">
        <v>420</v>
      </c>
      <c r="D496" s="1050"/>
      <c r="E496" s="788">
        <v>3.3237050015841227E-3</v>
      </c>
      <c r="F496" s="589"/>
      <c r="G496" s="589"/>
      <c r="H496" s="1051" t="s">
        <v>475</v>
      </c>
      <c r="I496" s="1050"/>
      <c r="J496" s="789">
        <v>5.3854153029724537E-4</v>
      </c>
      <c r="K496" s="589"/>
      <c r="L496" s="589"/>
      <c r="M496" s="1051" t="s">
        <v>397</v>
      </c>
      <c r="N496" s="1050"/>
      <c r="O496" s="790">
        <v>0.20912194621824856</v>
      </c>
      <c r="P496" s="589"/>
      <c r="Q496" s="589"/>
      <c r="AV496" s="356"/>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51" t="s">
        <v>390</v>
      </c>
      <c r="D497" s="1050"/>
      <c r="E497" s="788">
        <v>0.64307437504364806</v>
      </c>
      <c r="F497" s="589"/>
      <c r="G497" s="589"/>
      <c r="H497" s="1051" t="s">
        <v>404</v>
      </c>
      <c r="I497" s="1050"/>
      <c r="J497" s="789">
        <v>1.6192830327056321E-2</v>
      </c>
      <c r="K497" s="589"/>
      <c r="L497" s="589"/>
      <c r="M497" s="1051" t="s">
        <v>392</v>
      </c>
      <c r="N497" s="1050"/>
      <c r="O497" s="790">
        <v>0.23128256142909118</v>
      </c>
      <c r="P497" s="589"/>
      <c r="Q497" s="589"/>
      <c r="AV497" s="356"/>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51" t="s">
        <v>416</v>
      </c>
      <c r="D498" s="1050"/>
      <c r="E498" s="788">
        <v>7.4063078319774054E-3</v>
      </c>
      <c r="F498" s="589"/>
      <c r="G498" s="589"/>
      <c r="H498" s="1051" t="s">
        <v>472</v>
      </c>
      <c r="I498" s="1050"/>
      <c r="J498" s="789">
        <v>3.2344076975262788E-3</v>
      </c>
      <c r="K498" s="589"/>
      <c r="L498" s="589"/>
      <c r="M498" s="1051" t="s">
        <v>484</v>
      </c>
      <c r="N498" s="1050"/>
      <c r="O498" s="790">
        <v>6.3016951147765155E-4</v>
      </c>
      <c r="P498" s="589"/>
      <c r="Q498" s="589"/>
      <c r="AV498" s="356"/>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51" t="s">
        <v>424</v>
      </c>
      <c r="D499" s="1050"/>
      <c r="E499" s="788">
        <v>1.6941594732511986E-3</v>
      </c>
      <c r="F499" s="589"/>
      <c r="G499" s="589"/>
      <c r="H499" s="1051" t="s">
        <v>406</v>
      </c>
      <c r="I499" s="1050"/>
      <c r="J499" s="789">
        <v>1.7226111355316959E-3</v>
      </c>
      <c r="K499" s="589"/>
      <c r="L499" s="589"/>
      <c r="M499" s="1051" t="s">
        <v>409</v>
      </c>
      <c r="N499" s="1050"/>
      <c r="O499" s="790">
        <v>8.2812809692232939E-3</v>
      </c>
      <c r="P499" s="589"/>
      <c r="Q499" s="589"/>
      <c r="AV499" s="356"/>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51" t="s">
        <v>398</v>
      </c>
      <c r="D500" s="1050"/>
      <c r="E500" s="788">
        <v>1.6446203960892251E-3</v>
      </c>
      <c r="F500" s="589"/>
      <c r="G500" s="589"/>
      <c r="H500" s="1051" t="s">
        <v>397</v>
      </c>
      <c r="I500" s="1050"/>
      <c r="J500" s="789">
        <v>0.12564251609157581</v>
      </c>
      <c r="K500" s="589"/>
      <c r="L500" s="589"/>
      <c r="M500" s="1051" t="s">
        <v>420</v>
      </c>
      <c r="N500" s="1050"/>
      <c r="O500" s="790">
        <v>5.2816646445335788E-4</v>
      </c>
      <c r="P500" s="589"/>
      <c r="Q500" s="589"/>
      <c r="AV500" s="356"/>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51" t="s">
        <v>414</v>
      </c>
      <c r="D501" s="1050"/>
      <c r="E501" s="788">
        <v>1.388342184004102E-3</v>
      </c>
      <c r="F501" s="589"/>
      <c r="G501" s="589"/>
      <c r="H501" s="1051" t="s">
        <v>392</v>
      </c>
      <c r="I501" s="1050"/>
      <c r="J501" s="789">
        <v>0.28092896186739946</v>
      </c>
      <c r="K501" s="589"/>
      <c r="L501" s="589"/>
      <c r="M501" s="1051" t="s">
        <v>390</v>
      </c>
      <c r="N501" s="1050"/>
      <c r="O501" s="790">
        <v>0.43548574518602834</v>
      </c>
      <c r="P501" s="589"/>
      <c r="Q501" s="589"/>
      <c r="AV501" s="356"/>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51" t="s">
        <v>410</v>
      </c>
      <c r="D502" s="1050"/>
      <c r="E502" s="788">
        <v>9.7129325463413511E-3</v>
      </c>
      <c r="F502" s="589"/>
      <c r="G502" s="589"/>
      <c r="H502" s="1051" t="s">
        <v>484</v>
      </c>
      <c r="I502" s="1050"/>
      <c r="J502" s="789">
        <v>4.8513974972424362E-4</v>
      </c>
      <c r="K502" s="589"/>
      <c r="L502" s="589"/>
      <c r="M502" s="1051" t="s">
        <v>416</v>
      </c>
      <c r="N502" s="1050"/>
      <c r="O502" s="790">
        <v>3.4891952464324298E-2</v>
      </c>
      <c r="P502" s="589"/>
      <c r="Q502" s="589"/>
      <c r="AV502" s="356"/>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51" t="s">
        <v>413</v>
      </c>
      <c r="D503" s="1050"/>
      <c r="E503" s="788">
        <v>1.2168337666426426E-2</v>
      </c>
      <c r="F503" s="589"/>
      <c r="G503" s="589"/>
      <c r="H503" s="1051" t="s">
        <v>409</v>
      </c>
      <c r="I503" s="1050"/>
      <c r="J503" s="789">
        <v>4.9830702933044368E-2</v>
      </c>
      <c r="K503" s="589"/>
      <c r="L503" s="589"/>
      <c r="M503" s="1051" t="s">
        <v>424</v>
      </c>
      <c r="N503" s="1050"/>
      <c r="O503" s="795">
        <v>7.2502443492620643E-5</v>
      </c>
      <c r="P503" s="589"/>
      <c r="Q503" s="589"/>
      <c r="AV503" s="356"/>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51" t="s">
        <v>419</v>
      </c>
      <c r="D504" s="1050"/>
      <c r="E504" s="788">
        <v>7.4916365037261271E-4</v>
      </c>
      <c r="F504" s="589"/>
      <c r="G504" s="589"/>
      <c r="H504" s="1051" t="s">
        <v>420</v>
      </c>
      <c r="I504" s="1050"/>
      <c r="J504" s="796">
        <v>4.052296756681158E-5</v>
      </c>
      <c r="K504" s="589"/>
      <c r="L504" s="589"/>
      <c r="M504" s="1051" t="s">
        <v>398</v>
      </c>
      <c r="N504" s="1050"/>
      <c r="O504" s="790">
        <v>4.430611398045857E-2</v>
      </c>
      <c r="P504" s="589"/>
      <c r="Q504" s="589"/>
      <c r="AV504" s="356"/>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51" t="s">
        <v>463</v>
      </c>
      <c r="D505" s="1050"/>
      <c r="E505" s="788">
        <v>6.907261512923181E-2</v>
      </c>
      <c r="F505" s="589"/>
      <c r="G505" s="589"/>
      <c r="H505" s="1051" t="s">
        <v>390</v>
      </c>
      <c r="I505" s="1050"/>
      <c r="J505" s="789">
        <v>0.70625414957816013</v>
      </c>
      <c r="K505" s="589"/>
      <c r="L505" s="589"/>
      <c r="M505" s="1051" t="s">
        <v>414</v>
      </c>
      <c r="N505" s="1050"/>
      <c r="O505" s="790">
        <v>3.1409277345311002E-4</v>
      </c>
      <c r="P505" s="589"/>
      <c r="Q505" s="589"/>
      <c r="AV505" s="356"/>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51" t="s">
        <v>215</v>
      </c>
      <c r="D506" s="1050"/>
      <c r="E506" s="788">
        <v>0.64521987291500416</v>
      </c>
      <c r="F506" s="589"/>
      <c r="G506" s="589"/>
      <c r="H506" s="1051" t="s">
        <v>416</v>
      </c>
      <c r="I506" s="1050"/>
      <c r="J506" s="796">
        <v>1.1752852435727241E-5</v>
      </c>
      <c r="K506" s="589"/>
      <c r="L506" s="589"/>
      <c r="M506" s="1051" t="s">
        <v>410</v>
      </c>
      <c r="N506" s="1050"/>
      <c r="O506" s="790">
        <v>5.9307781125770174E-3</v>
      </c>
      <c r="P506" s="589"/>
      <c r="Q506" s="589"/>
      <c r="AV506" s="356"/>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51" t="s">
        <v>226</v>
      </c>
      <c r="D507" s="1050"/>
      <c r="E507" s="788">
        <v>0.10972751443505928</v>
      </c>
      <c r="F507" s="589"/>
      <c r="G507" s="589"/>
      <c r="H507" s="1051" t="s">
        <v>424</v>
      </c>
      <c r="I507" s="1050"/>
      <c r="J507" s="789">
        <v>2.1694292312796019E-3</v>
      </c>
      <c r="K507" s="589"/>
      <c r="L507" s="589"/>
      <c r="M507" s="1051" t="s">
        <v>413</v>
      </c>
      <c r="N507" s="1050"/>
      <c r="O507" s="790">
        <v>1.2686803440449222E-2</v>
      </c>
      <c r="P507" s="589"/>
      <c r="Q507" s="589"/>
      <c r="AV507" s="356"/>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51" t="s">
        <v>219</v>
      </c>
      <c r="D508" s="1050"/>
      <c r="E508" s="788">
        <v>0.58725458240630546</v>
      </c>
      <c r="F508" s="589"/>
      <c r="G508" s="589"/>
      <c r="H508" s="1051" t="s">
        <v>398</v>
      </c>
      <c r="I508" s="1050"/>
      <c r="J508" s="789">
        <v>0.16891453909753845</v>
      </c>
      <c r="K508" s="589"/>
      <c r="L508" s="589"/>
      <c r="M508" s="1051" t="s">
        <v>419</v>
      </c>
      <c r="N508" s="1050"/>
      <c r="O508" s="790">
        <v>2.834613558673557E-4</v>
      </c>
      <c r="P508" s="589"/>
      <c r="Q508" s="589"/>
      <c r="AV508" s="356"/>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51" t="s">
        <v>224</v>
      </c>
      <c r="D509" s="1050"/>
      <c r="E509" s="788">
        <v>0.39841721415783432</v>
      </c>
      <c r="F509" s="589"/>
      <c r="G509" s="589"/>
      <c r="H509" s="1051" t="s">
        <v>414</v>
      </c>
      <c r="I509" s="1050"/>
      <c r="J509" s="789">
        <v>6.4648721377811693E-3</v>
      </c>
      <c r="K509" s="589"/>
      <c r="L509" s="589"/>
      <c r="M509" s="1051" t="s">
        <v>463</v>
      </c>
      <c r="N509" s="1050"/>
      <c r="O509" s="790">
        <v>4.9204148651398154E-2</v>
      </c>
      <c r="P509" s="589"/>
      <c r="Q509" s="589"/>
      <c r="AV509" s="356"/>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51" t="s">
        <v>238</v>
      </c>
      <c r="D510" s="1050"/>
      <c r="E510" s="788">
        <v>1.2861734930479166E-3</v>
      </c>
      <c r="F510" s="589"/>
      <c r="G510" s="589"/>
      <c r="H510" s="1051" t="s">
        <v>410</v>
      </c>
      <c r="I510" s="1050"/>
      <c r="J510" s="789">
        <v>0.3055314420081911</v>
      </c>
      <c r="K510" s="589"/>
      <c r="L510" s="589"/>
      <c r="M510" s="1051" t="s">
        <v>428</v>
      </c>
      <c r="N510" s="1050"/>
      <c r="O510" s="790">
        <v>3.3972964076655859E-3</v>
      </c>
      <c r="P510" s="589"/>
      <c r="Q510" s="589"/>
      <c r="AV510" s="356"/>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51" t="s">
        <v>230</v>
      </c>
      <c r="D511" s="1050"/>
      <c r="E511" s="788">
        <v>8.8310240010907343E-2</v>
      </c>
      <c r="F511" s="589"/>
      <c r="G511" s="589"/>
      <c r="H511" s="1051" t="s">
        <v>413</v>
      </c>
      <c r="I511" s="1050"/>
      <c r="J511" s="789">
        <v>5.9654148516825141E-4</v>
      </c>
      <c r="K511" s="589"/>
      <c r="L511" s="589"/>
      <c r="M511" s="1051" t="s">
        <v>485</v>
      </c>
      <c r="N511" s="1050"/>
      <c r="O511" s="790">
        <v>1.5934630429183536E-3</v>
      </c>
      <c r="P511" s="589"/>
      <c r="Q511" s="589"/>
      <c r="AV511" s="356"/>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51" t="s">
        <v>228</v>
      </c>
      <c r="D512" s="1050"/>
      <c r="E512" s="788">
        <v>0.12018033466800289</v>
      </c>
      <c r="F512" s="589"/>
      <c r="G512" s="589"/>
      <c r="H512" s="1051" t="s">
        <v>419</v>
      </c>
      <c r="I512" s="1050"/>
      <c r="J512" s="789">
        <v>3.4539681362392607E-3</v>
      </c>
      <c r="K512" s="589"/>
      <c r="L512" s="589"/>
      <c r="M512" s="1051" t="s">
        <v>480</v>
      </c>
      <c r="N512" s="1050"/>
      <c r="O512" s="790">
        <v>1.2065664762338135E-4</v>
      </c>
      <c r="P512" s="589"/>
      <c r="Q512" s="589"/>
      <c r="AV512" s="356"/>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51" t="s">
        <v>467</v>
      </c>
      <c r="D513" s="1050"/>
      <c r="E513" s="788">
        <v>4.6059051904325056E-2</v>
      </c>
      <c r="F513" s="589"/>
      <c r="G513" s="589"/>
      <c r="H513" s="1051" t="s">
        <v>463</v>
      </c>
      <c r="I513" s="1050"/>
      <c r="J513" s="789">
        <v>1.5821476327377428E-2</v>
      </c>
      <c r="K513" s="589"/>
      <c r="L513" s="589"/>
      <c r="M513" s="1051" t="s">
        <v>482</v>
      </c>
      <c r="N513" s="1050"/>
      <c r="O513" s="790">
        <v>2.7305629627159826E-3</v>
      </c>
      <c r="P513" s="589"/>
      <c r="Q513" s="589"/>
      <c r="AV513" s="356"/>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51" t="s">
        <v>459</v>
      </c>
      <c r="D514" s="1050"/>
      <c r="E514" s="788">
        <v>0.2593746587364224</v>
      </c>
      <c r="F514" s="589"/>
      <c r="G514" s="589"/>
      <c r="H514" s="1051" t="s">
        <v>428</v>
      </c>
      <c r="I514" s="1050"/>
      <c r="J514" s="789">
        <v>1.7653485462613555E-2</v>
      </c>
      <c r="K514" s="589"/>
      <c r="L514" s="589"/>
      <c r="M514" s="1051" t="s">
        <v>481</v>
      </c>
      <c r="N514" s="1050"/>
      <c r="O514" s="790">
        <v>2.8126111852751685E-3</v>
      </c>
      <c r="P514" s="589"/>
      <c r="Q514" s="589"/>
      <c r="AV514" s="356"/>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51" t="s">
        <v>464</v>
      </c>
      <c r="D515" s="1050"/>
      <c r="E515" s="788">
        <v>6.1668461360348301E-2</v>
      </c>
      <c r="F515" s="589"/>
      <c r="G515" s="589"/>
      <c r="H515" s="1051" t="s">
        <v>485</v>
      </c>
      <c r="I515" s="1050"/>
      <c r="J515" s="796">
        <v>3.7978139274912263E-5</v>
      </c>
      <c r="K515" s="589"/>
      <c r="L515" s="589"/>
      <c r="M515" s="1051" t="s">
        <v>479</v>
      </c>
      <c r="N515" s="1050"/>
      <c r="O515" s="790">
        <v>4.8032950837465071E-3</v>
      </c>
      <c r="P515" s="589"/>
      <c r="Q515" s="589"/>
      <c r="AV515" s="356"/>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51" t="s">
        <v>474</v>
      </c>
      <c r="D516" s="1050"/>
      <c r="E516" s="788">
        <v>1.8051201327660476E-3</v>
      </c>
      <c r="F516" s="589"/>
      <c r="G516" s="589"/>
      <c r="H516" s="1051" t="s">
        <v>480</v>
      </c>
      <c r="I516" s="1050"/>
      <c r="J516" s="789">
        <v>1.4221570282496366E-3</v>
      </c>
      <c r="K516" s="589"/>
      <c r="L516" s="589"/>
      <c r="M516" s="1051" t="s">
        <v>470</v>
      </c>
      <c r="N516" s="1050"/>
      <c r="O516" s="790">
        <v>1.6954407127461456E-2</v>
      </c>
      <c r="P516" s="589"/>
      <c r="Q516" s="589"/>
      <c r="AV516" s="356"/>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51" t="s">
        <v>478</v>
      </c>
      <c r="D517" s="1050"/>
      <c r="E517" s="788">
        <v>1.7272723590886214E-3</v>
      </c>
      <c r="F517" s="589"/>
      <c r="G517" s="589"/>
      <c r="H517" s="1051" t="s">
        <v>482</v>
      </c>
      <c r="I517" s="1050"/>
      <c r="J517" s="789">
        <v>3.5017778198705277E-4</v>
      </c>
      <c r="K517" s="589"/>
      <c r="L517" s="589"/>
      <c r="M517" s="1051" t="s">
        <v>476</v>
      </c>
      <c r="N517" s="1050"/>
      <c r="O517" s="790">
        <v>7.7082465879973099E-3</v>
      </c>
      <c r="P517" s="589"/>
      <c r="Q517" s="589"/>
      <c r="AV517" s="356"/>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51" t="s">
        <v>457</v>
      </c>
      <c r="D518" s="1050"/>
      <c r="E518" s="788">
        <v>0.3578840615253886</v>
      </c>
      <c r="F518" s="589"/>
      <c r="G518" s="589"/>
      <c r="H518" s="1051" t="s">
        <v>481</v>
      </c>
      <c r="I518" s="1050"/>
      <c r="J518" s="789">
        <v>1.2738493840343341E-3</v>
      </c>
      <c r="K518" s="589"/>
      <c r="L518" s="589"/>
      <c r="M518" s="1051" t="s">
        <v>215</v>
      </c>
      <c r="N518" s="1050"/>
      <c r="O518" s="790">
        <v>0.45148492367007304</v>
      </c>
      <c r="P518" s="589"/>
      <c r="Q518" s="589"/>
      <c r="AV518" s="356"/>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51" t="s">
        <v>462</v>
      </c>
      <c r="D519" s="1050"/>
      <c r="E519" s="788">
        <v>2.6904337745452141E-2</v>
      </c>
      <c r="F519" s="589"/>
      <c r="G519" s="589"/>
      <c r="H519" s="1051" t="s">
        <v>479</v>
      </c>
      <c r="I519" s="1050"/>
      <c r="J519" s="789">
        <v>1.9603589870663897E-3</v>
      </c>
      <c r="K519" s="589"/>
      <c r="L519" s="589"/>
      <c r="M519" s="1051" t="s">
        <v>226</v>
      </c>
      <c r="N519" s="1050"/>
      <c r="O519" s="790">
        <v>0.1254024266792948</v>
      </c>
      <c r="P519" s="589"/>
      <c r="Q519" s="589"/>
      <c r="AV519" s="356"/>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51" t="s">
        <v>360</v>
      </c>
      <c r="D520" s="1050"/>
      <c r="E520" s="788">
        <v>4.1716472282113143E-2</v>
      </c>
      <c r="F520" s="589"/>
      <c r="G520" s="589"/>
      <c r="H520" s="1051" t="s">
        <v>470</v>
      </c>
      <c r="I520" s="1050"/>
      <c r="J520" s="789">
        <v>3.015425581198914E-3</v>
      </c>
      <c r="K520" s="589"/>
      <c r="L520" s="589"/>
      <c r="M520" s="1051" t="s">
        <v>219</v>
      </c>
      <c r="N520" s="1050"/>
      <c r="O520" s="790">
        <v>0.40797791312776771</v>
      </c>
      <c r="P520" s="589"/>
      <c r="Q520" s="589"/>
      <c r="AV520" s="356"/>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51" t="s">
        <v>357</v>
      </c>
      <c r="D521" s="1050"/>
      <c r="E521" s="791">
        <v>0.34444151359408598</v>
      </c>
      <c r="F521" s="589"/>
      <c r="G521" s="589"/>
      <c r="H521" s="1051" t="s">
        <v>476</v>
      </c>
      <c r="I521" s="1050"/>
      <c r="J521" s="789">
        <v>1.1484788241275302E-3</v>
      </c>
      <c r="K521" s="589"/>
      <c r="L521" s="589"/>
      <c r="M521" s="1051" t="s">
        <v>224</v>
      </c>
      <c r="N521" s="1050"/>
      <c r="O521" s="790">
        <v>0.2849039249162022</v>
      </c>
      <c r="P521" s="589"/>
      <c r="Q521" s="589"/>
      <c r="AV521" s="356"/>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49"/>
      <c r="D522" s="1050"/>
      <c r="E522" s="605"/>
      <c r="F522" s="589"/>
      <c r="G522" s="589"/>
      <c r="H522" s="1051" t="s">
        <v>215</v>
      </c>
      <c r="I522" s="1050"/>
      <c r="J522" s="789">
        <v>0.69793184336578518</v>
      </c>
      <c r="K522" s="589"/>
      <c r="L522" s="589"/>
      <c r="M522" s="1051" t="s">
        <v>238</v>
      </c>
      <c r="N522" s="1050"/>
      <c r="O522" s="790">
        <v>1.9823421286507228E-2</v>
      </c>
      <c r="P522" s="589"/>
      <c r="Q522" s="589"/>
      <c r="AV522" s="356"/>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49"/>
      <c r="D523" s="1050"/>
      <c r="E523" s="589"/>
      <c r="F523" s="589"/>
      <c r="G523" s="589"/>
      <c r="H523" s="1051" t="s">
        <v>226</v>
      </c>
      <c r="I523" s="1050"/>
      <c r="J523" s="789">
        <v>0.1059482968893133</v>
      </c>
      <c r="K523" s="589"/>
      <c r="L523" s="589"/>
      <c r="M523" s="1051" t="s">
        <v>230</v>
      </c>
      <c r="N523" s="1050"/>
      <c r="O523" s="790">
        <v>0.14188552745739041</v>
      </c>
      <c r="P523" s="589"/>
      <c r="Q523" s="589"/>
      <c r="AV523" s="356"/>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52" t="s">
        <v>268</v>
      </c>
      <c r="D524" s="1050"/>
      <c r="E524" s="1050"/>
      <c r="F524" s="1050"/>
      <c r="G524" s="1050"/>
      <c r="H524" s="1051" t="s">
        <v>219</v>
      </c>
      <c r="I524" s="1050"/>
      <c r="J524" s="789">
        <v>0.64213119068006619</v>
      </c>
      <c r="K524" s="589"/>
      <c r="L524" s="589"/>
      <c r="M524" s="1051" t="s">
        <v>228</v>
      </c>
      <c r="N524" s="1050"/>
      <c r="O524" s="790">
        <v>0.10093529199650215</v>
      </c>
      <c r="P524" s="589"/>
      <c r="Q524" s="589"/>
      <c r="AV524" s="356"/>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53" t="s">
        <v>209</v>
      </c>
      <c r="D525" s="1050"/>
      <c r="E525" s="1053" t="s">
        <v>269</v>
      </c>
      <c r="F525" s="1054"/>
      <c r="G525" s="1055"/>
      <c r="H525" s="1051" t="s">
        <v>224</v>
      </c>
      <c r="I525" s="1050"/>
      <c r="J525" s="789">
        <v>0.40919060897592152</v>
      </c>
      <c r="K525" s="589"/>
      <c r="L525" s="589"/>
      <c r="M525" s="1051" t="s">
        <v>467</v>
      </c>
      <c r="N525" s="1050"/>
      <c r="O525" s="790">
        <v>2.66465175074923E-2</v>
      </c>
      <c r="P525" s="589"/>
      <c r="Q525" s="589"/>
      <c r="AV525" s="356"/>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50"/>
      <c r="D526" s="1050"/>
      <c r="E526" s="773" t="s">
        <v>191</v>
      </c>
      <c r="F526" s="774" t="s">
        <v>270</v>
      </c>
      <c r="G526" s="775" t="s">
        <v>271</v>
      </c>
      <c r="H526" s="1051" t="s">
        <v>238</v>
      </c>
      <c r="I526" s="1050"/>
      <c r="J526" s="789">
        <v>1.3705680669086147E-3</v>
      </c>
      <c r="K526" s="589"/>
      <c r="L526" s="589"/>
      <c r="M526" s="1051" t="s">
        <v>459</v>
      </c>
      <c r="N526" s="1050"/>
      <c r="O526" s="790">
        <v>0.22141231149008181</v>
      </c>
      <c r="P526" s="589"/>
      <c r="Q526" s="589"/>
      <c r="AV526" s="356"/>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51" t="s">
        <v>210</v>
      </c>
      <c r="D527" s="1050"/>
      <c r="E527" s="797">
        <v>7.4573149189735881</v>
      </c>
      <c r="F527" s="798">
        <v>13.083008629778226</v>
      </c>
      <c r="G527" s="799">
        <v>13.083008629778226</v>
      </c>
      <c r="H527" s="1051" t="s">
        <v>230</v>
      </c>
      <c r="I527" s="1050"/>
      <c r="J527" s="789">
        <v>6.9390695396265897E-2</v>
      </c>
      <c r="K527" s="589"/>
      <c r="L527" s="589"/>
      <c r="M527" s="1051" t="s">
        <v>464</v>
      </c>
      <c r="N527" s="1050"/>
      <c r="O527" s="790">
        <v>4.4742102120111808E-2</v>
      </c>
      <c r="P527" s="589"/>
      <c r="Q527" s="589"/>
      <c r="AV527" s="356"/>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49"/>
      <c r="D528" s="1050"/>
      <c r="E528" s="605"/>
      <c r="F528" s="605"/>
      <c r="G528" s="605"/>
      <c r="H528" s="1051" t="s">
        <v>228</v>
      </c>
      <c r="I528" s="1050"/>
      <c r="J528" s="789">
        <v>0.11709103723366297</v>
      </c>
      <c r="K528" s="589"/>
      <c r="L528" s="589"/>
      <c r="M528" s="1051" t="s">
        <v>474</v>
      </c>
      <c r="N528" s="1050"/>
      <c r="O528" s="790">
        <v>1.0186730108811212E-2</v>
      </c>
      <c r="P528" s="589"/>
      <c r="Q528" s="589"/>
      <c r="AV528" s="356"/>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49"/>
      <c r="D529" s="1050"/>
      <c r="E529" s="589"/>
      <c r="F529" s="589"/>
      <c r="G529" s="589"/>
      <c r="H529" s="1051" t="s">
        <v>467</v>
      </c>
      <c r="I529" s="1050"/>
      <c r="J529" s="789">
        <v>5.0035577793409343E-2</v>
      </c>
      <c r="K529" s="589"/>
      <c r="L529" s="589"/>
      <c r="M529" s="1051" t="s">
        <v>478</v>
      </c>
      <c r="N529" s="1050"/>
      <c r="O529" s="790">
        <v>6.026637534946303E-3</v>
      </c>
      <c r="P529" s="589"/>
      <c r="Q529" s="589"/>
      <c r="AV529" s="356"/>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52" t="s">
        <v>272</v>
      </c>
      <c r="D530" s="1050"/>
      <c r="E530" s="1050"/>
      <c r="F530" s="589"/>
      <c r="G530" s="589"/>
      <c r="H530" s="1051" t="s">
        <v>459</v>
      </c>
      <c r="I530" s="1050"/>
      <c r="J530" s="789">
        <v>0.20717367418266877</v>
      </c>
      <c r="K530" s="589"/>
      <c r="L530" s="589"/>
      <c r="M530" s="1051" t="s">
        <v>457</v>
      </c>
      <c r="N530" s="1050"/>
      <c r="O530" s="790">
        <v>0.25786743049492877</v>
      </c>
      <c r="P530" s="589"/>
      <c r="Q530" s="589"/>
      <c r="AV530" s="356"/>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49"/>
      <c r="D531" s="1050"/>
      <c r="E531" s="776" t="s">
        <v>209</v>
      </c>
      <c r="F531" s="589"/>
      <c r="G531" s="589"/>
      <c r="H531" s="1051" t="s">
        <v>464</v>
      </c>
      <c r="I531" s="1050"/>
      <c r="J531" s="789">
        <v>9.3695225252210218E-2</v>
      </c>
      <c r="K531" s="589"/>
      <c r="L531" s="589"/>
      <c r="M531" s="1051" t="s">
        <v>462</v>
      </c>
      <c r="N531" s="1050"/>
      <c r="O531" s="790">
        <v>6.0952886672017446E-2</v>
      </c>
      <c r="P531" s="589"/>
      <c r="Q531" s="589"/>
      <c r="AV531" s="356"/>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50"/>
      <c r="D532" s="1050"/>
      <c r="E532" s="800" t="s">
        <v>210</v>
      </c>
      <c r="F532" s="589"/>
      <c r="G532" s="589"/>
      <c r="H532" s="1051" t="s">
        <v>474</v>
      </c>
      <c r="I532" s="1050"/>
      <c r="J532" s="789">
        <v>3.8217548220955831E-3</v>
      </c>
      <c r="K532" s="589"/>
      <c r="L532" s="589"/>
      <c r="M532" s="1051" t="s">
        <v>360</v>
      </c>
      <c r="N532" s="1050"/>
      <c r="O532" s="790">
        <v>0.11405846126165589</v>
      </c>
      <c r="P532" s="589"/>
      <c r="Q532" s="589"/>
      <c r="AV532" s="356"/>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51" t="s">
        <v>408</v>
      </c>
      <c r="D533" s="1050"/>
      <c r="E533" s="785">
        <v>-2.2621131484216461E-2</v>
      </c>
      <c r="F533" s="589"/>
      <c r="G533" s="589"/>
      <c r="H533" s="1051" t="s">
        <v>478</v>
      </c>
      <c r="I533" s="1050"/>
      <c r="J533" s="789">
        <v>4.4312979005235845E-4</v>
      </c>
      <c r="K533" s="589"/>
      <c r="L533" s="589"/>
      <c r="M533" s="1051" t="s">
        <v>357</v>
      </c>
      <c r="N533" s="1050"/>
      <c r="O533" s="792">
        <v>0.24883724225809267</v>
      </c>
      <c r="P533" s="589"/>
      <c r="Q533" s="589"/>
      <c r="AV533" s="356"/>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51" t="s">
        <v>389</v>
      </c>
      <c r="D534" s="1050"/>
      <c r="E534" s="788">
        <v>-0.10725970078156988</v>
      </c>
      <c r="F534" s="589"/>
      <c r="G534" s="589"/>
      <c r="H534" s="1051" t="s">
        <v>457</v>
      </c>
      <c r="I534" s="1050"/>
      <c r="J534" s="789">
        <v>0.31985816213479751</v>
      </c>
      <c r="K534" s="589"/>
      <c r="L534" s="589"/>
      <c r="M534" s="1049"/>
      <c r="N534" s="1050"/>
      <c r="O534" s="605"/>
      <c r="P534" s="589"/>
      <c r="Q534" s="589"/>
      <c r="AV534" s="356"/>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51" t="s">
        <v>477</v>
      </c>
      <c r="D535" s="1050"/>
      <c r="E535" s="788">
        <v>-2.5523892832715798E-3</v>
      </c>
      <c r="F535" s="589"/>
      <c r="G535" s="589"/>
      <c r="H535" s="1051" t="s">
        <v>462</v>
      </c>
      <c r="I535" s="1050"/>
      <c r="J535" s="789">
        <v>1.3242902335494855E-2</v>
      </c>
      <c r="K535" s="589"/>
      <c r="L535" s="589"/>
      <c r="M535" s="1049"/>
      <c r="N535" s="1050"/>
      <c r="O535" s="589"/>
      <c r="P535" s="589"/>
      <c r="Q535" s="589"/>
      <c r="AV535" s="356"/>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51" t="s">
        <v>427</v>
      </c>
      <c r="D536" s="1050"/>
      <c r="E536" s="788">
        <v>1.3134190148827505E-3</v>
      </c>
      <c r="F536" s="589"/>
      <c r="G536" s="589"/>
      <c r="H536" s="1051" t="s">
        <v>360</v>
      </c>
      <c r="I536" s="1050"/>
      <c r="J536" s="789">
        <v>2.5661438516947983E-2</v>
      </c>
      <c r="K536" s="589"/>
      <c r="L536" s="589"/>
      <c r="M536" s="1052" t="s">
        <v>268</v>
      </c>
      <c r="N536" s="1050"/>
      <c r="O536" s="1050"/>
      <c r="P536" s="1050"/>
      <c r="Q536" s="1050"/>
      <c r="AV536" s="356"/>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51" t="s">
        <v>486</v>
      </c>
      <c r="D537" s="1050"/>
      <c r="E537" s="788">
        <v>8.9279988712350801E-4</v>
      </c>
      <c r="F537" s="589"/>
      <c r="G537" s="589"/>
      <c r="H537" s="1051" t="s">
        <v>357</v>
      </c>
      <c r="I537" s="1050"/>
      <c r="J537" s="793">
        <v>0.32204844141155869</v>
      </c>
      <c r="K537" s="589"/>
      <c r="L537" s="589"/>
      <c r="M537" s="1053" t="s">
        <v>209</v>
      </c>
      <c r="N537" s="1050"/>
      <c r="O537" s="1053" t="s">
        <v>269</v>
      </c>
      <c r="P537" s="1054"/>
      <c r="Q537" s="1055"/>
      <c r="AV537" s="356"/>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51" t="s">
        <v>426</v>
      </c>
      <c r="D538" s="1050"/>
      <c r="E538" s="788">
        <v>3.192610469651858E-3</v>
      </c>
      <c r="F538" s="589"/>
      <c r="G538" s="589"/>
      <c r="H538" s="1049"/>
      <c r="I538" s="1050"/>
      <c r="J538" s="605"/>
      <c r="K538" s="589"/>
      <c r="L538" s="589"/>
      <c r="M538" s="1050"/>
      <c r="N538" s="1050"/>
      <c r="O538" s="777" t="s">
        <v>191</v>
      </c>
      <c r="P538" s="778" t="s">
        <v>270</v>
      </c>
      <c r="Q538" s="779" t="s">
        <v>271</v>
      </c>
      <c r="AV538" s="356"/>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51" t="s">
        <v>422</v>
      </c>
      <c r="D539" s="1050"/>
      <c r="E539" s="788">
        <v>8.2044072643510052E-4</v>
      </c>
      <c r="F539" s="589"/>
      <c r="G539" s="589"/>
      <c r="H539" s="1049"/>
      <c r="I539" s="1050"/>
      <c r="J539" s="589"/>
      <c r="K539" s="589"/>
      <c r="L539" s="589"/>
      <c r="M539" s="1051" t="s">
        <v>210</v>
      </c>
      <c r="N539" s="1050"/>
      <c r="O539" s="801">
        <v>5.9372054779955059</v>
      </c>
      <c r="P539" s="802">
        <v>9.4241356793579456</v>
      </c>
      <c r="Q539" s="803">
        <v>9.4241356793579456</v>
      </c>
      <c r="AV539" s="356"/>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51" t="s">
        <v>402</v>
      </c>
      <c r="D540" s="1050"/>
      <c r="E540" s="788">
        <v>3.9917977769276136E-2</v>
      </c>
      <c r="F540" s="589"/>
      <c r="G540" s="589"/>
      <c r="H540" s="1052" t="s">
        <v>268</v>
      </c>
      <c r="I540" s="1050"/>
      <c r="J540" s="1050"/>
      <c r="K540" s="1050"/>
      <c r="L540" s="1050"/>
      <c r="M540" s="1049"/>
      <c r="N540" s="1050"/>
      <c r="O540" s="605"/>
      <c r="P540" s="605"/>
      <c r="Q540" s="605"/>
      <c r="AV540" s="356"/>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51" t="s">
        <v>391</v>
      </c>
      <c r="D541" s="1050"/>
      <c r="E541" s="788">
        <v>9.137448288082814E-2</v>
      </c>
      <c r="F541" s="589"/>
      <c r="G541" s="589"/>
      <c r="H541" s="1053" t="s">
        <v>209</v>
      </c>
      <c r="I541" s="1050"/>
      <c r="J541" s="1053" t="s">
        <v>269</v>
      </c>
      <c r="K541" s="1054"/>
      <c r="L541" s="1055"/>
      <c r="M541" s="1049"/>
      <c r="N541" s="1050"/>
      <c r="O541" s="589"/>
      <c r="P541" s="589"/>
      <c r="Q541" s="589"/>
      <c r="AV541" s="356"/>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51" t="s">
        <v>412</v>
      </c>
      <c r="D542" s="1050"/>
      <c r="E542" s="788">
        <v>3.1653204208668684E-2</v>
      </c>
      <c r="F542" s="589"/>
      <c r="G542" s="589"/>
      <c r="H542" s="1050"/>
      <c r="I542" s="1050"/>
      <c r="J542" s="780" t="s">
        <v>191</v>
      </c>
      <c r="K542" s="781" t="s">
        <v>270</v>
      </c>
      <c r="L542" s="782" t="s">
        <v>271</v>
      </c>
      <c r="M542" s="1052" t="s">
        <v>272</v>
      </c>
      <c r="N542" s="1050"/>
      <c r="O542" s="1050"/>
      <c r="P542" s="589"/>
      <c r="Q542" s="589"/>
      <c r="AV542" s="356"/>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51" t="s">
        <v>471</v>
      </c>
      <c r="D543" s="1050"/>
      <c r="E543" s="788">
        <v>-1.0361296534305944E-2</v>
      </c>
      <c r="F543" s="589"/>
      <c r="G543" s="589"/>
      <c r="H543" s="1051" t="s">
        <v>210</v>
      </c>
      <c r="I543" s="1050"/>
      <c r="J543" s="804">
        <v>6.5563148714385466</v>
      </c>
      <c r="K543" s="805">
        <v>10.08663826375161</v>
      </c>
      <c r="L543" s="806">
        <v>10.08663826375161</v>
      </c>
      <c r="M543" s="1049"/>
      <c r="N543" s="1050"/>
      <c r="O543" s="783" t="s">
        <v>209</v>
      </c>
      <c r="P543" s="589"/>
      <c r="Q543" s="589"/>
      <c r="AV543" s="356"/>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51" t="s">
        <v>466</v>
      </c>
      <c r="D544" s="1050"/>
      <c r="E544" s="788">
        <v>-2.7514240352897717E-2</v>
      </c>
      <c r="F544" s="589"/>
      <c r="G544" s="589"/>
      <c r="H544" s="1049"/>
      <c r="I544" s="1050"/>
      <c r="J544" s="605"/>
      <c r="K544" s="605"/>
      <c r="L544" s="605"/>
      <c r="M544" s="1050"/>
      <c r="N544" s="1050"/>
      <c r="O544" s="807" t="s">
        <v>210</v>
      </c>
      <c r="P544" s="589"/>
      <c r="Q544" s="589"/>
      <c r="AV544" s="356"/>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51" t="s">
        <v>461</v>
      </c>
      <c r="D545" s="1050"/>
      <c r="E545" s="788">
        <v>-3.6667546514722621E-2</v>
      </c>
      <c r="F545" s="589"/>
      <c r="G545" s="589"/>
      <c r="H545" s="1049"/>
      <c r="I545" s="1050"/>
      <c r="J545" s="589"/>
      <c r="K545" s="589"/>
      <c r="L545" s="589"/>
      <c r="M545" s="1051" t="s">
        <v>408</v>
      </c>
      <c r="N545" s="1050"/>
      <c r="O545" s="787">
        <v>-2.8108171788315355E-2</v>
      </c>
      <c r="P545" s="589"/>
      <c r="Q545" s="589"/>
      <c r="AV545" s="356"/>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51" t="s">
        <v>473</v>
      </c>
      <c r="D546" s="1050"/>
      <c r="E546" s="788">
        <v>1.0705088073346496E-3</v>
      </c>
      <c r="F546" s="589"/>
      <c r="G546" s="589"/>
      <c r="H546" s="1052" t="s">
        <v>272</v>
      </c>
      <c r="I546" s="1050"/>
      <c r="J546" s="1050"/>
      <c r="K546" s="589"/>
      <c r="L546" s="589"/>
      <c r="M546" s="1051" t="s">
        <v>389</v>
      </c>
      <c r="N546" s="1050"/>
      <c r="O546" s="790">
        <v>-0.12758931327742623</v>
      </c>
      <c r="P546" s="589"/>
      <c r="Q546" s="589"/>
      <c r="AV546" s="356"/>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51" t="s">
        <v>487</v>
      </c>
      <c r="D547" s="1050"/>
      <c r="E547" s="788">
        <v>-7.8364392394214425E-4</v>
      </c>
      <c r="F547" s="589"/>
      <c r="G547" s="589"/>
      <c r="H547" s="1049"/>
      <c r="I547" s="1050"/>
      <c r="J547" s="784" t="s">
        <v>209</v>
      </c>
      <c r="K547" s="589"/>
      <c r="L547" s="589"/>
      <c r="M547" s="1051" t="s">
        <v>477</v>
      </c>
      <c r="N547" s="1050"/>
      <c r="O547" s="790">
        <v>-3.2344665720058775E-4</v>
      </c>
      <c r="P547" s="589"/>
      <c r="Q547" s="589"/>
      <c r="AV547" s="356"/>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51" t="s">
        <v>465</v>
      </c>
      <c r="D548" s="1050"/>
      <c r="E548" s="788">
        <v>2.9910653289803361E-2</v>
      </c>
      <c r="F548" s="589"/>
      <c r="G548" s="589"/>
      <c r="H548" s="1050"/>
      <c r="I548" s="1050"/>
      <c r="J548" s="808" t="s">
        <v>210</v>
      </c>
      <c r="K548" s="589"/>
      <c r="L548" s="589"/>
      <c r="M548" s="1051" t="s">
        <v>486</v>
      </c>
      <c r="N548" s="1050"/>
      <c r="O548" s="790">
        <v>-6.0622571826054637E-4</v>
      </c>
      <c r="P548" s="589"/>
      <c r="Q548" s="589"/>
      <c r="AV548" s="356"/>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51" t="s">
        <v>469</v>
      </c>
      <c r="D549" s="1050"/>
      <c r="E549" s="788">
        <v>9.9906332678911473E-3</v>
      </c>
      <c r="F549" s="589"/>
      <c r="G549" s="589"/>
      <c r="H549" s="1051" t="s">
        <v>408</v>
      </c>
      <c r="I549" s="1050"/>
      <c r="J549" s="786">
        <v>-1.3358920067117655E-2</v>
      </c>
      <c r="K549" s="589"/>
      <c r="L549" s="589"/>
      <c r="M549" s="1051" t="s">
        <v>426</v>
      </c>
      <c r="N549" s="1050"/>
      <c r="O549" s="790">
        <v>1.4806278245961061E-4</v>
      </c>
      <c r="P549" s="589"/>
      <c r="Q549" s="589"/>
      <c r="AV549" s="356"/>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51" t="s">
        <v>460</v>
      </c>
      <c r="D550" s="1050"/>
      <c r="E550" s="788">
        <v>-3.9245967376731597E-2</v>
      </c>
      <c r="F550" s="589"/>
      <c r="G550" s="589"/>
      <c r="H550" s="1051" t="s">
        <v>389</v>
      </c>
      <c r="I550" s="1050"/>
      <c r="J550" s="789">
        <v>-0.10669046399213596</v>
      </c>
      <c r="K550" s="589"/>
      <c r="L550" s="589"/>
      <c r="M550" s="1051" t="s">
        <v>402</v>
      </c>
      <c r="N550" s="1050"/>
      <c r="O550" s="790">
        <v>4.3027840886501592E-2</v>
      </c>
      <c r="P550" s="589"/>
      <c r="Q550" s="589"/>
      <c r="AV550" s="356"/>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51" t="s">
        <v>468</v>
      </c>
      <c r="D551" s="1050"/>
      <c r="E551" s="788">
        <v>6.0821849471805406E-3</v>
      </c>
      <c r="F551" s="589"/>
      <c r="G551" s="589"/>
      <c r="H551" s="1051" t="s">
        <v>477</v>
      </c>
      <c r="I551" s="1050"/>
      <c r="J551" s="789">
        <v>-8.378693770666969E-3</v>
      </c>
      <c r="K551" s="589"/>
      <c r="L551" s="589"/>
      <c r="M551" s="1051" t="s">
        <v>391</v>
      </c>
      <c r="N551" s="1050"/>
      <c r="O551" s="790">
        <v>0.11780655967516619</v>
      </c>
      <c r="P551" s="589"/>
      <c r="Q551" s="589"/>
      <c r="AV551" s="356"/>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51" t="s">
        <v>456</v>
      </c>
      <c r="D552" s="1050"/>
      <c r="E552" s="788">
        <v>8.5195239427164476E-2</v>
      </c>
      <c r="F552" s="589"/>
      <c r="G552" s="589"/>
      <c r="H552" s="1051" t="s">
        <v>427</v>
      </c>
      <c r="I552" s="1050"/>
      <c r="J552" s="789">
        <v>-1.0232254023043225E-3</v>
      </c>
      <c r="K552" s="589"/>
      <c r="L552" s="589"/>
      <c r="M552" s="1051" t="s">
        <v>412</v>
      </c>
      <c r="N552" s="1050"/>
      <c r="O552" s="790">
        <v>3.199822736794173E-2</v>
      </c>
      <c r="P552" s="589"/>
      <c r="Q552" s="589"/>
      <c r="AV552" s="356"/>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51" t="s">
        <v>483</v>
      </c>
      <c r="D553" s="1050"/>
      <c r="E553" s="788">
        <v>-1.5718286543789392E-3</v>
      </c>
      <c r="F553" s="589"/>
      <c r="G553" s="589"/>
      <c r="H553" s="1051" t="s">
        <v>486</v>
      </c>
      <c r="I553" s="1050"/>
      <c r="J553" s="789">
        <v>2.1025099545923299E-3</v>
      </c>
      <c r="K553" s="589"/>
      <c r="L553" s="589"/>
      <c r="M553" s="1051" t="s">
        <v>471</v>
      </c>
      <c r="N553" s="1050"/>
      <c r="O553" s="790">
        <v>-1.375994948699138E-2</v>
      </c>
      <c r="P553" s="589"/>
      <c r="Q553" s="589"/>
      <c r="AV553" s="356"/>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51" t="s">
        <v>455</v>
      </c>
      <c r="D554" s="1050"/>
      <c r="E554" s="788">
        <v>-8.0392672231371212E-2</v>
      </c>
      <c r="F554" s="589"/>
      <c r="G554" s="589"/>
      <c r="H554" s="1051" t="s">
        <v>426</v>
      </c>
      <c r="I554" s="1050"/>
      <c r="J554" s="789">
        <v>4.5400252359934267E-3</v>
      </c>
      <c r="K554" s="589"/>
      <c r="L554" s="589"/>
      <c r="M554" s="1051" t="s">
        <v>466</v>
      </c>
      <c r="N554" s="1050"/>
      <c r="O554" s="790">
        <v>-2.6011249603986871E-2</v>
      </c>
      <c r="P554" s="589"/>
      <c r="Q554" s="589"/>
      <c r="AV554" s="356"/>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51" t="s">
        <v>458</v>
      </c>
      <c r="D555" s="1050"/>
      <c r="E555" s="788">
        <v>7.5382569318011114E-2</v>
      </c>
      <c r="F555" s="589"/>
      <c r="G555" s="589"/>
      <c r="H555" s="1051" t="s">
        <v>422</v>
      </c>
      <c r="I555" s="1050"/>
      <c r="J555" s="789">
        <v>-2.2805586949258176E-3</v>
      </c>
      <c r="K555" s="589"/>
      <c r="L555" s="589"/>
      <c r="M555" s="1051" t="s">
        <v>461</v>
      </c>
      <c r="N555" s="1050"/>
      <c r="O555" s="790">
        <v>-3.8912052509523933E-2</v>
      </c>
      <c r="P555" s="589"/>
      <c r="Q555" s="589"/>
      <c r="AV555" s="356"/>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51" t="s">
        <v>475</v>
      </c>
      <c r="D556" s="1050"/>
      <c r="E556" s="788">
        <v>8.1156468122122287E-3</v>
      </c>
      <c r="F556" s="589"/>
      <c r="G556" s="589"/>
      <c r="H556" s="1051" t="s">
        <v>402</v>
      </c>
      <c r="I556" s="1050"/>
      <c r="J556" s="789">
        <v>4.4289704413274185E-2</v>
      </c>
      <c r="K556" s="589"/>
      <c r="L556" s="589"/>
      <c r="M556" s="1051" t="s">
        <v>473</v>
      </c>
      <c r="N556" s="1050"/>
      <c r="O556" s="790">
        <v>8.176692523638918E-3</v>
      </c>
      <c r="P556" s="589"/>
      <c r="Q556" s="589"/>
      <c r="AV556" s="356"/>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51" t="s">
        <v>404</v>
      </c>
      <c r="D557" s="1050"/>
      <c r="E557" s="788">
        <v>1.6833042980050675E-2</v>
      </c>
      <c r="F557" s="589"/>
      <c r="G557" s="589"/>
      <c r="H557" s="1051" t="s">
        <v>391</v>
      </c>
      <c r="I557" s="1050"/>
      <c r="J557" s="789">
        <v>6.1244382273430875E-2</v>
      </c>
      <c r="K557" s="589"/>
      <c r="L557" s="589"/>
      <c r="M557" s="1051" t="s">
        <v>487</v>
      </c>
      <c r="N557" s="1050"/>
      <c r="O557" s="790">
        <v>3.2182248787680492E-3</v>
      </c>
      <c r="P557" s="589"/>
      <c r="Q557" s="589"/>
      <c r="AV557" s="356"/>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51" t="s">
        <v>472</v>
      </c>
      <c r="D558" s="1050"/>
      <c r="E558" s="788">
        <v>9.1846516109197699E-3</v>
      </c>
      <c r="F558" s="589"/>
      <c r="G558" s="589"/>
      <c r="H558" s="1051" t="s">
        <v>412</v>
      </c>
      <c r="I558" s="1050"/>
      <c r="J558" s="789">
        <v>2.5845262503991311E-2</v>
      </c>
      <c r="K558" s="589"/>
      <c r="L558" s="589"/>
      <c r="M558" s="1051" t="s">
        <v>465</v>
      </c>
      <c r="N558" s="1050"/>
      <c r="O558" s="790">
        <v>3.33350914015733E-2</v>
      </c>
      <c r="P558" s="589"/>
      <c r="Q558" s="589"/>
      <c r="AV558" s="356"/>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51" t="s">
        <v>406</v>
      </c>
      <c r="D559" s="1050"/>
      <c r="E559" s="788">
        <v>2.280476863596359E-2</v>
      </c>
      <c r="F559" s="589"/>
      <c r="G559" s="589"/>
      <c r="H559" s="1051" t="s">
        <v>471</v>
      </c>
      <c r="I559" s="1050"/>
      <c r="J559" s="789">
        <v>-1.2661370071431619E-2</v>
      </c>
      <c r="K559" s="589"/>
      <c r="L559" s="589"/>
      <c r="M559" s="1051" t="s">
        <v>469</v>
      </c>
      <c r="N559" s="1050"/>
      <c r="O559" s="790">
        <v>2.994906293197639E-2</v>
      </c>
      <c r="P559" s="589"/>
      <c r="Q559" s="589"/>
      <c r="AV559" s="356"/>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51" t="s">
        <v>397</v>
      </c>
      <c r="D560" s="1050"/>
      <c r="E560" s="788">
        <v>8.4040046991736228E-2</v>
      </c>
      <c r="F560" s="589"/>
      <c r="G560" s="589"/>
      <c r="H560" s="1051" t="s">
        <v>466</v>
      </c>
      <c r="I560" s="1050"/>
      <c r="J560" s="789">
        <v>-3.8354250077008281E-2</v>
      </c>
      <c r="K560" s="589"/>
      <c r="L560" s="589"/>
      <c r="M560" s="1051" t="s">
        <v>460</v>
      </c>
      <c r="N560" s="1050"/>
      <c r="O560" s="790">
        <v>-4.1104165248331638E-2</v>
      </c>
      <c r="P560" s="589"/>
      <c r="Q560" s="589"/>
      <c r="AV560" s="356"/>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51" t="s">
        <v>392</v>
      </c>
      <c r="D561" s="1050"/>
      <c r="E561" s="788">
        <v>-9.5217957209715098E-2</v>
      </c>
      <c r="F561" s="589"/>
      <c r="G561" s="589"/>
      <c r="H561" s="1051" t="s">
        <v>461</v>
      </c>
      <c r="I561" s="1050"/>
      <c r="J561" s="789">
        <v>-4.767793425880492E-2</v>
      </c>
      <c r="K561" s="589"/>
      <c r="L561" s="589"/>
      <c r="M561" s="1051" t="s">
        <v>468</v>
      </c>
      <c r="N561" s="1050"/>
      <c r="O561" s="790">
        <v>3.2992966889137006E-2</v>
      </c>
      <c r="P561" s="589"/>
      <c r="Q561" s="589"/>
      <c r="AV561" s="356"/>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51" t="s">
        <v>484</v>
      </c>
      <c r="D562" s="1050"/>
      <c r="E562" s="788">
        <v>1.5280159039525664E-3</v>
      </c>
      <c r="F562" s="589"/>
      <c r="G562" s="589"/>
      <c r="H562" s="1051" t="s">
        <v>473</v>
      </c>
      <c r="I562" s="1050"/>
      <c r="J562" s="789">
        <v>-1.0285279853818304E-2</v>
      </c>
      <c r="K562" s="589"/>
      <c r="L562" s="589"/>
      <c r="M562" s="1051" t="s">
        <v>456</v>
      </c>
      <c r="N562" s="1050"/>
      <c r="O562" s="790">
        <v>7.7948479937203607E-2</v>
      </c>
      <c r="P562" s="589"/>
      <c r="Q562" s="589"/>
      <c r="AV562" s="356"/>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51" t="s">
        <v>409</v>
      </c>
      <c r="D563" s="1050"/>
      <c r="E563" s="788">
        <v>2.7417050173289825E-2</v>
      </c>
      <c r="F563" s="589"/>
      <c r="G563" s="589"/>
      <c r="H563" s="1051" t="s">
        <v>487</v>
      </c>
      <c r="I563" s="1050"/>
      <c r="J563" s="789">
        <v>2.1025099545921196E-3</v>
      </c>
      <c r="K563" s="589"/>
      <c r="L563" s="589"/>
      <c r="M563" s="1051" t="s">
        <v>483</v>
      </c>
      <c r="N563" s="1050"/>
      <c r="O563" s="790">
        <v>-9.2781869788095817E-4</v>
      </c>
      <c r="P563" s="589"/>
      <c r="Q563" s="589"/>
      <c r="AV563" s="356"/>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51" t="s">
        <v>420</v>
      </c>
      <c r="D564" s="1050"/>
      <c r="E564" s="788">
        <v>7.7308767895445532E-3</v>
      </c>
      <c r="F564" s="589"/>
      <c r="G564" s="589"/>
      <c r="H564" s="1051" t="s">
        <v>465</v>
      </c>
      <c r="I564" s="1050"/>
      <c r="J564" s="789">
        <v>2.4970429065602543E-2</v>
      </c>
      <c r="K564" s="589"/>
      <c r="L564" s="589"/>
      <c r="M564" s="1051" t="s">
        <v>455</v>
      </c>
      <c r="N564" s="1050"/>
      <c r="O564" s="790">
        <v>-9.8492377838888798E-2</v>
      </c>
      <c r="P564" s="589"/>
      <c r="Q564" s="589"/>
      <c r="AV564" s="356"/>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51" t="s">
        <v>390</v>
      </c>
      <c r="D565" s="1050"/>
      <c r="E565" s="788">
        <v>0.10753457391532059</v>
      </c>
      <c r="F565" s="589"/>
      <c r="G565" s="589"/>
      <c r="H565" s="1051" t="s">
        <v>469</v>
      </c>
      <c r="I565" s="1050"/>
      <c r="J565" s="789">
        <v>-7.7869717388847744E-5</v>
      </c>
      <c r="K565" s="589"/>
      <c r="L565" s="589"/>
      <c r="M565" s="1051" t="s">
        <v>458</v>
      </c>
      <c r="N565" s="1050"/>
      <c r="O565" s="790">
        <v>9.363480136222864E-2</v>
      </c>
      <c r="P565" s="589"/>
      <c r="Q565" s="589"/>
      <c r="AV565" s="356"/>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51" t="s">
        <v>416</v>
      </c>
      <c r="D566" s="1050"/>
      <c r="E566" s="788">
        <v>1.1540334466813802E-2</v>
      </c>
      <c r="F566" s="589"/>
      <c r="G566" s="589"/>
      <c r="H566" s="1051" t="s">
        <v>460</v>
      </c>
      <c r="I566" s="1050"/>
      <c r="J566" s="789">
        <v>-4.8317488035638061E-2</v>
      </c>
      <c r="K566" s="589"/>
      <c r="L566" s="589"/>
      <c r="M566" s="1051" t="s">
        <v>475</v>
      </c>
      <c r="N566" s="1050"/>
      <c r="O566" s="790">
        <v>1.1919699054369178E-2</v>
      </c>
      <c r="P566" s="589"/>
      <c r="Q566" s="589"/>
      <c r="AV566" s="356"/>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51" t="s">
        <v>424</v>
      </c>
      <c r="D567" s="1050"/>
      <c r="E567" s="788">
        <v>5.5194354771380561E-3</v>
      </c>
      <c r="F567" s="589"/>
      <c r="G567" s="589"/>
      <c r="H567" s="1051" t="s">
        <v>468</v>
      </c>
      <c r="I567" s="1050"/>
      <c r="J567" s="789">
        <v>-2.9305194853460313E-2</v>
      </c>
      <c r="K567" s="589"/>
      <c r="L567" s="589"/>
      <c r="M567" s="1051" t="s">
        <v>404</v>
      </c>
      <c r="N567" s="1050"/>
      <c r="O567" s="790">
        <v>1.4546779594601196E-2</v>
      </c>
      <c r="P567" s="589"/>
      <c r="Q567" s="589"/>
      <c r="AV567" s="356"/>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51" t="s">
        <v>398</v>
      </c>
      <c r="D568" s="1050"/>
      <c r="E568" s="788">
        <v>5.4381396058780385E-3</v>
      </c>
      <c r="F568" s="589"/>
      <c r="G568" s="589"/>
      <c r="H568" s="1051" t="s">
        <v>456</v>
      </c>
      <c r="I568" s="1050"/>
      <c r="J568" s="789">
        <v>8.4077484642420194E-2</v>
      </c>
      <c r="K568" s="589"/>
      <c r="L568" s="589"/>
      <c r="M568" s="1051" t="s">
        <v>472</v>
      </c>
      <c r="N568" s="1050"/>
      <c r="O568" s="790">
        <v>1.180965868830447E-2</v>
      </c>
      <c r="P568" s="589"/>
      <c r="Q568" s="589"/>
      <c r="AV568" s="356"/>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51" t="s">
        <v>414</v>
      </c>
      <c r="D569" s="1050"/>
      <c r="E569" s="788">
        <v>-4.9964986717324338E-3</v>
      </c>
      <c r="F569" s="589"/>
      <c r="G569" s="589"/>
      <c r="H569" s="1051" t="s">
        <v>483</v>
      </c>
      <c r="I569" s="1050"/>
      <c r="J569" s="789">
        <v>-2.3278213717035962E-3</v>
      </c>
      <c r="K569" s="589"/>
      <c r="L569" s="589"/>
      <c r="M569" s="1051" t="s">
        <v>406</v>
      </c>
      <c r="N569" s="1050"/>
      <c r="O569" s="790">
        <v>1.741641816222031E-2</v>
      </c>
      <c r="P569" s="589"/>
      <c r="Q569" s="589"/>
      <c r="AV569" s="356"/>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51" t="s">
        <v>410</v>
      </c>
      <c r="D570" s="1050"/>
      <c r="E570" s="788">
        <v>-1.3215777029177724E-2</v>
      </c>
      <c r="F570" s="589"/>
      <c r="G570" s="589"/>
      <c r="H570" s="1051" t="s">
        <v>455</v>
      </c>
      <c r="I570" s="1050"/>
      <c r="J570" s="789">
        <v>-7.2562810981744552E-2</v>
      </c>
      <c r="K570" s="589"/>
      <c r="L570" s="589"/>
      <c r="M570" s="1051" t="s">
        <v>397</v>
      </c>
      <c r="N570" s="1050"/>
      <c r="O570" s="790">
        <v>7.7022520516806678E-2</v>
      </c>
      <c r="P570" s="589"/>
      <c r="Q570" s="589"/>
      <c r="AV570" s="356"/>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51" t="s">
        <v>413</v>
      </c>
      <c r="D571" s="1050"/>
      <c r="E571" s="788">
        <v>-1.4792212693943443E-2</v>
      </c>
      <c r="F571" s="589"/>
      <c r="G571" s="589"/>
      <c r="H571" s="1051" t="s">
        <v>458</v>
      </c>
      <c r="I571" s="1050"/>
      <c r="J571" s="789">
        <v>5.2817522964803319E-2</v>
      </c>
      <c r="K571" s="589"/>
      <c r="L571" s="589"/>
      <c r="M571" s="1051" t="s">
        <v>392</v>
      </c>
      <c r="N571" s="1050"/>
      <c r="O571" s="790">
        <v>-8.1000810548720437E-2</v>
      </c>
      <c r="P571" s="589"/>
      <c r="Q571" s="589"/>
      <c r="AV571" s="356"/>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51" t="s">
        <v>419</v>
      </c>
      <c r="D572" s="1050"/>
      <c r="E572" s="788">
        <v>3.67033635137365E-3</v>
      </c>
      <c r="F572" s="589"/>
      <c r="G572" s="589"/>
      <c r="H572" s="1051" t="s">
        <v>475</v>
      </c>
      <c r="I572" s="1050"/>
      <c r="J572" s="789">
        <v>3.5395642282215417E-3</v>
      </c>
      <c r="K572" s="589"/>
      <c r="L572" s="589"/>
      <c r="M572" s="1051" t="s">
        <v>484</v>
      </c>
      <c r="N572" s="1050"/>
      <c r="O572" s="790">
        <v>4.2281132784455569E-3</v>
      </c>
      <c r="P572" s="589"/>
      <c r="Q572" s="589"/>
      <c r="AV572" s="356"/>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51" t="s">
        <v>463</v>
      </c>
      <c r="D573" s="1050"/>
      <c r="E573" s="788">
        <v>-3.5242804920626584E-2</v>
      </c>
      <c r="F573" s="589"/>
      <c r="G573" s="589"/>
      <c r="H573" s="1051" t="s">
        <v>404</v>
      </c>
      <c r="I573" s="1050"/>
      <c r="J573" s="789">
        <v>1.9408929384346595E-2</v>
      </c>
      <c r="K573" s="589"/>
      <c r="L573" s="589"/>
      <c r="M573" s="1051" t="s">
        <v>409</v>
      </c>
      <c r="N573" s="1050"/>
      <c r="O573" s="790">
        <v>1.5327336086163218E-2</v>
      </c>
      <c r="P573" s="589"/>
      <c r="Q573" s="589"/>
      <c r="AV573" s="356"/>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51" t="s">
        <v>215</v>
      </c>
      <c r="D574" s="1050"/>
      <c r="E574" s="788">
        <v>0.10771380908169446</v>
      </c>
      <c r="F574" s="589"/>
      <c r="G574" s="589"/>
      <c r="H574" s="1051" t="s">
        <v>472</v>
      </c>
      <c r="I574" s="1050"/>
      <c r="J574" s="789">
        <v>8.674362719452447E-3</v>
      </c>
      <c r="K574" s="589"/>
      <c r="L574" s="589"/>
      <c r="M574" s="1051" t="s">
        <v>420</v>
      </c>
      <c r="N574" s="1050"/>
      <c r="O574" s="790">
        <v>3.8708231681731887E-3</v>
      </c>
      <c r="P574" s="589"/>
      <c r="Q574" s="589"/>
      <c r="AV574" s="356"/>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51" t="s">
        <v>226</v>
      </c>
      <c r="D575" s="1050"/>
      <c r="E575" s="788">
        <v>4.4419665855493312E-2</v>
      </c>
      <c r="F575" s="589"/>
      <c r="G575" s="589"/>
      <c r="H575" s="1051" t="s">
        <v>406</v>
      </c>
      <c r="I575" s="1050"/>
      <c r="J575" s="789">
        <v>6.3304389151965313E-3</v>
      </c>
      <c r="K575" s="589"/>
      <c r="L575" s="589"/>
      <c r="M575" s="1051" t="s">
        <v>390</v>
      </c>
      <c r="N575" s="1050"/>
      <c r="O575" s="790">
        <v>0.11114882920794575</v>
      </c>
      <c r="P575" s="589"/>
      <c r="Q575" s="589"/>
      <c r="AV575" s="356"/>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51" t="s">
        <v>219</v>
      </c>
      <c r="D576" s="1050"/>
      <c r="E576" s="788">
        <v>0.10276156829311112</v>
      </c>
      <c r="F576" s="589"/>
      <c r="G576" s="589"/>
      <c r="H576" s="1051" t="s">
        <v>397</v>
      </c>
      <c r="I576" s="1050"/>
      <c r="J576" s="789">
        <v>5.4064041745252624E-2</v>
      </c>
      <c r="K576" s="589"/>
      <c r="L576" s="589"/>
      <c r="M576" s="1051" t="s">
        <v>416</v>
      </c>
      <c r="N576" s="1050"/>
      <c r="O576" s="790">
        <v>3.1461581991355916E-2</v>
      </c>
      <c r="P576" s="589"/>
      <c r="Q576" s="589"/>
      <c r="AV576" s="356"/>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51" t="s">
        <v>224</v>
      </c>
      <c r="D577" s="1050"/>
      <c r="E577" s="788">
        <v>8.4642126089607458E-2</v>
      </c>
      <c r="F577" s="589"/>
      <c r="G577" s="589"/>
      <c r="H577" s="1051" t="s">
        <v>392</v>
      </c>
      <c r="I577" s="1050"/>
      <c r="J577" s="789">
        <v>-8.084226157611181E-2</v>
      </c>
      <c r="K577" s="589"/>
      <c r="L577" s="589"/>
      <c r="M577" s="1051" t="s">
        <v>424</v>
      </c>
      <c r="N577" s="1050"/>
      <c r="O577" s="790">
        <v>1.4341488938085858E-3</v>
      </c>
      <c r="P577" s="589"/>
      <c r="Q577" s="589"/>
      <c r="AV577" s="356"/>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51" t="s">
        <v>238</v>
      </c>
      <c r="D578" s="1050"/>
      <c r="E578" s="788">
        <v>-4.8091386026173234E-3</v>
      </c>
      <c r="F578" s="589"/>
      <c r="G578" s="589"/>
      <c r="H578" s="1051" t="s">
        <v>484</v>
      </c>
      <c r="I578" s="1050"/>
      <c r="J578" s="789">
        <v>-3.3594921236953681E-3</v>
      </c>
      <c r="K578" s="589"/>
      <c r="L578" s="589"/>
      <c r="M578" s="1051" t="s">
        <v>398</v>
      </c>
      <c r="N578" s="1050"/>
      <c r="O578" s="790">
        <v>3.545273551276077E-2</v>
      </c>
      <c r="P578" s="589"/>
      <c r="Q578" s="589"/>
      <c r="AV578" s="356"/>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51" t="s">
        <v>230</v>
      </c>
      <c r="D579" s="1050"/>
      <c r="E579" s="788">
        <v>3.9849515821932517E-2</v>
      </c>
      <c r="F579" s="589"/>
      <c r="G579" s="589"/>
      <c r="H579" s="1051" t="s">
        <v>409</v>
      </c>
      <c r="I579" s="1050"/>
      <c r="J579" s="789">
        <v>3.4047772474045855E-2</v>
      </c>
      <c r="K579" s="589"/>
      <c r="L579" s="589"/>
      <c r="M579" s="1051" t="s">
        <v>414</v>
      </c>
      <c r="N579" s="1050"/>
      <c r="O579" s="790">
        <v>-2.9850175766100973E-3</v>
      </c>
      <c r="P579" s="589"/>
      <c r="Q579" s="589"/>
      <c r="AV579" s="356"/>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51" t="s">
        <v>228</v>
      </c>
      <c r="D580" s="1050"/>
      <c r="E580" s="788">
        <v>4.6487289089463139E-2</v>
      </c>
      <c r="F580" s="589"/>
      <c r="G580" s="589"/>
      <c r="H580" s="1051" t="s">
        <v>420</v>
      </c>
      <c r="I580" s="1050"/>
      <c r="J580" s="789">
        <v>-9.7093647913713962E-4</v>
      </c>
      <c r="K580" s="589"/>
      <c r="L580" s="589"/>
      <c r="M580" s="1051" t="s">
        <v>410</v>
      </c>
      <c r="N580" s="1050"/>
      <c r="O580" s="790">
        <v>-1.2971008937695922E-2</v>
      </c>
      <c r="P580" s="589"/>
      <c r="Q580" s="589"/>
      <c r="AV580" s="356"/>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51" t="s">
        <v>467</v>
      </c>
      <c r="D581" s="1050"/>
      <c r="E581" s="788">
        <v>2.8778954561487255E-2</v>
      </c>
      <c r="F581" s="589"/>
      <c r="G581" s="589"/>
      <c r="H581" s="1051" t="s">
        <v>390</v>
      </c>
      <c r="I581" s="1050"/>
      <c r="J581" s="789">
        <v>0.12818012878028057</v>
      </c>
      <c r="K581" s="589"/>
      <c r="L581" s="589"/>
      <c r="M581" s="1051" t="s">
        <v>413</v>
      </c>
      <c r="N581" s="1050"/>
      <c r="O581" s="790">
        <v>-1.89711660865386E-2</v>
      </c>
      <c r="P581" s="589"/>
      <c r="Q581" s="589"/>
      <c r="AV581" s="356"/>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51" t="s">
        <v>459</v>
      </c>
      <c r="D582" s="1050"/>
      <c r="E582" s="788">
        <v>6.8293801479577074E-2</v>
      </c>
      <c r="F582" s="589"/>
      <c r="G582" s="589"/>
      <c r="H582" s="1051" t="s">
        <v>416</v>
      </c>
      <c r="I582" s="1050"/>
      <c r="J582" s="789">
        <v>-5.2289180929974391E-4</v>
      </c>
      <c r="K582" s="589"/>
      <c r="L582" s="589"/>
      <c r="M582" s="1051" t="s">
        <v>419</v>
      </c>
      <c r="N582" s="1050"/>
      <c r="O582" s="790">
        <v>2.8357298226332484E-3</v>
      </c>
      <c r="P582" s="589"/>
      <c r="Q582" s="589"/>
      <c r="AV582" s="356"/>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51" t="s">
        <v>464</v>
      </c>
      <c r="D583" s="1050"/>
      <c r="E583" s="788">
        <v>3.3300371066490093E-2</v>
      </c>
      <c r="F583" s="589"/>
      <c r="G583" s="589"/>
      <c r="H583" s="1051" t="s">
        <v>424</v>
      </c>
      <c r="I583" s="1050"/>
      <c r="J583" s="789">
        <v>7.1041633870587784E-3</v>
      </c>
      <c r="K583" s="589"/>
      <c r="L583" s="589"/>
      <c r="M583" s="1051" t="s">
        <v>463</v>
      </c>
      <c r="N583" s="1050"/>
      <c r="O583" s="790">
        <v>-3.7361024902311829E-2</v>
      </c>
      <c r="P583" s="589"/>
      <c r="Q583" s="589"/>
      <c r="AV583" s="356"/>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51" t="s">
        <v>474</v>
      </c>
      <c r="D584" s="1050"/>
      <c r="E584" s="788">
        <v>5.6973194543290103E-3</v>
      </c>
      <c r="F584" s="589"/>
      <c r="G584" s="589"/>
      <c r="H584" s="1051" t="s">
        <v>398</v>
      </c>
      <c r="I584" s="1050"/>
      <c r="J584" s="789">
        <v>-6.2686455425835924E-2</v>
      </c>
      <c r="K584" s="589"/>
      <c r="L584" s="589"/>
      <c r="M584" s="1051" t="s">
        <v>428</v>
      </c>
      <c r="N584" s="1050"/>
      <c r="O584" s="790">
        <v>-9.8171322250812515E-3</v>
      </c>
      <c r="P584" s="589"/>
      <c r="Q584" s="589"/>
      <c r="AV584" s="356"/>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51" t="s">
        <v>478</v>
      </c>
      <c r="D585" s="1050"/>
      <c r="E585" s="788">
        <v>5.5731140164727031E-3</v>
      </c>
      <c r="F585" s="589"/>
      <c r="G585" s="589"/>
      <c r="H585" s="1051" t="s">
        <v>414</v>
      </c>
      <c r="I585" s="1050"/>
      <c r="J585" s="789">
        <v>-1.2263661854595266E-2</v>
      </c>
      <c r="K585" s="589"/>
      <c r="L585" s="589"/>
      <c r="M585" s="1051" t="s">
        <v>485</v>
      </c>
      <c r="N585" s="1050"/>
      <c r="O585" s="790">
        <v>-6.7233995105832828E-3</v>
      </c>
      <c r="P585" s="589"/>
      <c r="Q585" s="589"/>
      <c r="AV585" s="356"/>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51" t="s">
        <v>457</v>
      </c>
      <c r="D586" s="1050"/>
      <c r="E586" s="788">
        <v>8.022111521716907E-2</v>
      </c>
      <c r="F586" s="589"/>
      <c r="G586" s="589"/>
      <c r="H586" s="1051" t="s">
        <v>410</v>
      </c>
      <c r="I586" s="1050"/>
      <c r="J586" s="789">
        <v>-8.4307876799193202E-2</v>
      </c>
      <c r="K586" s="589"/>
      <c r="L586" s="589"/>
      <c r="M586" s="1051" t="s">
        <v>480</v>
      </c>
      <c r="N586" s="1050"/>
      <c r="O586" s="790">
        <v>-1.8500929481253332E-3</v>
      </c>
      <c r="P586" s="589"/>
      <c r="Q586" s="589"/>
      <c r="AV586" s="356"/>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51" t="s">
        <v>462</v>
      </c>
      <c r="D587" s="1050"/>
      <c r="E587" s="788">
        <v>2.1995238201430969E-2</v>
      </c>
      <c r="F587" s="589"/>
      <c r="G587" s="589"/>
      <c r="H587" s="1051" t="s">
        <v>413</v>
      </c>
      <c r="I587" s="1050"/>
      <c r="J587" s="789">
        <v>-3.7252937421374316E-3</v>
      </c>
      <c r="K587" s="589"/>
      <c r="L587" s="589"/>
      <c r="M587" s="1051" t="s">
        <v>482</v>
      </c>
      <c r="N587" s="1050"/>
      <c r="O587" s="790">
        <v>-8.8012431254243344E-3</v>
      </c>
      <c r="P587" s="589"/>
      <c r="Q587" s="589"/>
      <c r="AV587" s="356"/>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51" t="s">
        <v>360</v>
      </c>
      <c r="D588" s="1050"/>
      <c r="E588" s="788">
        <v>2.7388692761384698E-2</v>
      </c>
      <c r="F588" s="589"/>
      <c r="G588" s="589"/>
      <c r="H588" s="1051" t="s">
        <v>419</v>
      </c>
      <c r="I588" s="1050"/>
      <c r="J588" s="789">
        <v>-8.9639486641832529E-3</v>
      </c>
      <c r="K588" s="589"/>
      <c r="L588" s="589"/>
      <c r="M588" s="1051" t="s">
        <v>481</v>
      </c>
      <c r="N588" s="1050"/>
      <c r="O588" s="790">
        <v>-8.9324947637425284E-3</v>
      </c>
      <c r="P588" s="589"/>
      <c r="Q588" s="589"/>
      <c r="AV588" s="356"/>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51" t="s">
        <v>357</v>
      </c>
      <c r="D589" s="1050"/>
      <c r="E589" s="791">
        <v>7.8700095790963681E-2</v>
      </c>
      <c r="F589" s="589"/>
      <c r="G589" s="589"/>
      <c r="H589" s="1051" t="s">
        <v>463</v>
      </c>
      <c r="I589" s="1050"/>
      <c r="J589" s="789">
        <v>-1.9185083785560636E-2</v>
      </c>
      <c r="K589" s="589"/>
      <c r="L589" s="589"/>
      <c r="M589" s="1051" t="s">
        <v>479</v>
      </c>
      <c r="N589" s="1050"/>
      <c r="O589" s="790">
        <v>-1.1673136242038668E-2</v>
      </c>
      <c r="P589" s="589"/>
      <c r="Q589" s="589"/>
      <c r="AV589" s="356"/>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c r="D590" s="1050"/>
      <c r="E590" s="605"/>
      <c r="F590" s="589"/>
      <c r="G590" s="589"/>
      <c r="H590" s="1051" t="s">
        <v>428</v>
      </c>
      <c r="I590" s="1050"/>
      <c r="J590" s="789">
        <v>-2.0265411626082502E-2</v>
      </c>
      <c r="K590" s="589"/>
      <c r="L590" s="589"/>
      <c r="M590" s="1051" t="s">
        <v>470</v>
      </c>
      <c r="N590" s="1050"/>
      <c r="O590" s="790">
        <v>2.1931039866567078E-2</v>
      </c>
      <c r="P590" s="589"/>
      <c r="Q590" s="589"/>
      <c r="AV590" s="356"/>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c r="D591" s="1050"/>
      <c r="E591" s="589"/>
      <c r="F591" s="589"/>
      <c r="G591" s="589"/>
      <c r="H591" s="1051" t="s">
        <v>485</v>
      </c>
      <c r="I591" s="1050"/>
      <c r="J591" s="789">
        <v>-9.3995494874459147E-4</v>
      </c>
      <c r="K591" s="589"/>
      <c r="L591" s="589"/>
      <c r="M591" s="1051" t="s">
        <v>476</v>
      </c>
      <c r="N591" s="1050"/>
      <c r="O591" s="790">
        <v>1.478753277462483E-2</v>
      </c>
      <c r="P591" s="589"/>
      <c r="Q591" s="589"/>
      <c r="AV591" s="356"/>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52" t="s">
        <v>273</v>
      </c>
      <c r="D592" s="1050"/>
      <c r="E592" s="1050"/>
      <c r="F592" s="589"/>
      <c r="G592" s="589"/>
      <c r="H592" s="1051" t="s">
        <v>480</v>
      </c>
      <c r="I592" s="1050"/>
      <c r="J592" s="789">
        <v>5.7519350480760888E-3</v>
      </c>
      <c r="K592" s="589"/>
      <c r="L592" s="589"/>
      <c r="M592" s="1051" t="s">
        <v>215</v>
      </c>
      <c r="N592" s="1050"/>
      <c r="O592" s="790">
        <v>0.11317214486497219</v>
      </c>
      <c r="P592" s="589"/>
      <c r="Q592" s="589"/>
      <c r="AV592" s="356"/>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53" t="s">
        <v>209</v>
      </c>
      <c r="D593" s="1050"/>
      <c r="E593" s="809" t="s">
        <v>210</v>
      </c>
      <c r="F593" s="589"/>
      <c r="G593" s="589"/>
      <c r="H593" s="1051" t="s">
        <v>482</v>
      </c>
      <c r="I593" s="1050"/>
      <c r="J593" s="789">
        <v>2.8542005869239607E-3</v>
      </c>
      <c r="K593" s="589"/>
      <c r="L593" s="589"/>
      <c r="M593" s="1051" t="s">
        <v>226</v>
      </c>
      <c r="N593" s="1050"/>
      <c r="O593" s="790">
        <v>5.9644567103724608E-2</v>
      </c>
      <c r="P593" s="589"/>
      <c r="Q593" s="589"/>
      <c r="AV593" s="356"/>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51" t="s">
        <v>210</v>
      </c>
      <c r="D594" s="1050"/>
      <c r="E594" s="810">
        <v>1.0000000000000002</v>
      </c>
      <c r="F594" s="589"/>
      <c r="G594" s="589"/>
      <c r="H594" s="1051" t="s">
        <v>481</v>
      </c>
      <c r="I594" s="1050"/>
      <c r="J594" s="789">
        <v>-5.4437633578787907E-3</v>
      </c>
      <c r="K594" s="589"/>
      <c r="L594" s="589"/>
      <c r="M594" s="1051" t="s">
        <v>219</v>
      </c>
      <c r="N594" s="1050"/>
      <c r="O594" s="790">
        <v>0.10758116589871239</v>
      </c>
      <c r="P594" s="589"/>
      <c r="Q594" s="589"/>
      <c r="AV594" s="356"/>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c r="D595" s="1050"/>
      <c r="E595" s="605"/>
      <c r="F595" s="589"/>
      <c r="G595" s="589"/>
      <c r="H595" s="1051" t="s">
        <v>479</v>
      </c>
      <c r="I595" s="1050"/>
      <c r="J595" s="789">
        <v>-6.7531749573611468E-3</v>
      </c>
      <c r="K595" s="589"/>
      <c r="L595" s="589"/>
      <c r="M595" s="1051" t="s">
        <v>224</v>
      </c>
      <c r="N595" s="1050"/>
      <c r="O595" s="790">
        <v>8.9901541126509457E-2</v>
      </c>
      <c r="P595" s="589"/>
      <c r="Q595" s="589"/>
      <c r="AV595" s="356"/>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c r="D596" s="1050"/>
      <c r="E596" s="589"/>
      <c r="F596" s="589"/>
      <c r="G596" s="589"/>
      <c r="H596" s="1051" t="s">
        <v>470</v>
      </c>
      <c r="I596" s="1050"/>
      <c r="J596" s="789">
        <v>8.3755725470783127E-3</v>
      </c>
      <c r="K596" s="589"/>
      <c r="L596" s="589"/>
      <c r="M596" s="1051" t="s">
        <v>238</v>
      </c>
      <c r="N596" s="1050"/>
      <c r="O596" s="790">
        <v>2.371413161250719E-2</v>
      </c>
      <c r="P596" s="589"/>
      <c r="Q596" s="589"/>
      <c r="AV596" s="356"/>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c r="D597" s="1050"/>
      <c r="E597" s="589"/>
      <c r="F597" s="589"/>
      <c r="G597" s="589"/>
      <c r="H597" s="1051" t="s">
        <v>476</v>
      </c>
      <c r="I597" s="1050"/>
      <c r="J597" s="789">
        <v>-5.1689424080020177E-3</v>
      </c>
      <c r="K597" s="589"/>
      <c r="L597" s="589"/>
      <c r="M597" s="1051" t="s">
        <v>230</v>
      </c>
      <c r="N597" s="1050"/>
      <c r="O597" s="790">
        <v>6.3443476077686939E-2</v>
      </c>
      <c r="P597" s="589"/>
      <c r="Q597" s="589"/>
      <c r="AV597" s="356"/>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c r="D598" s="1050"/>
      <c r="E598" s="589"/>
      <c r="F598" s="589"/>
      <c r="G598" s="589"/>
      <c r="H598" s="1051" t="s">
        <v>215</v>
      </c>
      <c r="I598" s="1050"/>
      <c r="J598" s="789">
        <v>0.12742267091526921</v>
      </c>
      <c r="K598" s="589"/>
      <c r="L598" s="589"/>
      <c r="M598" s="1051" t="s">
        <v>228</v>
      </c>
      <c r="N598" s="1050"/>
      <c r="O598" s="790">
        <v>5.3510553395450411E-2</v>
      </c>
      <c r="P598" s="589"/>
      <c r="Q598" s="589"/>
      <c r="AV598" s="356"/>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c r="D599" s="1050"/>
      <c r="E599" s="589"/>
      <c r="F599" s="589"/>
      <c r="G599" s="589"/>
      <c r="H599" s="1051" t="s">
        <v>226</v>
      </c>
      <c r="I599" s="1050"/>
      <c r="J599" s="789">
        <v>4.9646334289727187E-2</v>
      </c>
      <c r="K599" s="589"/>
      <c r="L599" s="589"/>
      <c r="M599" s="1051" t="s">
        <v>467</v>
      </c>
      <c r="N599" s="1050"/>
      <c r="O599" s="790">
        <v>2.7494014007741843E-2</v>
      </c>
      <c r="P599" s="589"/>
      <c r="Q599" s="589"/>
      <c r="AV599" s="356"/>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c r="D600" s="1050"/>
      <c r="E600" s="589"/>
      <c r="F600" s="589"/>
      <c r="G600" s="589"/>
      <c r="H600" s="1051" t="s">
        <v>219</v>
      </c>
      <c r="I600" s="1050"/>
      <c r="J600" s="789">
        <v>0.12222275818814676</v>
      </c>
      <c r="K600" s="589"/>
      <c r="L600" s="589"/>
      <c r="M600" s="1051" t="s">
        <v>459</v>
      </c>
      <c r="N600" s="1050"/>
      <c r="O600" s="790">
        <v>7.9253564380601355E-2</v>
      </c>
      <c r="P600" s="589"/>
      <c r="Q600" s="589"/>
      <c r="AV600" s="356"/>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c r="D601" s="1050"/>
      <c r="E601" s="589"/>
      <c r="F601" s="589"/>
      <c r="G601" s="589"/>
      <c r="H601" s="1051" t="s">
        <v>224</v>
      </c>
      <c r="I601" s="1050"/>
      <c r="J601" s="789">
        <v>9.7567016814695887E-2</v>
      </c>
      <c r="K601" s="589"/>
      <c r="L601" s="589"/>
      <c r="M601" s="1051" t="s">
        <v>464</v>
      </c>
      <c r="N601" s="1050"/>
      <c r="O601" s="790">
        <v>3.5626742339597318E-2</v>
      </c>
      <c r="P601" s="589"/>
      <c r="Q601" s="589"/>
      <c r="AV601" s="356"/>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c r="D602" s="1050"/>
      <c r="E602" s="589"/>
      <c r="F602" s="589"/>
      <c r="G602" s="589"/>
      <c r="H602" s="1051" t="s">
        <v>238</v>
      </c>
      <c r="I602" s="1050"/>
      <c r="J602" s="789">
        <v>-5.6466452199039514E-3</v>
      </c>
      <c r="K602" s="589"/>
      <c r="L602" s="589"/>
      <c r="M602" s="1051" t="s">
        <v>474</v>
      </c>
      <c r="N602" s="1050"/>
      <c r="O602" s="790">
        <v>1.6999467615858802E-2</v>
      </c>
      <c r="P602" s="589"/>
      <c r="Q602" s="589"/>
      <c r="AV602" s="356"/>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c r="D603" s="1050"/>
      <c r="E603" s="589"/>
      <c r="F603" s="589"/>
      <c r="G603" s="589"/>
      <c r="H603" s="1051" t="s">
        <v>230</v>
      </c>
      <c r="I603" s="1050"/>
      <c r="J603" s="789">
        <v>4.0178231540646051E-2</v>
      </c>
      <c r="K603" s="589"/>
      <c r="L603" s="589"/>
      <c r="M603" s="1051" t="s">
        <v>478</v>
      </c>
      <c r="N603" s="1050"/>
      <c r="O603" s="790">
        <v>1.3075414240293955E-2</v>
      </c>
      <c r="P603" s="589"/>
      <c r="Q603" s="589"/>
      <c r="AV603" s="356"/>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c r="D604" s="1050"/>
      <c r="E604" s="589"/>
      <c r="F604" s="589"/>
      <c r="G604" s="589"/>
      <c r="H604" s="1051" t="s">
        <v>228</v>
      </c>
      <c r="I604" s="1050"/>
      <c r="J604" s="789">
        <v>5.219176980612774E-2</v>
      </c>
      <c r="K604" s="589"/>
      <c r="L604" s="589"/>
      <c r="M604" s="1051" t="s">
        <v>457</v>
      </c>
      <c r="N604" s="1050"/>
      <c r="O604" s="790">
        <v>8.5529546030199882E-2</v>
      </c>
      <c r="P604" s="589"/>
      <c r="Q604" s="589"/>
      <c r="AV604" s="356"/>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c r="D605" s="1050"/>
      <c r="E605" s="589"/>
      <c r="F605" s="589"/>
      <c r="G605" s="589"/>
      <c r="H605" s="1051" t="s">
        <v>467</v>
      </c>
      <c r="I605" s="1050"/>
      <c r="J605" s="789">
        <v>3.4117692995827821E-2</v>
      </c>
      <c r="K605" s="589"/>
      <c r="L605" s="589"/>
      <c r="M605" s="1051" t="s">
        <v>462</v>
      </c>
      <c r="N605" s="1050"/>
      <c r="O605" s="790">
        <v>4.1582927363985604E-2</v>
      </c>
      <c r="P605" s="589"/>
      <c r="Q605" s="589"/>
      <c r="AV605" s="356"/>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c r="D606" s="1050"/>
      <c r="E606" s="589"/>
      <c r="F606" s="589"/>
      <c r="G606" s="589"/>
      <c r="H606" s="1051" t="s">
        <v>459</v>
      </c>
      <c r="I606" s="1050"/>
      <c r="J606" s="789">
        <v>6.9423656097379577E-2</v>
      </c>
      <c r="K606" s="589"/>
      <c r="L606" s="589"/>
      <c r="M606" s="1051" t="s">
        <v>360</v>
      </c>
      <c r="N606" s="1050"/>
      <c r="O606" s="790">
        <v>5.6882892824731815E-2</v>
      </c>
      <c r="P606" s="589"/>
      <c r="Q606" s="589"/>
      <c r="AV606" s="356"/>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c r="D607" s="1050"/>
      <c r="E607" s="589"/>
      <c r="F607" s="589"/>
      <c r="G607" s="589"/>
      <c r="H607" s="1051" t="s">
        <v>464</v>
      </c>
      <c r="I607" s="1050"/>
      <c r="J607" s="789">
        <v>4.6687318103622456E-2</v>
      </c>
      <c r="K607" s="589"/>
      <c r="L607" s="589"/>
      <c r="M607" s="1051" t="s">
        <v>357</v>
      </c>
      <c r="N607" s="1050"/>
      <c r="O607" s="792">
        <v>8.4018632831225806E-2</v>
      </c>
      <c r="P607" s="589"/>
      <c r="Q607" s="589"/>
      <c r="AV607" s="356"/>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c r="D608" s="1050"/>
      <c r="E608" s="589"/>
      <c r="F608" s="589"/>
      <c r="G608" s="589"/>
      <c r="H608" s="1051" t="s">
        <v>474</v>
      </c>
      <c r="I608" s="1050"/>
      <c r="J608" s="789">
        <v>9.4291296743780235E-3</v>
      </c>
      <c r="K608" s="589"/>
      <c r="L608" s="589"/>
      <c r="M608" s="1049"/>
      <c r="N608" s="1050"/>
      <c r="O608" s="605"/>
      <c r="P608" s="589"/>
      <c r="Q608" s="589"/>
      <c r="AV608" s="356"/>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c r="D609" s="1050"/>
      <c r="E609" s="589"/>
      <c r="F609" s="589"/>
      <c r="G609" s="589"/>
      <c r="H609" s="1051" t="s">
        <v>478</v>
      </c>
      <c r="I609" s="1050"/>
      <c r="J609" s="789">
        <v>3.2107439350562727E-3</v>
      </c>
      <c r="K609" s="589"/>
      <c r="L609" s="589"/>
      <c r="M609" s="1049"/>
      <c r="N609" s="1050"/>
      <c r="O609" s="589"/>
      <c r="P609" s="589"/>
      <c r="Q609" s="589"/>
      <c r="AV609" s="356"/>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c r="D610" s="1050"/>
      <c r="E610" s="589"/>
      <c r="F610" s="589"/>
      <c r="G610" s="589"/>
      <c r="H610" s="1051" t="s">
        <v>457</v>
      </c>
      <c r="I610" s="1050"/>
      <c r="J610" s="789">
        <v>8.6261879424428256E-2</v>
      </c>
      <c r="K610" s="589"/>
      <c r="L610" s="589"/>
      <c r="M610" s="1052" t="s">
        <v>273</v>
      </c>
      <c r="N610" s="1050"/>
      <c r="O610" s="1050"/>
      <c r="P610" s="589"/>
      <c r="Q610" s="589"/>
      <c r="AV610" s="356"/>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c r="D611" s="1050"/>
      <c r="E611" s="589"/>
      <c r="F611" s="589"/>
      <c r="G611" s="589"/>
      <c r="H611" s="1051" t="s">
        <v>462</v>
      </c>
      <c r="I611" s="1050"/>
      <c r="J611" s="789">
        <v>1.7552209156273573E-2</v>
      </c>
      <c r="K611" s="589"/>
      <c r="L611" s="589"/>
      <c r="M611" s="1053" t="s">
        <v>209</v>
      </c>
      <c r="N611" s="1050"/>
      <c r="O611" s="811" t="s">
        <v>210</v>
      </c>
      <c r="P611" s="589"/>
      <c r="Q611" s="589"/>
      <c r="AV611" s="356"/>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c r="D612" s="1050"/>
      <c r="E612" s="589"/>
      <c r="F612" s="589"/>
      <c r="G612" s="589"/>
      <c r="H612" s="1051" t="s">
        <v>360</v>
      </c>
      <c r="I612" s="1050"/>
      <c r="J612" s="789">
        <v>-2.4433219491469989E-2</v>
      </c>
      <c r="K612" s="589"/>
      <c r="L612" s="589"/>
      <c r="M612" s="1051" t="s">
        <v>210</v>
      </c>
      <c r="N612" s="1050"/>
      <c r="O612" s="812">
        <v>1.0000000000000002</v>
      </c>
      <c r="P612" s="589"/>
      <c r="Q612" s="589"/>
      <c r="AV612" s="356"/>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c r="D613" s="1050"/>
      <c r="E613" s="589"/>
      <c r="F613" s="589"/>
      <c r="G613" s="589"/>
      <c r="H613" s="1051" t="s">
        <v>357</v>
      </c>
      <c r="I613" s="1050"/>
      <c r="J613" s="793">
        <v>8.6556721462063793E-2</v>
      </c>
      <c r="K613" s="589"/>
      <c r="L613" s="589"/>
      <c r="M613" s="1049"/>
      <c r="N613" s="1050"/>
      <c r="O613" s="605"/>
      <c r="P613" s="589"/>
      <c r="Q613" s="589"/>
      <c r="AV613" s="356"/>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c r="D614" s="1050"/>
      <c r="E614" s="589"/>
      <c r="F614" s="589"/>
      <c r="G614" s="589"/>
      <c r="H614" s="1049"/>
      <c r="I614" s="1050"/>
      <c r="J614" s="605"/>
      <c r="K614" s="589"/>
      <c r="L614" s="589"/>
      <c r="M614" s="1049"/>
      <c r="N614" s="1050"/>
      <c r="O614" s="589"/>
      <c r="P614" s="589"/>
      <c r="Q614" s="589"/>
      <c r="AV614" s="356"/>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c r="D615" s="1050"/>
      <c r="E615" s="589"/>
      <c r="F615" s="589"/>
      <c r="G615" s="589"/>
      <c r="H615" s="1049"/>
      <c r="I615" s="1050"/>
      <c r="J615" s="589"/>
      <c r="K615" s="589"/>
      <c r="L615" s="589"/>
      <c r="M615" s="1049"/>
      <c r="N615" s="1050"/>
      <c r="O615" s="589"/>
      <c r="P615" s="589"/>
      <c r="Q615" s="589"/>
      <c r="AV615" s="356"/>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c r="D616" s="1050"/>
      <c r="E616" s="589"/>
      <c r="F616" s="589"/>
      <c r="G616" s="589"/>
      <c r="H616" s="1052" t="s">
        <v>273</v>
      </c>
      <c r="I616" s="1050"/>
      <c r="J616" s="1050"/>
      <c r="K616" s="589"/>
      <c r="L616" s="589"/>
      <c r="M616" s="1049"/>
      <c r="N616" s="1050"/>
      <c r="O616" s="589"/>
      <c r="P616" s="589"/>
      <c r="Q616" s="589"/>
      <c r="AV616" s="356"/>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c r="D617" s="1050"/>
      <c r="E617" s="589"/>
      <c r="F617" s="589"/>
      <c r="G617" s="589"/>
      <c r="H617" s="1053" t="s">
        <v>209</v>
      </c>
      <c r="I617" s="1050"/>
      <c r="J617" s="813" t="s">
        <v>210</v>
      </c>
      <c r="K617" s="589"/>
      <c r="L617" s="589"/>
      <c r="M617" s="1049"/>
      <c r="N617" s="1050"/>
      <c r="O617" s="589"/>
      <c r="P617" s="589"/>
      <c r="Q617" s="589"/>
      <c r="AV617" s="356"/>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c r="D618" s="1050"/>
      <c r="E618" s="589"/>
      <c r="F618" s="589"/>
      <c r="G618" s="589"/>
      <c r="H618" s="1051" t="s">
        <v>210</v>
      </c>
      <c r="I618" s="1050"/>
      <c r="J618" s="814">
        <v>1</v>
      </c>
      <c r="K618" s="589"/>
      <c r="L618" s="589"/>
      <c r="M618" s="1049"/>
      <c r="N618" s="1050"/>
      <c r="O618" s="589"/>
      <c r="P618" s="589"/>
      <c r="Q618" s="589"/>
      <c r="AV618" s="356"/>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c r="D619" s="1050"/>
      <c r="E619" s="589"/>
      <c r="F619" s="589"/>
      <c r="G619" s="589"/>
      <c r="H619" s="1049"/>
      <c r="I619" s="1050"/>
      <c r="J619" s="605"/>
      <c r="K619" s="589"/>
      <c r="L619" s="589"/>
      <c r="M619" s="1049"/>
      <c r="N619" s="1050"/>
      <c r="O619" s="589"/>
      <c r="P619" s="589"/>
      <c r="Q619" s="589"/>
      <c r="AV619" s="356"/>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589"/>
      <c r="F620" s="589"/>
      <c r="G620" s="589"/>
      <c r="H620" s="1049"/>
      <c r="I620" s="1050"/>
      <c r="J620" s="589"/>
      <c r="K620" s="589"/>
      <c r="L620" s="589"/>
      <c r="M620" s="1049"/>
      <c r="N620" s="1050"/>
      <c r="O620" s="589"/>
      <c r="P620" s="589"/>
      <c r="Q620" s="589"/>
      <c r="AV620" s="356"/>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589"/>
      <c r="F621" s="589"/>
      <c r="G621" s="589"/>
      <c r="H621" s="1049"/>
      <c r="I621" s="1050"/>
      <c r="J621" s="589"/>
      <c r="K621" s="589"/>
      <c r="L621" s="589"/>
      <c r="M621" s="1049"/>
      <c r="N621" s="1050"/>
      <c r="O621" s="589"/>
      <c r="P621" s="589"/>
      <c r="Q621" s="589"/>
      <c r="AV621" s="356"/>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c r="D622" s="1050"/>
      <c r="E622" s="589"/>
      <c r="F622" s="589"/>
      <c r="G622" s="589"/>
      <c r="H622" s="1049"/>
      <c r="I622" s="1050"/>
      <c r="J622" s="589"/>
      <c r="K622" s="589"/>
      <c r="L622" s="589"/>
      <c r="M622" s="1049"/>
      <c r="N622" s="1050"/>
      <c r="O622" s="589"/>
      <c r="P622" s="589"/>
      <c r="Q622" s="589"/>
      <c r="AV622" s="356"/>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c r="D623" s="1050"/>
      <c r="E623" s="589"/>
      <c r="F623" s="589"/>
      <c r="G623" s="589"/>
      <c r="H623" s="1049"/>
      <c r="I623" s="1050"/>
      <c r="J623" s="589"/>
      <c r="K623" s="589"/>
      <c r="L623" s="589"/>
      <c r="M623" s="1049"/>
      <c r="N623" s="1050"/>
      <c r="O623" s="589"/>
      <c r="P623" s="589"/>
      <c r="Q623" s="589"/>
      <c r="AV623" s="356"/>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c r="D624" s="1050"/>
      <c r="E624" s="589"/>
      <c r="F624" s="589"/>
      <c r="G624" s="589"/>
      <c r="H624" s="1049"/>
      <c r="I624" s="1050"/>
      <c r="J624" s="589"/>
      <c r="K624" s="589"/>
      <c r="L624" s="589"/>
      <c r="M624" s="1049"/>
      <c r="N624" s="1050"/>
      <c r="O624" s="589"/>
      <c r="P624" s="589"/>
      <c r="Q624" s="589"/>
      <c r="AV624" s="356"/>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589"/>
      <c r="F625" s="589"/>
      <c r="G625" s="589"/>
      <c r="H625" s="1049"/>
      <c r="I625" s="1050"/>
      <c r="J625" s="589"/>
      <c r="K625" s="589"/>
      <c r="L625" s="589"/>
      <c r="M625" s="1049"/>
      <c r="N625" s="1050"/>
      <c r="O625" s="589"/>
      <c r="P625" s="589"/>
      <c r="Q625" s="589"/>
      <c r="AV625" s="356"/>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589"/>
      <c r="F626" s="589"/>
      <c r="G626" s="589"/>
      <c r="H626" s="1049"/>
      <c r="I626" s="1050"/>
      <c r="J626" s="589"/>
      <c r="K626" s="589"/>
      <c r="L626" s="589"/>
      <c r="M626" s="1049"/>
      <c r="N626" s="1050"/>
      <c r="O626" s="589"/>
      <c r="P626" s="589"/>
      <c r="Q626" s="589"/>
      <c r="AV626" s="356"/>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589"/>
      <c r="F627" s="589"/>
      <c r="G627" s="589"/>
      <c r="H627" s="1049"/>
      <c r="I627" s="1050"/>
      <c r="J627" s="589"/>
      <c r="K627" s="589"/>
      <c r="L627" s="589"/>
      <c r="M627" s="1049"/>
      <c r="N627" s="1050"/>
      <c r="O627" s="589"/>
      <c r="P627" s="589"/>
      <c r="Q627" s="589"/>
      <c r="AV627" s="356"/>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589"/>
      <c r="F628" s="589"/>
      <c r="G628" s="589"/>
      <c r="H628" s="1049"/>
      <c r="I628" s="1050"/>
      <c r="J628" s="589"/>
      <c r="K628" s="589"/>
      <c r="L628" s="589"/>
      <c r="M628" s="1049"/>
      <c r="N628" s="1050"/>
      <c r="O628" s="589"/>
      <c r="P628" s="589"/>
      <c r="Q628" s="589"/>
      <c r="AV628" s="356"/>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589"/>
      <c r="F629" s="589"/>
      <c r="G629" s="589"/>
      <c r="H629" s="1049"/>
      <c r="I629" s="1050"/>
      <c r="J629" s="589"/>
      <c r="K629" s="589"/>
      <c r="L629" s="589"/>
      <c r="M629" s="1049"/>
      <c r="N629" s="1050"/>
      <c r="O629" s="589"/>
      <c r="P629" s="589"/>
      <c r="Q629" s="589"/>
      <c r="AV629" s="356"/>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589"/>
      <c r="F630" s="589"/>
      <c r="G630" s="589"/>
      <c r="H630" s="1049"/>
      <c r="I630" s="1050"/>
      <c r="J630" s="589"/>
      <c r="K630" s="589"/>
      <c r="L630" s="589"/>
      <c r="M630" s="1049"/>
      <c r="N630" s="1050"/>
      <c r="O630" s="589"/>
      <c r="P630" s="589"/>
      <c r="Q630" s="589"/>
      <c r="AV630" s="356"/>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589"/>
      <c r="F631" s="589"/>
      <c r="G631" s="589"/>
      <c r="H631" s="1049"/>
      <c r="I631" s="1050"/>
      <c r="J631" s="589"/>
      <c r="K631" s="589"/>
      <c r="L631" s="589"/>
      <c r="M631" s="1049"/>
      <c r="N631" s="1050"/>
      <c r="O631" s="589"/>
      <c r="P631" s="589"/>
      <c r="Q631" s="589"/>
      <c r="AV631" s="356"/>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589"/>
      <c r="F632" s="589"/>
      <c r="G632" s="589"/>
      <c r="H632" s="1049"/>
      <c r="I632" s="1050"/>
      <c r="J632" s="589"/>
      <c r="K632" s="589"/>
      <c r="L632" s="589"/>
      <c r="M632" s="1049"/>
      <c r="N632" s="1050"/>
      <c r="O632" s="589"/>
      <c r="P632" s="589"/>
      <c r="Q632" s="589"/>
      <c r="AV632" s="356"/>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589"/>
      <c r="F633" s="589"/>
      <c r="G633" s="589"/>
      <c r="H633" s="1049"/>
      <c r="I633" s="1050"/>
      <c r="J633" s="589"/>
      <c r="K633" s="589"/>
      <c r="L633" s="589"/>
      <c r="M633" s="1049"/>
      <c r="N633" s="1050"/>
      <c r="O633" s="589"/>
      <c r="P633" s="589"/>
      <c r="Q633" s="589"/>
      <c r="AV633" s="356"/>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589"/>
      <c r="F634" s="589"/>
      <c r="G634" s="589"/>
      <c r="H634" s="1049"/>
      <c r="I634" s="1050"/>
      <c r="J634" s="589"/>
      <c r="K634" s="589"/>
      <c r="L634" s="589"/>
      <c r="M634" s="1049"/>
      <c r="N634" s="1050"/>
      <c r="O634" s="589"/>
      <c r="P634" s="589"/>
      <c r="Q634" s="589"/>
      <c r="AV634" s="356"/>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589"/>
      <c r="F635" s="589"/>
      <c r="G635" s="589"/>
      <c r="H635" s="1049"/>
      <c r="I635" s="1050"/>
      <c r="J635" s="589"/>
      <c r="K635" s="589"/>
      <c r="L635" s="589"/>
      <c r="M635" s="1049"/>
      <c r="N635" s="1050"/>
      <c r="O635" s="589"/>
      <c r="P635" s="589"/>
      <c r="Q635" s="589"/>
      <c r="AV635" s="356"/>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589"/>
      <c r="F636" s="589"/>
      <c r="G636" s="589"/>
      <c r="H636" s="1049"/>
      <c r="I636" s="1050"/>
      <c r="J636" s="589"/>
      <c r="K636" s="589"/>
      <c r="L636" s="589"/>
      <c r="M636" s="1049"/>
      <c r="N636" s="1050"/>
      <c r="O636" s="589"/>
      <c r="P636" s="589"/>
      <c r="Q636" s="589"/>
      <c r="AV636" s="356"/>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589"/>
      <c r="F637" s="589"/>
      <c r="G637" s="589"/>
      <c r="H637" s="1049"/>
      <c r="I637" s="1050"/>
      <c r="J637" s="589"/>
      <c r="K637" s="589"/>
      <c r="L637" s="589"/>
      <c r="M637" s="1049"/>
      <c r="N637" s="1050"/>
      <c r="O637" s="589"/>
      <c r="P637" s="589"/>
      <c r="Q637" s="589"/>
      <c r="AV637" s="356"/>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589"/>
      <c r="F638" s="589"/>
      <c r="G638" s="589"/>
      <c r="H638" s="1049"/>
      <c r="I638" s="1050"/>
      <c r="J638" s="589"/>
      <c r="K638" s="589"/>
      <c r="L638" s="589"/>
      <c r="M638" s="1049"/>
      <c r="N638" s="1050"/>
      <c r="O638" s="589"/>
      <c r="P638" s="589"/>
      <c r="Q638" s="589"/>
      <c r="AV638" s="356"/>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589"/>
      <c r="F639" s="589"/>
      <c r="G639" s="589"/>
      <c r="H639" s="1049"/>
      <c r="I639" s="1050"/>
      <c r="J639" s="589"/>
      <c r="K639" s="589"/>
      <c r="L639" s="589"/>
      <c r="M639" s="1049"/>
      <c r="N639" s="1050"/>
      <c r="O639" s="589"/>
      <c r="P639" s="589"/>
      <c r="Q639" s="589"/>
      <c r="AV639" s="356"/>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589"/>
      <c r="F640" s="589"/>
      <c r="G640" s="589"/>
      <c r="H640" s="1049"/>
      <c r="I640" s="1050"/>
      <c r="J640" s="589"/>
      <c r="K640" s="589"/>
      <c r="L640" s="589"/>
      <c r="M640" s="1049"/>
      <c r="N640" s="1050"/>
      <c r="O640" s="589"/>
      <c r="P640" s="589"/>
      <c r="Q640" s="589"/>
      <c r="AV640" s="356"/>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589"/>
      <c r="F641" s="589"/>
      <c r="G641" s="589"/>
      <c r="H641" s="1049"/>
      <c r="I641" s="1050"/>
      <c r="J641" s="589"/>
      <c r="K641" s="589"/>
      <c r="L641" s="589"/>
      <c r="M641" s="1049"/>
      <c r="N641" s="1050"/>
      <c r="O641" s="589"/>
      <c r="P641" s="589"/>
      <c r="Q641" s="589"/>
      <c r="AV641" s="356"/>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1049"/>
      <c r="D642" s="1050"/>
      <c r="E642" s="589"/>
      <c r="F642" s="589"/>
      <c r="G642" s="589"/>
      <c r="H642" s="1049"/>
      <c r="I642" s="1050"/>
      <c r="J642" s="589"/>
      <c r="K642" s="589"/>
      <c r="L642" s="589"/>
      <c r="M642" s="1049"/>
      <c r="N642" s="1050"/>
      <c r="O642" s="589"/>
      <c r="P642" s="589"/>
      <c r="Q642" s="589"/>
      <c r="AV642" s="356"/>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1049"/>
      <c r="D643" s="1050"/>
      <c r="E643" s="589"/>
      <c r="F643" s="589"/>
      <c r="G643" s="589"/>
      <c r="H643" s="1049"/>
      <c r="I643" s="1050"/>
      <c r="J643" s="589"/>
      <c r="K643" s="589"/>
      <c r="L643" s="589"/>
      <c r="M643" s="1049"/>
      <c r="N643" s="1050"/>
      <c r="O643" s="589"/>
      <c r="P643" s="589"/>
      <c r="Q643" s="589"/>
      <c r="AV643" s="356"/>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1049"/>
      <c r="D644" s="1050"/>
      <c r="E644" s="589"/>
      <c r="F644" s="589"/>
      <c r="G644" s="589"/>
      <c r="H644" s="1049"/>
      <c r="I644" s="1050"/>
      <c r="J644" s="589"/>
      <c r="K644" s="589"/>
      <c r="L644" s="589"/>
      <c r="M644" s="1049"/>
      <c r="N644" s="1050"/>
      <c r="O644" s="589"/>
      <c r="P644" s="589"/>
      <c r="Q644" s="589"/>
      <c r="AV644" s="356"/>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1049"/>
      <c r="D645" s="1050"/>
      <c r="E645" s="589"/>
      <c r="F645" s="589"/>
      <c r="G645" s="589"/>
      <c r="H645" s="1049"/>
      <c r="I645" s="1050"/>
      <c r="J645" s="589"/>
      <c r="K645" s="589"/>
      <c r="L645" s="589"/>
      <c r="M645" s="1049"/>
      <c r="N645" s="1050"/>
      <c r="O645" s="589"/>
      <c r="P645" s="589"/>
      <c r="Q645" s="589"/>
      <c r="AV645" s="356"/>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1049"/>
      <c r="D646" s="1050"/>
      <c r="E646" s="589"/>
      <c r="F646" s="589"/>
      <c r="G646" s="589"/>
      <c r="H646" s="1049"/>
      <c r="I646" s="1050"/>
      <c r="J646" s="589"/>
      <c r="K646" s="589"/>
      <c r="L646" s="589"/>
      <c r="M646" s="1049"/>
      <c r="N646" s="1050"/>
      <c r="O646" s="589"/>
      <c r="P646" s="589"/>
      <c r="Q646" s="589"/>
      <c r="AV646" s="356"/>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1049"/>
      <c r="D647" s="1050"/>
      <c r="E647" s="589"/>
      <c r="F647" s="589"/>
      <c r="G647" s="589"/>
      <c r="H647" s="1049"/>
      <c r="I647" s="1050"/>
      <c r="J647" s="589"/>
      <c r="K647" s="589"/>
      <c r="L647" s="589"/>
      <c r="M647" s="1049"/>
      <c r="N647" s="1050"/>
      <c r="O647" s="589"/>
      <c r="P647" s="589"/>
      <c r="Q647" s="589"/>
      <c r="AV647" s="356"/>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1049"/>
      <c r="D648" s="1050"/>
      <c r="E648" s="589"/>
      <c r="F648" s="589"/>
      <c r="G648" s="589"/>
      <c r="H648" s="1049"/>
      <c r="I648" s="1050"/>
      <c r="J648" s="589"/>
      <c r="K648" s="589"/>
      <c r="L648" s="589"/>
      <c r="M648" s="1049"/>
      <c r="N648" s="1050"/>
      <c r="O648" s="589"/>
      <c r="P648" s="589"/>
      <c r="Q648" s="589"/>
      <c r="AV648" s="356"/>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1049"/>
      <c r="D649" s="1050"/>
      <c r="E649" s="589"/>
      <c r="F649" s="589"/>
      <c r="G649" s="589"/>
      <c r="H649" s="1049"/>
      <c r="I649" s="1050"/>
      <c r="J649" s="589"/>
      <c r="K649" s="589"/>
      <c r="L649" s="589"/>
      <c r="M649" s="1049"/>
      <c r="N649" s="1050"/>
      <c r="O649" s="589"/>
      <c r="P649" s="589"/>
      <c r="Q649" s="589"/>
      <c r="AV649" s="356"/>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1049"/>
      <c r="D650" s="1050"/>
      <c r="E650" s="589"/>
      <c r="F650" s="589"/>
      <c r="G650" s="589"/>
      <c r="H650" s="1049"/>
      <c r="I650" s="1050"/>
      <c r="J650" s="589"/>
      <c r="K650" s="589"/>
      <c r="L650" s="589"/>
      <c r="M650" s="1049"/>
      <c r="N650" s="1050"/>
      <c r="O650" s="589"/>
      <c r="P650" s="589"/>
      <c r="Q650" s="589"/>
      <c r="AV650" s="356"/>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1049"/>
      <c r="D651" s="1050"/>
      <c r="E651" s="589"/>
      <c r="F651" s="589"/>
      <c r="G651" s="589"/>
      <c r="H651" s="1049"/>
      <c r="I651" s="1050"/>
      <c r="J651" s="589"/>
      <c r="K651" s="589"/>
      <c r="L651" s="589"/>
      <c r="M651" s="1049"/>
      <c r="N651" s="1050"/>
      <c r="O651" s="589"/>
      <c r="P651" s="589"/>
      <c r="Q651" s="589"/>
      <c r="AV651" s="356"/>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1049"/>
      <c r="D652" s="1050"/>
      <c r="E652" s="589"/>
      <c r="F652" s="589"/>
      <c r="G652" s="589"/>
      <c r="H652" s="1049"/>
      <c r="I652" s="1050"/>
      <c r="J652" s="589"/>
      <c r="K652" s="589"/>
      <c r="L652" s="589"/>
      <c r="M652" s="1049"/>
      <c r="N652" s="1050"/>
      <c r="O652" s="589"/>
      <c r="P652" s="589"/>
      <c r="Q652" s="589"/>
      <c r="AV652" s="356"/>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1049"/>
      <c r="D653" s="1050"/>
      <c r="E653" s="589"/>
      <c r="F653" s="589"/>
      <c r="G653" s="589"/>
      <c r="H653" s="1049"/>
      <c r="I653" s="1050"/>
      <c r="J653" s="589"/>
      <c r="K653" s="589"/>
      <c r="L653" s="589"/>
      <c r="M653" s="1049"/>
      <c r="N653" s="1050"/>
      <c r="O653" s="589"/>
      <c r="P653" s="589"/>
      <c r="Q653" s="589"/>
      <c r="AV653" s="356"/>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1049"/>
      <c r="D654" s="1050"/>
      <c r="E654" s="589"/>
      <c r="F654" s="589"/>
      <c r="G654" s="589"/>
      <c r="H654" s="1049"/>
      <c r="I654" s="1050"/>
      <c r="J654" s="589"/>
      <c r="K654" s="589"/>
      <c r="L654" s="589"/>
      <c r="M654" s="1049"/>
      <c r="N654" s="1050"/>
      <c r="O654" s="589"/>
      <c r="P654" s="589"/>
      <c r="Q654" s="589"/>
      <c r="AV654" s="356"/>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1049"/>
      <c r="D655" s="1050"/>
      <c r="E655" s="589"/>
      <c r="F655" s="589"/>
      <c r="G655" s="589"/>
      <c r="H655" s="1049"/>
      <c r="I655" s="1050"/>
      <c r="J655" s="589"/>
      <c r="K655" s="589"/>
      <c r="L655" s="589"/>
      <c r="M655" s="1049"/>
      <c r="N655" s="1050"/>
      <c r="O655" s="589"/>
      <c r="P655" s="589"/>
      <c r="Q655" s="589"/>
      <c r="AV655" s="356"/>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1049"/>
      <c r="D656" s="1050"/>
      <c r="E656" s="589"/>
      <c r="F656" s="589"/>
      <c r="G656" s="589"/>
      <c r="H656" s="1049"/>
      <c r="I656" s="1050"/>
      <c r="J656" s="589"/>
      <c r="K656" s="589"/>
      <c r="L656" s="589"/>
      <c r="M656" s="1049"/>
      <c r="N656" s="1050"/>
      <c r="O656" s="589"/>
      <c r="P656" s="589"/>
      <c r="Q656" s="589"/>
      <c r="AV656" s="356"/>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1049"/>
      <c r="D657" s="1050"/>
      <c r="E657" s="589"/>
      <c r="F657" s="589"/>
      <c r="G657" s="589"/>
      <c r="H657" s="1049"/>
      <c r="I657" s="1050"/>
      <c r="J657" s="589"/>
      <c r="K657" s="589"/>
      <c r="L657" s="589"/>
      <c r="M657" s="1049"/>
      <c r="N657" s="1050"/>
      <c r="O657" s="589"/>
      <c r="P657" s="589"/>
      <c r="Q657" s="589"/>
      <c r="AV657" s="356"/>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1049"/>
      <c r="D658" s="1050"/>
      <c r="E658" s="589"/>
      <c r="F658" s="589"/>
      <c r="G658" s="589"/>
      <c r="H658" s="1049"/>
      <c r="I658" s="1050"/>
      <c r="J658" s="589"/>
      <c r="K658" s="589"/>
      <c r="L658" s="589"/>
      <c r="M658" s="1049"/>
      <c r="N658" s="1050"/>
      <c r="O658" s="589"/>
      <c r="P658" s="589"/>
      <c r="Q658" s="589"/>
      <c r="AV658" s="356"/>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1049"/>
      <c r="D659" s="1050"/>
      <c r="E659" s="589"/>
      <c r="F659" s="589"/>
      <c r="G659" s="589"/>
      <c r="H659" s="1049"/>
      <c r="I659" s="1050"/>
      <c r="J659" s="589"/>
      <c r="K659" s="589"/>
      <c r="L659" s="589"/>
      <c r="M659" s="1049"/>
      <c r="N659" s="1050"/>
      <c r="O659" s="589"/>
      <c r="P659" s="589"/>
      <c r="Q659" s="589"/>
      <c r="AV659" s="356"/>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1049"/>
      <c r="D660" s="1050"/>
      <c r="E660" s="589"/>
      <c r="F660" s="589"/>
      <c r="G660" s="589"/>
      <c r="H660" s="1049"/>
      <c r="I660" s="1050"/>
      <c r="J660" s="589"/>
      <c r="K660" s="589"/>
      <c r="L660" s="589"/>
      <c r="M660" s="1049"/>
      <c r="N660" s="1050"/>
      <c r="O660" s="589"/>
      <c r="P660" s="589"/>
      <c r="Q660" s="589"/>
      <c r="AV660" s="356"/>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1049"/>
      <c r="D661" s="1050"/>
      <c r="E661" s="589"/>
      <c r="F661" s="589"/>
      <c r="G661" s="589"/>
      <c r="H661" s="1049"/>
      <c r="I661" s="1050"/>
      <c r="J661" s="589"/>
      <c r="K661" s="589"/>
      <c r="L661" s="589"/>
      <c r="M661" s="1049"/>
      <c r="N661" s="1050"/>
      <c r="O661" s="589"/>
      <c r="P661" s="589"/>
      <c r="Q661" s="589"/>
      <c r="AV661" s="356"/>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1049"/>
      <c r="D662" s="1050"/>
      <c r="E662" s="589"/>
      <c r="F662" s="589"/>
      <c r="G662" s="589"/>
      <c r="H662" s="1049"/>
      <c r="I662" s="1050"/>
      <c r="J662" s="589"/>
      <c r="K662" s="589"/>
      <c r="L662" s="589"/>
      <c r="M662" s="1049"/>
      <c r="N662" s="1050"/>
      <c r="O662" s="589"/>
      <c r="P662" s="589"/>
      <c r="Q662" s="589"/>
      <c r="AV662" s="356"/>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1049"/>
      <c r="D663" s="1050"/>
      <c r="E663" s="589"/>
      <c r="F663" s="589"/>
      <c r="G663" s="589"/>
      <c r="H663" s="1049"/>
      <c r="I663" s="1050"/>
      <c r="J663" s="589"/>
      <c r="K663" s="589"/>
      <c r="L663" s="589"/>
      <c r="M663" s="1049"/>
      <c r="N663" s="1050"/>
      <c r="O663" s="589"/>
      <c r="P663" s="589"/>
      <c r="Q663" s="589"/>
      <c r="AV663" s="356"/>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1049"/>
      <c r="D664" s="1050"/>
      <c r="E664" s="589"/>
      <c r="F664" s="589"/>
      <c r="G664" s="589"/>
      <c r="H664" s="1049"/>
      <c r="I664" s="1050"/>
      <c r="J664" s="589"/>
      <c r="K664" s="589"/>
      <c r="L664" s="589"/>
      <c r="M664" s="1049"/>
      <c r="N664" s="1050"/>
      <c r="O664" s="589"/>
      <c r="P664" s="589"/>
      <c r="Q664" s="589"/>
      <c r="AV664" s="356"/>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1049"/>
      <c r="D665" s="1050"/>
      <c r="E665" s="589"/>
      <c r="F665" s="589"/>
      <c r="G665" s="589"/>
      <c r="H665" s="1049"/>
      <c r="I665" s="1050"/>
      <c r="J665" s="589"/>
      <c r="K665" s="589"/>
      <c r="L665" s="589"/>
      <c r="M665" s="1049"/>
      <c r="N665" s="1050"/>
      <c r="O665" s="589"/>
      <c r="P665" s="589"/>
      <c r="Q665" s="589"/>
      <c r="AV665" s="356"/>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1049"/>
      <c r="D666" s="1050"/>
      <c r="E666" s="589"/>
      <c r="F666" s="589"/>
      <c r="G666" s="589"/>
      <c r="H666" s="1049"/>
      <c r="I666" s="1050"/>
      <c r="J666" s="589"/>
      <c r="K666" s="589"/>
      <c r="L666" s="589"/>
      <c r="M666" s="1049"/>
      <c r="N666" s="1050"/>
      <c r="O666" s="589"/>
      <c r="P666" s="589"/>
      <c r="Q666" s="589"/>
      <c r="AV666" s="356"/>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1049"/>
      <c r="D667" s="1050"/>
      <c r="E667" s="589"/>
      <c r="F667" s="589"/>
      <c r="G667" s="589"/>
      <c r="H667" s="1049"/>
      <c r="I667" s="1050"/>
      <c r="J667" s="589"/>
      <c r="K667" s="589"/>
      <c r="L667" s="589"/>
      <c r="M667" s="1049"/>
      <c r="N667" s="1050"/>
      <c r="O667" s="589"/>
      <c r="P667" s="589"/>
      <c r="Q667" s="589"/>
      <c r="AV667" s="356"/>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1049"/>
      <c r="D668" s="1050"/>
      <c r="E668" s="589"/>
      <c r="F668" s="589"/>
      <c r="G668" s="589"/>
      <c r="H668" s="1049"/>
      <c r="I668" s="1050"/>
      <c r="J668" s="589"/>
      <c r="K668" s="589"/>
      <c r="L668" s="589"/>
      <c r="M668" s="1049"/>
      <c r="N668" s="1050"/>
      <c r="O668" s="589"/>
      <c r="P668" s="589"/>
      <c r="Q668" s="589"/>
      <c r="AV668" s="356"/>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1049"/>
      <c r="D669" s="1050"/>
      <c r="E669" s="589"/>
      <c r="F669" s="589"/>
      <c r="G669" s="589"/>
      <c r="H669" s="1049"/>
      <c r="I669" s="1050"/>
      <c r="J669" s="589"/>
      <c r="K669" s="589"/>
      <c r="L669" s="589"/>
      <c r="M669" s="1049"/>
      <c r="N669" s="1050"/>
      <c r="O669" s="589"/>
      <c r="P669" s="589"/>
      <c r="Q669" s="589"/>
      <c r="AV669" s="356"/>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1049"/>
      <c r="D670" s="1050"/>
      <c r="E670" s="589"/>
      <c r="F670" s="589"/>
      <c r="G670" s="589"/>
      <c r="H670" s="1049"/>
      <c r="I670" s="1050"/>
      <c r="J670" s="589"/>
      <c r="K670" s="589"/>
      <c r="L670" s="589"/>
      <c r="M670" s="1049"/>
      <c r="N670" s="1050"/>
      <c r="O670" s="589"/>
      <c r="P670" s="589"/>
      <c r="Q670" s="589"/>
      <c r="AV670" s="356"/>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1049"/>
      <c r="D671" s="1050"/>
      <c r="E671" s="589"/>
      <c r="F671" s="589"/>
      <c r="G671" s="589"/>
      <c r="H671" s="1049"/>
      <c r="I671" s="1050"/>
      <c r="J671" s="589"/>
      <c r="K671" s="589"/>
      <c r="L671" s="589"/>
      <c r="M671" s="1049"/>
      <c r="N671" s="1050"/>
      <c r="O671" s="589"/>
      <c r="P671" s="589"/>
      <c r="Q671" s="589"/>
      <c r="AV671" s="356"/>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1049"/>
      <c r="D672" s="1050"/>
      <c r="E672" s="589"/>
      <c r="F672" s="589"/>
      <c r="G672" s="589"/>
      <c r="H672" s="1049"/>
      <c r="I672" s="1050"/>
      <c r="J672" s="589"/>
      <c r="K672" s="589"/>
      <c r="L672" s="589"/>
      <c r="M672" s="1049"/>
      <c r="N672" s="1050"/>
      <c r="O672" s="589"/>
      <c r="P672" s="589"/>
      <c r="Q672" s="589"/>
      <c r="AV672" s="356"/>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1049"/>
      <c r="D673" s="1050"/>
      <c r="E673" s="589"/>
      <c r="F673" s="589"/>
      <c r="G673" s="589"/>
      <c r="H673" s="1049"/>
      <c r="I673" s="1050"/>
      <c r="J673" s="589"/>
      <c r="K673" s="589"/>
      <c r="L673" s="589"/>
      <c r="M673" s="1049"/>
      <c r="N673" s="1050"/>
      <c r="O673" s="589"/>
      <c r="P673" s="589"/>
      <c r="Q673" s="589"/>
      <c r="AV673" s="356"/>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1049"/>
      <c r="D674" s="1050"/>
      <c r="E674" s="589"/>
      <c r="F674" s="589"/>
      <c r="G674" s="589"/>
      <c r="H674" s="1049"/>
      <c r="I674" s="1050"/>
      <c r="J674" s="589"/>
      <c r="K674" s="589"/>
      <c r="L674" s="589"/>
      <c r="M674" s="1049"/>
      <c r="N674" s="1050"/>
      <c r="O674" s="589"/>
      <c r="P674" s="589"/>
      <c r="Q674" s="589"/>
      <c r="AV674" s="356"/>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1049"/>
      <c r="D675" s="1050"/>
      <c r="E675" s="589"/>
      <c r="F675" s="589"/>
      <c r="G675" s="589"/>
      <c r="H675" s="1049"/>
      <c r="I675" s="1050"/>
      <c r="J675" s="589"/>
      <c r="K675" s="589"/>
      <c r="L675" s="589"/>
      <c r="M675" s="1049"/>
      <c r="N675" s="1050"/>
      <c r="O675" s="589"/>
      <c r="P675" s="589"/>
      <c r="Q675" s="589"/>
      <c r="AV675" s="356"/>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1049"/>
      <c r="D676" s="1050"/>
      <c r="E676" s="589"/>
      <c r="F676" s="589"/>
      <c r="G676" s="589"/>
      <c r="H676" s="1049"/>
      <c r="I676" s="1050"/>
      <c r="J676" s="589"/>
      <c r="K676" s="589"/>
      <c r="L676" s="589"/>
      <c r="M676" s="1049"/>
      <c r="N676" s="1050"/>
      <c r="O676" s="589"/>
      <c r="P676" s="589"/>
      <c r="Q676" s="589"/>
      <c r="AV676" s="356"/>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1049"/>
      <c r="D677" s="1050"/>
      <c r="E677" s="589"/>
      <c r="F677" s="589"/>
      <c r="G677" s="589"/>
      <c r="H677" s="1049"/>
      <c r="I677" s="1050"/>
      <c r="J677" s="589"/>
      <c r="K677" s="589"/>
      <c r="L677" s="589"/>
      <c r="M677" s="1049"/>
      <c r="N677" s="1050"/>
      <c r="O677" s="589"/>
      <c r="P677" s="589"/>
      <c r="Q677" s="589"/>
      <c r="AV677" s="356"/>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1049"/>
      <c r="D678" s="1050"/>
      <c r="E678" s="589"/>
      <c r="F678" s="589"/>
      <c r="G678" s="589"/>
      <c r="H678" s="1049"/>
      <c r="I678" s="1050"/>
      <c r="J678" s="589"/>
      <c r="K678" s="589"/>
      <c r="L678" s="589"/>
      <c r="M678" s="1049"/>
      <c r="N678" s="1050"/>
      <c r="O678" s="589"/>
      <c r="P678" s="589"/>
      <c r="Q678" s="589"/>
      <c r="AV678" s="356"/>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1049"/>
      <c r="D679" s="1050"/>
      <c r="E679" s="589"/>
      <c r="F679" s="589"/>
      <c r="G679" s="589"/>
      <c r="H679" s="1049"/>
      <c r="I679" s="1050"/>
      <c r="J679" s="589"/>
      <c r="K679" s="589"/>
      <c r="L679" s="589"/>
      <c r="M679" s="1049"/>
      <c r="N679" s="1050"/>
      <c r="O679" s="589"/>
      <c r="P679" s="589"/>
      <c r="Q679" s="589"/>
      <c r="AV679" s="356"/>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1049"/>
      <c r="D680" s="1050"/>
      <c r="E680" s="589"/>
      <c r="F680" s="589"/>
      <c r="G680" s="589"/>
      <c r="H680" s="1049"/>
      <c r="I680" s="1050"/>
      <c r="J680" s="589"/>
      <c r="K680" s="589"/>
      <c r="L680" s="589"/>
      <c r="M680" s="1049"/>
      <c r="N680" s="1050"/>
      <c r="O680" s="589"/>
      <c r="P680" s="589"/>
      <c r="Q680" s="589"/>
      <c r="AV680" s="356"/>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1049"/>
      <c r="D681" s="1050"/>
      <c r="E681" s="589"/>
      <c r="F681" s="589"/>
      <c r="G681" s="589"/>
      <c r="H681" s="1049"/>
      <c r="I681" s="1050"/>
      <c r="J681" s="589"/>
      <c r="K681" s="589"/>
      <c r="L681" s="589"/>
      <c r="M681" s="1049"/>
      <c r="N681" s="1050"/>
      <c r="O681" s="589"/>
      <c r="P681" s="589"/>
      <c r="Q681" s="589"/>
      <c r="AV681" s="356"/>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1049"/>
      <c r="D682" s="1050"/>
      <c r="E682" s="589"/>
      <c r="F682" s="589"/>
      <c r="G682" s="589"/>
      <c r="H682" s="1049"/>
      <c r="I682" s="1050"/>
      <c r="J682" s="589"/>
      <c r="K682" s="589"/>
      <c r="L682" s="589"/>
      <c r="M682" s="1049"/>
      <c r="N682" s="1050"/>
      <c r="O682" s="589"/>
      <c r="P682" s="589"/>
      <c r="Q682" s="589"/>
      <c r="AV682" s="356"/>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1049"/>
      <c r="D683" s="1050"/>
      <c r="E683" s="589"/>
      <c r="F683" s="589"/>
      <c r="G683" s="589"/>
      <c r="H683" s="1049"/>
      <c r="I683" s="1050"/>
      <c r="J683" s="589"/>
      <c r="K683" s="589"/>
      <c r="L683" s="589"/>
      <c r="M683" s="1049"/>
      <c r="N683" s="1050"/>
      <c r="O683" s="589"/>
      <c r="P683" s="589"/>
      <c r="Q683" s="589"/>
      <c r="AV683" s="356"/>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1049"/>
      <c r="D684" s="1050"/>
      <c r="E684" s="589"/>
      <c r="F684" s="589"/>
      <c r="G684" s="589"/>
      <c r="H684" s="1049"/>
      <c r="I684" s="1050"/>
      <c r="J684" s="589"/>
      <c r="K684" s="589"/>
      <c r="L684" s="589"/>
      <c r="M684" s="1049"/>
      <c r="N684" s="1050"/>
      <c r="O684" s="589"/>
      <c r="P684" s="589"/>
      <c r="Q684" s="589"/>
      <c r="AV684" s="356"/>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1049"/>
      <c r="D685" s="1050"/>
      <c r="E685" s="589"/>
      <c r="F685" s="589"/>
      <c r="G685" s="589"/>
      <c r="H685" s="1049"/>
      <c r="I685" s="1050"/>
      <c r="J685" s="589"/>
      <c r="K685" s="589"/>
      <c r="L685" s="589"/>
      <c r="M685" s="1049"/>
      <c r="N685" s="1050"/>
      <c r="O685" s="589"/>
      <c r="P685" s="589"/>
      <c r="Q685" s="589"/>
      <c r="AV685" s="356"/>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1049"/>
      <c r="D686" s="1050"/>
      <c r="E686" s="589"/>
      <c r="F686" s="589"/>
      <c r="G686" s="589"/>
      <c r="H686" s="1049"/>
      <c r="I686" s="1050"/>
      <c r="J686" s="589"/>
      <c r="K686" s="589"/>
      <c r="L686" s="589"/>
      <c r="M686" s="1049"/>
      <c r="N686" s="1050"/>
      <c r="O686" s="589"/>
      <c r="P686" s="589"/>
      <c r="Q686" s="589"/>
      <c r="AV686" s="356"/>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1049"/>
      <c r="D687" s="1050"/>
      <c r="E687" s="589"/>
      <c r="F687" s="589"/>
      <c r="G687" s="589"/>
      <c r="H687" s="1049"/>
      <c r="I687" s="1050"/>
      <c r="J687" s="589"/>
      <c r="K687" s="589"/>
      <c r="L687" s="589"/>
      <c r="M687" s="1049"/>
      <c r="N687" s="1050"/>
      <c r="O687" s="589"/>
      <c r="P687" s="589"/>
      <c r="Q687" s="589"/>
      <c r="AV687" s="356"/>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1049"/>
      <c r="D688" s="1050"/>
      <c r="E688" s="589"/>
      <c r="F688" s="589"/>
      <c r="G688" s="589"/>
      <c r="H688" s="1049"/>
      <c r="I688" s="1050"/>
      <c r="J688" s="589"/>
      <c r="K688" s="589"/>
      <c r="L688" s="589"/>
      <c r="M688" s="1049"/>
      <c r="N688" s="1050"/>
      <c r="O688" s="589"/>
      <c r="P688" s="589"/>
      <c r="Q688" s="589"/>
      <c r="AV688" s="356"/>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1049"/>
      <c r="D689" s="1050"/>
      <c r="E689" s="589"/>
      <c r="F689" s="589"/>
      <c r="G689" s="589"/>
      <c r="H689" s="1049"/>
      <c r="I689" s="1050"/>
      <c r="J689" s="589"/>
      <c r="K689" s="589"/>
      <c r="L689" s="589"/>
      <c r="M689" s="1049"/>
      <c r="N689" s="1050"/>
      <c r="O689" s="589"/>
      <c r="P689" s="589"/>
      <c r="Q689" s="589"/>
      <c r="AV689" s="356"/>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1049"/>
      <c r="D690" s="1050"/>
      <c r="E690" s="589"/>
      <c r="F690" s="589"/>
      <c r="G690" s="589"/>
      <c r="H690" s="1049"/>
      <c r="I690" s="1050"/>
      <c r="J690" s="589"/>
      <c r="K690" s="589"/>
      <c r="L690" s="589"/>
      <c r="M690" s="1049"/>
      <c r="N690" s="1050"/>
      <c r="O690" s="589"/>
      <c r="P690" s="589"/>
      <c r="Q690" s="589"/>
      <c r="AV690" s="356"/>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1049"/>
      <c r="D691" s="1050"/>
      <c r="E691" s="589"/>
      <c r="F691" s="589"/>
      <c r="G691" s="589"/>
      <c r="H691" s="1049"/>
      <c r="I691" s="1050"/>
      <c r="J691" s="589"/>
      <c r="K691" s="589"/>
      <c r="L691" s="589"/>
      <c r="M691" s="1049"/>
      <c r="N691" s="1050"/>
      <c r="O691" s="589"/>
      <c r="P691" s="589"/>
      <c r="Q691" s="589"/>
      <c r="AV691" s="356"/>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1049"/>
      <c r="D692" s="1050"/>
      <c r="E692" s="589"/>
      <c r="F692" s="589"/>
      <c r="G692" s="589"/>
      <c r="H692" s="1049"/>
      <c r="I692" s="1050"/>
      <c r="J692" s="589"/>
      <c r="K692" s="589"/>
      <c r="L692" s="589"/>
      <c r="M692" s="1049"/>
      <c r="N692" s="1050"/>
      <c r="O692" s="589"/>
      <c r="P692" s="589"/>
      <c r="Q692" s="589"/>
      <c r="AV692" s="356"/>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1049"/>
      <c r="D693" s="1050"/>
      <c r="E693" s="589"/>
      <c r="F693" s="589"/>
      <c r="G693" s="589"/>
      <c r="H693" s="1049"/>
      <c r="I693" s="1050"/>
      <c r="J693" s="589"/>
      <c r="K693" s="589"/>
      <c r="L693" s="589"/>
      <c r="M693" s="1049"/>
      <c r="N693" s="1050"/>
      <c r="O693" s="589"/>
      <c r="P693" s="589"/>
      <c r="Q693" s="589"/>
      <c r="AV693" s="356"/>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1049"/>
      <c r="D694" s="1050"/>
      <c r="E694" s="589"/>
      <c r="F694" s="589"/>
      <c r="G694" s="589"/>
      <c r="H694" s="1049"/>
      <c r="I694" s="1050"/>
      <c r="J694" s="589"/>
      <c r="K694" s="589"/>
      <c r="L694" s="589"/>
      <c r="M694" s="1049"/>
      <c r="N694" s="1050"/>
      <c r="O694" s="589"/>
      <c r="P694" s="589"/>
      <c r="Q694" s="589"/>
      <c r="AV694" s="356"/>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1049"/>
      <c r="D695" s="1050"/>
      <c r="E695" s="589"/>
      <c r="F695" s="589"/>
      <c r="G695" s="589"/>
      <c r="H695" s="1049"/>
      <c r="I695" s="1050"/>
      <c r="J695" s="589"/>
      <c r="K695" s="589"/>
      <c r="L695" s="589"/>
      <c r="M695" s="1049"/>
      <c r="N695" s="1050"/>
      <c r="O695" s="589"/>
      <c r="P695" s="589"/>
      <c r="Q695" s="589"/>
      <c r="AV695" s="356"/>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1049"/>
      <c r="D696" s="1050"/>
      <c r="E696" s="589"/>
      <c r="F696" s="589"/>
      <c r="G696" s="589"/>
      <c r="H696" s="1049"/>
      <c r="I696" s="1050"/>
      <c r="J696" s="589"/>
      <c r="K696" s="589"/>
      <c r="L696" s="589"/>
      <c r="M696" s="1049"/>
      <c r="N696" s="1050"/>
      <c r="O696" s="589"/>
      <c r="P696" s="589"/>
      <c r="Q696" s="589"/>
      <c r="AV696" s="356"/>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589"/>
      <c r="D697" s="589"/>
      <c r="E697" s="589"/>
      <c r="F697" s="589"/>
      <c r="G697" s="589"/>
      <c r="H697" s="589"/>
      <c r="I697" s="589"/>
      <c r="J697" s="589"/>
      <c r="K697" s="589"/>
      <c r="L697" s="589"/>
      <c r="M697" s="589"/>
      <c r="N697" s="589"/>
      <c r="O697" s="589"/>
      <c r="P697" s="589"/>
      <c r="Q697" s="589"/>
      <c r="AV697" s="356"/>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589"/>
      <c r="D698" s="589"/>
      <c r="E698" s="589"/>
      <c r="F698" s="589"/>
      <c r="G698" s="589"/>
      <c r="H698" s="589"/>
      <c r="I698" s="589"/>
      <c r="J698" s="589"/>
      <c r="K698" s="589"/>
      <c r="L698" s="589"/>
      <c r="M698" s="589"/>
      <c r="N698" s="589"/>
      <c r="O698" s="589"/>
      <c r="P698" s="589"/>
      <c r="Q698" s="589"/>
      <c r="AV698" s="356"/>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589"/>
      <c r="D699" s="589"/>
      <c r="E699" s="589"/>
      <c r="F699" s="589"/>
      <c r="G699" s="589"/>
      <c r="H699" s="589"/>
      <c r="I699" s="589"/>
      <c r="J699" s="589"/>
      <c r="K699" s="589"/>
      <c r="L699" s="589"/>
      <c r="M699" s="589"/>
      <c r="N699" s="589"/>
      <c r="O699" s="589"/>
      <c r="P699" s="589"/>
      <c r="Q699" s="589"/>
      <c r="AV699" s="356"/>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589"/>
      <c r="D700" s="589"/>
      <c r="E700" s="589"/>
      <c r="F700" s="589"/>
      <c r="G700" s="589"/>
      <c r="H700" s="589"/>
      <c r="I700" s="589"/>
      <c r="J700" s="589"/>
      <c r="K700" s="589"/>
      <c r="L700" s="589"/>
      <c r="M700" s="589"/>
      <c r="N700" s="589"/>
      <c r="O700" s="589"/>
      <c r="P700" s="589"/>
      <c r="Q700" s="589"/>
      <c r="AV700" s="356"/>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605"/>
      <c r="D701" s="605"/>
      <c r="E701" s="605"/>
      <c r="F701" s="605"/>
      <c r="G701" s="605"/>
      <c r="H701" s="605"/>
      <c r="I701" s="605"/>
      <c r="J701" s="605"/>
      <c r="K701" s="605"/>
      <c r="L701" s="605"/>
      <c r="M701" s="605"/>
      <c r="N701" s="605"/>
      <c r="O701" s="605"/>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605"/>
      <c r="D702" s="605"/>
      <c r="E702" s="605"/>
      <c r="F702" s="605"/>
      <c r="G702" s="605"/>
      <c r="H702" s="605"/>
      <c r="I702" s="605"/>
      <c r="J702" s="605"/>
      <c r="K702" s="605"/>
      <c r="L702" s="605"/>
      <c r="M702" s="605"/>
      <c r="N702" s="605"/>
      <c r="O702" s="605"/>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605"/>
      <c r="D703" s="605"/>
      <c r="E703" s="605"/>
      <c r="F703" s="605"/>
      <c r="G703" s="605"/>
      <c r="H703" s="605"/>
      <c r="I703" s="605"/>
      <c r="J703" s="605"/>
      <c r="K703" s="605"/>
      <c r="L703" s="605"/>
      <c r="M703" s="605"/>
      <c r="N703" s="605"/>
      <c r="O703" s="605"/>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605"/>
      <c r="D704" s="605"/>
      <c r="E704" s="605"/>
      <c r="F704" s="605"/>
      <c r="G704" s="605"/>
      <c r="H704" s="605"/>
      <c r="I704" s="605"/>
      <c r="J704" s="605"/>
      <c r="K704" s="605"/>
      <c r="L704" s="605"/>
      <c r="M704" s="605"/>
      <c r="N704" s="605"/>
      <c r="O704" s="605"/>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605"/>
      <c r="D705" s="605"/>
      <c r="E705" s="605"/>
      <c r="F705" s="605"/>
      <c r="G705" s="605"/>
      <c r="H705" s="605"/>
      <c r="I705" s="605"/>
      <c r="J705" s="605"/>
      <c r="K705" s="605"/>
      <c r="L705" s="605"/>
      <c r="M705" s="605"/>
      <c r="N705" s="605"/>
      <c r="O705" s="605"/>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605"/>
      <c r="D706" s="605"/>
      <c r="E706" s="605"/>
      <c r="F706" s="605"/>
      <c r="G706" s="605"/>
      <c r="H706" s="605"/>
      <c r="I706" s="605"/>
      <c r="J706" s="605"/>
      <c r="K706" s="605"/>
      <c r="L706" s="605"/>
      <c r="M706" s="605"/>
      <c r="N706" s="605"/>
      <c r="O706" s="605"/>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605"/>
      <c r="D707" s="605"/>
      <c r="E707" s="605"/>
      <c r="F707" s="605"/>
      <c r="G707" s="605"/>
      <c r="H707" s="605"/>
      <c r="I707" s="605"/>
      <c r="J707" s="605"/>
      <c r="K707" s="605"/>
      <c r="L707" s="605"/>
      <c r="M707" s="605"/>
      <c r="N707" s="605"/>
      <c r="O707" s="605"/>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605"/>
      <c r="D708" s="605"/>
      <c r="E708" s="605"/>
      <c r="F708" s="605"/>
      <c r="G708" s="605"/>
      <c r="H708" s="605"/>
      <c r="I708" s="605"/>
      <c r="J708" s="605"/>
      <c r="K708" s="605"/>
      <c r="L708" s="605"/>
      <c r="M708" s="605"/>
      <c r="N708" s="605"/>
      <c r="O708" s="605"/>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605"/>
      <c r="D709" s="605"/>
      <c r="E709" s="605"/>
      <c r="F709" s="605"/>
      <c r="G709" s="605"/>
      <c r="H709" s="605"/>
      <c r="I709" s="605"/>
      <c r="J709" s="605"/>
      <c r="K709" s="605"/>
      <c r="L709" s="605"/>
      <c r="M709" s="605"/>
      <c r="N709" s="605"/>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605"/>
      <c r="D710" s="605"/>
      <c r="E710" s="605"/>
      <c r="F710" s="605"/>
      <c r="G710" s="605"/>
      <c r="H710" s="605"/>
      <c r="I710" s="605"/>
      <c r="J710" s="605"/>
      <c r="K710" s="605"/>
      <c r="L710" s="605"/>
      <c r="M710" s="605"/>
      <c r="N710" s="605"/>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605"/>
      <c r="D711" s="605"/>
      <c r="E711" s="605"/>
      <c r="F711" s="605"/>
      <c r="G711" s="605"/>
      <c r="H711" s="605"/>
      <c r="I711" s="605"/>
      <c r="J711" s="605"/>
      <c r="K711" s="605"/>
      <c r="L711" s="605"/>
      <c r="M711" s="605"/>
      <c r="N711" s="605"/>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605"/>
      <c r="D712" s="605"/>
      <c r="E712" s="605"/>
      <c r="F712" s="605"/>
      <c r="G712" s="605"/>
      <c r="H712" s="605"/>
      <c r="I712" s="605"/>
      <c r="J712" s="605"/>
      <c r="K712" s="605"/>
      <c r="L712" s="605"/>
      <c r="M712" s="605"/>
      <c r="N712" s="605"/>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605"/>
      <c r="D713" s="605"/>
      <c r="E713" s="605"/>
      <c r="F713" s="605"/>
      <c r="G713" s="605"/>
      <c r="H713" s="605"/>
      <c r="I713" s="605"/>
      <c r="J713" s="605"/>
      <c r="K713" s="605"/>
      <c r="L713" s="605"/>
      <c r="M713" s="605"/>
      <c r="N713" s="605"/>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605"/>
      <c r="D714" s="605"/>
      <c r="E714" s="605"/>
      <c r="F714" s="605"/>
      <c r="G714" s="605"/>
      <c r="H714" s="605"/>
      <c r="I714" s="605"/>
      <c r="J714" s="605"/>
      <c r="K714" s="605"/>
      <c r="L714" s="605"/>
      <c r="M714" s="605"/>
      <c r="N714" s="605"/>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605"/>
      <c r="D715" s="605"/>
      <c r="E715" s="605"/>
      <c r="F715" s="605"/>
      <c r="G715" s="605"/>
      <c r="H715" s="605"/>
      <c r="I715" s="605"/>
      <c r="J715" s="605"/>
      <c r="K715" s="605"/>
      <c r="L715" s="605"/>
      <c r="M715" s="605"/>
      <c r="N715" s="605"/>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605"/>
      <c r="D716" s="605"/>
      <c r="E716" s="605"/>
      <c r="F716" s="605"/>
      <c r="G716" s="605"/>
      <c r="H716" s="605"/>
      <c r="I716" s="605"/>
      <c r="J716" s="605"/>
      <c r="K716" s="605"/>
      <c r="L716" s="605"/>
      <c r="M716" s="605"/>
      <c r="N716" s="605"/>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605"/>
      <c r="D717" s="605"/>
      <c r="E717" s="605"/>
      <c r="F717" s="605"/>
      <c r="G717" s="605"/>
      <c r="H717" s="605"/>
      <c r="I717" s="605"/>
      <c r="J717" s="605"/>
      <c r="K717" s="605"/>
      <c r="L717" s="605"/>
      <c r="M717" s="605"/>
      <c r="N717" s="605"/>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605"/>
      <c r="D718" s="605"/>
      <c r="E718" s="605"/>
      <c r="F718" s="605"/>
      <c r="G718" s="605"/>
      <c r="H718" s="605"/>
      <c r="I718" s="605"/>
      <c r="J718" s="605"/>
      <c r="K718" s="605"/>
      <c r="L718" s="605"/>
      <c r="M718" s="605"/>
      <c r="N718" s="605"/>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605"/>
      <c r="D719" s="605"/>
      <c r="E719" s="605"/>
      <c r="F719" s="605"/>
      <c r="G719" s="605"/>
      <c r="H719" s="605"/>
      <c r="I719" s="605"/>
      <c r="J719" s="605"/>
      <c r="K719" s="605"/>
      <c r="L719" s="605"/>
      <c r="M719" s="605"/>
      <c r="N719" s="605"/>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605"/>
      <c r="D720" s="605"/>
      <c r="E720" s="605"/>
      <c r="F720" s="605"/>
      <c r="G720" s="605"/>
      <c r="H720" s="605"/>
      <c r="I720" s="605"/>
      <c r="J720" s="605"/>
      <c r="K720" s="605"/>
      <c r="L720" s="605"/>
      <c r="M720" s="605"/>
      <c r="N720" s="605"/>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605"/>
      <c r="D721" s="605"/>
      <c r="E721" s="605"/>
      <c r="F721" s="605"/>
      <c r="G721" s="605"/>
      <c r="H721" s="605"/>
      <c r="I721" s="605"/>
      <c r="J721" s="605"/>
      <c r="K721" s="605"/>
      <c r="L721" s="605"/>
      <c r="M721" s="605"/>
      <c r="N721" s="605"/>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605"/>
      <c r="D722" s="605"/>
      <c r="E722" s="605"/>
      <c r="F722" s="605"/>
      <c r="G722" s="605"/>
      <c r="H722" s="605"/>
      <c r="I722" s="605"/>
      <c r="J722" s="605"/>
      <c r="K722" s="605"/>
      <c r="L722" s="605"/>
      <c r="M722" s="605"/>
      <c r="N722" s="605"/>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605"/>
      <c r="D723" s="605"/>
      <c r="E723" s="605"/>
      <c r="F723" s="605"/>
      <c r="G723" s="605"/>
      <c r="H723" s="605"/>
      <c r="I723" s="605"/>
      <c r="J723" s="605"/>
      <c r="K723" s="605"/>
      <c r="L723" s="605"/>
      <c r="M723" s="605"/>
      <c r="N723" s="605"/>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605"/>
      <c r="D724" s="605"/>
      <c r="E724" s="605"/>
      <c r="F724" s="605"/>
      <c r="G724" s="605"/>
      <c r="H724" s="605"/>
      <c r="I724" s="605"/>
      <c r="J724" s="605"/>
      <c r="K724" s="605"/>
      <c r="L724" s="605"/>
      <c r="M724" s="605"/>
      <c r="N724" s="605"/>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605"/>
      <c r="D725" s="605"/>
      <c r="E725" s="605"/>
      <c r="F725" s="605"/>
      <c r="G725" s="605"/>
      <c r="H725" s="605"/>
      <c r="I725" s="605"/>
      <c r="J725" s="605"/>
      <c r="K725" s="605"/>
      <c r="L725" s="605"/>
      <c r="M725" s="605"/>
      <c r="N725" s="605"/>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605"/>
      <c r="D726" s="605"/>
      <c r="E726" s="605"/>
      <c r="F726" s="605"/>
      <c r="G726" s="605"/>
      <c r="H726" s="605"/>
      <c r="I726" s="605"/>
      <c r="J726" s="605"/>
      <c r="K726" s="605"/>
      <c r="L726" s="605"/>
      <c r="M726" s="605"/>
      <c r="N726" s="605"/>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605"/>
      <c r="D727" s="605"/>
      <c r="E727" s="605"/>
      <c r="F727" s="605"/>
      <c r="G727" s="605"/>
      <c r="H727" s="605"/>
      <c r="I727" s="605"/>
      <c r="J727" s="605"/>
      <c r="K727" s="605"/>
      <c r="L727" s="605"/>
      <c r="M727" s="605"/>
      <c r="N727" s="605"/>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605"/>
      <c r="D728" s="605"/>
      <c r="E728" s="605"/>
      <c r="F728" s="605"/>
      <c r="G728" s="605"/>
      <c r="H728" s="605"/>
      <c r="I728" s="605"/>
      <c r="J728" s="605"/>
      <c r="K728" s="605"/>
      <c r="L728" s="605"/>
      <c r="M728" s="605"/>
      <c r="N728" s="605"/>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605"/>
      <c r="D729" s="605"/>
      <c r="E729" s="605"/>
      <c r="F729" s="605"/>
      <c r="G729" s="605"/>
      <c r="H729" s="605"/>
      <c r="I729" s="605"/>
      <c r="J729" s="605"/>
      <c r="K729" s="605"/>
      <c r="L729" s="605"/>
      <c r="M729" s="605"/>
      <c r="N729" s="605"/>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605"/>
      <c r="D730" s="605"/>
      <c r="E730" s="605"/>
      <c r="F730" s="605"/>
      <c r="G730" s="605"/>
      <c r="H730" s="605"/>
      <c r="I730" s="605"/>
      <c r="J730" s="605"/>
      <c r="K730" s="605"/>
      <c r="L730" s="605"/>
      <c r="M730" s="605"/>
      <c r="N730" s="605"/>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605"/>
      <c r="D731" s="605"/>
      <c r="E731" s="605"/>
      <c r="F731" s="605"/>
      <c r="G731" s="605"/>
      <c r="H731" s="605"/>
      <c r="I731" s="605"/>
      <c r="J731" s="605"/>
      <c r="K731" s="605"/>
      <c r="L731" s="605"/>
      <c r="M731" s="605"/>
      <c r="N731" s="605"/>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605"/>
      <c r="D732" s="605"/>
      <c r="E732" s="605"/>
      <c r="F732" s="605"/>
      <c r="G732" s="605"/>
      <c r="H732" s="605"/>
      <c r="I732" s="605"/>
      <c r="J732" s="605"/>
      <c r="K732" s="605"/>
      <c r="L732" s="605"/>
      <c r="M732" s="605"/>
      <c r="N732" s="605"/>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605"/>
      <c r="D733" s="605"/>
      <c r="E733" s="605"/>
      <c r="F733" s="605"/>
      <c r="G733" s="605"/>
      <c r="H733" s="605"/>
      <c r="I733" s="605"/>
      <c r="J733" s="605"/>
      <c r="K733" s="605"/>
      <c r="L733" s="605"/>
      <c r="M733" s="605"/>
      <c r="N733" s="605"/>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605"/>
      <c r="D734" s="605"/>
      <c r="E734" s="605"/>
      <c r="F734" s="605"/>
      <c r="G734" s="605"/>
      <c r="H734" s="605"/>
      <c r="I734" s="605"/>
      <c r="J734" s="605"/>
      <c r="K734" s="605"/>
      <c r="L734" s="605"/>
      <c r="M734" s="605"/>
      <c r="N734" s="605"/>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605"/>
      <c r="D735" s="605"/>
      <c r="E735" s="605"/>
      <c r="F735" s="605"/>
      <c r="G735" s="605"/>
      <c r="H735" s="605"/>
      <c r="I735" s="605"/>
      <c r="J735" s="605"/>
      <c r="K735" s="605"/>
      <c r="L735" s="605"/>
      <c r="M735" s="605"/>
      <c r="N735" s="605"/>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605"/>
      <c r="D736" s="605"/>
      <c r="E736" s="605"/>
      <c r="F736" s="605"/>
      <c r="G736" s="605"/>
      <c r="H736" s="605"/>
      <c r="I736" s="605"/>
      <c r="J736" s="605"/>
      <c r="K736" s="605"/>
      <c r="L736" s="605"/>
      <c r="M736" s="605"/>
      <c r="N736" s="605"/>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605"/>
      <c r="D737" s="605"/>
      <c r="E737" s="605"/>
      <c r="F737" s="605"/>
      <c r="G737" s="605"/>
      <c r="H737" s="605"/>
      <c r="I737" s="605"/>
      <c r="J737" s="605"/>
      <c r="K737" s="605"/>
      <c r="L737" s="605"/>
      <c r="M737" s="605"/>
      <c r="N737" s="605"/>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605"/>
      <c r="D738" s="605"/>
      <c r="E738" s="605"/>
      <c r="F738" s="605"/>
      <c r="G738" s="605"/>
      <c r="H738" s="605"/>
      <c r="I738" s="605"/>
      <c r="J738" s="605"/>
      <c r="K738" s="605"/>
      <c r="L738" s="605"/>
      <c r="M738" s="605"/>
      <c r="N738" s="605"/>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605"/>
      <c r="D739" s="605"/>
      <c r="E739" s="605"/>
      <c r="F739" s="605"/>
      <c r="G739" s="605"/>
      <c r="H739" s="605"/>
      <c r="I739" s="605"/>
      <c r="J739" s="605"/>
      <c r="K739" s="605"/>
      <c r="L739" s="605"/>
      <c r="M739" s="605"/>
      <c r="N739" s="605"/>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605"/>
      <c r="D740" s="605"/>
      <c r="E740" s="605"/>
      <c r="F740" s="605"/>
      <c r="G740" s="605"/>
      <c r="H740" s="605"/>
      <c r="I740" s="605"/>
      <c r="J740" s="605"/>
      <c r="K740" s="605"/>
      <c r="L740" s="605"/>
      <c r="M740" s="605"/>
      <c r="N740" s="605"/>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605"/>
      <c r="D741" s="605"/>
      <c r="E741" s="605"/>
      <c r="F741" s="605"/>
      <c r="G741" s="605"/>
      <c r="H741" s="605"/>
      <c r="I741" s="605"/>
      <c r="J741" s="605"/>
      <c r="K741" s="605"/>
      <c r="L741" s="605"/>
      <c r="M741" s="605"/>
      <c r="N741" s="605"/>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605"/>
      <c r="D742" s="605"/>
      <c r="E742" s="605"/>
      <c r="F742" s="605"/>
      <c r="G742" s="605"/>
      <c r="H742" s="605"/>
      <c r="I742" s="605"/>
      <c r="J742" s="605"/>
      <c r="K742" s="605"/>
      <c r="L742" s="605"/>
      <c r="M742" s="605"/>
      <c r="N742" s="605"/>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605"/>
      <c r="D743" s="605"/>
      <c r="E743" s="605"/>
      <c r="F743" s="605"/>
      <c r="G743" s="605"/>
      <c r="H743" s="605"/>
      <c r="I743" s="605"/>
      <c r="J743" s="605"/>
      <c r="K743" s="605"/>
      <c r="L743" s="605"/>
      <c r="M743" s="605"/>
      <c r="N743" s="605"/>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605"/>
      <c r="D744" s="605"/>
      <c r="E744" s="605"/>
      <c r="F744" s="605"/>
      <c r="G744" s="605"/>
      <c r="H744" s="605"/>
      <c r="I744" s="605"/>
      <c r="J744" s="605"/>
      <c r="K744" s="605"/>
      <c r="L744" s="605"/>
      <c r="M744" s="605"/>
      <c r="N744" s="605"/>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605"/>
      <c r="D745" s="605"/>
      <c r="E745" s="605"/>
      <c r="F745" s="605"/>
      <c r="G745" s="605"/>
      <c r="H745" s="605"/>
      <c r="I745" s="605"/>
      <c r="J745" s="605"/>
      <c r="K745" s="605"/>
      <c r="L745" s="605"/>
      <c r="M745" s="605"/>
      <c r="N745" s="605"/>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605"/>
      <c r="D746" s="605"/>
      <c r="E746" s="605"/>
      <c r="F746" s="605"/>
      <c r="G746" s="605"/>
      <c r="H746" s="605"/>
      <c r="I746" s="605"/>
      <c r="J746" s="605"/>
      <c r="K746" s="605"/>
      <c r="L746" s="605"/>
      <c r="M746" s="605"/>
      <c r="N746" s="605"/>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605"/>
      <c r="D747" s="605"/>
      <c r="E747" s="605"/>
      <c r="F747" s="605"/>
      <c r="G747" s="605"/>
      <c r="H747" s="605"/>
      <c r="I747" s="605"/>
      <c r="J747" s="605"/>
      <c r="K747" s="605"/>
      <c r="L747" s="605"/>
      <c r="M747" s="605"/>
      <c r="N747" s="605"/>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605"/>
      <c r="D748" s="605"/>
      <c r="E748" s="605"/>
      <c r="F748" s="605"/>
      <c r="G748" s="605"/>
      <c r="H748" s="605"/>
      <c r="I748" s="605"/>
      <c r="J748" s="605"/>
      <c r="K748" s="605"/>
      <c r="L748" s="605"/>
      <c r="M748" s="605"/>
      <c r="N748" s="605"/>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605"/>
      <c r="D749" s="605"/>
      <c r="E749" s="605"/>
      <c r="F749" s="605"/>
      <c r="G749" s="605"/>
      <c r="H749" s="605"/>
      <c r="I749" s="605"/>
      <c r="J749" s="605"/>
      <c r="K749" s="605"/>
      <c r="L749" s="605"/>
      <c r="M749" s="605"/>
      <c r="N749" s="605"/>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605"/>
      <c r="D750" s="605"/>
      <c r="E750" s="605"/>
      <c r="F750" s="605"/>
      <c r="G750" s="605"/>
      <c r="H750" s="605"/>
      <c r="I750" s="605"/>
      <c r="J750" s="605"/>
      <c r="K750" s="605"/>
      <c r="L750" s="605"/>
      <c r="M750" s="605"/>
      <c r="N750" s="605"/>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605"/>
      <c r="D751" s="605"/>
      <c r="E751" s="605"/>
      <c r="F751" s="605"/>
      <c r="G751" s="605"/>
      <c r="H751" s="605"/>
      <c r="I751" s="605"/>
      <c r="J751" s="605"/>
      <c r="K751" s="605"/>
      <c r="L751" s="605"/>
      <c r="M751" s="605"/>
      <c r="N751" s="605"/>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605"/>
      <c r="D752" s="605"/>
      <c r="E752" s="605"/>
      <c r="F752" s="605"/>
      <c r="G752" s="605"/>
      <c r="H752" s="605"/>
      <c r="I752" s="605"/>
      <c r="J752" s="605"/>
      <c r="K752" s="605"/>
      <c r="L752" s="605"/>
      <c r="M752" s="605"/>
      <c r="N752" s="605"/>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605"/>
      <c r="D753" s="605"/>
      <c r="E753" s="605"/>
      <c r="F753" s="605"/>
      <c r="G753" s="605"/>
      <c r="H753" s="605"/>
      <c r="I753" s="605"/>
      <c r="J753" s="605"/>
      <c r="K753" s="605"/>
      <c r="L753" s="605"/>
      <c r="M753" s="605"/>
      <c r="N753" s="605"/>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605"/>
      <c r="D754" s="605"/>
      <c r="E754" s="605"/>
      <c r="F754" s="605"/>
      <c r="G754" s="605"/>
      <c r="H754" s="605"/>
      <c r="I754" s="605"/>
      <c r="J754" s="605"/>
      <c r="K754" s="605"/>
      <c r="L754" s="605"/>
      <c r="M754" s="605"/>
      <c r="N754" s="605"/>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605"/>
      <c r="D755" s="605"/>
      <c r="E755" s="605"/>
      <c r="F755" s="605"/>
      <c r="G755" s="605"/>
      <c r="H755" s="605"/>
      <c r="I755" s="605"/>
      <c r="J755" s="605"/>
      <c r="K755" s="605"/>
      <c r="L755" s="605"/>
      <c r="M755" s="605"/>
      <c r="N755" s="605"/>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605"/>
      <c r="D756" s="605"/>
      <c r="E756" s="605"/>
      <c r="F756" s="605"/>
      <c r="G756" s="605"/>
      <c r="H756" s="605"/>
      <c r="I756" s="605"/>
      <c r="J756" s="605"/>
      <c r="K756" s="605"/>
      <c r="L756" s="605"/>
      <c r="M756" s="605"/>
      <c r="N756" s="605"/>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605"/>
      <c r="D757" s="605"/>
      <c r="E757" s="605"/>
      <c r="F757" s="605"/>
      <c r="G757" s="605"/>
      <c r="H757" s="605"/>
      <c r="I757" s="605"/>
      <c r="J757" s="605"/>
      <c r="K757" s="605"/>
      <c r="L757" s="605"/>
      <c r="M757" s="605"/>
      <c r="N757" s="605"/>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605"/>
      <c r="D758" s="605"/>
      <c r="E758" s="605"/>
      <c r="F758" s="605"/>
      <c r="G758" s="605"/>
      <c r="H758" s="605"/>
      <c r="I758" s="605"/>
      <c r="J758" s="605"/>
      <c r="K758" s="605"/>
      <c r="L758" s="605"/>
      <c r="M758" s="605"/>
      <c r="N758" s="605"/>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605"/>
      <c r="D759" s="605"/>
      <c r="E759" s="605"/>
      <c r="F759" s="605"/>
      <c r="G759" s="605"/>
      <c r="H759" s="605"/>
      <c r="I759" s="605"/>
      <c r="J759" s="605"/>
      <c r="K759" s="605"/>
      <c r="L759" s="605"/>
      <c r="M759" s="605"/>
      <c r="N759" s="605"/>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605"/>
      <c r="D760" s="605"/>
      <c r="E760" s="605"/>
      <c r="F760" s="605"/>
      <c r="G760" s="605"/>
      <c r="H760" s="605"/>
      <c r="I760" s="605"/>
      <c r="J760" s="605"/>
      <c r="K760" s="605"/>
      <c r="L760" s="605"/>
      <c r="M760" s="605"/>
      <c r="N760" s="605"/>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605"/>
      <c r="D761" s="605"/>
      <c r="E761" s="605"/>
      <c r="F761" s="605"/>
      <c r="G761" s="605"/>
      <c r="H761" s="605"/>
      <c r="I761" s="605"/>
      <c r="J761" s="605"/>
      <c r="K761" s="605"/>
      <c r="L761" s="605"/>
      <c r="M761" s="605"/>
      <c r="N761" s="605"/>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605"/>
      <c r="D762" s="605"/>
      <c r="E762" s="605"/>
      <c r="F762" s="605"/>
      <c r="G762" s="605"/>
      <c r="H762" s="605"/>
      <c r="I762" s="605"/>
      <c r="J762" s="605"/>
      <c r="K762" s="605"/>
      <c r="L762" s="605"/>
      <c r="M762" s="605"/>
      <c r="N762" s="605"/>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605"/>
      <c r="D763" s="605"/>
      <c r="E763" s="605"/>
      <c r="F763" s="605"/>
      <c r="G763" s="605"/>
      <c r="H763" s="605"/>
      <c r="I763" s="605"/>
      <c r="J763" s="605"/>
      <c r="K763" s="605"/>
      <c r="L763" s="605"/>
      <c r="M763" s="605"/>
      <c r="N763" s="605"/>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605"/>
      <c r="D764" s="605"/>
      <c r="E764" s="605"/>
      <c r="F764" s="605"/>
      <c r="G764" s="605"/>
      <c r="H764" s="605"/>
      <c r="I764" s="605"/>
      <c r="J764" s="605"/>
      <c r="K764" s="605"/>
      <c r="L764" s="605"/>
      <c r="M764" s="605"/>
      <c r="N764" s="605"/>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605"/>
      <c r="D765" s="605"/>
      <c r="E765" s="605"/>
      <c r="F765" s="605"/>
      <c r="G765" s="605"/>
      <c r="H765" s="605"/>
      <c r="I765" s="605"/>
      <c r="J765" s="605"/>
      <c r="K765" s="605"/>
      <c r="L765" s="605"/>
      <c r="M765" s="605"/>
      <c r="N765" s="605"/>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605"/>
      <c r="D766" s="605"/>
      <c r="E766" s="605"/>
      <c r="F766" s="605"/>
      <c r="G766" s="605"/>
      <c r="H766" s="605"/>
      <c r="I766" s="605"/>
      <c r="J766" s="605"/>
      <c r="K766" s="605"/>
      <c r="L766" s="605"/>
      <c r="M766" s="605"/>
      <c r="N766" s="605"/>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605"/>
      <c r="D767" s="605"/>
      <c r="E767" s="605"/>
      <c r="F767" s="605"/>
      <c r="G767" s="605"/>
      <c r="H767" s="605"/>
      <c r="I767" s="605"/>
      <c r="J767" s="605"/>
      <c r="K767" s="605"/>
      <c r="L767" s="605"/>
      <c r="M767" s="605"/>
      <c r="N767" s="605"/>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605"/>
      <c r="D768" s="605"/>
      <c r="E768" s="605"/>
      <c r="F768" s="605"/>
      <c r="G768" s="605"/>
      <c r="H768" s="605"/>
      <c r="I768" s="605"/>
      <c r="J768" s="605"/>
      <c r="K768" s="605"/>
      <c r="L768" s="605"/>
      <c r="M768" s="605"/>
      <c r="N768" s="605"/>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605"/>
      <c r="D769" s="605"/>
      <c r="E769" s="605"/>
      <c r="F769" s="605"/>
      <c r="G769" s="605"/>
      <c r="H769" s="605"/>
      <c r="I769" s="605"/>
      <c r="J769" s="605"/>
      <c r="K769" s="605"/>
      <c r="L769" s="605"/>
      <c r="M769" s="605"/>
      <c r="N769" s="605"/>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605"/>
      <c r="D770" s="605"/>
      <c r="E770" s="605"/>
      <c r="F770" s="605"/>
      <c r="G770" s="605"/>
      <c r="H770" s="605"/>
      <c r="I770" s="605"/>
      <c r="J770" s="605"/>
      <c r="K770" s="605"/>
      <c r="L770" s="605"/>
      <c r="M770" s="605"/>
      <c r="N770" s="605"/>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605"/>
      <c r="D771" s="605"/>
      <c r="E771" s="605"/>
      <c r="F771" s="605"/>
      <c r="G771" s="605"/>
      <c r="H771" s="605"/>
      <c r="I771" s="605"/>
      <c r="J771" s="605"/>
      <c r="K771" s="605"/>
      <c r="L771" s="605"/>
      <c r="M771" s="605"/>
      <c r="N771" s="605"/>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605"/>
      <c r="D772" s="605"/>
      <c r="E772" s="605"/>
      <c r="F772" s="605"/>
      <c r="G772" s="605"/>
      <c r="H772" s="605"/>
      <c r="I772" s="605"/>
      <c r="J772" s="605"/>
      <c r="K772" s="605"/>
      <c r="L772" s="605"/>
      <c r="M772" s="605"/>
      <c r="N772" s="605"/>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605"/>
      <c r="D773" s="605"/>
      <c r="E773" s="605"/>
      <c r="F773" s="605"/>
      <c r="G773" s="605"/>
      <c r="H773" s="605"/>
      <c r="I773" s="605"/>
      <c r="J773" s="605"/>
      <c r="K773" s="605"/>
      <c r="L773" s="605"/>
      <c r="M773" s="605"/>
      <c r="N773" s="605"/>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605"/>
      <c r="D774" s="605"/>
      <c r="E774" s="605"/>
      <c r="F774" s="605"/>
      <c r="G774" s="605"/>
      <c r="H774" s="605"/>
      <c r="I774" s="605"/>
      <c r="J774" s="605"/>
      <c r="K774" s="605"/>
      <c r="L774" s="605"/>
      <c r="M774" s="605"/>
      <c r="N774" s="605"/>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605"/>
      <c r="D775" s="605"/>
      <c r="E775" s="605"/>
      <c r="F775" s="605"/>
      <c r="G775" s="605"/>
      <c r="H775" s="605"/>
      <c r="I775" s="605"/>
      <c r="J775" s="605"/>
      <c r="K775" s="605"/>
      <c r="L775" s="605"/>
      <c r="M775" s="605"/>
      <c r="N775" s="605"/>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605"/>
      <c r="D776" s="605"/>
      <c r="E776" s="605"/>
      <c r="F776" s="605"/>
      <c r="G776" s="605"/>
      <c r="H776" s="605"/>
      <c r="I776" s="605"/>
      <c r="J776" s="605"/>
      <c r="K776" s="605"/>
      <c r="L776" s="605"/>
      <c r="M776" s="605"/>
      <c r="N776" s="605"/>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605"/>
      <c r="D777" s="605"/>
      <c r="E777" s="605"/>
      <c r="F777" s="605"/>
      <c r="G777" s="605"/>
      <c r="H777" s="605"/>
      <c r="I777" s="605"/>
      <c r="J777" s="605"/>
      <c r="K777" s="605"/>
      <c r="L777" s="605"/>
      <c r="M777" s="605"/>
      <c r="N777" s="605"/>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605"/>
      <c r="D778" s="605"/>
      <c r="E778" s="605"/>
      <c r="F778" s="605"/>
      <c r="G778" s="605"/>
      <c r="H778" s="605"/>
      <c r="I778" s="605"/>
      <c r="J778" s="605"/>
      <c r="K778" s="605"/>
      <c r="L778" s="605"/>
      <c r="M778" s="605"/>
      <c r="N778" s="605"/>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605"/>
      <c r="D779" s="605"/>
      <c r="E779" s="605"/>
      <c r="F779" s="605"/>
      <c r="G779" s="605"/>
      <c r="H779" s="605"/>
      <c r="I779" s="605"/>
      <c r="J779" s="605"/>
      <c r="K779" s="605"/>
      <c r="L779" s="605"/>
      <c r="M779" s="605"/>
      <c r="N779" s="605"/>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605"/>
      <c r="D780" s="605"/>
      <c r="E780" s="605"/>
      <c r="F780" s="605"/>
      <c r="G780" s="605"/>
      <c r="H780" s="605"/>
      <c r="I780" s="605"/>
      <c r="J780" s="605"/>
      <c r="K780" s="605"/>
      <c r="L780" s="605"/>
      <c r="M780" s="605"/>
      <c r="N780" s="605"/>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605"/>
      <c r="D781" s="605"/>
      <c r="E781" s="605"/>
      <c r="F781" s="605"/>
      <c r="G781" s="605"/>
      <c r="H781" s="605"/>
      <c r="I781" s="605"/>
      <c r="J781" s="605"/>
      <c r="K781" s="605"/>
      <c r="L781" s="605"/>
      <c r="M781" s="605"/>
      <c r="N781" s="605"/>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605"/>
      <c r="D782" s="605"/>
      <c r="E782" s="605"/>
      <c r="F782" s="605"/>
      <c r="G782" s="605"/>
      <c r="H782" s="605"/>
      <c r="I782" s="605"/>
      <c r="J782" s="605"/>
      <c r="K782" s="605"/>
      <c r="L782" s="605"/>
      <c r="M782" s="605"/>
      <c r="N782" s="605"/>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605"/>
      <c r="D783" s="605"/>
      <c r="E783" s="605"/>
      <c r="F783" s="605"/>
      <c r="G783" s="605"/>
      <c r="H783" s="605"/>
      <c r="I783" s="605"/>
      <c r="J783" s="605"/>
      <c r="K783" s="605"/>
      <c r="L783" s="605"/>
      <c r="M783" s="605"/>
      <c r="N783" s="605"/>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605"/>
      <c r="D784" s="605"/>
      <c r="E784" s="605"/>
      <c r="F784" s="605"/>
      <c r="G784" s="605"/>
      <c r="H784" s="605"/>
      <c r="I784" s="605"/>
      <c r="J784" s="605"/>
      <c r="K784" s="605"/>
      <c r="L784" s="605"/>
      <c r="M784" s="605"/>
      <c r="N784" s="605"/>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605"/>
      <c r="D785" s="605"/>
      <c r="E785" s="605"/>
      <c r="F785" s="605"/>
      <c r="G785" s="605"/>
      <c r="H785" s="605"/>
      <c r="I785" s="605"/>
      <c r="J785" s="605"/>
      <c r="K785" s="605"/>
      <c r="L785" s="605"/>
      <c r="M785" s="605"/>
      <c r="N785" s="605"/>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605"/>
      <c r="D786" s="605"/>
      <c r="E786" s="605"/>
      <c r="F786" s="605"/>
      <c r="G786" s="605"/>
      <c r="H786" s="605"/>
      <c r="I786" s="605"/>
      <c r="J786" s="605"/>
      <c r="K786" s="605"/>
      <c r="L786" s="605"/>
      <c r="M786" s="605"/>
      <c r="N786" s="605"/>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605"/>
      <c r="D787" s="605"/>
      <c r="E787" s="605"/>
      <c r="F787" s="605"/>
      <c r="G787" s="605"/>
      <c r="H787" s="605"/>
      <c r="I787" s="605"/>
      <c r="J787" s="605"/>
      <c r="K787" s="605"/>
      <c r="L787" s="605"/>
      <c r="M787" s="605"/>
      <c r="N787" s="605"/>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605"/>
      <c r="D788" s="605"/>
      <c r="E788" s="605"/>
      <c r="F788" s="605"/>
      <c r="G788" s="605"/>
      <c r="H788" s="605"/>
      <c r="I788" s="605"/>
      <c r="J788" s="605"/>
      <c r="K788" s="605"/>
      <c r="L788" s="605"/>
      <c r="M788" s="605"/>
      <c r="N788" s="605"/>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605"/>
      <c r="D789" s="605"/>
      <c r="E789" s="605"/>
      <c r="F789" s="605"/>
      <c r="G789" s="605"/>
      <c r="H789" s="605"/>
      <c r="I789" s="605"/>
      <c r="J789" s="605"/>
      <c r="K789" s="605"/>
      <c r="L789" s="605"/>
      <c r="M789" s="605"/>
      <c r="N789" s="605"/>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605"/>
      <c r="D790" s="605"/>
      <c r="E790" s="605"/>
      <c r="F790" s="605"/>
      <c r="G790" s="605"/>
      <c r="H790" s="605"/>
      <c r="I790" s="605"/>
      <c r="J790" s="605"/>
      <c r="K790" s="605"/>
      <c r="L790" s="605"/>
      <c r="M790" s="605"/>
      <c r="N790" s="605"/>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605"/>
      <c r="D791" s="605"/>
      <c r="E791" s="605"/>
      <c r="F791" s="605"/>
      <c r="G791" s="605"/>
      <c r="H791" s="605"/>
      <c r="I791" s="605"/>
      <c r="J791" s="605"/>
      <c r="K791" s="605"/>
      <c r="L791" s="605"/>
      <c r="M791" s="605"/>
      <c r="N791" s="605"/>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605"/>
      <c r="D792" s="605"/>
      <c r="E792" s="605"/>
      <c r="F792" s="605"/>
      <c r="G792" s="605"/>
      <c r="H792" s="605"/>
      <c r="I792" s="605"/>
      <c r="J792" s="605"/>
      <c r="K792" s="605"/>
      <c r="L792" s="605"/>
      <c r="M792" s="605"/>
      <c r="N792" s="605"/>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605"/>
      <c r="D793" s="605"/>
      <c r="E793" s="605"/>
      <c r="F793" s="605"/>
      <c r="G793" s="605"/>
      <c r="H793" s="605"/>
      <c r="I793" s="605"/>
      <c r="J793" s="605"/>
      <c r="K793" s="605"/>
      <c r="L793" s="605"/>
      <c r="M793" s="605"/>
      <c r="N793" s="605"/>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605"/>
      <c r="D794" s="605"/>
      <c r="E794" s="605"/>
      <c r="F794" s="605"/>
      <c r="G794" s="605"/>
      <c r="H794" s="605"/>
      <c r="I794" s="605"/>
      <c r="J794" s="605"/>
      <c r="K794" s="605"/>
      <c r="L794" s="605"/>
      <c r="M794" s="605"/>
      <c r="N794" s="605"/>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605"/>
      <c r="D795" s="605"/>
      <c r="E795" s="605"/>
      <c r="F795" s="605"/>
      <c r="G795" s="605"/>
      <c r="H795" s="605"/>
      <c r="I795" s="605"/>
      <c r="J795" s="605"/>
      <c r="K795" s="605"/>
      <c r="L795" s="605"/>
      <c r="M795" s="605"/>
      <c r="N795" s="605"/>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605"/>
      <c r="D796" s="605"/>
      <c r="E796" s="605"/>
      <c r="F796" s="605"/>
      <c r="G796" s="605"/>
      <c r="H796" s="605"/>
      <c r="I796" s="605"/>
      <c r="J796" s="605"/>
      <c r="K796" s="605"/>
      <c r="L796" s="605"/>
      <c r="M796" s="605"/>
      <c r="N796" s="605"/>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605"/>
      <c r="D797" s="605"/>
      <c r="E797" s="605"/>
      <c r="F797" s="605"/>
      <c r="G797" s="605"/>
      <c r="H797" s="605"/>
      <c r="I797" s="605"/>
      <c r="J797" s="605"/>
      <c r="K797" s="605"/>
      <c r="L797" s="605"/>
      <c r="M797" s="605"/>
      <c r="N797" s="605"/>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605"/>
      <c r="D798" s="605"/>
      <c r="E798" s="605"/>
      <c r="F798" s="605"/>
      <c r="G798" s="605"/>
      <c r="H798" s="605"/>
      <c r="I798" s="605"/>
      <c r="J798" s="605"/>
      <c r="K798" s="605"/>
      <c r="L798" s="605"/>
      <c r="M798" s="605"/>
      <c r="N798" s="605"/>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605"/>
      <c r="D799" s="605"/>
      <c r="E799" s="605"/>
      <c r="F799" s="605"/>
      <c r="G799" s="605"/>
      <c r="H799" s="605"/>
      <c r="I799" s="605"/>
      <c r="J799" s="605"/>
      <c r="K799" s="605"/>
      <c r="L799" s="605"/>
      <c r="M799" s="605"/>
      <c r="N799" s="605"/>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363" customFormat="true" ht="21" customHeight="true" x14ac:dyDescent="0.2">
      <c r="A1025" s="1073" t="s">
        <v>275</v>
      </c>
      <c r="B1025" s="1073"/>
      <c r="C1025" s="1073"/>
      <c r="AV1025" s="356"/>
      <c r="AW1025" s="356"/>
      <c r="AX1025" s="356"/>
      <c r="AY1025" s="356"/>
      <c r="AZ1025" s="356"/>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363" customFormat="true" ht="15.95" customHeight="true" x14ac:dyDescent="0.2">
      <c r="A1026" s="1056" t="s">
        <v>193</v>
      </c>
      <c r="B1026" s="1056"/>
      <c r="C1026" s="524" t="s">
        <v>194</v>
      </c>
      <c r="AV1026" s="356"/>
      <c r="AW1026" s="356"/>
      <c r="AX1026" s="356"/>
      <c r="AY1026" s="356"/>
      <c r="AZ1026" s="356"/>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363" customFormat="true" ht="17.1" hidden="true" customHeight="true" x14ac:dyDescent="0.2">
      <c r="A1027" s="525" t="s">
        <v>195</v>
      </c>
      <c r="B1027" s="526" t="s">
        <v>198</v>
      </c>
      <c r="C1027" s="527">
        <v>10040</v>
      </c>
      <c r="AV1027" s="356"/>
      <c r="AW1027" s="356"/>
      <c r="AX1027" s="356"/>
      <c r="AY1027" s="356"/>
      <c r="AZ1027" s="356"/>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363" customFormat="true" ht="17.1" hidden="true" customHeight="true" x14ac:dyDescent="0.2">
      <c r="A1028" s="528" t="s">
        <v>197</v>
      </c>
      <c r="B1028" s="529" t="s">
        <v>198</v>
      </c>
      <c r="C1028" s="530">
        <v>10040</v>
      </c>
      <c r="AV1028" s="356"/>
      <c r="AW1028" s="356"/>
      <c r="AX1028" s="356"/>
      <c r="AY1028" s="356"/>
      <c r="AZ1028" s="356"/>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363" customFormat="true" ht="17.1" hidden="true" customHeight="true" x14ac:dyDescent="0.2">
      <c r="A1029" s="528" t="s">
        <v>199</v>
      </c>
      <c r="B1029" s="529" t="s">
        <v>198</v>
      </c>
      <c r="C1029" s="530">
        <v>10040</v>
      </c>
      <c r="AV1029" s="356"/>
      <c r="AW1029" s="356"/>
      <c r="AX1029" s="356"/>
      <c r="AY1029" s="356"/>
      <c r="AZ1029" s="356"/>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363" customFormat="true" ht="17.1" hidden="true" customHeight="true" x14ac:dyDescent="0.2">
      <c r="A1030" s="528" t="s">
        <v>201</v>
      </c>
      <c r="B1030" s="529" t="s">
        <v>198</v>
      </c>
      <c r="C1030" s="530">
        <v>10040</v>
      </c>
      <c r="AV1030" s="356"/>
      <c r="AW1030" s="356"/>
      <c r="AX1030" s="356"/>
      <c r="AY1030" s="356"/>
      <c r="AZ1030" s="356"/>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363" customFormat="true" ht="17.1" customHeight="true" x14ac:dyDescent="0.2">
      <c r="A1031" s="1057" t="s">
        <v>203</v>
      </c>
      <c r="B1031" s="529" t="s">
        <v>204</v>
      </c>
      <c r="C1031" s="530">
        <v>2262</v>
      </c>
      <c r="AV1031" s="356"/>
      <c r="AW1031" s="356"/>
      <c r="AX1031" s="356"/>
      <c r="AY1031" s="356"/>
      <c r="AZ1031" s="356"/>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363" customFormat="true" ht="17.1" customHeight="true" x14ac:dyDescent="0.2">
      <c r="A1032" s="1057"/>
      <c r="B1032" s="529" t="s">
        <v>205</v>
      </c>
      <c r="C1032" s="530">
        <v>7778</v>
      </c>
      <c r="AV1032" s="356"/>
      <c r="AW1032" s="356"/>
      <c r="AX1032" s="356"/>
      <c r="AY1032" s="356"/>
      <c r="AZ1032" s="356"/>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363" customFormat="true" ht="17.1" customHeight="true" x14ac:dyDescent="0.2">
      <c r="A1033" s="1058"/>
      <c r="B1033" s="531" t="s">
        <v>206</v>
      </c>
      <c r="C1033" s="532">
        <v>0</v>
      </c>
      <c r="AV1033" s="356"/>
      <c r="AW1033" s="356"/>
      <c r="AX1033" s="356"/>
      <c r="AY1033" s="356"/>
      <c r="AZ1033" s="356"/>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363" customFormat="true" ht="12.95" customHeight="true" x14ac:dyDescent="0.2">
      <c r="A1034" s="1059" t="s">
        <v>454</v>
      </c>
      <c r="B1034" s="1059"/>
      <c r="C1034" s="1059"/>
      <c r="AV1034" s="356"/>
      <c r="AW1034" s="356"/>
      <c r="AX1034" s="356"/>
      <c r="AY1034" s="356"/>
      <c r="AZ1034" s="356"/>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V1035" s="356"/>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f>BR122+BR123</f>
        <v>1530.1638260000007</v>
      </c>
    </row>
    <row r="1038" ht="15" customHeight="true" x14ac:dyDescent="0.2">
      <c r="A1038" s="413" t="str">
        <f>S15</f>
        <v>Dar es Salaam</v>
      </c>
      <c r="B1038" s="413">
        <f>BS122+BS123</f>
        <v>3731.1506080000036</v>
      </c>
    </row>
    <row r="1039" ht="15" customHeight="true" x14ac:dyDescent="0.2">
      <c r="A1039" s="413" t="str">
        <f>T15</f>
        <v>Dodoma</v>
      </c>
      <c r="B1039" s="413">
        <f>BT122+BT123</f>
        <v>2507.0496179999991</v>
      </c>
    </row>
    <row r="1040" ht="15" customHeight="true" x14ac:dyDescent="0.2">
      <c r="A1040" s="413" t="str">
        <f>U15</f>
        <v>Geita</v>
      </c>
      <c r="B1040" s="413">
        <f>BU122+BU123</f>
        <v>1694.7986189999988</v>
      </c>
    </row>
    <row r="1041" ht="15" customHeight="true" x14ac:dyDescent="0.2">
      <c r="A1041" s="413" t="str">
        <f>V15</f>
        <v>Iringa</v>
      </c>
      <c r="B1041" s="413">
        <f>BV122+BV123</f>
        <v>1030.2066749999997</v>
      </c>
    </row>
    <row r="1042" ht="15" customHeight="true" x14ac:dyDescent="0.2">
      <c r="A1042" s="413" t="str">
        <f>W15</f>
        <v>Kagera</v>
      </c>
      <c r="B1042" s="413">
        <f>BW122+BW123</f>
        <v>2233.786634999999</v>
      </c>
    </row>
    <row r="1043" ht="15" customHeight="true" x14ac:dyDescent="0.2">
      <c r="A1043" s="413" t="str">
        <f>X15</f>
        <v>Kaskazini</v>
      </c>
      <c r="B1043" s="413">
        <f>BX122+XR123</f>
        <v>144.41787399999996</v>
      </c>
    </row>
    <row r="1044" ht="15" customHeight="true" x14ac:dyDescent="0.2">
      <c r="A1044" s="413" t="str">
        <f>Y15</f>
        <v>Kaskazini Pemba</v>
      </c>
      <c r="B1044" s="413">
        <f>BY122+BY123</f>
        <v>244.18783599999989</v>
      </c>
    </row>
    <row r="1045" ht="15" customHeight="true" x14ac:dyDescent="0.2">
      <c r="A1045" s="413" t="str">
        <f>Z15</f>
        <v>Katavi</v>
      </c>
      <c r="B1045" s="413">
        <f>BZ122+BZ123</f>
        <v>1152.2454499999997</v>
      </c>
    </row>
    <row r="1046" ht="15" customHeight="true" x14ac:dyDescent="0.2">
      <c r="A1046" s="380" t="str">
        <f>AA15</f>
        <v>Kigoma</v>
      </c>
      <c r="B1046" s="413">
        <f>CA122+CA123</f>
        <v>2152.6866440000022</v>
      </c>
    </row>
    <row r="1047" ht="15" customHeight="true" x14ac:dyDescent="0.2">
      <c r="A1047" s="380" t="str">
        <f>AB15</f>
        <v>Kilimanjaro</v>
      </c>
      <c r="B1047" s="413">
        <f>CB122+CB123</f>
        <v>1794.9741770000001</v>
      </c>
    </row>
    <row r="1048" ht="15" customHeight="true" x14ac:dyDescent="0.2">
      <c r="A1048" s="380" t="str">
        <f>AC15</f>
        <v>Kusini</v>
      </c>
      <c r="B1048" s="413">
        <f>CC122+CC123</f>
        <v>123.06597700000003</v>
      </c>
    </row>
    <row r="1049" ht="15" customHeight="true" x14ac:dyDescent="0.2">
      <c r="A1049" s="380" t="str">
        <f>AD15</f>
        <v>Kusini Pemba</v>
      </c>
      <c r="B1049" s="413">
        <f>CD122+CD123</f>
        <v>238.59722099999993</v>
      </c>
    </row>
    <row r="1050" ht="15" customHeight="true" x14ac:dyDescent="0.2">
      <c r="A1050" s="380" t="str">
        <f>AE15</f>
        <v>Lindi</v>
      </c>
      <c r="B1050" s="413">
        <f>CE122+CE123</f>
        <v>844.80694900000049</v>
      </c>
    </row>
    <row r="1051" ht="15" customHeight="true" x14ac:dyDescent="0.2">
      <c r="A1051" s="380" t="str">
        <f>AF15</f>
        <v>Manyara</v>
      </c>
      <c r="B1051" s="413">
        <f>CF122+CF123</f>
        <v>1428.1116399999978</v>
      </c>
    </row>
    <row r="1052" ht="15" customHeight="true" x14ac:dyDescent="0.2">
      <c r="A1052" s="380" t="str">
        <f>AG15</f>
        <v>Mara</v>
      </c>
      <c r="B1052" s="413">
        <f>CG122+CG123</f>
        <v>2148.0765070000002</v>
      </c>
    </row>
    <row r="1053" ht="15" customHeight="true" x14ac:dyDescent="0.2">
      <c r="A1053" s="380" t="str">
        <f>AH15</f>
        <v>Mbeya</v>
      </c>
      <c r="B1053" s="413">
        <f>CH122+CH123</f>
        <v>3246.6066729999993</v>
      </c>
    </row>
    <row r="1054" ht="15" customHeight="true" x14ac:dyDescent="0.2">
      <c r="A1054" s="380" t="str">
        <f>AI15</f>
        <v>Mjini Magharibi</v>
      </c>
      <c r="B1054" s="413">
        <f>CI122+CI123</f>
        <v>914.54421199999979</v>
      </c>
    </row>
    <row r="1055" ht="15" customHeight="true" x14ac:dyDescent="0.2">
      <c r="A1055" s="380" t="str">
        <f>AJ15</f>
        <v>Morogoro</v>
      </c>
      <c r="B1055" s="413">
        <f>CJ122+CJ123</f>
        <v>1939.5694760000008</v>
      </c>
    </row>
    <row r="1056" ht="15" customHeight="true" x14ac:dyDescent="0.2">
      <c r="A1056" s="380" t="str">
        <f>AK15</f>
        <v>Mtwara</v>
      </c>
      <c r="B1056" s="413">
        <f>CK122+CK123</f>
        <v>1711.9619219999995</v>
      </c>
    </row>
    <row r="1057" ht="15" customHeight="true" x14ac:dyDescent="0.2">
      <c r="A1057" s="380" t="str">
        <f>AL15</f>
        <v>Mwanza</v>
      </c>
      <c r="B1057" s="413">
        <f>CL122+CL123</f>
        <v>2839.7179759999999</v>
      </c>
    </row>
    <row r="1058" ht="15" customHeight="true" x14ac:dyDescent="0.2">
      <c r="A1058" s="380" t="str">
        <f>AM15</f>
        <v>Njombe</v>
      </c>
      <c r="B1058" s="413">
        <f>CM122+CM123</f>
        <v>1308.4519099999995</v>
      </c>
    </row>
    <row r="1059" ht="15" customHeight="true" x14ac:dyDescent="0.2">
      <c r="A1059" s="380" t="str">
        <f>AN15</f>
        <v>Pwani</v>
      </c>
      <c r="B1059" s="413">
        <f>CN122+CN123</f>
        <v>1078.6102700000001</v>
      </c>
    </row>
    <row r="1060" ht="15" customHeight="true" x14ac:dyDescent="0.2">
      <c r="A1060" s="380" t="str">
        <f>AO15</f>
        <v>Rukwa</v>
      </c>
      <c r="B1060" s="413">
        <f>CO122+CO123</f>
        <v>1003.0082929999994</v>
      </c>
    </row>
    <row r="1061" ht="15" customHeight="true" x14ac:dyDescent="0.2">
      <c r="A1061" s="380" t="str">
        <f>AP15</f>
        <v>Ruvuma</v>
      </c>
      <c r="B1061" s="413">
        <f>CP122+CP123</f>
        <v>3524.4348520000021</v>
      </c>
    </row>
    <row r="1062" ht="15" customHeight="true" x14ac:dyDescent="0.2">
      <c r="A1062" s="380" t="str">
        <f>AQ15</f>
        <v>Shinyanga</v>
      </c>
      <c r="B1062" s="413">
        <f>CQ122+CQ123</f>
        <v>2060.77061</v>
      </c>
    </row>
    <row r="1063" ht="15" customHeight="true" x14ac:dyDescent="0.2">
      <c r="A1063" s="380" t="str">
        <f>AR15</f>
        <v>Simiyu</v>
      </c>
      <c r="B1063" s="413">
        <f>CR122+CR123</f>
        <v>3180.7475079999981</v>
      </c>
    </row>
    <row r="1064" ht="15" customHeight="true" x14ac:dyDescent="0.2">
      <c r="A1064" s="380" t="str">
        <f>AS15</f>
        <v>Singida</v>
      </c>
      <c r="B1064" s="413">
        <f>CS122+CS123</f>
        <v>2191.6316869999987</v>
      </c>
    </row>
    <row r="1065" ht="15" customHeight="true" x14ac:dyDescent="0.2">
      <c r="A1065" s="380" t="str">
        <f>AT15</f>
        <v>Tabora</v>
      </c>
      <c r="B1065" s="413">
        <f>CT122+CT123</f>
        <v>2276.3676749999995</v>
      </c>
    </row>
    <row r="1066" ht="15" customHeight="true" x14ac:dyDescent="0.2">
      <c r="A1066" s="380" t="str">
        <f>AU15</f>
        <v>Tanga</v>
      </c>
      <c r="B1066" s="413">
        <f>CU122+CU123</f>
        <v>2772.3662249999988</v>
      </c>
    </row>
    <row r="1067" ht="15" customHeight="true" x14ac:dyDescent="0.2">
      <c r="A1067" s="380">
        <f>AV15</f>
        <v>0</v>
      </c>
      <c r="B1067" s="413">
        <f>CV122+CV123</f>
        <v>0</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30</v>
      </c>
      <c r="B1072" s="380" t="s">
        <v>136</v>
      </c>
    </row>
    <row r="1100" s="356" customFormat="true" ht="17.1" customHeight="true" x14ac:dyDescent="0.2">
      <c r="A1100" s="934"/>
      <c r="B1100" s="931"/>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row>
    <row r="1101" s="356" customFormat="true" ht="17.1" customHeight="true" x14ac:dyDescent="0.2">
      <c r="A1101" s="935"/>
      <c r="B1101" s="932"/>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356" customFormat="true" ht="17.1" customHeight="true" x14ac:dyDescent="0.2">
      <c r="A1114" s="935"/>
      <c r="B1114" s="932"/>
      <c r="C1114" s="901"/>
      <c r="D1114" s="901"/>
      <c r="E1114" s="901"/>
      <c r="F1114" s="901"/>
      <c r="G1114" s="901"/>
      <c r="H1114" s="901"/>
      <c r="I1114" s="901"/>
      <c r="J1114" s="901"/>
      <c r="K1114" s="901"/>
      <c r="L1114" s="901"/>
      <c r="M1114" s="901"/>
      <c r="N1114" s="901"/>
      <c r="O1114" s="901"/>
      <c r="P1114" s="901"/>
      <c r="Q1114" s="901"/>
      <c r="R1114" s="901"/>
      <c r="S1114" s="901"/>
      <c r="T1114" s="901"/>
      <c r="U1114" s="901"/>
      <c r="V1114" s="901"/>
      <c r="W1114" s="901"/>
      <c r="X1114" s="901"/>
      <c r="Y1114" s="901"/>
      <c r="Z1114" s="901"/>
      <c r="AA1114" s="901"/>
      <c r="AB1114" s="901"/>
      <c r="AC1114" s="901"/>
      <c r="AD1114" s="901"/>
      <c r="AE1114" s="901"/>
      <c r="AF1114" s="901"/>
      <c r="AG1114" s="901"/>
      <c r="AH1114" s="901"/>
      <c r="AI1114" s="901"/>
      <c r="AJ1114" s="901"/>
      <c r="AK1114" s="901"/>
      <c r="AL1114" s="901"/>
      <c r="AM1114" s="901"/>
      <c r="AN1114" s="901"/>
      <c r="AO1114" s="901"/>
      <c r="AP1114" s="901"/>
      <c r="AQ1114" s="901"/>
      <c r="AR1114" s="901"/>
      <c r="AS1114" s="901"/>
      <c r="AT1114" s="901"/>
      <c r="AU1114" s="901"/>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row>
    <row r="1115" s="356" customFormat="true" ht="17.1" customHeight="true" x14ac:dyDescent="0.2">
      <c r="A1115" s="935"/>
      <c r="B1115" s="932"/>
      <c r="C1115" s="901"/>
      <c r="D1115" s="901"/>
      <c r="E1115" s="901"/>
      <c r="F1115" s="901"/>
      <c r="G1115" s="901"/>
      <c r="H1115" s="901"/>
      <c r="I1115" s="901"/>
      <c r="J1115" s="901"/>
      <c r="K1115" s="901"/>
      <c r="L1115" s="901"/>
      <c r="M1115" s="901"/>
      <c r="N1115" s="901"/>
      <c r="O1115" s="901"/>
      <c r="P1115" s="901"/>
      <c r="Q1115" s="901"/>
      <c r="R1115" s="901"/>
      <c r="S1115" s="901"/>
      <c r="T1115" s="901"/>
      <c r="U1115" s="901"/>
      <c r="V1115" s="901"/>
      <c r="W1115" s="901"/>
      <c r="X1115" s="901"/>
      <c r="Y1115" s="901"/>
      <c r="Z1115" s="901"/>
      <c r="AA1115" s="901"/>
      <c r="AB1115" s="901"/>
      <c r="AC1115" s="901"/>
      <c r="AD1115" s="901"/>
      <c r="AE1115" s="901"/>
      <c r="AF1115" s="901"/>
      <c r="AG1115" s="901"/>
      <c r="AH1115" s="901"/>
      <c r="AI1115" s="901"/>
      <c r="AJ1115" s="901"/>
      <c r="AK1115" s="901"/>
      <c r="AL1115" s="901"/>
      <c r="AM1115" s="901"/>
      <c r="AN1115" s="901"/>
      <c r="AO1115" s="901"/>
      <c r="AP1115" s="901"/>
      <c r="AQ1115" s="901"/>
      <c r="AR1115" s="901"/>
      <c r="AS1115" s="901"/>
      <c r="AT1115" s="901"/>
      <c r="AU1115" s="901"/>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row>
    <row r="1116" s="356" customFormat="true" ht="17.1" customHeight="true" x14ac:dyDescent="0.2">
      <c r="A1116" s="935"/>
      <c r="B1116" s="932"/>
      <c r="C1116" s="901"/>
      <c r="D1116" s="901"/>
      <c r="E1116" s="901"/>
      <c r="F1116" s="901"/>
      <c r="G1116" s="901"/>
      <c r="H1116" s="901"/>
      <c r="I1116" s="901"/>
      <c r="J1116" s="901"/>
      <c r="K1116" s="901"/>
      <c r="L1116" s="901"/>
      <c r="M1116" s="901"/>
      <c r="N1116" s="901"/>
      <c r="O1116" s="901"/>
      <c r="P1116" s="901"/>
      <c r="Q1116" s="901"/>
      <c r="R1116" s="901"/>
      <c r="S1116" s="901"/>
      <c r="T1116" s="901"/>
      <c r="U1116" s="901"/>
      <c r="V1116" s="901"/>
      <c r="W1116" s="901"/>
      <c r="X1116" s="901"/>
      <c r="Y1116" s="901"/>
      <c r="Z1116" s="901"/>
      <c r="AA1116" s="901"/>
      <c r="AB1116" s="901"/>
      <c r="AC1116" s="901"/>
      <c r="AD1116" s="901"/>
      <c r="AE1116" s="901"/>
      <c r="AF1116" s="901"/>
      <c r="AG1116" s="901"/>
      <c r="AH1116" s="901"/>
      <c r="AI1116" s="901"/>
      <c r="AJ1116" s="901"/>
      <c r="AK1116" s="901"/>
      <c r="AL1116" s="901"/>
      <c r="AM1116" s="901"/>
      <c r="AN1116" s="901"/>
      <c r="AO1116" s="901"/>
      <c r="AP1116" s="901"/>
      <c r="AQ1116" s="901"/>
      <c r="AR1116" s="901"/>
      <c r="AS1116" s="901"/>
      <c r="AT1116" s="901"/>
      <c r="AU1116" s="901"/>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row>
    <row r="1117" s="356" customFormat="true" ht="17.1" customHeight="true" x14ac:dyDescent="0.2">
      <c r="A1117" s="936"/>
      <c r="B1117" s="933"/>
      <c r="C1117" s="903"/>
      <c r="D1117" s="903"/>
      <c r="E1117" s="903"/>
      <c r="F1117" s="903"/>
      <c r="G1117" s="903"/>
      <c r="H1117" s="903"/>
      <c r="I1117" s="903"/>
      <c r="J1117" s="903"/>
      <c r="K1117" s="903"/>
      <c r="L1117" s="903"/>
      <c r="M1117" s="903"/>
      <c r="N1117" s="903"/>
      <c r="O1117" s="903"/>
      <c r="P1117" s="903"/>
      <c r="Q1117" s="903"/>
      <c r="R1117" s="903"/>
      <c r="S1117" s="903"/>
      <c r="T1117" s="903"/>
      <c r="U1117" s="903"/>
      <c r="V1117" s="903"/>
      <c r="W1117" s="903"/>
      <c r="X1117" s="903"/>
      <c r="Y1117" s="903"/>
      <c r="Z1117" s="903"/>
      <c r="AA1117" s="903"/>
      <c r="AB1117" s="903"/>
      <c r="AC1117" s="903"/>
      <c r="AD1117" s="903"/>
      <c r="AE1117" s="903"/>
      <c r="AF1117" s="903"/>
      <c r="AG1117" s="903"/>
      <c r="AH1117" s="903"/>
      <c r="AI1117" s="903"/>
      <c r="AJ1117" s="903"/>
      <c r="AK1117" s="903"/>
      <c r="AL1117" s="903"/>
      <c r="AM1117" s="903"/>
      <c r="AN1117" s="903"/>
      <c r="AO1117" s="903"/>
      <c r="AP1117" s="903"/>
      <c r="AQ1117" s="903"/>
      <c r="AR1117" s="903"/>
      <c r="AS1117" s="903"/>
      <c r="AT1117" s="903"/>
      <c r="AU1117" s="903"/>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1005">
    <mergeCell ref="BA43:BA44"/>
    <mergeCell ref="BA45:BA46"/>
    <mergeCell ref="BA347:BA348"/>
    <mergeCell ref="BA349:BA350"/>
    <mergeCell ref="BA351:BA352"/>
    <mergeCell ref="BA353:BA354"/>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A35:A36"/>
    <mergeCell ref="A37:A38"/>
    <mergeCell ref="A41:A42"/>
    <mergeCell ref="A43:A44"/>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BA151:BA152"/>
    <mergeCell ref="BC14:BG14"/>
    <mergeCell ref="BH14:BL14"/>
    <mergeCell ref="BC120:BG120"/>
    <mergeCell ref="BH120:BL12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29:A30"/>
    <mergeCell ref="A144:A147"/>
    <mergeCell ref="BA144:BA147"/>
    <mergeCell ref="A148:A150"/>
    <mergeCell ref="BA148:BA150"/>
    <mergeCell ref="A47:A49"/>
    <mergeCell ref="BA47:BA49"/>
    <mergeCell ref="A50:A52"/>
    <mergeCell ref="BA50:BA52"/>
    <mergeCell ref="A53:A55"/>
    <mergeCell ref="BA53:BA55"/>
    <mergeCell ref="BA33:BA34"/>
    <mergeCell ref="BA35:BA36"/>
    <mergeCell ref="BA37:BA38"/>
    <mergeCell ref="A39:A40"/>
    <mergeCell ref="BA39:BA40"/>
    <mergeCell ref="A33:A34"/>
    <mergeCell ref="C56:G56"/>
    <mergeCell ref="H56:L56"/>
    <mergeCell ref="A153:A165"/>
    <mergeCell ref="C133:G133"/>
    <mergeCell ref="H133:L133"/>
    <mergeCell ref="C220:G220"/>
    <mergeCell ref="H220:L220"/>
    <mergeCell ref="M220:Q220"/>
    <mergeCell ref="A208:B208"/>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1:A152"/>
    <mergeCell ref="M56:Q56"/>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E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J471"/>
    <mergeCell ref="M471:N471"/>
    <mergeCell ref="C468:D468"/>
    <mergeCell ref="H468:I468"/>
    <mergeCell ref="M468:N468"/>
    <mergeCell ref="C469:D469"/>
    <mergeCell ref="H469:I469"/>
    <mergeCell ref="M469:O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4:G524"/>
    <mergeCell ref="H524:I524"/>
    <mergeCell ref="M524:N524"/>
    <mergeCell ref="C525:D526"/>
    <mergeCell ref="E525:G525"/>
    <mergeCell ref="H525:I525"/>
    <mergeCell ref="M525:N525"/>
    <mergeCell ref="H526:I526"/>
    <mergeCell ref="M526:N526"/>
    <mergeCell ref="C529:D529"/>
    <mergeCell ref="H529:I529"/>
    <mergeCell ref="M529:N529"/>
    <mergeCell ref="C530:E530"/>
    <mergeCell ref="H530:I530"/>
    <mergeCell ref="M530:N530"/>
    <mergeCell ref="C527:D527"/>
    <mergeCell ref="H527:I527"/>
    <mergeCell ref="M527:N527"/>
    <mergeCell ref="C528:D528"/>
    <mergeCell ref="H528:I528"/>
    <mergeCell ref="M528:N528"/>
    <mergeCell ref="C534:D534"/>
    <mergeCell ref="H534:I534"/>
    <mergeCell ref="M534:N534"/>
    <mergeCell ref="C535:D535"/>
    <mergeCell ref="H535:I535"/>
    <mergeCell ref="M535:N535"/>
    <mergeCell ref="C531:D532"/>
    <mergeCell ref="H531:I531"/>
    <mergeCell ref="M531:N531"/>
    <mergeCell ref="H532:I532"/>
    <mergeCell ref="M532:N532"/>
    <mergeCell ref="C533:D533"/>
    <mergeCell ref="H533:I533"/>
    <mergeCell ref="M533:N533"/>
    <mergeCell ref="C536:D536"/>
    <mergeCell ref="H536:I536"/>
    <mergeCell ref="M536:Q536"/>
    <mergeCell ref="C537:D537"/>
    <mergeCell ref="H537:I537"/>
    <mergeCell ref="M537:N538"/>
    <mergeCell ref="O537:Q537"/>
    <mergeCell ref="C538:D538"/>
    <mergeCell ref="H538:I538"/>
    <mergeCell ref="C541:D541"/>
    <mergeCell ref="H541:I542"/>
    <mergeCell ref="J541:L541"/>
    <mergeCell ref="M541:N541"/>
    <mergeCell ref="C542:D542"/>
    <mergeCell ref="M542:O542"/>
    <mergeCell ref="C539:D539"/>
    <mergeCell ref="H539:I539"/>
    <mergeCell ref="M539:N539"/>
    <mergeCell ref="C540:D540"/>
    <mergeCell ref="H540:L540"/>
    <mergeCell ref="M540:N540"/>
    <mergeCell ref="C546:D546"/>
    <mergeCell ref="H546:J546"/>
    <mergeCell ref="M546:N546"/>
    <mergeCell ref="C547:D547"/>
    <mergeCell ref="H547:I548"/>
    <mergeCell ref="M547:N547"/>
    <mergeCell ref="C548:D548"/>
    <mergeCell ref="M548:N548"/>
    <mergeCell ref="C543:D543"/>
    <mergeCell ref="H543:I543"/>
    <mergeCell ref="M543:N544"/>
    <mergeCell ref="C544:D544"/>
    <mergeCell ref="H544:I544"/>
    <mergeCell ref="C545:D545"/>
    <mergeCell ref="H545:I545"/>
    <mergeCell ref="M545:N545"/>
    <mergeCell ref="C551:D551"/>
    <mergeCell ref="H551:I551"/>
    <mergeCell ref="M551:N551"/>
    <mergeCell ref="C552:D552"/>
    <mergeCell ref="H552:I552"/>
    <mergeCell ref="M552:N552"/>
    <mergeCell ref="C549:D549"/>
    <mergeCell ref="H549:I549"/>
    <mergeCell ref="M549:N549"/>
    <mergeCell ref="C550:D550"/>
    <mergeCell ref="H550:I550"/>
    <mergeCell ref="M550:N550"/>
    <mergeCell ref="C555:D555"/>
    <mergeCell ref="H555:I555"/>
    <mergeCell ref="M555:N555"/>
    <mergeCell ref="C556:D556"/>
    <mergeCell ref="H556:I556"/>
    <mergeCell ref="M556:N556"/>
    <mergeCell ref="C553:D553"/>
    <mergeCell ref="H553:I553"/>
    <mergeCell ref="M553:N553"/>
    <mergeCell ref="C554:D554"/>
    <mergeCell ref="H554:I554"/>
    <mergeCell ref="M554:N554"/>
    <mergeCell ref="C559:D559"/>
    <mergeCell ref="H559:I559"/>
    <mergeCell ref="M559:N559"/>
    <mergeCell ref="C560:D560"/>
    <mergeCell ref="H560:I560"/>
    <mergeCell ref="M560:N560"/>
    <mergeCell ref="C557:D557"/>
    <mergeCell ref="H557:I557"/>
    <mergeCell ref="M557:N557"/>
    <mergeCell ref="C558:D558"/>
    <mergeCell ref="H558:I558"/>
    <mergeCell ref="M558:N558"/>
    <mergeCell ref="C563:D563"/>
    <mergeCell ref="H563:I563"/>
    <mergeCell ref="M563:N563"/>
    <mergeCell ref="C564:D564"/>
    <mergeCell ref="H564:I564"/>
    <mergeCell ref="M564:N564"/>
    <mergeCell ref="C561:D561"/>
    <mergeCell ref="H561:I561"/>
    <mergeCell ref="M561:N561"/>
    <mergeCell ref="C562:D562"/>
    <mergeCell ref="H562:I562"/>
    <mergeCell ref="M562:N562"/>
    <mergeCell ref="C567:D567"/>
    <mergeCell ref="H567:I567"/>
    <mergeCell ref="M567:N567"/>
    <mergeCell ref="C568:D568"/>
    <mergeCell ref="H568:I568"/>
    <mergeCell ref="M568:N568"/>
    <mergeCell ref="C565:D565"/>
    <mergeCell ref="H565:I565"/>
    <mergeCell ref="M565:N565"/>
    <mergeCell ref="C566:D566"/>
    <mergeCell ref="H566:I566"/>
    <mergeCell ref="M566:N566"/>
    <mergeCell ref="C571:D571"/>
    <mergeCell ref="H571:I571"/>
    <mergeCell ref="M571:N571"/>
    <mergeCell ref="C572:D572"/>
    <mergeCell ref="H572:I572"/>
    <mergeCell ref="M572:N572"/>
    <mergeCell ref="C569:D569"/>
    <mergeCell ref="H569:I569"/>
    <mergeCell ref="M569:N569"/>
    <mergeCell ref="C570:D570"/>
    <mergeCell ref="H570:I570"/>
    <mergeCell ref="M570:N570"/>
    <mergeCell ref="C575:D575"/>
    <mergeCell ref="H575:I575"/>
    <mergeCell ref="M575:N575"/>
    <mergeCell ref="C576:D576"/>
    <mergeCell ref="H576:I576"/>
    <mergeCell ref="M576:N576"/>
    <mergeCell ref="C573:D573"/>
    <mergeCell ref="H573:I573"/>
    <mergeCell ref="M573:N573"/>
    <mergeCell ref="C574:D574"/>
    <mergeCell ref="H574:I574"/>
    <mergeCell ref="M574:N574"/>
    <mergeCell ref="C579:D579"/>
    <mergeCell ref="H579:I579"/>
    <mergeCell ref="M579:N579"/>
    <mergeCell ref="C580:D580"/>
    <mergeCell ref="H580:I580"/>
    <mergeCell ref="M580:N580"/>
    <mergeCell ref="C577:D577"/>
    <mergeCell ref="H577:I577"/>
    <mergeCell ref="M577:N577"/>
    <mergeCell ref="C578:D578"/>
    <mergeCell ref="H578:I578"/>
    <mergeCell ref="M578:N578"/>
    <mergeCell ref="C583:D583"/>
    <mergeCell ref="H583:I583"/>
    <mergeCell ref="M583:N583"/>
    <mergeCell ref="C584:D584"/>
    <mergeCell ref="H584:I584"/>
    <mergeCell ref="M584:N584"/>
    <mergeCell ref="C581:D581"/>
    <mergeCell ref="H581:I581"/>
    <mergeCell ref="M581:N581"/>
    <mergeCell ref="C582:D582"/>
    <mergeCell ref="H582:I582"/>
    <mergeCell ref="M582:N582"/>
    <mergeCell ref="C587:D587"/>
    <mergeCell ref="H587:I587"/>
    <mergeCell ref="M587:N587"/>
    <mergeCell ref="C588:D588"/>
    <mergeCell ref="H588:I588"/>
    <mergeCell ref="M588:N588"/>
    <mergeCell ref="C585:D585"/>
    <mergeCell ref="H585:I585"/>
    <mergeCell ref="M585:N585"/>
    <mergeCell ref="C586:D586"/>
    <mergeCell ref="H586:I586"/>
    <mergeCell ref="M586:N586"/>
    <mergeCell ref="C591:D591"/>
    <mergeCell ref="H591:I591"/>
    <mergeCell ref="M591:N591"/>
    <mergeCell ref="C592:E592"/>
    <mergeCell ref="H592:I592"/>
    <mergeCell ref="M592:N592"/>
    <mergeCell ref="C589:D589"/>
    <mergeCell ref="H589:I589"/>
    <mergeCell ref="M589:N589"/>
    <mergeCell ref="C590:D590"/>
    <mergeCell ref="H590:I590"/>
    <mergeCell ref="M590:N590"/>
    <mergeCell ref="C595:D595"/>
    <mergeCell ref="H595:I595"/>
    <mergeCell ref="M595:N595"/>
    <mergeCell ref="C596:D596"/>
    <mergeCell ref="H596:I596"/>
    <mergeCell ref="M596:N596"/>
    <mergeCell ref="C593:D593"/>
    <mergeCell ref="H593:I593"/>
    <mergeCell ref="M593:N593"/>
    <mergeCell ref="C594:D594"/>
    <mergeCell ref="H594:I594"/>
    <mergeCell ref="M594:N594"/>
    <mergeCell ref="C599:D599"/>
    <mergeCell ref="H599:I599"/>
    <mergeCell ref="M599:N599"/>
    <mergeCell ref="C600:D600"/>
    <mergeCell ref="H600:I600"/>
    <mergeCell ref="M600:N600"/>
    <mergeCell ref="C597:D597"/>
    <mergeCell ref="H597:I597"/>
    <mergeCell ref="M597:N597"/>
    <mergeCell ref="C598:D598"/>
    <mergeCell ref="H598:I598"/>
    <mergeCell ref="M598:N598"/>
    <mergeCell ref="C603:D603"/>
    <mergeCell ref="H603:I603"/>
    <mergeCell ref="M603:N603"/>
    <mergeCell ref="C604:D604"/>
    <mergeCell ref="H604:I604"/>
    <mergeCell ref="M604:N604"/>
    <mergeCell ref="C601:D601"/>
    <mergeCell ref="H601:I601"/>
    <mergeCell ref="M601:N601"/>
    <mergeCell ref="C602:D602"/>
    <mergeCell ref="H602:I602"/>
    <mergeCell ref="M602:N602"/>
    <mergeCell ref="C607:D607"/>
    <mergeCell ref="H607:I607"/>
    <mergeCell ref="M607:N607"/>
    <mergeCell ref="C608:D608"/>
    <mergeCell ref="H608:I608"/>
    <mergeCell ref="M608:N608"/>
    <mergeCell ref="C605:D605"/>
    <mergeCell ref="H605:I605"/>
    <mergeCell ref="M605:N605"/>
    <mergeCell ref="C606:D606"/>
    <mergeCell ref="H606:I606"/>
    <mergeCell ref="M606:N606"/>
    <mergeCell ref="C611:D611"/>
    <mergeCell ref="H611:I611"/>
    <mergeCell ref="M611:N611"/>
    <mergeCell ref="C612:D612"/>
    <mergeCell ref="H612:I612"/>
    <mergeCell ref="M612:N612"/>
    <mergeCell ref="C609:D609"/>
    <mergeCell ref="H609:I609"/>
    <mergeCell ref="M609:N609"/>
    <mergeCell ref="C610:D610"/>
    <mergeCell ref="H610:I610"/>
    <mergeCell ref="M610:O610"/>
    <mergeCell ref="C615:D615"/>
    <mergeCell ref="H615:I615"/>
    <mergeCell ref="M615:N615"/>
    <mergeCell ref="C616:D616"/>
    <mergeCell ref="H616:J616"/>
    <mergeCell ref="M616:N616"/>
    <mergeCell ref="C613:D613"/>
    <mergeCell ref="H613:I613"/>
    <mergeCell ref="M613:N613"/>
    <mergeCell ref="C614:D614"/>
    <mergeCell ref="H614:I614"/>
    <mergeCell ref="M614:N614"/>
    <mergeCell ref="C619:D619"/>
    <mergeCell ref="H619:I619"/>
    <mergeCell ref="M619:N619"/>
    <mergeCell ref="C620:D620"/>
    <mergeCell ref="H620:I620"/>
    <mergeCell ref="M620:N620"/>
    <mergeCell ref="C617:D617"/>
    <mergeCell ref="H617:I617"/>
    <mergeCell ref="M617:N617"/>
    <mergeCell ref="C618:D618"/>
    <mergeCell ref="H618:I618"/>
    <mergeCell ref="M618:N618"/>
    <mergeCell ref="C623:D623"/>
    <mergeCell ref="H623:I623"/>
    <mergeCell ref="M623:N623"/>
    <mergeCell ref="C624:D624"/>
    <mergeCell ref="H624:I624"/>
    <mergeCell ref="M624:N624"/>
    <mergeCell ref="C621:D621"/>
    <mergeCell ref="H621:I621"/>
    <mergeCell ref="M621:N621"/>
    <mergeCell ref="C622:D622"/>
    <mergeCell ref="H622:I622"/>
    <mergeCell ref="M622:N622"/>
    <mergeCell ref="C627:D627"/>
    <mergeCell ref="H627:I627"/>
    <mergeCell ref="M627:N627"/>
    <mergeCell ref="C628:D628"/>
    <mergeCell ref="H628:I628"/>
    <mergeCell ref="M628:N628"/>
    <mergeCell ref="C625:D625"/>
    <mergeCell ref="H625:I625"/>
    <mergeCell ref="M625:N625"/>
    <mergeCell ref="C626:D626"/>
    <mergeCell ref="H626:I626"/>
    <mergeCell ref="M626:N626"/>
    <mergeCell ref="C631:D631"/>
    <mergeCell ref="H631:I631"/>
    <mergeCell ref="M631:N631"/>
    <mergeCell ref="C632:D632"/>
    <mergeCell ref="H632:I632"/>
    <mergeCell ref="M632:N632"/>
    <mergeCell ref="C629:D629"/>
    <mergeCell ref="H629:I629"/>
    <mergeCell ref="M629:N629"/>
    <mergeCell ref="C630:D630"/>
    <mergeCell ref="H630:I630"/>
    <mergeCell ref="M630:N630"/>
    <mergeCell ref="C635:D635"/>
    <mergeCell ref="H635:I635"/>
    <mergeCell ref="M635:N635"/>
    <mergeCell ref="C636:D636"/>
    <mergeCell ref="H636:I636"/>
    <mergeCell ref="M636:N636"/>
    <mergeCell ref="C633:D633"/>
    <mergeCell ref="H633:I633"/>
    <mergeCell ref="M633:N633"/>
    <mergeCell ref="C634:D634"/>
    <mergeCell ref="H634:I634"/>
    <mergeCell ref="M634:N634"/>
    <mergeCell ref="C639:D639"/>
    <mergeCell ref="H639:I639"/>
    <mergeCell ref="M639:N639"/>
    <mergeCell ref="C640:D640"/>
    <mergeCell ref="H640:I640"/>
    <mergeCell ref="M640:N640"/>
    <mergeCell ref="C637:D637"/>
    <mergeCell ref="H637:I637"/>
    <mergeCell ref="M637:N637"/>
    <mergeCell ref="C638:D638"/>
    <mergeCell ref="H638:I638"/>
    <mergeCell ref="M638:N638"/>
    <mergeCell ref="C643:D643"/>
    <mergeCell ref="H643:I643"/>
    <mergeCell ref="M643:N643"/>
    <mergeCell ref="C644:D644"/>
    <mergeCell ref="H644:I644"/>
    <mergeCell ref="M644:N644"/>
    <mergeCell ref="C641:D641"/>
    <mergeCell ref="H641:I641"/>
    <mergeCell ref="M641:N641"/>
    <mergeCell ref="C642:D642"/>
    <mergeCell ref="H642:I642"/>
    <mergeCell ref="M642:N642"/>
    <mergeCell ref="C647:D647"/>
    <mergeCell ref="H647:I647"/>
    <mergeCell ref="M647:N647"/>
    <mergeCell ref="C648:D648"/>
    <mergeCell ref="H648:I648"/>
    <mergeCell ref="M648:N648"/>
    <mergeCell ref="C645:D645"/>
    <mergeCell ref="H645:I645"/>
    <mergeCell ref="M645:N645"/>
    <mergeCell ref="C646:D646"/>
    <mergeCell ref="H646:I646"/>
    <mergeCell ref="M646:N646"/>
    <mergeCell ref="C651:D651"/>
    <mergeCell ref="H651:I651"/>
    <mergeCell ref="M651:N651"/>
    <mergeCell ref="C652:D652"/>
    <mergeCell ref="H652:I652"/>
    <mergeCell ref="M652:N652"/>
    <mergeCell ref="C649:D649"/>
    <mergeCell ref="H649:I649"/>
    <mergeCell ref="M649:N649"/>
    <mergeCell ref="C650:D650"/>
    <mergeCell ref="H650:I650"/>
    <mergeCell ref="M650:N650"/>
    <mergeCell ref="C655:D655"/>
    <mergeCell ref="H655:I655"/>
    <mergeCell ref="M655:N655"/>
    <mergeCell ref="C656:D656"/>
    <mergeCell ref="H656:I656"/>
    <mergeCell ref="M656:N656"/>
    <mergeCell ref="C653:D653"/>
    <mergeCell ref="H653:I653"/>
    <mergeCell ref="M653:N653"/>
    <mergeCell ref="C654:D654"/>
    <mergeCell ref="H654:I654"/>
    <mergeCell ref="M654:N654"/>
    <mergeCell ref="C659:D659"/>
    <mergeCell ref="H659:I659"/>
    <mergeCell ref="M659:N659"/>
    <mergeCell ref="C660:D660"/>
    <mergeCell ref="H660:I660"/>
    <mergeCell ref="M660:N660"/>
    <mergeCell ref="C657:D657"/>
    <mergeCell ref="H657:I657"/>
    <mergeCell ref="M657:N657"/>
    <mergeCell ref="C658:D658"/>
    <mergeCell ref="H658:I658"/>
    <mergeCell ref="M658:N658"/>
    <mergeCell ref="C663:D663"/>
    <mergeCell ref="H663:I663"/>
    <mergeCell ref="M663:N663"/>
    <mergeCell ref="C664:D664"/>
    <mergeCell ref="H664:I664"/>
    <mergeCell ref="M664:N664"/>
    <mergeCell ref="C661:D661"/>
    <mergeCell ref="H661:I661"/>
    <mergeCell ref="M661:N661"/>
    <mergeCell ref="C662:D662"/>
    <mergeCell ref="H662:I662"/>
    <mergeCell ref="M662:N662"/>
    <mergeCell ref="C667:D667"/>
    <mergeCell ref="H667:I667"/>
    <mergeCell ref="M667:N667"/>
    <mergeCell ref="C668:D668"/>
    <mergeCell ref="H668:I668"/>
    <mergeCell ref="M668:N668"/>
    <mergeCell ref="C665:D665"/>
    <mergeCell ref="H665:I665"/>
    <mergeCell ref="M665:N665"/>
    <mergeCell ref="C666:D666"/>
    <mergeCell ref="H666:I666"/>
    <mergeCell ref="M666:N666"/>
    <mergeCell ref="C671:D671"/>
    <mergeCell ref="H671:I671"/>
    <mergeCell ref="M671:N671"/>
    <mergeCell ref="C672:D672"/>
    <mergeCell ref="H672:I672"/>
    <mergeCell ref="M672:N672"/>
    <mergeCell ref="C669:D669"/>
    <mergeCell ref="H669:I669"/>
    <mergeCell ref="M669:N669"/>
    <mergeCell ref="C670:D670"/>
    <mergeCell ref="H670:I670"/>
    <mergeCell ref="M670:N670"/>
    <mergeCell ref="C675:D675"/>
    <mergeCell ref="H675:I675"/>
    <mergeCell ref="M675:N675"/>
    <mergeCell ref="C676:D676"/>
    <mergeCell ref="H676:I676"/>
    <mergeCell ref="M676:N676"/>
    <mergeCell ref="C673:D673"/>
    <mergeCell ref="H673:I673"/>
    <mergeCell ref="M673:N673"/>
    <mergeCell ref="C674:D674"/>
    <mergeCell ref="H674:I674"/>
    <mergeCell ref="M674:N674"/>
    <mergeCell ref="H689:I689"/>
    <mergeCell ref="M689:N689"/>
    <mergeCell ref="C690:D690"/>
    <mergeCell ref="H690:I690"/>
    <mergeCell ref="M690:N690"/>
    <mergeCell ref="C679:D679"/>
    <mergeCell ref="H679:I679"/>
    <mergeCell ref="M679:N679"/>
    <mergeCell ref="C680:D680"/>
    <mergeCell ref="H680:I680"/>
    <mergeCell ref="M680:N680"/>
    <mergeCell ref="C677:D677"/>
    <mergeCell ref="H677:I677"/>
    <mergeCell ref="M677:N677"/>
    <mergeCell ref="C678:D678"/>
    <mergeCell ref="H678:I678"/>
    <mergeCell ref="M678:N678"/>
    <mergeCell ref="C683:D683"/>
    <mergeCell ref="H683:I683"/>
    <mergeCell ref="M683:N683"/>
    <mergeCell ref="C684:D684"/>
    <mergeCell ref="H684:I684"/>
    <mergeCell ref="M684:N684"/>
    <mergeCell ref="C681:D681"/>
    <mergeCell ref="H681:I681"/>
    <mergeCell ref="M681:N681"/>
    <mergeCell ref="C682:D682"/>
    <mergeCell ref="H682:I682"/>
    <mergeCell ref="M682:N682"/>
    <mergeCell ref="C695:D695"/>
    <mergeCell ref="H695:I695"/>
    <mergeCell ref="M695:N695"/>
    <mergeCell ref="C696:D696"/>
    <mergeCell ref="H696:I696"/>
    <mergeCell ref="M696:N696"/>
    <mergeCell ref="C693:D693"/>
    <mergeCell ref="H693:I693"/>
    <mergeCell ref="M693:N693"/>
    <mergeCell ref="C694:D694"/>
    <mergeCell ref="H694:I694"/>
    <mergeCell ref="M694:N694"/>
    <mergeCell ref="BA153:BA166"/>
    <mergeCell ref="C687:D687"/>
    <mergeCell ref="H687:I687"/>
    <mergeCell ref="M687:N687"/>
    <mergeCell ref="C688:D688"/>
    <mergeCell ref="H688:I688"/>
    <mergeCell ref="M688:N688"/>
    <mergeCell ref="C685:D685"/>
    <mergeCell ref="H685:I685"/>
    <mergeCell ref="M685:N685"/>
    <mergeCell ref="C686:D686"/>
    <mergeCell ref="H686:I686"/>
    <mergeCell ref="M686:N686"/>
    <mergeCell ref="C691:D691"/>
    <mergeCell ref="H691:I691"/>
    <mergeCell ref="M691:N691"/>
    <mergeCell ref="C692:D692"/>
    <mergeCell ref="H692:I692"/>
    <mergeCell ref="M692:N692"/>
    <mergeCell ref="C689:D689"/>
  </mergeCells>
  <conditionalFormatting sqref="BC1:CZ1048576">
    <cfRule type="cellIs" dxfId="2"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7041"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7042"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7043"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7044"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7045"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7046"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7047"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7048"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7049"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7050"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7051"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7052"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7053"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7054"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7055"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7056" r:id="rId19" name="B_Matrix">
              <controlPr defaultSize="0" print="0" autoFill="0" autoPict="0" macro="[0]!GoTo_WATER">
                <anchor moveWithCells="1">
                  <from>
                    <xdr:col>1</xdr:col>
                    <xdr:colOff>228600</xdr:colOff>
                    <xdr:row>398</xdr:row>
                    <xdr:rowOff>95250</xdr:rowOff>
                  </from>
                  <to>
                    <xdr:col>1</xdr:col>
                    <xdr:colOff>1704975</xdr:colOff>
                    <xdr:row>399</xdr:row>
                    <xdr:rowOff>285750</xdr:rowOff>
                  </to>
                </anchor>
              </controlPr>
            </control>
          </mc:Choice>
        </mc:AlternateContent>
        <mc:AlternateContent xmlns:mc="http://schemas.openxmlformats.org/markup-compatibility/2006">
          <mc:Choice Requires="x14">
            <control shapeId="257057"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7058"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7059"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7060"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7061"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7062"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7063"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7064"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7065"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7066"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7067"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7068"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7069"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7070"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7071"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7072"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7073"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7074"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7075"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7076"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7077"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7078"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7079"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7080"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7081"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7082"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7083"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7084"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7085"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7086"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7087"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7088"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7089"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7090"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7091"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7C3E28-D51D-43B9-A3A0-21526A15DD49}">
  <sheetPr codeName="Feuil9"/>
  <dimension ref="A1:CZ1200"/>
  <sheetViews>
    <sheetView showGridLines="false" workbookViewId="0"/>
  </sheetViews>
  <sheetFormatPr defaultColWidth="9.140625" defaultRowHeight="15" customHeight="true" x14ac:dyDescent="0.2"/>
  <cols>
    <col min="1" max="1" width="31.5703125" style="450" customWidth="true"/>
    <col min="2" max="2" width="41.5703125" style="450" customWidth="true"/>
    <col min="3" max="17" width="10.7109375" style="450" customWidth="true"/>
    <col min="18" max="47" width="12.5703125" style="450" customWidth="true"/>
    <col min="48" max="52" width="12.5703125" style="356" customWidth="true"/>
    <col min="53" max="53" width="31.5703125" style="451" customWidth="true"/>
    <col min="54" max="54" width="41.5703125" style="380" customWidth="true"/>
    <col min="55" max="69" width="9.140625" style="451"/>
    <col min="70" max="77" width="12.5703125" style="451" customWidth="true"/>
    <col min="78" max="104" width="12.5703125" style="356" customWidth="true"/>
    <col min="105" max="16384" width="9.140625" style="450"/>
  </cols>
  <sheetData>
    <row r="1" s="313" customFormat="true" ht="18" customHeight="true" x14ac:dyDescent="0.2">
      <c r="AV1" s="356"/>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V2" s="356"/>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2016</v>
      </c>
      <c r="B3" s="373"/>
      <c r="AV3" s="356"/>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V4" s="356"/>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V5" s="356"/>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V6" s="356"/>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V7" s="356"/>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V8" s="356"/>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DHS16</v>
      </c>
      <c r="AV9" s="356"/>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tr">
        <f>B1028</f>
        <v/>
      </c>
      <c r="B10" s="196"/>
      <c r="AV10" s="35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tr">
        <f>B1027</f>
        <v/>
      </c>
      <c r="B11" s="195"/>
      <c r="AV11" s="356"/>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V12" s="35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V13" s="356"/>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337"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5"/>
      <c r="AT14" s="415"/>
      <c r="AU14" s="415"/>
      <c r="AV14" s="42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426"/>
      <c r="CN14" s="426"/>
      <c r="CO14" s="426"/>
      <c r="CP14" s="426"/>
      <c r="CQ14" s="426"/>
      <c r="CR14" s="426"/>
      <c r="CS14" s="426"/>
      <c r="CT14" s="426"/>
      <c r="CU14" s="426"/>
      <c r="CV14" s="360"/>
      <c r="CW14" s="360"/>
      <c r="CX14" s="360"/>
      <c r="CY14" s="360"/>
      <c r="CZ14" s="360"/>
    </row>
    <row r="15" s="337" customFormat="true" ht="24"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375</v>
      </c>
      <c r="T15" s="581" t="s">
        <v>149</v>
      </c>
      <c r="U15" s="581" t="s">
        <v>430</v>
      </c>
      <c r="V15" s="581" t="s">
        <v>150</v>
      </c>
      <c r="W15" s="581" t="s">
        <v>151</v>
      </c>
      <c r="X15" s="581" t="s">
        <v>432</v>
      </c>
      <c r="Y15" s="581" t="s">
        <v>488</v>
      </c>
      <c r="Z15" s="581" t="s">
        <v>433</v>
      </c>
      <c r="AA15" s="581" t="s">
        <v>152</v>
      </c>
      <c r="AB15" s="581" t="s">
        <v>153</v>
      </c>
      <c r="AC15" s="581" t="s">
        <v>435</v>
      </c>
      <c r="AD15" s="581" t="s">
        <v>489</v>
      </c>
      <c r="AE15" s="581" t="s">
        <v>154</v>
      </c>
      <c r="AF15" s="581" t="s">
        <v>155</v>
      </c>
      <c r="AG15" s="581" t="s">
        <v>156</v>
      </c>
      <c r="AH15" s="581" t="s">
        <v>157</v>
      </c>
      <c r="AI15" s="581" t="s">
        <v>436</v>
      </c>
      <c r="AJ15" s="581" t="s">
        <v>158</v>
      </c>
      <c r="AK15" s="581" t="s">
        <v>159</v>
      </c>
      <c r="AL15" s="581" t="s">
        <v>160</v>
      </c>
      <c r="AM15" s="581" t="s">
        <v>437</v>
      </c>
      <c r="AN15" s="581" t="s">
        <v>161</v>
      </c>
      <c r="AO15" s="581" t="s">
        <v>162</v>
      </c>
      <c r="AP15" s="581" t="s">
        <v>163</v>
      </c>
      <c r="AQ15" s="581" t="s">
        <v>164</v>
      </c>
      <c r="AR15" s="581" t="s">
        <v>438</v>
      </c>
      <c r="AS15" s="581" t="s">
        <v>165</v>
      </c>
      <c r="AT15" s="581" t="s">
        <v>166</v>
      </c>
      <c r="AU15" s="582" t="s">
        <v>167</v>
      </c>
      <c r="AV15" s="425"/>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375</v>
      </c>
      <c r="BT15" s="554" t="s">
        <v>149</v>
      </c>
      <c r="BU15" s="554" t="s">
        <v>430</v>
      </c>
      <c r="BV15" s="554" t="s">
        <v>150</v>
      </c>
      <c r="BW15" s="554" t="s">
        <v>151</v>
      </c>
      <c r="BX15" s="554" t="s">
        <v>432</v>
      </c>
      <c r="BY15" s="555" t="s">
        <v>488</v>
      </c>
      <c r="BZ15" s="555" t="s">
        <v>433</v>
      </c>
      <c r="CA15" s="555" t="s">
        <v>152</v>
      </c>
      <c r="CB15" s="555" t="s">
        <v>153</v>
      </c>
      <c r="CC15" s="555" t="s">
        <v>435</v>
      </c>
      <c r="CD15" s="555" t="s">
        <v>489</v>
      </c>
      <c r="CE15" s="555" t="s">
        <v>154</v>
      </c>
      <c r="CF15" s="555" t="s">
        <v>155</v>
      </c>
      <c r="CG15" s="555" t="s">
        <v>156</v>
      </c>
      <c r="CH15" s="555" t="s">
        <v>157</v>
      </c>
      <c r="CI15" s="555" t="s">
        <v>436</v>
      </c>
      <c r="CJ15" s="555" t="s">
        <v>158</v>
      </c>
      <c r="CK15" s="555" t="s">
        <v>159</v>
      </c>
      <c r="CL15" s="555" t="s">
        <v>160</v>
      </c>
      <c r="CM15" s="555" t="s">
        <v>437</v>
      </c>
      <c r="CN15" s="555" t="s">
        <v>161</v>
      </c>
      <c r="CO15" s="555" t="s">
        <v>162</v>
      </c>
      <c r="CP15" s="555" t="s">
        <v>163</v>
      </c>
      <c r="CQ15" s="555" t="s">
        <v>164</v>
      </c>
      <c r="CR15" s="555" t="s">
        <v>438</v>
      </c>
      <c r="CS15" s="555" t="s">
        <v>165</v>
      </c>
      <c r="CT15" s="555" t="s">
        <v>166</v>
      </c>
      <c r="CU15" s="555" t="s">
        <v>167</v>
      </c>
      <c r="CV15" s="201"/>
      <c r="CW15" s="201"/>
      <c r="CX15" s="201"/>
      <c r="CY15" s="201"/>
      <c r="CZ15" s="201"/>
    </row>
    <row r="16" s="337" customFormat="true" ht="15" customHeight="true" x14ac:dyDescent="0.2">
      <c r="A16" s="1068" t="s">
        <v>13</v>
      </c>
      <c r="B16" s="386" t="s">
        <v>14</v>
      </c>
      <c r="C16" s="145">
        <v>38.369502938128477</v>
      </c>
      <c r="D16" s="144">
        <v>47.168965386350749</v>
      </c>
      <c r="E16" s="144">
        <v>54.19570368905233</v>
      </c>
      <c r="F16" s="144">
        <v>74.40370903837632</v>
      </c>
      <c r="G16" s="143">
        <v>94.603252126009892</v>
      </c>
      <c r="H16" s="142">
        <v>78.762197459908108</v>
      </c>
      <c r="I16" s="144">
        <v>90.904337346320631</v>
      </c>
      <c r="J16" s="144">
        <v>95.211798744030133</v>
      </c>
      <c r="K16" s="144">
        <v>98.298903860240173</v>
      </c>
      <c r="L16" s="141">
        <v>98.541771041998544</v>
      </c>
      <c r="M16" s="145">
        <v>33.906642119878427</v>
      </c>
      <c r="N16" s="144">
        <v>43.864409748030191</v>
      </c>
      <c r="O16" s="144">
        <v>48.895501379113227</v>
      </c>
      <c r="P16" s="144">
        <v>50.344496230291533</v>
      </c>
      <c r="Q16" s="143">
        <v>67.540754948847905</v>
      </c>
      <c r="R16" s="142">
        <v>81.142485350250865</v>
      </c>
      <c r="S16" s="144">
        <v>97.9338139173244</v>
      </c>
      <c r="T16" s="144">
        <v>65.989949375843622</v>
      </c>
      <c r="U16" s="144">
        <v>45.644784243495621</v>
      </c>
      <c r="V16" s="144">
        <v>58.985429639905121</v>
      </c>
      <c r="W16" s="144">
        <v>44.396184530231217</v>
      </c>
      <c r="X16" s="144">
        <v>94.862157974254188</v>
      </c>
      <c r="Y16" s="144">
        <v>98.387545245746139</v>
      </c>
      <c r="Z16" s="144">
        <v>44.877238080531853</v>
      </c>
      <c r="AA16" s="144">
        <v>59.777060060487244</v>
      </c>
      <c r="AB16" s="144">
        <v>96.118049680254273</v>
      </c>
      <c r="AC16" s="144">
        <v>100</v>
      </c>
      <c r="AD16" s="144">
        <v>95.526183295353974</v>
      </c>
      <c r="AE16" s="144">
        <v>50.822698398399957</v>
      </c>
      <c r="AF16" s="144">
        <v>57.022651786962811</v>
      </c>
      <c r="AG16" s="144">
        <v>43.671281658231351</v>
      </c>
      <c r="AH16" s="144">
        <v>50.853003306787393</v>
      </c>
      <c r="AI16" s="144">
        <v>99.385054112595611</v>
      </c>
      <c r="AJ16" s="144">
        <v>63.663584880243448</v>
      </c>
      <c r="AK16" s="144">
        <v>67.919976522095425</v>
      </c>
      <c r="AL16" s="144">
        <v>63.789542653856856</v>
      </c>
      <c r="AM16" s="144">
        <v>63.572641906962509</v>
      </c>
      <c r="AN16" s="144">
        <v>40.618817790598868</v>
      </c>
      <c r="AO16" s="144">
        <v>38.799858866861989</v>
      </c>
      <c r="AP16" s="144">
        <v>59.293171072628304</v>
      </c>
      <c r="AQ16" s="144">
        <v>50.196100862022419</v>
      </c>
      <c r="AR16" s="144">
        <v>66.147438273967666</v>
      </c>
      <c r="AS16" s="144">
        <v>53.245712680589641</v>
      </c>
      <c r="AT16" s="144">
        <v>34.475693205529382</v>
      </c>
      <c r="AU16" s="141">
        <v>72.215092733380587</v>
      </c>
      <c r="AV16" s="425"/>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47" t="s">
        <v>35</v>
      </c>
      <c r="CN16" s="47" t="s">
        <v>35</v>
      </c>
      <c r="CO16" s="47" t="s">
        <v>35</v>
      </c>
      <c r="CP16" s="47" t="s">
        <v>35</v>
      </c>
      <c r="CQ16" s="47" t="s">
        <v>35</v>
      </c>
      <c r="CR16" s="47" t="s">
        <v>35</v>
      </c>
      <c r="CS16" s="47" t="s">
        <v>35</v>
      </c>
      <c r="CT16" s="47" t="s">
        <v>35</v>
      </c>
      <c r="CU16" s="47" t="s">
        <v>35</v>
      </c>
      <c r="CV16" s="7"/>
      <c r="CW16" s="7"/>
      <c r="CX16" s="7"/>
      <c r="CY16" s="7"/>
      <c r="CZ16" s="7"/>
    </row>
    <row r="17" s="337" customFormat="true" ht="15" customHeight="true" x14ac:dyDescent="0.2">
      <c r="A17" s="1069"/>
      <c r="B17" s="387" t="s">
        <v>51</v>
      </c>
      <c r="C17" s="140">
        <v>61.630497061871438</v>
      </c>
      <c r="D17" s="139">
        <v>52.831034613649223</v>
      </c>
      <c r="E17" s="139">
        <v>45.8042963109475</v>
      </c>
      <c r="F17" s="139">
        <v>25.596290961623502</v>
      </c>
      <c r="G17" s="138">
        <v>5.3967478739900807</v>
      </c>
      <c r="H17" s="137">
        <v>21.237802540091845</v>
      </c>
      <c r="I17" s="139">
        <v>9.095662653679387</v>
      </c>
      <c r="J17" s="139">
        <v>4.7882012559698639</v>
      </c>
      <c r="K17" s="139">
        <v>1.7010961397598019</v>
      </c>
      <c r="L17" s="136">
        <v>1.4582289580014527</v>
      </c>
      <c r="M17" s="140">
        <v>66.093357880121516</v>
      </c>
      <c r="N17" s="139">
        <v>56.135590251969901</v>
      </c>
      <c r="O17" s="139">
        <v>51.104498620886538</v>
      </c>
      <c r="P17" s="139">
        <v>49.655503769708289</v>
      </c>
      <c r="Q17" s="138">
        <v>32.459245051152067</v>
      </c>
      <c r="R17" s="137">
        <v>18.85751464974906</v>
      </c>
      <c r="S17" s="139">
        <v>2.0661860826755958</v>
      </c>
      <c r="T17" s="139">
        <v>34.010050624156371</v>
      </c>
      <c r="U17" s="139">
        <v>54.355215756504407</v>
      </c>
      <c r="V17" s="139">
        <v>41.014570360094872</v>
      </c>
      <c r="W17" s="139">
        <v>55.603815469768868</v>
      </c>
      <c r="X17" s="139">
        <v>5.1378420257457851</v>
      </c>
      <c r="Y17" s="139">
        <v>1.6124547542538767</v>
      </c>
      <c r="Z17" s="139">
        <v>55.122761919468189</v>
      </c>
      <c r="AA17" s="139">
        <v>40.222939939512784</v>
      </c>
      <c r="AB17" s="139">
        <v>3.8819503197456964</v>
      </c>
      <c r="AC17" s="139">
        <v>0</v>
      </c>
      <c r="AD17" s="139">
        <v>4.4738167046459871</v>
      </c>
      <c r="AE17" s="139">
        <v>49.177301601599964</v>
      </c>
      <c r="AF17" s="139">
        <v>42.977348213037061</v>
      </c>
      <c r="AG17" s="139">
        <v>56.328718341768621</v>
      </c>
      <c r="AH17" s="139">
        <v>49.146996693212678</v>
      </c>
      <c r="AI17" s="139">
        <v>0.61494588740441813</v>
      </c>
      <c r="AJ17" s="139">
        <v>36.336415119756552</v>
      </c>
      <c r="AK17" s="139">
        <v>32.080023477904632</v>
      </c>
      <c r="AL17" s="139">
        <v>36.210457346143194</v>
      </c>
      <c r="AM17" s="139">
        <v>36.427358093037427</v>
      </c>
      <c r="AN17" s="139">
        <v>59.381182209401075</v>
      </c>
      <c r="AO17" s="139">
        <v>61.200141133138011</v>
      </c>
      <c r="AP17" s="139">
        <v>40.706828927371689</v>
      </c>
      <c r="AQ17" s="139">
        <v>49.803899137977595</v>
      </c>
      <c r="AR17" s="139">
        <v>33.852561726032363</v>
      </c>
      <c r="AS17" s="139">
        <v>46.754287319410395</v>
      </c>
      <c r="AT17" s="139">
        <v>65.524306794470533</v>
      </c>
      <c r="AU17" s="136">
        <v>27.784907266619431</v>
      </c>
      <c r="AV17" s="425"/>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46" t="s">
        <v>35</v>
      </c>
      <c r="CN17" s="46" t="s">
        <v>35</v>
      </c>
      <c r="CO17" s="46" t="s">
        <v>35</v>
      </c>
      <c r="CP17" s="46" t="s">
        <v>35</v>
      </c>
      <c r="CQ17" s="46" t="s">
        <v>35</v>
      </c>
      <c r="CR17" s="46" t="s">
        <v>35</v>
      </c>
      <c r="CS17" s="46" t="s">
        <v>35</v>
      </c>
      <c r="CT17" s="46" t="s">
        <v>35</v>
      </c>
      <c r="CU17" s="46" t="s">
        <v>35</v>
      </c>
      <c r="CV17" s="7"/>
      <c r="CW17" s="7"/>
      <c r="CX17" s="7"/>
      <c r="CY17" s="7"/>
      <c r="CZ17" s="7"/>
    </row>
    <row r="18" s="337" customFormat="true" ht="15" customHeight="true" x14ac:dyDescent="0.2">
      <c r="A18" s="1069" t="s">
        <v>60</v>
      </c>
      <c r="B18" s="387" t="s">
        <v>15</v>
      </c>
      <c r="C18" s="140">
        <v>24.597145377015831</v>
      </c>
      <c r="D18" s="139">
        <v>32.424227485717786</v>
      </c>
      <c r="E18" s="139">
        <v>39.690662384791359</v>
      </c>
      <c r="F18" s="139">
        <v>62.747341584146341</v>
      </c>
      <c r="G18" s="138">
        <v>87.003935820890703</v>
      </c>
      <c r="H18" s="137">
        <v>65.578107811508858</v>
      </c>
      <c r="I18" s="139">
        <v>78.968302897455246</v>
      </c>
      <c r="J18" s="139">
        <v>85.713683284749081</v>
      </c>
      <c r="K18" s="139">
        <v>89.63714703324122</v>
      </c>
      <c r="L18" s="136">
        <v>92.466832965903777</v>
      </c>
      <c r="M18" s="140">
        <v>19.141479750375087</v>
      </c>
      <c r="N18" s="139">
        <v>31.149563524576386</v>
      </c>
      <c r="O18" s="139">
        <v>32.21932245551271</v>
      </c>
      <c r="P18" s="139">
        <v>36.97440217832937</v>
      </c>
      <c r="Q18" s="138">
        <v>57.368786348826553</v>
      </c>
      <c r="R18" s="137">
        <v>58.287094085903504</v>
      </c>
      <c r="S18" s="139">
        <v>89.922590092659917</v>
      </c>
      <c r="T18" s="139">
        <v>47.782643353038495</v>
      </c>
      <c r="U18" s="139">
        <v>29.567300215084778</v>
      </c>
      <c r="V18" s="139">
        <v>55.364429179885597</v>
      </c>
      <c r="W18" s="139">
        <v>27.847524251866179</v>
      </c>
      <c r="X18" s="139">
        <v>93.180019766982795</v>
      </c>
      <c r="Y18" s="139">
        <v>79.868861539440232</v>
      </c>
      <c r="Z18" s="139">
        <v>38.02008419303619</v>
      </c>
      <c r="AA18" s="139">
        <v>41.614601304748348</v>
      </c>
      <c r="AB18" s="139">
        <v>85.980488955631699</v>
      </c>
      <c r="AC18" s="139">
        <v>97.473026637422848</v>
      </c>
      <c r="AD18" s="139">
        <v>92.632969798371647</v>
      </c>
      <c r="AE18" s="139">
        <v>40.443505432895265</v>
      </c>
      <c r="AF18" s="139">
        <v>44.729686015248802</v>
      </c>
      <c r="AG18" s="139">
        <v>32.455718499386094</v>
      </c>
      <c r="AH18" s="139">
        <v>42.054839092927978</v>
      </c>
      <c r="AI18" s="139">
        <v>94.131976626751708</v>
      </c>
      <c r="AJ18" s="139">
        <v>56.028300443897251</v>
      </c>
      <c r="AK18" s="139">
        <v>48.584582814019825</v>
      </c>
      <c r="AL18" s="139">
        <v>49.441318265048736</v>
      </c>
      <c r="AM18" s="139">
        <v>60.555899710372842</v>
      </c>
      <c r="AN18" s="139">
        <v>33.682600772992551</v>
      </c>
      <c r="AO18" s="139">
        <v>27.365219028313849</v>
      </c>
      <c r="AP18" s="139">
        <v>48.842343905827725</v>
      </c>
      <c r="AQ18" s="139">
        <v>27.286599616466521</v>
      </c>
      <c r="AR18" s="139">
        <v>47.521947576912829</v>
      </c>
      <c r="AS18" s="139">
        <v>44.290403058030378</v>
      </c>
      <c r="AT18" s="139">
        <v>26.428216780180747</v>
      </c>
      <c r="AU18" s="136">
        <v>62.140835226210065</v>
      </c>
      <c r="AV18" s="425"/>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46" t="s">
        <v>35</v>
      </c>
      <c r="CN18" s="46" t="s">
        <v>35</v>
      </c>
      <c r="CO18" s="46" t="s">
        <v>35</v>
      </c>
      <c r="CP18" s="46" t="s">
        <v>35</v>
      </c>
      <c r="CQ18" s="46" t="s">
        <v>35</v>
      </c>
      <c r="CR18" s="46" t="s">
        <v>35</v>
      </c>
      <c r="CS18" s="46" t="s">
        <v>35</v>
      </c>
      <c r="CT18" s="46" t="s">
        <v>35</v>
      </c>
      <c r="CU18" s="46" t="s">
        <v>35</v>
      </c>
      <c r="CV18" s="7"/>
      <c r="CW18" s="7"/>
      <c r="CX18" s="7"/>
      <c r="CY18" s="7"/>
      <c r="CZ18" s="7"/>
    </row>
    <row r="19" s="337" customFormat="true" ht="15" customHeight="true" x14ac:dyDescent="0.2">
      <c r="A19" s="1069"/>
      <c r="B19" s="387" t="s">
        <v>16</v>
      </c>
      <c r="C19" s="140">
        <v>13.772357561112678</v>
      </c>
      <c r="D19" s="139">
        <v>14.744737900633012</v>
      </c>
      <c r="E19" s="139">
        <v>14.505041304260956</v>
      </c>
      <c r="F19" s="139">
        <v>11.656367454229805</v>
      </c>
      <c r="G19" s="138">
        <v>7.5993163051192454</v>
      </c>
      <c r="H19" s="137">
        <v>13.184089648399302</v>
      </c>
      <c r="I19" s="139">
        <v>11.936034448865309</v>
      </c>
      <c r="J19" s="139">
        <v>9.4981154592810544</v>
      </c>
      <c r="K19" s="139">
        <v>8.6617568269989835</v>
      </c>
      <c r="L19" s="136">
        <v>6.0749380760947957</v>
      </c>
      <c r="M19" s="140">
        <v>14.765162369503345</v>
      </c>
      <c r="N19" s="139">
        <v>12.714846223453849</v>
      </c>
      <c r="O19" s="139">
        <v>16.676178923600556</v>
      </c>
      <c r="P19" s="139">
        <v>13.370094051962189</v>
      </c>
      <c r="Q19" s="138">
        <v>10.171968600021387</v>
      </c>
      <c r="R19" s="137">
        <v>22.855391264347332</v>
      </c>
      <c r="S19" s="139">
        <v>8.0112238246645511</v>
      </c>
      <c r="T19" s="139">
        <v>18.20730602280511</v>
      </c>
      <c r="U19" s="139">
        <v>16.077484028410904</v>
      </c>
      <c r="V19" s="139">
        <v>3.6210004600195358</v>
      </c>
      <c r="W19" s="139">
        <v>16.54866027836507</v>
      </c>
      <c r="X19" s="139">
        <v>1.6821382072714033</v>
      </c>
      <c r="Y19" s="139">
        <v>18.518683706305943</v>
      </c>
      <c r="Z19" s="139">
        <v>6.8571538874956648</v>
      </c>
      <c r="AA19" s="139">
        <v>18.162458755738857</v>
      </c>
      <c r="AB19" s="139">
        <v>10.137560724622606</v>
      </c>
      <c r="AC19" s="139">
        <v>2.5269733625771433</v>
      </c>
      <c r="AD19" s="139">
        <v>2.8932134969823458</v>
      </c>
      <c r="AE19" s="139">
        <v>10.379192965504698</v>
      </c>
      <c r="AF19" s="139">
        <v>12.292965771713998</v>
      </c>
      <c r="AG19" s="139">
        <v>11.215563158845207</v>
      </c>
      <c r="AH19" s="139">
        <v>8.798164213859426</v>
      </c>
      <c r="AI19" s="139">
        <v>5.2530774858438409</v>
      </c>
      <c r="AJ19" s="139">
        <v>7.6352844363461969</v>
      </c>
      <c r="AK19" s="139">
        <v>19.335393708075685</v>
      </c>
      <c r="AL19" s="139">
        <v>14.348224388808067</v>
      </c>
      <c r="AM19" s="139">
        <v>3.016742196589671</v>
      </c>
      <c r="AN19" s="139">
        <v>6.9362170176063112</v>
      </c>
      <c r="AO19" s="139">
        <v>11.434639838548138</v>
      </c>
      <c r="AP19" s="139">
        <v>10.450827166800543</v>
      </c>
      <c r="AQ19" s="139">
        <v>22.909501245555905</v>
      </c>
      <c r="AR19" s="139">
        <v>18.625490697054836</v>
      </c>
      <c r="AS19" s="139">
        <v>8.9553096225592999</v>
      </c>
      <c r="AT19" s="139">
        <v>8.0474764253486146</v>
      </c>
      <c r="AU19" s="136">
        <v>10.074257507170579</v>
      </c>
      <c r="AV19" s="425"/>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46" t="s">
        <v>35</v>
      </c>
      <c r="CN19" s="46" t="s">
        <v>35</v>
      </c>
      <c r="CO19" s="46" t="s">
        <v>35</v>
      </c>
      <c r="CP19" s="46" t="s">
        <v>35</v>
      </c>
      <c r="CQ19" s="46" t="s">
        <v>35</v>
      </c>
      <c r="CR19" s="46" t="s">
        <v>35</v>
      </c>
      <c r="CS19" s="46" t="s">
        <v>35</v>
      </c>
      <c r="CT19" s="46" t="s">
        <v>35</v>
      </c>
      <c r="CU19" s="46" t="s">
        <v>35</v>
      </c>
      <c r="CV19" s="7"/>
      <c r="CW19" s="7"/>
      <c r="CX19" s="7"/>
      <c r="CY19" s="7"/>
      <c r="CZ19" s="7"/>
    </row>
    <row r="20" s="337" customFormat="true" ht="15" customHeight="true" x14ac:dyDescent="0.2">
      <c r="A20" s="1069"/>
      <c r="B20" s="387" t="s">
        <v>22</v>
      </c>
      <c r="C20" s="140">
        <v>40.202751774510652</v>
      </c>
      <c r="D20" s="139">
        <v>35.391890855683911</v>
      </c>
      <c r="E20" s="139">
        <v>29.152952525084963</v>
      </c>
      <c r="F20" s="139">
        <v>17.229233425941139</v>
      </c>
      <c r="G20" s="138">
        <v>3.350346988018396</v>
      </c>
      <c r="H20" s="137">
        <v>17.28953479483075</v>
      </c>
      <c r="I20" s="139">
        <v>7.3519624843363651</v>
      </c>
      <c r="J20" s="139">
        <v>4.0040183862147813</v>
      </c>
      <c r="K20" s="139">
        <v>1.434951521989664</v>
      </c>
      <c r="L20" s="136">
        <v>1.0354001914757602</v>
      </c>
      <c r="M20" s="140">
        <v>41.440822160885318</v>
      </c>
      <c r="N20" s="139">
        <v>38.799079607597818</v>
      </c>
      <c r="O20" s="139">
        <v>33.791050341593255</v>
      </c>
      <c r="P20" s="139">
        <v>30.888920176700179</v>
      </c>
      <c r="Q20" s="138">
        <v>19.937943280587163</v>
      </c>
      <c r="R20" s="137">
        <v>7.4262479038492684</v>
      </c>
      <c r="S20" s="139">
        <v>2.0661860826755958</v>
      </c>
      <c r="T20" s="139">
        <v>33.710089329111419</v>
      </c>
      <c r="U20" s="139">
        <v>46.541827008994993</v>
      </c>
      <c r="V20" s="139">
        <v>26.396534758450883</v>
      </c>
      <c r="W20" s="139">
        <v>30.233895868919181</v>
      </c>
      <c r="X20" s="139">
        <v>5.1378420257457851</v>
      </c>
      <c r="Y20" s="139">
        <v>1.6124547542538767</v>
      </c>
      <c r="Z20" s="139">
        <v>32.549086464475522</v>
      </c>
      <c r="AA20" s="139">
        <v>34.684168443264234</v>
      </c>
      <c r="AB20" s="139">
        <v>2.8206956870024524</v>
      </c>
      <c r="AC20" s="139">
        <v>0</v>
      </c>
      <c r="AD20" s="139">
        <v>4.4738167046459871</v>
      </c>
      <c r="AE20" s="139">
        <v>34.27921205061233</v>
      </c>
      <c r="AF20" s="139">
        <v>20.369488154244632</v>
      </c>
      <c r="AG20" s="139">
        <v>31.544697384823266</v>
      </c>
      <c r="AH20" s="139">
        <v>36.663094336345047</v>
      </c>
      <c r="AI20" s="139">
        <v>0.48317176867489997</v>
      </c>
      <c r="AJ20" s="139">
        <v>16.851727336281801</v>
      </c>
      <c r="AK20" s="139">
        <v>30.281119159621809</v>
      </c>
      <c r="AL20" s="139">
        <v>19.029488688810204</v>
      </c>
      <c r="AM20" s="139">
        <v>22.433659162965029</v>
      </c>
      <c r="AN20" s="139">
        <v>43.727127189666525</v>
      </c>
      <c r="AO20" s="139">
        <v>43.351163715460096</v>
      </c>
      <c r="AP20" s="139">
        <v>19.762533533853176</v>
      </c>
      <c r="AQ20" s="139">
        <v>30.375724698677608</v>
      </c>
      <c r="AR20" s="139">
        <v>17.016750393921999</v>
      </c>
      <c r="AS20" s="139">
        <v>35.709527774225243</v>
      </c>
      <c r="AT20" s="139">
        <v>43.156209572828629</v>
      </c>
      <c r="AU20" s="136">
        <v>13.475448175079501</v>
      </c>
      <c r="AV20" s="425"/>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46" t="s">
        <v>35</v>
      </c>
      <c r="CN20" s="46" t="s">
        <v>35</v>
      </c>
      <c r="CO20" s="46" t="s">
        <v>35</v>
      </c>
      <c r="CP20" s="46" t="s">
        <v>35</v>
      </c>
      <c r="CQ20" s="46" t="s">
        <v>35</v>
      </c>
      <c r="CR20" s="46" t="s">
        <v>35</v>
      </c>
      <c r="CS20" s="46" t="s">
        <v>35</v>
      </c>
      <c r="CT20" s="46" t="s">
        <v>35</v>
      </c>
      <c r="CU20" s="46" t="s">
        <v>35</v>
      </c>
      <c r="CV20" s="7"/>
      <c r="CW20" s="7"/>
      <c r="CX20" s="7"/>
      <c r="CY20" s="7"/>
      <c r="CZ20" s="7"/>
    </row>
    <row r="21" s="337" customFormat="true" ht="15" customHeight="true" x14ac:dyDescent="0.2">
      <c r="A21" s="1069"/>
      <c r="B21" s="387" t="s">
        <v>17</v>
      </c>
      <c r="C21" s="140">
        <v>21.427745287360818</v>
      </c>
      <c r="D21" s="139">
        <v>17.439143757965265</v>
      </c>
      <c r="E21" s="139">
        <v>16.651343785862473</v>
      </c>
      <c r="F21" s="139">
        <v>8.3670575356823633</v>
      </c>
      <c r="G21" s="138">
        <v>2.0464008859716816</v>
      </c>
      <c r="H21" s="137">
        <v>3.9482677452610888</v>
      </c>
      <c r="I21" s="139">
        <v>1.743700169343023</v>
      </c>
      <c r="J21" s="139">
        <v>0.784182869755083</v>
      </c>
      <c r="K21" s="139">
        <v>0.26614461777013826</v>
      </c>
      <c r="L21" s="136">
        <v>0.4228287665256924</v>
      </c>
      <c r="M21" s="140">
        <v>24.652535719236184</v>
      </c>
      <c r="N21" s="139">
        <v>17.336510644372087</v>
      </c>
      <c r="O21" s="139">
        <v>17.313448279293276</v>
      </c>
      <c r="P21" s="139">
        <v>18.766583593008107</v>
      </c>
      <c r="Q21" s="138">
        <v>12.521301770564872</v>
      </c>
      <c r="R21" s="137">
        <v>11.431266745899798</v>
      </c>
      <c r="S21" s="139">
        <v>0</v>
      </c>
      <c r="T21" s="139">
        <v>0.29996129504494673</v>
      </c>
      <c r="U21" s="139">
        <v>7.8133887475094257</v>
      </c>
      <c r="V21" s="139">
        <v>14.618035601643975</v>
      </c>
      <c r="W21" s="139">
        <v>25.369919600849606</v>
      </c>
      <c r="X21" s="139">
        <v>0</v>
      </c>
      <c r="Y21" s="139">
        <v>0</v>
      </c>
      <c r="Z21" s="139">
        <v>22.573675454992699</v>
      </c>
      <c r="AA21" s="139">
        <v>5.5387714962485655</v>
      </c>
      <c r="AB21" s="139">
        <v>1.0612546327432451</v>
      </c>
      <c r="AC21" s="139">
        <v>0</v>
      </c>
      <c r="AD21" s="139">
        <v>0</v>
      </c>
      <c r="AE21" s="139">
        <v>14.898089550987567</v>
      </c>
      <c r="AF21" s="139">
        <v>22.607860058792465</v>
      </c>
      <c r="AG21" s="139">
        <v>24.784020956945284</v>
      </c>
      <c r="AH21" s="139">
        <v>12.483902356867606</v>
      </c>
      <c r="AI21" s="139">
        <v>0.13177411872951819</v>
      </c>
      <c r="AJ21" s="139">
        <v>19.484687783474733</v>
      </c>
      <c r="AK21" s="139">
        <v>1.7989043182828222</v>
      </c>
      <c r="AL21" s="139">
        <v>17.180968657332986</v>
      </c>
      <c r="AM21" s="139">
        <v>13.993698930072432</v>
      </c>
      <c r="AN21" s="139">
        <v>15.654055019734542</v>
      </c>
      <c r="AO21" s="139">
        <v>17.84897741767794</v>
      </c>
      <c r="AP21" s="139">
        <v>20.944295393518534</v>
      </c>
      <c r="AQ21" s="139">
        <v>19.428174439300012</v>
      </c>
      <c r="AR21" s="139">
        <v>16.835811332110367</v>
      </c>
      <c r="AS21" s="139">
        <v>11.044759545185173</v>
      </c>
      <c r="AT21" s="139">
        <v>22.368097221641946</v>
      </c>
      <c r="AU21" s="136">
        <v>14.309459091539924</v>
      </c>
      <c r="AV21" s="425"/>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46" t="s">
        <v>35</v>
      </c>
      <c r="CN21" s="46" t="s">
        <v>35</v>
      </c>
      <c r="CO21" s="46" t="s">
        <v>35</v>
      </c>
      <c r="CP21" s="46" t="s">
        <v>35</v>
      </c>
      <c r="CQ21" s="46" t="s">
        <v>35</v>
      </c>
      <c r="CR21" s="46" t="s">
        <v>35</v>
      </c>
      <c r="CS21" s="46" t="s">
        <v>35</v>
      </c>
      <c r="CT21" s="46" t="s">
        <v>35</v>
      </c>
      <c r="CU21" s="46" t="s">
        <v>35</v>
      </c>
      <c r="CV21" s="7"/>
      <c r="CW21" s="7"/>
      <c r="CX21" s="7"/>
      <c r="CY21" s="7"/>
      <c r="CZ21" s="7"/>
    </row>
    <row r="22" s="337" customFormat="true" ht="15" customHeight="true" x14ac:dyDescent="0.2">
      <c r="A22" s="1069" t="s">
        <v>54</v>
      </c>
      <c r="B22" s="387" t="s">
        <v>49</v>
      </c>
      <c r="C22" s="140">
        <v>35.894021309895138</v>
      </c>
      <c r="D22" s="139">
        <v>31.259404949551183</v>
      </c>
      <c r="E22" s="139">
        <v>26.764190363656098</v>
      </c>
      <c r="F22" s="139">
        <v>15.666379545968102</v>
      </c>
      <c r="G22" s="138">
        <v>8.0328277668478965</v>
      </c>
      <c r="H22" s="137">
        <v>16.739108447438031</v>
      </c>
      <c r="I22" s="139">
        <v>13.13032446778891</v>
      </c>
      <c r="J22" s="139">
        <v>9.9757756754664761</v>
      </c>
      <c r="K22" s="139">
        <v>8.8116514903504228</v>
      </c>
      <c r="L22" s="136">
        <v>6.1648354924589848</v>
      </c>
      <c r="M22" s="140">
        <v>43.546519048688054</v>
      </c>
      <c r="N22" s="139">
        <v>28.986703107351925</v>
      </c>
      <c r="O22" s="139">
        <v>34.105752990037132</v>
      </c>
      <c r="P22" s="139">
        <v>26.557210922924291</v>
      </c>
      <c r="Q22" s="138">
        <v>15.060489933411525</v>
      </c>
      <c r="R22" s="137">
        <v>28.166984491160491</v>
      </c>
      <c r="S22" s="139">
        <v>8.1802428642548488</v>
      </c>
      <c r="T22" s="139">
        <v>27.591028929429829</v>
      </c>
      <c r="U22" s="139">
        <v>35.223047484777943</v>
      </c>
      <c r="V22" s="139">
        <v>6.1388049254282926</v>
      </c>
      <c r="W22" s="139">
        <v>37.274960570308451</v>
      </c>
      <c r="X22" s="139">
        <v>1.7732447196994394</v>
      </c>
      <c r="Y22" s="139">
        <v>18.822182889156501</v>
      </c>
      <c r="Z22" s="139">
        <v>15.279803706258743</v>
      </c>
      <c r="AA22" s="139">
        <v>30.383660115369711</v>
      </c>
      <c r="AB22" s="139">
        <v>10.54698962197647</v>
      </c>
      <c r="AC22" s="139">
        <v>2.5269733625771433</v>
      </c>
      <c r="AD22" s="139">
        <v>3.0287125447448506</v>
      </c>
      <c r="AE22" s="139">
        <v>20.422357121107652</v>
      </c>
      <c r="AF22" s="139">
        <v>21.558039457092665</v>
      </c>
      <c r="AG22" s="139">
        <v>25.681781557540457</v>
      </c>
      <c r="AH22" s="139">
        <v>17.301169334644051</v>
      </c>
      <c r="AI22" s="139">
        <v>5.2855809485121474</v>
      </c>
      <c r="AJ22" s="139">
        <v>11.993173885367604</v>
      </c>
      <c r="AK22" s="139">
        <v>28.467903992554501</v>
      </c>
      <c r="AL22" s="139">
        <v>22.49306671889196</v>
      </c>
      <c r="AM22" s="139">
        <v>4.745346592650062</v>
      </c>
      <c r="AN22" s="139">
        <v>17.076363604092098</v>
      </c>
      <c r="AO22" s="139">
        <v>29.47082843209563</v>
      </c>
      <c r="AP22" s="139">
        <v>17.625684337238951</v>
      </c>
      <c r="AQ22" s="139">
        <v>45.640001617912269</v>
      </c>
      <c r="AR22" s="139">
        <v>28.157538950960255</v>
      </c>
      <c r="AS22" s="139">
        <v>16.818836994971612</v>
      </c>
      <c r="AT22" s="139">
        <v>23.34246443537187</v>
      </c>
      <c r="AU22" s="136">
        <v>13.950349055653669</v>
      </c>
      <c r="AV22" s="425"/>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46" t="s">
        <v>35</v>
      </c>
      <c r="CN22" s="46" t="s">
        <v>35</v>
      </c>
      <c r="CO22" s="46" t="s">
        <v>35</v>
      </c>
      <c r="CP22" s="46" t="s">
        <v>35</v>
      </c>
      <c r="CQ22" s="46" t="s">
        <v>35</v>
      </c>
      <c r="CR22" s="46" t="s">
        <v>35</v>
      </c>
      <c r="CS22" s="46" t="s">
        <v>35</v>
      </c>
      <c r="CT22" s="46" t="s">
        <v>35</v>
      </c>
      <c r="CU22" s="46" t="s">
        <v>35</v>
      </c>
      <c r="CV22" s="7"/>
      <c r="CW22" s="7"/>
      <c r="CX22" s="7"/>
      <c r="CY22" s="7"/>
      <c r="CZ22" s="7"/>
    </row>
    <row r="23" s="337" customFormat="true" ht="15" customHeight="true" x14ac:dyDescent="0.2">
      <c r="A23" s="1070"/>
      <c r="B23" s="388" t="s">
        <v>48</v>
      </c>
      <c r="C23" s="135">
        <v>64.105978690104948</v>
      </c>
      <c r="D23" s="134">
        <v>68.740595050448917</v>
      </c>
      <c r="E23" s="134">
        <v>73.235809636343859</v>
      </c>
      <c r="F23" s="134">
        <v>84.333620454031674</v>
      </c>
      <c r="G23" s="133">
        <v>91.967172233152169</v>
      </c>
      <c r="H23" s="132">
        <v>83.260891552562029</v>
      </c>
      <c r="I23" s="134">
        <v>86.869675532211005</v>
      </c>
      <c r="J23" s="134">
        <v>90.02422432453352</v>
      </c>
      <c r="K23" s="134">
        <v>91.188348509649614</v>
      </c>
      <c r="L23" s="131">
        <v>93.835164507541052</v>
      </c>
      <c r="M23" s="135">
        <v>56.453480951311974</v>
      </c>
      <c r="N23" s="134">
        <v>71.013296892648157</v>
      </c>
      <c r="O23" s="134">
        <v>65.894247009962953</v>
      </c>
      <c r="P23" s="134">
        <v>73.442789077075759</v>
      </c>
      <c r="Q23" s="133">
        <v>84.939510066588525</v>
      </c>
      <c r="R23" s="132">
        <v>71.83301550883948</v>
      </c>
      <c r="S23" s="134">
        <v>91.81975713574522</v>
      </c>
      <c r="T23" s="134">
        <v>72.408971070570161</v>
      </c>
      <c r="U23" s="134">
        <v>64.776952515222192</v>
      </c>
      <c r="V23" s="134">
        <v>93.861195074571725</v>
      </c>
      <c r="W23" s="134">
        <v>62.725039429691606</v>
      </c>
      <c r="X23" s="134">
        <v>98.226755280300566</v>
      </c>
      <c r="Y23" s="134">
        <v>81.177817110843534</v>
      </c>
      <c r="Z23" s="134">
        <v>84.720196293741282</v>
      </c>
      <c r="AA23" s="134">
        <v>69.616339884630236</v>
      </c>
      <c r="AB23" s="134">
        <v>89.453010378023563</v>
      </c>
      <c r="AC23" s="134">
        <v>97.473026637422848</v>
      </c>
      <c r="AD23" s="134">
        <v>96.97128745525518</v>
      </c>
      <c r="AE23" s="134">
        <v>79.577642878892362</v>
      </c>
      <c r="AF23" s="134">
        <v>78.441960542907324</v>
      </c>
      <c r="AG23" s="134">
        <v>74.318218442459425</v>
      </c>
      <c r="AH23" s="134">
        <v>82.69883066535597</v>
      </c>
      <c r="AI23" s="134">
        <v>94.714419051487809</v>
      </c>
      <c r="AJ23" s="134">
        <v>88.006826114632375</v>
      </c>
      <c r="AK23" s="134">
        <v>71.532096007445617</v>
      </c>
      <c r="AL23" s="134">
        <v>77.506933281107976</v>
      </c>
      <c r="AM23" s="134">
        <v>95.254653407349949</v>
      </c>
      <c r="AN23" s="134">
        <v>82.923636395907891</v>
      </c>
      <c r="AO23" s="134">
        <v>70.529171567904385</v>
      </c>
      <c r="AP23" s="134">
        <v>82.374315662761006</v>
      </c>
      <c r="AQ23" s="134">
        <v>54.359998382087745</v>
      </c>
      <c r="AR23" s="134">
        <v>71.84246104903977</v>
      </c>
      <c r="AS23" s="134">
        <v>83.181163005028466</v>
      </c>
      <c r="AT23" s="134">
        <v>76.657535564628049</v>
      </c>
      <c r="AU23" s="131">
        <v>86.049650944346396</v>
      </c>
      <c r="AV23" s="425"/>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45" t="s">
        <v>35</v>
      </c>
      <c r="CN23" s="45" t="s">
        <v>35</v>
      </c>
      <c r="CO23" s="45" t="s">
        <v>35</v>
      </c>
      <c r="CP23" s="45" t="s">
        <v>35</v>
      </c>
      <c r="CQ23" s="45" t="s">
        <v>35</v>
      </c>
      <c r="CR23" s="45" t="s">
        <v>35</v>
      </c>
      <c r="CS23" s="45" t="s">
        <v>35</v>
      </c>
      <c r="CT23" s="45" t="s">
        <v>35</v>
      </c>
      <c r="CU23" s="45" t="s">
        <v>35</v>
      </c>
      <c r="CV23" s="7"/>
      <c r="CW23" s="7"/>
      <c r="CX23" s="7"/>
      <c r="CY23" s="7"/>
      <c r="CZ23" s="7"/>
    </row>
    <row r="24" s="333" customFormat="true" ht="15" hidden="true"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395"/>
      <c r="AN24" s="395"/>
      <c r="AO24" s="395"/>
      <c r="AP24" s="395"/>
      <c r="AQ24" s="395"/>
      <c r="AR24" s="395"/>
      <c r="AS24" s="395"/>
      <c r="AT24" s="395"/>
      <c r="AU24" s="395"/>
      <c r="AV24" s="2"/>
      <c r="AW24" s="2"/>
      <c r="AX24" s="2"/>
      <c r="AY24" s="2"/>
      <c r="AZ24" s="19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hidden="true" customHeight="true" x14ac:dyDescent="0.2">
      <c r="A25" s="1083"/>
      <c r="B25" s="382" t="s">
        <v>58</v>
      </c>
      <c r="C25" s="396"/>
      <c r="D25" s="397"/>
      <c r="E25" s="397"/>
      <c r="F25" s="397"/>
      <c r="G25" s="398"/>
      <c r="H25" s="399"/>
      <c r="I25" s="397"/>
      <c r="J25" s="397"/>
      <c r="K25" s="397"/>
      <c r="L25" s="400"/>
      <c r="M25" s="396"/>
      <c r="N25" s="397"/>
      <c r="O25" s="397"/>
      <c r="P25" s="397"/>
      <c r="Q25" s="398"/>
      <c r="R25" s="399"/>
      <c r="S25" s="397"/>
      <c r="T25" s="397"/>
      <c r="U25" s="397"/>
      <c r="V25" s="397"/>
      <c r="W25" s="397"/>
      <c r="X25" s="397"/>
      <c r="Y25" s="397"/>
      <c r="Z25" s="397"/>
      <c r="AA25" s="397"/>
      <c r="AB25" s="400"/>
      <c r="AC25" s="400"/>
      <c r="AD25" s="400"/>
      <c r="AE25" s="400"/>
      <c r="AF25" s="400"/>
      <c r="AG25" s="400"/>
      <c r="AH25" s="400"/>
      <c r="AI25" s="400"/>
      <c r="AJ25" s="400"/>
      <c r="AK25" s="400"/>
      <c r="AL25" s="400"/>
      <c r="AM25" s="400"/>
      <c r="AN25" s="400"/>
      <c r="AO25" s="400"/>
      <c r="AP25" s="400"/>
      <c r="AQ25" s="400"/>
      <c r="AR25" s="400"/>
      <c r="AS25" s="400"/>
      <c r="AT25" s="400"/>
      <c r="AU25" s="400"/>
      <c r="AV25" s="2"/>
      <c r="AW25" s="2"/>
      <c r="AX25" s="2"/>
      <c r="AY25" s="2"/>
      <c r="AZ25" s="19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hidden="true"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14"/>
      <c r="AN26" s="14"/>
      <c r="AO26" s="14"/>
      <c r="AP26" s="14"/>
      <c r="AQ26" s="14"/>
      <c r="AR26" s="14"/>
      <c r="AS26" s="14"/>
      <c r="AT26" s="14"/>
      <c r="AU26" s="14"/>
      <c r="AV26" s="2"/>
      <c r="AW26" s="2"/>
      <c r="AX26" s="2"/>
      <c r="AY26" s="2"/>
      <c r="AZ26" s="19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337"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415"/>
      <c r="AN27" s="415"/>
      <c r="AO27" s="415"/>
      <c r="AP27" s="415"/>
      <c r="AQ27" s="415"/>
      <c r="AR27" s="415"/>
      <c r="AS27" s="415"/>
      <c r="AT27" s="415"/>
      <c r="AU27" s="415"/>
      <c r="AV27" s="425"/>
      <c r="AW27" s="425"/>
      <c r="AX27" s="425"/>
      <c r="AY27" s="425"/>
      <c r="AZ27" s="199"/>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426"/>
      <c r="CN27" s="426"/>
      <c r="CO27" s="426"/>
      <c r="CP27" s="426"/>
      <c r="CQ27" s="426"/>
      <c r="CR27" s="426"/>
      <c r="CS27" s="426"/>
      <c r="CT27" s="426"/>
      <c r="CU27" s="426"/>
      <c r="CV27" s="360"/>
      <c r="CW27" s="360"/>
      <c r="CX27" s="360"/>
      <c r="CY27" s="360"/>
      <c r="CZ27" s="360"/>
    </row>
    <row r="28" s="337" customFormat="true" ht="24"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375</v>
      </c>
      <c r="T28" s="581" t="s">
        <v>149</v>
      </c>
      <c r="U28" s="581" t="s">
        <v>430</v>
      </c>
      <c r="V28" s="581" t="s">
        <v>150</v>
      </c>
      <c r="W28" s="581" t="s">
        <v>151</v>
      </c>
      <c r="X28" s="581" t="s">
        <v>432</v>
      </c>
      <c r="Y28" s="581" t="s">
        <v>488</v>
      </c>
      <c r="Z28" s="581" t="s">
        <v>433</v>
      </c>
      <c r="AA28" s="581" t="s">
        <v>152</v>
      </c>
      <c r="AB28" s="581" t="s">
        <v>153</v>
      </c>
      <c r="AC28" s="581" t="s">
        <v>435</v>
      </c>
      <c r="AD28" s="581" t="s">
        <v>489</v>
      </c>
      <c r="AE28" s="581" t="s">
        <v>154</v>
      </c>
      <c r="AF28" s="581" t="s">
        <v>155</v>
      </c>
      <c r="AG28" s="581" t="s">
        <v>156</v>
      </c>
      <c r="AH28" s="581" t="s">
        <v>157</v>
      </c>
      <c r="AI28" s="581" t="s">
        <v>436</v>
      </c>
      <c r="AJ28" s="581" t="s">
        <v>158</v>
      </c>
      <c r="AK28" s="581" t="s">
        <v>159</v>
      </c>
      <c r="AL28" s="581" t="s">
        <v>160</v>
      </c>
      <c r="AM28" s="581" t="s">
        <v>437</v>
      </c>
      <c r="AN28" s="581" t="s">
        <v>161</v>
      </c>
      <c r="AO28" s="581" t="s">
        <v>162</v>
      </c>
      <c r="AP28" s="581" t="s">
        <v>163</v>
      </c>
      <c r="AQ28" s="581" t="s">
        <v>164</v>
      </c>
      <c r="AR28" s="581" t="s">
        <v>438</v>
      </c>
      <c r="AS28" s="581" t="s">
        <v>165</v>
      </c>
      <c r="AT28" s="581" t="s">
        <v>166</v>
      </c>
      <c r="AU28" s="582" t="s">
        <v>167</v>
      </c>
      <c r="AV28" s="425"/>
      <c r="AW28" s="425"/>
      <c r="AX28" s="425"/>
      <c r="AY28" s="425"/>
      <c r="AZ28" s="199"/>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375</v>
      </c>
      <c r="BT28" s="554" t="s">
        <v>149</v>
      </c>
      <c r="BU28" s="554" t="s">
        <v>430</v>
      </c>
      <c r="BV28" s="554" t="s">
        <v>150</v>
      </c>
      <c r="BW28" s="554" t="s">
        <v>151</v>
      </c>
      <c r="BX28" s="554" t="s">
        <v>432</v>
      </c>
      <c r="BY28" s="555" t="s">
        <v>488</v>
      </c>
      <c r="BZ28" s="555" t="s">
        <v>433</v>
      </c>
      <c r="CA28" s="555" t="s">
        <v>152</v>
      </c>
      <c r="CB28" s="555" t="s">
        <v>153</v>
      </c>
      <c r="CC28" s="555" t="s">
        <v>435</v>
      </c>
      <c r="CD28" s="555" t="s">
        <v>489</v>
      </c>
      <c r="CE28" s="555" t="s">
        <v>154</v>
      </c>
      <c r="CF28" s="555" t="s">
        <v>155</v>
      </c>
      <c r="CG28" s="555" t="s">
        <v>156</v>
      </c>
      <c r="CH28" s="555" t="s">
        <v>157</v>
      </c>
      <c r="CI28" s="555" t="s">
        <v>436</v>
      </c>
      <c r="CJ28" s="555" t="s">
        <v>158</v>
      </c>
      <c r="CK28" s="555" t="s">
        <v>159</v>
      </c>
      <c r="CL28" s="555" t="s">
        <v>160</v>
      </c>
      <c r="CM28" s="555" t="s">
        <v>437</v>
      </c>
      <c r="CN28" s="555" t="s">
        <v>161</v>
      </c>
      <c r="CO28" s="555" t="s">
        <v>162</v>
      </c>
      <c r="CP28" s="555" t="s">
        <v>163</v>
      </c>
      <c r="CQ28" s="555" t="s">
        <v>164</v>
      </c>
      <c r="CR28" s="555" t="s">
        <v>438</v>
      </c>
      <c r="CS28" s="555" t="s">
        <v>165</v>
      </c>
      <c r="CT28" s="555" t="s">
        <v>166</v>
      </c>
      <c r="CU28" s="555" t="s">
        <v>167</v>
      </c>
      <c r="CV28" s="201"/>
      <c r="CW28" s="201"/>
      <c r="CX28" s="201"/>
      <c r="CY28" s="201"/>
      <c r="CZ28" s="201"/>
    </row>
    <row r="29" s="337" customFormat="true" ht="15" customHeight="true" x14ac:dyDescent="0.2">
      <c r="A29" s="1068" t="s">
        <v>57</v>
      </c>
      <c r="B29" s="386" t="s">
        <v>49</v>
      </c>
      <c r="C29" s="145">
        <v>19.297786457324541</v>
      </c>
      <c r="D29" s="144">
        <v>22.693052424166243</v>
      </c>
      <c r="E29" s="144">
        <v>26.123914855994922</v>
      </c>
      <c r="F29" s="144">
        <v>44.820576668035081</v>
      </c>
      <c r="G29" s="143">
        <v>67.298969347438515</v>
      </c>
      <c r="H29" s="142">
        <v>48.275624441662842</v>
      </c>
      <c r="I29" s="144">
        <v>62.915042957236487</v>
      </c>
      <c r="J29" s="144">
        <v>63.684065341607052</v>
      </c>
      <c r="K29" s="144">
        <v>70.93810184058627</v>
      </c>
      <c r="L29" s="141">
        <v>68.935543024352853</v>
      </c>
      <c r="M29" s="145">
        <v>17.113240148425341</v>
      </c>
      <c r="N29" s="144">
        <v>20.590376446958196</v>
      </c>
      <c r="O29" s="144">
        <v>22.977091826502534</v>
      </c>
      <c r="P29" s="144">
        <v>22.581437661260207</v>
      </c>
      <c r="Q29" s="143">
        <v>40.531323831191166</v>
      </c>
      <c r="R29" s="142">
        <v>75.902589221015248</v>
      </c>
      <c r="S29" s="144">
        <v>54.921677962057267</v>
      </c>
      <c r="T29" s="144">
        <v>42.486161837938447</v>
      </c>
      <c r="U29" s="144">
        <v>11.930670490705719</v>
      </c>
      <c r="V29" s="144">
        <v>39.053877124553502</v>
      </c>
      <c r="W29" s="144">
        <v>17.865960854785154</v>
      </c>
      <c r="X29" s="144">
        <v>80.705978751376961</v>
      </c>
      <c r="Y29" s="144">
        <v>82.354519479390234</v>
      </c>
      <c r="Z29" s="144">
        <v>17.922458348563339</v>
      </c>
      <c r="AA29" s="144">
        <v>19.243219040587871</v>
      </c>
      <c r="AB29" s="144">
        <v>92.098867315955857</v>
      </c>
      <c r="AC29" s="144">
        <v>92.435019629212036</v>
      </c>
      <c r="AD29" s="144">
        <v>85.233824113722605</v>
      </c>
      <c r="AE29" s="144">
        <v>30.689762496796568</v>
      </c>
      <c r="AF29" s="144">
        <v>51.161168510279097</v>
      </c>
      <c r="AG29" s="144">
        <v>19.375271809351705</v>
      </c>
      <c r="AH29" s="144">
        <v>26.732971488351165</v>
      </c>
      <c r="AI29" s="144">
        <v>81.916033483955474</v>
      </c>
      <c r="AJ29" s="144">
        <v>36.811249525735121</v>
      </c>
      <c r="AK29" s="144">
        <v>41.718410510397469</v>
      </c>
      <c r="AL29" s="144">
        <v>28.527273697694461</v>
      </c>
      <c r="AM29" s="144">
        <v>47.382962558134551</v>
      </c>
      <c r="AN29" s="144">
        <v>21.584242907010196</v>
      </c>
      <c r="AO29" s="144">
        <v>15.234495094439831</v>
      </c>
      <c r="AP29" s="144">
        <v>24.125935249508505</v>
      </c>
      <c r="AQ29" s="144">
        <v>31.931469360866334</v>
      </c>
      <c r="AR29" s="144">
        <v>27.213977794494802</v>
      </c>
      <c r="AS29" s="144">
        <v>21.709600876370899</v>
      </c>
      <c r="AT29" s="144">
        <v>15.659438031634929</v>
      </c>
      <c r="AU29" s="141">
        <v>56.652973705536233</v>
      </c>
      <c r="AV29" s="425"/>
      <c r="AW29" s="425"/>
      <c r="AX29" s="425"/>
      <c r="AY29" s="425"/>
      <c r="AZ29" s="199"/>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47" t="s">
        <v>35</v>
      </c>
      <c r="CN29" s="47" t="s">
        <v>35</v>
      </c>
      <c r="CO29" s="47" t="s">
        <v>35</v>
      </c>
      <c r="CP29" s="47" t="s">
        <v>35</v>
      </c>
      <c r="CQ29" s="47" t="s">
        <v>35</v>
      </c>
      <c r="CR29" s="47" t="s">
        <v>35</v>
      </c>
      <c r="CS29" s="47" t="s">
        <v>35</v>
      </c>
      <c r="CT29" s="47" t="s">
        <v>35</v>
      </c>
      <c r="CU29" s="47" t="s">
        <v>35</v>
      </c>
      <c r="CV29" s="7"/>
      <c r="CW29" s="7"/>
      <c r="CX29" s="7"/>
      <c r="CY29" s="7"/>
      <c r="CZ29" s="7"/>
    </row>
    <row r="30" s="337" customFormat="true" ht="15" customHeight="true" x14ac:dyDescent="0.2">
      <c r="A30" s="1069"/>
      <c r="B30" s="387" t="s">
        <v>48</v>
      </c>
      <c r="C30" s="140">
        <v>80.702213542675466</v>
      </c>
      <c r="D30" s="139">
        <v>77.306947575833718</v>
      </c>
      <c r="E30" s="139">
        <v>73.876085144004932</v>
      </c>
      <c r="F30" s="139">
        <v>55.179423331964585</v>
      </c>
      <c r="G30" s="138">
        <v>32.701030652561599</v>
      </c>
      <c r="H30" s="137">
        <v>51.724375558337101</v>
      </c>
      <c r="I30" s="139">
        <v>37.084957042763399</v>
      </c>
      <c r="J30" s="139">
        <v>36.315934658392898</v>
      </c>
      <c r="K30" s="139">
        <v>29.061898159413737</v>
      </c>
      <c r="L30" s="136">
        <v>31.064456975647083</v>
      </c>
      <c r="M30" s="140">
        <v>82.886759851574553</v>
      </c>
      <c r="N30" s="139">
        <v>79.409623553041726</v>
      </c>
      <c r="O30" s="139">
        <v>77.022908173497385</v>
      </c>
      <c r="P30" s="139">
        <v>77.418562338739747</v>
      </c>
      <c r="Q30" s="138">
        <v>59.468676168808877</v>
      </c>
      <c r="R30" s="137">
        <v>24.09741077898466</v>
      </c>
      <c r="S30" s="139">
        <v>45.078322037942911</v>
      </c>
      <c r="T30" s="139">
        <v>57.513838162061589</v>
      </c>
      <c r="U30" s="139">
        <v>88.069329509294349</v>
      </c>
      <c r="V30" s="139">
        <v>60.946122875446477</v>
      </c>
      <c r="W30" s="139">
        <v>82.134039145214828</v>
      </c>
      <c r="X30" s="139">
        <v>19.294021248623</v>
      </c>
      <c r="Y30" s="139">
        <v>17.645480520609894</v>
      </c>
      <c r="Z30" s="139">
        <v>82.077541651436619</v>
      </c>
      <c r="AA30" s="139">
        <v>80.75678095941214</v>
      </c>
      <c r="AB30" s="139">
        <v>7.9011326840441178</v>
      </c>
      <c r="AC30" s="139">
        <v>7.5649803707879189</v>
      </c>
      <c r="AD30" s="139">
        <v>14.766175886277408</v>
      </c>
      <c r="AE30" s="139">
        <v>69.310237503203382</v>
      </c>
      <c r="AF30" s="139">
        <v>48.838831489720782</v>
      </c>
      <c r="AG30" s="139">
        <v>80.624728190648227</v>
      </c>
      <c r="AH30" s="139">
        <v>73.26702851164886</v>
      </c>
      <c r="AI30" s="139">
        <v>18.083966516044413</v>
      </c>
      <c r="AJ30" s="139">
        <v>63.1887504742649</v>
      </c>
      <c r="AK30" s="139">
        <v>58.281589489602617</v>
      </c>
      <c r="AL30" s="139">
        <v>71.472726302305546</v>
      </c>
      <c r="AM30" s="139">
        <v>52.617037441865399</v>
      </c>
      <c r="AN30" s="139">
        <v>78.415757092989665</v>
      </c>
      <c r="AO30" s="139">
        <v>84.765504905560192</v>
      </c>
      <c r="AP30" s="139">
        <v>75.874064750491399</v>
      </c>
      <c r="AQ30" s="139">
        <v>68.068530639133684</v>
      </c>
      <c r="AR30" s="139">
        <v>72.786022205505219</v>
      </c>
      <c r="AS30" s="139">
        <v>78.290399123629186</v>
      </c>
      <c r="AT30" s="139">
        <v>84.340561968365066</v>
      </c>
      <c r="AU30" s="136">
        <v>43.347026294463866</v>
      </c>
      <c r="AV30" s="425"/>
      <c r="AW30" s="425"/>
      <c r="AX30" s="425"/>
      <c r="AY30" s="425"/>
      <c r="AZ30" s="199"/>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46" t="s">
        <v>35</v>
      </c>
      <c r="CN30" s="46" t="s">
        <v>35</v>
      </c>
      <c r="CO30" s="46" t="s">
        <v>35</v>
      </c>
      <c r="CP30" s="46" t="s">
        <v>35</v>
      </c>
      <c r="CQ30" s="46" t="s">
        <v>35</v>
      </c>
      <c r="CR30" s="46" t="s">
        <v>35</v>
      </c>
      <c r="CS30" s="46" t="s">
        <v>35</v>
      </c>
      <c r="CT30" s="46" t="s">
        <v>35</v>
      </c>
      <c r="CU30" s="46" t="s">
        <v>35</v>
      </c>
      <c r="CV30" s="7"/>
      <c r="CW30" s="7"/>
      <c r="CX30" s="7"/>
      <c r="CY30" s="7"/>
      <c r="CZ30" s="7"/>
    </row>
    <row r="31" s="332" customFormat="true" ht="15" customHeight="true" x14ac:dyDescent="0.2">
      <c r="A31" s="1069" t="s">
        <v>103</v>
      </c>
      <c r="B31" s="387" t="s">
        <v>49</v>
      </c>
      <c r="C31" s="140">
        <v>0.43591143280448152</v>
      </c>
      <c r="D31" s="139">
        <v>0.56120964510290172</v>
      </c>
      <c r="E31" s="139">
        <v>2.9527814258151679</v>
      </c>
      <c r="F31" s="139">
        <v>9.973740728417626</v>
      </c>
      <c r="G31" s="138">
        <v>41.223839000951266</v>
      </c>
      <c r="H31" s="137">
        <v>6.4121065058146316</v>
      </c>
      <c r="I31" s="139">
        <v>12.084655797008073</v>
      </c>
      <c r="J31" s="139">
        <v>29.658771685393649</v>
      </c>
      <c r="K31" s="139">
        <v>39.805940750754338</v>
      </c>
      <c r="L31" s="136">
        <v>51.614446335334677</v>
      </c>
      <c r="M31" s="140">
        <v>0.30052932767977175</v>
      </c>
      <c r="N31" s="139">
        <v>0.19399332510531936</v>
      </c>
      <c r="O31" s="139">
        <v>1.2410862083300962</v>
      </c>
      <c r="P31" s="139">
        <v>2.6384874862171257</v>
      </c>
      <c r="Q31" s="138">
        <v>15.337076954600953</v>
      </c>
      <c r="R31" s="137">
        <v>19.430956802511268</v>
      </c>
      <c r="S31" s="139">
        <v>18.482517446868073</v>
      </c>
      <c r="T31" s="139">
        <v>3.6429443490973634</v>
      </c>
      <c r="U31" s="139">
        <v>0</v>
      </c>
      <c r="V31" s="139">
        <v>18.574730459842666</v>
      </c>
      <c r="W31" s="139">
        <v>1.9507004487927284</v>
      </c>
      <c r="X31" s="139">
        <v>34.813418255715796</v>
      </c>
      <c r="Y31" s="139">
        <v>16.306588997158638</v>
      </c>
      <c r="Z31" s="139">
        <v>1.9263097707804118</v>
      </c>
      <c r="AA31" s="139">
        <v>4.1510744597267228</v>
      </c>
      <c r="AB31" s="139">
        <v>39.0750455618453</v>
      </c>
      <c r="AC31" s="139">
        <v>40.054733610990908</v>
      </c>
      <c r="AD31" s="139">
        <v>26.583007018940847</v>
      </c>
      <c r="AE31" s="139">
        <v>4.0792545699858662</v>
      </c>
      <c r="AF31" s="139">
        <v>6.3281806361513926</v>
      </c>
      <c r="AG31" s="139">
        <v>3.4333179944498076</v>
      </c>
      <c r="AH31" s="139">
        <v>10.287374666210262</v>
      </c>
      <c r="AI31" s="139">
        <v>50.552399689396189</v>
      </c>
      <c r="AJ31" s="139">
        <v>14.47295347439943</v>
      </c>
      <c r="AK31" s="139">
        <v>4.871975469544199</v>
      </c>
      <c r="AL31" s="139">
        <v>10.592854972843938</v>
      </c>
      <c r="AM31" s="139">
        <v>13.334279340833685</v>
      </c>
      <c r="AN31" s="139">
        <v>7.2452416636236263</v>
      </c>
      <c r="AO31" s="139">
        <v>2.7415767185220137</v>
      </c>
      <c r="AP31" s="139">
        <v>9.7652241942413482</v>
      </c>
      <c r="AQ31" s="139">
        <v>13.979193317685853</v>
      </c>
      <c r="AR31" s="139">
        <v>1.0195636362267024</v>
      </c>
      <c r="AS31" s="139">
        <v>4.8750224831599152</v>
      </c>
      <c r="AT31" s="139">
        <v>5.623157083994168</v>
      </c>
      <c r="AU31" s="136">
        <v>29.319114997437513</v>
      </c>
      <c r="AV31" s="425"/>
      <c r="AW31" s="425"/>
      <c r="AX31" s="425"/>
      <c r="AY31" s="425"/>
      <c r="AZ31" s="199"/>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46" t="s">
        <v>35</v>
      </c>
      <c r="CN31" s="46" t="s">
        <v>35</v>
      </c>
      <c r="CO31" s="46" t="s">
        <v>35</v>
      </c>
      <c r="CP31" s="46" t="s">
        <v>35</v>
      </c>
      <c r="CQ31" s="46" t="s">
        <v>35</v>
      </c>
      <c r="CR31" s="46" t="s">
        <v>35</v>
      </c>
      <c r="CS31" s="46" t="s">
        <v>35</v>
      </c>
      <c r="CT31" s="46" t="s">
        <v>35</v>
      </c>
      <c r="CU31" s="46" t="s">
        <v>35</v>
      </c>
      <c r="CV31" s="7"/>
      <c r="CW31" s="7"/>
      <c r="CX31" s="7"/>
      <c r="CY31" s="7"/>
      <c r="CZ31" s="7"/>
    </row>
    <row r="32" s="332" customFormat="true" ht="15" customHeight="true" x14ac:dyDescent="0.2">
      <c r="A32" s="1069"/>
      <c r="B32" s="387" t="s">
        <v>48</v>
      </c>
      <c r="C32" s="140">
        <v>99.564088567195512</v>
      </c>
      <c r="D32" s="139">
        <v>99.438790354897094</v>
      </c>
      <c r="E32" s="139">
        <v>97.047218574184768</v>
      </c>
      <c r="F32" s="139">
        <v>90.026259271582248</v>
      </c>
      <c r="G32" s="138">
        <v>58.776160999048933</v>
      </c>
      <c r="H32" s="137">
        <v>93.587893494185309</v>
      </c>
      <c r="I32" s="139">
        <v>87.91534420299196</v>
      </c>
      <c r="J32" s="139">
        <v>70.341228314606269</v>
      </c>
      <c r="K32" s="139">
        <v>60.194059249245612</v>
      </c>
      <c r="L32" s="136">
        <v>48.385553664665309</v>
      </c>
      <c r="M32" s="140">
        <v>99.699470672320217</v>
      </c>
      <c r="N32" s="139">
        <v>99.806006674894704</v>
      </c>
      <c r="O32" s="139">
        <v>98.758913791669883</v>
      </c>
      <c r="P32" s="139">
        <v>97.361512513782884</v>
      </c>
      <c r="Q32" s="138">
        <v>84.662923045399026</v>
      </c>
      <c r="R32" s="137">
        <v>80.569043197488639</v>
      </c>
      <c r="S32" s="139">
        <v>81.517482553131956</v>
      </c>
      <c r="T32" s="139">
        <v>96.357055650902652</v>
      </c>
      <c r="U32" s="139">
        <v>100</v>
      </c>
      <c r="V32" s="139">
        <v>81.425269540157288</v>
      </c>
      <c r="W32" s="139">
        <v>98.049299551207284</v>
      </c>
      <c r="X32" s="139">
        <v>65.186581744284126</v>
      </c>
      <c r="Y32" s="139">
        <v>83.693411002841444</v>
      </c>
      <c r="Z32" s="139">
        <v>98.073690229219594</v>
      </c>
      <c r="AA32" s="139">
        <v>95.848925540273299</v>
      </c>
      <c r="AB32" s="139">
        <v>60.924954438154664</v>
      </c>
      <c r="AC32" s="139">
        <v>59.945266389008992</v>
      </c>
      <c r="AD32" s="139">
        <v>73.416992981059252</v>
      </c>
      <c r="AE32" s="139">
        <v>95.920745430014122</v>
      </c>
      <c r="AF32" s="139">
        <v>93.671819363848599</v>
      </c>
      <c r="AG32" s="139">
        <v>96.566682005550163</v>
      </c>
      <c r="AH32" s="139">
        <v>89.712625333789731</v>
      </c>
      <c r="AI32" s="139">
        <v>49.447600310603683</v>
      </c>
      <c r="AJ32" s="139">
        <v>85.527046525600568</v>
      </c>
      <c r="AK32" s="139">
        <v>95.128024530455818</v>
      </c>
      <c r="AL32" s="139">
        <v>89.407145027156048</v>
      </c>
      <c r="AM32" s="139">
        <v>86.665720659166283</v>
      </c>
      <c r="AN32" s="139">
        <v>92.754758336376426</v>
      </c>
      <c r="AO32" s="139">
        <v>97.258423281477988</v>
      </c>
      <c r="AP32" s="139">
        <v>90.234775805758602</v>
      </c>
      <c r="AQ32" s="139">
        <v>86.020806682314159</v>
      </c>
      <c r="AR32" s="139">
        <v>98.980436363773322</v>
      </c>
      <c r="AS32" s="139">
        <v>95.12497751684009</v>
      </c>
      <c r="AT32" s="139">
        <v>94.376842916005828</v>
      </c>
      <c r="AU32" s="136">
        <v>70.680885002562547</v>
      </c>
      <c r="AV32" s="425"/>
      <c r="AW32" s="425"/>
      <c r="AX32" s="425"/>
      <c r="AY32" s="425"/>
      <c r="AZ32" s="199"/>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46" t="s">
        <v>35</v>
      </c>
      <c r="CN32" s="46" t="s">
        <v>35</v>
      </c>
      <c r="CO32" s="46" t="s">
        <v>35</v>
      </c>
      <c r="CP32" s="46" t="s">
        <v>35</v>
      </c>
      <c r="CQ32" s="46" t="s">
        <v>35</v>
      </c>
      <c r="CR32" s="46" t="s">
        <v>35</v>
      </c>
      <c r="CS32" s="46" t="s">
        <v>35</v>
      </c>
      <c r="CT32" s="46" t="s">
        <v>35</v>
      </c>
      <c r="CU32" s="46" t="s">
        <v>35</v>
      </c>
      <c r="CV32" s="7"/>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82" t="s">
        <v>35</v>
      </c>
      <c r="AM33" s="82" t="s">
        <v>35</v>
      </c>
      <c r="AN33" s="82" t="s">
        <v>35</v>
      </c>
      <c r="AO33" s="82" t="s">
        <v>35</v>
      </c>
      <c r="AP33" s="82" t="s">
        <v>35</v>
      </c>
      <c r="AQ33" s="82" t="s">
        <v>35</v>
      </c>
      <c r="AR33" s="82" t="s">
        <v>35</v>
      </c>
      <c r="AS33" s="82" t="s">
        <v>35</v>
      </c>
      <c r="AT33" s="82" t="s">
        <v>35</v>
      </c>
      <c r="AU33" s="67" t="s">
        <v>35</v>
      </c>
      <c r="AV33" s="8"/>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46" t="s">
        <v>35</v>
      </c>
      <c r="CN33" s="46" t="s">
        <v>35</v>
      </c>
      <c r="CO33" s="46" t="s">
        <v>35</v>
      </c>
      <c r="CP33" s="46" t="s">
        <v>35</v>
      </c>
      <c r="CQ33" s="46" t="s">
        <v>35</v>
      </c>
      <c r="CR33" s="46" t="s">
        <v>35</v>
      </c>
      <c r="CS33" s="46" t="s">
        <v>35</v>
      </c>
      <c r="CT33" s="46" t="s">
        <v>35</v>
      </c>
      <c r="CU33" s="46" t="s">
        <v>35</v>
      </c>
      <c r="CV33" s="7"/>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82" t="s">
        <v>35</v>
      </c>
      <c r="AM34" s="82" t="s">
        <v>35</v>
      </c>
      <c r="AN34" s="82" t="s">
        <v>35</v>
      </c>
      <c r="AO34" s="82" t="s">
        <v>35</v>
      </c>
      <c r="AP34" s="82" t="s">
        <v>35</v>
      </c>
      <c r="AQ34" s="82" t="s">
        <v>35</v>
      </c>
      <c r="AR34" s="82" t="s">
        <v>35</v>
      </c>
      <c r="AS34" s="82" t="s">
        <v>35</v>
      </c>
      <c r="AT34" s="82" t="s">
        <v>35</v>
      </c>
      <c r="AU34" s="67" t="s">
        <v>35</v>
      </c>
      <c r="AV34" s="8"/>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46" t="s">
        <v>35</v>
      </c>
      <c r="CN34" s="46" t="s">
        <v>35</v>
      </c>
      <c r="CO34" s="46" t="s">
        <v>35</v>
      </c>
      <c r="CP34" s="46" t="s">
        <v>35</v>
      </c>
      <c r="CQ34" s="46" t="s">
        <v>35</v>
      </c>
      <c r="CR34" s="46" t="s">
        <v>35</v>
      </c>
      <c r="CS34" s="46" t="s">
        <v>35</v>
      </c>
      <c r="CT34" s="46" t="s">
        <v>35</v>
      </c>
      <c r="CU34" s="46" t="s">
        <v>35</v>
      </c>
      <c r="CV34" s="7"/>
      <c r="CW34" s="7"/>
      <c r="CX34" s="7"/>
      <c r="CY34" s="7"/>
      <c r="CZ34" s="7"/>
    </row>
    <row r="35" s="337" customFormat="true" ht="15" customHeight="true" x14ac:dyDescent="0.2">
      <c r="A35" s="1069" t="s">
        <v>55</v>
      </c>
      <c r="B35" s="387" t="s">
        <v>49</v>
      </c>
      <c r="C35" s="140">
        <v>5.2836478397580695</v>
      </c>
      <c r="D35" s="139">
        <v>8.5042255499055504</v>
      </c>
      <c r="E35" s="139">
        <v>13.080349713384848</v>
      </c>
      <c r="F35" s="139">
        <v>34.087021775844192</v>
      </c>
      <c r="G35" s="138">
        <v>69.514484123633039</v>
      </c>
      <c r="H35" s="137">
        <v>32.580366222896117</v>
      </c>
      <c r="I35" s="139">
        <v>53.218130025246502</v>
      </c>
      <c r="J35" s="139">
        <v>61.536385066256862</v>
      </c>
      <c r="K35" s="139">
        <v>71.558734525824946</v>
      </c>
      <c r="L35" s="136">
        <v>80.912886823314963</v>
      </c>
      <c r="M35" s="140">
        <v>3.7370502347024632</v>
      </c>
      <c r="N35" s="139">
        <v>6.5751942689760883</v>
      </c>
      <c r="O35" s="139">
        <v>7.7539424041641656</v>
      </c>
      <c r="P35" s="139">
        <v>11.254984687314378</v>
      </c>
      <c r="Q35" s="138">
        <v>30.09755635792672</v>
      </c>
      <c r="R35" s="137">
        <v>37.662989158977531</v>
      </c>
      <c r="S35" s="139">
        <v>60.928262040036977</v>
      </c>
      <c r="T35" s="139">
        <v>16.424005457362277</v>
      </c>
      <c r="U35" s="139">
        <v>7.4269163729355157</v>
      </c>
      <c r="V35" s="139">
        <v>35.391922947814514</v>
      </c>
      <c r="W35" s="139">
        <v>10.436975316306318</v>
      </c>
      <c r="X35" s="139">
        <v>48.273786087620024</v>
      </c>
      <c r="Y35" s="139">
        <v>30.4768992275031</v>
      </c>
      <c r="Z35" s="139">
        <v>10.052594629762837</v>
      </c>
      <c r="AA35" s="139">
        <v>16.327602406340663</v>
      </c>
      <c r="AB35" s="139">
        <v>75.775349690195426</v>
      </c>
      <c r="AC35" s="139">
        <v>56.756430539447521</v>
      </c>
      <c r="AD35" s="139">
        <v>43.988211436723894</v>
      </c>
      <c r="AE35" s="139">
        <v>18.450324905525328</v>
      </c>
      <c r="AF35" s="139">
        <v>16.74190084385031</v>
      </c>
      <c r="AG35" s="139">
        <v>16.211966691558398</v>
      </c>
      <c r="AH35" s="139">
        <v>19.423219712028605</v>
      </c>
      <c r="AI35" s="139">
        <v>73.926344918619833</v>
      </c>
      <c r="AJ35" s="139">
        <v>25.891068723599041</v>
      </c>
      <c r="AK35" s="139">
        <v>24.780779312817909</v>
      </c>
      <c r="AL35" s="139">
        <v>24.42959269498623</v>
      </c>
      <c r="AM35" s="139">
        <v>27.527353630426006</v>
      </c>
      <c r="AN35" s="139">
        <v>24.433190885178657</v>
      </c>
      <c r="AO35" s="139">
        <v>8.7452951440327205</v>
      </c>
      <c r="AP35" s="139">
        <v>24.233420651088725</v>
      </c>
      <c r="AQ35" s="139">
        <v>21.363852179180164</v>
      </c>
      <c r="AR35" s="139">
        <v>5.9953259454198031</v>
      </c>
      <c r="AS35" s="139">
        <v>8.1771834263009744</v>
      </c>
      <c r="AT35" s="139">
        <v>16.089039867715847</v>
      </c>
      <c r="AU35" s="136">
        <v>46.125426115361954</v>
      </c>
      <c r="AV35" s="425"/>
      <c r="AW35" s="425"/>
      <c r="AX35" s="425"/>
      <c r="AY35" s="425"/>
      <c r="AZ35" s="199"/>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46" t="s">
        <v>35</v>
      </c>
      <c r="CN35" s="46" t="s">
        <v>35</v>
      </c>
      <c r="CO35" s="46" t="s">
        <v>35</v>
      </c>
      <c r="CP35" s="46" t="s">
        <v>35</v>
      </c>
      <c r="CQ35" s="46" t="s">
        <v>35</v>
      </c>
      <c r="CR35" s="46" t="s">
        <v>35</v>
      </c>
      <c r="CS35" s="46" t="s">
        <v>35</v>
      </c>
      <c r="CT35" s="46" t="s">
        <v>35</v>
      </c>
      <c r="CU35" s="46" t="s">
        <v>35</v>
      </c>
      <c r="CV35" s="7"/>
      <c r="CW35" s="7"/>
      <c r="CX35" s="7"/>
      <c r="CY35" s="7"/>
      <c r="CZ35" s="7"/>
    </row>
    <row r="36" s="337" customFormat="true" ht="15" customHeight="true" x14ac:dyDescent="0.2">
      <c r="A36" s="1069"/>
      <c r="B36" s="387" t="s">
        <v>48</v>
      </c>
      <c r="C36" s="140">
        <v>94.716352160241897</v>
      </c>
      <c r="D36" s="139">
        <v>91.49577445009443</v>
      </c>
      <c r="E36" s="139">
        <v>86.919650286615081</v>
      </c>
      <c r="F36" s="139">
        <v>65.912978224155523</v>
      </c>
      <c r="G36" s="138">
        <v>30.485515876366893</v>
      </c>
      <c r="H36" s="137">
        <v>67.419633777103826</v>
      </c>
      <c r="I36" s="139">
        <v>46.781869974753398</v>
      </c>
      <c r="J36" s="139">
        <v>38.463614933743145</v>
      </c>
      <c r="K36" s="139">
        <v>28.441265474175047</v>
      </c>
      <c r="L36" s="136">
        <v>19.087113176685026</v>
      </c>
      <c r="M36" s="140">
        <v>96.262949765297478</v>
      </c>
      <c r="N36" s="139">
        <v>93.424805731023824</v>
      </c>
      <c r="O36" s="139">
        <v>92.246057595835779</v>
      </c>
      <c r="P36" s="139">
        <v>88.745015312685439</v>
      </c>
      <c r="Q36" s="138">
        <v>69.902443642073351</v>
      </c>
      <c r="R36" s="137">
        <v>62.337010841022391</v>
      </c>
      <c r="S36" s="139">
        <v>39.071737959963244</v>
      </c>
      <c r="T36" s="139">
        <v>83.575994542637815</v>
      </c>
      <c r="U36" s="139">
        <v>92.573083627064506</v>
      </c>
      <c r="V36" s="139">
        <v>64.608077052185465</v>
      </c>
      <c r="W36" s="139">
        <v>89.563024683693726</v>
      </c>
      <c r="X36" s="139">
        <v>51.72621391237989</v>
      </c>
      <c r="Y36" s="139">
        <v>69.52310077249696</v>
      </c>
      <c r="Z36" s="139">
        <v>89.947405370237107</v>
      </c>
      <c r="AA36" s="139">
        <v>83.672397593659412</v>
      </c>
      <c r="AB36" s="139">
        <v>24.224650309804577</v>
      </c>
      <c r="AC36" s="139">
        <v>43.243569460552436</v>
      </c>
      <c r="AD36" s="139">
        <v>56.011788563276156</v>
      </c>
      <c r="AE36" s="139">
        <v>81.549675094474708</v>
      </c>
      <c r="AF36" s="139">
        <v>83.258099156149669</v>
      </c>
      <c r="AG36" s="139">
        <v>83.788033308441499</v>
      </c>
      <c r="AH36" s="139">
        <v>80.57678028797136</v>
      </c>
      <c r="AI36" s="139">
        <v>26.073655081380064</v>
      </c>
      <c r="AJ36" s="139">
        <v>74.108931276400909</v>
      </c>
      <c r="AK36" s="139">
        <v>75.219220687182158</v>
      </c>
      <c r="AL36" s="139">
        <v>75.570407305013802</v>
      </c>
      <c r="AM36" s="139">
        <v>72.472646369573866</v>
      </c>
      <c r="AN36" s="139">
        <v>75.566809114821197</v>
      </c>
      <c r="AO36" s="139">
        <v>91.254704855967319</v>
      </c>
      <c r="AP36" s="139">
        <v>75.766579348911193</v>
      </c>
      <c r="AQ36" s="139">
        <v>78.636147820819886</v>
      </c>
      <c r="AR36" s="139">
        <v>94.004674054580221</v>
      </c>
      <c r="AS36" s="139">
        <v>91.822816573699058</v>
      </c>
      <c r="AT36" s="139">
        <v>83.910960132284117</v>
      </c>
      <c r="AU36" s="136">
        <v>53.874573884638131</v>
      </c>
      <c r="AV36" s="425"/>
      <c r="AW36" s="425"/>
      <c r="AX36" s="425"/>
      <c r="AY36" s="425"/>
      <c r="AZ36" s="199"/>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46" t="s">
        <v>35</v>
      </c>
      <c r="CN36" s="46" t="s">
        <v>35</v>
      </c>
      <c r="CO36" s="46" t="s">
        <v>35</v>
      </c>
      <c r="CP36" s="46" t="s">
        <v>35</v>
      </c>
      <c r="CQ36" s="46" t="s">
        <v>35</v>
      </c>
      <c r="CR36" s="46" t="s">
        <v>35</v>
      </c>
      <c r="CS36" s="46" t="s">
        <v>35</v>
      </c>
      <c r="CT36" s="46" t="s">
        <v>35</v>
      </c>
      <c r="CU36" s="46" t="s">
        <v>35</v>
      </c>
      <c r="CV36" s="7"/>
      <c r="CW36" s="7"/>
      <c r="CX36" s="7"/>
      <c r="CY36" s="7"/>
      <c r="CZ36" s="7"/>
    </row>
    <row r="37" s="337" customFormat="true" ht="15" customHeight="true" x14ac:dyDescent="0.2">
      <c r="A37" s="1069" t="s">
        <v>168</v>
      </c>
      <c r="B37" s="387" t="s">
        <v>49</v>
      </c>
      <c r="C37" s="140">
        <v>10.936674568959742</v>
      </c>
      <c r="D37" s="139">
        <v>14.07793874638423</v>
      </c>
      <c r="E37" s="139">
        <v>21.951503244014255</v>
      </c>
      <c r="F37" s="139">
        <v>43.605248470087673</v>
      </c>
      <c r="G37" s="138">
        <v>72.940689688172696</v>
      </c>
      <c r="H37" s="137">
        <v>40.35866360766763</v>
      </c>
      <c r="I37" s="139">
        <v>57.260880790263592</v>
      </c>
      <c r="J37" s="139">
        <v>64.090439870531924</v>
      </c>
      <c r="K37" s="139">
        <v>72.193513931781013</v>
      </c>
      <c r="L37" s="136">
        <v>81.886268938425005</v>
      </c>
      <c r="M37" s="140">
        <v>7.3994803905323163</v>
      </c>
      <c r="N37" s="139">
        <v>11.184826427014814</v>
      </c>
      <c r="O37" s="139">
        <v>12.979743674473653</v>
      </c>
      <c r="P37" s="139">
        <v>19.213986901614284</v>
      </c>
      <c r="Q37" s="138">
        <v>42.101971482392777</v>
      </c>
      <c r="R37" s="137">
        <v>46.415868328910001</v>
      </c>
      <c r="S37" s="139">
        <v>61.83634759376141</v>
      </c>
      <c r="T37" s="139">
        <v>24.88864685108317</v>
      </c>
      <c r="U37" s="139">
        <v>13.803790545283768</v>
      </c>
      <c r="V37" s="139">
        <v>56.942195697733389</v>
      </c>
      <c r="W37" s="139">
        <v>19.422907684120769</v>
      </c>
      <c r="X37" s="139">
        <v>50.888349072473815</v>
      </c>
      <c r="Y37" s="139">
        <v>30.976379328684178</v>
      </c>
      <c r="Z37" s="139">
        <v>15.408907465883933</v>
      </c>
      <c r="AA37" s="139">
        <v>22.448172140772428</v>
      </c>
      <c r="AB37" s="139">
        <v>77.398596078178457</v>
      </c>
      <c r="AC37" s="139">
        <v>56.756430539447521</v>
      </c>
      <c r="AD37" s="139">
        <v>44.08394383944421</v>
      </c>
      <c r="AE37" s="139">
        <v>35.530348940504133</v>
      </c>
      <c r="AF37" s="139">
        <v>27.519165927015898</v>
      </c>
      <c r="AG37" s="139">
        <v>36.363588892819827</v>
      </c>
      <c r="AH37" s="139">
        <v>35.625436014150168</v>
      </c>
      <c r="AI37" s="139">
        <v>74.383764821284885</v>
      </c>
      <c r="AJ37" s="139">
        <v>39.853204540941199</v>
      </c>
      <c r="AK37" s="139">
        <v>33.65276625131262</v>
      </c>
      <c r="AL37" s="139">
        <v>37.079530177954929</v>
      </c>
      <c r="AM37" s="139">
        <v>42.477265377080151</v>
      </c>
      <c r="AN37" s="139">
        <v>56.391567426122293</v>
      </c>
      <c r="AO37" s="139">
        <v>21.208479975962636</v>
      </c>
      <c r="AP37" s="139">
        <v>34.754852757829092</v>
      </c>
      <c r="AQ37" s="139">
        <v>34.178484168021768</v>
      </c>
      <c r="AR37" s="139">
        <v>9.0635799387854235</v>
      </c>
      <c r="AS37" s="139">
        <v>14.837269044905133</v>
      </c>
      <c r="AT37" s="139">
        <v>35.762400984820182</v>
      </c>
      <c r="AU37" s="136">
        <v>63.075239188868238</v>
      </c>
      <c r="AV37" s="425"/>
      <c r="AW37" s="425"/>
      <c r="AX37" s="425"/>
      <c r="AY37" s="425"/>
      <c r="AZ37" s="199"/>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46" t="s">
        <v>35</v>
      </c>
      <c r="CN37" s="46" t="s">
        <v>35</v>
      </c>
      <c r="CO37" s="46" t="s">
        <v>35</v>
      </c>
      <c r="CP37" s="46" t="s">
        <v>35</v>
      </c>
      <c r="CQ37" s="46" t="s">
        <v>35</v>
      </c>
      <c r="CR37" s="46" t="s">
        <v>35</v>
      </c>
      <c r="CS37" s="46" t="s">
        <v>35</v>
      </c>
      <c r="CT37" s="46" t="s">
        <v>35</v>
      </c>
      <c r="CU37" s="46" t="s">
        <v>35</v>
      </c>
      <c r="CV37" s="7"/>
      <c r="CW37" s="7"/>
      <c r="CX37" s="7"/>
      <c r="CY37" s="7"/>
      <c r="CZ37" s="7"/>
    </row>
    <row r="38" s="337" customFormat="true" ht="15" customHeight="true" x14ac:dyDescent="0.2">
      <c r="A38" s="1069"/>
      <c r="B38" s="387" t="s">
        <v>48</v>
      </c>
      <c r="C38" s="140">
        <v>89.063325431040269</v>
      </c>
      <c r="D38" s="139">
        <v>85.922061253615809</v>
      </c>
      <c r="E38" s="139">
        <v>78.048496755985752</v>
      </c>
      <c r="F38" s="139">
        <v>56.394751529912256</v>
      </c>
      <c r="G38" s="138">
        <v>27.059310311827396</v>
      </c>
      <c r="H38" s="137">
        <v>59.64133639233242</v>
      </c>
      <c r="I38" s="139">
        <v>42.739119209736295</v>
      </c>
      <c r="J38" s="139">
        <v>35.909560129468069</v>
      </c>
      <c r="K38" s="139">
        <v>27.806486068218998</v>
      </c>
      <c r="L38" s="136">
        <v>18.113731061574978</v>
      </c>
      <c r="M38" s="140">
        <v>92.60051960946771</v>
      </c>
      <c r="N38" s="139">
        <v>88.815173572985231</v>
      </c>
      <c r="O38" s="139">
        <v>87.020256325526361</v>
      </c>
      <c r="P38" s="139">
        <v>80.786013098385794</v>
      </c>
      <c r="Q38" s="138">
        <v>57.898028517607401</v>
      </c>
      <c r="R38" s="137">
        <v>53.584131671089985</v>
      </c>
      <c r="S38" s="139">
        <v>38.16365240623881</v>
      </c>
      <c r="T38" s="139">
        <v>75.111353148916791</v>
      </c>
      <c r="U38" s="139">
        <v>86.196209454716382</v>
      </c>
      <c r="V38" s="139">
        <v>43.057804302266689</v>
      </c>
      <c r="W38" s="139">
        <v>80.577092315879256</v>
      </c>
      <c r="X38" s="139">
        <v>49.111650927526121</v>
      </c>
      <c r="Y38" s="139">
        <v>69.023620671315882</v>
      </c>
      <c r="Z38" s="139">
        <v>84.5910925341161</v>
      </c>
      <c r="AA38" s="139">
        <v>77.551827859227501</v>
      </c>
      <c r="AB38" s="139">
        <v>22.601403921821575</v>
      </c>
      <c r="AC38" s="139">
        <v>43.243569460552436</v>
      </c>
      <c r="AD38" s="139">
        <v>55.916056160555868</v>
      </c>
      <c r="AE38" s="139">
        <v>64.469651059495902</v>
      </c>
      <c r="AF38" s="139">
        <v>72.480834072984095</v>
      </c>
      <c r="AG38" s="139">
        <v>63.636411107180038</v>
      </c>
      <c r="AH38" s="139">
        <v>64.374563985849832</v>
      </c>
      <c r="AI38" s="139">
        <v>25.616235178714991</v>
      </c>
      <c r="AJ38" s="139">
        <v>60.146795459058787</v>
      </c>
      <c r="AK38" s="139">
        <v>66.347233748687515</v>
      </c>
      <c r="AL38" s="139">
        <v>62.920469822044964</v>
      </c>
      <c r="AM38" s="139">
        <v>57.522734622919778</v>
      </c>
      <c r="AN38" s="139">
        <v>43.608432573877693</v>
      </c>
      <c r="AO38" s="139">
        <v>78.791520024037368</v>
      </c>
      <c r="AP38" s="139">
        <v>65.245147242170816</v>
      </c>
      <c r="AQ38" s="139">
        <v>65.821515831978218</v>
      </c>
      <c r="AR38" s="139">
        <v>90.936420061214562</v>
      </c>
      <c r="AS38" s="139">
        <v>85.162730955095</v>
      </c>
      <c r="AT38" s="139">
        <v>64.237599015179725</v>
      </c>
      <c r="AU38" s="136">
        <v>36.924760811131904</v>
      </c>
      <c r="AV38" s="425"/>
      <c r="AW38" s="425"/>
      <c r="AX38" s="425"/>
      <c r="AY38" s="425"/>
      <c r="AZ38" s="199"/>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46" t="s">
        <v>35</v>
      </c>
      <c r="CN38" s="46" t="s">
        <v>35</v>
      </c>
      <c r="CO38" s="46" t="s">
        <v>35</v>
      </c>
      <c r="CP38" s="46" t="s">
        <v>35</v>
      </c>
      <c r="CQ38" s="46" t="s">
        <v>35</v>
      </c>
      <c r="CR38" s="46" t="s">
        <v>35</v>
      </c>
      <c r="CS38" s="46" t="s">
        <v>35</v>
      </c>
      <c r="CT38" s="46" t="s">
        <v>35</v>
      </c>
      <c r="CU38" s="46" t="s">
        <v>35</v>
      </c>
      <c r="CV38" s="7"/>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82" t="s">
        <v>35</v>
      </c>
      <c r="AM39" s="82" t="s">
        <v>35</v>
      </c>
      <c r="AN39" s="82" t="s">
        <v>35</v>
      </c>
      <c r="AO39" s="82" t="s">
        <v>35</v>
      </c>
      <c r="AP39" s="82" t="s">
        <v>35</v>
      </c>
      <c r="AQ39" s="82" t="s">
        <v>35</v>
      </c>
      <c r="AR39" s="82" t="s">
        <v>35</v>
      </c>
      <c r="AS39" s="82" t="s">
        <v>35</v>
      </c>
      <c r="AT39" s="82" t="s">
        <v>35</v>
      </c>
      <c r="AU39" s="67" t="s">
        <v>35</v>
      </c>
      <c r="AV39" s="8"/>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46" t="s">
        <v>35</v>
      </c>
      <c r="CN39" s="46" t="s">
        <v>35</v>
      </c>
      <c r="CO39" s="46" t="s">
        <v>35</v>
      </c>
      <c r="CP39" s="46" t="s">
        <v>35</v>
      </c>
      <c r="CQ39" s="46" t="s">
        <v>35</v>
      </c>
      <c r="CR39" s="46" t="s">
        <v>35</v>
      </c>
      <c r="CS39" s="46" t="s">
        <v>35</v>
      </c>
      <c r="CT39" s="46" t="s">
        <v>35</v>
      </c>
      <c r="CU39" s="46" t="s">
        <v>35</v>
      </c>
      <c r="CV39" s="7"/>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82" t="s">
        <v>35</v>
      </c>
      <c r="AM40" s="82" t="s">
        <v>35</v>
      </c>
      <c r="AN40" s="82" t="s">
        <v>35</v>
      </c>
      <c r="AO40" s="82" t="s">
        <v>35</v>
      </c>
      <c r="AP40" s="82" t="s">
        <v>35</v>
      </c>
      <c r="AQ40" s="82" t="s">
        <v>35</v>
      </c>
      <c r="AR40" s="82" t="s">
        <v>35</v>
      </c>
      <c r="AS40" s="82" t="s">
        <v>35</v>
      </c>
      <c r="AT40" s="82" t="s">
        <v>35</v>
      </c>
      <c r="AU40" s="67" t="s">
        <v>35</v>
      </c>
      <c r="AV40" s="8"/>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46" t="s">
        <v>35</v>
      </c>
      <c r="CN40" s="46" t="s">
        <v>35</v>
      </c>
      <c r="CO40" s="46" t="s">
        <v>35</v>
      </c>
      <c r="CP40" s="46" t="s">
        <v>35</v>
      </c>
      <c r="CQ40" s="46" t="s">
        <v>35</v>
      </c>
      <c r="CR40" s="46" t="s">
        <v>35</v>
      </c>
      <c r="CS40" s="46" t="s">
        <v>35</v>
      </c>
      <c r="CT40" s="46" t="s">
        <v>35</v>
      </c>
      <c r="CU40" s="46" t="s">
        <v>35</v>
      </c>
      <c r="CV40" s="7"/>
      <c r="CW40" s="7"/>
      <c r="CX40" s="7"/>
      <c r="CY40" s="7"/>
      <c r="CZ40" s="7"/>
    </row>
    <row r="41" s="337" customFormat="true" ht="15" customHeight="true" x14ac:dyDescent="0.2">
      <c r="A41" s="1069" t="s">
        <v>56</v>
      </c>
      <c r="B41" s="387" t="s">
        <v>49</v>
      </c>
      <c r="C41" s="140">
        <v>38.884594571315532</v>
      </c>
      <c r="D41" s="139">
        <v>34.42210622127859</v>
      </c>
      <c r="E41" s="139">
        <v>30.437871122494247</v>
      </c>
      <c r="F41" s="139">
        <v>20.148790793869274</v>
      </c>
      <c r="G41" s="138">
        <v>9.7493608901308484</v>
      </c>
      <c r="H41" s="137">
        <v>21.664654123284777</v>
      </c>
      <c r="I41" s="139">
        <v>15.507181725122027</v>
      </c>
      <c r="J41" s="139">
        <v>11.180785003724065</v>
      </c>
      <c r="K41" s="139">
        <v>9.5491857681837509</v>
      </c>
      <c r="L41" s="136">
        <v>7.1816469921104034</v>
      </c>
      <c r="M41" s="140">
        <v>42.163726411922504</v>
      </c>
      <c r="N41" s="139">
        <v>33.90586229970102</v>
      </c>
      <c r="O41" s="139">
        <v>35.570940321113042</v>
      </c>
      <c r="P41" s="139">
        <v>30.031369160057569</v>
      </c>
      <c r="Q41" s="138">
        <v>20.735678642154891</v>
      </c>
      <c r="R41" s="137">
        <v>32.138957189097333</v>
      </c>
      <c r="S41" s="139">
        <v>8.382289448613367</v>
      </c>
      <c r="T41" s="139">
        <v>37.65428131511824</v>
      </c>
      <c r="U41" s="139">
        <v>32.885409062587918</v>
      </c>
      <c r="V41" s="139">
        <v>18.41018424491735</v>
      </c>
      <c r="W41" s="139">
        <v>40.449853717464137</v>
      </c>
      <c r="X41" s="139">
        <v>3.6399415955708059</v>
      </c>
      <c r="Y41" s="139">
        <v>18.518683706305943</v>
      </c>
      <c r="Z41" s="139">
        <v>23.624877344838417</v>
      </c>
      <c r="AA41" s="139">
        <v>33.848544404466772</v>
      </c>
      <c r="AB41" s="139">
        <v>10.519524925318137</v>
      </c>
      <c r="AC41" s="139">
        <v>2.5269733625771433</v>
      </c>
      <c r="AD41" s="139">
        <v>3.3459495115683602</v>
      </c>
      <c r="AE41" s="139">
        <v>40.742072449560609</v>
      </c>
      <c r="AF41" s="139">
        <v>29.360459265019522</v>
      </c>
      <c r="AG41" s="139">
        <v>33.376654674935352</v>
      </c>
      <c r="AH41" s="139">
        <v>20.436879949864643</v>
      </c>
      <c r="AI41" s="139">
        <v>5.2530774858438409</v>
      </c>
      <c r="AJ41" s="139">
        <v>19.0636919663248</v>
      </c>
      <c r="AK41" s="139">
        <v>40.362525607741048</v>
      </c>
      <c r="AL41" s="139">
        <v>24.459651527932788</v>
      </c>
      <c r="AM41" s="139">
        <v>12.477289382856947</v>
      </c>
      <c r="AN41" s="139">
        <v>33.173435182051378</v>
      </c>
      <c r="AO41" s="139">
        <v>39.03677483508779</v>
      </c>
      <c r="AP41" s="139">
        <v>17.552051852812482</v>
      </c>
      <c r="AQ41" s="139">
        <v>47.28106993401321</v>
      </c>
      <c r="AR41" s="139">
        <v>32.345921223171899</v>
      </c>
      <c r="AS41" s="139">
        <v>17.789514490521054</v>
      </c>
      <c r="AT41" s="139">
        <v>30.506744511350604</v>
      </c>
      <c r="AU41" s="136">
        <v>20.660927430063889</v>
      </c>
      <c r="AV41" s="425"/>
      <c r="AW41" s="425"/>
      <c r="AX41" s="425"/>
      <c r="AY41" s="425"/>
      <c r="AZ41" s="199"/>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46" t="s">
        <v>35</v>
      </c>
      <c r="CN41" s="46" t="s">
        <v>35</v>
      </c>
      <c r="CO41" s="46" t="s">
        <v>35</v>
      </c>
      <c r="CP41" s="46" t="s">
        <v>35</v>
      </c>
      <c r="CQ41" s="46" t="s">
        <v>35</v>
      </c>
      <c r="CR41" s="46" t="s">
        <v>35</v>
      </c>
      <c r="CS41" s="46" t="s">
        <v>35</v>
      </c>
      <c r="CT41" s="46" t="s">
        <v>35</v>
      </c>
      <c r="CU41" s="46" t="s">
        <v>35</v>
      </c>
      <c r="CV41" s="7"/>
      <c r="CW41" s="7"/>
      <c r="CX41" s="7"/>
      <c r="CY41" s="7"/>
      <c r="CZ41" s="7"/>
    </row>
    <row r="42" s="337" customFormat="true" ht="15" customHeight="true" x14ac:dyDescent="0.2">
      <c r="A42" s="1069"/>
      <c r="B42" s="387" t="s">
        <v>48</v>
      </c>
      <c r="C42" s="140">
        <v>61.11540542868434</v>
      </c>
      <c r="D42" s="139">
        <v>65.577893778721403</v>
      </c>
      <c r="E42" s="139">
        <v>69.562128877505671</v>
      </c>
      <c r="F42" s="139">
        <v>79.851209206130491</v>
      </c>
      <c r="G42" s="138">
        <v>90.250639109869184</v>
      </c>
      <c r="H42" s="137">
        <v>78.335345876715223</v>
      </c>
      <c r="I42" s="139">
        <v>84.492818274877934</v>
      </c>
      <c r="J42" s="139">
        <v>88.819214996275946</v>
      </c>
      <c r="K42" s="139">
        <v>90.450814231816267</v>
      </c>
      <c r="L42" s="136">
        <v>92.818353007889627</v>
      </c>
      <c r="M42" s="140">
        <v>57.836273588077482</v>
      </c>
      <c r="N42" s="139">
        <v>66.094137700299015</v>
      </c>
      <c r="O42" s="139">
        <v>64.429059678886929</v>
      </c>
      <c r="P42" s="139">
        <v>69.968630839942264</v>
      </c>
      <c r="Q42" s="138">
        <v>79.264321357845034</v>
      </c>
      <c r="R42" s="137">
        <v>67.861042810902589</v>
      </c>
      <c r="S42" s="139">
        <v>91.617710551386722</v>
      </c>
      <c r="T42" s="139">
        <v>62.345718684881788</v>
      </c>
      <c r="U42" s="139">
        <v>67.114590937412132</v>
      </c>
      <c r="V42" s="139">
        <v>81.589815755082611</v>
      </c>
      <c r="W42" s="139">
        <v>59.55014628253592</v>
      </c>
      <c r="X42" s="139">
        <v>96.360058404429211</v>
      </c>
      <c r="Y42" s="139">
        <v>81.481316293694107</v>
      </c>
      <c r="Z42" s="139">
        <v>76.375122655161547</v>
      </c>
      <c r="AA42" s="139">
        <v>66.151455595533264</v>
      </c>
      <c r="AB42" s="139">
        <v>89.480475074681891</v>
      </c>
      <c r="AC42" s="139">
        <v>97.473026637422848</v>
      </c>
      <c r="AD42" s="139">
        <v>96.654050488431665</v>
      </c>
      <c r="AE42" s="139">
        <v>59.257927550439312</v>
      </c>
      <c r="AF42" s="139">
        <v>70.639540734980415</v>
      </c>
      <c r="AG42" s="139">
        <v>66.623345325064562</v>
      </c>
      <c r="AH42" s="139">
        <v>79.563120050135382</v>
      </c>
      <c r="AI42" s="139">
        <v>94.746922514156125</v>
      </c>
      <c r="AJ42" s="139">
        <v>80.936308033675161</v>
      </c>
      <c r="AK42" s="139">
        <v>59.637474392259001</v>
      </c>
      <c r="AL42" s="139">
        <v>75.540348472067265</v>
      </c>
      <c r="AM42" s="139">
        <v>87.522710617143048</v>
      </c>
      <c r="AN42" s="139">
        <v>66.826564817948608</v>
      </c>
      <c r="AO42" s="139">
        <v>60.963225164912252</v>
      </c>
      <c r="AP42" s="139">
        <v>82.447948147187518</v>
      </c>
      <c r="AQ42" s="139">
        <v>52.718930065986811</v>
      </c>
      <c r="AR42" s="139">
        <v>67.654078776828129</v>
      </c>
      <c r="AS42" s="139">
        <v>82.210485509479</v>
      </c>
      <c r="AT42" s="139">
        <v>69.493255488649325</v>
      </c>
      <c r="AU42" s="136">
        <v>79.339072569936235</v>
      </c>
      <c r="AV42" s="425"/>
      <c r="AW42" s="425"/>
      <c r="AX42" s="425"/>
      <c r="AY42" s="425"/>
      <c r="AZ42" s="199"/>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46" t="s">
        <v>35</v>
      </c>
      <c r="CN42" s="46" t="s">
        <v>35</v>
      </c>
      <c r="CO42" s="46" t="s">
        <v>35</v>
      </c>
      <c r="CP42" s="46" t="s">
        <v>35</v>
      </c>
      <c r="CQ42" s="46" t="s">
        <v>35</v>
      </c>
      <c r="CR42" s="46" t="s">
        <v>35</v>
      </c>
      <c r="CS42" s="46" t="s">
        <v>35</v>
      </c>
      <c r="CT42" s="46" t="s">
        <v>35</v>
      </c>
      <c r="CU42" s="46" t="s">
        <v>35</v>
      </c>
      <c r="CV42" s="7"/>
      <c r="CW42" s="7"/>
      <c r="CX42" s="7"/>
      <c r="CY42" s="7"/>
      <c r="CZ42" s="7"/>
    </row>
    <row r="43" s="337" customFormat="true" ht="15" customHeight="true" x14ac:dyDescent="0.2">
      <c r="A43" s="1069" t="s">
        <v>53</v>
      </c>
      <c r="B43" s="387" t="s">
        <v>49</v>
      </c>
      <c r="C43" s="140">
        <v>53.779092273935127</v>
      </c>
      <c r="D43" s="139">
        <v>54.073018337670263</v>
      </c>
      <c r="E43" s="139">
        <v>50.540991967316792</v>
      </c>
      <c r="F43" s="139">
        <v>39.425232139833774</v>
      </c>
      <c r="G43" s="138">
        <v>41.207123473706744</v>
      </c>
      <c r="H43" s="137">
        <v>34.305974259404195</v>
      </c>
      <c r="I43" s="139">
        <v>29.50779923385657</v>
      </c>
      <c r="J43" s="139">
        <v>39.771711200241803</v>
      </c>
      <c r="K43" s="139">
        <v>37.545945387923005</v>
      </c>
      <c r="L43" s="136">
        <v>43.958144441671649</v>
      </c>
      <c r="M43" s="140">
        <v>56.623330046979156</v>
      </c>
      <c r="N43" s="139">
        <v>56.423014071205259</v>
      </c>
      <c r="O43" s="139">
        <v>54.880352081410507</v>
      </c>
      <c r="P43" s="139">
        <v>53.736581517250201</v>
      </c>
      <c r="Q43" s="138">
        <v>48.425360525854209</v>
      </c>
      <c r="R43" s="137">
        <v>44.317008409850771</v>
      </c>
      <c r="S43" s="139">
        <v>44.029858651214035</v>
      </c>
      <c r="T43" s="139">
        <v>35.338275804869994</v>
      </c>
      <c r="U43" s="139">
        <v>81.435425127495407</v>
      </c>
      <c r="V43" s="139">
        <v>52.473171642447028</v>
      </c>
      <c r="W43" s="139">
        <v>75.751587368975962</v>
      </c>
      <c r="X43" s="139">
        <v>32.74534339979575</v>
      </c>
      <c r="Y43" s="139">
        <v>40.120206401126254</v>
      </c>
      <c r="Z43" s="139">
        <v>80.891005028800933</v>
      </c>
      <c r="AA43" s="139">
        <v>28.691564857014782</v>
      </c>
      <c r="AB43" s="139">
        <v>51.528619890960428</v>
      </c>
      <c r="AC43" s="139">
        <v>32.49783489097485</v>
      </c>
      <c r="AD43" s="139">
        <v>55.340735292495239</v>
      </c>
      <c r="AE43" s="139">
        <v>55.696896567690089</v>
      </c>
      <c r="AF43" s="139">
        <v>48.057899940501649</v>
      </c>
      <c r="AG43" s="139">
        <v>59.446223339468553</v>
      </c>
      <c r="AH43" s="139">
        <v>42.876663722020027</v>
      </c>
      <c r="AI43" s="139">
        <v>42.701414968717017</v>
      </c>
      <c r="AJ43" s="139">
        <v>34.255333990486079</v>
      </c>
      <c r="AK43" s="139">
        <v>46.198429799113896</v>
      </c>
      <c r="AL43" s="139">
        <v>46.824259597663392</v>
      </c>
      <c r="AM43" s="139">
        <v>31.419077699441566</v>
      </c>
      <c r="AN43" s="139">
        <v>20.736075249366557</v>
      </c>
      <c r="AO43" s="139">
        <v>53.445593409361422</v>
      </c>
      <c r="AP43" s="139">
        <v>54.70410120028518</v>
      </c>
      <c r="AQ43" s="139">
        <v>57.884825747940582</v>
      </c>
      <c r="AR43" s="139">
        <v>72.384590021792604</v>
      </c>
      <c r="AS43" s="139">
        <v>54.03956919240153</v>
      </c>
      <c r="AT43" s="139">
        <v>31.330077676846145</v>
      </c>
      <c r="AU43" s="136">
        <v>21.946972701121297</v>
      </c>
      <c r="AV43" s="425"/>
      <c r="AW43" s="425"/>
      <c r="AX43" s="425"/>
      <c r="AY43" s="425"/>
      <c r="AZ43" s="199"/>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46" t="s">
        <v>35</v>
      </c>
      <c r="CN43" s="46" t="s">
        <v>35</v>
      </c>
      <c r="CO43" s="46" t="s">
        <v>35</v>
      </c>
      <c r="CP43" s="46" t="s">
        <v>35</v>
      </c>
      <c r="CQ43" s="46" t="s">
        <v>35</v>
      </c>
      <c r="CR43" s="46" t="s">
        <v>35</v>
      </c>
      <c r="CS43" s="46" t="s">
        <v>35</v>
      </c>
      <c r="CT43" s="46" t="s">
        <v>35</v>
      </c>
      <c r="CU43" s="46" t="s">
        <v>35</v>
      </c>
      <c r="CV43" s="7"/>
      <c r="CW43" s="7"/>
      <c r="CX43" s="7"/>
      <c r="CY43" s="7"/>
      <c r="CZ43" s="7"/>
    </row>
    <row r="44" s="337" customFormat="true" ht="15" customHeight="true" x14ac:dyDescent="0.2">
      <c r="A44" s="1069"/>
      <c r="B44" s="387" t="s">
        <v>48</v>
      </c>
      <c r="C44" s="140">
        <v>46.220907726064908</v>
      </c>
      <c r="D44" s="139">
        <v>45.926981662329638</v>
      </c>
      <c r="E44" s="139">
        <v>49.4590080326833</v>
      </c>
      <c r="F44" s="139">
        <v>60.574767860166112</v>
      </c>
      <c r="G44" s="138">
        <v>58.792876526293355</v>
      </c>
      <c r="H44" s="137">
        <v>65.694025740595876</v>
      </c>
      <c r="I44" s="139">
        <v>70.492200766143526</v>
      </c>
      <c r="J44" s="139">
        <v>60.228288799758204</v>
      </c>
      <c r="K44" s="139">
        <v>62.454054612077044</v>
      </c>
      <c r="L44" s="136">
        <v>56.041855558328322</v>
      </c>
      <c r="M44" s="140">
        <v>43.376669953020766</v>
      </c>
      <c r="N44" s="139">
        <v>43.576985928794748</v>
      </c>
      <c r="O44" s="139">
        <v>45.119647918589585</v>
      </c>
      <c r="P44" s="139">
        <v>46.263418482749849</v>
      </c>
      <c r="Q44" s="138">
        <v>51.574639474145968</v>
      </c>
      <c r="R44" s="137">
        <v>55.682991590149214</v>
      </c>
      <c r="S44" s="139">
        <v>55.970141348785909</v>
      </c>
      <c r="T44" s="139">
        <v>64.661724195129935</v>
      </c>
      <c r="U44" s="139">
        <v>18.564574872504583</v>
      </c>
      <c r="V44" s="139">
        <v>47.526828357552894</v>
      </c>
      <c r="W44" s="139">
        <v>24.248412631024038</v>
      </c>
      <c r="X44" s="139">
        <v>67.2546566002042</v>
      </c>
      <c r="Y44" s="139">
        <v>59.87979359887369</v>
      </c>
      <c r="Z44" s="139">
        <v>19.10899497119906</v>
      </c>
      <c r="AA44" s="139">
        <v>71.308435142985218</v>
      </c>
      <c r="AB44" s="139">
        <v>48.471380109039572</v>
      </c>
      <c r="AC44" s="139">
        <v>67.502165109025071</v>
      </c>
      <c r="AD44" s="139">
        <v>44.659264707504889</v>
      </c>
      <c r="AE44" s="139">
        <v>44.30310343231001</v>
      </c>
      <c r="AF44" s="139">
        <v>51.942100059498401</v>
      </c>
      <c r="AG44" s="139">
        <v>40.553776660531469</v>
      </c>
      <c r="AH44" s="139">
        <v>57.123336277979995</v>
      </c>
      <c r="AI44" s="139">
        <v>57.298585031283011</v>
      </c>
      <c r="AJ44" s="139">
        <v>65.744666009513907</v>
      </c>
      <c r="AK44" s="139">
        <v>53.801570200886019</v>
      </c>
      <c r="AL44" s="139">
        <v>53.1757404023367</v>
      </c>
      <c r="AM44" s="139">
        <v>68.580922300558328</v>
      </c>
      <c r="AN44" s="139">
        <v>79.263924750633493</v>
      </c>
      <c r="AO44" s="139">
        <v>46.5544065906386</v>
      </c>
      <c r="AP44" s="139">
        <v>45.295898799714877</v>
      </c>
      <c r="AQ44" s="139">
        <v>42.115174252059482</v>
      </c>
      <c r="AR44" s="139">
        <v>27.615409978207328</v>
      </c>
      <c r="AS44" s="139">
        <v>45.960430807598392</v>
      </c>
      <c r="AT44" s="139">
        <v>68.669922323153855</v>
      </c>
      <c r="AU44" s="136">
        <v>78.053027298878703</v>
      </c>
      <c r="AV44" s="425"/>
      <c r="AW44" s="425"/>
      <c r="AX44" s="425"/>
      <c r="AY44" s="425"/>
      <c r="AZ44" s="199"/>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46" t="s">
        <v>35</v>
      </c>
      <c r="CN44" s="46" t="s">
        <v>35</v>
      </c>
      <c r="CO44" s="46" t="s">
        <v>35</v>
      </c>
      <c r="CP44" s="46" t="s">
        <v>35</v>
      </c>
      <c r="CQ44" s="46" t="s">
        <v>35</v>
      </c>
      <c r="CR44" s="46" t="s">
        <v>35</v>
      </c>
      <c r="CS44" s="46" t="s">
        <v>35</v>
      </c>
      <c r="CT44" s="46" t="s">
        <v>35</v>
      </c>
      <c r="CU44" s="46" t="s">
        <v>35</v>
      </c>
      <c r="CV44" s="7"/>
      <c r="CW44" s="7"/>
      <c r="CX44" s="7"/>
      <c r="CY44" s="7"/>
      <c r="CZ44" s="7"/>
    </row>
    <row r="45" s="337" customFormat="true" ht="15" customHeight="true" x14ac:dyDescent="0.2">
      <c r="A45" s="1069" t="s">
        <v>52</v>
      </c>
      <c r="B45" s="387" t="s">
        <v>49</v>
      </c>
      <c r="C45" s="140">
        <v>53.779092273935127</v>
      </c>
      <c r="D45" s="139">
        <v>54.073018337670263</v>
      </c>
      <c r="E45" s="139">
        <v>50.540991967316792</v>
      </c>
      <c r="F45" s="139">
        <v>39.425232139833774</v>
      </c>
      <c r="G45" s="138">
        <v>41.207123473706744</v>
      </c>
      <c r="H45" s="137">
        <v>34.305974259404195</v>
      </c>
      <c r="I45" s="139">
        <v>29.50779923385657</v>
      </c>
      <c r="J45" s="139">
        <v>39.771711200241803</v>
      </c>
      <c r="K45" s="139">
        <v>37.545945387923005</v>
      </c>
      <c r="L45" s="136">
        <v>43.958144441671649</v>
      </c>
      <c r="M45" s="140">
        <v>56.623330046979156</v>
      </c>
      <c r="N45" s="139">
        <v>56.423014071205259</v>
      </c>
      <c r="O45" s="139">
        <v>54.880352081410507</v>
      </c>
      <c r="P45" s="139">
        <v>53.736581517250201</v>
      </c>
      <c r="Q45" s="138">
        <v>48.425360525854209</v>
      </c>
      <c r="R45" s="137">
        <v>44.317008409850771</v>
      </c>
      <c r="S45" s="139">
        <v>44.029858651214035</v>
      </c>
      <c r="T45" s="139">
        <v>35.338275804869994</v>
      </c>
      <c r="U45" s="139">
        <v>81.435425127495407</v>
      </c>
      <c r="V45" s="139">
        <v>52.473171642447028</v>
      </c>
      <c r="W45" s="139">
        <v>75.751587368975962</v>
      </c>
      <c r="X45" s="139">
        <v>32.74534339979575</v>
      </c>
      <c r="Y45" s="139">
        <v>40.120206401126254</v>
      </c>
      <c r="Z45" s="139">
        <v>80.891005028800933</v>
      </c>
      <c r="AA45" s="139">
        <v>28.691564857014782</v>
      </c>
      <c r="AB45" s="139">
        <v>51.528619890960428</v>
      </c>
      <c r="AC45" s="139">
        <v>32.49783489097485</v>
      </c>
      <c r="AD45" s="139">
        <v>55.340735292495239</v>
      </c>
      <c r="AE45" s="139">
        <v>55.696896567690089</v>
      </c>
      <c r="AF45" s="139">
        <v>48.057899940501649</v>
      </c>
      <c r="AG45" s="139">
        <v>59.446223339468553</v>
      </c>
      <c r="AH45" s="139">
        <v>42.876663722020027</v>
      </c>
      <c r="AI45" s="139">
        <v>42.701414968717017</v>
      </c>
      <c r="AJ45" s="139">
        <v>34.255333990486079</v>
      </c>
      <c r="AK45" s="139">
        <v>46.198429799113896</v>
      </c>
      <c r="AL45" s="139">
        <v>46.824259597663392</v>
      </c>
      <c r="AM45" s="139">
        <v>31.419077699441566</v>
      </c>
      <c r="AN45" s="139">
        <v>20.736075249366557</v>
      </c>
      <c r="AO45" s="139">
        <v>53.445593409361422</v>
      </c>
      <c r="AP45" s="139">
        <v>54.70410120028518</v>
      </c>
      <c r="AQ45" s="139">
        <v>57.884825747940582</v>
      </c>
      <c r="AR45" s="139">
        <v>72.384590021792604</v>
      </c>
      <c r="AS45" s="139">
        <v>54.03956919240153</v>
      </c>
      <c r="AT45" s="139">
        <v>31.330077676846145</v>
      </c>
      <c r="AU45" s="136">
        <v>21.946972701121297</v>
      </c>
      <c r="AV45" s="425"/>
      <c r="AW45" s="425"/>
      <c r="AX45" s="425"/>
      <c r="AY45" s="425"/>
      <c r="AZ45" s="199"/>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46" t="s">
        <v>35</v>
      </c>
      <c r="CN45" s="46" t="s">
        <v>35</v>
      </c>
      <c r="CO45" s="46" t="s">
        <v>35</v>
      </c>
      <c r="CP45" s="46" t="s">
        <v>35</v>
      </c>
      <c r="CQ45" s="46" t="s">
        <v>35</v>
      </c>
      <c r="CR45" s="46" t="s">
        <v>35</v>
      </c>
      <c r="CS45" s="46" t="s">
        <v>35</v>
      </c>
      <c r="CT45" s="46" t="s">
        <v>35</v>
      </c>
      <c r="CU45" s="46" t="s">
        <v>35</v>
      </c>
      <c r="CV45" s="7"/>
      <c r="CW45" s="7"/>
      <c r="CX45" s="7"/>
      <c r="CY45" s="7"/>
      <c r="CZ45" s="7"/>
    </row>
    <row r="46" s="337" customFormat="true" ht="15" customHeight="true" x14ac:dyDescent="0.2">
      <c r="A46" s="1069"/>
      <c r="B46" s="387" t="s">
        <v>48</v>
      </c>
      <c r="C46" s="140">
        <v>46.220907726064908</v>
      </c>
      <c r="D46" s="139">
        <v>45.926981662329638</v>
      </c>
      <c r="E46" s="139">
        <v>49.4590080326833</v>
      </c>
      <c r="F46" s="139">
        <v>60.574767860166112</v>
      </c>
      <c r="G46" s="138">
        <v>58.792876526293355</v>
      </c>
      <c r="H46" s="137">
        <v>65.694025740595876</v>
      </c>
      <c r="I46" s="139">
        <v>70.492200766143526</v>
      </c>
      <c r="J46" s="139">
        <v>60.228288799758204</v>
      </c>
      <c r="K46" s="139">
        <v>62.454054612077044</v>
      </c>
      <c r="L46" s="136">
        <v>56.041855558328322</v>
      </c>
      <c r="M46" s="140">
        <v>43.376669953020766</v>
      </c>
      <c r="N46" s="139">
        <v>43.576985928794748</v>
      </c>
      <c r="O46" s="139">
        <v>45.119647918589585</v>
      </c>
      <c r="P46" s="139">
        <v>46.263418482749849</v>
      </c>
      <c r="Q46" s="138">
        <v>51.574639474145968</v>
      </c>
      <c r="R46" s="137">
        <v>55.682991590149214</v>
      </c>
      <c r="S46" s="139">
        <v>55.970141348785909</v>
      </c>
      <c r="T46" s="139">
        <v>64.661724195129935</v>
      </c>
      <c r="U46" s="139">
        <v>18.564574872504583</v>
      </c>
      <c r="V46" s="139">
        <v>47.526828357552894</v>
      </c>
      <c r="W46" s="139">
        <v>24.248412631024038</v>
      </c>
      <c r="X46" s="139">
        <v>67.2546566002042</v>
      </c>
      <c r="Y46" s="139">
        <v>59.87979359887369</v>
      </c>
      <c r="Z46" s="139">
        <v>19.10899497119906</v>
      </c>
      <c r="AA46" s="139">
        <v>71.308435142985218</v>
      </c>
      <c r="AB46" s="139">
        <v>48.471380109039572</v>
      </c>
      <c r="AC46" s="139">
        <v>67.502165109025071</v>
      </c>
      <c r="AD46" s="139">
        <v>44.659264707504889</v>
      </c>
      <c r="AE46" s="139">
        <v>44.30310343231001</v>
      </c>
      <c r="AF46" s="139">
        <v>51.942100059498401</v>
      </c>
      <c r="AG46" s="139">
        <v>40.553776660531469</v>
      </c>
      <c r="AH46" s="139">
        <v>57.123336277979995</v>
      </c>
      <c r="AI46" s="139">
        <v>57.298585031283011</v>
      </c>
      <c r="AJ46" s="139">
        <v>65.744666009513907</v>
      </c>
      <c r="AK46" s="139">
        <v>53.801570200886019</v>
      </c>
      <c r="AL46" s="139">
        <v>53.1757404023367</v>
      </c>
      <c r="AM46" s="139">
        <v>68.580922300558328</v>
      </c>
      <c r="AN46" s="139">
        <v>79.263924750633493</v>
      </c>
      <c r="AO46" s="139">
        <v>46.5544065906386</v>
      </c>
      <c r="AP46" s="139">
        <v>45.295898799714877</v>
      </c>
      <c r="AQ46" s="139">
        <v>42.115174252059482</v>
      </c>
      <c r="AR46" s="139">
        <v>27.615409978207328</v>
      </c>
      <c r="AS46" s="139">
        <v>45.960430807598392</v>
      </c>
      <c r="AT46" s="139">
        <v>68.669922323153855</v>
      </c>
      <c r="AU46" s="136">
        <v>78.053027298878703</v>
      </c>
      <c r="AV46" s="425"/>
      <c r="AW46" s="425"/>
      <c r="AX46" s="425"/>
      <c r="AY46" s="425"/>
      <c r="AZ46" s="199"/>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46" t="s">
        <v>35</v>
      </c>
      <c r="CN46" s="46" t="s">
        <v>35</v>
      </c>
      <c r="CO46" s="46" t="s">
        <v>35</v>
      </c>
      <c r="CP46" s="46" t="s">
        <v>35</v>
      </c>
      <c r="CQ46" s="46" t="s">
        <v>35</v>
      </c>
      <c r="CR46" s="46" t="s">
        <v>35</v>
      </c>
      <c r="CS46" s="46" t="s">
        <v>35</v>
      </c>
      <c r="CT46" s="46" t="s">
        <v>35</v>
      </c>
      <c r="CU46" s="46" t="s">
        <v>35</v>
      </c>
      <c r="CV46" s="7"/>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82" t="s">
        <v>35</v>
      </c>
      <c r="AM47" s="82" t="s">
        <v>35</v>
      </c>
      <c r="AN47" s="82" t="s">
        <v>35</v>
      </c>
      <c r="AO47" s="82" t="s">
        <v>35</v>
      </c>
      <c r="AP47" s="82" t="s">
        <v>35</v>
      </c>
      <c r="AQ47" s="82" t="s">
        <v>35</v>
      </c>
      <c r="AR47" s="82" t="s">
        <v>35</v>
      </c>
      <c r="AS47" s="82" t="s">
        <v>35</v>
      </c>
      <c r="AT47" s="82" t="s">
        <v>35</v>
      </c>
      <c r="AU47" s="67" t="s">
        <v>35</v>
      </c>
      <c r="AV47" s="8"/>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46" t="s">
        <v>35</v>
      </c>
      <c r="CN47" s="46" t="s">
        <v>35</v>
      </c>
      <c r="CO47" s="46" t="s">
        <v>35</v>
      </c>
      <c r="CP47" s="46" t="s">
        <v>35</v>
      </c>
      <c r="CQ47" s="46" t="s">
        <v>35</v>
      </c>
      <c r="CR47" s="46" t="s">
        <v>35</v>
      </c>
      <c r="CS47" s="46" t="s">
        <v>35</v>
      </c>
      <c r="CT47" s="46" t="s">
        <v>35</v>
      </c>
      <c r="CU47" s="46" t="s">
        <v>35</v>
      </c>
      <c r="CV47" s="7"/>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82" t="s">
        <v>35</v>
      </c>
      <c r="AM48" s="82" t="s">
        <v>35</v>
      </c>
      <c r="AN48" s="82" t="s">
        <v>35</v>
      </c>
      <c r="AO48" s="82" t="s">
        <v>35</v>
      </c>
      <c r="AP48" s="82" t="s">
        <v>35</v>
      </c>
      <c r="AQ48" s="82" t="s">
        <v>35</v>
      </c>
      <c r="AR48" s="82" t="s">
        <v>35</v>
      </c>
      <c r="AS48" s="82" t="s">
        <v>35</v>
      </c>
      <c r="AT48" s="82" t="s">
        <v>35</v>
      </c>
      <c r="AU48" s="67" t="s">
        <v>35</v>
      </c>
      <c r="AV48" s="8"/>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46" t="s">
        <v>35</v>
      </c>
      <c r="CN48" s="46" t="s">
        <v>35</v>
      </c>
      <c r="CO48" s="46" t="s">
        <v>35</v>
      </c>
      <c r="CP48" s="46" t="s">
        <v>35</v>
      </c>
      <c r="CQ48" s="46" t="s">
        <v>35</v>
      </c>
      <c r="CR48" s="46" t="s">
        <v>35</v>
      </c>
      <c r="CS48" s="46" t="s">
        <v>35</v>
      </c>
      <c r="CT48" s="46" t="s">
        <v>35</v>
      </c>
      <c r="CU48" s="46" t="s">
        <v>35</v>
      </c>
      <c r="CV48" s="7"/>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82" t="s">
        <v>35</v>
      </c>
      <c r="AM49" s="82" t="s">
        <v>35</v>
      </c>
      <c r="AN49" s="82" t="s">
        <v>35</v>
      </c>
      <c r="AO49" s="82" t="s">
        <v>35</v>
      </c>
      <c r="AP49" s="82" t="s">
        <v>35</v>
      </c>
      <c r="AQ49" s="82" t="s">
        <v>35</v>
      </c>
      <c r="AR49" s="82" t="s">
        <v>35</v>
      </c>
      <c r="AS49" s="82" t="s">
        <v>35</v>
      </c>
      <c r="AT49" s="82" t="s">
        <v>35</v>
      </c>
      <c r="AU49" s="67" t="s">
        <v>35</v>
      </c>
      <c r="AV49" s="8"/>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46" t="s">
        <v>35</v>
      </c>
      <c r="CN49" s="46" t="s">
        <v>35</v>
      </c>
      <c r="CO49" s="46" t="s">
        <v>35</v>
      </c>
      <c r="CP49" s="46" t="s">
        <v>35</v>
      </c>
      <c r="CQ49" s="46" t="s">
        <v>35</v>
      </c>
      <c r="CR49" s="46" t="s">
        <v>35</v>
      </c>
      <c r="CS49" s="46" t="s">
        <v>35</v>
      </c>
      <c r="CT49" s="46" t="s">
        <v>35</v>
      </c>
      <c r="CU49" s="46" t="s">
        <v>35</v>
      </c>
      <c r="CV49" s="7"/>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82" t="s">
        <v>35</v>
      </c>
      <c r="AM50" s="82" t="s">
        <v>35</v>
      </c>
      <c r="AN50" s="82" t="s">
        <v>35</v>
      </c>
      <c r="AO50" s="82" t="s">
        <v>35</v>
      </c>
      <c r="AP50" s="82" t="s">
        <v>35</v>
      </c>
      <c r="AQ50" s="82" t="s">
        <v>35</v>
      </c>
      <c r="AR50" s="82" t="s">
        <v>35</v>
      </c>
      <c r="AS50" s="82" t="s">
        <v>35</v>
      </c>
      <c r="AT50" s="82" t="s">
        <v>35</v>
      </c>
      <c r="AU50" s="67" t="s">
        <v>35</v>
      </c>
      <c r="AV50" s="8"/>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46" t="s">
        <v>35</v>
      </c>
      <c r="CN50" s="46" t="s">
        <v>35</v>
      </c>
      <c r="CO50" s="46" t="s">
        <v>35</v>
      </c>
      <c r="CP50" s="46" t="s">
        <v>35</v>
      </c>
      <c r="CQ50" s="46" t="s">
        <v>35</v>
      </c>
      <c r="CR50" s="46" t="s">
        <v>35</v>
      </c>
      <c r="CS50" s="46" t="s">
        <v>35</v>
      </c>
      <c r="CT50" s="46" t="s">
        <v>35</v>
      </c>
      <c r="CU50" s="46" t="s">
        <v>35</v>
      </c>
      <c r="CV50" s="7"/>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82" t="s">
        <v>35</v>
      </c>
      <c r="AM51" s="82" t="s">
        <v>35</v>
      </c>
      <c r="AN51" s="82" t="s">
        <v>35</v>
      </c>
      <c r="AO51" s="82" t="s">
        <v>35</v>
      </c>
      <c r="AP51" s="82" t="s">
        <v>35</v>
      </c>
      <c r="AQ51" s="82" t="s">
        <v>35</v>
      </c>
      <c r="AR51" s="82" t="s">
        <v>35</v>
      </c>
      <c r="AS51" s="82" t="s">
        <v>35</v>
      </c>
      <c r="AT51" s="82" t="s">
        <v>35</v>
      </c>
      <c r="AU51" s="67" t="s">
        <v>35</v>
      </c>
      <c r="AV51" s="8"/>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46" t="s">
        <v>35</v>
      </c>
      <c r="CN51" s="46" t="s">
        <v>35</v>
      </c>
      <c r="CO51" s="46" t="s">
        <v>35</v>
      </c>
      <c r="CP51" s="46" t="s">
        <v>35</v>
      </c>
      <c r="CQ51" s="46" t="s">
        <v>35</v>
      </c>
      <c r="CR51" s="46" t="s">
        <v>35</v>
      </c>
      <c r="CS51" s="46" t="s">
        <v>35</v>
      </c>
      <c r="CT51" s="46" t="s">
        <v>35</v>
      </c>
      <c r="CU51" s="46" t="s">
        <v>35</v>
      </c>
      <c r="CV51" s="7"/>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82" t="s">
        <v>35</v>
      </c>
      <c r="AM52" s="82" t="s">
        <v>35</v>
      </c>
      <c r="AN52" s="82" t="s">
        <v>35</v>
      </c>
      <c r="AO52" s="82" t="s">
        <v>35</v>
      </c>
      <c r="AP52" s="82" t="s">
        <v>35</v>
      </c>
      <c r="AQ52" s="82" t="s">
        <v>35</v>
      </c>
      <c r="AR52" s="82" t="s">
        <v>35</v>
      </c>
      <c r="AS52" s="82" t="s">
        <v>35</v>
      </c>
      <c r="AT52" s="82" t="s">
        <v>35</v>
      </c>
      <c r="AU52" s="67" t="s">
        <v>35</v>
      </c>
      <c r="AV52" s="8"/>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46" t="s">
        <v>35</v>
      </c>
      <c r="CN52" s="46" t="s">
        <v>35</v>
      </c>
      <c r="CO52" s="46" t="s">
        <v>35</v>
      </c>
      <c r="CP52" s="46" t="s">
        <v>35</v>
      </c>
      <c r="CQ52" s="46" t="s">
        <v>35</v>
      </c>
      <c r="CR52" s="46" t="s">
        <v>35</v>
      </c>
      <c r="CS52" s="46" t="s">
        <v>35</v>
      </c>
      <c r="CT52" s="46" t="s">
        <v>35</v>
      </c>
      <c r="CU52" s="46" t="s">
        <v>35</v>
      </c>
      <c r="CV52" s="7"/>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82" t="s">
        <v>35</v>
      </c>
      <c r="AM53" s="82" t="s">
        <v>35</v>
      </c>
      <c r="AN53" s="82" t="s">
        <v>35</v>
      </c>
      <c r="AO53" s="82" t="s">
        <v>35</v>
      </c>
      <c r="AP53" s="82" t="s">
        <v>35</v>
      </c>
      <c r="AQ53" s="82" t="s">
        <v>35</v>
      </c>
      <c r="AR53" s="82" t="s">
        <v>35</v>
      </c>
      <c r="AS53" s="82" t="s">
        <v>35</v>
      </c>
      <c r="AT53" s="82" t="s">
        <v>35</v>
      </c>
      <c r="AU53" s="67" t="s">
        <v>35</v>
      </c>
      <c r="AV53" s="8"/>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46" t="s">
        <v>35</v>
      </c>
      <c r="CN53" s="46" t="s">
        <v>35</v>
      </c>
      <c r="CO53" s="46" t="s">
        <v>35</v>
      </c>
      <c r="CP53" s="46" t="s">
        <v>35</v>
      </c>
      <c r="CQ53" s="46" t="s">
        <v>35</v>
      </c>
      <c r="CR53" s="46" t="s">
        <v>35</v>
      </c>
      <c r="CS53" s="46" t="s">
        <v>35</v>
      </c>
      <c r="CT53" s="46" t="s">
        <v>35</v>
      </c>
      <c r="CU53" s="46" t="s">
        <v>35</v>
      </c>
      <c r="CV53" s="7"/>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82" t="s">
        <v>35</v>
      </c>
      <c r="AM54" s="82" t="s">
        <v>35</v>
      </c>
      <c r="AN54" s="82" t="s">
        <v>35</v>
      </c>
      <c r="AO54" s="82" t="s">
        <v>35</v>
      </c>
      <c r="AP54" s="82" t="s">
        <v>35</v>
      </c>
      <c r="AQ54" s="82" t="s">
        <v>35</v>
      </c>
      <c r="AR54" s="82" t="s">
        <v>35</v>
      </c>
      <c r="AS54" s="82" t="s">
        <v>35</v>
      </c>
      <c r="AT54" s="82" t="s">
        <v>35</v>
      </c>
      <c r="AU54" s="67" t="s">
        <v>35</v>
      </c>
      <c r="AV54" s="8"/>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46" t="s">
        <v>35</v>
      </c>
      <c r="CN54" s="46" t="s">
        <v>35</v>
      </c>
      <c r="CO54" s="46" t="s">
        <v>35</v>
      </c>
      <c r="CP54" s="46" t="s">
        <v>35</v>
      </c>
      <c r="CQ54" s="46" t="s">
        <v>35</v>
      </c>
      <c r="CR54" s="46" t="s">
        <v>35</v>
      </c>
      <c r="CS54" s="46" t="s">
        <v>35</v>
      </c>
      <c r="CT54" s="46" t="s">
        <v>35</v>
      </c>
      <c r="CU54" s="46" t="s">
        <v>35</v>
      </c>
      <c r="CV54" s="7"/>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12" t="s">
        <v>35</v>
      </c>
      <c r="AM55" s="12" t="s">
        <v>35</v>
      </c>
      <c r="AN55" s="12" t="s">
        <v>35</v>
      </c>
      <c r="AO55" s="12" t="s">
        <v>35</v>
      </c>
      <c r="AP55" s="12" t="s">
        <v>35</v>
      </c>
      <c r="AQ55" s="12" t="s">
        <v>35</v>
      </c>
      <c r="AR55" s="12" t="s">
        <v>35</v>
      </c>
      <c r="AS55" s="12" t="s">
        <v>35</v>
      </c>
      <c r="AT55" s="12" t="s">
        <v>35</v>
      </c>
      <c r="AU55" s="9" t="s">
        <v>35</v>
      </c>
      <c r="AV55" s="8"/>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48" t="s">
        <v>35</v>
      </c>
      <c r="CN55" s="48" t="s">
        <v>35</v>
      </c>
      <c r="CO55" s="48" t="s">
        <v>35</v>
      </c>
      <c r="CP55" s="48" t="s">
        <v>35</v>
      </c>
      <c r="CQ55" s="48" t="s">
        <v>35</v>
      </c>
      <c r="CR55" s="48" t="s">
        <v>35</v>
      </c>
      <c r="CS55" s="48" t="s">
        <v>35</v>
      </c>
      <c r="CT55" s="48" t="s">
        <v>35</v>
      </c>
      <c r="CU55" s="48" t="s">
        <v>35</v>
      </c>
      <c r="CV55" s="7"/>
      <c r="CW55" s="7"/>
      <c r="CX55" s="7"/>
      <c r="CY55" s="7"/>
      <c r="CZ55" s="7"/>
    </row>
    <row r="56" s="337"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415"/>
      <c r="AN56" s="415"/>
      <c r="AO56" s="415"/>
      <c r="AP56" s="415"/>
      <c r="AQ56" s="415"/>
      <c r="AR56" s="415"/>
      <c r="AS56" s="415"/>
      <c r="AT56" s="415"/>
      <c r="AU56" s="415"/>
      <c r="AV56" s="425"/>
      <c r="AW56" s="425"/>
      <c r="AX56" s="425"/>
      <c r="AY56" s="425"/>
      <c r="AZ56" s="199"/>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337" customFormat="true" ht="24"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375</v>
      </c>
      <c r="T57" s="581" t="s">
        <v>149</v>
      </c>
      <c r="U57" s="581" t="s">
        <v>430</v>
      </c>
      <c r="V57" s="581" t="s">
        <v>150</v>
      </c>
      <c r="W57" s="581" t="s">
        <v>151</v>
      </c>
      <c r="X57" s="581" t="s">
        <v>432</v>
      </c>
      <c r="Y57" s="581" t="s">
        <v>488</v>
      </c>
      <c r="Z57" s="581" t="s">
        <v>433</v>
      </c>
      <c r="AA57" s="581" t="s">
        <v>152</v>
      </c>
      <c r="AB57" s="581" t="s">
        <v>153</v>
      </c>
      <c r="AC57" s="581" t="s">
        <v>435</v>
      </c>
      <c r="AD57" s="581" t="s">
        <v>489</v>
      </c>
      <c r="AE57" s="581" t="s">
        <v>154</v>
      </c>
      <c r="AF57" s="581" t="s">
        <v>155</v>
      </c>
      <c r="AG57" s="581" t="s">
        <v>156</v>
      </c>
      <c r="AH57" s="581" t="s">
        <v>157</v>
      </c>
      <c r="AI57" s="581" t="s">
        <v>436</v>
      </c>
      <c r="AJ57" s="581" t="s">
        <v>158</v>
      </c>
      <c r="AK57" s="581" t="s">
        <v>159</v>
      </c>
      <c r="AL57" s="581" t="s">
        <v>160</v>
      </c>
      <c r="AM57" s="581" t="s">
        <v>437</v>
      </c>
      <c r="AN57" s="581" t="s">
        <v>161</v>
      </c>
      <c r="AO57" s="581" t="s">
        <v>162</v>
      </c>
      <c r="AP57" s="581" t="s">
        <v>163</v>
      </c>
      <c r="AQ57" s="581" t="s">
        <v>164</v>
      </c>
      <c r="AR57" s="581" t="s">
        <v>438</v>
      </c>
      <c r="AS57" s="581" t="s">
        <v>165</v>
      </c>
      <c r="AT57" s="581" t="s">
        <v>166</v>
      </c>
      <c r="AU57" s="582" t="s">
        <v>167</v>
      </c>
      <c r="AV57" s="425"/>
      <c r="AW57" s="425"/>
      <c r="AX57" s="425"/>
      <c r="AY57" s="425"/>
      <c r="AZ57" s="199"/>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375</v>
      </c>
      <c r="BT57" s="554" t="s">
        <v>149</v>
      </c>
      <c r="BU57" s="554" t="s">
        <v>430</v>
      </c>
      <c r="BV57" s="554" t="s">
        <v>150</v>
      </c>
      <c r="BW57" s="554" t="s">
        <v>151</v>
      </c>
      <c r="BX57" s="554" t="s">
        <v>432</v>
      </c>
      <c r="BY57" s="555" t="s">
        <v>488</v>
      </c>
      <c r="BZ57" s="555" t="s">
        <v>433</v>
      </c>
      <c r="CA57" s="555" t="s">
        <v>152</v>
      </c>
      <c r="CB57" s="555" t="s">
        <v>153</v>
      </c>
      <c r="CC57" s="555" t="s">
        <v>435</v>
      </c>
      <c r="CD57" s="555" t="s">
        <v>489</v>
      </c>
      <c r="CE57" s="555" t="s">
        <v>154</v>
      </c>
      <c r="CF57" s="555" t="s">
        <v>155</v>
      </c>
      <c r="CG57" s="555" t="s">
        <v>156</v>
      </c>
      <c r="CH57" s="555" t="s">
        <v>157</v>
      </c>
      <c r="CI57" s="555" t="s">
        <v>436</v>
      </c>
      <c r="CJ57" s="555" t="s">
        <v>158</v>
      </c>
      <c r="CK57" s="555" t="s">
        <v>159</v>
      </c>
      <c r="CL57" s="555" t="s">
        <v>160</v>
      </c>
      <c r="CM57" s="555" t="s">
        <v>437</v>
      </c>
      <c r="CN57" s="555" t="s">
        <v>161</v>
      </c>
      <c r="CO57" s="555" t="s">
        <v>162</v>
      </c>
      <c r="CP57" s="555" t="s">
        <v>163</v>
      </c>
      <c r="CQ57" s="555" t="s">
        <v>164</v>
      </c>
      <c r="CR57" s="555" t="s">
        <v>438</v>
      </c>
      <c r="CS57" s="555" t="s">
        <v>165</v>
      </c>
      <c r="CT57" s="555" t="s">
        <v>166</v>
      </c>
      <c r="CU57" s="555" t="s">
        <v>167</v>
      </c>
      <c r="CV57" s="201"/>
      <c r="CW57" s="201"/>
      <c r="CX57" s="201"/>
      <c r="CY57" s="201"/>
      <c r="CZ57" s="201"/>
    </row>
    <row r="58" s="337" customFormat="true" ht="15" customHeight="true" x14ac:dyDescent="0.2">
      <c r="A58" s="1068" t="s">
        <v>169</v>
      </c>
      <c r="B58" s="386" t="s">
        <v>170</v>
      </c>
      <c r="C58" s="145">
        <v>0</v>
      </c>
      <c r="D58" s="144">
        <v>4.2607683096292849E-2</v>
      </c>
      <c r="E58" s="144">
        <v>0.43057804001177941</v>
      </c>
      <c r="F58" s="144">
        <v>2.0854749361657565</v>
      </c>
      <c r="G58" s="143">
        <v>14.057672850576408</v>
      </c>
      <c r="H58" s="142">
        <v>0.59944746453202502</v>
      </c>
      <c r="I58" s="144">
        <v>2.0959693137492166</v>
      </c>
      <c r="J58" s="144">
        <v>6.5669835532884049</v>
      </c>
      <c r="K58" s="144">
        <v>12.793977040527626</v>
      </c>
      <c r="L58" s="141">
        <v>21.112888800663594</v>
      </c>
      <c r="M58" s="145">
        <v>0</v>
      </c>
      <c r="N58" s="144">
        <v>3.9628923988391476E-2</v>
      </c>
      <c r="O58" s="144">
        <v>0.12236748289915227</v>
      </c>
      <c r="P58" s="144">
        <v>0.50633906061622547</v>
      </c>
      <c r="Q58" s="143">
        <v>4.8040619077347451</v>
      </c>
      <c r="R58" s="142">
        <v>5.0858035216193311</v>
      </c>
      <c r="S58" s="144">
        <v>6.0148859594269997</v>
      </c>
      <c r="T58" s="144">
        <v>0.76447666778638357</v>
      </c>
      <c r="U58" s="144">
        <v>0</v>
      </c>
      <c r="V58" s="144">
        <v>2.6789129002332941</v>
      </c>
      <c r="W58" s="144">
        <v>0.40367479010879354</v>
      </c>
      <c r="X58" s="144">
        <v>29.780634084246056</v>
      </c>
      <c r="Y58" s="144">
        <v>12.382227867209464</v>
      </c>
      <c r="Z58" s="144">
        <v>0.62219659273509631</v>
      </c>
      <c r="AA58" s="144">
        <v>0.57131293831344976</v>
      </c>
      <c r="AB58" s="144">
        <v>3.5600242319593529</v>
      </c>
      <c r="AC58" s="144">
        <v>34.764461068365712</v>
      </c>
      <c r="AD58" s="144">
        <v>21.533497795019041</v>
      </c>
      <c r="AE58" s="144">
        <v>0.37476158000644222</v>
      </c>
      <c r="AF58" s="144">
        <v>0.57504168515908116</v>
      </c>
      <c r="AG58" s="144">
        <v>0.17573984356251127</v>
      </c>
      <c r="AH58" s="144">
        <v>3.877509580078232</v>
      </c>
      <c r="AI58" s="144">
        <v>46.474828709876057</v>
      </c>
      <c r="AJ58" s="144">
        <v>4.6331398195470479</v>
      </c>
      <c r="AK58" s="144">
        <v>1.7920984271517633</v>
      </c>
      <c r="AL58" s="144">
        <v>2.3613757560083504</v>
      </c>
      <c r="AM58" s="144">
        <v>1.9313862743796384</v>
      </c>
      <c r="AN58" s="144">
        <v>2.0926595633466274</v>
      </c>
      <c r="AO58" s="144">
        <v>0.65115972892108043</v>
      </c>
      <c r="AP58" s="144">
        <v>2.570249492507501</v>
      </c>
      <c r="AQ58" s="144">
        <v>3.9887602600351144</v>
      </c>
      <c r="AR58" s="144">
        <v>5.5242788075715102E-2</v>
      </c>
      <c r="AS58" s="144">
        <v>1.6984703582456881</v>
      </c>
      <c r="AT58" s="144">
        <v>1.3655110155196457</v>
      </c>
      <c r="AU58" s="141">
        <v>5.4838499287860278</v>
      </c>
      <c r="AV58" s="425"/>
      <c r="AW58" s="425"/>
      <c r="AX58" s="425"/>
      <c r="AY58" s="425"/>
      <c r="AZ58" s="199"/>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419"/>
      <c r="CN58" s="419"/>
      <c r="CO58" s="419"/>
      <c r="CP58" s="419"/>
      <c r="CQ58" s="419"/>
      <c r="CR58" s="419"/>
      <c r="CS58" s="419"/>
      <c r="CT58" s="419"/>
      <c r="CU58" s="419"/>
      <c r="CV58" s="6"/>
      <c r="CW58" s="6"/>
      <c r="CX58" s="6"/>
      <c r="CY58" s="6"/>
      <c r="CZ58" s="6"/>
    </row>
    <row r="59" s="337" customFormat="true" ht="15" customHeight="true" x14ac:dyDescent="0.2">
      <c r="A59" s="1069"/>
      <c r="B59" s="387" t="s">
        <v>377</v>
      </c>
      <c r="C59" s="140">
        <v>0.43591143280448152</v>
      </c>
      <c r="D59" s="139">
        <v>0.51860196200660869</v>
      </c>
      <c r="E59" s="139">
        <v>2.5222033858033872</v>
      </c>
      <c r="F59" s="139">
        <v>7.8587435750003571</v>
      </c>
      <c r="G59" s="138">
        <v>25.010351014864185</v>
      </c>
      <c r="H59" s="137">
        <v>5.8126590412826049</v>
      </c>
      <c r="I59" s="139">
        <v>9.9886864832588564</v>
      </c>
      <c r="J59" s="139">
        <v>22.824085251694783</v>
      </c>
      <c r="K59" s="139">
        <v>24.914456253243085</v>
      </c>
      <c r="L59" s="136">
        <v>25.907008366377553</v>
      </c>
      <c r="M59" s="140">
        <v>0.30052932767977175</v>
      </c>
      <c r="N59" s="139">
        <v>0.1543644011169279</v>
      </c>
      <c r="O59" s="139">
        <v>1.1187187254309443</v>
      </c>
      <c r="P59" s="139">
        <v>2.1321484256009002</v>
      </c>
      <c r="Q59" s="138">
        <v>10.351308374964267</v>
      </c>
      <c r="R59" s="137">
        <v>13.982030797815096</v>
      </c>
      <c r="S59" s="139">
        <v>8.3274132613174423</v>
      </c>
      <c r="T59" s="139">
        <v>2.8784676813109806</v>
      </c>
      <c r="U59" s="139">
        <v>0</v>
      </c>
      <c r="V59" s="139">
        <v>15.895817559609371</v>
      </c>
      <c r="W59" s="139">
        <v>1.4310571994567158</v>
      </c>
      <c r="X59" s="139">
        <v>5.0327841714697428</v>
      </c>
      <c r="Y59" s="139">
        <v>3.9243611299491747</v>
      </c>
      <c r="Z59" s="139">
        <v>1.2752241380271994</v>
      </c>
      <c r="AA59" s="139">
        <v>3.5387702599752</v>
      </c>
      <c r="AB59" s="139">
        <v>35.515021329885975</v>
      </c>
      <c r="AC59" s="139">
        <v>5.2902725426252077</v>
      </c>
      <c r="AD59" s="139">
        <v>5.0495092239218025</v>
      </c>
      <c r="AE59" s="139">
        <v>3.2912629251179029</v>
      </c>
      <c r="AF59" s="139">
        <v>5.66654250534864</v>
      </c>
      <c r="AG59" s="139">
        <v>2.8515187523503518</v>
      </c>
      <c r="AH59" s="139">
        <v>6.2359616978708372</v>
      </c>
      <c r="AI59" s="139">
        <v>3.3646361650823806</v>
      </c>
      <c r="AJ59" s="139">
        <v>9.8398136548523816</v>
      </c>
      <c r="AK59" s="139">
        <v>3.0184067244907227</v>
      </c>
      <c r="AL59" s="139">
        <v>8.2314792168355879</v>
      </c>
      <c r="AM59" s="139">
        <v>11.40289306645405</v>
      </c>
      <c r="AN59" s="139">
        <v>5.091687707975975</v>
      </c>
      <c r="AO59" s="139">
        <v>1.9237149815773795</v>
      </c>
      <c r="AP59" s="139">
        <v>7.1393632720242799</v>
      </c>
      <c r="AQ59" s="139">
        <v>9.9904330576507387</v>
      </c>
      <c r="AR59" s="139">
        <v>0.9643208481509874</v>
      </c>
      <c r="AS59" s="139">
        <v>3.1249082033770699</v>
      </c>
      <c r="AT59" s="139">
        <v>4.2576460684745214</v>
      </c>
      <c r="AU59" s="136">
        <v>23.731335188962461</v>
      </c>
      <c r="AV59" s="425"/>
      <c r="AW59" s="425"/>
      <c r="AX59" s="425"/>
      <c r="AY59" s="425"/>
      <c r="AZ59" s="199"/>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423"/>
      <c r="CN59" s="423"/>
      <c r="CO59" s="423"/>
      <c r="CP59" s="423"/>
      <c r="CQ59" s="423"/>
      <c r="CR59" s="423"/>
      <c r="CS59" s="423"/>
      <c r="CT59" s="423"/>
      <c r="CU59" s="423"/>
      <c r="CV59" s="6"/>
      <c r="CW59" s="6"/>
      <c r="CX59" s="6"/>
      <c r="CY59" s="6"/>
      <c r="CZ59" s="6"/>
    </row>
    <row r="60" s="337" customFormat="true" ht="15" customHeight="true" x14ac:dyDescent="0.2">
      <c r="A60" s="1069"/>
      <c r="B60" s="387" t="s">
        <v>490</v>
      </c>
      <c r="C60" s="140">
        <v>1.8586688977020125</v>
      </c>
      <c r="D60" s="139">
        <v>3.9436445073513635</v>
      </c>
      <c r="E60" s="139">
        <v>6.015008374261237</v>
      </c>
      <c r="F60" s="139">
        <v>17.532366733838824</v>
      </c>
      <c r="G60" s="138">
        <v>17.729996081723638</v>
      </c>
      <c r="H60" s="137">
        <v>19.674564719506211</v>
      </c>
      <c r="I60" s="139">
        <v>34.96008475751114</v>
      </c>
      <c r="J60" s="139">
        <v>22.547631676675138</v>
      </c>
      <c r="K60" s="139">
        <v>23.637966394349512</v>
      </c>
      <c r="L60" s="136">
        <v>14.160755767736399</v>
      </c>
      <c r="M60" s="140">
        <v>1.0722113208146231</v>
      </c>
      <c r="N60" s="139">
        <v>2.5981843786118271</v>
      </c>
      <c r="O60" s="139">
        <v>3.3874861630686093</v>
      </c>
      <c r="P60" s="139">
        <v>4.0725053634332795</v>
      </c>
      <c r="Q60" s="138">
        <v>7.4690109035898207</v>
      </c>
      <c r="R60" s="137">
        <v>16.115877510371366</v>
      </c>
      <c r="S60" s="139">
        <v>28.836165339254467</v>
      </c>
      <c r="T60" s="139">
        <v>12.580362896097006</v>
      </c>
      <c r="U60" s="139">
        <v>0.81325790585452895</v>
      </c>
      <c r="V60" s="139">
        <v>12.428891571600392</v>
      </c>
      <c r="W60" s="139">
        <v>1.3957510372609752</v>
      </c>
      <c r="X60" s="139">
        <v>12.250790401760899</v>
      </c>
      <c r="Y60" s="139">
        <v>11.882434242622551</v>
      </c>
      <c r="Z60" s="139">
        <v>3.2391324006135003</v>
      </c>
      <c r="AA60" s="139">
        <v>3.3811044997150748</v>
      </c>
      <c r="AB60" s="139">
        <v>34.04210115333715</v>
      </c>
      <c r="AC60" s="139">
        <v>13.840950946606762</v>
      </c>
      <c r="AD60" s="139">
        <v>9.4048607709451382</v>
      </c>
      <c r="AE60" s="139">
        <v>12.275707173741317</v>
      </c>
      <c r="AF60" s="139">
        <v>8.2337891292287129</v>
      </c>
      <c r="AG60" s="139">
        <v>4.9163573139572874</v>
      </c>
      <c r="AH60" s="139">
        <v>4.1264960628681981</v>
      </c>
      <c r="AI60" s="139">
        <v>12.752824185939469</v>
      </c>
      <c r="AJ60" s="139">
        <v>9.6341360715342006</v>
      </c>
      <c r="AK60" s="139">
        <v>9.0430578756403825</v>
      </c>
      <c r="AL60" s="139">
        <v>9.9718863652439893</v>
      </c>
      <c r="AM60" s="139">
        <v>6.0939557443337771</v>
      </c>
      <c r="AN60" s="139">
        <v>11.495888444272717</v>
      </c>
      <c r="AO60" s="139">
        <v>2.7116737797191783</v>
      </c>
      <c r="AP60" s="139">
        <v>5.0879006149213124</v>
      </c>
      <c r="AQ60" s="139">
        <v>1.4215171775016031</v>
      </c>
      <c r="AR60" s="139">
        <v>3.1320756005936272</v>
      </c>
      <c r="AS60" s="139">
        <v>1.7875293665405232</v>
      </c>
      <c r="AT60" s="139">
        <v>3.6423754304664513</v>
      </c>
      <c r="AU60" s="136">
        <v>12.05886491370782</v>
      </c>
      <c r="AV60" s="425"/>
      <c r="AW60" s="425"/>
      <c r="AX60" s="425"/>
      <c r="AY60" s="425"/>
      <c r="AZ60" s="199"/>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423"/>
      <c r="CN60" s="423"/>
      <c r="CO60" s="423"/>
      <c r="CP60" s="423"/>
      <c r="CQ60" s="423"/>
      <c r="CR60" s="423"/>
      <c r="CS60" s="423"/>
      <c r="CT60" s="423"/>
      <c r="CU60" s="423"/>
      <c r="CV60" s="6"/>
      <c r="CW60" s="6"/>
      <c r="CX60" s="6"/>
      <c r="CY60" s="6"/>
      <c r="CZ60" s="6"/>
    </row>
    <row r="61" s="337" customFormat="true" ht="15" customHeight="true" x14ac:dyDescent="0.2">
      <c r="A61" s="1069"/>
      <c r="B61" s="387" t="s">
        <v>378</v>
      </c>
      <c r="C61" s="140">
        <v>17.003206126818064</v>
      </c>
      <c r="D61" s="139">
        <v>18.188198271711961</v>
      </c>
      <c r="E61" s="139">
        <v>17.156125055918515</v>
      </c>
      <c r="F61" s="139">
        <v>17.236214054587208</v>
      </c>
      <c r="G61" s="138">
        <v>7.9886734308658127</v>
      </c>
      <c r="H61" s="137">
        <v>22.188953216341993</v>
      </c>
      <c r="I61" s="139">
        <v>15.641737643387016</v>
      </c>
      <c r="J61" s="139">
        <v>10.991839231487424</v>
      </c>
      <c r="K61" s="139">
        <v>7.1053040236591398</v>
      </c>
      <c r="L61" s="136">
        <v>2.9290785795072756</v>
      </c>
      <c r="M61" s="140">
        <v>15.740499499930946</v>
      </c>
      <c r="N61" s="139">
        <v>17.798198743241059</v>
      </c>
      <c r="O61" s="139">
        <v>18.348519455103808</v>
      </c>
      <c r="P61" s="139">
        <v>15.870444811609799</v>
      </c>
      <c r="Q61" s="138">
        <v>17.668175001756268</v>
      </c>
      <c r="R61" s="137">
        <v>40.311580908092814</v>
      </c>
      <c r="S61" s="139">
        <v>7.0751141004249645</v>
      </c>
      <c r="T61" s="139">
        <v>26.209960751927593</v>
      </c>
      <c r="U61" s="139">
        <v>11.117412584851186</v>
      </c>
      <c r="V61" s="139">
        <v>8.0502550931104278</v>
      </c>
      <c r="W61" s="139">
        <v>14.519509368731443</v>
      </c>
      <c r="X61" s="139">
        <v>33.641770093900206</v>
      </c>
      <c r="Y61" s="139">
        <v>54.165496239608991</v>
      </c>
      <c r="Z61" s="139">
        <v>12.757016177169426</v>
      </c>
      <c r="AA61" s="139">
        <v>11.711040081146077</v>
      </c>
      <c r="AB61" s="139">
        <v>18.981720600773357</v>
      </c>
      <c r="AC61" s="139">
        <v>38.539335071614325</v>
      </c>
      <c r="AD61" s="139">
        <v>49.245956323836687</v>
      </c>
      <c r="AE61" s="139">
        <v>14.334800753069421</v>
      </c>
      <c r="AF61" s="139">
        <v>36.599198744898978</v>
      </c>
      <c r="AG61" s="139">
        <v>10.973218799944373</v>
      </c>
      <c r="AH61" s="139">
        <v>12.177551508012041</v>
      </c>
      <c r="AI61" s="139">
        <v>18.262223566178921</v>
      </c>
      <c r="AJ61" s="139">
        <v>12.704159979801485</v>
      </c>
      <c r="AK61" s="139">
        <v>27.692265613601986</v>
      </c>
      <c r="AL61" s="139">
        <v>7.9625323596065378</v>
      </c>
      <c r="AM61" s="139">
        <v>27.84427349051332</v>
      </c>
      <c r="AN61" s="139">
        <v>2.7644941297526908</v>
      </c>
      <c r="AO61" s="139">
        <v>9.7473061372093888</v>
      </c>
      <c r="AP61" s="139">
        <v>9.272810440345852</v>
      </c>
      <c r="AQ61" s="139">
        <v>16.530758865678902</v>
      </c>
      <c r="AR61" s="139">
        <v>23.062338557674469</v>
      </c>
      <c r="AS61" s="139">
        <v>14.817589503134199</v>
      </c>
      <c r="AT61" s="139">
        <v>6.3621215931991397</v>
      </c>
      <c r="AU61" s="136">
        <v>15.148815012822819</v>
      </c>
      <c r="AV61" s="425"/>
      <c r="AW61" s="425"/>
      <c r="AX61" s="425"/>
      <c r="AY61" s="425"/>
      <c r="AZ61" s="199"/>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423"/>
      <c r="CN61" s="423"/>
      <c r="CO61" s="423"/>
      <c r="CP61" s="423"/>
      <c r="CQ61" s="423"/>
      <c r="CR61" s="423"/>
      <c r="CS61" s="423"/>
      <c r="CT61" s="423"/>
      <c r="CU61" s="423"/>
      <c r="CV61" s="6"/>
      <c r="CW61" s="6"/>
      <c r="CX61" s="6"/>
      <c r="CY61" s="6"/>
      <c r="CZ61" s="6"/>
    </row>
    <row r="62" s="337" customFormat="true" ht="15" customHeight="true" x14ac:dyDescent="0.2">
      <c r="A62" s="1069"/>
      <c r="B62" s="387" t="s">
        <v>439</v>
      </c>
      <c r="C62" s="140">
        <v>3.6112052869640516</v>
      </c>
      <c r="D62" s="139">
        <v>3.6438860501569867</v>
      </c>
      <c r="E62" s="139">
        <v>5.5412671342226991</v>
      </c>
      <c r="F62" s="139">
        <v>5.7602224165011124</v>
      </c>
      <c r="G62" s="138">
        <v>3.8680405206612187</v>
      </c>
      <c r="H62" s="137">
        <v>5.3581251910271552</v>
      </c>
      <c r="I62" s="139">
        <v>4.3207807040207653</v>
      </c>
      <c r="J62" s="139">
        <v>5.090460819871959</v>
      </c>
      <c r="K62" s="139">
        <v>4.6203229980842444</v>
      </c>
      <c r="L62" s="136">
        <v>5.118695391058246</v>
      </c>
      <c r="M62" s="140">
        <v>3.3230244556666282</v>
      </c>
      <c r="N62" s="139">
        <v>3.9077882155183929</v>
      </c>
      <c r="O62" s="139">
        <v>3.6151844202034109</v>
      </c>
      <c r="P62" s="139">
        <v>5.5832174187330397</v>
      </c>
      <c r="Q62" s="138">
        <v>5.1213547271530881</v>
      </c>
      <c r="R62" s="137">
        <v>0.4630416126378048</v>
      </c>
      <c r="S62" s="139">
        <v>10.55975241069279</v>
      </c>
      <c r="T62" s="139">
        <v>11.615689738045964</v>
      </c>
      <c r="U62" s="139">
        <v>11.686602385226541</v>
      </c>
      <c r="V62" s="139">
        <v>9.4063474132467526</v>
      </c>
      <c r="W62" s="139">
        <v>0.13255528516455026</v>
      </c>
      <c r="X62" s="139">
        <v>2.8126926540385067</v>
      </c>
      <c r="Y62" s="139">
        <v>3.7338795753438916</v>
      </c>
      <c r="Z62" s="139">
        <v>6.8679872011814176</v>
      </c>
      <c r="AA62" s="139">
        <v>0</v>
      </c>
      <c r="AB62" s="139">
        <v>0.67489596284396236</v>
      </c>
      <c r="AC62" s="139">
        <v>0</v>
      </c>
      <c r="AD62" s="139">
        <v>2.2957785076438868</v>
      </c>
      <c r="AE62" s="139">
        <v>1.3324353011636407</v>
      </c>
      <c r="AF62" s="139">
        <v>0</v>
      </c>
      <c r="AG62" s="139">
        <v>1.2128402330854764</v>
      </c>
      <c r="AH62" s="139">
        <v>4.9704686284721165</v>
      </c>
      <c r="AI62" s="139">
        <v>1.3102520968988154</v>
      </c>
      <c r="AJ62" s="139">
        <v>4.6061145666447398</v>
      </c>
      <c r="AK62" s="139">
        <v>8.6170714702244542</v>
      </c>
      <c r="AL62" s="139">
        <v>6.5538868412977607</v>
      </c>
      <c r="AM62" s="139">
        <v>0.1758263076808938</v>
      </c>
      <c r="AN62" s="139">
        <v>0.57079448728804205</v>
      </c>
      <c r="AO62" s="139">
        <v>2.8140175133004384</v>
      </c>
      <c r="AP62" s="139">
        <v>7.8151069774768462</v>
      </c>
      <c r="AQ62" s="139">
        <v>2.2020321032445569</v>
      </c>
      <c r="AR62" s="139">
        <v>3.2091672647857936</v>
      </c>
      <c r="AS62" s="139">
        <v>2.9967912286751228</v>
      </c>
      <c r="AT62" s="139">
        <v>4.3471312434839264</v>
      </c>
      <c r="AU62" s="136">
        <v>0</v>
      </c>
      <c r="AV62" s="425"/>
      <c r="AW62" s="425"/>
      <c r="AX62" s="425"/>
      <c r="AY62" s="425"/>
      <c r="AZ62" s="199"/>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423"/>
      <c r="CN62" s="423"/>
      <c r="CO62" s="423"/>
      <c r="CP62" s="423"/>
      <c r="CQ62" s="423"/>
      <c r="CR62" s="423"/>
      <c r="CS62" s="423"/>
      <c r="CT62" s="423"/>
      <c r="CU62" s="423"/>
      <c r="CV62" s="6"/>
      <c r="CW62" s="6"/>
      <c r="CX62" s="6"/>
      <c r="CY62" s="6"/>
      <c r="CZ62" s="6"/>
    </row>
    <row r="63" s="337" customFormat="true" ht="15" customHeight="true" x14ac:dyDescent="0.2">
      <c r="A63" s="1069"/>
      <c r="B63" s="387" t="s">
        <v>440</v>
      </c>
      <c r="C63" s="140">
        <v>12.538930235966022</v>
      </c>
      <c r="D63" s="139">
        <v>15.719121884820511</v>
      </c>
      <c r="E63" s="139">
        <v>16.81054034567029</v>
      </c>
      <c r="F63" s="139">
        <v>15.268047323472533</v>
      </c>
      <c r="G63" s="138">
        <v>13.225705914075956</v>
      </c>
      <c r="H63" s="137">
        <v>19.257046215052874</v>
      </c>
      <c r="I63" s="139">
        <v>12.947823752921547</v>
      </c>
      <c r="J63" s="139">
        <v>13.899974210850441</v>
      </c>
      <c r="K63" s="139">
        <v>13.830763659220272</v>
      </c>
      <c r="L63" s="136">
        <v>11.820367490777993</v>
      </c>
      <c r="M63" s="140">
        <v>10.810668615839733</v>
      </c>
      <c r="N63" s="139">
        <v>15.548950888770307</v>
      </c>
      <c r="O63" s="139">
        <v>16.025866415909363</v>
      </c>
      <c r="P63" s="139">
        <v>16.406834848478592</v>
      </c>
      <c r="Q63" s="138">
        <v>15.523042858614696</v>
      </c>
      <c r="R63" s="137">
        <v>3.114977661997667</v>
      </c>
      <c r="S63" s="139">
        <v>15.04766081065419</v>
      </c>
      <c r="T63" s="139">
        <v>5.6644410478443987</v>
      </c>
      <c r="U63" s="139">
        <v>17.48297394349725</v>
      </c>
      <c r="V63" s="139">
        <v>9.2749452145121474</v>
      </c>
      <c r="W63" s="139">
        <v>10.466140313185129</v>
      </c>
      <c r="X63" s="139">
        <v>11.343486568838713</v>
      </c>
      <c r="Y63" s="139">
        <v>11.647509547957219</v>
      </c>
      <c r="Z63" s="139">
        <v>18.631200558257273</v>
      </c>
      <c r="AA63" s="139">
        <v>11.444420349234138</v>
      </c>
      <c r="AB63" s="139">
        <v>2.0306067618038566</v>
      </c>
      <c r="AC63" s="139">
        <v>7.5649803707879189</v>
      </c>
      <c r="AD63" s="139">
        <v>7.5579059853830959</v>
      </c>
      <c r="AE63" s="139">
        <v>10.503941268417288</v>
      </c>
      <c r="AF63" s="139">
        <v>5.4879605627365864</v>
      </c>
      <c r="AG63" s="139">
        <v>14.821088416420777</v>
      </c>
      <c r="AH63" s="139">
        <v>14.465790514794726</v>
      </c>
      <c r="AI63" s="139">
        <v>13.885003630681419</v>
      </c>
      <c r="AJ63" s="139">
        <v>21.112565214654431</v>
      </c>
      <c r="AK63" s="139">
        <v>9.9973621045866565</v>
      </c>
      <c r="AL63" s="139">
        <v>25.193137307379569</v>
      </c>
      <c r="AM63" s="139">
        <v>9.4106806016665914</v>
      </c>
      <c r="AN63" s="139">
        <v>15.897820813621324</v>
      </c>
      <c r="AO63" s="139">
        <v>17.579345363038907</v>
      </c>
      <c r="AP63" s="139">
        <v>21.221493180554898</v>
      </c>
      <c r="AQ63" s="139">
        <v>13.86560995582003</v>
      </c>
      <c r="AR63" s="139">
        <v>34.121168776461275</v>
      </c>
      <c r="AS63" s="139">
        <v>26.585926957793276</v>
      </c>
      <c r="AT63" s="139">
        <v>11.812260094134535</v>
      </c>
      <c r="AU63" s="136">
        <v>11.823866891482607</v>
      </c>
      <c r="AV63" s="425"/>
      <c r="AW63" s="425"/>
      <c r="AX63" s="425"/>
      <c r="AY63" s="425"/>
      <c r="AZ63" s="199"/>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423"/>
      <c r="CN63" s="423"/>
      <c r="CO63" s="423"/>
      <c r="CP63" s="423"/>
      <c r="CQ63" s="423"/>
      <c r="CR63" s="423"/>
      <c r="CS63" s="423"/>
      <c r="CT63" s="423"/>
      <c r="CU63" s="423"/>
      <c r="CV63" s="6"/>
      <c r="CW63" s="6"/>
      <c r="CX63" s="6"/>
      <c r="CY63" s="6"/>
      <c r="CZ63" s="6"/>
    </row>
    <row r="64" s="337" customFormat="true" ht="15" customHeight="true" x14ac:dyDescent="0.2">
      <c r="A64" s="1069"/>
      <c r="B64" s="387" t="s">
        <v>441</v>
      </c>
      <c r="C64" s="140">
        <v>30.804621710235828</v>
      </c>
      <c r="D64" s="139">
        <v>26.701682123183435</v>
      </c>
      <c r="E64" s="139">
        <v>19.88740621303748</v>
      </c>
      <c r="F64" s="139">
        <v>10.083468063162256</v>
      </c>
      <c r="G64" s="138">
        <v>2.2575982096711611</v>
      </c>
      <c r="H64" s="137">
        <v>12.862211213123917</v>
      </c>
      <c r="I64" s="139">
        <v>4.8200221452443452</v>
      </c>
      <c r="J64" s="139">
        <v>2.51056840702317</v>
      </c>
      <c r="K64" s="139">
        <v>1.2944453209449776</v>
      </c>
      <c r="L64" s="136">
        <v>0.24518208793870896</v>
      </c>
      <c r="M64" s="140">
        <v>31.669929859987185</v>
      </c>
      <c r="N64" s="139">
        <v>30.122751319640457</v>
      </c>
      <c r="O64" s="139">
        <v>23.774080386266633</v>
      </c>
      <c r="P64" s="139">
        <v>20.832798236590296</v>
      </c>
      <c r="Q64" s="138">
        <v>11.867799220537378</v>
      </c>
      <c r="R64" s="137">
        <v>1.2445161225449033</v>
      </c>
      <c r="S64" s="139">
        <v>1.0236059816582905</v>
      </c>
      <c r="T64" s="139">
        <v>28.698896147408142</v>
      </c>
      <c r="U64" s="139">
        <v>42.527039912365943</v>
      </c>
      <c r="V64" s="139">
        <v>18.818650676640676</v>
      </c>
      <c r="W64" s="139">
        <v>9.7753975018614998</v>
      </c>
      <c r="X64" s="139">
        <v>2.4072301905182814</v>
      </c>
      <c r="Y64" s="139">
        <v>1.6124547542538767</v>
      </c>
      <c r="Z64" s="139">
        <v>30.266999450009259</v>
      </c>
      <c r="AA64" s="139">
        <v>17.268180636119368</v>
      </c>
      <c r="AB64" s="139">
        <v>0.83934946683685474</v>
      </c>
      <c r="AC64" s="139">
        <v>0</v>
      </c>
      <c r="AD64" s="139">
        <v>4.2968976055406047</v>
      </c>
      <c r="AE64" s="139">
        <v>21.191733865243336</v>
      </c>
      <c r="AF64" s="139">
        <v>9.0305142871491029</v>
      </c>
      <c r="AG64" s="139">
        <v>11.574037321738563</v>
      </c>
      <c r="AH64" s="139">
        <v>24.317702154846721</v>
      </c>
      <c r="AI64" s="139">
        <v>0.48317176867489997</v>
      </c>
      <c r="AJ64" s="139">
        <v>13.808649348388579</v>
      </c>
      <c r="AK64" s="139">
        <v>21.799117475058051</v>
      </c>
      <c r="AL64" s="139">
        <v>18.419456191950893</v>
      </c>
      <c r="AM64" s="139">
        <v>10.783103748932771</v>
      </c>
      <c r="AN64" s="139">
        <v>40.805702156678677</v>
      </c>
      <c r="AO64" s="139">
        <v>27.785847527137907</v>
      </c>
      <c r="AP64" s="139">
        <v>9.0163284256024117</v>
      </c>
      <c r="AQ64" s="139">
        <v>26.876107544172189</v>
      </c>
      <c r="AR64" s="139">
        <v>13.881160127425618</v>
      </c>
      <c r="AS64" s="139">
        <v>33.709210253476989</v>
      </c>
      <c r="AT64" s="139">
        <v>37.992963897547455</v>
      </c>
      <c r="AU64" s="136">
        <v>9.8357207692712301</v>
      </c>
      <c r="AV64" s="425"/>
      <c r="AW64" s="425"/>
      <c r="AX64" s="425"/>
      <c r="AY64" s="425"/>
      <c r="AZ64" s="199"/>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423"/>
      <c r="CN64" s="423"/>
      <c r="CO64" s="423"/>
      <c r="CP64" s="423"/>
      <c r="CQ64" s="423"/>
      <c r="CR64" s="423"/>
      <c r="CS64" s="423"/>
      <c r="CT64" s="423"/>
      <c r="CU64" s="423"/>
      <c r="CV64" s="6"/>
      <c r="CW64" s="6"/>
      <c r="CX64" s="6"/>
      <c r="CY64" s="6"/>
      <c r="CZ64" s="6"/>
    </row>
    <row r="65" s="337" customFormat="true" ht="15" customHeight="true" x14ac:dyDescent="0.2">
      <c r="A65" s="1069"/>
      <c r="B65" s="387" t="s">
        <v>176</v>
      </c>
      <c r="C65" s="140">
        <v>1.7823900723082831</v>
      </c>
      <c r="D65" s="139">
        <v>3.4299507317896674</v>
      </c>
      <c r="E65" s="139">
        <v>4.2340297190352087</v>
      </c>
      <c r="F65" s="139">
        <v>3.7362911252888402</v>
      </c>
      <c r="G65" s="138">
        <v>2.1446771162000147</v>
      </c>
      <c r="H65" s="137">
        <v>4.2671100833459876</v>
      </c>
      <c r="I65" s="139">
        <v>3.3052852098737429</v>
      </c>
      <c r="J65" s="139">
        <v>3.1901429089693201</v>
      </c>
      <c r="K65" s="139">
        <v>1.467081063147657</v>
      </c>
      <c r="L65" s="136">
        <v>1.3652520472622129</v>
      </c>
      <c r="M65" s="140">
        <v>1.8539544630549329</v>
      </c>
      <c r="N65" s="139">
        <v>2.0800793383619181</v>
      </c>
      <c r="O65" s="139">
        <v>4.9152324119811537</v>
      </c>
      <c r="P65" s="139">
        <v>4.0656809420718636</v>
      </c>
      <c r="Q65" s="138">
        <v>3.1382294672300532</v>
      </c>
      <c r="R65" s="137">
        <v>0.85418178422316193</v>
      </c>
      <c r="S65" s="139">
        <v>0.3003838973762446</v>
      </c>
      <c r="T65" s="139">
        <v>0.14558857338652226</v>
      </c>
      <c r="U65" s="139">
        <v>1.2525142337452</v>
      </c>
      <c r="V65" s="139">
        <v>1.2502598875927731</v>
      </c>
      <c r="W65" s="139">
        <v>13.188137613113899</v>
      </c>
      <c r="X65" s="139">
        <v>0</v>
      </c>
      <c r="Y65" s="139">
        <v>0</v>
      </c>
      <c r="Z65" s="139">
        <v>1.3469834693603742</v>
      </c>
      <c r="AA65" s="139">
        <v>27.25844407433814</v>
      </c>
      <c r="AB65" s="139">
        <v>0</v>
      </c>
      <c r="AC65" s="139">
        <v>0</v>
      </c>
      <c r="AD65" s="139">
        <v>0.43867468860444403</v>
      </c>
      <c r="AE65" s="139">
        <v>2.5977145914809459</v>
      </c>
      <c r="AF65" s="139">
        <v>0.19883895281417288</v>
      </c>
      <c r="AG65" s="139">
        <v>2.5957372577285498</v>
      </c>
      <c r="AH65" s="139">
        <v>3.7952049747713956</v>
      </c>
      <c r="AI65" s="139">
        <v>0</v>
      </c>
      <c r="AJ65" s="139">
        <v>0.49880845221202813</v>
      </c>
      <c r="AK65" s="139">
        <v>0.64414755584027006</v>
      </c>
      <c r="AL65" s="139">
        <v>1.9567452570691373</v>
      </c>
      <c r="AM65" s="139">
        <v>6.603172439480451</v>
      </c>
      <c r="AN65" s="139">
        <v>0.56835362667767964</v>
      </c>
      <c r="AO65" s="139">
        <v>2.5950470932654328</v>
      </c>
      <c r="AP65" s="139">
        <v>6.1306356650879943</v>
      </c>
      <c r="AQ65" s="139">
        <v>0.30185422171312892</v>
      </c>
      <c r="AR65" s="139">
        <v>1.3010399902119816</v>
      </c>
      <c r="AS65" s="139">
        <v>1.3303644309537133</v>
      </c>
      <c r="AT65" s="139">
        <v>0</v>
      </c>
      <c r="AU65" s="136">
        <v>0.66168816777200201</v>
      </c>
      <c r="AV65" s="425"/>
      <c r="AW65" s="425"/>
      <c r="AX65" s="425"/>
      <c r="AY65" s="425"/>
      <c r="AZ65" s="199"/>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423"/>
      <c r="CN65" s="423"/>
      <c r="CO65" s="423"/>
      <c r="CP65" s="423"/>
      <c r="CQ65" s="423"/>
      <c r="CR65" s="423"/>
      <c r="CS65" s="423"/>
      <c r="CT65" s="423"/>
      <c r="CU65" s="423"/>
      <c r="CV65" s="6"/>
      <c r="CW65" s="6"/>
      <c r="CX65" s="6"/>
      <c r="CY65" s="6"/>
      <c r="CZ65" s="6"/>
    </row>
    <row r="66" s="337" customFormat="true" ht="15" customHeight="true" x14ac:dyDescent="0.2">
      <c r="A66" s="1069"/>
      <c r="B66" s="387" t="s">
        <v>177</v>
      </c>
      <c r="C66" s="140">
        <v>9.2768781099050024</v>
      </c>
      <c r="D66" s="139">
        <v>8.6902087325004942</v>
      </c>
      <c r="E66" s="139">
        <v>9.2655463120474799</v>
      </c>
      <c r="F66" s="139">
        <v>7.0325146808724019</v>
      </c>
      <c r="G66" s="138">
        <v>0.9059503658779624</v>
      </c>
      <c r="H66" s="137">
        <v>4.4273235817068413</v>
      </c>
      <c r="I66" s="139">
        <v>2.1758567397866169</v>
      </c>
      <c r="J66" s="139">
        <v>1.49344997919161</v>
      </c>
      <c r="K66" s="139">
        <v>0.14050620104468647</v>
      </c>
      <c r="L66" s="136">
        <v>0.15769022861812049</v>
      </c>
      <c r="M66" s="140">
        <v>9.598768849241992</v>
      </c>
      <c r="N66" s="139">
        <v>8.6763282879573485</v>
      </c>
      <c r="O66" s="139">
        <v>10.016969955326632</v>
      </c>
      <c r="P66" s="139">
        <v>10.044339658882079</v>
      </c>
      <c r="Q66" s="138">
        <v>8.0701440600497847</v>
      </c>
      <c r="R66" s="137">
        <v>6.1817317813043635</v>
      </c>
      <c r="S66" s="139">
        <v>0.52667723524225485</v>
      </c>
      <c r="T66" s="139">
        <v>5.011193181703292</v>
      </c>
      <c r="U66" s="139">
        <v>4.0147870966290427</v>
      </c>
      <c r="V66" s="139">
        <v>7.5778840818102076</v>
      </c>
      <c r="W66" s="139">
        <v>20.45849836705769</v>
      </c>
      <c r="X66" s="139">
        <v>2.7306118352275028</v>
      </c>
      <c r="Y66" s="139">
        <v>0</v>
      </c>
      <c r="Z66" s="139">
        <v>2.2820870144662662</v>
      </c>
      <c r="AA66" s="139">
        <v>17.323319664513225</v>
      </c>
      <c r="AB66" s="139">
        <v>1.919992041725237</v>
      </c>
      <c r="AC66" s="139">
        <v>0</v>
      </c>
      <c r="AD66" s="139">
        <v>0.17691909910538259</v>
      </c>
      <c r="AE66" s="139">
        <v>13.087478185369037</v>
      </c>
      <c r="AF66" s="139">
        <v>11.141349152452058</v>
      </c>
      <c r="AG66" s="139">
        <v>19.970660063084704</v>
      </c>
      <c r="AH66" s="139">
        <v>12.345392181498326</v>
      </c>
      <c r="AI66" s="139">
        <v>0</v>
      </c>
      <c r="AJ66" s="139">
        <v>3.0430779878932239</v>
      </c>
      <c r="AK66" s="139">
        <v>8.4820016845637536</v>
      </c>
      <c r="AL66" s="139">
        <v>0.55190681132659103</v>
      </c>
      <c r="AM66" s="139">
        <v>11.650555414032233</v>
      </c>
      <c r="AN66" s="139">
        <v>2.9214250329878726</v>
      </c>
      <c r="AO66" s="139">
        <v>15.565316188322175</v>
      </c>
      <c r="AP66" s="139">
        <v>10.746205108250765</v>
      </c>
      <c r="AQ66" s="139">
        <v>3.499617154505418</v>
      </c>
      <c r="AR66" s="139">
        <v>3.1355902664963833</v>
      </c>
      <c r="AS66" s="139">
        <v>2.0003175207482613</v>
      </c>
      <c r="AT66" s="139">
        <v>4.7546551530018872</v>
      </c>
      <c r="AU66" s="136">
        <v>3.6397274058082707</v>
      </c>
      <c r="AV66" s="425"/>
      <c r="AW66" s="425"/>
      <c r="AX66" s="425"/>
      <c r="AY66" s="425"/>
      <c r="AZ66" s="199"/>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423"/>
      <c r="CN66" s="423"/>
      <c r="CO66" s="423"/>
      <c r="CP66" s="423"/>
      <c r="CQ66" s="423"/>
      <c r="CR66" s="423"/>
      <c r="CS66" s="423"/>
      <c r="CT66" s="423"/>
      <c r="CU66" s="423"/>
      <c r="CV66" s="6"/>
      <c r="CW66" s="6"/>
      <c r="CX66" s="6"/>
      <c r="CY66" s="6"/>
      <c r="CZ66" s="6"/>
    </row>
    <row r="67" s="337" customFormat="true" ht="15" customHeight="true" x14ac:dyDescent="0.2">
      <c r="A67" s="1069"/>
      <c r="B67" s="387" t="s">
        <v>442</v>
      </c>
      <c r="C67" s="140">
        <v>21.427745287360818</v>
      </c>
      <c r="D67" s="139">
        <v>17.439143757965265</v>
      </c>
      <c r="E67" s="139">
        <v>16.651343785862473</v>
      </c>
      <c r="F67" s="139">
        <v>8.3670575356823633</v>
      </c>
      <c r="G67" s="138">
        <v>2.0464008859716816</v>
      </c>
      <c r="H67" s="137">
        <v>3.9482677452610888</v>
      </c>
      <c r="I67" s="139">
        <v>1.743700169343023</v>
      </c>
      <c r="J67" s="139">
        <v>0.784182869755083</v>
      </c>
      <c r="K67" s="139">
        <v>0.26614461777013826</v>
      </c>
      <c r="L67" s="136">
        <v>0.4228287665256924</v>
      </c>
      <c r="M67" s="140">
        <v>24.652535719236184</v>
      </c>
      <c r="N67" s="139">
        <v>17.336510644372087</v>
      </c>
      <c r="O67" s="139">
        <v>17.313448279293276</v>
      </c>
      <c r="P67" s="139">
        <v>18.766583593008107</v>
      </c>
      <c r="Q67" s="138">
        <v>12.521301770564872</v>
      </c>
      <c r="R67" s="137">
        <v>11.431266745899798</v>
      </c>
      <c r="S67" s="139">
        <v>0</v>
      </c>
      <c r="T67" s="139">
        <v>0.29996129504494673</v>
      </c>
      <c r="U67" s="139">
        <v>7.8133887475094257</v>
      </c>
      <c r="V67" s="139">
        <v>14.618035601643975</v>
      </c>
      <c r="W67" s="139">
        <v>25.369919600849606</v>
      </c>
      <c r="X67" s="139">
        <v>0</v>
      </c>
      <c r="Y67" s="139">
        <v>0</v>
      </c>
      <c r="Z67" s="139">
        <v>22.573675454992699</v>
      </c>
      <c r="AA67" s="139">
        <v>5.5387714962485655</v>
      </c>
      <c r="AB67" s="139">
        <v>1.0612546327432451</v>
      </c>
      <c r="AC67" s="139">
        <v>0</v>
      </c>
      <c r="AD67" s="139">
        <v>0</v>
      </c>
      <c r="AE67" s="139">
        <v>14.898089550987567</v>
      </c>
      <c r="AF67" s="139">
        <v>22.607860058792465</v>
      </c>
      <c r="AG67" s="139">
        <v>24.784020956945284</v>
      </c>
      <c r="AH67" s="139">
        <v>12.483902356867606</v>
      </c>
      <c r="AI67" s="139">
        <v>0.13177411872951819</v>
      </c>
      <c r="AJ67" s="139">
        <v>19.484687783474733</v>
      </c>
      <c r="AK67" s="139">
        <v>1.7989043182828222</v>
      </c>
      <c r="AL67" s="139">
        <v>17.180968657332986</v>
      </c>
      <c r="AM67" s="139">
        <v>13.993698930072432</v>
      </c>
      <c r="AN67" s="139">
        <v>15.654055019734542</v>
      </c>
      <c r="AO67" s="139">
        <v>17.84897741767794</v>
      </c>
      <c r="AP67" s="139">
        <v>20.944295393518534</v>
      </c>
      <c r="AQ67" s="139">
        <v>19.428174439300012</v>
      </c>
      <c r="AR67" s="139">
        <v>16.835811332110367</v>
      </c>
      <c r="AS67" s="139">
        <v>11.044759545185173</v>
      </c>
      <c r="AT67" s="139">
        <v>22.368097221641946</v>
      </c>
      <c r="AU67" s="136">
        <v>14.309459091539924</v>
      </c>
      <c r="AV67" s="425"/>
      <c r="AW67" s="425"/>
      <c r="AX67" s="425"/>
      <c r="AY67" s="425"/>
      <c r="AZ67" s="199"/>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423"/>
      <c r="CN67" s="423"/>
      <c r="CO67" s="423"/>
      <c r="CP67" s="423"/>
      <c r="CQ67" s="423"/>
      <c r="CR67" s="423"/>
      <c r="CS67" s="423"/>
      <c r="CT67" s="423"/>
      <c r="CU67" s="423"/>
      <c r="CV67" s="6"/>
      <c r="CW67" s="6"/>
      <c r="CX67" s="6"/>
      <c r="CY67" s="6"/>
      <c r="CZ67" s="6"/>
    </row>
    <row r="68" s="337" customFormat="true" ht="15" customHeight="true" x14ac:dyDescent="0.2">
      <c r="A68" s="1069"/>
      <c r="B68" s="387" t="s">
        <v>181</v>
      </c>
      <c r="C68" s="140">
        <v>1.0068680960708671</v>
      </c>
      <c r="D68" s="139">
        <v>1.3242650576055413</v>
      </c>
      <c r="E68" s="139">
        <v>0.94248528446745816</v>
      </c>
      <c r="F68" s="139">
        <v>1.4053454287829819</v>
      </c>
      <c r="G68" s="138">
        <v>1.323870200110328</v>
      </c>
      <c r="H68" s="137">
        <v>1.3559862705419532</v>
      </c>
      <c r="I68" s="139">
        <v>1.1004464749404244</v>
      </c>
      <c r="J68" s="139">
        <v>1.1882109786604624</v>
      </c>
      <c r="K68" s="139">
        <v>1.1165638940986564</v>
      </c>
      <c r="L68" s="136">
        <v>1.055349483742851</v>
      </c>
      <c r="M68" s="140">
        <v>0.61791535933657582</v>
      </c>
      <c r="N68" s="139">
        <v>1.6157826188895312</v>
      </c>
      <c r="O68" s="139">
        <v>0.86055939097320133</v>
      </c>
      <c r="P68" s="139">
        <v>1.104914671804335</v>
      </c>
      <c r="Q68" s="138">
        <v>1.8821928469173517</v>
      </c>
      <c r="R68" s="137">
        <v>0.37303718263858865</v>
      </c>
      <c r="S68" s="139">
        <v>0.38061789882408059</v>
      </c>
      <c r="T68" s="139">
        <v>0</v>
      </c>
      <c r="U68" s="139">
        <v>2.3722303018719533</v>
      </c>
      <c r="V68" s="139">
        <v>0</v>
      </c>
      <c r="W68" s="139">
        <v>2.4013397622235368</v>
      </c>
      <c r="X68" s="139">
        <v>0</v>
      </c>
      <c r="Y68" s="139">
        <v>0.65163664305490543</v>
      </c>
      <c r="Z68" s="139">
        <v>0</v>
      </c>
      <c r="AA68" s="139">
        <v>0.37104745224421432</v>
      </c>
      <c r="AB68" s="139">
        <v>0.64122004451034109</v>
      </c>
      <c r="AC68" s="139">
        <v>0</v>
      </c>
      <c r="AD68" s="139">
        <v>0</v>
      </c>
      <c r="AE68" s="139">
        <v>4.7334470162599036</v>
      </c>
      <c r="AF68" s="139">
        <v>0</v>
      </c>
      <c r="AG68" s="139">
        <v>5.5774000782601654</v>
      </c>
      <c r="AH68" s="139">
        <v>0.22399998485394063</v>
      </c>
      <c r="AI68" s="139">
        <v>0</v>
      </c>
      <c r="AJ68" s="139">
        <v>0</v>
      </c>
      <c r="AK68" s="139">
        <v>6.4633678066930695</v>
      </c>
      <c r="AL68" s="139">
        <v>0.89380569792156228</v>
      </c>
      <c r="AM68" s="139">
        <v>0</v>
      </c>
      <c r="AN68" s="139">
        <v>0.63053457746312225</v>
      </c>
      <c r="AO68" s="139">
        <v>0</v>
      </c>
      <c r="AP68" s="139">
        <v>0</v>
      </c>
      <c r="AQ68" s="139">
        <v>0.6315420234235013</v>
      </c>
      <c r="AR68" s="139">
        <v>0.30208444801381695</v>
      </c>
      <c r="AS68" s="139">
        <v>0.35313232493821206</v>
      </c>
      <c r="AT68" s="139">
        <v>2.4203213639992169</v>
      </c>
      <c r="AU68" s="136">
        <v>1.7834596173336614</v>
      </c>
      <c r="AV68" s="425"/>
      <c r="AW68" s="425"/>
      <c r="AX68" s="425"/>
      <c r="AY68" s="425"/>
      <c r="AZ68" s="199"/>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423"/>
      <c r="CN68" s="423"/>
      <c r="CO68" s="423"/>
      <c r="CP68" s="423"/>
      <c r="CQ68" s="423"/>
      <c r="CR68" s="423"/>
      <c r="CS68" s="423"/>
      <c r="CT68" s="423"/>
      <c r="CU68" s="423"/>
      <c r="CV68" s="6"/>
      <c r="CW68" s="6"/>
      <c r="CX68" s="6"/>
      <c r="CY68" s="6"/>
      <c r="CZ68" s="6"/>
    </row>
    <row r="69" s="337" customFormat="true" ht="15" customHeight="true" x14ac:dyDescent="0.2">
      <c r="A69" s="1069"/>
      <c r="B69" s="387" t="s">
        <v>182</v>
      </c>
      <c r="C69" s="140">
        <v>0.13232278949472062</v>
      </c>
      <c r="D69" s="139">
        <v>0.18619264829343171</v>
      </c>
      <c r="E69" s="139">
        <v>0.47193780607781982</v>
      </c>
      <c r="F69" s="139">
        <v>2.3294249750873313</v>
      </c>
      <c r="G69" s="138">
        <v>3.6712151008923568</v>
      </c>
      <c r="H69" s="137">
        <v>0</v>
      </c>
      <c r="I69" s="139">
        <v>4.2423032176721023</v>
      </c>
      <c r="J69" s="139">
        <v>4.7522679239590984</v>
      </c>
      <c r="K69" s="139">
        <v>3.3577780411436784</v>
      </c>
      <c r="L69" s="136">
        <v>5.4075513893096439</v>
      </c>
      <c r="M69" s="140">
        <v>0.18783907755521889</v>
      </c>
      <c r="N69" s="139">
        <v>0</v>
      </c>
      <c r="O69" s="139">
        <v>0.3842272306258242</v>
      </c>
      <c r="P69" s="139">
        <v>0.54979041432285713</v>
      </c>
      <c r="Q69" s="138">
        <v>1.0700992988074398</v>
      </c>
      <c r="R69" s="137">
        <v>0</v>
      </c>
      <c r="S69" s="139">
        <v>11.482348097144838</v>
      </c>
      <c r="T69" s="139">
        <v>6.0780681786282509</v>
      </c>
      <c r="U69" s="139">
        <v>0.1361924781538634</v>
      </c>
      <c r="V69" s="139">
        <v>0</v>
      </c>
      <c r="W69" s="139">
        <v>0</v>
      </c>
      <c r="X69" s="139">
        <v>0</v>
      </c>
      <c r="Y69" s="139">
        <v>0</v>
      </c>
      <c r="Z69" s="139">
        <v>0</v>
      </c>
      <c r="AA69" s="139">
        <v>0</v>
      </c>
      <c r="AB69" s="139">
        <v>0.39128895868132385</v>
      </c>
      <c r="AC69" s="139">
        <v>0</v>
      </c>
      <c r="AD69" s="139">
        <v>0</v>
      </c>
      <c r="AE69" s="139">
        <v>0.47000748879281273</v>
      </c>
      <c r="AF69" s="139">
        <v>0</v>
      </c>
      <c r="AG69" s="139">
        <v>0</v>
      </c>
      <c r="AH69" s="139">
        <v>0</v>
      </c>
      <c r="AI69" s="139">
        <v>0.49665418904819619</v>
      </c>
      <c r="AJ69" s="139">
        <v>0</v>
      </c>
      <c r="AK69" s="139">
        <v>5.6194231293080613E-2</v>
      </c>
      <c r="AL69" s="139">
        <v>0</v>
      </c>
      <c r="AM69" s="139">
        <v>0</v>
      </c>
      <c r="AN69" s="139">
        <v>0.46756472769490948</v>
      </c>
      <c r="AO69" s="139">
        <v>0</v>
      </c>
      <c r="AP69" s="139">
        <v>0</v>
      </c>
      <c r="AQ69" s="139">
        <v>0</v>
      </c>
      <c r="AR69" s="139">
        <v>0</v>
      </c>
      <c r="AS69" s="139">
        <v>0</v>
      </c>
      <c r="AT69" s="139">
        <v>0.23654247227675512</v>
      </c>
      <c r="AU69" s="136">
        <v>0.58883431398432984</v>
      </c>
      <c r="AV69" s="425"/>
      <c r="AW69" s="425"/>
      <c r="AX69" s="425"/>
      <c r="AY69" s="425"/>
      <c r="AZ69" s="199"/>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423"/>
      <c r="CN69" s="423"/>
      <c r="CO69" s="423"/>
      <c r="CP69" s="423"/>
      <c r="CQ69" s="423"/>
      <c r="CR69" s="423"/>
      <c r="CS69" s="423"/>
      <c r="CT69" s="423"/>
      <c r="CU69" s="423"/>
      <c r="CV69" s="6"/>
      <c r="CW69" s="6"/>
      <c r="CX69" s="6"/>
      <c r="CY69" s="6"/>
      <c r="CZ69" s="6"/>
    </row>
    <row r="70" s="337" customFormat="true" ht="15" customHeight="true" x14ac:dyDescent="0.2">
      <c r="A70" s="1069"/>
      <c r="B70" s="387" t="s">
        <v>345</v>
      </c>
      <c r="C70" s="140">
        <v>0</v>
      </c>
      <c r="D70" s="139">
        <v>0.16633350038141667</v>
      </c>
      <c r="E70" s="139">
        <v>4.5370672131456583E-2</v>
      </c>
      <c r="F70" s="139">
        <v>0.92158290788853647</v>
      </c>
      <c r="G70" s="138">
        <v>1.1964559076908066</v>
      </c>
      <c r="H70" s="137">
        <v>0.24830525827734029</v>
      </c>
      <c r="I70" s="139">
        <v>1.8026551102203796</v>
      </c>
      <c r="J70" s="139">
        <v>2.4069920035576273</v>
      </c>
      <c r="K70" s="139">
        <v>1.4870268519400873</v>
      </c>
      <c r="L70" s="136">
        <v>0.9306799852606028</v>
      </c>
      <c r="M70" s="140">
        <v>0</v>
      </c>
      <c r="N70" s="139">
        <v>0.11267831585633677</v>
      </c>
      <c r="O70" s="139">
        <v>8.0222427058758816E-2</v>
      </c>
      <c r="P70" s="139">
        <v>5.2620273620685047E-2</v>
      </c>
      <c r="Q70" s="138">
        <v>0.17745095781020562</v>
      </c>
      <c r="R70" s="137">
        <v>0.43465788773837916</v>
      </c>
      <c r="S70" s="139">
        <v>1.7454738730490624</v>
      </c>
      <c r="T70" s="139">
        <v>0</v>
      </c>
      <c r="U70" s="139">
        <v>0.66023762215407322</v>
      </c>
      <c r="V70" s="139">
        <v>0</v>
      </c>
      <c r="W70" s="139">
        <v>0</v>
      </c>
      <c r="X70" s="139">
        <v>0</v>
      </c>
      <c r="Y70" s="139">
        <v>0</v>
      </c>
      <c r="Z70" s="139">
        <v>0</v>
      </c>
      <c r="AA70" s="139">
        <v>1.3574509904876766</v>
      </c>
      <c r="AB70" s="139">
        <v>0.2811706364589357</v>
      </c>
      <c r="AC70" s="139">
        <v>0</v>
      </c>
      <c r="AD70" s="139">
        <v>0</v>
      </c>
      <c r="AE70" s="139">
        <v>0.33106989423424715</v>
      </c>
      <c r="AF70" s="139">
        <v>0.17468376113294046</v>
      </c>
      <c r="AG70" s="139">
        <v>0</v>
      </c>
      <c r="AH70" s="139">
        <v>0.43077718782827634</v>
      </c>
      <c r="AI70" s="139">
        <v>0.29387181218451308</v>
      </c>
      <c r="AJ70" s="139">
        <v>0.58950089806876038</v>
      </c>
      <c r="AK70" s="139">
        <v>0</v>
      </c>
      <c r="AL70" s="139">
        <v>0.57271247864671249</v>
      </c>
      <c r="AM70" s="139">
        <v>0</v>
      </c>
      <c r="AN70" s="139">
        <v>0.33401411063978598</v>
      </c>
      <c r="AO70" s="139">
        <v>0.57695380281736475</v>
      </c>
      <c r="AP70" s="139">
        <v>0</v>
      </c>
      <c r="AQ70" s="139">
        <v>1.1892498614531992</v>
      </c>
      <c r="AR70" s="139">
        <v>0</v>
      </c>
      <c r="AS70" s="139">
        <v>0.20123548940623642</v>
      </c>
      <c r="AT70" s="139">
        <v>0</v>
      </c>
      <c r="AU70" s="136">
        <v>0.52037339406000582</v>
      </c>
      <c r="AV70" s="425"/>
      <c r="AW70" s="425"/>
      <c r="AX70" s="425"/>
      <c r="AY70" s="425"/>
      <c r="AZ70" s="199"/>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423"/>
      <c r="CN70" s="423"/>
      <c r="CO70" s="423"/>
      <c r="CP70" s="423"/>
      <c r="CQ70" s="423"/>
      <c r="CR70" s="423"/>
      <c r="CS70" s="423"/>
      <c r="CT70" s="423"/>
      <c r="CU70" s="423"/>
      <c r="CV70" s="6"/>
      <c r="CW70" s="6"/>
      <c r="CX70" s="6"/>
      <c r="CY70" s="6"/>
      <c r="CZ70" s="6"/>
    </row>
    <row r="71" s="337" customFormat="true" ht="15" customHeight="true" x14ac:dyDescent="0.2">
      <c r="A71" s="1069"/>
      <c r="B71" s="387" t="s">
        <v>183</v>
      </c>
      <c r="C71" s="140">
        <v>0</v>
      </c>
      <c r="D71" s="139">
        <v>6.163089137010351E-3</v>
      </c>
      <c r="E71" s="139">
        <v>2.6157871452537448E-2</v>
      </c>
      <c r="F71" s="139">
        <v>0.26999556176270395</v>
      </c>
      <c r="G71" s="138">
        <v>4.386593988349305</v>
      </c>
      <c r="H71" s="137">
        <v>0</v>
      </c>
      <c r="I71" s="139">
        <v>0.49856467876543026</v>
      </c>
      <c r="J71" s="139">
        <v>1.7532101850154433</v>
      </c>
      <c r="K71" s="139">
        <v>3.9676636408262302</v>
      </c>
      <c r="L71" s="136">
        <v>8.734143740302148</v>
      </c>
      <c r="M71" s="140">
        <v>0</v>
      </c>
      <c r="N71" s="139">
        <v>8.7539236755208791E-3</v>
      </c>
      <c r="O71" s="139">
        <v>3.7117255859041937E-2</v>
      </c>
      <c r="P71" s="139">
        <v>0</v>
      </c>
      <c r="Q71" s="138">
        <v>0.33582860427010364</v>
      </c>
      <c r="R71" s="137">
        <v>0.40729648311663935</v>
      </c>
      <c r="S71" s="139">
        <v>8.1639982691594355</v>
      </c>
      <c r="T71" s="139">
        <v>5.2893840816478729E-2</v>
      </c>
      <c r="U71" s="139">
        <v>0.12336278814107113</v>
      </c>
      <c r="V71" s="139">
        <v>0</v>
      </c>
      <c r="W71" s="139">
        <v>0.4580191609861749</v>
      </c>
      <c r="X71" s="139">
        <v>0</v>
      </c>
      <c r="Y71" s="139">
        <v>0</v>
      </c>
      <c r="Z71" s="139">
        <v>0.13749754318756555</v>
      </c>
      <c r="AA71" s="139">
        <v>0.14346941503325869</v>
      </c>
      <c r="AB71" s="139">
        <v>0</v>
      </c>
      <c r="AC71" s="139">
        <v>0</v>
      </c>
      <c r="AD71" s="139">
        <v>0</v>
      </c>
      <c r="AE71" s="139">
        <v>0.57755040611606878</v>
      </c>
      <c r="AF71" s="139">
        <v>8.6596445643671818E-2</v>
      </c>
      <c r="AG71" s="139">
        <v>0.54738096292181782</v>
      </c>
      <c r="AH71" s="139">
        <v>0.54924316723762545</v>
      </c>
      <c r="AI71" s="139">
        <v>2.5447597567057287</v>
      </c>
      <c r="AJ71" s="139">
        <v>4.5346222928366188E-2</v>
      </c>
      <c r="AK71" s="139">
        <v>0.59600471257308218</v>
      </c>
      <c r="AL71" s="139">
        <v>9.1981373847608405E-2</v>
      </c>
      <c r="AM71" s="139">
        <v>0.11045398245370229</v>
      </c>
      <c r="AN71" s="139">
        <v>0.70500560186600469</v>
      </c>
      <c r="AO71" s="139">
        <v>0.20064046701281044</v>
      </c>
      <c r="AP71" s="139">
        <v>5.5611429709566916E-2</v>
      </c>
      <c r="AQ71" s="139">
        <v>7.4343335501657545E-2</v>
      </c>
      <c r="AR71" s="139">
        <v>0</v>
      </c>
      <c r="AS71" s="139">
        <v>0.34976481752563021</v>
      </c>
      <c r="AT71" s="139">
        <v>3.1783923975171269E-2</v>
      </c>
      <c r="AU71" s="136">
        <v>0.41400530446890732</v>
      </c>
      <c r="AV71" s="425"/>
      <c r="AW71" s="425"/>
      <c r="AX71" s="425"/>
      <c r="AY71" s="425"/>
      <c r="AZ71" s="199"/>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423"/>
      <c r="CN71" s="423"/>
      <c r="CO71" s="423"/>
      <c r="CP71" s="423"/>
      <c r="CQ71" s="423"/>
      <c r="CR71" s="423"/>
      <c r="CS71" s="423"/>
      <c r="CT71" s="423"/>
      <c r="CU71" s="423"/>
      <c r="CV71" s="6"/>
      <c r="CW71" s="6"/>
      <c r="CX71" s="6"/>
      <c r="CY71" s="6"/>
      <c r="CZ71" s="6"/>
    </row>
    <row r="72" s="337" customFormat="true" ht="15" customHeight="true" x14ac:dyDescent="0.2">
      <c r="A72" s="1069"/>
      <c r="B72" s="387" t="s">
        <v>46</v>
      </c>
      <c r="C72" s="140">
        <v>0.12125195436984554</v>
      </c>
      <c r="D72" s="139">
        <v>0</v>
      </c>
      <c r="E72" s="139">
        <v>0</v>
      </c>
      <c r="F72" s="139">
        <v>0.11325068190647042</v>
      </c>
      <c r="G72" s="138">
        <v>0.18679841246927376</v>
      </c>
      <c r="H72" s="137">
        <v>0</v>
      </c>
      <c r="I72" s="139">
        <v>0.35608359930540096</v>
      </c>
      <c r="J72" s="139">
        <v>0</v>
      </c>
      <c r="K72" s="139">
        <v>0</v>
      </c>
      <c r="L72" s="136">
        <v>0.63252787491893092</v>
      </c>
      <c r="M72" s="140">
        <v>0.17212345165613355</v>
      </c>
      <c r="N72" s="139">
        <v>0</v>
      </c>
      <c r="O72" s="139">
        <v>0</v>
      </c>
      <c r="P72" s="139">
        <v>1.1782281227815987E-2</v>
      </c>
      <c r="Q72" s="138">
        <v>0</v>
      </c>
      <c r="R72" s="137">
        <v>0</v>
      </c>
      <c r="S72" s="139">
        <v>0.51590286577505073</v>
      </c>
      <c r="T72" s="139">
        <v>0</v>
      </c>
      <c r="U72" s="139">
        <v>0</v>
      </c>
      <c r="V72" s="139">
        <v>0</v>
      </c>
      <c r="W72" s="139">
        <v>0</v>
      </c>
      <c r="X72" s="139">
        <v>0</v>
      </c>
      <c r="Y72" s="139">
        <v>0</v>
      </c>
      <c r="Z72" s="139">
        <v>0</v>
      </c>
      <c r="AA72" s="139">
        <v>9.2668142631621681E-2</v>
      </c>
      <c r="AB72" s="139">
        <v>6.1354178440360209E-2</v>
      </c>
      <c r="AC72" s="139">
        <v>0</v>
      </c>
      <c r="AD72" s="139">
        <v>0</v>
      </c>
      <c r="AE72" s="139">
        <v>0</v>
      </c>
      <c r="AF72" s="139">
        <v>0.19762471464347214</v>
      </c>
      <c r="AG72" s="139">
        <v>0</v>
      </c>
      <c r="AH72" s="139">
        <v>0</v>
      </c>
      <c r="AI72" s="139">
        <v>0</v>
      </c>
      <c r="AJ72" s="139">
        <v>0</v>
      </c>
      <c r="AK72" s="139">
        <v>0</v>
      </c>
      <c r="AL72" s="139">
        <v>5.8125685532719878E-2</v>
      </c>
      <c r="AM72" s="139">
        <v>0</v>
      </c>
      <c r="AN72" s="139">
        <v>0</v>
      </c>
      <c r="AO72" s="139">
        <v>0</v>
      </c>
      <c r="AP72" s="139">
        <v>0</v>
      </c>
      <c r="AQ72" s="139">
        <v>0</v>
      </c>
      <c r="AR72" s="139">
        <v>0</v>
      </c>
      <c r="AS72" s="139">
        <v>0</v>
      </c>
      <c r="AT72" s="139">
        <v>0.40859052227927106</v>
      </c>
      <c r="AU72" s="136">
        <v>0</v>
      </c>
      <c r="AV72" s="425"/>
      <c r="AW72" s="425"/>
      <c r="AX72" s="425"/>
      <c r="AY72" s="425"/>
      <c r="AZ72" s="199"/>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423"/>
      <c r="CN72" s="423"/>
      <c r="CO72" s="423"/>
      <c r="CP72" s="423"/>
      <c r="CQ72" s="423"/>
      <c r="CR72" s="423"/>
      <c r="CS72" s="423"/>
      <c r="CT72" s="423"/>
      <c r="CU72" s="423"/>
      <c r="CV72" s="6"/>
      <c r="CW72" s="6"/>
      <c r="CX72" s="6"/>
      <c r="CY72" s="6"/>
      <c r="CZ72" s="6"/>
    </row>
    <row r="73" s="337" customFormat="true" ht="15" customHeight="true" x14ac:dyDescent="0.2">
      <c r="A73" s="165"/>
      <c r="B73" s="158"/>
      <c r="C73" s="140"/>
      <c r="D73" s="139"/>
      <c r="E73" s="139"/>
      <c r="F73" s="139"/>
      <c r="G73" s="138"/>
      <c r="H73" s="137"/>
      <c r="I73" s="139"/>
      <c r="J73" s="139"/>
      <c r="K73" s="139"/>
      <c r="L73" s="136"/>
      <c r="M73" s="140"/>
      <c r="N73" s="139"/>
      <c r="O73" s="139"/>
      <c r="P73" s="139"/>
      <c r="Q73" s="138"/>
      <c r="R73" s="137"/>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6"/>
      <c r="AV73" s="425"/>
      <c r="AW73" s="425"/>
      <c r="AX73" s="425"/>
      <c r="AY73" s="425"/>
      <c r="AZ73" s="199"/>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423"/>
      <c r="CN73" s="423"/>
      <c r="CO73" s="423"/>
      <c r="CP73" s="423"/>
      <c r="CQ73" s="423"/>
      <c r="CR73" s="423"/>
      <c r="CS73" s="423"/>
      <c r="CT73" s="423"/>
      <c r="CU73" s="423"/>
      <c r="CV73" s="6"/>
      <c r="CW73" s="6"/>
      <c r="CX73" s="6"/>
      <c r="CY73" s="6"/>
      <c r="CZ73" s="6"/>
    </row>
    <row r="74" s="337" customFormat="true" ht="15" customHeight="true" x14ac:dyDescent="0.2">
      <c r="A74" s="165"/>
      <c r="B74" s="158"/>
      <c r="C74" s="140"/>
      <c r="D74" s="139"/>
      <c r="E74" s="139"/>
      <c r="F74" s="139"/>
      <c r="G74" s="138"/>
      <c r="H74" s="137"/>
      <c r="I74" s="139"/>
      <c r="J74" s="139"/>
      <c r="K74" s="139"/>
      <c r="L74" s="136"/>
      <c r="M74" s="140"/>
      <c r="N74" s="139"/>
      <c r="O74" s="139"/>
      <c r="P74" s="139"/>
      <c r="Q74" s="138"/>
      <c r="R74" s="137"/>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6"/>
      <c r="AV74" s="425"/>
      <c r="AW74" s="425"/>
      <c r="AX74" s="425"/>
      <c r="AY74" s="425"/>
      <c r="AZ74" s="199"/>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423"/>
      <c r="CN74" s="423"/>
      <c r="CO74" s="423"/>
      <c r="CP74" s="423"/>
      <c r="CQ74" s="423"/>
      <c r="CR74" s="423"/>
      <c r="CS74" s="423"/>
      <c r="CT74" s="423"/>
      <c r="CU74" s="423"/>
      <c r="CV74" s="6"/>
      <c r="CW74" s="6"/>
      <c r="CX74" s="6"/>
      <c r="CY74" s="6"/>
      <c r="CZ74" s="6"/>
    </row>
    <row r="75" s="337" customFormat="true" ht="15" customHeight="true" x14ac:dyDescent="0.2">
      <c r="A75" s="165"/>
      <c r="B75" s="158"/>
      <c r="C75" s="140"/>
      <c r="D75" s="139"/>
      <c r="E75" s="139"/>
      <c r="F75" s="139"/>
      <c r="G75" s="138"/>
      <c r="H75" s="137"/>
      <c r="I75" s="139"/>
      <c r="J75" s="139"/>
      <c r="K75" s="139"/>
      <c r="L75" s="136"/>
      <c r="M75" s="140"/>
      <c r="N75" s="139"/>
      <c r="O75" s="139"/>
      <c r="P75" s="139"/>
      <c r="Q75" s="138"/>
      <c r="R75" s="137"/>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6"/>
      <c r="AV75" s="425"/>
      <c r="AW75" s="425"/>
      <c r="AX75" s="425"/>
      <c r="AY75" s="425"/>
      <c r="AZ75" s="199"/>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423"/>
      <c r="CN75" s="423"/>
      <c r="CO75" s="423"/>
      <c r="CP75" s="423"/>
      <c r="CQ75" s="423"/>
      <c r="CR75" s="423"/>
      <c r="CS75" s="423"/>
      <c r="CT75" s="423"/>
      <c r="CU75" s="423"/>
      <c r="CV75" s="6"/>
      <c r="CW75" s="6"/>
      <c r="CX75" s="6"/>
      <c r="CY75" s="6"/>
      <c r="CZ75" s="6"/>
    </row>
    <row r="76" s="337" customFormat="true" ht="15" customHeight="true" x14ac:dyDescent="0.2">
      <c r="A76" s="165"/>
      <c r="B76" s="158"/>
      <c r="C76" s="140"/>
      <c r="D76" s="139"/>
      <c r="E76" s="139"/>
      <c r="F76" s="139"/>
      <c r="G76" s="138"/>
      <c r="H76" s="137"/>
      <c r="I76" s="139"/>
      <c r="J76" s="139"/>
      <c r="K76" s="139"/>
      <c r="L76" s="136"/>
      <c r="M76" s="140"/>
      <c r="N76" s="139"/>
      <c r="O76" s="139"/>
      <c r="P76" s="139"/>
      <c r="Q76" s="138"/>
      <c r="R76" s="137"/>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9"/>
      <c r="AR76" s="139"/>
      <c r="AS76" s="139"/>
      <c r="AT76" s="139"/>
      <c r="AU76" s="136"/>
      <c r="AV76" s="425"/>
      <c r="AW76" s="425"/>
      <c r="AX76" s="425"/>
      <c r="AY76" s="425"/>
      <c r="AZ76" s="199"/>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423"/>
      <c r="CN76" s="423"/>
      <c r="CO76" s="423"/>
      <c r="CP76" s="423"/>
      <c r="CQ76" s="423"/>
      <c r="CR76" s="423"/>
      <c r="CS76" s="423"/>
      <c r="CT76" s="423"/>
      <c r="CU76" s="423"/>
      <c r="CV76" s="6"/>
      <c r="CW76" s="6"/>
      <c r="CX76" s="6"/>
      <c r="CY76" s="6"/>
      <c r="CZ76" s="6"/>
    </row>
    <row r="77" s="337" customFormat="true" ht="15" customHeight="true" x14ac:dyDescent="0.2">
      <c r="A77" s="165"/>
      <c r="B77" s="158"/>
      <c r="C77" s="140"/>
      <c r="D77" s="139"/>
      <c r="E77" s="139"/>
      <c r="F77" s="139"/>
      <c r="G77" s="138"/>
      <c r="H77" s="137"/>
      <c r="I77" s="139"/>
      <c r="J77" s="139"/>
      <c r="K77" s="139"/>
      <c r="L77" s="136"/>
      <c r="M77" s="140"/>
      <c r="N77" s="139"/>
      <c r="O77" s="139"/>
      <c r="P77" s="139"/>
      <c r="Q77" s="138"/>
      <c r="R77" s="137"/>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6"/>
      <c r="AV77" s="425"/>
      <c r="AW77" s="425"/>
      <c r="AX77" s="425"/>
      <c r="AY77" s="425"/>
      <c r="AZ77" s="199"/>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423"/>
      <c r="CN77" s="423"/>
      <c r="CO77" s="423"/>
      <c r="CP77" s="423"/>
      <c r="CQ77" s="423"/>
      <c r="CR77" s="423"/>
      <c r="CS77" s="423"/>
      <c r="CT77" s="423"/>
      <c r="CU77" s="423"/>
      <c r="CV77" s="6"/>
      <c r="CW77" s="6"/>
      <c r="CX77" s="6"/>
      <c r="CY77" s="6"/>
      <c r="CZ77" s="6"/>
    </row>
    <row r="78" s="337" customFormat="true" ht="15" customHeight="true" x14ac:dyDescent="0.2">
      <c r="A78" s="165"/>
      <c r="B78" s="158"/>
      <c r="C78" s="140"/>
      <c r="D78" s="139"/>
      <c r="E78" s="139"/>
      <c r="F78" s="139"/>
      <c r="G78" s="138"/>
      <c r="H78" s="137"/>
      <c r="I78" s="139"/>
      <c r="J78" s="139"/>
      <c r="K78" s="139"/>
      <c r="L78" s="136"/>
      <c r="M78" s="140"/>
      <c r="N78" s="139"/>
      <c r="O78" s="139"/>
      <c r="P78" s="139"/>
      <c r="Q78" s="138"/>
      <c r="R78" s="137"/>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9"/>
      <c r="AR78" s="139"/>
      <c r="AS78" s="139"/>
      <c r="AT78" s="139"/>
      <c r="AU78" s="136"/>
      <c r="AV78" s="425"/>
      <c r="AW78" s="425"/>
      <c r="AX78" s="425"/>
      <c r="AY78" s="425"/>
      <c r="AZ78" s="199"/>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423"/>
      <c r="CN78" s="423"/>
      <c r="CO78" s="423"/>
      <c r="CP78" s="423"/>
      <c r="CQ78" s="423"/>
      <c r="CR78" s="423"/>
      <c r="CS78" s="423"/>
      <c r="CT78" s="423"/>
      <c r="CU78" s="423"/>
      <c r="CV78" s="6"/>
      <c r="CW78" s="6"/>
      <c r="CX78" s="6"/>
      <c r="CY78" s="6"/>
      <c r="CZ78" s="6"/>
    </row>
    <row r="79" s="337"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39"/>
      <c r="AT79" s="139"/>
      <c r="AU79" s="136"/>
      <c r="AV79" s="425"/>
      <c r="AW79" s="425"/>
      <c r="AX79" s="425"/>
      <c r="AY79" s="425"/>
      <c r="AZ79" s="199"/>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423"/>
      <c r="CN79" s="423"/>
      <c r="CO79" s="423"/>
      <c r="CP79" s="423"/>
      <c r="CQ79" s="423"/>
      <c r="CR79" s="423"/>
      <c r="CS79" s="423"/>
      <c r="CT79" s="423"/>
      <c r="CU79" s="423"/>
      <c r="CV79" s="6"/>
      <c r="CW79" s="6"/>
      <c r="CX79" s="6"/>
      <c r="CY79" s="6"/>
      <c r="CZ79" s="6"/>
    </row>
    <row r="80" s="337"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9"/>
      <c r="AR80" s="139"/>
      <c r="AS80" s="139"/>
      <c r="AT80" s="139"/>
      <c r="AU80" s="136"/>
      <c r="AV80" s="425"/>
      <c r="AW80" s="425"/>
      <c r="AX80" s="425"/>
      <c r="AY80" s="425"/>
      <c r="AZ80" s="199"/>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423"/>
      <c r="CN80" s="423"/>
      <c r="CO80" s="423"/>
      <c r="CP80" s="423"/>
      <c r="CQ80" s="423"/>
      <c r="CR80" s="423"/>
      <c r="CS80" s="423"/>
      <c r="CT80" s="423"/>
      <c r="CU80" s="423"/>
      <c r="CV80" s="6"/>
      <c r="CW80" s="6"/>
      <c r="CX80" s="6"/>
      <c r="CY80" s="6"/>
      <c r="CZ80" s="6"/>
    </row>
    <row r="81" s="337" customFormat="true" ht="15" customHeight="true" x14ac:dyDescent="0.2">
      <c r="A81" s="165"/>
      <c r="B81" s="158"/>
      <c r="C81" s="140"/>
      <c r="D81" s="139"/>
      <c r="E81" s="139"/>
      <c r="F81" s="139"/>
      <c r="G81" s="138"/>
      <c r="H81" s="137"/>
      <c r="I81" s="139"/>
      <c r="J81" s="139"/>
      <c r="K81" s="139"/>
      <c r="L81" s="136"/>
      <c r="M81" s="140"/>
      <c r="N81" s="139"/>
      <c r="O81" s="139"/>
      <c r="P81" s="139"/>
      <c r="Q81" s="138"/>
      <c r="R81" s="137"/>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6"/>
      <c r="AV81" s="425"/>
      <c r="AW81" s="425"/>
      <c r="AX81" s="425"/>
      <c r="AY81" s="425"/>
      <c r="AZ81" s="199"/>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423"/>
      <c r="CN81" s="423"/>
      <c r="CO81" s="423"/>
      <c r="CP81" s="423"/>
      <c r="CQ81" s="423"/>
      <c r="CR81" s="423"/>
      <c r="CS81" s="423"/>
      <c r="CT81" s="423"/>
      <c r="CU81" s="423"/>
      <c r="CV81" s="6"/>
      <c r="CW81" s="6"/>
      <c r="CX81" s="6"/>
      <c r="CY81" s="6"/>
      <c r="CZ81" s="6"/>
    </row>
    <row r="82" s="337" customFormat="true" ht="15" customHeight="true" x14ac:dyDescent="0.2">
      <c r="A82" s="165"/>
      <c r="B82" s="158"/>
      <c r="C82" s="140"/>
      <c r="D82" s="139"/>
      <c r="E82" s="139"/>
      <c r="F82" s="139"/>
      <c r="G82" s="138"/>
      <c r="H82" s="137"/>
      <c r="I82" s="139"/>
      <c r="J82" s="139"/>
      <c r="K82" s="139"/>
      <c r="L82" s="136"/>
      <c r="M82" s="140"/>
      <c r="N82" s="139"/>
      <c r="O82" s="139"/>
      <c r="P82" s="139"/>
      <c r="Q82" s="138"/>
      <c r="R82" s="137"/>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c r="AR82" s="139"/>
      <c r="AS82" s="139"/>
      <c r="AT82" s="139"/>
      <c r="AU82" s="136"/>
      <c r="AV82" s="425"/>
      <c r="AW82" s="425"/>
      <c r="AX82" s="425"/>
      <c r="AY82" s="425"/>
      <c r="AZ82" s="199"/>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423"/>
      <c r="CN82" s="423"/>
      <c r="CO82" s="423"/>
      <c r="CP82" s="423"/>
      <c r="CQ82" s="423"/>
      <c r="CR82" s="423"/>
      <c r="CS82" s="423"/>
      <c r="CT82" s="423"/>
      <c r="CU82" s="423"/>
      <c r="CV82" s="6"/>
      <c r="CW82" s="6"/>
      <c r="CX82" s="6"/>
      <c r="CY82" s="6"/>
      <c r="CZ82" s="6"/>
    </row>
    <row r="83" s="337" customFormat="true" ht="15" customHeight="true" x14ac:dyDescent="0.2">
      <c r="A83" s="165"/>
      <c r="B83" s="158"/>
      <c r="C83" s="140"/>
      <c r="D83" s="139"/>
      <c r="E83" s="139"/>
      <c r="F83" s="139"/>
      <c r="G83" s="138"/>
      <c r="H83" s="137"/>
      <c r="I83" s="139"/>
      <c r="J83" s="139"/>
      <c r="K83" s="139"/>
      <c r="L83" s="136"/>
      <c r="M83" s="140"/>
      <c r="N83" s="139"/>
      <c r="O83" s="139"/>
      <c r="P83" s="139"/>
      <c r="Q83" s="138"/>
      <c r="R83" s="137"/>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6"/>
      <c r="AV83" s="425"/>
      <c r="AW83" s="425"/>
      <c r="AX83" s="425"/>
      <c r="AY83" s="425"/>
      <c r="AZ83" s="199"/>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423"/>
      <c r="CN83" s="423"/>
      <c r="CO83" s="423"/>
      <c r="CP83" s="423"/>
      <c r="CQ83" s="423"/>
      <c r="CR83" s="423"/>
      <c r="CS83" s="423"/>
      <c r="CT83" s="423"/>
      <c r="CU83" s="423"/>
      <c r="CV83" s="6"/>
      <c r="CW83" s="6"/>
      <c r="CX83" s="6"/>
      <c r="CY83" s="6"/>
      <c r="CZ83" s="6"/>
    </row>
    <row r="84" s="337" customFormat="true" ht="15" customHeight="true" x14ac:dyDescent="0.2">
      <c r="A84" s="165"/>
      <c r="B84" s="158"/>
      <c r="C84" s="140"/>
      <c r="D84" s="139"/>
      <c r="E84" s="139"/>
      <c r="F84" s="139"/>
      <c r="G84" s="138"/>
      <c r="H84" s="137"/>
      <c r="I84" s="139"/>
      <c r="J84" s="139"/>
      <c r="K84" s="139"/>
      <c r="L84" s="136"/>
      <c r="M84" s="140"/>
      <c r="N84" s="139"/>
      <c r="O84" s="139"/>
      <c r="P84" s="139"/>
      <c r="Q84" s="138"/>
      <c r="R84" s="137"/>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9"/>
      <c r="AR84" s="139"/>
      <c r="AS84" s="139"/>
      <c r="AT84" s="139"/>
      <c r="AU84" s="136"/>
      <c r="AV84" s="425"/>
      <c r="AW84" s="425"/>
      <c r="AX84" s="425"/>
      <c r="AY84" s="425"/>
      <c r="AZ84" s="199"/>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423"/>
      <c r="CN84" s="423"/>
      <c r="CO84" s="423"/>
      <c r="CP84" s="423"/>
      <c r="CQ84" s="423"/>
      <c r="CR84" s="423"/>
      <c r="CS84" s="423"/>
      <c r="CT84" s="423"/>
      <c r="CU84" s="423"/>
      <c r="CV84" s="6"/>
      <c r="CW84" s="6"/>
      <c r="CX84" s="6"/>
      <c r="CY84" s="6"/>
      <c r="CZ84" s="6"/>
    </row>
    <row r="85" s="337" customFormat="true" ht="15" customHeight="true" x14ac:dyDescent="0.2">
      <c r="A85" s="165"/>
      <c r="B85" s="158"/>
      <c r="C85" s="140"/>
      <c r="D85" s="139"/>
      <c r="E85" s="139"/>
      <c r="F85" s="139"/>
      <c r="G85" s="138"/>
      <c r="H85" s="137"/>
      <c r="I85" s="139"/>
      <c r="J85" s="139"/>
      <c r="K85" s="139"/>
      <c r="L85" s="136"/>
      <c r="M85" s="140"/>
      <c r="N85" s="139"/>
      <c r="O85" s="139"/>
      <c r="P85" s="139"/>
      <c r="Q85" s="138"/>
      <c r="R85" s="137"/>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6"/>
      <c r="AV85" s="425"/>
      <c r="AW85" s="425"/>
      <c r="AX85" s="425"/>
      <c r="AY85" s="425"/>
      <c r="AZ85" s="199"/>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423"/>
      <c r="CN85" s="423"/>
      <c r="CO85" s="423"/>
      <c r="CP85" s="423"/>
      <c r="CQ85" s="423"/>
      <c r="CR85" s="423"/>
      <c r="CS85" s="423"/>
      <c r="CT85" s="423"/>
      <c r="CU85" s="423"/>
      <c r="CV85" s="6"/>
      <c r="CW85" s="6"/>
      <c r="CX85" s="6"/>
      <c r="CY85" s="6"/>
      <c r="CZ85" s="6"/>
    </row>
    <row r="86" s="337" customFormat="true" ht="15" customHeight="true" x14ac:dyDescent="0.2">
      <c r="A86" s="165"/>
      <c r="B86" s="158"/>
      <c r="C86" s="140"/>
      <c r="D86" s="139"/>
      <c r="E86" s="139"/>
      <c r="F86" s="139"/>
      <c r="G86" s="138"/>
      <c r="H86" s="137"/>
      <c r="I86" s="139"/>
      <c r="J86" s="139"/>
      <c r="K86" s="139"/>
      <c r="L86" s="136"/>
      <c r="M86" s="140"/>
      <c r="N86" s="139"/>
      <c r="O86" s="139"/>
      <c r="P86" s="139"/>
      <c r="Q86" s="138"/>
      <c r="R86" s="137"/>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9"/>
      <c r="AR86" s="139"/>
      <c r="AS86" s="139"/>
      <c r="AT86" s="139"/>
      <c r="AU86" s="136"/>
      <c r="AV86" s="425"/>
      <c r="AW86" s="425"/>
      <c r="AX86" s="425"/>
      <c r="AY86" s="425"/>
      <c r="AZ86" s="199"/>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423"/>
      <c r="CN86" s="423"/>
      <c r="CO86" s="423"/>
      <c r="CP86" s="423"/>
      <c r="CQ86" s="423"/>
      <c r="CR86" s="423"/>
      <c r="CS86" s="423"/>
      <c r="CT86" s="423"/>
      <c r="CU86" s="423"/>
      <c r="CV86" s="6"/>
      <c r="CW86" s="6"/>
      <c r="CX86" s="6"/>
      <c r="CY86" s="6"/>
      <c r="CZ86" s="6"/>
    </row>
    <row r="87" s="337" customFormat="true" ht="15" customHeight="true" x14ac:dyDescent="0.2">
      <c r="A87" s="165"/>
      <c r="B87" s="158"/>
      <c r="C87" s="140"/>
      <c r="D87" s="139"/>
      <c r="E87" s="139"/>
      <c r="F87" s="139"/>
      <c r="G87" s="138"/>
      <c r="H87" s="137"/>
      <c r="I87" s="139"/>
      <c r="J87" s="139"/>
      <c r="K87" s="139"/>
      <c r="L87" s="136"/>
      <c r="M87" s="140"/>
      <c r="N87" s="139"/>
      <c r="O87" s="139"/>
      <c r="P87" s="139"/>
      <c r="Q87" s="138"/>
      <c r="R87" s="137"/>
      <c r="S87" s="139"/>
      <c r="T87" s="139"/>
      <c r="U87" s="139"/>
      <c r="V87" s="139"/>
      <c r="W87" s="139"/>
      <c r="X87" s="139"/>
      <c r="Y87" s="139"/>
      <c r="Z87" s="139"/>
      <c r="AA87" s="139"/>
      <c r="AB87" s="139"/>
      <c r="AC87" s="139"/>
      <c r="AD87" s="139"/>
      <c r="AE87" s="139"/>
      <c r="AF87" s="139"/>
      <c r="AG87" s="139"/>
      <c r="AH87" s="139"/>
      <c r="AI87" s="139"/>
      <c r="AJ87" s="139"/>
      <c r="AK87" s="139"/>
      <c r="AL87" s="139"/>
      <c r="AM87" s="139"/>
      <c r="AN87" s="139"/>
      <c r="AO87" s="139"/>
      <c r="AP87" s="139"/>
      <c r="AQ87" s="139"/>
      <c r="AR87" s="139"/>
      <c r="AS87" s="139"/>
      <c r="AT87" s="139"/>
      <c r="AU87" s="136"/>
      <c r="AV87" s="425"/>
      <c r="AW87" s="425"/>
      <c r="AX87" s="425"/>
      <c r="AY87" s="425"/>
      <c r="AZ87" s="199"/>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423"/>
      <c r="CN87" s="423"/>
      <c r="CO87" s="423"/>
      <c r="CP87" s="423"/>
      <c r="CQ87" s="423"/>
      <c r="CR87" s="423"/>
      <c r="CS87" s="423"/>
      <c r="CT87" s="423"/>
      <c r="CU87" s="423"/>
      <c r="CV87" s="6"/>
      <c r="CW87" s="6"/>
      <c r="CX87" s="6"/>
      <c r="CY87" s="6"/>
      <c r="CZ87" s="6"/>
    </row>
    <row r="88" s="337" customFormat="true" ht="15" customHeight="true" x14ac:dyDescent="0.2">
      <c r="A88" s="165"/>
      <c r="B88" s="158"/>
      <c r="C88" s="140"/>
      <c r="D88" s="139"/>
      <c r="E88" s="139"/>
      <c r="F88" s="139"/>
      <c r="G88" s="138"/>
      <c r="H88" s="137"/>
      <c r="I88" s="139"/>
      <c r="J88" s="139"/>
      <c r="K88" s="139"/>
      <c r="L88" s="136"/>
      <c r="M88" s="140"/>
      <c r="N88" s="139"/>
      <c r="O88" s="139"/>
      <c r="P88" s="139"/>
      <c r="Q88" s="138"/>
      <c r="R88" s="137"/>
      <c r="S88" s="139"/>
      <c r="T88" s="139"/>
      <c r="U88" s="139"/>
      <c r="V88" s="139"/>
      <c r="W88" s="139"/>
      <c r="X88" s="139"/>
      <c r="Y88" s="139"/>
      <c r="Z88" s="139"/>
      <c r="AA88" s="139"/>
      <c r="AB88" s="139"/>
      <c r="AC88" s="139"/>
      <c r="AD88" s="139"/>
      <c r="AE88" s="139"/>
      <c r="AF88" s="139"/>
      <c r="AG88" s="139"/>
      <c r="AH88" s="139"/>
      <c r="AI88" s="139"/>
      <c r="AJ88" s="139"/>
      <c r="AK88" s="139"/>
      <c r="AL88" s="139"/>
      <c r="AM88" s="139"/>
      <c r="AN88" s="139"/>
      <c r="AO88" s="139"/>
      <c r="AP88" s="139"/>
      <c r="AQ88" s="139"/>
      <c r="AR88" s="139"/>
      <c r="AS88" s="139"/>
      <c r="AT88" s="139"/>
      <c r="AU88" s="136"/>
      <c r="AV88" s="425"/>
      <c r="AW88" s="425"/>
      <c r="AX88" s="425"/>
      <c r="AY88" s="425"/>
      <c r="AZ88" s="199"/>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423"/>
      <c r="CN88" s="423"/>
      <c r="CO88" s="423"/>
      <c r="CP88" s="423"/>
      <c r="CQ88" s="423"/>
      <c r="CR88" s="423"/>
      <c r="CS88" s="423"/>
      <c r="CT88" s="423"/>
      <c r="CU88" s="423"/>
      <c r="CV88" s="6"/>
      <c r="CW88" s="6"/>
      <c r="CX88" s="6"/>
      <c r="CY88" s="6"/>
      <c r="CZ88" s="6"/>
    </row>
    <row r="89" s="337" customFormat="true" ht="15" customHeight="true" x14ac:dyDescent="0.2">
      <c r="A89" s="165"/>
      <c r="B89" s="158"/>
      <c r="C89" s="140"/>
      <c r="D89" s="139"/>
      <c r="E89" s="139"/>
      <c r="F89" s="139"/>
      <c r="G89" s="138"/>
      <c r="H89" s="137"/>
      <c r="I89" s="139"/>
      <c r="J89" s="139"/>
      <c r="K89" s="139"/>
      <c r="L89" s="136"/>
      <c r="M89" s="140"/>
      <c r="N89" s="139"/>
      <c r="O89" s="139"/>
      <c r="P89" s="139"/>
      <c r="Q89" s="138"/>
      <c r="R89" s="137"/>
      <c r="S89" s="139"/>
      <c r="T89" s="139"/>
      <c r="U89" s="139"/>
      <c r="V89" s="139"/>
      <c r="W89" s="139"/>
      <c r="X89" s="139"/>
      <c r="Y89" s="139"/>
      <c r="Z89" s="139"/>
      <c r="AA89" s="139"/>
      <c r="AB89" s="139"/>
      <c r="AC89" s="139"/>
      <c r="AD89" s="139"/>
      <c r="AE89" s="139"/>
      <c r="AF89" s="139"/>
      <c r="AG89" s="139"/>
      <c r="AH89" s="139"/>
      <c r="AI89" s="139"/>
      <c r="AJ89" s="139"/>
      <c r="AK89" s="139"/>
      <c r="AL89" s="139"/>
      <c r="AM89" s="139"/>
      <c r="AN89" s="139"/>
      <c r="AO89" s="139"/>
      <c r="AP89" s="139"/>
      <c r="AQ89" s="139"/>
      <c r="AR89" s="139"/>
      <c r="AS89" s="139"/>
      <c r="AT89" s="139"/>
      <c r="AU89" s="136"/>
      <c r="AV89" s="425"/>
      <c r="AW89" s="425"/>
      <c r="AX89" s="425"/>
      <c r="AY89" s="425"/>
      <c r="AZ89" s="199"/>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423"/>
      <c r="CN89" s="423"/>
      <c r="CO89" s="423"/>
      <c r="CP89" s="423"/>
      <c r="CQ89" s="423"/>
      <c r="CR89" s="423"/>
      <c r="CS89" s="423"/>
      <c r="CT89" s="423"/>
      <c r="CU89" s="423"/>
      <c r="CV89" s="6"/>
      <c r="CW89" s="6"/>
      <c r="CX89" s="6"/>
      <c r="CY89" s="6"/>
      <c r="CZ89" s="6"/>
    </row>
    <row r="90" s="337" customFormat="true" ht="15" customHeight="true" x14ac:dyDescent="0.2">
      <c r="A90" s="165"/>
      <c r="B90" s="158"/>
      <c r="C90" s="140"/>
      <c r="D90" s="139"/>
      <c r="E90" s="139"/>
      <c r="F90" s="139"/>
      <c r="G90" s="138"/>
      <c r="H90" s="137"/>
      <c r="I90" s="139"/>
      <c r="J90" s="139"/>
      <c r="K90" s="139"/>
      <c r="L90" s="136"/>
      <c r="M90" s="140"/>
      <c r="N90" s="139"/>
      <c r="O90" s="139"/>
      <c r="P90" s="139"/>
      <c r="Q90" s="138"/>
      <c r="R90" s="137"/>
      <c r="S90" s="139"/>
      <c r="T90" s="139"/>
      <c r="U90" s="139"/>
      <c r="V90" s="139"/>
      <c r="W90" s="139"/>
      <c r="X90" s="139"/>
      <c r="Y90" s="139"/>
      <c r="Z90" s="139"/>
      <c r="AA90" s="139"/>
      <c r="AB90" s="139"/>
      <c r="AC90" s="139"/>
      <c r="AD90" s="139"/>
      <c r="AE90" s="139"/>
      <c r="AF90" s="139"/>
      <c r="AG90" s="139"/>
      <c r="AH90" s="139"/>
      <c r="AI90" s="139"/>
      <c r="AJ90" s="139"/>
      <c r="AK90" s="139"/>
      <c r="AL90" s="139"/>
      <c r="AM90" s="139"/>
      <c r="AN90" s="139"/>
      <c r="AO90" s="139"/>
      <c r="AP90" s="139"/>
      <c r="AQ90" s="139"/>
      <c r="AR90" s="139"/>
      <c r="AS90" s="139"/>
      <c r="AT90" s="139"/>
      <c r="AU90" s="136"/>
      <c r="AV90" s="425"/>
      <c r="AW90" s="425"/>
      <c r="AX90" s="425"/>
      <c r="AY90" s="425"/>
      <c r="AZ90" s="199"/>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423"/>
      <c r="CN90" s="423"/>
      <c r="CO90" s="423"/>
      <c r="CP90" s="423"/>
      <c r="CQ90" s="423"/>
      <c r="CR90" s="423"/>
      <c r="CS90" s="423"/>
      <c r="CT90" s="423"/>
      <c r="CU90" s="423"/>
      <c r="CV90" s="6"/>
      <c r="CW90" s="6"/>
      <c r="CX90" s="6"/>
      <c r="CY90" s="6"/>
      <c r="CZ90" s="6"/>
    </row>
    <row r="91" s="337" customFormat="true" ht="15" customHeight="true" x14ac:dyDescent="0.2">
      <c r="A91" s="165"/>
      <c r="B91" s="158"/>
      <c r="C91" s="140"/>
      <c r="D91" s="139"/>
      <c r="E91" s="139"/>
      <c r="F91" s="139"/>
      <c r="G91" s="138"/>
      <c r="H91" s="137"/>
      <c r="I91" s="139"/>
      <c r="J91" s="139"/>
      <c r="K91" s="139"/>
      <c r="L91" s="136"/>
      <c r="M91" s="140"/>
      <c r="N91" s="139"/>
      <c r="O91" s="139"/>
      <c r="P91" s="139"/>
      <c r="Q91" s="138"/>
      <c r="R91" s="137"/>
      <c r="S91" s="139"/>
      <c r="T91" s="139"/>
      <c r="U91" s="139"/>
      <c r="V91" s="139"/>
      <c r="W91" s="139"/>
      <c r="X91" s="139"/>
      <c r="Y91" s="139"/>
      <c r="Z91" s="139"/>
      <c r="AA91" s="139"/>
      <c r="AB91" s="139"/>
      <c r="AC91" s="139"/>
      <c r="AD91" s="139"/>
      <c r="AE91" s="139"/>
      <c r="AF91" s="139"/>
      <c r="AG91" s="139"/>
      <c r="AH91" s="139"/>
      <c r="AI91" s="139"/>
      <c r="AJ91" s="139"/>
      <c r="AK91" s="139"/>
      <c r="AL91" s="139"/>
      <c r="AM91" s="139"/>
      <c r="AN91" s="139"/>
      <c r="AO91" s="139"/>
      <c r="AP91" s="139"/>
      <c r="AQ91" s="139"/>
      <c r="AR91" s="139"/>
      <c r="AS91" s="139"/>
      <c r="AT91" s="139"/>
      <c r="AU91" s="136"/>
      <c r="AV91" s="425"/>
      <c r="AW91" s="425"/>
      <c r="AX91" s="425"/>
      <c r="AY91" s="425"/>
      <c r="AZ91" s="199"/>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423"/>
      <c r="CN91" s="423"/>
      <c r="CO91" s="423"/>
      <c r="CP91" s="423"/>
      <c r="CQ91" s="423"/>
      <c r="CR91" s="423"/>
      <c r="CS91" s="423"/>
      <c r="CT91" s="423"/>
      <c r="CU91" s="423"/>
      <c r="CV91" s="6"/>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19"/>
      <c r="AV92" s="908"/>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423"/>
      <c r="CN92" s="423"/>
      <c r="CO92" s="423"/>
      <c r="CP92" s="423"/>
      <c r="CQ92" s="423"/>
      <c r="CR92" s="423"/>
      <c r="CS92" s="423"/>
      <c r="CT92" s="423"/>
      <c r="CU92" s="423"/>
      <c r="CV92" s="6"/>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28"/>
      <c r="AM93" s="128"/>
      <c r="AN93" s="128"/>
      <c r="AO93" s="128"/>
      <c r="AP93" s="128"/>
      <c r="AQ93" s="128"/>
      <c r="AR93" s="128"/>
      <c r="AS93" s="128"/>
      <c r="AT93" s="128"/>
      <c r="AU93" s="119"/>
      <c r="AV93" s="908"/>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423"/>
      <c r="CN93" s="423"/>
      <c r="CO93" s="423"/>
      <c r="CP93" s="423"/>
      <c r="CQ93" s="423"/>
      <c r="CR93" s="423"/>
      <c r="CS93" s="423"/>
      <c r="CT93" s="423"/>
      <c r="CU93" s="423"/>
      <c r="CV93" s="6"/>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28"/>
      <c r="AM94" s="128"/>
      <c r="AN94" s="128"/>
      <c r="AO94" s="128"/>
      <c r="AP94" s="128"/>
      <c r="AQ94" s="128"/>
      <c r="AR94" s="128"/>
      <c r="AS94" s="128"/>
      <c r="AT94" s="128"/>
      <c r="AU94" s="119"/>
      <c r="AV94" s="908"/>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423"/>
      <c r="CN94" s="423"/>
      <c r="CO94" s="423"/>
      <c r="CP94" s="423"/>
      <c r="CQ94" s="423"/>
      <c r="CR94" s="423"/>
      <c r="CS94" s="423"/>
      <c r="CT94" s="423"/>
      <c r="CU94" s="423"/>
      <c r="CV94" s="6"/>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28"/>
      <c r="AM95" s="128"/>
      <c r="AN95" s="128"/>
      <c r="AO95" s="128"/>
      <c r="AP95" s="128"/>
      <c r="AQ95" s="128"/>
      <c r="AR95" s="128"/>
      <c r="AS95" s="128"/>
      <c r="AT95" s="128"/>
      <c r="AU95" s="119"/>
      <c r="AV95" s="908"/>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423"/>
      <c r="CN95" s="423"/>
      <c r="CO95" s="423"/>
      <c r="CP95" s="423"/>
      <c r="CQ95" s="423"/>
      <c r="CR95" s="423"/>
      <c r="CS95" s="423"/>
      <c r="CT95" s="423"/>
      <c r="CU95" s="423"/>
      <c r="CV95" s="6"/>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28"/>
      <c r="AM96" s="128"/>
      <c r="AN96" s="128"/>
      <c r="AO96" s="128"/>
      <c r="AP96" s="128"/>
      <c r="AQ96" s="128"/>
      <c r="AR96" s="128"/>
      <c r="AS96" s="128"/>
      <c r="AT96" s="128"/>
      <c r="AU96" s="119"/>
      <c r="AV96" s="908"/>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423"/>
      <c r="CN96" s="423"/>
      <c r="CO96" s="423"/>
      <c r="CP96" s="423"/>
      <c r="CQ96" s="423"/>
      <c r="CR96" s="423"/>
      <c r="CS96" s="423"/>
      <c r="CT96" s="423"/>
      <c r="CU96" s="423"/>
      <c r="CV96" s="6"/>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28"/>
      <c r="AM97" s="128"/>
      <c r="AN97" s="128"/>
      <c r="AO97" s="128"/>
      <c r="AP97" s="128"/>
      <c r="AQ97" s="128"/>
      <c r="AR97" s="128"/>
      <c r="AS97" s="128"/>
      <c r="AT97" s="128"/>
      <c r="AU97" s="119"/>
      <c r="AV97" s="908"/>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423"/>
      <c r="CN97" s="423"/>
      <c r="CO97" s="423"/>
      <c r="CP97" s="423"/>
      <c r="CQ97" s="423"/>
      <c r="CR97" s="423"/>
      <c r="CS97" s="423"/>
      <c r="CT97" s="423"/>
      <c r="CU97" s="423"/>
      <c r="CV97" s="6"/>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28"/>
      <c r="AM98" s="128"/>
      <c r="AN98" s="128"/>
      <c r="AO98" s="128"/>
      <c r="AP98" s="128"/>
      <c r="AQ98" s="128"/>
      <c r="AR98" s="128"/>
      <c r="AS98" s="128"/>
      <c r="AT98" s="128"/>
      <c r="AU98" s="119"/>
      <c r="AV98" s="908"/>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423"/>
      <c r="CN98" s="423"/>
      <c r="CO98" s="423"/>
      <c r="CP98" s="423"/>
      <c r="CQ98" s="423"/>
      <c r="CR98" s="423"/>
      <c r="CS98" s="423"/>
      <c r="CT98" s="423"/>
      <c r="CU98" s="423"/>
      <c r="CV98" s="6"/>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28"/>
      <c r="AM99" s="128"/>
      <c r="AN99" s="128"/>
      <c r="AO99" s="128"/>
      <c r="AP99" s="128"/>
      <c r="AQ99" s="128"/>
      <c r="AR99" s="128"/>
      <c r="AS99" s="128"/>
      <c r="AT99" s="128"/>
      <c r="AU99" s="119"/>
      <c r="AV99" s="908"/>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423"/>
      <c r="CN99" s="423"/>
      <c r="CO99" s="423"/>
      <c r="CP99" s="423"/>
      <c r="CQ99" s="423"/>
      <c r="CR99" s="423"/>
      <c r="CS99" s="423"/>
      <c r="CT99" s="423"/>
      <c r="CU99" s="423"/>
      <c r="CV99" s="6"/>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28"/>
      <c r="AM100" s="128"/>
      <c r="AN100" s="128"/>
      <c r="AO100" s="128"/>
      <c r="AP100" s="128"/>
      <c r="AQ100" s="128"/>
      <c r="AR100" s="128"/>
      <c r="AS100" s="128"/>
      <c r="AT100" s="128"/>
      <c r="AU100" s="119"/>
      <c r="AV100" s="908"/>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423"/>
      <c r="CN100" s="423"/>
      <c r="CO100" s="423"/>
      <c r="CP100" s="423"/>
      <c r="CQ100" s="423"/>
      <c r="CR100" s="423"/>
      <c r="CS100" s="423"/>
      <c r="CT100" s="423"/>
      <c r="CU100" s="423"/>
      <c r="CV100" s="6"/>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28"/>
      <c r="AM101" s="128"/>
      <c r="AN101" s="128"/>
      <c r="AO101" s="128"/>
      <c r="AP101" s="128"/>
      <c r="AQ101" s="128"/>
      <c r="AR101" s="128"/>
      <c r="AS101" s="128"/>
      <c r="AT101" s="128"/>
      <c r="AU101" s="119"/>
      <c r="AV101" s="908"/>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423"/>
      <c r="CN101" s="423"/>
      <c r="CO101" s="423"/>
      <c r="CP101" s="423"/>
      <c r="CQ101" s="423"/>
      <c r="CR101" s="423"/>
      <c r="CS101" s="423"/>
      <c r="CT101" s="423"/>
      <c r="CU101" s="423"/>
      <c r="CV101" s="6"/>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28"/>
      <c r="AM102" s="128"/>
      <c r="AN102" s="128"/>
      <c r="AO102" s="128"/>
      <c r="AP102" s="128"/>
      <c r="AQ102" s="128"/>
      <c r="AR102" s="128"/>
      <c r="AS102" s="128"/>
      <c r="AT102" s="128"/>
      <c r="AU102" s="119"/>
      <c r="AV102" s="908"/>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423"/>
      <c r="CN102" s="423"/>
      <c r="CO102" s="423"/>
      <c r="CP102" s="423"/>
      <c r="CQ102" s="423"/>
      <c r="CR102" s="423"/>
      <c r="CS102" s="423"/>
      <c r="CT102" s="423"/>
      <c r="CU102" s="423"/>
      <c r="CV102" s="6"/>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28"/>
      <c r="AM103" s="128"/>
      <c r="AN103" s="128"/>
      <c r="AO103" s="128"/>
      <c r="AP103" s="128"/>
      <c r="AQ103" s="128"/>
      <c r="AR103" s="128"/>
      <c r="AS103" s="128"/>
      <c r="AT103" s="128"/>
      <c r="AU103" s="119"/>
      <c r="AV103" s="908"/>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423"/>
      <c r="CN103" s="423"/>
      <c r="CO103" s="423"/>
      <c r="CP103" s="423"/>
      <c r="CQ103" s="423"/>
      <c r="CR103" s="423"/>
      <c r="CS103" s="423"/>
      <c r="CT103" s="423"/>
      <c r="CU103" s="423"/>
      <c r="CV103" s="6"/>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28"/>
      <c r="AM104" s="128"/>
      <c r="AN104" s="128"/>
      <c r="AO104" s="128"/>
      <c r="AP104" s="128"/>
      <c r="AQ104" s="128"/>
      <c r="AR104" s="128"/>
      <c r="AS104" s="128"/>
      <c r="AT104" s="128"/>
      <c r="AU104" s="119"/>
      <c r="AV104" s="908"/>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423"/>
      <c r="CN104" s="423"/>
      <c r="CO104" s="423"/>
      <c r="CP104" s="423"/>
      <c r="CQ104" s="423"/>
      <c r="CR104" s="423"/>
      <c r="CS104" s="423"/>
      <c r="CT104" s="423"/>
      <c r="CU104" s="423"/>
      <c r="CV104" s="6"/>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108"/>
      <c r="AM105" s="108"/>
      <c r="AN105" s="108"/>
      <c r="AO105" s="108"/>
      <c r="AP105" s="108"/>
      <c r="AQ105" s="108"/>
      <c r="AR105" s="108"/>
      <c r="AS105" s="108"/>
      <c r="AT105" s="108"/>
      <c r="AU105" s="89"/>
      <c r="AV105" s="908"/>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435"/>
      <c r="CN105" s="435"/>
      <c r="CO105" s="435"/>
      <c r="CP105" s="435"/>
      <c r="CQ105" s="435"/>
      <c r="CR105" s="435"/>
      <c r="CS105" s="435"/>
      <c r="CT105" s="435"/>
      <c r="CU105" s="435"/>
      <c r="CV105" s="6"/>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V106" s="361"/>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416"/>
      <c r="CN106" s="416"/>
      <c r="CO106" s="416"/>
      <c r="CP106" s="416"/>
      <c r="CQ106" s="416"/>
      <c r="CR106" s="416"/>
      <c r="CS106" s="416"/>
      <c r="CT106" s="416"/>
      <c r="CU106" s="416"/>
      <c r="CV106" s="360"/>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V107" s="35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V108" s="356"/>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2016</v>
      </c>
      <c r="B109" s="341"/>
      <c r="C109" s="315"/>
      <c r="D109" s="315"/>
      <c r="E109" s="315"/>
      <c r="F109" s="315"/>
      <c r="G109" s="315"/>
      <c r="H109" s="315"/>
      <c r="I109" s="315"/>
      <c r="J109" s="315"/>
      <c r="K109" s="315"/>
      <c r="L109" s="315"/>
      <c r="M109" s="315"/>
      <c r="N109" s="315"/>
      <c r="O109" s="315"/>
      <c r="P109" s="315"/>
      <c r="Q109" s="315"/>
      <c r="R109" s="315"/>
      <c r="S109" s="315"/>
      <c r="T109" s="315"/>
      <c r="U109" s="315"/>
      <c r="AV109" s="356"/>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V110" s="356"/>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V111" s="356"/>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V112" s="356"/>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V113" s="356"/>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V114" s="356"/>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DHS16</v>
      </c>
      <c r="C115" s="315"/>
      <c r="D115" s="315"/>
      <c r="E115" s="315"/>
      <c r="F115" s="315"/>
      <c r="G115" s="315"/>
      <c r="H115" s="315"/>
      <c r="I115" s="315"/>
      <c r="J115" s="315"/>
      <c r="K115" s="315"/>
      <c r="L115" s="315"/>
      <c r="M115" s="315"/>
      <c r="N115" s="315"/>
      <c r="O115" s="315"/>
      <c r="P115" s="315"/>
      <c r="Q115" s="315"/>
      <c r="R115" s="315"/>
      <c r="S115" s="315"/>
      <c r="T115" s="315"/>
      <c r="U115" s="315"/>
      <c r="AV115" s="356"/>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
      </c>
      <c r="B116" s="196"/>
      <c r="C116" s="315"/>
      <c r="D116" s="315"/>
      <c r="E116" s="315"/>
      <c r="F116" s="315"/>
      <c r="G116" s="315"/>
      <c r="H116" s="315"/>
      <c r="I116" s="315"/>
      <c r="J116" s="315"/>
      <c r="K116" s="315"/>
      <c r="L116" s="315"/>
      <c r="M116" s="315"/>
      <c r="N116" s="315"/>
      <c r="O116" s="315"/>
      <c r="P116" s="315"/>
      <c r="Q116" s="315"/>
      <c r="R116" s="315"/>
      <c r="S116" s="315"/>
      <c r="T116" s="315"/>
      <c r="U116" s="315"/>
      <c r="AV116" s="356"/>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
      </c>
      <c r="B117" s="195"/>
      <c r="C117" s="315"/>
      <c r="D117" s="315"/>
      <c r="E117" s="315"/>
      <c r="F117" s="315"/>
      <c r="G117" s="315"/>
      <c r="H117" s="315"/>
      <c r="I117" s="315"/>
      <c r="J117" s="315"/>
      <c r="K117" s="315"/>
      <c r="L117" s="315"/>
      <c r="M117" s="315"/>
      <c r="N117" s="315"/>
      <c r="O117" s="315"/>
      <c r="P117" s="315"/>
      <c r="Q117" s="315"/>
      <c r="R117" s="315"/>
      <c r="S117" s="315"/>
      <c r="T117" s="315"/>
      <c r="U117" s="315"/>
      <c r="AV117" s="356"/>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V118" s="356"/>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V119" s="356"/>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337"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415"/>
      <c r="AN120" s="415"/>
      <c r="AO120" s="415"/>
      <c r="AP120" s="415"/>
      <c r="AQ120" s="415"/>
      <c r="AR120" s="415"/>
      <c r="AS120" s="415"/>
      <c r="AT120" s="415"/>
      <c r="AU120" s="415"/>
      <c r="AV120" s="425"/>
      <c r="AW120" s="425"/>
      <c r="AX120" s="425"/>
      <c r="AY120" s="425"/>
      <c r="AZ120" s="199"/>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426"/>
      <c r="CN120" s="426"/>
      <c r="CO120" s="426"/>
      <c r="CP120" s="426"/>
      <c r="CQ120" s="426"/>
      <c r="CR120" s="426"/>
      <c r="CS120" s="426"/>
      <c r="CT120" s="426"/>
      <c r="CU120" s="426"/>
      <c r="CV120" s="360"/>
      <c r="CW120" s="360"/>
      <c r="CX120" s="360"/>
      <c r="CY120" s="360"/>
      <c r="CZ120" s="360"/>
    </row>
    <row r="121" s="337" customFormat="true" ht="24"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375</v>
      </c>
      <c r="T121" s="581" t="s">
        <v>149</v>
      </c>
      <c r="U121" s="581" t="s">
        <v>430</v>
      </c>
      <c r="V121" s="581" t="s">
        <v>150</v>
      </c>
      <c r="W121" s="581" t="s">
        <v>151</v>
      </c>
      <c r="X121" s="581" t="s">
        <v>432</v>
      </c>
      <c r="Y121" s="581" t="s">
        <v>488</v>
      </c>
      <c r="Z121" s="581" t="s">
        <v>433</v>
      </c>
      <c r="AA121" s="581" t="s">
        <v>152</v>
      </c>
      <c r="AB121" s="581" t="s">
        <v>153</v>
      </c>
      <c r="AC121" s="581" t="s">
        <v>435</v>
      </c>
      <c r="AD121" s="581" t="s">
        <v>489</v>
      </c>
      <c r="AE121" s="581" t="s">
        <v>154</v>
      </c>
      <c r="AF121" s="581" t="s">
        <v>155</v>
      </c>
      <c r="AG121" s="581" t="s">
        <v>156</v>
      </c>
      <c r="AH121" s="581" t="s">
        <v>157</v>
      </c>
      <c r="AI121" s="581" t="s">
        <v>436</v>
      </c>
      <c r="AJ121" s="581" t="s">
        <v>158</v>
      </c>
      <c r="AK121" s="581" t="s">
        <v>159</v>
      </c>
      <c r="AL121" s="581" t="s">
        <v>160</v>
      </c>
      <c r="AM121" s="581" t="s">
        <v>437</v>
      </c>
      <c r="AN121" s="581" t="s">
        <v>161</v>
      </c>
      <c r="AO121" s="581" t="s">
        <v>162</v>
      </c>
      <c r="AP121" s="581" t="s">
        <v>163</v>
      </c>
      <c r="AQ121" s="581" t="s">
        <v>164</v>
      </c>
      <c r="AR121" s="581" t="s">
        <v>438</v>
      </c>
      <c r="AS121" s="581" t="s">
        <v>165</v>
      </c>
      <c r="AT121" s="581" t="s">
        <v>166</v>
      </c>
      <c r="AU121" s="582" t="s">
        <v>167</v>
      </c>
      <c r="AV121" s="425"/>
      <c r="AW121" s="425"/>
      <c r="AX121" s="425"/>
      <c r="AY121" s="425"/>
      <c r="AZ121" s="199"/>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375</v>
      </c>
      <c r="BT121" s="554" t="s">
        <v>149</v>
      </c>
      <c r="BU121" s="554" t="s">
        <v>430</v>
      </c>
      <c r="BV121" s="554" t="s">
        <v>150</v>
      </c>
      <c r="BW121" s="554" t="s">
        <v>151</v>
      </c>
      <c r="BX121" s="554" t="s">
        <v>432</v>
      </c>
      <c r="BY121" s="555" t="s">
        <v>488</v>
      </c>
      <c r="BZ121" s="555" t="s">
        <v>433</v>
      </c>
      <c r="CA121" s="555" t="s">
        <v>152</v>
      </c>
      <c r="CB121" s="555" t="s">
        <v>153</v>
      </c>
      <c r="CC121" s="555" t="s">
        <v>435</v>
      </c>
      <c r="CD121" s="555" t="s">
        <v>489</v>
      </c>
      <c r="CE121" s="555" t="s">
        <v>154</v>
      </c>
      <c r="CF121" s="555" t="s">
        <v>155</v>
      </c>
      <c r="CG121" s="555" t="s">
        <v>156</v>
      </c>
      <c r="CH121" s="555" t="s">
        <v>157</v>
      </c>
      <c r="CI121" s="555" t="s">
        <v>436</v>
      </c>
      <c r="CJ121" s="555" t="s">
        <v>158</v>
      </c>
      <c r="CK121" s="555" t="s">
        <v>159</v>
      </c>
      <c r="CL121" s="555" t="s">
        <v>160</v>
      </c>
      <c r="CM121" s="555" t="s">
        <v>437</v>
      </c>
      <c r="CN121" s="555" t="s">
        <v>161</v>
      </c>
      <c r="CO121" s="555" t="s">
        <v>162</v>
      </c>
      <c r="CP121" s="555" t="s">
        <v>163</v>
      </c>
      <c r="CQ121" s="555" t="s">
        <v>164</v>
      </c>
      <c r="CR121" s="555" t="s">
        <v>438</v>
      </c>
      <c r="CS121" s="555" t="s">
        <v>165</v>
      </c>
      <c r="CT121" s="555" t="s">
        <v>166</v>
      </c>
      <c r="CU121" s="555" t="s">
        <v>167</v>
      </c>
      <c r="CV121" s="201"/>
      <c r="CW121" s="201"/>
      <c r="CX121" s="201"/>
      <c r="CY121" s="201"/>
      <c r="CZ121" s="201"/>
    </row>
    <row r="122" s="337" customFormat="true" ht="15" customHeight="true" x14ac:dyDescent="0.2">
      <c r="A122" s="1068" t="s">
        <v>18</v>
      </c>
      <c r="B122" s="386" t="s">
        <v>14</v>
      </c>
      <c r="C122" s="145">
        <v>2.0845219528366763</v>
      </c>
      <c r="D122" s="144">
        <v>3.7522683685064644</v>
      </c>
      <c r="E122" s="144">
        <v>10.69287699737486</v>
      </c>
      <c r="F122" s="144">
        <v>51.03770252824684</v>
      </c>
      <c r="G122" s="143">
        <v>92.922105214574941</v>
      </c>
      <c r="H122" s="142">
        <v>26.033177039137922</v>
      </c>
      <c r="I122" s="144">
        <v>67.721806637456112</v>
      </c>
      <c r="J122" s="144">
        <v>89.223551781573207</v>
      </c>
      <c r="K122" s="144">
        <v>95.697355931196668</v>
      </c>
      <c r="L122" s="141">
        <v>96.524946244721392</v>
      </c>
      <c r="M122" s="145">
        <v>1.7778301194366428</v>
      </c>
      <c r="N122" s="144">
        <v>2.1211269911611508</v>
      </c>
      <c r="O122" s="144">
        <v>4.9867584686987545</v>
      </c>
      <c r="P122" s="144">
        <v>10.808040159124753</v>
      </c>
      <c r="Q122" s="143">
        <v>50.711747717189937</v>
      </c>
      <c r="R122" s="142">
        <v>43.609879183520896</v>
      </c>
      <c r="S122" s="144">
        <v>93.844025347442738</v>
      </c>
      <c r="T122" s="144">
        <v>16.851658231717341</v>
      </c>
      <c r="U122" s="144">
        <v>16.100541527309584</v>
      </c>
      <c r="V122" s="144">
        <v>37.474509244797709</v>
      </c>
      <c r="W122" s="144">
        <v>13.251002015405195</v>
      </c>
      <c r="X122" s="144">
        <v>51.855178031354576</v>
      </c>
      <c r="Y122" s="144">
        <v>69.0555801574871</v>
      </c>
      <c r="Z122" s="144">
        <v>15.671777899936906</v>
      </c>
      <c r="AA122" s="144">
        <v>15.822699637059229</v>
      </c>
      <c r="AB122" s="144">
        <v>62.285756780626109</v>
      </c>
      <c r="AC122" s="144">
        <v>56.180914344450152</v>
      </c>
      <c r="AD122" s="144">
        <v>82.787862955221271</v>
      </c>
      <c r="AE122" s="144">
        <v>12.294113406170542</v>
      </c>
      <c r="AF122" s="144">
        <v>13.523386696666492</v>
      </c>
      <c r="AG122" s="144">
        <v>24.843621366288243</v>
      </c>
      <c r="AH122" s="144">
        <v>29.697792467606572</v>
      </c>
      <c r="AI122" s="144">
        <v>86.337357511425537</v>
      </c>
      <c r="AJ122" s="144">
        <v>40.185791584289603</v>
      </c>
      <c r="AK122" s="144">
        <v>20.727131153988946</v>
      </c>
      <c r="AL122" s="144">
        <v>26.443490577785823</v>
      </c>
      <c r="AM122" s="144">
        <v>31.340041439757378</v>
      </c>
      <c r="AN122" s="144">
        <v>33.949314078883717</v>
      </c>
      <c r="AO122" s="144">
        <v>15.000234267784213</v>
      </c>
      <c r="AP122" s="144">
        <v>32.014862495709707</v>
      </c>
      <c r="AQ122" s="144">
        <v>21.251802994338831</v>
      </c>
      <c r="AR122" s="144">
        <v>9.8458951917072657</v>
      </c>
      <c r="AS122" s="144">
        <v>14.277103664817009</v>
      </c>
      <c r="AT122" s="144">
        <v>12.331530995698675</v>
      </c>
      <c r="AU122" s="141">
        <v>48.043580746250107</v>
      </c>
      <c r="AV122" s="425"/>
      <c r="AW122" s="425"/>
      <c r="AX122" s="425"/>
      <c r="AY122" s="425"/>
      <c r="AZ122" s="199"/>
      <c r="BA122" s="1088" t="s">
        <v>18</v>
      </c>
      <c r="BB122" s="587" t="s">
        <v>14</v>
      </c>
      <c r="BC122" s="441">
        <v>263.34074600000002</v>
      </c>
      <c r="BD122" s="439">
        <v>474.1171830000003</v>
      </c>
      <c r="BE122" s="439">
        <v>1351.3303150000008</v>
      </c>
      <c r="BF122" s="439">
        <v>6449.0784999999969</v>
      </c>
      <c r="BG122" s="445">
        <v>11737.164479999979</v>
      </c>
      <c r="BH122" s="441">
        <v>973.7519910000002</v>
      </c>
      <c r="BI122" s="439">
        <v>2522.0967769999993</v>
      </c>
      <c r="BJ122" s="439">
        <v>3332.7704320000003</v>
      </c>
      <c r="BK122" s="439">
        <v>3580.6572090000004</v>
      </c>
      <c r="BL122" s="445">
        <v>3600.61951</v>
      </c>
      <c r="BM122" s="441">
        <v>158.21605399999999</v>
      </c>
      <c r="BN122" s="439">
        <v>188.69229499999997</v>
      </c>
      <c r="BO122" s="439">
        <v>444.13175200000006</v>
      </c>
      <c r="BP122" s="439">
        <v>962.24578000000076</v>
      </c>
      <c r="BQ122" s="445">
        <v>4511.8494239999918</v>
      </c>
      <c r="BR122" s="441">
        <v>945.97818499999948</v>
      </c>
      <c r="BS122" s="439">
        <v>5063.8063929999935</v>
      </c>
      <c r="BT122" s="439">
        <v>509.96124599999996</v>
      </c>
      <c r="BU122" s="439">
        <v>419.09730800000017</v>
      </c>
      <c r="BV122" s="439">
        <v>464.74971799999992</v>
      </c>
      <c r="BW122" s="439">
        <v>422.29014699999993</v>
      </c>
      <c r="BX122" s="439">
        <v>157.59192400000003</v>
      </c>
      <c r="BY122" s="443">
        <v>197.22334599999999</v>
      </c>
      <c r="BZ122" s="443">
        <v>102.67010200000003</v>
      </c>
      <c r="CA122" s="443">
        <v>435.15601199999998</v>
      </c>
      <c r="CB122" s="443">
        <v>1064.9103560000001</v>
      </c>
      <c r="CC122" s="443">
        <v>159.64263</v>
      </c>
      <c r="CD122" s="443">
        <v>140.82618499999992</v>
      </c>
      <c r="CE122" s="443">
        <v>169.32412600000004</v>
      </c>
      <c r="CF122" s="443">
        <v>272.19665700000019</v>
      </c>
      <c r="CG122" s="443">
        <v>652.67788399999972</v>
      </c>
      <c r="CH122" s="443">
        <v>1135.0449319999996</v>
      </c>
      <c r="CI122" s="443">
        <v>654.56046400000014</v>
      </c>
      <c r="CJ122" s="443">
        <v>1252.6950140000006</v>
      </c>
      <c r="CK122" s="443">
        <v>406.43917000000027</v>
      </c>
      <c r="CL122" s="443">
        <v>1133.6032620000001</v>
      </c>
      <c r="CM122" s="443">
        <v>290.04879</v>
      </c>
      <c r="CN122" s="443">
        <v>476.16597300000006</v>
      </c>
      <c r="CO122" s="443">
        <v>215.59639100000004</v>
      </c>
      <c r="CP122" s="443">
        <v>571.44283199999984</v>
      </c>
      <c r="CQ122" s="443">
        <v>521.28785500000026</v>
      </c>
      <c r="CR122" s="443">
        <v>261.93411200000003</v>
      </c>
      <c r="CS122" s="443">
        <v>293.93174199999999</v>
      </c>
      <c r="CT122" s="443">
        <v>462.30548499999969</v>
      </c>
      <c r="CU122" s="443">
        <v>1421.8729830000011</v>
      </c>
      <c r="CV122" s="5"/>
      <c r="CW122" s="5"/>
      <c r="CX122" s="5"/>
      <c r="CY122" s="5"/>
      <c r="CZ122" s="7"/>
    </row>
    <row r="123" s="337" customFormat="true" ht="15" customHeight="true" x14ac:dyDescent="0.2">
      <c r="A123" s="1069"/>
      <c r="B123" s="387" t="s">
        <v>51</v>
      </c>
      <c r="C123" s="140">
        <v>97.91547804716329</v>
      </c>
      <c r="D123" s="139">
        <v>96.247731631493522</v>
      </c>
      <c r="E123" s="139">
        <v>89.307123002625161</v>
      </c>
      <c r="F123" s="139">
        <v>48.962297471752855</v>
      </c>
      <c r="G123" s="138">
        <v>7.0778947854249568</v>
      </c>
      <c r="H123" s="137">
        <v>73.966822960862061</v>
      </c>
      <c r="I123" s="139">
        <v>32.278193362543838</v>
      </c>
      <c r="J123" s="139">
        <v>10.776448218426781</v>
      </c>
      <c r="K123" s="139">
        <v>4.3026440688033265</v>
      </c>
      <c r="L123" s="136">
        <v>3.4750537552785827</v>
      </c>
      <c r="M123" s="140">
        <v>98.222169880563285</v>
      </c>
      <c r="N123" s="139">
        <v>97.878873008838866</v>
      </c>
      <c r="O123" s="139">
        <v>95.013241531301247</v>
      </c>
      <c r="P123" s="139">
        <v>89.191959840875114</v>
      </c>
      <c r="Q123" s="138">
        <v>49.288252282810085</v>
      </c>
      <c r="R123" s="137">
        <v>56.390120816478984</v>
      </c>
      <c r="S123" s="139">
        <v>6.1559746525572789</v>
      </c>
      <c r="T123" s="139">
        <v>83.148341768282734</v>
      </c>
      <c r="U123" s="139">
        <v>83.899458472690426</v>
      </c>
      <c r="V123" s="139">
        <v>62.52549075520227</v>
      </c>
      <c r="W123" s="139">
        <v>86.748997984594851</v>
      </c>
      <c r="X123" s="139">
        <v>48.144821968645331</v>
      </c>
      <c r="Y123" s="139">
        <v>30.944419842512971</v>
      </c>
      <c r="Z123" s="139">
        <v>84.328222100063073</v>
      </c>
      <c r="AA123" s="139">
        <v>84.177300362940827</v>
      </c>
      <c r="AB123" s="139">
        <v>37.71424321937387</v>
      </c>
      <c r="AC123" s="139">
        <v>43.819085655549785</v>
      </c>
      <c r="AD123" s="139">
        <v>17.212137044778768</v>
      </c>
      <c r="AE123" s="139">
        <v>87.705886593829447</v>
      </c>
      <c r="AF123" s="139">
        <v>86.476613303333451</v>
      </c>
      <c r="AG123" s="139">
        <v>75.156378633711654</v>
      </c>
      <c r="AH123" s="139">
        <v>70.302207532393396</v>
      </c>
      <c r="AI123" s="139">
        <v>13.662642488574425</v>
      </c>
      <c r="AJ123" s="139">
        <v>59.814208415710404</v>
      </c>
      <c r="AK123" s="139">
        <v>79.272868846011164</v>
      </c>
      <c r="AL123" s="139">
        <v>73.556509422214205</v>
      </c>
      <c r="AM123" s="139">
        <v>68.6599585602426</v>
      </c>
      <c r="AN123" s="139">
        <v>66.050685921116241</v>
      </c>
      <c r="AO123" s="139">
        <v>84.999765732215806</v>
      </c>
      <c r="AP123" s="139">
        <v>67.985137504290222</v>
      </c>
      <c r="AQ123" s="139">
        <v>78.748197005661225</v>
      </c>
      <c r="AR123" s="139">
        <v>90.154104808292772</v>
      </c>
      <c r="AS123" s="139">
        <v>85.722896335183009</v>
      </c>
      <c r="AT123" s="139">
        <v>87.668469004301315</v>
      </c>
      <c r="AU123" s="136">
        <v>51.956419253749978</v>
      </c>
      <c r="AV123" s="425"/>
      <c r="AW123" s="425"/>
      <c r="AX123" s="425"/>
      <c r="AY123" s="425"/>
      <c r="AZ123" s="199"/>
      <c r="BA123" s="1089"/>
      <c r="BB123" s="585" t="s">
        <v>51</v>
      </c>
      <c r="BC123" s="442">
        <v>12369.807379</v>
      </c>
      <c r="BD123" s="440">
        <v>12161.364516</v>
      </c>
      <c r="BE123" s="440">
        <v>11286.337876000021</v>
      </c>
      <c r="BF123" s="440">
        <v>6186.8321709999991</v>
      </c>
      <c r="BG123" s="446">
        <v>894.0220960000006</v>
      </c>
      <c r="BH123" s="442">
        <v>2766.6750399999992</v>
      </c>
      <c r="BI123" s="440">
        <v>1202.1050749999986</v>
      </c>
      <c r="BJ123" s="440">
        <v>402.53304500000019</v>
      </c>
      <c r="BK123" s="440">
        <v>160.98975100000001</v>
      </c>
      <c r="BL123" s="446">
        <v>129.62810999999999</v>
      </c>
      <c r="BM123" s="442">
        <v>8741.1749660000005</v>
      </c>
      <c r="BN123" s="440">
        <v>8707.1586269999952</v>
      </c>
      <c r="BO123" s="440">
        <v>8462.0896900000153</v>
      </c>
      <c r="BP123" s="440">
        <v>7940.8094069999997</v>
      </c>
      <c r="BQ123" s="446">
        <v>4385.2003270000032</v>
      </c>
      <c r="BR123" s="442">
        <v>1223.2050429999999</v>
      </c>
      <c r="BS123" s="440">
        <v>332.17526300000003</v>
      </c>
      <c r="BT123" s="440">
        <v>2516.2171810000027</v>
      </c>
      <c r="BU123" s="440">
        <v>2183.904008999999</v>
      </c>
      <c r="BV123" s="440">
        <v>775.42587699999956</v>
      </c>
      <c r="BW123" s="440">
        <v>2764.5643000000009</v>
      </c>
      <c r="BX123" s="440">
        <v>146.31586300000004</v>
      </c>
      <c r="BY123" s="444">
        <v>88.377535999999992</v>
      </c>
      <c r="BZ123" s="444">
        <v>552.45723999999962</v>
      </c>
      <c r="CA123" s="444">
        <v>2315.0447880000011</v>
      </c>
      <c r="CB123" s="444">
        <v>644.80693899999994</v>
      </c>
      <c r="CC123" s="444">
        <v>124.51549000000004</v>
      </c>
      <c r="CD123" s="444">
        <v>29.278683000000001</v>
      </c>
      <c r="CE123" s="444">
        <v>1207.9539290000009</v>
      </c>
      <c r="CF123" s="444">
        <v>1740.5880330000007</v>
      </c>
      <c r="CG123" s="444">
        <v>1974.466824000001</v>
      </c>
      <c r="CH123" s="444">
        <v>2686.939254999997</v>
      </c>
      <c r="CI123" s="444">
        <v>103.582341</v>
      </c>
      <c r="CJ123" s="444">
        <v>1864.5635110000003</v>
      </c>
      <c r="CK123" s="444">
        <v>1554.464956</v>
      </c>
      <c r="CL123" s="444">
        <v>3153.2863930000012</v>
      </c>
      <c r="CM123" s="444">
        <v>635.4407010000009</v>
      </c>
      <c r="CN123" s="444">
        <v>926.41309499999943</v>
      </c>
      <c r="CO123" s="444">
        <v>1221.6904350000002</v>
      </c>
      <c r="CP123" s="444">
        <v>1213.4870019999998</v>
      </c>
      <c r="CQ123" s="444">
        <v>1931.6233410000002</v>
      </c>
      <c r="CR123" s="444">
        <v>2398.4040990000003</v>
      </c>
      <c r="CS123" s="444">
        <v>1764.8313579999983</v>
      </c>
      <c r="CT123" s="444">
        <v>3286.6652240000021</v>
      </c>
      <c r="CU123" s="444">
        <v>1537.6753289999995</v>
      </c>
      <c r="CV123" s="5"/>
      <c r="CW123" s="5"/>
      <c r="CX123" s="5"/>
      <c r="CY123" s="5"/>
      <c r="CZ123" s="7"/>
    </row>
    <row r="124" s="337" customFormat="true" ht="15" customHeight="true" x14ac:dyDescent="0.2">
      <c r="A124" s="1069" t="s">
        <v>50</v>
      </c>
      <c r="B124" s="387" t="s">
        <v>15</v>
      </c>
      <c r="C124" s="140">
        <v>1.7003428668339142</v>
      </c>
      <c r="D124" s="139">
        <v>3.0059324768762838</v>
      </c>
      <c r="E124" s="139">
        <v>8.084791162088198</v>
      </c>
      <c r="F124" s="139">
        <v>33.235906737124978</v>
      </c>
      <c r="G124" s="138">
        <v>56.995214429647149</v>
      </c>
      <c r="H124" s="137">
        <v>14.860462385531296</v>
      </c>
      <c r="I124" s="139">
        <v>37.901264165957436</v>
      </c>
      <c r="J124" s="139">
        <v>39.009184099019308</v>
      </c>
      <c r="K124" s="139">
        <v>48.069219042514924</v>
      </c>
      <c r="L124" s="136">
        <v>77.977559516544929</v>
      </c>
      <c r="M124" s="140">
        <v>1.5311097994658056</v>
      </c>
      <c r="N124" s="139">
        <v>1.6619130569553406</v>
      </c>
      <c r="O124" s="139">
        <v>3.9937547063743839</v>
      </c>
      <c r="P124" s="139">
        <v>8.1867125126245703</v>
      </c>
      <c r="Q124" s="138">
        <v>39.504197665130029</v>
      </c>
      <c r="R124" s="137">
        <v>25.252200410245823</v>
      </c>
      <c r="S124" s="139">
        <v>54.727971688271474</v>
      </c>
      <c r="T124" s="139">
        <v>10.900256576311913</v>
      </c>
      <c r="U124" s="139">
        <v>9.6897835338283134</v>
      </c>
      <c r="V124" s="139">
        <v>20.016170774591</v>
      </c>
      <c r="W124" s="139">
        <v>8.7766032823776445</v>
      </c>
      <c r="X124" s="139">
        <v>38.978275012084467</v>
      </c>
      <c r="Y124" s="139">
        <v>62.425065269931522</v>
      </c>
      <c r="Z124" s="139">
        <v>7.5480107194182731</v>
      </c>
      <c r="AA124" s="139">
        <v>12.041590417688775</v>
      </c>
      <c r="AB124" s="139">
        <v>49.250621401709523</v>
      </c>
      <c r="AC124" s="139">
        <v>48.814708163187397</v>
      </c>
      <c r="AD124" s="139">
        <v>74.614405508959351</v>
      </c>
      <c r="AE124" s="139">
        <v>8.1786504613986555</v>
      </c>
      <c r="AF124" s="139">
        <v>10.479211614035073</v>
      </c>
      <c r="AG124" s="139">
        <v>15.170231308019725</v>
      </c>
      <c r="AH124" s="139">
        <v>20.064471920328231</v>
      </c>
      <c r="AI124" s="139">
        <v>72.309519444690835</v>
      </c>
      <c r="AJ124" s="139">
        <v>24.451869740255173</v>
      </c>
      <c r="AK124" s="139">
        <v>14.537861959702985</v>
      </c>
      <c r="AL124" s="139">
        <v>14.50941230256602</v>
      </c>
      <c r="AM124" s="139">
        <v>24.709973827244642</v>
      </c>
      <c r="AN124" s="139">
        <v>22.180021796817513</v>
      </c>
      <c r="AO124" s="139">
        <v>7.348560363135201</v>
      </c>
      <c r="AP124" s="139">
        <v>19.110389299482115</v>
      </c>
      <c r="AQ124" s="139">
        <v>12.43893046342474</v>
      </c>
      <c r="AR124" s="139">
        <v>8.3391920276410314</v>
      </c>
      <c r="AS124" s="139">
        <v>10.074900458435465</v>
      </c>
      <c r="AT124" s="139">
        <v>6.8938375639893499</v>
      </c>
      <c r="AU124" s="136">
        <v>31.539164074980675</v>
      </c>
      <c r="AV124" s="425"/>
      <c r="AW124" s="425"/>
      <c r="AX124" s="425"/>
      <c r="AY124" s="425"/>
      <c r="AZ124" s="199"/>
      <c r="BA124" s="1089" t="s">
        <v>50</v>
      </c>
      <c r="BB124" s="585" t="s">
        <v>15</v>
      </c>
      <c r="BC124" s="442">
        <v>214.80683299999995</v>
      </c>
      <c r="BD124" s="440">
        <v>379.8140480000003</v>
      </c>
      <c r="BE124" s="440">
        <v>1021.7290810000011</v>
      </c>
      <c r="BF124" s="440">
        <v>4199.6594859999941</v>
      </c>
      <c r="BG124" s="446">
        <v>7199.1718740000006</v>
      </c>
      <c r="BH124" s="442">
        <v>555.84475199999997</v>
      </c>
      <c r="BI124" s="440">
        <v>1411.5195819999992</v>
      </c>
      <c r="BJ124" s="440">
        <v>1457.1114099999995</v>
      </c>
      <c r="BK124" s="440">
        <v>1798.5804730000009</v>
      </c>
      <c r="BL124" s="446">
        <v>2908.7560580000013</v>
      </c>
      <c r="BM124" s="442">
        <v>136.25944800000002</v>
      </c>
      <c r="BN124" s="440">
        <v>147.84130799999997</v>
      </c>
      <c r="BO124" s="440">
        <v>355.6926380000001</v>
      </c>
      <c r="BP124" s="440">
        <v>728.86753300000089</v>
      </c>
      <c r="BQ124" s="446">
        <v>3514.7081199999966</v>
      </c>
      <c r="BR124" s="442">
        <v>547.76649600000007</v>
      </c>
      <c r="BS124" s="440">
        <v>2953.1113129999981</v>
      </c>
      <c r="BT124" s="440">
        <v>329.86121299999996</v>
      </c>
      <c r="BU124" s="440">
        <v>252.22519300000005</v>
      </c>
      <c r="BV124" s="440">
        <v>248.23566499999998</v>
      </c>
      <c r="BW124" s="440">
        <v>279.69757199999987</v>
      </c>
      <c r="BX124" s="440">
        <v>118.45801300000001</v>
      </c>
      <c r="BY124" s="444">
        <v>178.28653699999998</v>
      </c>
      <c r="BZ124" s="444">
        <v>49.449081999999997</v>
      </c>
      <c r="CA124" s="444">
        <v>331.16791599999999</v>
      </c>
      <c r="CB124" s="444">
        <v>842.0463919999994</v>
      </c>
      <c r="CC124" s="444">
        <v>138.71095699999995</v>
      </c>
      <c r="CD124" s="444">
        <v>126.92273599999993</v>
      </c>
      <c r="CE124" s="444">
        <v>112.64275800000001</v>
      </c>
      <c r="CF124" s="444">
        <v>210.92396700000006</v>
      </c>
      <c r="CG124" s="444">
        <v>398.54392899999988</v>
      </c>
      <c r="CH124" s="444">
        <v>766.86094399999979</v>
      </c>
      <c r="CI124" s="444">
        <v>548.2094189999998</v>
      </c>
      <c r="CJ124" s="444">
        <v>762.22799399999985</v>
      </c>
      <c r="CK124" s="444">
        <v>285.07353500000005</v>
      </c>
      <c r="CL124" s="444">
        <v>622.00249499999995</v>
      </c>
      <c r="CM124" s="444">
        <v>228.68821099999994</v>
      </c>
      <c r="CN124" s="444">
        <v>311.09234299999997</v>
      </c>
      <c r="CO124" s="444">
        <v>105.61989000000001</v>
      </c>
      <c r="CP124" s="444">
        <v>341.1070400000001</v>
      </c>
      <c r="CQ124" s="444">
        <v>305.11591800000002</v>
      </c>
      <c r="CR124" s="444">
        <v>221.85071199999999</v>
      </c>
      <c r="CS124" s="444">
        <v>207.41833299999999</v>
      </c>
      <c r="CT124" s="444">
        <v>258.44795099999999</v>
      </c>
      <c r="CU124" s="444">
        <v>933.41679800000031</v>
      </c>
      <c r="CV124" s="5"/>
      <c r="CW124" s="5"/>
      <c r="CX124" s="5"/>
      <c r="CY124" s="5"/>
      <c r="CZ124" s="7"/>
    </row>
    <row r="125" s="337" customFormat="true" ht="15" customHeight="true" x14ac:dyDescent="0.2">
      <c r="A125" s="1069"/>
      <c r="B125" s="387" t="s">
        <v>16</v>
      </c>
      <c r="C125" s="140">
        <v>0.38417908600276135</v>
      </c>
      <c r="D125" s="139">
        <v>0.74633589163018099</v>
      </c>
      <c r="E125" s="139">
        <v>2.6080858352866643</v>
      </c>
      <c r="F125" s="139">
        <v>17.801795791121855</v>
      </c>
      <c r="G125" s="138">
        <v>35.926890784928062</v>
      </c>
      <c r="H125" s="137">
        <v>11.172714653606622</v>
      </c>
      <c r="I125" s="139">
        <v>29.820542471498669</v>
      </c>
      <c r="J125" s="139">
        <v>50.214367682553871</v>
      </c>
      <c r="K125" s="139">
        <v>47.628136888681723</v>
      </c>
      <c r="L125" s="136">
        <v>18.547386728176509</v>
      </c>
      <c r="M125" s="140">
        <v>0.24672031997083754</v>
      </c>
      <c r="N125" s="139">
        <v>0.45921393420581008</v>
      </c>
      <c r="O125" s="139">
        <v>0.99300376232437071</v>
      </c>
      <c r="P125" s="139">
        <v>2.6213276465001836</v>
      </c>
      <c r="Q125" s="138">
        <v>11.20755005205995</v>
      </c>
      <c r="R125" s="137">
        <v>18.357678773275094</v>
      </c>
      <c r="S125" s="139">
        <v>39.116053659171399</v>
      </c>
      <c r="T125" s="139">
        <v>5.9514016554054283</v>
      </c>
      <c r="U125" s="139">
        <v>6.4107579934812655</v>
      </c>
      <c r="V125" s="139">
        <v>17.458338470206716</v>
      </c>
      <c r="W125" s="139">
        <v>4.474398733027547</v>
      </c>
      <c r="X125" s="139">
        <v>12.876903019270106</v>
      </c>
      <c r="Y125" s="139">
        <v>6.6305148875555693</v>
      </c>
      <c r="Z125" s="139">
        <v>8.123767180518632</v>
      </c>
      <c r="AA125" s="139">
        <v>3.781109219370455</v>
      </c>
      <c r="AB125" s="139">
        <v>13.035135378916547</v>
      </c>
      <c r="AC125" s="139">
        <v>7.3662061812627337</v>
      </c>
      <c r="AD125" s="139">
        <v>8.1734574462619207</v>
      </c>
      <c r="AE125" s="139">
        <v>4.1154629447718865</v>
      </c>
      <c r="AF125" s="139">
        <v>3.044175082631412</v>
      </c>
      <c r="AG125" s="139">
        <v>9.6733900582685237</v>
      </c>
      <c r="AH125" s="139">
        <v>9.633320547278343</v>
      </c>
      <c r="AI125" s="139">
        <v>14.027838066734658</v>
      </c>
      <c r="AJ125" s="139">
        <v>15.733921844034413</v>
      </c>
      <c r="AK125" s="139">
        <v>6.1892691942859477</v>
      </c>
      <c r="AL125" s="139">
        <v>11.934078275219798</v>
      </c>
      <c r="AM125" s="139">
        <v>6.6300676125127316</v>
      </c>
      <c r="AN125" s="139">
        <v>11.769292282066193</v>
      </c>
      <c r="AO125" s="139">
        <v>7.6516739046490079</v>
      </c>
      <c r="AP125" s="139">
        <v>12.904473196227606</v>
      </c>
      <c r="AQ125" s="139">
        <v>8.812872530914083</v>
      </c>
      <c r="AR125" s="139">
        <v>1.5067031640662323</v>
      </c>
      <c r="AS125" s="139">
        <v>4.2022032063815455</v>
      </c>
      <c r="AT125" s="139">
        <v>5.4376934317093371</v>
      </c>
      <c r="AU125" s="136">
        <v>16.504416671269411</v>
      </c>
      <c r="AV125" s="425"/>
      <c r="AW125" s="425"/>
      <c r="AX125" s="425"/>
      <c r="AY125" s="425"/>
      <c r="AZ125" s="199"/>
      <c r="BA125" s="1089"/>
      <c r="BB125" s="585" t="s">
        <v>16</v>
      </c>
      <c r="BC125" s="442">
        <v>48.533912999999998</v>
      </c>
      <c r="BD125" s="440">
        <v>94.303134999999997</v>
      </c>
      <c r="BE125" s="440">
        <v>329.60123399999998</v>
      </c>
      <c r="BF125" s="440">
        <v>2249.4190140000014</v>
      </c>
      <c r="BG125" s="446">
        <v>4537.9926060000116</v>
      </c>
      <c r="BH125" s="442">
        <v>417.90723900000006</v>
      </c>
      <c r="BI125" s="440">
        <v>1110.5771949999998</v>
      </c>
      <c r="BJ125" s="440">
        <v>1875.6590219999996</v>
      </c>
      <c r="BK125" s="440">
        <v>1782.0767359999986</v>
      </c>
      <c r="BL125" s="446">
        <v>691.86345200000028</v>
      </c>
      <c r="BM125" s="442">
        <v>21.956606000000001</v>
      </c>
      <c r="BN125" s="440">
        <v>40.850987000000003</v>
      </c>
      <c r="BO125" s="440">
        <v>88.439113999999975</v>
      </c>
      <c r="BP125" s="440">
        <v>233.37824699999996</v>
      </c>
      <c r="BQ125" s="446">
        <v>997.14130399999942</v>
      </c>
      <c r="BR125" s="442">
        <v>398.21168899999986</v>
      </c>
      <c r="BS125" s="440">
        <v>2110.6950800000027</v>
      </c>
      <c r="BT125" s="440">
        <v>180.10003299999997</v>
      </c>
      <c r="BU125" s="440">
        <v>166.87211500000004</v>
      </c>
      <c r="BV125" s="440">
        <v>216.51405299999999</v>
      </c>
      <c r="BW125" s="440">
        <v>142.59257499999998</v>
      </c>
      <c r="BX125" s="440">
        <v>39.133911000000005</v>
      </c>
      <c r="BY125" s="444">
        <v>18.936809</v>
      </c>
      <c r="BZ125" s="444">
        <v>53.221020000000031</v>
      </c>
      <c r="CA125" s="444">
        <v>103.988096</v>
      </c>
      <c r="CB125" s="444">
        <v>222.86396400000001</v>
      </c>
      <c r="CC125" s="444">
        <v>20.931672999999993</v>
      </c>
      <c r="CD125" s="444">
        <v>13.903449</v>
      </c>
      <c r="CE125" s="444">
        <v>56.681368000000006</v>
      </c>
      <c r="CF125" s="444">
        <v>61.272689999999976</v>
      </c>
      <c r="CG125" s="444">
        <v>254.13395499999996</v>
      </c>
      <c r="CH125" s="444">
        <v>368.18398799999989</v>
      </c>
      <c r="CI125" s="444">
        <v>106.35104499999997</v>
      </c>
      <c r="CJ125" s="444">
        <v>490.46702000000005</v>
      </c>
      <c r="CK125" s="444">
        <v>121.365635</v>
      </c>
      <c r="CL125" s="444">
        <v>511.60076699999991</v>
      </c>
      <c r="CM125" s="444">
        <v>61.360579000000008</v>
      </c>
      <c r="CN125" s="444">
        <v>165.07362999999995</v>
      </c>
      <c r="CO125" s="444">
        <v>109.976501</v>
      </c>
      <c r="CP125" s="444">
        <v>230.33579200000003</v>
      </c>
      <c r="CQ125" s="444">
        <v>216.17193700000001</v>
      </c>
      <c r="CR125" s="444">
        <v>40.08339999999999</v>
      </c>
      <c r="CS125" s="444">
        <v>86.51340900000001</v>
      </c>
      <c r="CT125" s="444">
        <v>203.8575340000001</v>
      </c>
      <c r="CU125" s="444">
        <v>488.45618500000006</v>
      </c>
      <c r="CV125" s="5"/>
      <c r="CW125" s="5"/>
      <c r="CX125" s="5"/>
      <c r="CY125" s="5"/>
      <c r="CZ125" s="7"/>
    </row>
    <row r="126" s="337" customFormat="true" ht="15" customHeight="true" x14ac:dyDescent="0.2">
      <c r="A126" s="1069"/>
      <c r="B126" s="387" t="s">
        <v>22</v>
      </c>
      <c r="C126" s="140">
        <v>70.678428620102935</v>
      </c>
      <c r="D126" s="139">
        <v>82.794691055014908</v>
      </c>
      <c r="E126" s="139">
        <v>81.420852458587888</v>
      </c>
      <c r="F126" s="139">
        <v>45.791971458611663</v>
      </c>
      <c r="G126" s="138">
        <v>7.0505876517740793</v>
      </c>
      <c r="H126" s="137">
        <v>64.058051531068614</v>
      </c>
      <c r="I126" s="139">
        <v>30.312619102365414</v>
      </c>
      <c r="J126" s="139">
        <v>10.474960639991931</v>
      </c>
      <c r="K126" s="139">
        <v>4.3026440688033265</v>
      </c>
      <c r="L126" s="136">
        <v>3.4750537552785827</v>
      </c>
      <c r="M126" s="140">
        <v>67.768758496466134</v>
      </c>
      <c r="N126" s="139">
        <v>81.197235928679987</v>
      </c>
      <c r="O126" s="139">
        <v>83.947968099488818</v>
      </c>
      <c r="P126" s="139">
        <v>81.727980487244707</v>
      </c>
      <c r="Q126" s="138">
        <v>46.566144463049028</v>
      </c>
      <c r="R126" s="137">
        <v>37.121117737131932</v>
      </c>
      <c r="S126" s="139">
        <v>6.1316286839504501</v>
      </c>
      <c r="T126" s="139">
        <v>76.259176438838637</v>
      </c>
      <c r="U126" s="139">
        <v>73.061794113567913</v>
      </c>
      <c r="V126" s="139">
        <v>60.995999602782035</v>
      </c>
      <c r="W126" s="139">
        <v>84.78077144512902</v>
      </c>
      <c r="X126" s="139">
        <v>3.157621295172667</v>
      </c>
      <c r="Y126" s="139">
        <v>17.187661206172347</v>
      </c>
      <c r="Z126" s="139">
        <v>67.588697893179955</v>
      </c>
      <c r="AA126" s="139">
        <v>74.59112901865204</v>
      </c>
      <c r="AB126" s="139">
        <v>35.240502728844405</v>
      </c>
      <c r="AC126" s="139">
        <v>5.7089746370788168</v>
      </c>
      <c r="AD126" s="139">
        <v>9.3330309629939645</v>
      </c>
      <c r="AE126" s="139">
        <v>84.212163752220704</v>
      </c>
      <c r="AF126" s="139">
        <v>62.155027272191695</v>
      </c>
      <c r="AG126" s="139">
        <v>46.723566092956851</v>
      </c>
      <c r="AH126" s="139">
        <v>66.869018550442277</v>
      </c>
      <c r="AI126" s="139">
        <v>12.095027532444886</v>
      </c>
      <c r="AJ126" s="139">
        <v>54.487568559941636</v>
      </c>
      <c r="AK126" s="139">
        <v>75.627652486259336</v>
      </c>
      <c r="AL126" s="139">
        <v>60.884849040976817</v>
      </c>
      <c r="AM126" s="139">
        <v>66.155907220344616</v>
      </c>
      <c r="AN126" s="139">
        <v>61.192324738158675</v>
      </c>
      <c r="AO126" s="139">
        <v>75.874771150236668</v>
      </c>
      <c r="AP126" s="139">
        <v>66.399745716839163</v>
      </c>
      <c r="AQ126" s="139">
        <v>53.88924332668752</v>
      </c>
      <c r="AR126" s="139">
        <v>78.740833114320168</v>
      </c>
      <c r="AS126" s="139">
        <v>76.471894167910861</v>
      </c>
      <c r="AT126" s="139">
        <v>60.978741778694413</v>
      </c>
      <c r="AU126" s="136">
        <v>42.73605620397116</v>
      </c>
      <c r="AV126" s="425"/>
      <c r="AW126" s="425"/>
      <c r="AX126" s="425"/>
      <c r="AY126" s="425"/>
      <c r="AZ126" s="199"/>
      <c r="BA126" s="1089"/>
      <c r="BB126" s="585" t="s">
        <v>22</v>
      </c>
      <c r="BC126" s="442">
        <v>8928.9105799999998</v>
      </c>
      <c r="BD126" s="440">
        <v>10461.508036000001</v>
      </c>
      <c r="BE126" s="440">
        <v>10289.69717200002</v>
      </c>
      <c r="BF126" s="440">
        <v>5786.2326080000012</v>
      </c>
      <c r="BG126" s="446">
        <v>890.57288100000062</v>
      </c>
      <c r="BH126" s="442">
        <v>2396.0446749999996</v>
      </c>
      <c r="BI126" s="440">
        <v>1128.9031219999983</v>
      </c>
      <c r="BJ126" s="440">
        <v>391.27156900000017</v>
      </c>
      <c r="BK126" s="440">
        <v>160.98975100000001</v>
      </c>
      <c r="BL126" s="446">
        <v>129.62810999999999</v>
      </c>
      <c r="BM126" s="442">
        <v>6031.0068079999983</v>
      </c>
      <c r="BN126" s="440">
        <v>7223.1850609999892</v>
      </c>
      <c r="BO126" s="440">
        <v>7476.5919350000049</v>
      </c>
      <c r="BP126" s="440">
        <v>7276.2872059999982</v>
      </c>
      <c r="BQ126" s="446">
        <v>4143.0130400000007</v>
      </c>
      <c r="BR126" s="442">
        <v>805.22505999999976</v>
      </c>
      <c r="BS126" s="440">
        <v>330.86155900000006</v>
      </c>
      <c r="BT126" s="440">
        <v>2307.7387460000018</v>
      </c>
      <c r="BU126" s="440">
        <v>1901.7994630000003</v>
      </c>
      <c r="BV126" s="440">
        <v>756.45750099999964</v>
      </c>
      <c r="BW126" s="440">
        <v>2701.8397849999997</v>
      </c>
      <c r="BX126" s="440">
        <v>9.5962569999999996</v>
      </c>
      <c r="BY126" s="444">
        <v>49.088112000000024</v>
      </c>
      <c r="BZ126" s="444">
        <v>442.79203999999964</v>
      </c>
      <c r="CA126" s="444">
        <v>2051.4058270000005</v>
      </c>
      <c r="CB126" s="444">
        <v>602.51296999999988</v>
      </c>
      <c r="CC126" s="444">
        <v>16.222515000000001</v>
      </c>
      <c r="CD126" s="444">
        <v>15.87594</v>
      </c>
      <c r="CE126" s="444">
        <v>1159.8356510000012</v>
      </c>
      <c r="CF126" s="444">
        <v>1251.0468730000005</v>
      </c>
      <c r="CG126" s="444">
        <v>1227.495694</v>
      </c>
      <c r="CH126" s="444">
        <v>2555.7233149999988</v>
      </c>
      <c r="CI126" s="444">
        <v>91.697581</v>
      </c>
      <c r="CJ126" s="444">
        <v>1698.5183760000007</v>
      </c>
      <c r="CK126" s="444">
        <v>1482.9857579999996</v>
      </c>
      <c r="CL126" s="444">
        <v>2610.0662950000019</v>
      </c>
      <c r="CM126" s="444">
        <v>612.2659690000005</v>
      </c>
      <c r="CN126" s="444">
        <v>858.27073799999948</v>
      </c>
      <c r="CO126" s="444">
        <v>1090.5380900000005</v>
      </c>
      <c r="CP126" s="444">
        <v>1185.1888710000001</v>
      </c>
      <c r="CQ126" s="444">
        <v>1321.8552830000006</v>
      </c>
      <c r="CR126" s="444">
        <v>2094.7724710000002</v>
      </c>
      <c r="CS126" s="444">
        <v>1574.3751389999991</v>
      </c>
      <c r="CT126" s="444">
        <v>2286.0751680000008</v>
      </c>
      <c r="CU126" s="444">
        <v>1264.7942299999988</v>
      </c>
      <c r="CV126" s="5"/>
      <c r="CW126" s="5"/>
      <c r="CX126" s="5"/>
      <c r="CY126" s="5"/>
      <c r="CZ126" s="7"/>
    </row>
    <row r="127" s="337" customFormat="true" ht="15" customHeight="true" x14ac:dyDescent="0.2">
      <c r="A127" s="1069"/>
      <c r="B127" s="387" t="s">
        <v>19</v>
      </c>
      <c r="C127" s="140">
        <v>27.237049427060395</v>
      </c>
      <c r="D127" s="139">
        <v>13.453040576478612</v>
      </c>
      <c r="E127" s="139">
        <v>7.8862705440372523</v>
      </c>
      <c r="F127" s="139">
        <v>3.1703260131412092</v>
      </c>
      <c r="G127" s="138">
        <v>2.7307133650877377E-2</v>
      </c>
      <c r="H127" s="137">
        <v>9.9087714297934699</v>
      </c>
      <c r="I127" s="139">
        <v>1.9655742601784196</v>
      </c>
      <c r="J127" s="139">
        <v>0.30148757843484847</v>
      </c>
      <c r="K127" s="139">
        <v>0</v>
      </c>
      <c r="L127" s="136">
        <v>0</v>
      </c>
      <c r="M127" s="140">
        <v>30.453411384097151</v>
      </c>
      <c r="N127" s="139">
        <v>16.681637080158797</v>
      </c>
      <c r="O127" s="139">
        <v>11.065273431812322</v>
      </c>
      <c r="P127" s="139">
        <v>7.4639793536303847</v>
      </c>
      <c r="Q127" s="138">
        <v>2.7221078197610282</v>
      </c>
      <c r="R127" s="137">
        <v>19.269003079347048</v>
      </c>
      <c r="S127" s="139">
        <v>2.4345968606828819E-2</v>
      </c>
      <c r="T127" s="139">
        <v>6.8891653294440705</v>
      </c>
      <c r="U127" s="139">
        <v>10.837664359122574</v>
      </c>
      <c r="V127" s="139">
        <v>1.5294911524202348</v>
      </c>
      <c r="W127" s="139">
        <v>1.9682265394657987</v>
      </c>
      <c r="X127" s="139">
        <v>44.987200673472657</v>
      </c>
      <c r="Y127" s="139">
        <v>13.756758636340635</v>
      </c>
      <c r="Z127" s="139">
        <v>16.739524206883125</v>
      </c>
      <c r="AA127" s="139">
        <v>9.5861713442887542</v>
      </c>
      <c r="AB127" s="139">
        <v>2.4737404905294582</v>
      </c>
      <c r="AC127" s="139">
        <v>38.110111018470974</v>
      </c>
      <c r="AD127" s="139">
        <v>7.8791060817848031</v>
      </c>
      <c r="AE127" s="139">
        <v>3.4937228416087671</v>
      </c>
      <c r="AF127" s="139">
        <v>24.321586031141745</v>
      </c>
      <c r="AG127" s="139">
        <v>28.432812540754753</v>
      </c>
      <c r="AH127" s="139">
        <v>3.4331889819511727</v>
      </c>
      <c r="AI127" s="139">
        <v>1.5676149561295372</v>
      </c>
      <c r="AJ127" s="139">
        <v>5.3266398557687795</v>
      </c>
      <c r="AK127" s="139">
        <v>3.6452163597518017</v>
      </c>
      <c r="AL127" s="139">
        <v>12.671660381237409</v>
      </c>
      <c r="AM127" s="139">
        <v>2.5040513398979232</v>
      </c>
      <c r="AN127" s="139">
        <v>4.858361182957565</v>
      </c>
      <c r="AO127" s="139">
        <v>9.1249945819791431</v>
      </c>
      <c r="AP127" s="139">
        <v>1.5853917874510686</v>
      </c>
      <c r="AQ127" s="139">
        <v>24.858953678973723</v>
      </c>
      <c r="AR127" s="139">
        <v>11.4132716939726</v>
      </c>
      <c r="AS127" s="139">
        <v>9.2510021672721976</v>
      </c>
      <c r="AT127" s="139">
        <v>26.689727225606863</v>
      </c>
      <c r="AU127" s="136">
        <v>9.2203630497787952</v>
      </c>
      <c r="AV127" s="425"/>
      <c r="AW127" s="425"/>
      <c r="AX127" s="425"/>
      <c r="AY127" s="425"/>
      <c r="AZ127" s="199"/>
      <c r="BA127" s="1089"/>
      <c r="BB127" s="585" t="s">
        <v>19</v>
      </c>
      <c r="BC127" s="442">
        <v>3440.8967990000046</v>
      </c>
      <c r="BD127" s="440">
        <v>1699.8564799999992</v>
      </c>
      <c r="BE127" s="440">
        <v>996.64070400000014</v>
      </c>
      <c r="BF127" s="440">
        <v>400.59956300000005</v>
      </c>
      <c r="BG127" s="446">
        <v>3.4492149999999997</v>
      </c>
      <c r="BH127" s="442">
        <v>370.6303650000001</v>
      </c>
      <c r="BI127" s="440">
        <v>73.201952999999989</v>
      </c>
      <c r="BJ127" s="440">
        <v>11.261476</v>
      </c>
      <c r="BK127" s="440">
        <v>0</v>
      </c>
      <c r="BL127" s="446">
        <v>0</v>
      </c>
      <c r="BM127" s="442">
        <v>2710.1681580000013</v>
      </c>
      <c r="BN127" s="440">
        <v>1483.9735659999994</v>
      </c>
      <c r="BO127" s="440">
        <v>985.49775499999987</v>
      </c>
      <c r="BP127" s="440">
        <v>664.522201</v>
      </c>
      <c r="BQ127" s="446">
        <v>242.18728699999991</v>
      </c>
      <c r="BR127" s="442">
        <v>417.97998300000006</v>
      </c>
      <c r="BS127" s="440">
        <v>1.313704</v>
      </c>
      <c r="BT127" s="440">
        <v>208.47843499999996</v>
      </c>
      <c r="BU127" s="440">
        <v>282.10454600000008</v>
      </c>
      <c r="BV127" s="440">
        <v>18.968375999999999</v>
      </c>
      <c r="BW127" s="440">
        <v>62.724515000000004</v>
      </c>
      <c r="BX127" s="440">
        <v>136.719606</v>
      </c>
      <c r="BY127" s="444">
        <v>39.289423999999997</v>
      </c>
      <c r="BZ127" s="444">
        <v>109.66519999999996</v>
      </c>
      <c r="CA127" s="444">
        <v>263.63896099999999</v>
      </c>
      <c r="CB127" s="444">
        <v>42.29396899999999</v>
      </c>
      <c r="CC127" s="444">
        <v>108.29297500000007</v>
      </c>
      <c r="CD127" s="444">
        <v>13.402743000000001</v>
      </c>
      <c r="CE127" s="444">
        <v>48.118277999999997</v>
      </c>
      <c r="CF127" s="444">
        <v>489.54116000000016</v>
      </c>
      <c r="CG127" s="444">
        <v>746.9711299999999</v>
      </c>
      <c r="CH127" s="444">
        <v>131.21594000000002</v>
      </c>
      <c r="CI127" s="444">
        <v>11.88476</v>
      </c>
      <c r="CJ127" s="444">
        <v>166.04513500000002</v>
      </c>
      <c r="CK127" s="444">
        <v>71.479198000000025</v>
      </c>
      <c r="CL127" s="444">
        <v>543.22009800000012</v>
      </c>
      <c r="CM127" s="444">
        <v>23.174731999999999</v>
      </c>
      <c r="CN127" s="444">
        <v>68.142357000000004</v>
      </c>
      <c r="CO127" s="444">
        <v>131.152345</v>
      </c>
      <c r="CP127" s="444">
        <v>28.298131000000001</v>
      </c>
      <c r="CQ127" s="444">
        <v>609.76805800000011</v>
      </c>
      <c r="CR127" s="444">
        <v>303.63162799999998</v>
      </c>
      <c r="CS127" s="444">
        <v>190.45621900000009</v>
      </c>
      <c r="CT127" s="444">
        <v>1000.5900560000002</v>
      </c>
      <c r="CU127" s="444">
        <v>272.88109899999989</v>
      </c>
      <c r="CV127" s="5"/>
      <c r="CW127" s="5"/>
      <c r="CX127" s="5"/>
      <c r="CY127" s="5"/>
      <c r="CZ127" s="7"/>
    </row>
    <row r="128" s="337" customFormat="true" ht="15" customHeight="true" x14ac:dyDescent="0.2">
      <c r="A128" s="1069" t="s">
        <v>185</v>
      </c>
      <c r="B128" s="387" t="s">
        <v>49</v>
      </c>
      <c r="C128" s="140">
        <v>18.430081078299974</v>
      </c>
      <c r="D128" s="139">
        <v>19.890258860329038</v>
      </c>
      <c r="E128" s="139">
        <v>24.390871006249849</v>
      </c>
      <c r="F128" s="139">
        <v>34.879696595412859</v>
      </c>
      <c r="G128" s="138">
        <v>38.663449027511795</v>
      </c>
      <c r="H128" s="137">
        <v>42.917215354890089</v>
      </c>
      <c r="I128" s="139">
        <v>44.03388502486478</v>
      </c>
      <c r="J128" s="139">
        <v>56.279274563607252</v>
      </c>
      <c r="K128" s="139">
        <v>49.769543186673651</v>
      </c>
      <c r="L128" s="136">
        <v>19.215122566505237</v>
      </c>
      <c r="M128" s="140">
        <v>13.877609411242176</v>
      </c>
      <c r="N128" s="139">
        <v>21.649525753025586</v>
      </c>
      <c r="O128" s="139">
        <v>19.91281046710661</v>
      </c>
      <c r="P128" s="139">
        <v>24.253496544302827</v>
      </c>
      <c r="Q128" s="138">
        <v>22.100500488688322</v>
      </c>
      <c r="R128" s="137">
        <v>42.095229606166882</v>
      </c>
      <c r="S128" s="139">
        <v>41.681986161985662</v>
      </c>
      <c r="T128" s="139">
        <v>35.31641559288213</v>
      </c>
      <c r="U128" s="139">
        <v>39.817033374979346</v>
      </c>
      <c r="V128" s="139">
        <v>46.587237090050273</v>
      </c>
      <c r="W128" s="139">
        <v>33.766493491026203</v>
      </c>
      <c r="X128" s="139">
        <v>24.832434306722469</v>
      </c>
      <c r="Y128" s="139">
        <v>9.6017075990587859</v>
      </c>
      <c r="Z128" s="139">
        <v>51.836921326911721</v>
      </c>
      <c r="AA128" s="139">
        <v>23.896738901081758</v>
      </c>
      <c r="AB128" s="139">
        <v>20.927955366789579</v>
      </c>
      <c r="AC128" s="139">
        <v>13.111581160996904</v>
      </c>
      <c r="AD128" s="139">
        <v>9.8727725955226351</v>
      </c>
      <c r="AE128" s="139">
        <v>33.475068992826216</v>
      </c>
      <c r="AF128" s="139">
        <v>22.510449127227869</v>
      </c>
      <c r="AG128" s="139">
        <v>38.937117562880388</v>
      </c>
      <c r="AH128" s="139">
        <v>32.437833747360415</v>
      </c>
      <c r="AI128" s="139">
        <v>16.24770374154464</v>
      </c>
      <c r="AJ128" s="139">
        <v>39.15294740687775</v>
      </c>
      <c r="AK128" s="139">
        <v>29.860713228008983</v>
      </c>
      <c r="AL128" s="139">
        <v>45.130495310801237</v>
      </c>
      <c r="AM128" s="139">
        <v>21.155261154511283</v>
      </c>
      <c r="AN128" s="139">
        <v>34.667246162085576</v>
      </c>
      <c r="AO128" s="139">
        <v>51.010362692017409</v>
      </c>
      <c r="AP128" s="139">
        <v>40.307757679599362</v>
      </c>
      <c r="AQ128" s="139">
        <v>41.468822825346642</v>
      </c>
      <c r="AR128" s="139">
        <v>15.302856009835017</v>
      </c>
      <c r="AS128" s="139">
        <v>29.433163091313908</v>
      </c>
      <c r="AT128" s="139">
        <v>44.095850171451076</v>
      </c>
      <c r="AU128" s="136">
        <v>34.353011192983587</v>
      </c>
      <c r="AV128" s="425"/>
      <c r="AW128" s="425"/>
      <c r="AX128" s="425"/>
      <c r="AY128" s="425"/>
      <c r="AZ128" s="199"/>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46" t="s">
        <v>35</v>
      </c>
      <c r="CN128" s="46" t="s">
        <v>35</v>
      </c>
      <c r="CO128" s="46" t="s">
        <v>35</v>
      </c>
      <c r="CP128" s="46" t="s">
        <v>35</v>
      </c>
      <c r="CQ128" s="46" t="s">
        <v>35</v>
      </c>
      <c r="CR128" s="46" t="s">
        <v>35</v>
      </c>
      <c r="CS128" s="46" t="s">
        <v>35</v>
      </c>
      <c r="CT128" s="46" t="s">
        <v>35</v>
      </c>
      <c r="CU128" s="46" t="s">
        <v>35</v>
      </c>
      <c r="CV128" s="7"/>
      <c r="CW128" s="7"/>
      <c r="CX128" s="7"/>
      <c r="CY128" s="7"/>
      <c r="CZ128" s="7"/>
    </row>
    <row r="129" s="337" customFormat="true" ht="15" customHeight="true" x14ac:dyDescent="0.2">
      <c r="A129" s="1070"/>
      <c r="B129" s="388" t="s">
        <v>48</v>
      </c>
      <c r="C129" s="135">
        <v>81.569918921700008</v>
      </c>
      <c r="D129" s="134">
        <v>80.109741139670959</v>
      </c>
      <c r="E129" s="134">
        <v>75.609128993750161</v>
      </c>
      <c r="F129" s="134">
        <v>65.120303404587119</v>
      </c>
      <c r="G129" s="133">
        <v>61.336550972488489</v>
      </c>
      <c r="H129" s="132">
        <v>57.082784645109896</v>
      </c>
      <c r="I129" s="134">
        <v>55.96611497513522</v>
      </c>
      <c r="J129" s="134">
        <v>43.720725436392712</v>
      </c>
      <c r="K129" s="134">
        <v>50.23045681332632</v>
      </c>
      <c r="L129" s="131">
        <v>80.784877433494813</v>
      </c>
      <c r="M129" s="135">
        <v>86.122390588757852</v>
      </c>
      <c r="N129" s="134">
        <v>78.350474246974414</v>
      </c>
      <c r="O129" s="134">
        <v>80.087189532893404</v>
      </c>
      <c r="P129" s="134">
        <v>75.74650345569718</v>
      </c>
      <c r="Q129" s="133">
        <v>77.899499511311774</v>
      </c>
      <c r="R129" s="132">
        <v>57.904770393833175</v>
      </c>
      <c r="S129" s="134">
        <v>58.31801383801448</v>
      </c>
      <c r="T129" s="134">
        <v>64.683584407117863</v>
      </c>
      <c r="U129" s="134">
        <v>60.18296662502064</v>
      </c>
      <c r="V129" s="134">
        <v>53.412762909949741</v>
      </c>
      <c r="W129" s="134">
        <v>66.233506508973775</v>
      </c>
      <c r="X129" s="134">
        <v>75.16756569327751</v>
      </c>
      <c r="Y129" s="134">
        <v>90.398292400941202</v>
      </c>
      <c r="Z129" s="134">
        <v>48.163078673088279</v>
      </c>
      <c r="AA129" s="134">
        <v>76.103261098918239</v>
      </c>
      <c r="AB129" s="134">
        <v>79.072044633210353</v>
      </c>
      <c r="AC129" s="134">
        <v>86.888418839003052</v>
      </c>
      <c r="AD129" s="134">
        <v>90.127227404477367</v>
      </c>
      <c r="AE129" s="134">
        <v>66.524931007173777</v>
      </c>
      <c r="AF129" s="134">
        <v>77.489550872772071</v>
      </c>
      <c r="AG129" s="134">
        <v>61.06288243711964</v>
      </c>
      <c r="AH129" s="134">
        <v>67.562166252639599</v>
      </c>
      <c r="AI129" s="134">
        <v>83.752296258455303</v>
      </c>
      <c r="AJ129" s="134">
        <v>60.8470525931222</v>
      </c>
      <c r="AK129" s="134">
        <v>70.139286771990967</v>
      </c>
      <c r="AL129" s="134">
        <v>54.869504689198742</v>
      </c>
      <c r="AM129" s="134">
        <v>78.844738845488706</v>
      </c>
      <c r="AN129" s="134">
        <v>65.332753837914396</v>
      </c>
      <c r="AO129" s="134">
        <v>48.989637307982576</v>
      </c>
      <c r="AP129" s="134">
        <v>59.692242320400688</v>
      </c>
      <c r="AQ129" s="134">
        <v>58.531177174653315</v>
      </c>
      <c r="AR129" s="134">
        <v>84.69714399016496</v>
      </c>
      <c r="AS129" s="134">
        <v>70.566836908686099</v>
      </c>
      <c r="AT129" s="134">
        <v>55.904149828549009</v>
      </c>
      <c r="AU129" s="131">
        <v>65.646988807016356</v>
      </c>
      <c r="AV129" s="425"/>
      <c r="AW129" s="425"/>
      <c r="AX129" s="425"/>
      <c r="AY129" s="425"/>
      <c r="AZ129" s="199"/>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45" t="s">
        <v>35</v>
      </c>
      <c r="CN129" s="45" t="s">
        <v>35</v>
      </c>
      <c r="CO129" s="45" t="s">
        <v>35</v>
      </c>
      <c r="CP129" s="45" t="s">
        <v>35</v>
      </c>
      <c r="CQ129" s="45" t="s">
        <v>35</v>
      </c>
      <c r="CR129" s="45" t="s">
        <v>35</v>
      </c>
      <c r="CS129" s="45" t="s">
        <v>35</v>
      </c>
      <c r="CT129" s="45" t="s">
        <v>35</v>
      </c>
      <c r="CU129" s="45" t="s">
        <v>35</v>
      </c>
      <c r="CV129" s="7"/>
      <c r="CW129" s="7"/>
      <c r="CX129" s="7"/>
      <c r="CY129" s="7"/>
      <c r="CZ129" s="7"/>
    </row>
    <row r="130" s="333" customFormat="true" ht="15" hidden="true" customHeight="true" x14ac:dyDescent="0.2">
      <c r="A130" s="1082" t="s">
        <v>47</v>
      </c>
      <c r="B130" s="385" t="s">
        <v>42</v>
      </c>
      <c r="C130" s="391"/>
      <c r="D130" s="392"/>
      <c r="E130" s="392"/>
      <c r="F130" s="392"/>
      <c r="G130" s="393"/>
      <c r="H130" s="394"/>
      <c r="I130" s="392"/>
      <c r="J130" s="392"/>
      <c r="K130" s="392"/>
      <c r="L130" s="395"/>
      <c r="M130" s="391"/>
      <c r="N130" s="392"/>
      <c r="O130" s="392"/>
      <c r="P130" s="392"/>
      <c r="Q130" s="393"/>
      <c r="R130" s="394"/>
      <c r="S130" s="392"/>
      <c r="T130" s="392"/>
      <c r="U130" s="392"/>
      <c r="V130" s="392"/>
      <c r="W130" s="392"/>
      <c r="X130" s="392"/>
      <c r="Y130" s="392"/>
      <c r="Z130" s="392"/>
      <c r="AA130" s="392"/>
      <c r="AB130" s="395"/>
      <c r="AC130" s="395"/>
      <c r="AD130" s="395"/>
      <c r="AE130" s="395"/>
      <c r="AF130" s="395"/>
      <c r="AG130" s="395"/>
      <c r="AH130" s="395"/>
      <c r="AI130" s="395"/>
      <c r="AJ130" s="395"/>
      <c r="AK130" s="395"/>
      <c r="AL130" s="395"/>
      <c r="AM130" s="395"/>
      <c r="AN130" s="395"/>
      <c r="AO130" s="395"/>
      <c r="AP130" s="395"/>
      <c r="AQ130" s="395"/>
      <c r="AR130" s="395"/>
      <c r="AS130" s="395"/>
      <c r="AT130" s="395"/>
      <c r="AU130" s="395"/>
      <c r="AV130" s="2"/>
      <c r="AW130" s="2"/>
      <c r="AX130" s="2"/>
      <c r="AY130" s="2"/>
      <c r="AZ130" s="19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hidden="true"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400"/>
      <c r="AN131" s="400"/>
      <c r="AO131" s="400"/>
      <c r="AP131" s="400"/>
      <c r="AQ131" s="400"/>
      <c r="AR131" s="400"/>
      <c r="AS131" s="400"/>
      <c r="AT131" s="400"/>
      <c r="AU131" s="400"/>
      <c r="AV131" s="2"/>
      <c r="AW131" s="2"/>
      <c r="AX131" s="2"/>
      <c r="AY131" s="2"/>
      <c r="AZ131" s="19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hidden="true"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14"/>
      <c r="AN132" s="14"/>
      <c r="AO132" s="14"/>
      <c r="AP132" s="14"/>
      <c r="AQ132" s="14"/>
      <c r="AR132" s="14"/>
      <c r="AS132" s="14"/>
      <c r="AT132" s="14"/>
      <c r="AU132" s="14"/>
      <c r="AV132" s="2"/>
      <c r="AW132" s="2"/>
      <c r="AX132" s="2"/>
      <c r="AY132" s="2"/>
      <c r="AZ132" s="19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337"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415"/>
      <c r="AN133" s="415"/>
      <c r="AO133" s="415"/>
      <c r="AP133" s="415"/>
      <c r="AQ133" s="415"/>
      <c r="AR133" s="415"/>
      <c r="AS133" s="415"/>
      <c r="AT133" s="415"/>
      <c r="AU133" s="415"/>
      <c r="AV133" s="425"/>
      <c r="AW133" s="425"/>
      <c r="AX133" s="425"/>
      <c r="AY133" s="425"/>
      <c r="AZ133" s="199"/>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426"/>
      <c r="CN133" s="426"/>
      <c r="CO133" s="426"/>
      <c r="CP133" s="426"/>
      <c r="CQ133" s="426"/>
      <c r="CR133" s="426"/>
      <c r="CS133" s="426"/>
      <c r="CT133" s="426"/>
      <c r="CU133" s="426"/>
      <c r="CV133" s="360"/>
      <c r="CW133" s="360"/>
      <c r="CX133" s="360"/>
      <c r="CY133" s="360"/>
      <c r="CZ133" s="360"/>
    </row>
    <row r="134" s="337" customFormat="true" ht="24"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375</v>
      </c>
      <c r="T134" s="581" t="s">
        <v>149</v>
      </c>
      <c r="U134" s="581" t="s">
        <v>430</v>
      </c>
      <c r="V134" s="581" t="s">
        <v>150</v>
      </c>
      <c r="W134" s="581" t="s">
        <v>151</v>
      </c>
      <c r="X134" s="581" t="s">
        <v>432</v>
      </c>
      <c r="Y134" s="581" t="s">
        <v>488</v>
      </c>
      <c r="Z134" s="581" t="s">
        <v>433</v>
      </c>
      <c r="AA134" s="581" t="s">
        <v>152</v>
      </c>
      <c r="AB134" s="581" t="s">
        <v>153</v>
      </c>
      <c r="AC134" s="581" t="s">
        <v>435</v>
      </c>
      <c r="AD134" s="581" t="s">
        <v>489</v>
      </c>
      <c r="AE134" s="581" t="s">
        <v>154</v>
      </c>
      <c r="AF134" s="581" t="s">
        <v>155</v>
      </c>
      <c r="AG134" s="581" t="s">
        <v>156</v>
      </c>
      <c r="AH134" s="581" t="s">
        <v>157</v>
      </c>
      <c r="AI134" s="581" t="s">
        <v>436</v>
      </c>
      <c r="AJ134" s="581" t="s">
        <v>158</v>
      </c>
      <c r="AK134" s="581" t="s">
        <v>159</v>
      </c>
      <c r="AL134" s="581" t="s">
        <v>160</v>
      </c>
      <c r="AM134" s="581" t="s">
        <v>437</v>
      </c>
      <c r="AN134" s="581" t="s">
        <v>161</v>
      </c>
      <c r="AO134" s="581" t="s">
        <v>162</v>
      </c>
      <c r="AP134" s="581" t="s">
        <v>163</v>
      </c>
      <c r="AQ134" s="581" t="s">
        <v>164</v>
      </c>
      <c r="AR134" s="581" t="s">
        <v>438</v>
      </c>
      <c r="AS134" s="581" t="s">
        <v>165</v>
      </c>
      <c r="AT134" s="581" t="s">
        <v>166</v>
      </c>
      <c r="AU134" s="582" t="s">
        <v>167</v>
      </c>
      <c r="AV134" s="425"/>
      <c r="AW134" s="425"/>
      <c r="AX134" s="425"/>
      <c r="AY134" s="425"/>
      <c r="AZ134" s="199"/>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375</v>
      </c>
      <c r="BT134" s="554" t="s">
        <v>149</v>
      </c>
      <c r="BU134" s="554" t="s">
        <v>430</v>
      </c>
      <c r="BV134" s="554" t="s">
        <v>150</v>
      </c>
      <c r="BW134" s="554" t="s">
        <v>151</v>
      </c>
      <c r="BX134" s="554" t="s">
        <v>432</v>
      </c>
      <c r="BY134" s="555" t="s">
        <v>488</v>
      </c>
      <c r="BZ134" s="555" t="s">
        <v>433</v>
      </c>
      <c r="CA134" s="555" t="s">
        <v>152</v>
      </c>
      <c r="CB134" s="555" t="s">
        <v>153</v>
      </c>
      <c r="CC134" s="555" t="s">
        <v>435</v>
      </c>
      <c r="CD134" s="555" t="s">
        <v>489</v>
      </c>
      <c r="CE134" s="555" t="s">
        <v>154</v>
      </c>
      <c r="CF134" s="555" t="s">
        <v>155</v>
      </c>
      <c r="CG134" s="555" t="s">
        <v>156</v>
      </c>
      <c r="CH134" s="555" t="s">
        <v>157</v>
      </c>
      <c r="CI134" s="555" t="s">
        <v>436</v>
      </c>
      <c r="CJ134" s="555" t="s">
        <v>158</v>
      </c>
      <c r="CK134" s="555" t="s">
        <v>159</v>
      </c>
      <c r="CL134" s="555" t="s">
        <v>160</v>
      </c>
      <c r="CM134" s="555" t="s">
        <v>437</v>
      </c>
      <c r="CN134" s="555" t="s">
        <v>161</v>
      </c>
      <c r="CO134" s="555" t="s">
        <v>162</v>
      </c>
      <c r="CP134" s="555" t="s">
        <v>163</v>
      </c>
      <c r="CQ134" s="555" t="s">
        <v>164</v>
      </c>
      <c r="CR134" s="555" t="s">
        <v>438</v>
      </c>
      <c r="CS134" s="555" t="s">
        <v>165</v>
      </c>
      <c r="CT134" s="555" t="s">
        <v>166</v>
      </c>
      <c r="CU134" s="555" t="s">
        <v>167</v>
      </c>
      <c r="CV134" s="201"/>
      <c r="CW134" s="201"/>
      <c r="CX134" s="201"/>
      <c r="CY134" s="201"/>
      <c r="CZ134" s="201"/>
    </row>
    <row r="135" s="337" customFormat="true" ht="15" customHeight="true" x14ac:dyDescent="0.2">
      <c r="A135" s="1068" t="s">
        <v>45</v>
      </c>
      <c r="B135" s="386" t="s">
        <v>44</v>
      </c>
      <c r="C135" s="145">
        <v>0</v>
      </c>
      <c r="D135" s="144">
        <v>0</v>
      </c>
      <c r="E135" s="144">
        <v>0</v>
      </c>
      <c r="F135" s="144">
        <v>0.30884896242236104</v>
      </c>
      <c r="G135" s="143">
        <v>2.5846981836237592</v>
      </c>
      <c r="H135" s="142">
        <v>0</v>
      </c>
      <c r="I135" s="144">
        <v>0.69084856359713764</v>
      </c>
      <c r="J135" s="144">
        <v>1.6453952236663201</v>
      </c>
      <c r="K135" s="144">
        <v>2.92508256845269</v>
      </c>
      <c r="L135" s="141">
        <v>3.5100266882550804</v>
      </c>
      <c r="M135" s="145">
        <v>0</v>
      </c>
      <c r="N135" s="144">
        <v>0</v>
      </c>
      <c r="O135" s="144">
        <v>0</v>
      </c>
      <c r="P135" s="144">
        <v>0</v>
      </c>
      <c r="Q135" s="143">
        <v>0.42638717397006981</v>
      </c>
      <c r="R135" s="142">
        <v>1.2200410116761227</v>
      </c>
      <c r="S135" s="144">
        <v>3.2797468798511469</v>
      </c>
      <c r="T135" s="144">
        <v>0</v>
      </c>
      <c r="U135" s="144">
        <v>0</v>
      </c>
      <c r="V135" s="144">
        <v>0</v>
      </c>
      <c r="W135" s="144">
        <v>0</v>
      </c>
      <c r="X135" s="144">
        <v>0</v>
      </c>
      <c r="Y135" s="144">
        <v>0</v>
      </c>
      <c r="Z135" s="144">
        <v>0.16425203636211544</v>
      </c>
      <c r="AA135" s="144">
        <v>0</v>
      </c>
      <c r="AB135" s="144">
        <v>2.123699403766047</v>
      </c>
      <c r="AC135" s="144">
        <v>0</v>
      </c>
      <c r="AD135" s="144">
        <v>0.49672123433880838</v>
      </c>
      <c r="AE135" s="144">
        <v>0</v>
      </c>
      <c r="AF135" s="144">
        <v>0.41683837529586898</v>
      </c>
      <c r="AG135" s="144">
        <v>0</v>
      </c>
      <c r="AH135" s="144">
        <v>0.33050628631499385</v>
      </c>
      <c r="AI135" s="144">
        <v>0.76138650422198462</v>
      </c>
      <c r="AJ135" s="144">
        <v>0.83234148826331278</v>
      </c>
      <c r="AK135" s="144">
        <v>0</v>
      </c>
      <c r="AL135" s="144">
        <v>0.77103715420918617</v>
      </c>
      <c r="AM135" s="144">
        <v>0</v>
      </c>
      <c r="AN135" s="144">
        <v>0.10700787101722237</v>
      </c>
      <c r="AO135" s="144">
        <v>0</v>
      </c>
      <c r="AP135" s="144">
        <v>0</v>
      </c>
      <c r="AQ135" s="144">
        <v>1.3681049299593155</v>
      </c>
      <c r="AR135" s="144">
        <v>0</v>
      </c>
      <c r="AS135" s="144">
        <v>0.1447874211462214</v>
      </c>
      <c r="AT135" s="144">
        <v>0</v>
      </c>
      <c r="AU135" s="141">
        <v>0</v>
      </c>
      <c r="AV135" s="425"/>
      <c r="AW135" s="425"/>
      <c r="AX135" s="425"/>
      <c r="AY135" s="425"/>
      <c r="AZ135" s="199"/>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47" t="s">
        <v>35</v>
      </c>
      <c r="CN135" s="47" t="s">
        <v>35</v>
      </c>
      <c r="CO135" s="47" t="s">
        <v>35</v>
      </c>
      <c r="CP135" s="47" t="s">
        <v>35</v>
      </c>
      <c r="CQ135" s="47" t="s">
        <v>35</v>
      </c>
      <c r="CR135" s="47" t="s">
        <v>35</v>
      </c>
      <c r="CS135" s="47" t="s">
        <v>35</v>
      </c>
      <c r="CT135" s="47" t="s">
        <v>35</v>
      </c>
      <c r="CU135" s="47" t="s">
        <v>35</v>
      </c>
      <c r="CV135" s="7"/>
      <c r="CW135" s="7"/>
      <c r="CX135" s="7"/>
      <c r="CY135" s="7"/>
      <c r="CZ135" s="7"/>
    </row>
    <row r="136" s="337" customFormat="true" ht="15" customHeight="true" x14ac:dyDescent="0.2">
      <c r="A136" s="1069"/>
      <c r="B136" s="387" t="s">
        <v>43</v>
      </c>
      <c r="C136" s="140">
        <v>0</v>
      </c>
      <c r="D136" s="139">
        <v>0.10073379316442946</v>
      </c>
      <c r="E136" s="139">
        <v>0.2609220506634517</v>
      </c>
      <c r="F136" s="139">
        <v>1.6083139101830661</v>
      </c>
      <c r="G136" s="138">
        <v>10.749560817824467</v>
      </c>
      <c r="H136" s="137">
        <v>0.75235741178130744</v>
      </c>
      <c r="I136" s="139">
        <v>2.2121143341292773</v>
      </c>
      <c r="J136" s="139">
        <v>5.1668093151832517</v>
      </c>
      <c r="K136" s="139">
        <v>9.344182888916917</v>
      </c>
      <c r="L136" s="136">
        <v>18.900738418003463</v>
      </c>
      <c r="M136" s="140">
        <v>0</v>
      </c>
      <c r="N136" s="139">
        <v>9.931056711114257E-2</v>
      </c>
      <c r="O136" s="139">
        <v>8.0864102098753859E-2</v>
      </c>
      <c r="P136" s="139">
        <v>8.6091682450670518E-2</v>
      </c>
      <c r="Q136" s="138">
        <v>2.5270392353906952</v>
      </c>
      <c r="R136" s="137">
        <v>1.9541395790286815</v>
      </c>
      <c r="S136" s="139">
        <v>12.194005168056128</v>
      </c>
      <c r="T136" s="139">
        <v>1.0729479038745391</v>
      </c>
      <c r="U136" s="139">
        <v>0</v>
      </c>
      <c r="V136" s="139">
        <v>1.2410199863673339</v>
      </c>
      <c r="W136" s="139">
        <v>1.1356015344242676</v>
      </c>
      <c r="X136" s="139">
        <v>0.4860994233096102</v>
      </c>
      <c r="Y136" s="139">
        <v>0</v>
      </c>
      <c r="Z136" s="139">
        <v>0.47822717800717296</v>
      </c>
      <c r="AA136" s="139">
        <v>0.83252073812210381</v>
      </c>
      <c r="AB136" s="139">
        <v>1.7027238997427345</v>
      </c>
      <c r="AC136" s="139">
        <v>0</v>
      </c>
      <c r="AD136" s="139">
        <v>0.5014494940850257</v>
      </c>
      <c r="AE136" s="139">
        <v>0.12324025594091083</v>
      </c>
      <c r="AF136" s="139">
        <v>0.42970408325194442</v>
      </c>
      <c r="AG136" s="139">
        <v>0</v>
      </c>
      <c r="AH136" s="139">
        <v>0.31275650068512456</v>
      </c>
      <c r="AI136" s="139">
        <v>0.62221483457855908</v>
      </c>
      <c r="AJ136" s="139">
        <v>9.5784137441728561</v>
      </c>
      <c r="AK136" s="139">
        <v>0.36296792411359363</v>
      </c>
      <c r="AL136" s="139">
        <v>1.6342054411941702</v>
      </c>
      <c r="AM136" s="139">
        <v>1.8140202739481976</v>
      </c>
      <c r="AN136" s="139">
        <v>4.2059399249497424</v>
      </c>
      <c r="AO136" s="139">
        <v>1.9073860209444373</v>
      </c>
      <c r="AP136" s="139">
        <v>4.9558966024879574</v>
      </c>
      <c r="AQ136" s="139">
        <v>4.6454251252885568</v>
      </c>
      <c r="AR136" s="139">
        <v>0.16795007422460398</v>
      </c>
      <c r="AS136" s="139">
        <v>1.5602238062261771</v>
      </c>
      <c r="AT136" s="139">
        <v>0</v>
      </c>
      <c r="AU136" s="136">
        <v>0.67111078807082547</v>
      </c>
      <c r="AV136" s="425"/>
      <c r="AW136" s="425"/>
      <c r="AX136" s="425"/>
      <c r="AY136" s="425"/>
      <c r="AZ136" s="199"/>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46" t="s">
        <v>35</v>
      </c>
      <c r="CN136" s="46" t="s">
        <v>35</v>
      </c>
      <c r="CO136" s="46" t="s">
        <v>35</v>
      </c>
      <c r="CP136" s="46" t="s">
        <v>35</v>
      </c>
      <c r="CQ136" s="46" t="s">
        <v>35</v>
      </c>
      <c r="CR136" s="46" t="s">
        <v>35</v>
      </c>
      <c r="CS136" s="46" t="s">
        <v>35</v>
      </c>
      <c r="CT136" s="46" t="s">
        <v>35</v>
      </c>
      <c r="CU136" s="46" t="s">
        <v>35</v>
      </c>
      <c r="CV136" s="7"/>
      <c r="CW136" s="7"/>
      <c r="CX136" s="7"/>
      <c r="CY136" s="7"/>
      <c r="CZ136" s="7"/>
    </row>
    <row r="137" s="337" customFormat="true" ht="15" customHeight="true" x14ac:dyDescent="0.2">
      <c r="A137" s="1069"/>
      <c r="B137" s="387" t="s">
        <v>42</v>
      </c>
      <c r="C137" s="140">
        <v>2.0845219528366763</v>
      </c>
      <c r="D137" s="139">
        <v>3.6515345753420343</v>
      </c>
      <c r="E137" s="139">
        <v>10.431954946711407</v>
      </c>
      <c r="F137" s="139">
        <v>49.120539655641394</v>
      </c>
      <c r="G137" s="138">
        <v>79.58784621312688</v>
      </c>
      <c r="H137" s="137">
        <v>25.280819627356614</v>
      </c>
      <c r="I137" s="139">
        <v>64.818843739729687</v>
      </c>
      <c r="J137" s="139">
        <v>82.411347242723622</v>
      </c>
      <c r="K137" s="139">
        <v>83.428090473827027</v>
      </c>
      <c r="L137" s="136">
        <v>74.114181138462868</v>
      </c>
      <c r="M137" s="140">
        <v>1.7778301194366428</v>
      </c>
      <c r="N137" s="139">
        <v>2.0218164240500083</v>
      </c>
      <c r="O137" s="139">
        <v>4.905894366600001</v>
      </c>
      <c r="P137" s="139">
        <v>10.721948476674086</v>
      </c>
      <c r="Q137" s="138">
        <v>47.758321307829064</v>
      </c>
      <c r="R137" s="137">
        <v>40.435698592816095</v>
      </c>
      <c r="S137" s="139">
        <v>78.370273299535569</v>
      </c>
      <c r="T137" s="139">
        <v>15.778710327842804</v>
      </c>
      <c r="U137" s="139">
        <v>16.100541527309584</v>
      </c>
      <c r="V137" s="139">
        <v>36.233489258430382</v>
      </c>
      <c r="W137" s="139">
        <v>12.115400480980927</v>
      </c>
      <c r="X137" s="139">
        <v>51.36907860804498</v>
      </c>
      <c r="Y137" s="139">
        <v>69.0555801574871</v>
      </c>
      <c r="Z137" s="139">
        <v>15.029298685567616</v>
      </c>
      <c r="AA137" s="139">
        <v>14.990178898937126</v>
      </c>
      <c r="AB137" s="139">
        <v>58.459333477117291</v>
      </c>
      <c r="AC137" s="139">
        <v>56.180914344450152</v>
      </c>
      <c r="AD137" s="139">
        <v>81.789692226797413</v>
      </c>
      <c r="AE137" s="139">
        <v>12.170873150229632</v>
      </c>
      <c r="AF137" s="139">
        <v>12.676844238118679</v>
      </c>
      <c r="AG137" s="139">
        <v>24.843621366288243</v>
      </c>
      <c r="AH137" s="139">
        <v>29.054529680606457</v>
      </c>
      <c r="AI137" s="139">
        <v>84.953756172624978</v>
      </c>
      <c r="AJ137" s="139">
        <v>29.775036351853423</v>
      </c>
      <c r="AK137" s="139">
        <v>20.364163229875352</v>
      </c>
      <c r="AL137" s="139">
        <v>24.038247982382458</v>
      </c>
      <c r="AM137" s="139">
        <v>29.52602116580918</v>
      </c>
      <c r="AN137" s="139">
        <v>29.636366282916754</v>
      </c>
      <c r="AO137" s="139">
        <v>13.092848246839772</v>
      </c>
      <c r="AP137" s="139">
        <v>27.058965893221753</v>
      </c>
      <c r="AQ137" s="139">
        <v>15.238272939090953</v>
      </c>
      <c r="AR137" s="139">
        <v>9.6779451174826594</v>
      </c>
      <c r="AS137" s="139">
        <v>12.572092437444612</v>
      </c>
      <c r="AT137" s="139">
        <v>12.331530995698675</v>
      </c>
      <c r="AU137" s="136">
        <v>47.372469958179281</v>
      </c>
      <c r="AV137" s="425"/>
      <c r="AW137" s="425"/>
      <c r="AX137" s="425"/>
      <c r="AY137" s="425"/>
      <c r="AZ137" s="199"/>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46" t="s">
        <v>35</v>
      </c>
      <c r="CN137" s="46" t="s">
        <v>35</v>
      </c>
      <c r="CO137" s="46" t="s">
        <v>35</v>
      </c>
      <c r="CP137" s="46" t="s">
        <v>35</v>
      </c>
      <c r="CQ137" s="46" t="s">
        <v>35</v>
      </c>
      <c r="CR137" s="46" t="s">
        <v>35</v>
      </c>
      <c r="CS137" s="46" t="s">
        <v>35</v>
      </c>
      <c r="CT137" s="46" t="s">
        <v>35</v>
      </c>
      <c r="CU137" s="46" t="s">
        <v>35</v>
      </c>
      <c r="CV137" s="7"/>
      <c r="CW137" s="7"/>
      <c r="CX137" s="7"/>
      <c r="CY137" s="7"/>
      <c r="CZ137" s="7"/>
    </row>
    <row r="138" s="337" customFormat="true" ht="15" customHeight="true" x14ac:dyDescent="0.2">
      <c r="A138" s="1069"/>
      <c r="B138" s="387" t="s">
        <v>41</v>
      </c>
      <c r="C138" s="140">
        <v>70.678428620102935</v>
      </c>
      <c r="D138" s="139">
        <v>82.794691055014908</v>
      </c>
      <c r="E138" s="139">
        <v>81.420852458587888</v>
      </c>
      <c r="F138" s="139">
        <v>45.791971458611663</v>
      </c>
      <c r="G138" s="138">
        <v>7.0505876517740793</v>
      </c>
      <c r="H138" s="137">
        <v>64.058051531068614</v>
      </c>
      <c r="I138" s="139">
        <v>30.312619102365414</v>
      </c>
      <c r="J138" s="139">
        <v>10.474960639991931</v>
      </c>
      <c r="K138" s="139">
        <v>4.3026440688033265</v>
      </c>
      <c r="L138" s="136">
        <v>3.4750537552785827</v>
      </c>
      <c r="M138" s="140">
        <v>67.768758496466134</v>
      </c>
      <c r="N138" s="139">
        <v>81.197235928679987</v>
      </c>
      <c r="O138" s="139">
        <v>83.947968099488818</v>
      </c>
      <c r="P138" s="139">
        <v>81.727980487244707</v>
      </c>
      <c r="Q138" s="138">
        <v>46.566144463049028</v>
      </c>
      <c r="R138" s="137">
        <v>37.121117737131932</v>
      </c>
      <c r="S138" s="139">
        <v>6.1316286839504501</v>
      </c>
      <c r="T138" s="139">
        <v>76.259176438838637</v>
      </c>
      <c r="U138" s="139">
        <v>73.061794113567913</v>
      </c>
      <c r="V138" s="139">
        <v>60.995999602782035</v>
      </c>
      <c r="W138" s="139">
        <v>84.78077144512902</v>
      </c>
      <c r="X138" s="139">
        <v>3.157621295172667</v>
      </c>
      <c r="Y138" s="139">
        <v>17.187661206172347</v>
      </c>
      <c r="Z138" s="139">
        <v>67.588697893179955</v>
      </c>
      <c r="AA138" s="139">
        <v>74.59112901865204</v>
      </c>
      <c r="AB138" s="139">
        <v>35.240502728844405</v>
      </c>
      <c r="AC138" s="139">
        <v>5.7089746370788168</v>
      </c>
      <c r="AD138" s="139">
        <v>9.3330309629939645</v>
      </c>
      <c r="AE138" s="139">
        <v>84.212163752220704</v>
      </c>
      <c r="AF138" s="139">
        <v>62.155027272191695</v>
      </c>
      <c r="AG138" s="139">
        <v>46.723566092956851</v>
      </c>
      <c r="AH138" s="139">
        <v>66.869018550442277</v>
      </c>
      <c r="AI138" s="139">
        <v>12.095027532444886</v>
      </c>
      <c r="AJ138" s="139">
        <v>54.487568559941636</v>
      </c>
      <c r="AK138" s="139">
        <v>75.627652486259336</v>
      </c>
      <c r="AL138" s="139">
        <v>60.884849040976817</v>
      </c>
      <c r="AM138" s="139">
        <v>66.155907220344616</v>
      </c>
      <c r="AN138" s="139">
        <v>61.192324738158675</v>
      </c>
      <c r="AO138" s="139">
        <v>75.874771150236668</v>
      </c>
      <c r="AP138" s="139">
        <v>66.399745716839163</v>
      </c>
      <c r="AQ138" s="139">
        <v>53.88924332668752</v>
      </c>
      <c r="AR138" s="139">
        <v>78.740833114320168</v>
      </c>
      <c r="AS138" s="139">
        <v>76.471894167910861</v>
      </c>
      <c r="AT138" s="139">
        <v>60.978741778694413</v>
      </c>
      <c r="AU138" s="136">
        <v>42.73605620397116</v>
      </c>
      <c r="AV138" s="425"/>
      <c r="AW138" s="425"/>
      <c r="AX138" s="425"/>
      <c r="AY138" s="425"/>
      <c r="AZ138" s="199"/>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46" t="s">
        <v>35</v>
      </c>
      <c r="CN138" s="46" t="s">
        <v>35</v>
      </c>
      <c r="CO138" s="46" t="s">
        <v>35</v>
      </c>
      <c r="CP138" s="46" t="s">
        <v>35</v>
      </c>
      <c r="CQ138" s="46" t="s">
        <v>35</v>
      </c>
      <c r="CR138" s="46" t="s">
        <v>35</v>
      </c>
      <c r="CS138" s="46" t="s">
        <v>35</v>
      </c>
      <c r="CT138" s="46" t="s">
        <v>35</v>
      </c>
      <c r="CU138" s="46" t="s">
        <v>35</v>
      </c>
      <c r="CV138" s="7"/>
      <c r="CW138" s="7"/>
      <c r="CX138" s="7"/>
      <c r="CY138" s="7"/>
      <c r="CZ138" s="7"/>
    </row>
    <row r="139" s="337" customFormat="true" ht="15" customHeight="true" x14ac:dyDescent="0.2">
      <c r="A139" s="1069"/>
      <c r="B139" s="387" t="s">
        <v>19</v>
      </c>
      <c r="C139" s="140">
        <v>27.237049427060395</v>
      </c>
      <c r="D139" s="139">
        <v>13.453040576478612</v>
      </c>
      <c r="E139" s="139">
        <v>7.8862705440372523</v>
      </c>
      <c r="F139" s="139">
        <v>3.1703260131412092</v>
      </c>
      <c r="G139" s="138">
        <v>2.7307133650877377E-2</v>
      </c>
      <c r="H139" s="137">
        <v>9.9087714297934699</v>
      </c>
      <c r="I139" s="139">
        <v>1.9655742601784196</v>
      </c>
      <c r="J139" s="139">
        <v>0.30148757843484847</v>
      </c>
      <c r="K139" s="139">
        <v>0</v>
      </c>
      <c r="L139" s="136">
        <v>0</v>
      </c>
      <c r="M139" s="140">
        <v>30.453411384097151</v>
      </c>
      <c r="N139" s="139">
        <v>16.681637080158797</v>
      </c>
      <c r="O139" s="139">
        <v>11.065273431812322</v>
      </c>
      <c r="P139" s="139">
        <v>7.4639793536303847</v>
      </c>
      <c r="Q139" s="138">
        <v>2.7221078197610282</v>
      </c>
      <c r="R139" s="137">
        <v>19.269003079347048</v>
      </c>
      <c r="S139" s="139">
        <v>2.4345968606828819E-2</v>
      </c>
      <c r="T139" s="139">
        <v>6.8891653294440705</v>
      </c>
      <c r="U139" s="139">
        <v>10.837664359122574</v>
      </c>
      <c r="V139" s="139">
        <v>1.5294911524202348</v>
      </c>
      <c r="W139" s="139">
        <v>1.9682265394657987</v>
      </c>
      <c r="X139" s="139">
        <v>44.987200673472657</v>
      </c>
      <c r="Y139" s="139">
        <v>13.756758636340635</v>
      </c>
      <c r="Z139" s="139">
        <v>16.739524206883125</v>
      </c>
      <c r="AA139" s="139">
        <v>9.5861713442887542</v>
      </c>
      <c r="AB139" s="139">
        <v>2.4737404905294582</v>
      </c>
      <c r="AC139" s="139">
        <v>38.110111018470974</v>
      </c>
      <c r="AD139" s="139">
        <v>7.8791060817848031</v>
      </c>
      <c r="AE139" s="139">
        <v>3.4937228416087671</v>
      </c>
      <c r="AF139" s="139">
        <v>24.321586031141745</v>
      </c>
      <c r="AG139" s="139">
        <v>28.432812540754753</v>
      </c>
      <c r="AH139" s="139">
        <v>3.4331889819511727</v>
      </c>
      <c r="AI139" s="139">
        <v>1.5676149561295372</v>
      </c>
      <c r="AJ139" s="139">
        <v>5.3266398557687795</v>
      </c>
      <c r="AK139" s="139">
        <v>3.6452163597518017</v>
      </c>
      <c r="AL139" s="139">
        <v>12.671660381237409</v>
      </c>
      <c r="AM139" s="139">
        <v>2.5040513398979232</v>
      </c>
      <c r="AN139" s="139">
        <v>4.858361182957565</v>
      </c>
      <c r="AO139" s="139">
        <v>9.1249945819791431</v>
      </c>
      <c r="AP139" s="139">
        <v>1.5853917874510686</v>
      </c>
      <c r="AQ139" s="139">
        <v>24.858953678973723</v>
      </c>
      <c r="AR139" s="139">
        <v>11.4132716939726</v>
      </c>
      <c r="AS139" s="139">
        <v>9.2510021672721976</v>
      </c>
      <c r="AT139" s="139">
        <v>26.689727225606863</v>
      </c>
      <c r="AU139" s="136">
        <v>9.2203630497787952</v>
      </c>
      <c r="AV139" s="425"/>
      <c r="AW139" s="425"/>
      <c r="AX139" s="425"/>
      <c r="AY139" s="425"/>
      <c r="AZ139" s="199"/>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46" t="s">
        <v>35</v>
      </c>
      <c r="CN139" s="46" t="s">
        <v>35</v>
      </c>
      <c r="CO139" s="46" t="s">
        <v>35</v>
      </c>
      <c r="CP139" s="46" t="s">
        <v>35</v>
      </c>
      <c r="CQ139" s="46" t="s">
        <v>35</v>
      </c>
      <c r="CR139" s="46" t="s">
        <v>35</v>
      </c>
      <c r="CS139" s="46" t="s">
        <v>35</v>
      </c>
      <c r="CT139" s="46" t="s">
        <v>35</v>
      </c>
      <c r="CU139" s="46" t="s">
        <v>35</v>
      </c>
      <c r="CV139" s="7"/>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82" t="s">
        <v>35</v>
      </c>
      <c r="AM140" s="82" t="s">
        <v>35</v>
      </c>
      <c r="AN140" s="82" t="s">
        <v>35</v>
      </c>
      <c r="AO140" s="82" t="s">
        <v>35</v>
      </c>
      <c r="AP140" s="82" t="s">
        <v>35</v>
      </c>
      <c r="AQ140" s="82" t="s">
        <v>35</v>
      </c>
      <c r="AR140" s="82" t="s">
        <v>35</v>
      </c>
      <c r="AS140" s="82" t="s">
        <v>35</v>
      </c>
      <c r="AT140" s="82" t="s">
        <v>35</v>
      </c>
      <c r="AU140" s="67" t="s">
        <v>35</v>
      </c>
      <c r="AV140" s="8"/>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46" t="s">
        <v>35</v>
      </c>
      <c r="CN140" s="46" t="s">
        <v>35</v>
      </c>
      <c r="CO140" s="46" t="s">
        <v>35</v>
      </c>
      <c r="CP140" s="46" t="s">
        <v>35</v>
      </c>
      <c r="CQ140" s="46" t="s">
        <v>35</v>
      </c>
      <c r="CR140" s="46" t="s">
        <v>35</v>
      </c>
      <c r="CS140" s="46" t="s">
        <v>35</v>
      </c>
      <c r="CT140" s="46" t="s">
        <v>35</v>
      </c>
      <c r="CU140" s="46" t="s">
        <v>35</v>
      </c>
      <c r="CV140" s="7"/>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82" t="s">
        <v>35</v>
      </c>
      <c r="AM141" s="82" t="s">
        <v>35</v>
      </c>
      <c r="AN141" s="82" t="s">
        <v>35</v>
      </c>
      <c r="AO141" s="82" t="s">
        <v>35</v>
      </c>
      <c r="AP141" s="82" t="s">
        <v>35</v>
      </c>
      <c r="AQ141" s="82" t="s">
        <v>35</v>
      </c>
      <c r="AR141" s="82" t="s">
        <v>35</v>
      </c>
      <c r="AS141" s="82" t="s">
        <v>35</v>
      </c>
      <c r="AT141" s="82" t="s">
        <v>35</v>
      </c>
      <c r="AU141" s="67" t="s">
        <v>35</v>
      </c>
      <c r="AV141" s="8"/>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46" t="s">
        <v>35</v>
      </c>
      <c r="CN141" s="46" t="s">
        <v>35</v>
      </c>
      <c r="CO141" s="46" t="s">
        <v>35</v>
      </c>
      <c r="CP141" s="46" t="s">
        <v>35</v>
      </c>
      <c r="CQ141" s="46" t="s">
        <v>35</v>
      </c>
      <c r="CR141" s="46" t="s">
        <v>35</v>
      </c>
      <c r="CS141" s="46" t="s">
        <v>35</v>
      </c>
      <c r="CT141" s="46" t="s">
        <v>35</v>
      </c>
      <c r="CU141" s="46" t="s">
        <v>35</v>
      </c>
      <c r="CV141" s="7"/>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82" t="s">
        <v>35</v>
      </c>
      <c r="AM142" s="82" t="s">
        <v>35</v>
      </c>
      <c r="AN142" s="82" t="s">
        <v>35</v>
      </c>
      <c r="AO142" s="82" t="s">
        <v>35</v>
      </c>
      <c r="AP142" s="82" t="s">
        <v>35</v>
      </c>
      <c r="AQ142" s="82" t="s">
        <v>35</v>
      </c>
      <c r="AR142" s="82" t="s">
        <v>35</v>
      </c>
      <c r="AS142" s="82" t="s">
        <v>35</v>
      </c>
      <c r="AT142" s="82" t="s">
        <v>35</v>
      </c>
      <c r="AU142" s="67" t="s">
        <v>35</v>
      </c>
      <c r="AV142" s="8"/>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46" t="s">
        <v>35</v>
      </c>
      <c r="CN142" s="46" t="s">
        <v>35</v>
      </c>
      <c r="CO142" s="46" t="s">
        <v>35</v>
      </c>
      <c r="CP142" s="46" t="s">
        <v>35</v>
      </c>
      <c r="CQ142" s="46" t="s">
        <v>35</v>
      </c>
      <c r="CR142" s="46" t="s">
        <v>35</v>
      </c>
      <c r="CS142" s="46" t="s">
        <v>35</v>
      </c>
      <c r="CT142" s="46" t="s">
        <v>35</v>
      </c>
      <c r="CU142" s="46" t="s">
        <v>35</v>
      </c>
      <c r="CV142" s="7"/>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82" t="s">
        <v>35</v>
      </c>
      <c r="AM143" s="82" t="s">
        <v>35</v>
      </c>
      <c r="AN143" s="82" t="s">
        <v>35</v>
      </c>
      <c r="AO143" s="82" t="s">
        <v>35</v>
      </c>
      <c r="AP143" s="82" t="s">
        <v>35</v>
      </c>
      <c r="AQ143" s="82" t="s">
        <v>35</v>
      </c>
      <c r="AR143" s="82" t="s">
        <v>35</v>
      </c>
      <c r="AS143" s="82" t="s">
        <v>35</v>
      </c>
      <c r="AT143" s="82" t="s">
        <v>35</v>
      </c>
      <c r="AU143" s="67" t="s">
        <v>35</v>
      </c>
      <c r="AV143" s="8"/>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46" t="s">
        <v>35</v>
      </c>
      <c r="CN143" s="46" t="s">
        <v>35</v>
      </c>
      <c r="CO143" s="46" t="s">
        <v>35</v>
      </c>
      <c r="CP143" s="46" t="s">
        <v>35</v>
      </c>
      <c r="CQ143" s="46" t="s">
        <v>35</v>
      </c>
      <c r="CR143" s="46" t="s">
        <v>35</v>
      </c>
      <c r="CS143" s="46" t="s">
        <v>35</v>
      </c>
      <c r="CT143" s="46" t="s">
        <v>35</v>
      </c>
      <c r="CU143" s="46" t="s">
        <v>35</v>
      </c>
      <c r="CV143" s="7"/>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82" t="s">
        <v>35</v>
      </c>
      <c r="AM144" s="82" t="s">
        <v>35</v>
      </c>
      <c r="AN144" s="82" t="s">
        <v>35</v>
      </c>
      <c r="AO144" s="82" t="s">
        <v>35</v>
      </c>
      <c r="AP144" s="82" t="s">
        <v>35</v>
      </c>
      <c r="AQ144" s="82" t="s">
        <v>35</v>
      </c>
      <c r="AR144" s="82" t="s">
        <v>35</v>
      </c>
      <c r="AS144" s="82" t="s">
        <v>35</v>
      </c>
      <c r="AT144" s="82" t="s">
        <v>35</v>
      </c>
      <c r="AU144" s="67" t="s">
        <v>35</v>
      </c>
      <c r="AV144" s="8"/>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46" t="s">
        <v>35</v>
      </c>
      <c r="CN144" s="46" t="s">
        <v>35</v>
      </c>
      <c r="CO144" s="46" t="s">
        <v>35</v>
      </c>
      <c r="CP144" s="46" t="s">
        <v>35</v>
      </c>
      <c r="CQ144" s="46" t="s">
        <v>35</v>
      </c>
      <c r="CR144" s="46" t="s">
        <v>35</v>
      </c>
      <c r="CS144" s="46" t="s">
        <v>35</v>
      </c>
      <c r="CT144" s="46" t="s">
        <v>35</v>
      </c>
      <c r="CU144" s="46" t="s">
        <v>35</v>
      </c>
      <c r="CV144" s="7"/>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82" t="s">
        <v>35</v>
      </c>
      <c r="AM145" s="82" t="s">
        <v>35</v>
      </c>
      <c r="AN145" s="82" t="s">
        <v>35</v>
      </c>
      <c r="AO145" s="82" t="s">
        <v>35</v>
      </c>
      <c r="AP145" s="82" t="s">
        <v>35</v>
      </c>
      <c r="AQ145" s="82" t="s">
        <v>35</v>
      </c>
      <c r="AR145" s="82" t="s">
        <v>35</v>
      </c>
      <c r="AS145" s="82" t="s">
        <v>35</v>
      </c>
      <c r="AT145" s="82" t="s">
        <v>35</v>
      </c>
      <c r="AU145" s="67" t="s">
        <v>35</v>
      </c>
      <c r="AV145" s="8"/>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46" t="s">
        <v>35</v>
      </c>
      <c r="CN145" s="46" t="s">
        <v>35</v>
      </c>
      <c r="CO145" s="46" t="s">
        <v>35</v>
      </c>
      <c r="CP145" s="46" t="s">
        <v>35</v>
      </c>
      <c r="CQ145" s="46" t="s">
        <v>35</v>
      </c>
      <c r="CR145" s="46" t="s">
        <v>35</v>
      </c>
      <c r="CS145" s="46" t="s">
        <v>35</v>
      </c>
      <c r="CT145" s="46" t="s">
        <v>35</v>
      </c>
      <c r="CU145" s="46" t="s">
        <v>35</v>
      </c>
      <c r="CV145" s="7"/>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82" t="s">
        <v>35</v>
      </c>
      <c r="AM146" s="82" t="s">
        <v>35</v>
      </c>
      <c r="AN146" s="82" t="s">
        <v>35</v>
      </c>
      <c r="AO146" s="82" t="s">
        <v>35</v>
      </c>
      <c r="AP146" s="82" t="s">
        <v>35</v>
      </c>
      <c r="AQ146" s="82" t="s">
        <v>35</v>
      </c>
      <c r="AR146" s="82" t="s">
        <v>35</v>
      </c>
      <c r="AS146" s="82" t="s">
        <v>35</v>
      </c>
      <c r="AT146" s="82" t="s">
        <v>35</v>
      </c>
      <c r="AU146" s="67" t="s">
        <v>35</v>
      </c>
      <c r="AV146" s="8"/>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46" t="s">
        <v>35</v>
      </c>
      <c r="CN146" s="46" t="s">
        <v>35</v>
      </c>
      <c r="CO146" s="46" t="s">
        <v>35</v>
      </c>
      <c r="CP146" s="46" t="s">
        <v>35</v>
      </c>
      <c r="CQ146" s="46" t="s">
        <v>35</v>
      </c>
      <c r="CR146" s="46" t="s">
        <v>35</v>
      </c>
      <c r="CS146" s="46" t="s">
        <v>35</v>
      </c>
      <c r="CT146" s="46" t="s">
        <v>35</v>
      </c>
      <c r="CU146" s="46" t="s">
        <v>35</v>
      </c>
      <c r="CV146" s="7"/>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82" t="s">
        <v>35</v>
      </c>
      <c r="AM147" s="82" t="s">
        <v>35</v>
      </c>
      <c r="AN147" s="82" t="s">
        <v>35</v>
      </c>
      <c r="AO147" s="82" t="s">
        <v>35</v>
      </c>
      <c r="AP147" s="82" t="s">
        <v>35</v>
      </c>
      <c r="AQ147" s="82" t="s">
        <v>35</v>
      </c>
      <c r="AR147" s="82" t="s">
        <v>35</v>
      </c>
      <c r="AS147" s="82" t="s">
        <v>35</v>
      </c>
      <c r="AT147" s="82" t="s">
        <v>35</v>
      </c>
      <c r="AU147" s="67" t="s">
        <v>35</v>
      </c>
      <c r="AV147" s="8"/>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46" t="s">
        <v>35</v>
      </c>
      <c r="CN147" s="46" t="s">
        <v>35</v>
      </c>
      <c r="CO147" s="46" t="s">
        <v>35</v>
      </c>
      <c r="CP147" s="46" t="s">
        <v>35</v>
      </c>
      <c r="CQ147" s="46" t="s">
        <v>35</v>
      </c>
      <c r="CR147" s="46" t="s">
        <v>35</v>
      </c>
      <c r="CS147" s="46" t="s">
        <v>35</v>
      </c>
      <c r="CT147" s="46" t="s">
        <v>35</v>
      </c>
      <c r="CU147" s="46" t="s">
        <v>35</v>
      </c>
      <c r="CV147" s="7"/>
      <c r="CW147" s="7"/>
      <c r="CX147" s="7"/>
      <c r="CY147" s="7"/>
      <c r="CZ147" s="7"/>
    </row>
    <row r="148" s="332" customFormat="true" ht="15" customHeight="true" x14ac:dyDescent="0.2">
      <c r="A148" s="1069" t="s">
        <v>108</v>
      </c>
      <c r="B148" s="387" t="s">
        <v>49</v>
      </c>
      <c r="C148" s="183">
        <v>0.38417908600276135</v>
      </c>
      <c r="D148" s="182">
        <v>0.74633589163018099</v>
      </c>
      <c r="E148" s="182">
        <v>2.6080858352866643</v>
      </c>
      <c r="F148" s="182">
        <v>17.801795791121855</v>
      </c>
      <c r="G148" s="181">
        <v>35.926890784928062</v>
      </c>
      <c r="H148" s="171">
        <v>11.172714653606622</v>
      </c>
      <c r="I148" s="182">
        <v>29.820542471498669</v>
      </c>
      <c r="J148" s="182">
        <v>50.214367682553871</v>
      </c>
      <c r="K148" s="182">
        <v>47.628136888681723</v>
      </c>
      <c r="L148" s="175">
        <v>18.547386728176509</v>
      </c>
      <c r="M148" s="183">
        <v>0.24672031997083754</v>
      </c>
      <c r="N148" s="182">
        <v>0.45921393420581008</v>
      </c>
      <c r="O148" s="182">
        <v>0.99300376232437071</v>
      </c>
      <c r="P148" s="182">
        <v>2.6213276465001836</v>
      </c>
      <c r="Q148" s="181">
        <v>11.20755005205995</v>
      </c>
      <c r="R148" s="171">
        <v>18.357678773275094</v>
      </c>
      <c r="S148" s="182">
        <v>39.116053659171399</v>
      </c>
      <c r="T148" s="182">
        <v>5.9514016554054283</v>
      </c>
      <c r="U148" s="182">
        <v>6.4107579934812655</v>
      </c>
      <c r="V148" s="182">
        <v>17.458338470206716</v>
      </c>
      <c r="W148" s="182">
        <v>4.474398733027547</v>
      </c>
      <c r="X148" s="182">
        <v>12.876903019270106</v>
      </c>
      <c r="Y148" s="182">
        <v>6.6305148875555693</v>
      </c>
      <c r="Z148" s="182">
        <v>8.123767180518632</v>
      </c>
      <c r="AA148" s="182">
        <v>3.781109219370455</v>
      </c>
      <c r="AB148" s="182">
        <v>13.035135378916547</v>
      </c>
      <c r="AC148" s="182">
        <v>7.3662061812627337</v>
      </c>
      <c r="AD148" s="182">
        <v>8.1734574462619207</v>
      </c>
      <c r="AE148" s="182">
        <v>4.1154629447718865</v>
      </c>
      <c r="AF148" s="182">
        <v>3.044175082631412</v>
      </c>
      <c r="AG148" s="182">
        <v>9.6733900582685237</v>
      </c>
      <c r="AH148" s="182">
        <v>9.633320547278343</v>
      </c>
      <c r="AI148" s="182">
        <v>14.027838066734658</v>
      </c>
      <c r="AJ148" s="182">
        <v>15.733921844034413</v>
      </c>
      <c r="AK148" s="182">
        <v>6.1892691942859477</v>
      </c>
      <c r="AL148" s="182">
        <v>11.934078275219798</v>
      </c>
      <c r="AM148" s="182">
        <v>6.6300676125127316</v>
      </c>
      <c r="AN148" s="182">
        <v>11.769292282066193</v>
      </c>
      <c r="AO148" s="182">
        <v>7.6516739046490079</v>
      </c>
      <c r="AP148" s="182">
        <v>12.904473196227606</v>
      </c>
      <c r="AQ148" s="182">
        <v>8.812872530914083</v>
      </c>
      <c r="AR148" s="182">
        <v>1.5067031640662323</v>
      </c>
      <c r="AS148" s="182">
        <v>4.2022032063815455</v>
      </c>
      <c r="AT148" s="182">
        <v>5.4376934317093371</v>
      </c>
      <c r="AU148" s="175">
        <v>16.504416671269411</v>
      </c>
      <c r="AV148" s="3"/>
      <c r="AW148" s="3"/>
      <c r="AX148" s="3"/>
      <c r="AY148" s="3"/>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46" t="s">
        <v>35</v>
      </c>
      <c r="CN148" s="46" t="s">
        <v>35</v>
      </c>
      <c r="CO148" s="46" t="s">
        <v>35</v>
      </c>
      <c r="CP148" s="46" t="s">
        <v>35</v>
      </c>
      <c r="CQ148" s="46" t="s">
        <v>35</v>
      </c>
      <c r="CR148" s="46" t="s">
        <v>35</v>
      </c>
      <c r="CS148" s="46" t="s">
        <v>35</v>
      </c>
      <c r="CT148" s="46" t="s">
        <v>35</v>
      </c>
      <c r="CU148" s="46" t="s">
        <v>35</v>
      </c>
      <c r="CV148" s="7"/>
      <c r="CW148" s="7"/>
      <c r="CX148" s="7"/>
      <c r="CY148" s="7"/>
      <c r="CZ148" s="7"/>
    </row>
    <row r="149" s="332" customFormat="true" ht="15" customHeight="true" x14ac:dyDescent="0.2">
      <c r="A149" s="1069"/>
      <c r="B149" s="387" t="s">
        <v>48</v>
      </c>
      <c r="C149" s="183">
        <v>1.7003428668339142</v>
      </c>
      <c r="D149" s="182">
        <v>3.0059324768762838</v>
      </c>
      <c r="E149" s="182">
        <v>8.084791162088198</v>
      </c>
      <c r="F149" s="182">
        <v>33.235906737124978</v>
      </c>
      <c r="G149" s="181">
        <v>56.995214429647149</v>
      </c>
      <c r="H149" s="171">
        <v>14.860462385531296</v>
      </c>
      <c r="I149" s="182">
        <v>37.901264165957436</v>
      </c>
      <c r="J149" s="182">
        <v>39.009184099019308</v>
      </c>
      <c r="K149" s="182">
        <v>48.069219042514924</v>
      </c>
      <c r="L149" s="175">
        <v>77.977559516544929</v>
      </c>
      <c r="M149" s="183">
        <v>1.5311097994658056</v>
      </c>
      <c r="N149" s="182">
        <v>1.6619130569553406</v>
      </c>
      <c r="O149" s="182">
        <v>3.9937547063743839</v>
      </c>
      <c r="P149" s="182">
        <v>8.1867125126245703</v>
      </c>
      <c r="Q149" s="181">
        <v>39.504197665130029</v>
      </c>
      <c r="R149" s="171">
        <v>25.252200410245823</v>
      </c>
      <c r="S149" s="182">
        <v>54.727971688271474</v>
      </c>
      <c r="T149" s="182">
        <v>10.900256576311913</v>
      </c>
      <c r="U149" s="182">
        <v>9.6897835338283134</v>
      </c>
      <c r="V149" s="182">
        <v>20.016170774591</v>
      </c>
      <c r="W149" s="182">
        <v>8.7766032823776445</v>
      </c>
      <c r="X149" s="182">
        <v>38.978275012084467</v>
      </c>
      <c r="Y149" s="182">
        <v>62.425065269931522</v>
      </c>
      <c r="Z149" s="182">
        <v>7.5480107194182731</v>
      </c>
      <c r="AA149" s="182">
        <v>12.041590417688775</v>
      </c>
      <c r="AB149" s="182">
        <v>49.250621401709523</v>
      </c>
      <c r="AC149" s="182">
        <v>48.814708163187397</v>
      </c>
      <c r="AD149" s="182">
        <v>74.614405508959351</v>
      </c>
      <c r="AE149" s="182">
        <v>8.1786504613986555</v>
      </c>
      <c r="AF149" s="182">
        <v>10.479211614035073</v>
      </c>
      <c r="AG149" s="182">
        <v>15.170231308019725</v>
      </c>
      <c r="AH149" s="182">
        <v>20.064471920328231</v>
      </c>
      <c r="AI149" s="182">
        <v>72.309519444690835</v>
      </c>
      <c r="AJ149" s="182">
        <v>24.451869740255173</v>
      </c>
      <c r="AK149" s="182">
        <v>14.537861959702985</v>
      </c>
      <c r="AL149" s="182">
        <v>14.50941230256602</v>
      </c>
      <c r="AM149" s="182">
        <v>24.709973827244642</v>
      </c>
      <c r="AN149" s="182">
        <v>22.180021796817513</v>
      </c>
      <c r="AO149" s="182">
        <v>7.348560363135201</v>
      </c>
      <c r="AP149" s="182">
        <v>19.110389299482115</v>
      </c>
      <c r="AQ149" s="182">
        <v>12.43893046342474</v>
      </c>
      <c r="AR149" s="182">
        <v>8.3391920276410314</v>
      </c>
      <c r="AS149" s="182">
        <v>10.074900458435465</v>
      </c>
      <c r="AT149" s="182">
        <v>6.8938375639893499</v>
      </c>
      <c r="AU149" s="175">
        <v>31.539164074980675</v>
      </c>
      <c r="AV149" s="3"/>
      <c r="AW149" s="3"/>
      <c r="AX149" s="3"/>
      <c r="AY149" s="3"/>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46" t="s">
        <v>35</v>
      </c>
      <c r="CN149" s="46" t="s">
        <v>35</v>
      </c>
      <c r="CO149" s="46" t="s">
        <v>35</v>
      </c>
      <c r="CP149" s="46" t="s">
        <v>35</v>
      </c>
      <c r="CQ149" s="46" t="s">
        <v>35</v>
      </c>
      <c r="CR149" s="46" t="s">
        <v>35</v>
      </c>
      <c r="CS149" s="46" t="s">
        <v>35</v>
      </c>
      <c r="CT149" s="46" t="s">
        <v>35</v>
      </c>
      <c r="CU149" s="46" t="s">
        <v>35</v>
      </c>
      <c r="CV149" s="7"/>
      <c r="CW149" s="7"/>
      <c r="CX149" s="7"/>
      <c r="CY149" s="7"/>
      <c r="CZ149" s="7"/>
    </row>
    <row r="150" s="332" customFormat="true" ht="15" customHeight="true" x14ac:dyDescent="0.2">
      <c r="A150" s="1069"/>
      <c r="B150" s="387" t="s">
        <v>110</v>
      </c>
      <c r="C150" s="183">
        <v>97.91547804716329</v>
      </c>
      <c r="D150" s="182">
        <v>96.247731631493522</v>
      </c>
      <c r="E150" s="182">
        <v>89.307123002625161</v>
      </c>
      <c r="F150" s="182">
        <v>48.962297471752855</v>
      </c>
      <c r="G150" s="181">
        <v>7.0778947854249568</v>
      </c>
      <c r="H150" s="171">
        <v>73.966822960862061</v>
      </c>
      <c r="I150" s="182">
        <v>32.278193362543838</v>
      </c>
      <c r="J150" s="182">
        <v>10.776448218426781</v>
      </c>
      <c r="K150" s="182">
        <v>4.3026440688033265</v>
      </c>
      <c r="L150" s="175">
        <v>3.4750537552785827</v>
      </c>
      <c r="M150" s="183">
        <v>98.222169880563285</v>
      </c>
      <c r="N150" s="182">
        <v>97.878873008838866</v>
      </c>
      <c r="O150" s="182">
        <v>95.013241531301247</v>
      </c>
      <c r="P150" s="182">
        <v>89.191959840875114</v>
      </c>
      <c r="Q150" s="181">
        <v>49.288252282810085</v>
      </c>
      <c r="R150" s="171">
        <v>56.390120816478984</v>
      </c>
      <c r="S150" s="182">
        <v>6.1559746525572789</v>
      </c>
      <c r="T150" s="182">
        <v>83.148341768282734</v>
      </c>
      <c r="U150" s="182">
        <v>83.899458472690426</v>
      </c>
      <c r="V150" s="182">
        <v>62.52549075520227</v>
      </c>
      <c r="W150" s="182">
        <v>86.748997984594851</v>
      </c>
      <c r="X150" s="182">
        <v>48.144821968645331</v>
      </c>
      <c r="Y150" s="182">
        <v>30.944419842512971</v>
      </c>
      <c r="Z150" s="182">
        <v>84.328222100063073</v>
      </c>
      <c r="AA150" s="182">
        <v>84.177300362940827</v>
      </c>
      <c r="AB150" s="182">
        <v>37.71424321937387</v>
      </c>
      <c r="AC150" s="182">
        <v>43.819085655549785</v>
      </c>
      <c r="AD150" s="182">
        <v>17.212137044778768</v>
      </c>
      <c r="AE150" s="182">
        <v>87.705886593829447</v>
      </c>
      <c r="AF150" s="182">
        <v>86.476613303333451</v>
      </c>
      <c r="AG150" s="182">
        <v>75.156378633711654</v>
      </c>
      <c r="AH150" s="182">
        <v>70.302207532393396</v>
      </c>
      <c r="AI150" s="182">
        <v>13.662642488574425</v>
      </c>
      <c r="AJ150" s="182">
        <v>59.814208415710404</v>
      </c>
      <c r="AK150" s="182">
        <v>79.272868846011164</v>
      </c>
      <c r="AL150" s="182">
        <v>73.556509422214205</v>
      </c>
      <c r="AM150" s="182">
        <v>68.6599585602426</v>
      </c>
      <c r="AN150" s="182">
        <v>66.050685921116241</v>
      </c>
      <c r="AO150" s="182">
        <v>84.999765732215806</v>
      </c>
      <c r="AP150" s="182">
        <v>67.985137504290222</v>
      </c>
      <c r="AQ150" s="182">
        <v>78.748197005661225</v>
      </c>
      <c r="AR150" s="182">
        <v>90.154104808292772</v>
      </c>
      <c r="AS150" s="182">
        <v>85.722896335183009</v>
      </c>
      <c r="AT150" s="182">
        <v>87.668469004301315</v>
      </c>
      <c r="AU150" s="175">
        <v>51.956419253749978</v>
      </c>
      <c r="AV150" s="3"/>
      <c r="AW150" s="3"/>
      <c r="AX150" s="3"/>
      <c r="AY150" s="3"/>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46" t="s">
        <v>35</v>
      </c>
      <c r="CN150" s="46" t="s">
        <v>35</v>
      </c>
      <c r="CO150" s="46" t="s">
        <v>35</v>
      </c>
      <c r="CP150" s="46" t="s">
        <v>35</v>
      </c>
      <c r="CQ150" s="46" t="s">
        <v>35</v>
      </c>
      <c r="CR150" s="46" t="s">
        <v>35</v>
      </c>
      <c r="CS150" s="46" t="s">
        <v>35</v>
      </c>
      <c r="CT150" s="46" t="s">
        <v>35</v>
      </c>
      <c r="CU150" s="46" t="s">
        <v>35</v>
      </c>
      <c r="CV150" s="7"/>
      <c r="CW150" s="7"/>
      <c r="CX150" s="7"/>
      <c r="CY150" s="7"/>
      <c r="CZ150" s="7"/>
    </row>
    <row r="151" s="332" customFormat="true" ht="15" customHeight="true" x14ac:dyDescent="0.2">
      <c r="A151" s="1069" t="s">
        <v>109</v>
      </c>
      <c r="B151" s="387" t="s">
        <v>49</v>
      </c>
      <c r="C151" s="183">
        <v>22.513516608782087</v>
      </c>
      <c r="D151" s="182">
        <v>20.456924329421849</v>
      </c>
      <c r="E151" s="182">
        <v>18.9831191745557</v>
      </c>
      <c r="F151" s="182">
        <v>29.639555226583713</v>
      </c>
      <c r="G151" s="181">
        <v>38.719108920498037</v>
      </c>
      <c r="H151" s="171">
        <v>25.875271223263773</v>
      </c>
      <c r="I151" s="182">
        <v>41.857743913347562</v>
      </c>
      <c r="J151" s="182">
        <v>55.332078731837022</v>
      </c>
      <c r="K151" s="182">
        <v>49.813678733602352</v>
      </c>
      <c r="L151" s="175">
        <v>19.955068344765809</v>
      </c>
      <c r="M151" s="183">
        <v>22.397217306730752</v>
      </c>
      <c r="N151" s="182">
        <v>21.787646212099624</v>
      </c>
      <c r="O151" s="182">
        <v>18.832230664076672</v>
      </c>
      <c r="P151" s="182">
        <v>19.568705238415859</v>
      </c>
      <c r="Q151" s="181">
        <v>21.471916899082885</v>
      </c>
      <c r="R151" s="171">
        <v>35.602958581772121</v>
      </c>
      <c r="S151" s="182">
        <v>41.479679248292015</v>
      </c>
      <c r="T151" s="182">
        <v>41.752461487745215</v>
      </c>
      <c r="U151" s="182">
        <v>22.885899133339791</v>
      </c>
      <c r="V151" s="182">
        <v>28.050069117712955</v>
      </c>
      <c r="W151" s="182">
        <v>13.462140184763607</v>
      </c>
      <c r="X151" s="182">
        <v>24.314507614626176</v>
      </c>
      <c r="Y151" s="182">
        <v>8.6080181458712346</v>
      </c>
      <c r="Z151" s="182">
        <v>27.083311677384962</v>
      </c>
      <c r="AA151" s="182">
        <v>22.165500264479856</v>
      </c>
      <c r="AB151" s="182">
        <v>15.766746986241944</v>
      </c>
      <c r="AC151" s="182">
        <v>12.6769502848333</v>
      </c>
      <c r="AD151" s="182">
        <v>10.576909534570781</v>
      </c>
      <c r="AE151" s="182">
        <v>21.825217857160585</v>
      </c>
      <c r="AF151" s="182">
        <v>22.42928798128554</v>
      </c>
      <c r="AG151" s="182">
        <v>31.586119651342059</v>
      </c>
      <c r="AH151" s="182">
        <v>23.639565006802766</v>
      </c>
      <c r="AI151" s="182">
        <v>16.428817862861354</v>
      </c>
      <c r="AJ151" s="182">
        <v>33.429017343947471</v>
      </c>
      <c r="AK151" s="182">
        <v>16.729437953091324</v>
      </c>
      <c r="AL151" s="182">
        <v>32.319495846999487</v>
      </c>
      <c r="AM151" s="182">
        <v>12.084333201070894</v>
      </c>
      <c r="AN151" s="182">
        <v>26.045621507185874</v>
      </c>
      <c r="AO151" s="182">
        <v>35.534146732322519</v>
      </c>
      <c r="AP151" s="182">
        <v>20.458225898249079</v>
      </c>
      <c r="AQ151" s="182">
        <v>31.771668403108055</v>
      </c>
      <c r="AR151" s="182">
        <v>17.76144837119082</v>
      </c>
      <c r="AS151" s="182">
        <v>25.2227868875467</v>
      </c>
      <c r="AT151" s="182">
        <v>13.550752498329413</v>
      </c>
      <c r="AU151" s="175">
        <v>28.905811677838056</v>
      </c>
      <c r="AV151" s="3"/>
      <c r="AW151" s="3"/>
      <c r="AX151" s="3"/>
      <c r="AY151" s="3"/>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46" t="s">
        <v>35</v>
      </c>
      <c r="CN151" s="46" t="s">
        <v>35</v>
      </c>
      <c r="CO151" s="46" t="s">
        <v>35</v>
      </c>
      <c r="CP151" s="46" t="s">
        <v>35</v>
      </c>
      <c r="CQ151" s="46" t="s">
        <v>35</v>
      </c>
      <c r="CR151" s="46" t="s">
        <v>35</v>
      </c>
      <c r="CS151" s="46" t="s">
        <v>35</v>
      </c>
      <c r="CT151" s="46" t="s">
        <v>35</v>
      </c>
      <c r="CU151" s="46" t="s">
        <v>35</v>
      </c>
      <c r="CV151" s="7"/>
      <c r="CW151" s="7"/>
      <c r="CX151" s="7"/>
      <c r="CY151" s="7"/>
      <c r="CZ151" s="7"/>
    </row>
    <row r="152" s="332" customFormat="true" ht="15" customHeight="true" x14ac:dyDescent="0.2">
      <c r="A152" s="1096"/>
      <c r="B152" s="414" t="s">
        <v>48</v>
      </c>
      <c r="C152" s="183">
        <v>77.486483391217917</v>
      </c>
      <c r="D152" s="182">
        <v>79.543075670578276</v>
      </c>
      <c r="E152" s="182">
        <v>81.016880825444261</v>
      </c>
      <c r="F152" s="182">
        <v>70.360444773416106</v>
      </c>
      <c r="G152" s="181">
        <v>61.280891079502041</v>
      </c>
      <c r="H152" s="171">
        <v>74.12472877673622</v>
      </c>
      <c r="I152" s="182">
        <v>58.142256086652232</v>
      </c>
      <c r="J152" s="182">
        <v>44.667921268162921</v>
      </c>
      <c r="K152" s="182">
        <v>50.186321266397613</v>
      </c>
      <c r="L152" s="175">
        <v>80.044931655234208</v>
      </c>
      <c r="M152" s="183">
        <v>77.602782693269205</v>
      </c>
      <c r="N152" s="182">
        <v>78.212353787900497</v>
      </c>
      <c r="O152" s="182">
        <v>81.167769335923239</v>
      </c>
      <c r="P152" s="182">
        <v>80.431294761584226</v>
      </c>
      <c r="Q152" s="181">
        <v>78.528083100916788</v>
      </c>
      <c r="R152" s="171">
        <v>64.397041418227801</v>
      </c>
      <c r="S152" s="182">
        <v>58.520320751708113</v>
      </c>
      <c r="T152" s="182">
        <v>58.247538512254785</v>
      </c>
      <c r="U152" s="182">
        <v>77.114100866660252</v>
      </c>
      <c r="V152" s="182">
        <v>71.949930882287077</v>
      </c>
      <c r="W152" s="182">
        <v>86.537859815236345</v>
      </c>
      <c r="X152" s="182">
        <v>75.685492385373792</v>
      </c>
      <c r="Y152" s="182">
        <v>91.391981854128801</v>
      </c>
      <c r="Z152" s="182">
        <v>72.91668832261513</v>
      </c>
      <c r="AA152" s="182">
        <v>77.834499735520154</v>
      </c>
      <c r="AB152" s="182">
        <v>84.233253013758087</v>
      </c>
      <c r="AC152" s="182">
        <v>87.323049715166704</v>
      </c>
      <c r="AD152" s="182">
        <v>89.42309046542924</v>
      </c>
      <c r="AE152" s="182">
        <v>78.174782142839419</v>
      </c>
      <c r="AF152" s="182">
        <v>77.570712018714318</v>
      </c>
      <c r="AG152" s="182">
        <v>68.413880348657912</v>
      </c>
      <c r="AH152" s="182">
        <v>76.360434993197202</v>
      </c>
      <c r="AI152" s="182">
        <v>83.571182137138621</v>
      </c>
      <c r="AJ152" s="182">
        <v>66.570982656052578</v>
      </c>
      <c r="AK152" s="182">
        <v>83.270562046908765</v>
      </c>
      <c r="AL152" s="182">
        <v>67.680504153000498</v>
      </c>
      <c r="AM152" s="182">
        <v>87.915666798929038</v>
      </c>
      <c r="AN152" s="182">
        <v>73.954378492814016</v>
      </c>
      <c r="AO152" s="182">
        <v>64.46585326767736</v>
      </c>
      <c r="AP152" s="182">
        <v>79.541774101750875</v>
      </c>
      <c r="AQ152" s="182">
        <v>68.228331596892005</v>
      </c>
      <c r="AR152" s="182">
        <v>82.238551628809304</v>
      </c>
      <c r="AS152" s="182">
        <v>74.777213112453367</v>
      </c>
      <c r="AT152" s="182">
        <v>86.449247501670541</v>
      </c>
      <c r="AU152" s="175">
        <v>71.094188322161955</v>
      </c>
      <c r="AV152" s="3"/>
      <c r="AW152" s="3"/>
      <c r="AX152" s="3"/>
      <c r="AY152" s="3"/>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46" t="s">
        <v>35</v>
      </c>
      <c r="CN152" s="46" t="s">
        <v>35</v>
      </c>
      <c r="CO152" s="46" t="s">
        <v>35</v>
      </c>
      <c r="CP152" s="46" t="s">
        <v>35</v>
      </c>
      <c r="CQ152" s="46" t="s">
        <v>35</v>
      </c>
      <c r="CR152" s="46" t="s">
        <v>35</v>
      </c>
      <c r="CS152" s="46" t="s">
        <v>35</v>
      </c>
      <c r="CT152" s="46" t="s">
        <v>35</v>
      </c>
      <c r="CU152" s="46" t="s">
        <v>35</v>
      </c>
      <c r="CV152" s="7"/>
      <c r="CW152" s="7"/>
      <c r="CX152" s="7"/>
      <c r="CY152" s="7"/>
      <c r="CZ152" s="7"/>
    </row>
    <row r="153" s="337" customFormat="true" ht="15" customHeight="true" x14ac:dyDescent="0.2">
      <c r="A153" s="1068" t="s">
        <v>62</v>
      </c>
      <c r="B153" s="386" t="s">
        <v>443</v>
      </c>
      <c r="C153" s="140">
        <v>0</v>
      </c>
      <c r="D153" s="139">
        <v>0</v>
      </c>
      <c r="E153" s="139">
        <v>0</v>
      </c>
      <c r="F153" s="139">
        <v>0.30884896242236104</v>
      </c>
      <c r="G153" s="138">
        <v>2.5846981836237592</v>
      </c>
      <c r="H153" s="137">
        <v>0</v>
      </c>
      <c r="I153" s="139">
        <v>0.69084856359713764</v>
      </c>
      <c r="J153" s="139">
        <v>1.6453952236663201</v>
      </c>
      <c r="K153" s="139">
        <v>2.92508256845269</v>
      </c>
      <c r="L153" s="136">
        <v>3.5100266882550804</v>
      </c>
      <c r="M153" s="140">
        <v>0</v>
      </c>
      <c r="N153" s="139">
        <v>0</v>
      </c>
      <c r="O153" s="139">
        <v>0</v>
      </c>
      <c r="P153" s="139">
        <v>0</v>
      </c>
      <c r="Q153" s="138">
        <v>0.42638717397006981</v>
      </c>
      <c r="R153" s="137">
        <v>1.2200410116761227</v>
      </c>
      <c r="S153" s="139">
        <v>3.2797468798511469</v>
      </c>
      <c r="T153" s="139">
        <v>0</v>
      </c>
      <c r="U153" s="139">
        <v>0</v>
      </c>
      <c r="V153" s="139">
        <v>0</v>
      </c>
      <c r="W153" s="139">
        <v>0</v>
      </c>
      <c r="X153" s="139">
        <v>0</v>
      </c>
      <c r="Y153" s="139">
        <v>0</v>
      </c>
      <c r="Z153" s="139">
        <v>0.16425203636211544</v>
      </c>
      <c r="AA153" s="139">
        <v>0</v>
      </c>
      <c r="AB153" s="139">
        <v>2.123699403766047</v>
      </c>
      <c r="AC153" s="139">
        <v>0</v>
      </c>
      <c r="AD153" s="139">
        <v>0.49672123433880838</v>
      </c>
      <c r="AE153" s="139">
        <v>0</v>
      </c>
      <c r="AF153" s="139">
        <v>0.41683837529586898</v>
      </c>
      <c r="AG153" s="139">
        <v>0</v>
      </c>
      <c r="AH153" s="139">
        <v>0.33050628631499385</v>
      </c>
      <c r="AI153" s="139">
        <v>0.76138650422198462</v>
      </c>
      <c r="AJ153" s="139">
        <v>0.83234148826331278</v>
      </c>
      <c r="AK153" s="139">
        <v>0</v>
      </c>
      <c r="AL153" s="139">
        <v>0.77103715420918617</v>
      </c>
      <c r="AM153" s="139">
        <v>0</v>
      </c>
      <c r="AN153" s="139">
        <v>0.10700787101722237</v>
      </c>
      <c r="AO153" s="139">
        <v>0</v>
      </c>
      <c r="AP153" s="139">
        <v>0</v>
      </c>
      <c r="AQ153" s="139">
        <v>1.3681049299593155</v>
      </c>
      <c r="AR153" s="139">
        <v>0</v>
      </c>
      <c r="AS153" s="139">
        <v>0.1447874211462214</v>
      </c>
      <c r="AT153" s="139">
        <v>0</v>
      </c>
      <c r="AU153" s="136">
        <v>0</v>
      </c>
      <c r="AV153" s="425"/>
      <c r="AW153" s="425"/>
      <c r="AX153" s="425"/>
      <c r="AY153" s="425"/>
      <c r="AZ153" s="199"/>
      <c r="BA153" s="1089" t="s">
        <v>62</v>
      </c>
      <c r="BB153" s="379" t="s">
        <v>443</v>
      </c>
      <c r="BC153" s="429">
        <v>0</v>
      </c>
      <c r="BD153" s="420">
        <v>0</v>
      </c>
      <c r="BE153" s="420">
        <v>0</v>
      </c>
      <c r="BF153" s="420">
        <v>39.025879000000003</v>
      </c>
      <c r="BG153" s="431">
        <v>326.47804999999994</v>
      </c>
      <c r="BH153" s="429">
        <v>0</v>
      </c>
      <c r="BI153" s="420">
        <v>25.728594999999999</v>
      </c>
      <c r="BJ153" s="420">
        <v>61.460504999999998</v>
      </c>
      <c r="BK153" s="420">
        <v>109.446263</v>
      </c>
      <c r="BL153" s="431">
        <v>130.93268699999999</v>
      </c>
      <c r="BM153" s="429">
        <v>0</v>
      </c>
      <c r="BN153" s="420">
        <v>0</v>
      </c>
      <c r="BO153" s="420">
        <v>0</v>
      </c>
      <c r="BP153" s="420">
        <v>0</v>
      </c>
      <c r="BQ153" s="431">
        <v>37.935879</v>
      </c>
      <c r="BR153" s="429">
        <v>26.464925000000001</v>
      </c>
      <c r="BS153" s="420">
        <v>176.97454000000002</v>
      </c>
      <c r="BT153" s="420">
        <v>0</v>
      </c>
      <c r="BU153" s="420">
        <v>0</v>
      </c>
      <c r="BV153" s="420">
        <v>0</v>
      </c>
      <c r="BW153" s="420">
        <v>0</v>
      </c>
      <c r="BX153" s="420">
        <v>0</v>
      </c>
      <c r="BY153" s="421">
        <v>0</v>
      </c>
      <c r="BZ153" s="421">
        <v>1.07606</v>
      </c>
      <c r="CA153" s="421">
        <v>0</v>
      </c>
      <c r="CB153" s="421">
        <v>36.309255999999998</v>
      </c>
      <c r="CC153" s="421">
        <v>0</v>
      </c>
      <c r="CD153" s="421">
        <v>0.844947</v>
      </c>
      <c r="CE153" s="421">
        <v>0</v>
      </c>
      <c r="CF153" s="421">
        <v>8.3900590000000008</v>
      </c>
      <c r="CG153" s="421">
        <v>0</v>
      </c>
      <c r="CH153" s="421">
        <v>12.631898000000001</v>
      </c>
      <c r="CI153" s="421">
        <v>5.7723970000000007</v>
      </c>
      <c r="CJ153" s="421">
        <v>25.946235999999999</v>
      </c>
      <c r="CK153" s="421">
        <v>0</v>
      </c>
      <c r="CL153" s="421">
        <v>33.053511999999998</v>
      </c>
      <c r="CM153" s="421">
        <v>0</v>
      </c>
      <c r="CN153" s="421">
        <v>1.5008699999999999</v>
      </c>
      <c r="CO153" s="421">
        <v>0</v>
      </c>
      <c r="CP153" s="421">
        <v>0</v>
      </c>
      <c r="CQ153" s="421">
        <v>33.558398999999994</v>
      </c>
      <c r="CR153" s="421">
        <v>0</v>
      </c>
      <c r="CS153" s="421">
        <v>2.9808300000000001</v>
      </c>
      <c r="CT153" s="421">
        <v>0</v>
      </c>
      <c r="CU153" s="421">
        <v>0</v>
      </c>
      <c r="CV153" s="6"/>
      <c r="CW153" s="6"/>
      <c r="CX153" s="6"/>
      <c r="CY153" s="6"/>
      <c r="CZ153" s="6"/>
    </row>
    <row r="154" s="337" customFormat="true" ht="15" customHeight="true" x14ac:dyDescent="0.2">
      <c r="A154" s="1069"/>
      <c r="B154" s="387" t="s">
        <v>444</v>
      </c>
      <c r="C154" s="140">
        <v>0</v>
      </c>
      <c r="D154" s="139">
        <v>0.10073379316442946</v>
      </c>
      <c r="E154" s="139">
        <v>0.2609220506634517</v>
      </c>
      <c r="F154" s="139">
        <v>1.6083139101830661</v>
      </c>
      <c r="G154" s="138">
        <v>10.749560817824467</v>
      </c>
      <c r="H154" s="137">
        <v>0.75235741178130744</v>
      </c>
      <c r="I154" s="139">
        <v>2.2121143341292773</v>
      </c>
      <c r="J154" s="139">
        <v>5.1668093151832517</v>
      </c>
      <c r="K154" s="139">
        <v>9.344182888916917</v>
      </c>
      <c r="L154" s="136">
        <v>18.900738418003463</v>
      </c>
      <c r="M154" s="140">
        <v>0</v>
      </c>
      <c r="N154" s="139">
        <v>9.931056711114257E-2</v>
      </c>
      <c r="O154" s="139">
        <v>8.0864102098753859E-2</v>
      </c>
      <c r="P154" s="139">
        <v>8.6091682450670518E-2</v>
      </c>
      <c r="Q154" s="138">
        <v>2.5270392353906952</v>
      </c>
      <c r="R154" s="137">
        <v>1.9541395790286815</v>
      </c>
      <c r="S154" s="139">
        <v>12.194005168056128</v>
      </c>
      <c r="T154" s="139">
        <v>1.0729479038745391</v>
      </c>
      <c r="U154" s="139">
        <v>0</v>
      </c>
      <c r="V154" s="139">
        <v>1.2410199863673339</v>
      </c>
      <c r="W154" s="139">
        <v>1.1356015344242676</v>
      </c>
      <c r="X154" s="139">
        <v>0.4860994233096102</v>
      </c>
      <c r="Y154" s="139">
        <v>0</v>
      </c>
      <c r="Z154" s="139">
        <v>0.47822717800717296</v>
      </c>
      <c r="AA154" s="139">
        <v>0.83252073812210381</v>
      </c>
      <c r="AB154" s="139">
        <v>1.7027238997427345</v>
      </c>
      <c r="AC154" s="139">
        <v>0</v>
      </c>
      <c r="AD154" s="139">
        <v>0.5014494940850257</v>
      </c>
      <c r="AE154" s="139">
        <v>0.12324025594091083</v>
      </c>
      <c r="AF154" s="139">
        <v>0.42970408325194442</v>
      </c>
      <c r="AG154" s="139">
        <v>0</v>
      </c>
      <c r="AH154" s="139">
        <v>0.31275650068512456</v>
      </c>
      <c r="AI154" s="139">
        <v>0.62221483457855908</v>
      </c>
      <c r="AJ154" s="139">
        <v>9.5784137441728561</v>
      </c>
      <c r="AK154" s="139">
        <v>0.36296792411359363</v>
      </c>
      <c r="AL154" s="139">
        <v>1.6342054411941702</v>
      </c>
      <c r="AM154" s="139">
        <v>1.8140202739481976</v>
      </c>
      <c r="AN154" s="139">
        <v>4.2059399249497424</v>
      </c>
      <c r="AO154" s="139">
        <v>1.9073860209444373</v>
      </c>
      <c r="AP154" s="139">
        <v>4.9558966024879574</v>
      </c>
      <c r="AQ154" s="139">
        <v>4.6454251252885568</v>
      </c>
      <c r="AR154" s="139">
        <v>0.16795007422460398</v>
      </c>
      <c r="AS154" s="139">
        <v>1.5602238062261771</v>
      </c>
      <c r="AT154" s="139">
        <v>0</v>
      </c>
      <c r="AU154" s="136">
        <v>0.67111078807082547</v>
      </c>
      <c r="AV154" s="425"/>
      <c r="AW154" s="425"/>
      <c r="AX154" s="425"/>
      <c r="AY154" s="425"/>
      <c r="AZ154" s="199"/>
      <c r="BA154" s="1089"/>
      <c r="BB154" s="585" t="s">
        <v>444</v>
      </c>
      <c r="BC154" s="430">
        <v>0</v>
      </c>
      <c r="BD154" s="422">
        <v>12.728199999999999</v>
      </c>
      <c r="BE154" s="422">
        <v>32.974462999999993</v>
      </c>
      <c r="BF154" s="422">
        <v>203.22510899999997</v>
      </c>
      <c r="BG154" s="434">
        <v>1357.797082999999</v>
      </c>
      <c r="BH154" s="430">
        <v>28.141379999999998</v>
      </c>
      <c r="BI154" s="422">
        <v>82.383603000000008</v>
      </c>
      <c r="BJ154" s="422">
        <v>192.99600799999993</v>
      </c>
      <c r="BK154" s="422">
        <v>349.62633500000004</v>
      </c>
      <c r="BL154" s="434">
        <v>705.04434500000002</v>
      </c>
      <c r="BM154" s="430">
        <v>0</v>
      </c>
      <c r="BN154" s="422">
        <v>8.8345199999999995</v>
      </c>
      <c r="BO154" s="422">
        <v>7.2019359999999999</v>
      </c>
      <c r="BP154" s="422">
        <v>7.6647900000000009</v>
      </c>
      <c r="BQ154" s="434">
        <v>224.83193799999998</v>
      </c>
      <c r="BR154" s="430">
        <v>42.388868000000002</v>
      </c>
      <c r="BS154" s="422">
        <v>657.98628199999973</v>
      </c>
      <c r="BT154" s="422">
        <v>32.469318000000001</v>
      </c>
      <c r="BU154" s="422">
        <v>0</v>
      </c>
      <c r="BV154" s="422">
        <v>15.390827</v>
      </c>
      <c r="BW154" s="422">
        <v>36.189968</v>
      </c>
      <c r="BX154" s="422">
        <v>1.4772940000000001</v>
      </c>
      <c r="BY154" s="423">
        <v>0</v>
      </c>
      <c r="BZ154" s="423">
        <v>3.1329969999999996</v>
      </c>
      <c r="CA154" s="423">
        <v>22.895992</v>
      </c>
      <c r="CB154" s="423">
        <v>29.111764999999998</v>
      </c>
      <c r="CC154" s="423">
        <v>0</v>
      </c>
      <c r="CD154" s="423">
        <v>0.85299000000000003</v>
      </c>
      <c r="CE154" s="423">
        <v>1.6973609999999999</v>
      </c>
      <c r="CF154" s="423">
        <v>8.6490179999999999</v>
      </c>
      <c r="CG154" s="423">
        <v>0</v>
      </c>
      <c r="CH154" s="423">
        <v>11.953504000000001</v>
      </c>
      <c r="CI154" s="423">
        <v>4.7172770000000002</v>
      </c>
      <c r="CJ154" s="423">
        <v>298.58391900000009</v>
      </c>
      <c r="CK154" s="423">
        <v>7.1174530000000003</v>
      </c>
      <c r="CL154" s="423">
        <v>70.056583999999987</v>
      </c>
      <c r="CM154" s="423">
        <v>16.788567</v>
      </c>
      <c r="CN154" s="423">
        <v>58.991633</v>
      </c>
      <c r="CO154" s="423">
        <v>27.414607999999998</v>
      </c>
      <c r="CP154" s="423">
        <v>88.459276999999986</v>
      </c>
      <c r="CQ154" s="423">
        <v>113.948153</v>
      </c>
      <c r="CR154" s="423">
        <v>4.4680400000000002</v>
      </c>
      <c r="CS154" s="423">
        <v>32.121312000000003</v>
      </c>
      <c r="CT154" s="423">
        <v>0</v>
      </c>
      <c r="CU154" s="423">
        <v>19.861847999999998</v>
      </c>
      <c r="CV154" s="6"/>
      <c r="CW154" s="6"/>
      <c r="CX154" s="6"/>
      <c r="CY154" s="6"/>
      <c r="CZ154" s="6"/>
    </row>
    <row r="155" s="337" customFormat="true" ht="15" customHeight="true" x14ac:dyDescent="0.2">
      <c r="A155" s="1069"/>
      <c r="B155" s="387" t="s">
        <v>445</v>
      </c>
      <c r="C155" s="140">
        <v>5.7586778275822662E-2</v>
      </c>
      <c r="D155" s="139">
        <v>0.39339757821764704</v>
      </c>
      <c r="E155" s="139">
        <v>1.7174639397050433</v>
      </c>
      <c r="F155" s="139">
        <v>15.058556383806799</v>
      </c>
      <c r="G155" s="138">
        <v>43.077272085732304</v>
      </c>
      <c r="H155" s="137">
        <v>8.0032220524288036</v>
      </c>
      <c r="I155" s="139">
        <v>22.413610276030777</v>
      </c>
      <c r="J155" s="139">
        <v>40.337844549384137</v>
      </c>
      <c r="K155" s="139">
        <v>44.399412124119806</v>
      </c>
      <c r="L155" s="136">
        <v>51.801396471368868</v>
      </c>
      <c r="M155" s="140">
        <v>0</v>
      </c>
      <c r="N155" s="139">
        <v>5.9559642427200327E-2</v>
      </c>
      <c r="O155" s="139">
        <v>0.57864495437952002</v>
      </c>
      <c r="P155" s="139">
        <v>1.3637675095768202</v>
      </c>
      <c r="Q155" s="138">
        <v>13.547439507849516</v>
      </c>
      <c r="R155" s="137">
        <v>13.072885652977204</v>
      </c>
      <c r="S155" s="139">
        <v>42.126939321085118</v>
      </c>
      <c r="T155" s="139">
        <v>5.3308779006770708</v>
      </c>
      <c r="U155" s="139">
        <v>3.8520315124373807</v>
      </c>
      <c r="V155" s="139">
        <v>14.707193137436317</v>
      </c>
      <c r="W155" s="139">
        <v>6.3604457740708362</v>
      </c>
      <c r="X155" s="139">
        <v>14.116379321336691</v>
      </c>
      <c r="Y155" s="139">
        <v>14.513856088161528</v>
      </c>
      <c r="Z155" s="139">
        <v>8.3049073839449115</v>
      </c>
      <c r="AA155" s="139">
        <v>7.6660343492009755</v>
      </c>
      <c r="AB155" s="139">
        <v>13.54067808034895</v>
      </c>
      <c r="AC155" s="139">
        <v>18.854528950290053</v>
      </c>
      <c r="AD155" s="139">
        <v>11.761063769203837</v>
      </c>
      <c r="AE155" s="139">
        <v>8.7521356027124018</v>
      </c>
      <c r="AF155" s="139">
        <v>2.0290873734736108</v>
      </c>
      <c r="AG155" s="139">
        <v>4.3101140434019767</v>
      </c>
      <c r="AH155" s="139">
        <v>7.7369581225847233</v>
      </c>
      <c r="AI155" s="139">
        <v>51.115634870398807</v>
      </c>
      <c r="AJ155" s="139">
        <v>13.431293158465257</v>
      </c>
      <c r="AK155" s="139">
        <v>6.6595892307281597</v>
      </c>
      <c r="AL155" s="139">
        <v>11.24222468469392</v>
      </c>
      <c r="AM155" s="139">
        <v>14.737104454058011</v>
      </c>
      <c r="AN155" s="139">
        <v>9.6476916052193626</v>
      </c>
      <c r="AO155" s="139">
        <v>7.2202666943529046</v>
      </c>
      <c r="AP155" s="139">
        <v>21.240443561323762</v>
      </c>
      <c r="AQ155" s="139">
        <v>7.2241518685619832</v>
      </c>
      <c r="AR155" s="139">
        <v>0.89001525828927786</v>
      </c>
      <c r="AS155" s="139">
        <v>4.4974993966037218</v>
      </c>
      <c r="AT155" s="139">
        <v>5.5833178023370857</v>
      </c>
      <c r="AU155" s="136">
        <v>17.347824629801153</v>
      </c>
      <c r="AV155" s="425"/>
      <c r="AW155" s="425"/>
      <c r="AX155" s="425"/>
      <c r="AY155" s="425"/>
      <c r="AZ155" s="199"/>
      <c r="BA155" s="1089"/>
      <c r="BB155" s="585" t="s">
        <v>445</v>
      </c>
      <c r="BC155" s="430">
        <v>7.275023</v>
      </c>
      <c r="BD155" s="422">
        <v>49.707679000000013</v>
      </c>
      <c r="BE155" s="422">
        <v>217.04739400000003</v>
      </c>
      <c r="BF155" s="422">
        <v>1902.7857330000002</v>
      </c>
      <c r="BG155" s="434">
        <v>5441.1706090000107</v>
      </c>
      <c r="BH155" s="430">
        <v>299.35468099999997</v>
      </c>
      <c r="BI155" s="422">
        <v>834.72808900000041</v>
      </c>
      <c r="BJ155" s="422">
        <v>1506.7409100000011</v>
      </c>
      <c r="BK155" s="422">
        <v>1661.2692540000005</v>
      </c>
      <c r="BL155" s="434">
        <v>1932.3203590000014</v>
      </c>
      <c r="BM155" s="430">
        <v>0</v>
      </c>
      <c r="BN155" s="422">
        <v>5.2983370000000001</v>
      </c>
      <c r="BO155" s="422">
        <v>51.535401000000007</v>
      </c>
      <c r="BP155" s="422">
        <v>121.416974</v>
      </c>
      <c r="BQ155" s="434">
        <v>1205.322433</v>
      </c>
      <c r="BR155" s="430">
        <v>283.57484300000004</v>
      </c>
      <c r="BS155" s="422">
        <v>2273.1619180000007</v>
      </c>
      <c r="BT155" s="422">
        <v>161.32187700000003</v>
      </c>
      <c r="BU155" s="422">
        <v>100.26843099999999</v>
      </c>
      <c r="BV155" s="422">
        <v>182.39501999999996</v>
      </c>
      <c r="BW155" s="422">
        <v>202.69814899999994</v>
      </c>
      <c r="BX155" s="422">
        <v>42.900776000000008</v>
      </c>
      <c r="BY155" s="423">
        <v>41.451700999999993</v>
      </c>
      <c r="BZ155" s="423">
        <v>54.407719000000014</v>
      </c>
      <c r="CA155" s="423">
        <v>210.83133799999999</v>
      </c>
      <c r="CB155" s="423">
        <v>231.50731500000006</v>
      </c>
      <c r="CC155" s="423">
        <v>53.576674999999994</v>
      </c>
      <c r="CD155" s="423">
        <v>20.006141999999997</v>
      </c>
      <c r="CE155" s="423">
        <v>120.54124299999999</v>
      </c>
      <c r="CF155" s="423">
        <v>40.841160000000002</v>
      </c>
      <c r="CG155" s="423">
        <v>113.232933</v>
      </c>
      <c r="CH155" s="423">
        <v>295.70531600000004</v>
      </c>
      <c r="CI155" s="423">
        <v>387.52950799999985</v>
      </c>
      <c r="CJ155" s="423">
        <v>418.68813100000011</v>
      </c>
      <c r="CK155" s="423">
        <v>130.58816000000002</v>
      </c>
      <c r="CL155" s="423">
        <v>481.94176699999997</v>
      </c>
      <c r="CM155" s="423">
        <v>136.390353</v>
      </c>
      <c r="CN155" s="423">
        <v>135.31650299999998</v>
      </c>
      <c r="CO155" s="423">
        <v>103.77594199999999</v>
      </c>
      <c r="CP155" s="423">
        <v>379.12701400000009</v>
      </c>
      <c r="CQ155" s="423">
        <v>177.20203000000004</v>
      </c>
      <c r="CR155" s="423">
        <v>23.677415999999997</v>
      </c>
      <c r="CS155" s="423">
        <v>92.592857999999964</v>
      </c>
      <c r="CT155" s="423">
        <v>209.31694899999999</v>
      </c>
      <c r="CU155" s="423">
        <v>513.41725099999996</v>
      </c>
      <c r="CV155" s="6"/>
      <c r="CW155" s="6"/>
      <c r="CX155" s="6"/>
      <c r="CY155" s="6"/>
      <c r="CZ155" s="6"/>
    </row>
    <row r="156" s="337" customFormat="true" ht="15" customHeight="true" x14ac:dyDescent="0.2">
      <c r="A156" s="1069"/>
      <c r="B156" s="387" t="s">
        <v>446</v>
      </c>
      <c r="C156" s="140">
        <v>0</v>
      </c>
      <c r="D156" s="139">
        <v>7.906592117331513E-3</v>
      </c>
      <c r="E156" s="139">
        <v>6.7278471562143474E-3</v>
      </c>
      <c r="F156" s="139">
        <v>0.26200426595275911</v>
      </c>
      <c r="G156" s="138">
        <v>1.2553883995450856</v>
      </c>
      <c r="H156" s="137">
        <v>2.6709142879146306E-2</v>
      </c>
      <c r="I156" s="139">
        <v>0.12499977673068403</v>
      </c>
      <c r="J156" s="139">
        <v>0.49243929210199477</v>
      </c>
      <c r="K156" s="139">
        <v>1.165425746099787</v>
      </c>
      <c r="L156" s="136">
        <v>1.675282055404139</v>
      </c>
      <c r="M156" s="140">
        <v>0</v>
      </c>
      <c r="N156" s="139">
        <v>0</v>
      </c>
      <c r="O156" s="139">
        <v>0</v>
      </c>
      <c r="P156" s="139">
        <v>9.5500138114554267E-3</v>
      </c>
      <c r="Q156" s="138">
        <v>0.70281099634147748</v>
      </c>
      <c r="R156" s="137">
        <v>0.54310976813434908</v>
      </c>
      <c r="S156" s="139">
        <v>0.37655113184839978</v>
      </c>
      <c r="T156" s="139">
        <v>0</v>
      </c>
      <c r="U156" s="139">
        <v>0</v>
      </c>
      <c r="V156" s="139">
        <v>0</v>
      </c>
      <c r="W156" s="139">
        <v>0</v>
      </c>
      <c r="X156" s="139">
        <v>0.70740141976026361</v>
      </c>
      <c r="Y156" s="139">
        <v>1.6805011127381617</v>
      </c>
      <c r="Z156" s="139">
        <v>6.5700814544846164E-2</v>
      </c>
      <c r="AA156" s="139">
        <v>0.14246348848418636</v>
      </c>
      <c r="AB156" s="139">
        <v>0.12648441975314986</v>
      </c>
      <c r="AC156" s="139">
        <v>2.0328899980053343</v>
      </c>
      <c r="AD156" s="139">
        <v>2.1724763338342572</v>
      </c>
      <c r="AE156" s="139">
        <v>0</v>
      </c>
      <c r="AF156" s="139">
        <v>0.16955911960955924</v>
      </c>
      <c r="AG156" s="139">
        <v>0</v>
      </c>
      <c r="AH156" s="139">
        <v>0.19427309577196858</v>
      </c>
      <c r="AI156" s="139">
        <v>10.376360691044212</v>
      </c>
      <c r="AJ156" s="139">
        <v>0.25152889749495511</v>
      </c>
      <c r="AK156" s="139">
        <v>0</v>
      </c>
      <c r="AL156" s="139">
        <v>0.5086108520327659</v>
      </c>
      <c r="AM156" s="139">
        <v>0</v>
      </c>
      <c r="AN156" s="139">
        <v>0.21205970257642542</v>
      </c>
      <c r="AO156" s="139">
        <v>0.19983179056843312</v>
      </c>
      <c r="AP156" s="139">
        <v>0.47725601520759814</v>
      </c>
      <c r="AQ156" s="139">
        <v>0</v>
      </c>
      <c r="AR156" s="139">
        <v>0</v>
      </c>
      <c r="AS156" s="139">
        <v>0</v>
      </c>
      <c r="AT156" s="139">
        <v>0</v>
      </c>
      <c r="AU156" s="136">
        <v>0.16823837542409423</v>
      </c>
      <c r="AV156" s="425"/>
      <c r="AW156" s="425"/>
      <c r="AX156" s="425"/>
      <c r="AY156" s="425"/>
      <c r="AZ156" s="199"/>
      <c r="BA156" s="1089"/>
      <c r="BB156" s="585" t="s">
        <v>446</v>
      </c>
      <c r="BC156" s="430">
        <v>0</v>
      </c>
      <c r="BD156" s="422">
        <v>0.99903600000000004</v>
      </c>
      <c r="BE156" s="422">
        <v>0.85024300000000008</v>
      </c>
      <c r="BF156" s="422">
        <v>33.106625000000001</v>
      </c>
      <c r="BG156" s="434">
        <v>158.57045100000002</v>
      </c>
      <c r="BH156" s="430">
        <v>0.99903600000000004</v>
      </c>
      <c r="BI156" s="422">
        <v>4.6552439999999997</v>
      </c>
      <c r="BJ156" s="422">
        <v>18.394102</v>
      </c>
      <c r="BK156" s="422">
        <v>43.606117000000005</v>
      </c>
      <c r="BL156" s="434">
        <v>62.49216899999999</v>
      </c>
      <c r="BM156" s="430">
        <v>0</v>
      </c>
      <c r="BN156" s="422">
        <v>0</v>
      </c>
      <c r="BO156" s="422">
        <v>0</v>
      </c>
      <c r="BP156" s="422">
        <v>0.85024300000000008</v>
      </c>
      <c r="BQ156" s="434">
        <v>62.529443999999991</v>
      </c>
      <c r="BR156" s="430">
        <v>11.781046</v>
      </c>
      <c r="BS156" s="422">
        <v>20.318629999999999</v>
      </c>
      <c r="BT156" s="422">
        <v>0</v>
      </c>
      <c r="BU156" s="422">
        <v>0</v>
      </c>
      <c r="BV156" s="422">
        <v>0</v>
      </c>
      <c r="BW156" s="422">
        <v>0</v>
      </c>
      <c r="BX156" s="422">
        <v>2.149848</v>
      </c>
      <c r="BY156" s="423">
        <v>4.7995260000000002</v>
      </c>
      <c r="BZ156" s="423">
        <v>0.43042399999999997</v>
      </c>
      <c r="CA156" s="423">
        <v>3.9180320000000002</v>
      </c>
      <c r="CB156" s="423">
        <v>2.1625260000000002</v>
      </c>
      <c r="CC156" s="423">
        <v>5.7766220000000006</v>
      </c>
      <c r="CD156" s="423">
        <v>3.6954880000000001</v>
      </c>
      <c r="CE156" s="423">
        <v>0</v>
      </c>
      <c r="CF156" s="423">
        <v>3.4128599999999998</v>
      </c>
      <c r="CG156" s="423">
        <v>0</v>
      </c>
      <c r="CH156" s="423">
        <v>7.4250870000000004</v>
      </c>
      <c r="CI156" s="423">
        <v>78.667632000000012</v>
      </c>
      <c r="CJ156" s="423">
        <v>7.8408060000000006</v>
      </c>
      <c r="CK156" s="423">
        <v>0</v>
      </c>
      <c r="CL156" s="423">
        <v>21.803585999999999</v>
      </c>
      <c r="CM156" s="423">
        <v>0</v>
      </c>
      <c r="CN156" s="423">
        <v>2.9743050000000002</v>
      </c>
      <c r="CO156" s="423">
        <v>2.8721559999999999</v>
      </c>
      <c r="CP156" s="423">
        <v>8.5186850000000014</v>
      </c>
      <c r="CQ156" s="423">
        <v>0</v>
      </c>
      <c r="CR156" s="423">
        <v>0</v>
      </c>
      <c r="CS156" s="423">
        <v>0</v>
      </c>
      <c r="CT156" s="423">
        <v>0</v>
      </c>
      <c r="CU156" s="423">
        <v>4.9790960000000002</v>
      </c>
      <c r="CV156" s="6"/>
      <c r="CW156" s="6"/>
      <c r="CX156" s="6"/>
      <c r="CY156" s="6"/>
      <c r="CZ156" s="6"/>
    </row>
    <row r="157" s="337" customFormat="true" ht="15" customHeight="true" x14ac:dyDescent="0.2">
      <c r="A157" s="1069"/>
      <c r="B157" s="387" t="s">
        <v>447</v>
      </c>
      <c r="C157" s="140">
        <v>0</v>
      </c>
      <c r="D157" s="139">
        <v>0</v>
      </c>
      <c r="E157" s="139">
        <v>0</v>
      </c>
      <c r="F157" s="139">
        <v>0</v>
      </c>
      <c r="G157" s="138">
        <v>0.2243368414321491</v>
      </c>
      <c r="H157" s="137">
        <v>0</v>
      </c>
      <c r="I157" s="139">
        <v>0</v>
      </c>
      <c r="J157" s="139">
        <v>0</v>
      </c>
      <c r="K157" s="139">
        <v>8.7138472305254566E-2</v>
      </c>
      <c r="L157" s="136">
        <v>0.50787245056938057</v>
      </c>
      <c r="M157" s="140">
        <v>0</v>
      </c>
      <c r="N157" s="139">
        <v>0</v>
      </c>
      <c r="O157" s="139">
        <v>0</v>
      </c>
      <c r="P157" s="139">
        <v>0</v>
      </c>
      <c r="Q157" s="138">
        <v>6.8911506303658568E-2</v>
      </c>
      <c r="R157" s="137">
        <v>0</v>
      </c>
      <c r="S157" s="139">
        <v>6.0423000074038884E-2</v>
      </c>
      <c r="T157" s="139">
        <v>0</v>
      </c>
      <c r="U157" s="139">
        <v>0</v>
      </c>
      <c r="V157" s="139">
        <v>0</v>
      </c>
      <c r="W157" s="139">
        <v>0</v>
      </c>
      <c r="X157" s="139">
        <v>0</v>
      </c>
      <c r="Y157" s="139">
        <v>0</v>
      </c>
      <c r="Z157" s="139">
        <v>0</v>
      </c>
      <c r="AA157" s="139">
        <v>0</v>
      </c>
      <c r="AB157" s="139">
        <v>0</v>
      </c>
      <c r="AC157" s="139">
        <v>0</v>
      </c>
      <c r="AD157" s="139">
        <v>0</v>
      </c>
      <c r="AE157" s="139">
        <v>0</v>
      </c>
      <c r="AF157" s="139">
        <v>0</v>
      </c>
      <c r="AG157" s="139">
        <v>0</v>
      </c>
      <c r="AH157" s="139">
        <v>0</v>
      </c>
      <c r="AI157" s="139">
        <v>0.80869869892124036</v>
      </c>
      <c r="AJ157" s="139">
        <v>0</v>
      </c>
      <c r="AK157" s="139">
        <v>0</v>
      </c>
      <c r="AL157" s="139">
        <v>0.44192646708094468</v>
      </c>
      <c r="AM157" s="139">
        <v>0</v>
      </c>
      <c r="AN157" s="139">
        <v>0</v>
      </c>
      <c r="AO157" s="139">
        <v>0</v>
      </c>
      <c r="AP157" s="139">
        <v>0</v>
      </c>
      <c r="AQ157" s="139">
        <v>0</v>
      </c>
      <c r="AR157" s="139">
        <v>0</v>
      </c>
      <c r="AS157" s="139">
        <v>0</v>
      </c>
      <c r="AT157" s="139">
        <v>0</v>
      </c>
      <c r="AU157" s="136">
        <v>0</v>
      </c>
      <c r="AV157" s="425"/>
      <c r="AW157" s="425"/>
      <c r="AX157" s="425"/>
      <c r="AY157" s="425"/>
      <c r="AZ157" s="199"/>
      <c r="BA157" s="1089"/>
      <c r="BB157" s="585" t="s">
        <v>447</v>
      </c>
      <c r="BC157" s="430">
        <v>0</v>
      </c>
      <c r="BD157" s="422">
        <v>0</v>
      </c>
      <c r="BE157" s="422">
        <v>0</v>
      </c>
      <c r="BF157" s="422">
        <v>0</v>
      </c>
      <c r="BG157" s="434">
        <v>28.336405000000006</v>
      </c>
      <c r="BH157" s="430">
        <v>0</v>
      </c>
      <c r="BI157" s="422">
        <v>0</v>
      </c>
      <c r="BJ157" s="422">
        <v>0</v>
      </c>
      <c r="BK157" s="422">
        <v>3.2604139999999999</v>
      </c>
      <c r="BL157" s="434">
        <v>18.944900000000001</v>
      </c>
      <c r="BM157" s="430">
        <v>0</v>
      </c>
      <c r="BN157" s="422">
        <v>0</v>
      </c>
      <c r="BO157" s="422">
        <v>0</v>
      </c>
      <c r="BP157" s="422">
        <v>0</v>
      </c>
      <c r="BQ157" s="434">
        <v>6.1310909999999996</v>
      </c>
      <c r="BR157" s="430">
        <v>0</v>
      </c>
      <c r="BS157" s="422">
        <v>3.2604139999999999</v>
      </c>
      <c r="BT157" s="422">
        <v>0</v>
      </c>
      <c r="BU157" s="422">
        <v>0</v>
      </c>
      <c r="BV157" s="422">
        <v>0</v>
      </c>
      <c r="BW157" s="422">
        <v>0</v>
      </c>
      <c r="BX157" s="422">
        <v>0</v>
      </c>
      <c r="BY157" s="423">
        <v>0</v>
      </c>
      <c r="BZ157" s="423">
        <v>0</v>
      </c>
      <c r="CA157" s="423">
        <v>0</v>
      </c>
      <c r="CB157" s="423">
        <v>0</v>
      </c>
      <c r="CC157" s="423">
        <v>0</v>
      </c>
      <c r="CD157" s="423">
        <v>0</v>
      </c>
      <c r="CE157" s="423">
        <v>0</v>
      </c>
      <c r="CF157" s="423">
        <v>0</v>
      </c>
      <c r="CG157" s="423">
        <v>0</v>
      </c>
      <c r="CH157" s="423">
        <v>0</v>
      </c>
      <c r="CI157" s="423">
        <v>6.1310909999999996</v>
      </c>
      <c r="CJ157" s="423">
        <v>0</v>
      </c>
      <c r="CK157" s="423">
        <v>0</v>
      </c>
      <c r="CL157" s="423">
        <v>18.944900000000001</v>
      </c>
      <c r="CM157" s="423">
        <v>0</v>
      </c>
      <c r="CN157" s="423">
        <v>0</v>
      </c>
      <c r="CO157" s="423">
        <v>0</v>
      </c>
      <c r="CP157" s="423">
        <v>0</v>
      </c>
      <c r="CQ157" s="423">
        <v>0</v>
      </c>
      <c r="CR157" s="423">
        <v>0</v>
      </c>
      <c r="CS157" s="423">
        <v>0</v>
      </c>
      <c r="CT157" s="423">
        <v>0</v>
      </c>
      <c r="CU157" s="423">
        <v>0</v>
      </c>
      <c r="CV157" s="6"/>
      <c r="CW157" s="6"/>
      <c r="CX157" s="6"/>
      <c r="CY157" s="6"/>
      <c r="CZ157" s="6"/>
    </row>
    <row r="158" s="337" customFormat="true" ht="15" customHeight="true" x14ac:dyDescent="0.2">
      <c r="A158" s="1069"/>
      <c r="B158" s="387" t="s">
        <v>448</v>
      </c>
      <c r="C158" s="140">
        <v>4.0389790015226301E-2</v>
      </c>
      <c r="D158" s="139">
        <v>0.19910622799596994</v>
      </c>
      <c r="E158" s="139">
        <v>1.2082319909992618</v>
      </c>
      <c r="F158" s="139">
        <v>4.1049951325664829</v>
      </c>
      <c r="G158" s="138">
        <v>6.6498020826954818</v>
      </c>
      <c r="H158" s="137">
        <v>2.8222378387576148</v>
      </c>
      <c r="I158" s="139">
        <v>5.1403485258779167</v>
      </c>
      <c r="J158" s="139">
        <v>7.2971971803189568</v>
      </c>
      <c r="K158" s="139">
        <v>7.3471869991710816</v>
      </c>
      <c r="L158" s="136">
        <v>5.1406067246549174</v>
      </c>
      <c r="M158" s="140">
        <v>0</v>
      </c>
      <c r="N158" s="139">
        <v>5.5915370475674464E-2</v>
      </c>
      <c r="O158" s="139">
        <v>0.24702019979260209</v>
      </c>
      <c r="P158" s="139">
        <v>1.4894196005167342</v>
      </c>
      <c r="Q158" s="138">
        <v>3.8865785252143228</v>
      </c>
      <c r="R158" s="137">
        <v>3.7704017320569072</v>
      </c>
      <c r="S158" s="139">
        <v>7.3520999568053487</v>
      </c>
      <c r="T158" s="139">
        <v>2.3375506668364734</v>
      </c>
      <c r="U158" s="139">
        <v>2.5080666910780525</v>
      </c>
      <c r="V158" s="139">
        <v>3.5280271742486602</v>
      </c>
      <c r="W158" s="139">
        <v>0.79579238467805702</v>
      </c>
      <c r="X158" s="139">
        <v>19.226071360915782</v>
      </c>
      <c r="Y158" s="139">
        <v>2.2240239440156921</v>
      </c>
      <c r="Z158" s="139">
        <v>0</v>
      </c>
      <c r="AA158" s="139">
        <v>0.4276701177601287</v>
      </c>
      <c r="AB158" s="139">
        <v>3.4792955054010837</v>
      </c>
      <c r="AC158" s="139">
        <v>16.10032365078991</v>
      </c>
      <c r="AD158" s="139">
        <v>1.3643025195492946</v>
      </c>
      <c r="AE158" s="139">
        <v>0</v>
      </c>
      <c r="AF158" s="139">
        <v>0.46276633791366872</v>
      </c>
      <c r="AG158" s="139">
        <v>1.9029018785211103</v>
      </c>
      <c r="AH158" s="139">
        <v>3.7470335300474145</v>
      </c>
      <c r="AI158" s="139">
        <v>4.5070310995037373</v>
      </c>
      <c r="AJ158" s="139">
        <v>3.7772411256778895</v>
      </c>
      <c r="AK158" s="139">
        <v>0.47989245752650367</v>
      </c>
      <c r="AL158" s="139">
        <v>2.6669650072903499</v>
      </c>
      <c r="AM158" s="139">
        <v>0.64690988479306166</v>
      </c>
      <c r="AN158" s="139">
        <v>1.7404480472397867</v>
      </c>
      <c r="AO158" s="139">
        <v>0.16000320592933617</v>
      </c>
      <c r="AP158" s="139">
        <v>0</v>
      </c>
      <c r="AQ158" s="139">
        <v>1.7060431322683731</v>
      </c>
      <c r="AR158" s="139">
        <v>2.2097115230286037E-2</v>
      </c>
      <c r="AS158" s="139">
        <v>2.2252305765534679</v>
      </c>
      <c r="AT158" s="139">
        <v>1.6359616214862234</v>
      </c>
      <c r="AU158" s="136">
        <v>0.45314120893458854</v>
      </c>
      <c r="AV158" s="425"/>
      <c r="AW158" s="425"/>
      <c r="AX158" s="425"/>
      <c r="AY158" s="425"/>
      <c r="AZ158" s="199"/>
      <c r="BA158" s="1089"/>
      <c r="BB158" s="585" t="s">
        <v>448</v>
      </c>
      <c r="BC158" s="430">
        <v>5.1025020000000003</v>
      </c>
      <c r="BD158" s="422">
        <v>25.158031000000001</v>
      </c>
      <c r="BE158" s="422">
        <v>152.69234999999992</v>
      </c>
      <c r="BF158" s="422">
        <v>518.70351800000026</v>
      </c>
      <c r="BG158" s="434">
        <v>839.94890799999962</v>
      </c>
      <c r="BH158" s="430">
        <v>105.56374700000001</v>
      </c>
      <c r="BI158" s="422">
        <v>191.43695500000004</v>
      </c>
      <c r="BJ158" s="422">
        <v>272.57246000000004</v>
      </c>
      <c r="BK158" s="422">
        <v>274.90579900000006</v>
      </c>
      <c r="BL158" s="434">
        <v>191.75736000000006</v>
      </c>
      <c r="BM158" s="430">
        <v>0</v>
      </c>
      <c r="BN158" s="422">
        <v>4.9741479999999996</v>
      </c>
      <c r="BO158" s="422">
        <v>22.000166000000004</v>
      </c>
      <c r="BP158" s="422">
        <v>132.60384899999997</v>
      </c>
      <c r="BQ158" s="434">
        <v>345.79082500000015</v>
      </c>
      <c r="BR158" s="430">
        <v>81.786922000000004</v>
      </c>
      <c r="BS158" s="422">
        <v>396.71796499999999</v>
      </c>
      <c r="BT158" s="422">
        <v>70.738454000000004</v>
      </c>
      <c r="BU158" s="422">
        <v>65.285009000000002</v>
      </c>
      <c r="BV158" s="422">
        <v>43.753731999999999</v>
      </c>
      <c r="BW158" s="422">
        <v>25.360745000000001</v>
      </c>
      <c r="BX158" s="422">
        <v>58.429528000000005</v>
      </c>
      <c r="BY158" s="423">
        <v>6.351831999999999</v>
      </c>
      <c r="BZ158" s="423">
        <v>0</v>
      </c>
      <c r="CA158" s="423">
        <v>11.761787</v>
      </c>
      <c r="CB158" s="423">
        <v>59.486117</v>
      </c>
      <c r="CC158" s="423">
        <v>45.750377000000007</v>
      </c>
      <c r="CD158" s="423">
        <v>2.3207450000000001</v>
      </c>
      <c r="CE158" s="423">
        <v>0</v>
      </c>
      <c r="CF158" s="423">
        <v>9.3144899999999993</v>
      </c>
      <c r="CG158" s="423">
        <v>49.991986000000004</v>
      </c>
      <c r="CH158" s="423">
        <v>143.211029</v>
      </c>
      <c r="CI158" s="423">
        <v>34.169731999999996</v>
      </c>
      <c r="CJ158" s="423">
        <v>117.746371</v>
      </c>
      <c r="CK158" s="423">
        <v>9.4102309999999996</v>
      </c>
      <c r="CL158" s="423">
        <v>114.329847</v>
      </c>
      <c r="CM158" s="423">
        <v>5.9870830000000002</v>
      </c>
      <c r="CN158" s="423">
        <v>24.411160000000002</v>
      </c>
      <c r="CO158" s="423">
        <v>2.2997049999999999</v>
      </c>
      <c r="CP158" s="423">
        <v>0</v>
      </c>
      <c r="CQ158" s="423">
        <v>41.847723000000002</v>
      </c>
      <c r="CR158" s="423">
        <v>0.58785799999999999</v>
      </c>
      <c r="CS158" s="423">
        <v>45.812225999999995</v>
      </c>
      <c r="CT158" s="423">
        <v>61.331721999999999</v>
      </c>
      <c r="CU158" s="423">
        <v>13.410933</v>
      </c>
      <c r="CV158" s="6"/>
      <c r="CW158" s="6"/>
      <c r="CX158" s="6"/>
      <c r="CY158" s="6"/>
      <c r="CZ158" s="6"/>
    </row>
    <row r="159" s="337" customFormat="true" ht="15" customHeight="true" x14ac:dyDescent="0.2">
      <c r="A159" s="1069"/>
      <c r="B159" s="387" t="s">
        <v>491</v>
      </c>
      <c r="C159" s="140">
        <v>1.6770076223577872</v>
      </c>
      <c r="D159" s="139">
        <v>2.9200291828146168</v>
      </c>
      <c r="E159" s="139">
        <v>7.4862992579102992</v>
      </c>
      <c r="F159" s="139">
        <v>29.956988139268159</v>
      </c>
      <c r="G159" s="138">
        <v>29.636435203267048</v>
      </c>
      <c r="H159" s="137">
        <v>14.455359736170193</v>
      </c>
      <c r="I159" s="139">
        <v>37.264884937821016</v>
      </c>
      <c r="J159" s="139">
        <v>34.776305513020546</v>
      </c>
      <c r="K159" s="139">
        <v>31.594352878230925</v>
      </c>
      <c r="L159" s="136">
        <v>16.664305491869737</v>
      </c>
      <c r="M159" s="140">
        <v>1.3384251768723825</v>
      </c>
      <c r="N159" s="139">
        <v>1.7427202789179124</v>
      </c>
      <c r="O159" s="139">
        <v>4.046454754655981</v>
      </c>
      <c r="P159" s="139">
        <v>7.8404289801466698</v>
      </c>
      <c r="Q159" s="138">
        <v>30.255391768461781</v>
      </c>
      <c r="R159" s="137">
        <v>23.592411207782003</v>
      </c>
      <c r="S159" s="139">
        <v>28.830811021571112</v>
      </c>
      <c r="T159" s="139">
        <v>8.1102817603292596</v>
      </c>
      <c r="U159" s="139">
        <v>9.7404433237941443</v>
      </c>
      <c r="V159" s="139">
        <v>17.998268946745402</v>
      </c>
      <c r="W159" s="139">
        <v>4.9591623222320314</v>
      </c>
      <c r="X159" s="139">
        <v>18.026627925792489</v>
      </c>
      <c r="Y159" s="139">
        <v>52.317700125309862</v>
      </c>
      <c r="Z159" s="139">
        <v>6.7243913016227053</v>
      </c>
      <c r="AA159" s="139">
        <v>6.8964744319760225</v>
      </c>
      <c r="AB159" s="139">
        <v>41.439359891367289</v>
      </c>
      <c r="AC159" s="139">
        <v>21.226061743370188</v>
      </c>
      <c r="AD159" s="139">
        <v>68.664325938044328</v>
      </c>
      <c r="AE159" s="139">
        <v>3.4187375475172264</v>
      </c>
      <c r="AF159" s="139">
        <v>10.184990526731395</v>
      </c>
      <c r="AG159" s="139">
        <v>18.630605444365155</v>
      </c>
      <c r="AH159" s="139">
        <v>17.504539638745513</v>
      </c>
      <c r="AI159" s="139">
        <v>28.522391503801174</v>
      </c>
      <c r="AJ159" s="139">
        <v>12.56650206771028</v>
      </c>
      <c r="AK159" s="139">
        <v>13.224681541620678</v>
      </c>
      <c r="AL159" s="139">
        <v>8.3652437282060159</v>
      </c>
      <c r="AM159" s="139">
        <v>14.142006826958109</v>
      </c>
      <c r="AN159" s="139">
        <v>18.248226630457591</v>
      </c>
      <c r="AO159" s="139">
        <v>5.7125783465575291</v>
      </c>
      <c r="AP159" s="139">
        <v>5.8185223318980048</v>
      </c>
      <c r="AQ159" s="139">
        <v>6.3080779382605936</v>
      </c>
      <c r="AR159" s="139">
        <v>8.765832743963097</v>
      </c>
      <c r="AS159" s="139">
        <v>5.8493624642874238</v>
      </c>
      <c r="AT159" s="139">
        <v>5.112251571875376</v>
      </c>
      <c r="AU159" s="136">
        <v>29.57150411944351</v>
      </c>
      <c r="AV159" s="425"/>
      <c r="AW159" s="425"/>
      <c r="AX159" s="425"/>
      <c r="AY159" s="425"/>
      <c r="AZ159" s="199"/>
      <c r="BA159" s="1089"/>
      <c r="BB159" s="585" t="s">
        <v>491</v>
      </c>
      <c r="BC159" s="430">
        <v>211.85885699999994</v>
      </c>
      <c r="BD159" s="422">
        <v>368.95975300000021</v>
      </c>
      <c r="BE159" s="422">
        <v>946.09366000000045</v>
      </c>
      <c r="BF159" s="422">
        <v>3785.3382609999999</v>
      </c>
      <c r="BG159" s="434">
        <v>3743.4334250000034</v>
      </c>
      <c r="BH159" s="430">
        <v>540.69218300000011</v>
      </c>
      <c r="BI159" s="422">
        <v>1387.8195349999994</v>
      </c>
      <c r="BJ159" s="422">
        <v>1299.0005489999994</v>
      </c>
      <c r="BK159" s="422">
        <v>1182.149144</v>
      </c>
      <c r="BL159" s="434">
        <v>621.61985900000036</v>
      </c>
      <c r="BM159" s="430">
        <v>119.11169000000001</v>
      </c>
      <c r="BN159" s="422">
        <v>155.02979799999997</v>
      </c>
      <c r="BO159" s="422">
        <v>360.38622100000003</v>
      </c>
      <c r="BP159" s="422">
        <v>698.03771900000027</v>
      </c>
      <c r="BQ159" s="434">
        <v>2691.8372580000014</v>
      </c>
      <c r="BR159" s="430">
        <v>511.76262699999995</v>
      </c>
      <c r="BS159" s="422">
        <v>1555.7052740000013</v>
      </c>
      <c r="BT159" s="422">
        <v>245.43159699999995</v>
      </c>
      <c r="BU159" s="422">
        <v>253.54386800000003</v>
      </c>
      <c r="BV159" s="422">
        <v>223.21013899999997</v>
      </c>
      <c r="BW159" s="422">
        <v>158.04128499999993</v>
      </c>
      <c r="BX159" s="422">
        <v>54.784326000000007</v>
      </c>
      <c r="BY159" s="423">
        <v>149.41981299999998</v>
      </c>
      <c r="BZ159" s="423">
        <v>44.053326000000013</v>
      </c>
      <c r="CA159" s="423">
        <v>189.66689500000001</v>
      </c>
      <c r="CB159" s="423">
        <v>708.49590299999988</v>
      </c>
      <c r="CC159" s="423">
        <v>60.315577999999995</v>
      </c>
      <c r="CD159" s="423">
        <v>116.80136099999997</v>
      </c>
      <c r="CE159" s="423">
        <v>47.08552199999999</v>
      </c>
      <c r="CF159" s="423">
        <v>205.00193000000007</v>
      </c>
      <c r="CG159" s="423">
        <v>489.45296499999972</v>
      </c>
      <c r="CH159" s="423">
        <v>669.02073699999994</v>
      </c>
      <c r="CI159" s="423">
        <v>216.24045900000004</v>
      </c>
      <c r="CJ159" s="423">
        <v>391.73035700000008</v>
      </c>
      <c r="CK159" s="423">
        <v>259.32332600000007</v>
      </c>
      <c r="CL159" s="423">
        <v>358.608768</v>
      </c>
      <c r="CM159" s="423">
        <v>130.88278700000001</v>
      </c>
      <c r="CN159" s="423">
        <v>255.94580699999992</v>
      </c>
      <c r="CO159" s="423">
        <v>82.106135999999992</v>
      </c>
      <c r="CP159" s="423">
        <v>103.85654100000004</v>
      </c>
      <c r="CQ159" s="423">
        <v>154.73155000000003</v>
      </c>
      <c r="CR159" s="423">
        <v>233.20079799999999</v>
      </c>
      <c r="CS159" s="423">
        <v>120.42451600000003</v>
      </c>
      <c r="CT159" s="423">
        <v>191.65681400000005</v>
      </c>
      <c r="CU159" s="423">
        <v>875.18295100000034</v>
      </c>
      <c r="CV159" s="6"/>
      <c r="CW159" s="6"/>
      <c r="CX159" s="6"/>
      <c r="CY159" s="6"/>
      <c r="CZ159" s="6"/>
    </row>
    <row r="160" s="337" customFormat="true" ht="15" customHeight="true" x14ac:dyDescent="0.2">
      <c r="A160" s="1069"/>
      <c r="B160" s="387" t="s">
        <v>450</v>
      </c>
      <c r="C160" s="140">
        <v>22.422736668418487</v>
      </c>
      <c r="D160" s="139">
        <v>23.599009622529802</v>
      </c>
      <c r="E160" s="139">
        <v>20.57813226851475</v>
      </c>
      <c r="F160" s="139">
        <v>12.534948317062186</v>
      </c>
      <c r="G160" s="138">
        <v>1.1703940331377469</v>
      </c>
      <c r="H160" s="137">
        <v>18.656754943122973</v>
      </c>
      <c r="I160" s="139">
        <v>7.4996655417591498</v>
      </c>
      <c r="J160" s="139">
        <v>2.9687322511492953</v>
      </c>
      <c r="K160" s="139">
        <v>0.19107681928388023</v>
      </c>
      <c r="L160" s="136">
        <v>0</v>
      </c>
      <c r="M160" s="140">
        <v>22.68486055352583</v>
      </c>
      <c r="N160" s="139">
        <v>22.738977032511055</v>
      </c>
      <c r="O160" s="139">
        <v>23.602601077117885</v>
      </c>
      <c r="P160" s="139">
        <v>19.796744892400255</v>
      </c>
      <c r="Q160" s="138">
        <v>12.874392793760169</v>
      </c>
      <c r="R160" s="137">
        <v>12.080934409658814</v>
      </c>
      <c r="S160" s="139">
        <v>1.3615406367867777</v>
      </c>
      <c r="T160" s="139">
        <v>16.90529099129024</v>
      </c>
      <c r="U160" s="139">
        <v>2.8707424584065255</v>
      </c>
      <c r="V160" s="139">
        <v>25.896977677584459</v>
      </c>
      <c r="W160" s="139">
        <v>28.297168697143192</v>
      </c>
      <c r="X160" s="139">
        <v>0</v>
      </c>
      <c r="Y160" s="139">
        <v>4.7987439338510196</v>
      </c>
      <c r="Z160" s="139">
        <v>15.728199602452253</v>
      </c>
      <c r="AA160" s="139">
        <v>28.569206946634601</v>
      </c>
      <c r="AB160" s="139">
        <v>16.338820272622907</v>
      </c>
      <c r="AC160" s="139">
        <v>0.54911328946010718</v>
      </c>
      <c r="AD160" s="139">
        <v>0</v>
      </c>
      <c r="AE160" s="139">
        <v>0</v>
      </c>
      <c r="AF160" s="139">
        <v>22.973228746091038</v>
      </c>
      <c r="AG160" s="139">
        <v>26.695119224471696</v>
      </c>
      <c r="AH160" s="139">
        <v>32.251582703892559</v>
      </c>
      <c r="AI160" s="139">
        <v>0</v>
      </c>
      <c r="AJ160" s="139">
        <v>6.4168611745155131</v>
      </c>
      <c r="AK160" s="139">
        <v>5.2571552394193954</v>
      </c>
      <c r="AL160" s="139">
        <v>11.649627543305639</v>
      </c>
      <c r="AM160" s="139">
        <v>10.613271134377458</v>
      </c>
      <c r="AN160" s="139">
        <v>6.6539906468930692</v>
      </c>
      <c r="AO160" s="139">
        <v>16.394710348510493</v>
      </c>
      <c r="AP160" s="139">
        <v>3.978821780397221</v>
      </c>
      <c r="AQ160" s="139">
        <v>25.1478235741234</v>
      </c>
      <c r="AR160" s="139">
        <v>33.629262373512567</v>
      </c>
      <c r="AS160" s="139">
        <v>12.754710971845196</v>
      </c>
      <c r="AT160" s="139">
        <v>31.276592964172956</v>
      </c>
      <c r="AU160" s="136">
        <v>5.9121469749469018</v>
      </c>
      <c r="AV160" s="425"/>
      <c r="AW160" s="425"/>
      <c r="AX160" s="425"/>
      <c r="AY160" s="425"/>
      <c r="AZ160" s="199"/>
      <c r="BA160" s="1089"/>
      <c r="BB160" s="585" t="s">
        <v>450</v>
      </c>
      <c r="BC160" s="430">
        <v>2832.6975369999986</v>
      </c>
      <c r="BD160" s="422">
        <v>2981.8485420000025</v>
      </c>
      <c r="BE160" s="422">
        <v>2600.5960759999998</v>
      </c>
      <c r="BF160" s="422">
        <v>1583.9048719999998</v>
      </c>
      <c r="BG160" s="434">
        <v>147.834654</v>
      </c>
      <c r="BH160" s="430">
        <v>697.84230500000024</v>
      </c>
      <c r="BI160" s="422">
        <v>279.30268300000006</v>
      </c>
      <c r="BJ160" s="422">
        <v>110.89115900000002</v>
      </c>
      <c r="BK160" s="422">
        <v>7.1494200000000001</v>
      </c>
      <c r="BL160" s="434">
        <v>0</v>
      </c>
      <c r="BM160" s="430">
        <v>2018.8144430000013</v>
      </c>
      <c r="BN160" s="422">
        <v>2022.8254980000015</v>
      </c>
      <c r="BO160" s="422">
        <v>2102.0999179999994</v>
      </c>
      <c r="BP160" s="422">
        <v>1762.515123000001</v>
      </c>
      <c r="BQ160" s="434">
        <v>1145.4411320000002</v>
      </c>
      <c r="BR160" s="430">
        <v>262.05760300000009</v>
      </c>
      <c r="BS160" s="422">
        <v>73.468483000000006</v>
      </c>
      <c r="BT160" s="422">
        <v>511.58426899999972</v>
      </c>
      <c r="BU160" s="422">
        <v>74.725464000000002</v>
      </c>
      <c r="BV160" s="422">
        <v>321.16799700000018</v>
      </c>
      <c r="BW160" s="422">
        <v>901.78957899999955</v>
      </c>
      <c r="BX160" s="422">
        <v>0</v>
      </c>
      <c r="BY160" s="423">
        <v>13.705254999999999</v>
      </c>
      <c r="BZ160" s="423">
        <v>103.03973599999998</v>
      </c>
      <c r="CA160" s="423">
        <v>785.71055800000022</v>
      </c>
      <c r="CB160" s="423">
        <v>279.34763600000008</v>
      </c>
      <c r="CC160" s="423">
        <v>1.5603500000000001</v>
      </c>
      <c r="CD160" s="423">
        <v>0</v>
      </c>
      <c r="CE160" s="423">
        <v>0</v>
      </c>
      <c r="CF160" s="423">
        <v>462.4016309999999</v>
      </c>
      <c r="CG160" s="423">
        <v>701.31941199999972</v>
      </c>
      <c r="CH160" s="423">
        <v>1232.6503909999999</v>
      </c>
      <c r="CI160" s="423">
        <v>0</v>
      </c>
      <c r="CJ160" s="423">
        <v>200.03015200000002</v>
      </c>
      <c r="CK160" s="423">
        <v>103.08777400000002</v>
      </c>
      <c r="CL160" s="423">
        <v>499.40667800000011</v>
      </c>
      <c r="CM160" s="423">
        <v>98.224708999999976</v>
      </c>
      <c r="CN160" s="423">
        <v>93.327480000000008</v>
      </c>
      <c r="CO160" s="423">
        <v>235.63901200000004</v>
      </c>
      <c r="CP160" s="423">
        <v>71.019176999999999</v>
      </c>
      <c r="CQ160" s="423">
        <v>616.85378000000003</v>
      </c>
      <c r="CR160" s="423">
        <v>894.6521170000002</v>
      </c>
      <c r="CS160" s="423">
        <v>262.58928300000002</v>
      </c>
      <c r="CT160" s="423">
        <v>1172.5503089999997</v>
      </c>
      <c r="CU160" s="423">
        <v>174.97284599999998</v>
      </c>
      <c r="CV160" s="6"/>
      <c r="CW160" s="6"/>
      <c r="CX160" s="6"/>
      <c r="CY160" s="6"/>
      <c r="CZ160" s="6"/>
    </row>
    <row r="161" s="337" customFormat="true" ht="15" customHeight="true" x14ac:dyDescent="0.2">
      <c r="A161" s="1069"/>
      <c r="B161" s="387" t="s">
        <v>492</v>
      </c>
      <c r="C161" s="140">
        <v>47.809746812416122</v>
      </c>
      <c r="D161" s="139">
        <v>58.651532474511939</v>
      </c>
      <c r="E161" s="139">
        <v>60.414298742526526</v>
      </c>
      <c r="F161" s="139">
        <v>32.923549313685967</v>
      </c>
      <c r="G161" s="138">
        <v>4.6248052190912414</v>
      </c>
      <c r="H161" s="137">
        <v>45.255472756741483</v>
      </c>
      <c r="I161" s="139">
        <v>22.687953783875614</v>
      </c>
      <c r="J161" s="139">
        <v>7.0137890967406396</v>
      </c>
      <c r="K161" s="139">
        <v>2.9461415034196592</v>
      </c>
      <c r="L161" s="136">
        <v>1.7997716998744437</v>
      </c>
      <c r="M161" s="140">
        <v>44.494982185870938</v>
      </c>
      <c r="N161" s="139">
        <v>58.008567682245186</v>
      </c>
      <c r="O161" s="139">
        <v>59.723852484915575</v>
      </c>
      <c r="P161" s="139">
        <v>61.639048683120301</v>
      </c>
      <c r="Q161" s="138">
        <v>32.887437025640239</v>
      </c>
      <c r="R161" s="137">
        <v>22.501696108448776</v>
      </c>
      <c r="S161" s="139">
        <v>4.3935369153152717</v>
      </c>
      <c r="T161" s="139">
        <v>59.353885447548357</v>
      </c>
      <c r="U161" s="139">
        <v>70.191051655161388</v>
      </c>
      <c r="V161" s="139">
        <v>35.09902192519764</v>
      </c>
      <c r="W161" s="139">
        <v>56.483602747985849</v>
      </c>
      <c r="X161" s="139">
        <v>2.4502198754124032</v>
      </c>
      <c r="Y161" s="139">
        <v>10.239270899730633</v>
      </c>
      <c r="Z161" s="139">
        <v>51.794797476182872</v>
      </c>
      <c r="AA161" s="139">
        <v>45.879458583533207</v>
      </c>
      <c r="AB161" s="139">
        <v>18.775198036468364</v>
      </c>
      <c r="AC161" s="139">
        <v>3.1269713496133749</v>
      </c>
      <c r="AD161" s="139">
        <v>7.1605546291597069</v>
      </c>
      <c r="AE161" s="139">
        <v>81.962539728406583</v>
      </c>
      <c r="AF161" s="139">
        <v>38.869004413979283</v>
      </c>
      <c r="AG161" s="139">
        <v>19.714472347976933</v>
      </c>
      <c r="AH161" s="139">
        <v>34.032579632962275</v>
      </c>
      <c r="AI161" s="139">
        <v>1.7186668414006769</v>
      </c>
      <c r="AJ161" s="139">
        <v>47.627169100451809</v>
      </c>
      <c r="AK161" s="139">
        <v>70.370497246839946</v>
      </c>
      <c r="AL161" s="139">
        <v>48.586274493225794</v>
      </c>
      <c r="AM161" s="139">
        <v>55.542636085967153</v>
      </c>
      <c r="AN161" s="139">
        <v>54.3262743886892</v>
      </c>
      <c r="AO161" s="139">
        <v>58.607286086681242</v>
      </c>
      <c r="AP161" s="139">
        <v>61.75723202125598</v>
      </c>
      <c r="AQ161" s="139">
        <v>27.878969002838712</v>
      </c>
      <c r="AR161" s="139">
        <v>45.111570740807608</v>
      </c>
      <c r="AS161" s="139">
        <v>63.717183196065662</v>
      </c>
      <c r="AT161" s="139">
        <v>29.416149807533721</v>
      </c>
      <c r="AU161" s="136">
        <v>35.713912177555308</v>
      </c>
      <c r="AV161" s="425"/>
      <c r="AW161" s="425"/>
      <c r="AX161" s="425"/>
      <c r="AY161" s="425"/>
      <c r="AZ161" s="199"/>
      <c r="BA161" s="1089"/>
      <c r="BB161" s="585" t="s">
        <v>492</v>
      </c>
      <c r="BC161" s="430">
        <v>6039.8761329999961</v>
      </c>
      <c r="BD161" s="422">
        <v>7410.9036519999981</v>
      </c>
      <c r="BE161" s="422">
        <v>7634.9586150000005</v>
      </c>
      <c r="BF161" s="422">
        <v>4160.1902810000038</v>
      </c>
      <c r="BG161" s="434">
        <v>584.167776</v>
      </c>
      <c r="BH161" s="430">
        <v>1692.7479359999991</v>
      </c>
      <c r="BI161" s="422">
        <v>844.94519499999967</v>
      </c>
      <c r="BJ161" s="422">
        <v>261.98630800000007</v>
      </c>
      <c r="BK161" s="422">
        <v>110.23421399999998</v>
      </c>
      <c r="BL161" s="434">
        <v>67.135941000000003</v>
      </c>
      <c r="BM161" s="430">
        <v>3959.7824490000007</v>
      </c>
      <c r="BN161" s="422">
        <v>5160.3557029999984</v>
      </c>
      <c r="BO161" s="422">
        <v>5319.138556000009</v>
      </c>
      <c r="BP161" s="422">
        <v>5487.7585210000052</v>
      </c>
      <c r="BQ161" s="434">
        <v>2926.0116340000041</v>
      </c>
      <c r="BR161" s="430">
        <v>488.10301800000002</v>
      </c>
      <c r="BS161" s="422">
        <v>237.07444599999997</v>
      </c>
      <c r="BT161" s="422">
        <v>1796.154477000001</v>
      </c>
      <c r="BU161" s="422">
        <v>1827.0739990000004</v>
      </c>
      <c r="BV161" s="422">
        <v>435.28950400000014</v>
      </c>
      <c r="BW161" s="422">
        <v>1800.050206000001</v>
      </c>
      <c r="BX161" s="422">
        <v>7.4464090000000001</v>
      </c>
      <c r="BY161" s="423">
        <v>29.243448000000004</v>
      </c>
      <c r="BZ161" s="423">
        <v>339.32187999999985</v>
      </c>
      <c r="CA161" s="423">
        <v>1261.7772369999986</v>
      </c>
      <c r="CB161" s="423">
        <v>321.00280800000007</v>
      </c>
      <c r="CC161" s="423">
        <v>8.8855430000000002</v>
      </c>
      <c r="CD161" s="423">
        <v>12.180451999999999</v>
      </c>
      <c r="CE161" s="423">
        <v>1128.8520730000014</v>
      </c>
      <c r="CF161" s="423">
        <v>782.34936999999991</v>
      </c>
      <c r="CG161" s="423">
        <v>517.92771700000003</v>
      </c>
      <c r="CH161" s="423">
        <v>1300.719812</v>
      </c>
      <c r="CI161" s="423">
        <v>13.029949</v>
      </c>
      <c r="CJ161" s="423">
        <v>1484.6619890000002</v>
      </c>
      <c r="CK161" s="423">
        <v>1379.8979839999997</v>
      </c>
      <c r="CL161" s="423">
        <v>2082.8399750000003</v>
      </c>
      <c r="CM161" s="423">
        <v>514.04126000000042</v>
      </c>
      <c r="CN161" s="423">
        <v>761.96895299999983</v>
      </c>
      <c r="CO161" s="423">
        <v>842.35480200000052</v>
      </c>
      <c r="CP161" s="423">
        <v>1102.3232589999998</v>
      </c>
      <c r="CQ161" s="423">
        <v>683.84635200000002</v>
      </c>
      <c r="CR161" s="423">
        <v>1200.1203540000001</v>
      </c>
      <c r="CS161" s="423">
        <v>1311.7858559999991</v>
      </c>
      <c r="CT161" s="423">
        <v>1102.8028399999998</v>
      </c>
      <c r="CU161" s="423">
        <v>1056.9704849999998</v>
      </c>
      <c r="CV161" s="6"/>
      <c r="CW161" s="6"/>
      <c r="CX161" s="6"/>
      <c r="CY161" s="6"/>
      <c r="CZ161" s="6"/>
    </row>
    <row r="162" s="337" customFormat="true" ht="15" customHeight="true" x14ac:dyDescent="0.2">
      <c r="A162" s="1069"/>
      <c r="B162" s="387" t="s">
        <v>349</v>
      </c>
      <c r="C162" s="140">
        <v>27.237049427060395</v>
      </c>
      <c r="D162" s="139">
        <v>13.453040576478612</v>
      </c>
      <c r="E162" s="139">
        <v>7.8862705440372523</v>
      </c>
      <c r="F162" s="139">
        <v>3.1703260131412092</v>
      </c>
      <c r="G162" s="138">
        <v>2.7307133650877377E-2</v>
      </c>
      <c r="H162" s="137">
        <v>9.9087714297934699</v>
      </c>
      <c r="I162" s="139">
        <v>1.9655742601784196</v>
      </c>
      <c r="J162" s="139">
        <v>0.30148757843484847</v>
      </c>
      <c r="K162" s="139">
        <v>0</v>
      </c>
      <c r="L162" s="136">
        <v>0</v>
      </c>
      <c r="M162" s="140">
        <v>30.453411384097151</v>
      </c>
      <c r="N162" s="139">
        <v>16.681637080158797</v>
      </c>
      <c r="O162" s="139">
        <v>11.065273431812322</v>
      </c>
      <c r="P162" s="139">
        <v>7.4639793536303847</v>
      </c>
      <c r="Q162" s="138">
        <v>2.7221078197610282</v>
      </c>
      <c r="R162" s="137">
        <v>19.269003079347048</v>
      </c>
      <c r="S162" s="139">
        <v>2.4345968606828819E-2</v>
      </c>
      <c r="T162" s="139">
        <v>6.8891653294440705</v>
      </c>
      <c r="U162" s="139">
        <v>10.837664359122574</v>
      </c>
      <c r="V162" s="139">
        <v>1.5294911524202348</v>
      </c>
      <c r="W162" s="139">
        <v>1.9682265394657987</v>
      </c>
      <c r="X162" s="139">
        <v>44.987200673472657</v>
      </c>
      <c r="Y162" s="139">
        <v>13.756758636340635</v>
      </c>
      <c r="Z162" s="139">
        <v>16.739524206883125</v>
      </c>
      <c r="AA162" s="139">
        <v>9.5861713442887542</v>
      </c>
      <c r="AB162" s="139">
        <v>2.4737404905294582</v>
      </c>
      <c r="AC162" s="139">
        <v>38.110111018470974</v>
      </c>
      <c r="AD162" s="139">
        <v>7.8791060817848031</v>
      </c>
      <c r="AE162" s="139">
        <v>3.4937228416087671</v>
      </c>
      <c r="AF162" s="139">
        <v>24.321586031141745</v>
      </c>
      <c r="AG162" s="139">
        <v>28.432812540754753</v>
      </c>
      <c r="AH162" s="139">
        <v>3.4331889819511727</v>
      </c>
      <c r="AI162" s="139">
        <v>1.5676149561295372</v>
      </c>
      <c r="AJ162" s="139">
        <v>5.3266398557687795</v>
      </c>
      <c r="AK162" s="139">
        <v>3.6452163597518017</v>
      </c>
      <c r="AL162" s="139">
        <v>12.671660381237409</v>
      </c>
      <c r="AM162" s="139">
        <v>2.5040513398979232</v>
      </c>
      <c r="AN162" s="139">
        <v>4.858361182957565</v>
      </c>
      <c r="AO162" s="139">
        <v>9.1249945819791431</v>
      </c>
      <c r="AP162" s="139">
        <v>1.5853917874510686</v>
      </c>
      <c r="AQ162" s="139">
        <v>24.858953678973723</v>
      </c>
      <c r="AR162" s="139">
        <v>11.4132716939726</v>
      </c>
      <c r="AS162" s="139">
        <v>9.2510021672721976</v>
      </c>
      <c r="AT162" s="139">
        <v>26.689727225606863</v>
      </c>
      <c r="AU162" s="136">
        <v>9.2203630497787952</v>
      </c>
      <c r="AV162" s="425"/>
      <c r="AW162" s="425"/>
      <c r="AX162" s="425"/>
      <c r="AY162" s="425"/>
      <c r="AZ162" s="199"/>
      <c r="BA162" s="1089"/>
      <c r="BB162" s="585" t="s">
        <v>349</v>
      </c>
      <c r="BC162" s="430">
        <v>3440.8967990000046</v>
      </c>
      <c r="BD162" s="422">
        <v>1699.8564799999992</v>
      </c>
      <c r="BE162" s="422">
        <v>996.64070400000014</v>
      </c>
      <c r="BF162" s="422">
        <v>400.59956300000005</v>
      </c>
      <c r="BG162" s="434">
        <v>3.4492149999999997</v>
      </c>
      <c r="BH162" s="430">
        <v>370.6303650000001</v>
      </c>
      <c r="BI162" s="422">
        <v>73.201952999999989</v>
      </c>
      <c r="BJ162" s="422">
        <v>11.261476</v>
      </c>
      <c r="BK162" s="422">
        <v>0</v>
      </c>
      <c r="BL162" s="434">
        <v>0</v>
      </c>
      <c r="BM162" s="430">
        <v>2710.1681580000013</v>
      </c>
      <c r="BN162" s="422">
        <v>1483.9735659999994</v>
      </c>
      <c r="BO162" s="422">
        <v>985.49775499999987</v>
      </c>
      <c r="BP162" s="422">
        <v>664.522201</v>
      </c>
      <c r="BQ162" s="434">
        <v>242.18728699999991</v>
      </c>
      <c r="BR162" s="430">
        <v>417.97998300000006</v>
      </c>
      <c r="BS162" s="422">
        <v>1.313704</v>
      </c>
      <c r="BT162" s="422">
        <v>208.47843499999996</v>
      </c>
      <c r="BU162" s="422">
        <v>282.10454600000008</v>
      </c>
      <c r="BV162" s="422">
        <v>18.968375999999999</v>
      </c>
      <c r="BW162" s="422">
        <v>62.724515000000004</v>
      </c>
      <c r="BX162" s="422">
        <v>136.719606</v>
      </c>
      <c r="BY162" s="423">
        <v>39.289423999999997</v>
      </c>
      <c r="BZ162" s="423">
        <v>109.66519999999996</v>
      </c>
      <c r="CA162" s="423">
        <v>263.63896099999999</v>
      </c>
      <c r="CB162" s="423">
        <v>42.29396899999999</v>
      </c>
      <c r="CC162" s="423">
        <v>108.29297500000007</v>
      </c>
      <c r="CD162" s="423">
        <v>13.402743000000001</v>
      </c>
      <c r="CE162" s="423">
        <v>48.118277999999997</v>
      </c>
      <c r="CF162" s="423">
        <v>489.54116000000016</v>
      </c>
      <c r="CG162" s="423">
        <v>746.9711299999999</v>
      </c>
      <c r="CH162" s="423">
        <v>131.21594000000002</v>
      </c>
      <c r="CI162" s="423">
        <v>11.88476</v>
      </c>
      <c r="CJ162" s="423">
        <v>166.04513500000002</v>
      </c>
      <c r="CK162" s="423">
        <v>71.479198000000025</v>
      </c>
      <c r="CL162" s="423">
        <v>543.22009800000012</v>
      </c>
      <c r="CM162" s="423">
        <v>23.174731999999999</v>
      </c>
      <c r="CN162" s="423">
        <v>68.142357000000004</v>
      </c>
      <c r="CO162" s="423">
        <v>131.152345</v>
      </c>
      <c r="CP162" s="423">
        <v>28.298131000000001</v>
      </c>
      <c r="CQ162" s="423">
        <v>609.76805800000011</v>
      </c>
      <c r="CR162" s="423">
        <v>303.63162799999998</v>
      </c>
      <c r="CS162" s="423">
        <v>190.45621900000009</v>
      </c>
      <c r="CT162" s="423">
        <v>1000.5900560000002</v>
      </c>
      <c r="CU162" s="423">
        <v>272.88109899999989</v>
      </c>
      <c r="CV162" s="6"/>
      <c r="CW162" s="6"/>
      <c r="CX162" s="6"/>
      <c r="CY162" s="6"/>
      <c r="CZ162" s="6"/>
    </row>
    <row r="163" s="337" customFormat="true" ht="15" customHeight="true" x14ac:dyDescent="0.2">
      <c r="A163" s="1069"/>
      <c r="B163" s="387" t="s">
        <v>387</v>
      </c>
      <c r="C163" s="140">
        <v>0.30953776218783935</v>
      </c>
      <c r="D163" s="139">
        <v>0.13900158631380086</v>
      </c>
      <c r="E163" s="139">
        <v>1.9959758096801228E-2</v>
      </c>
      <c r="F163" s="139">
        <v>0</v>
      </c>
      <c r="G163" s="138">
        <v>0</v>
      </c>
      <c r="H163" s="137">
        <v>0</v>
      </c>
      <c r="I163" s="139">
        <v>0</v>
      </c>
      <c r="J163" s="139">
        <v>0</v>
      </c>
      <c r="K163" s="139">
        <v>0</v>
      </c>
      <c r="L163" s="136">
        <v>0</v>
      </c>
      <c r="M163" s="140">
        <v>0.4394049425642606</v>
      </c>
      <c r="N163" s="139">
        <v>0.16362113222922114</v>
      </c>
      <c r="O163" s="139">
        <v>3.3774457771897776E-2</v>
      </c>
      <c r="P163" s="139">
        <v>2.8332386433852576E-2</v>
      </c>
      <c r="Q163" s="138">
        <v>0</v>
      </c>
      <c r="R163" s="137">
        <v>0</v>
      </c>
      <c r="S163" s="139">
        <v>0</v>
      </c>
      <c r="T163" s="139">
        <v>0</v>
      </c>
      <c r="U163" s="139">
        <v>0</v>
      </c>
      <c r="V163" s="139">
        <v>0</v>
      </c>
      <c r="W163" s="139">
        <v>0</v>
      </c>
      <c r="X163" s="139">
        <v>0</v>
      </c>
      <c r="Y163" s="139">
        <v>0</v>
      </c>
      <c r="Z163" s="139">
        <v>0</v>
      </c>
      <c r="AA163" s="139">
        <v>0</v>
      </c>
      <c r="AB163" s="139">
        <v>0</v>
      </c>
      <c r="AC163" s="139">
        <v>0</v>
      </c>
      <c r="AD163" s="139">
        <v>0</v>
      </c>
      <c r="AE163" s="139">
        <v>0</v>
      </c>
      <c r="AF163" s="139">
        <v>0</v>
      </c>
      <c r="AG163" s="139">
        <v>0</v>
      </c>
      <c r="AH163" s="139">
        <v>6.59983892288145E-2</v>
      </c>
      <c r="AI163" s="139">
        <v>0</v>
      </c>
      <c r="AJ163" s="139">
        <v>0</v>
      </c>
      <c r="AK163" s="139">
        <v>0</v>
      </c>
      <c r="AL163" s="139">
        <v>1.3218880951112328</v>
      </c>
      <c r="AM163" s="139">
        <v>0</v>
      </c>
      <c r="AN163" s="139">
        <v>0</v>
      </c>
      <c r="AO163" s="139">
        <v>0</v>
      </c>
      <c r="AP163" s="139">
        <v>0</v>
      </c>
      <c r="AQ163" s="139">
        <v>0</v>
      </c>
      <c r="AR163" s="139">
        <v>0</v>
      </c>
      <c r="AS163" s="139">
        <v>0</v>
      </c>
      <c r="AT163" s="139">
        <v>0</v>
      </c>
      <c r="AU163" s="136">
        <v>0</v>
      </c>
      <c r="AV163" s="425"/>
      <c r="AW163" s="425"/>
      <c r="AX163" s="425"/>
      <c r="AY163" s="425"/>
      <c r="AZ163" s="199"/>
      <c r="BA163" s="1089"/>
      <c r="BB163" s="585" t="s">
        <v>387</v>
      </c>
      <c r="BC163" s="430">
        <v>39.104363999999997</v>
      </c>
      <c r="BD163" s="422">
        <v>17.56352</v>
      </c>
      <c r="BE163" s="422">
        <v>2.5224479999999998</v>
      </c>
      <c r="BF163" s="422">
        <v>0</v>
      </c>
      <c r="BG163" s="434">
        <v>0</v>
      </c>
      <c r="BH163" s="430">
        <v>0</v>
      </c>
      <c r="BI163" s="422">
        <v>0</v>
      </c>
      <c r="BJ163" s="422">
        <v>0</v>
      </c>
      <c r="BK163" s="422">
        <v>0</v>
      </c>
      <c r="BL163" s="434">
        <v>0</v>
      </c>
      <c r="BM163" s="430">
        <v>39.104363999999997</v>
      </c>
      <c r="BN163" s="422">
        <v>14.555491999999999</v>
      </c>
      <c r="BO163" s="422">
        <v>3.0080279999999999</v>
      </c>
      <c r="BP163" s="422">
        <v>2.5224479999999998</v>
      </c>
      <c r="BQ163" s="434">
        <v>0</v>
      </c>
      <c r="BR163" s="430">
        <v>0</v>
      </c>
      <c r="BS163" s="422">
        <v>0</v>
      </c>
      <c r="BT163" s="422">
        <v>0</v>
      </c>
      <c r="BU163" s="422">
        <v>0</v>
      </c>
      <c r="BV163" s="422">
        <v>0</v>
      </c>
      <c r="BW163" s="422">
        <v>0</v>
      </c>
      <c r="BX163" s="422">
        <v>0</v>
      </c>
      <c r="BY163" s="423">
        <v>0</v>
      </c>
      <c r="BZ163" s="423">
        <v>0</v>
      </c>
      <c r="CA163" s="423">
        <v>0</v>
      </c>
      <c r="CB163" s="423">
        <v>0</v>
      </c>
      <c r="CC163" s="423">
        <v>0</v>
      </c>
      <c r="CD163" s="423">
        <v>0</v>
      </c>
      <c r="CE163" s="423">
        <v>0</v>
      </c>
      <c r="CF163" s="423">
        <v>0</v>
      </c>
      <c r="CG163" s="423">
        <v>0</v>
      </c>
      <c r="CH163" s="423">
        <v>2.5224479999999998</v>
      </c>
      <c r="CI163" s="423">
        <v>0</v>
      </c>
      <c r="CJ163" s="423">
        <v>0</v>
      </c>
      <c r="CK163" s="423">
        <v>0</v>
      </c>
      <c r="CL163" s="423">
        <v>56.667884000000001</v>
      </c>
      <c r="CM163" s="423">
        <v>0</v>
      </c>
      <c r="CN163" s="423">
        <v>0</v>
      </c>
      <c r="CO163" s="423">
        <v>0</v>
      </c>
      <c r="CP163" s="423">
        <v>0</v>
      </c>
      <c r="CQ163" s="423">
        <v>0</v>
      </c>
      <c r="CR163" s="423">
        <v>0</v>
      </c>
      <c r="CS163" s="423">
        <v>0</v>
      </c>
      <c r="CT163" s="423">
        <v>0</v>
      </c>
      <c r="CU163" s="423">
        <v>0</v>
      </c>
      <c r="CV163" s="6"/>
      <c r="CW163" s="6"/>
      <c r="CX163" s="6"/>
      <c r="CY163" s="6"/>
      <c r="CZ163" s="6"/>
    </row>
    <row r="164" s="337" customFormat="true" ht="15" customHeight="true" x14ac:dyDescent="0.2">
      <c r="A164" s="1069"/>
      <c r="B164" s="387" t="s">
        <v>453</v>
      </c>
      <c r="C164" s="140">
        <v>0</v>
      </c>
      <c r="D164" s="139">
        <v>0</v>
      </c>
      <c r="E164" s="139">
        <v>1.048388816651752E-2</v>
      </c>
      <c r="F164" s="139">
        <v>0</v>
      </c>
      <c r="G164" s="138">
        <v>0</v>
      </c>
      <c r="H164" s="137">
        <v>0</v>
      </c>
      <c r="I164" s="139">
        <v>0</v>
      </c>
      <c r="J164" s="139">
        <v>0</v>
      </c>
      <c r="K164" s="139">
        <v>0</v>
      </c>
      <c r="L164" s="136">
        <v>0</v>
      </c>
      <c r="M164" s="140">
        <v>0</v>
      </c>
      <c r="N164" s="139">
        <v>0</v>
      </c>
      <c r="O164" s="139">
        <v>0</v>
      </c>
      <c r="P164" s="139">
        <v>1.4881621782313658E-2</v>
      </c>
      <c r="Q164" s="138">
        <v>0</v>
      </c>
      <c r="R164" s="137">
        <v>0</v>
      </c>
      <c r="S164" s="139">
        <v>0</v>
      </c>
      <c r="T164" s="139">
        <v>0</v>
      </c>
      <c r="U164" s="139">
        <v>0</v>
      </c>
      <c r="V164" s="139">
        <v>0</v>
      </c>
      <c r="W164" s="139">
        <v>0</v>
      </c>
      <c r="X164" s="139">
        <v>0</v>
      </c>
      <c r="Y164" s="139">
        <v>0</v>
      </c>
      <c r="Z164" s="139">
        <v>0</v>
      </c>
      <c r="AA164" s="139">
        <v>0</v>
      </c>
      <c r="AB164" s="139">
        <v>0</v>
      </c>
      <c r="AC164" s="139">
        <v>0</v>
      </c>
      <c r="AD164" s="139">
        <v>0</v>
      </c>
      <c r="AE164" s="139">
        <v>0</v>
      </c>
      <c r="AF164" s="139">
        <v>0</v>
      </c>
      <c r="AG164" s="139">
        <v>0</v>
      </c>
      <c r="AH164" s="139">
        <v>0</v>
      </c>
      <c r="AI164" s="139">
        <v>0</v>
      </c>
      <c r="AJ164" s="139">
        <v>0</v>
      </c>
      <c r="AK164" s="139">
        <v>0</v>
      </c>
      <c r="AL164" s="139">
        <v>0</v>
      </c>
      <c r="AM164" s="139">
        <v>0</v>
      </c>
      <c r="AN164" s="139">
        <v>0</v>
      </c>
      <c r="AO164" s="139">
        <v>0</v>
      </c>
      <c r="AP164" s="139">
        <v>0</v>
      </c>
      <c r="AQ164" s="139">
        <v>0</v>
      </c>
      <c r="AR164" s="139">
        <v>0</v>
      </c>
      <c r="AS164" s="139">
        <v>0</v>
      </c>
      <c r="AT164" s="139">
        <v>0</v>
      </c>
      <c r="AU164" s="136">
        <v>4.4767608443081933E-2</v>
      </c>
      <c r="AV164" s="425"/>
      <c r="AW164" s="425"/>
      <c r="AX164" s="425"/>
      <c r="AY164" s="425"/>
      <c r="AZ164" s="199"/>
      <c r="BA164" s="1089"/>
      <c r="BB164" s="585" t="s">
        <v>453</v>
      </c>
      <c r="BC164" s="430">
        <v>0</v>
      </c>
      <c r="BD164" s="422">
        <v>0</v>
      </c>
      <c r="BE164" s="422">
        <v>1.324919</v>
      </c>
      <c r="BF164" s="422">
        <v>0</v>
      </c>
      <c r="BG164" s="434">
        <v>0</v>
      </c>
      <c r="BH164" s="430">
        <v>0</v>
      </c>
      <c r="BI164" s="422">
        <v>0</v>
      </c>
      <c r="BJ164" s="422">
        <v>0</v>
      </c>
      <c r="BK164" s="422">
        <v>0</v>
      </c>
      <c r="BL164" s="434">
        <v>0</v>
      </c>
      <c r="BM164" s="430">
        <v>0</v>
      </c>
      <c r="BN164" s="422">
        <v>0</v>
      </c>
      <c r="BO164" s="422">
        <v>0</v>
      </c>
      <c r="BP164" s="422">
        <v>1.324919</v>
      </c>
      <c r="BQ164" s="434">
        <v>0</v>
      </c>
      <c r="BR164" s="430">
        <v>0</v>
      </c>
      <c r="BS164" s="422">
        <v>0</v>
      </c>
      <c r="BT164" s="422">
        <v>0</v>
      </c>
      <c r="BU164" s="422">
        <v>0</v>
      </c>
      <c r="BV164" s="422">
        <v>0</v>
      </c>
      <c r="BW164" s="422">
        <v>0</v>
      </c>
      <c r="BX164" s="422">
        <v>0</v>
      </c>
      <c r="BY164" s="423">
        <v>0</v>
      </c>
      <c r="BZ164" s="423">
        <v>0</v>
      </c>
      <c r="CA164" s="423">
        <v>0</v>
      </c>
      <c r="CB164" s="423">
        <v>0</v>
      </c>
      <c r="CC164" s="423">
        <v>0</v>
      </c>
      <c r="CD164" s="423">
        <v>0</v>
      </c>
      <c r="CE164" s="423">
        <v>0</v>
      </c>
      <c r="CF164" s="423">
        <v>0</v>
      </c>
      <c r="CG164" s="423">
        <v>0</v>
      </c>
      <c r="CH164" s="423">
        <v>0</v>
      </c>
      <c r="CI164" s="423">
        <v>0</v>
      </c>
      <c r="CJ164" s="423">
        <v>0</v>
      </c>
      <c r="CK164" s="423">
        <v>0</v>
      </c>
      <c r="CL164" s="423">
        <v>0</v>
      </c>
      <c r="CM164" s="423">
        <v>0</v>
      </c>
      <c r="CN164" s="423">
        <v>0</v>
      </c>
      <c r="CO164" s="423">
        <v>0</v>
      </c>
      <c r="CP164" s="423">
        <v>0</v>
      </c>
      <c r="CQ164" s="423">
        <v>0</v>
      </c>
      <c r="CR164" s="423">
        <v>0</v>
      </c>
      <c r="CS164" s="423">
        <v>0</v>
      </c>
      <c r="CT164" s="423">
        <v>0</v>
      </c>
      <c r="CU164" s="423">
        <v>1.324919</v>
      </c>
      <c r="CV164" s="6"/>
      <c r="CW164" s="6"/>
      <c r="CX164" s="6"/>
      <c r="CY164" s="6"/>
      <c r="CZ164" s="6"/>
    </row>
    <row r="165" s="337" customFormat="true" ht="15" customHeight="true" x14ac:dyDescent="0.2">
      <c r="A165" s="1070"/>
      <c r="B165" s="388" t="s">
        <v>46</v>
      </c>
      <c r="C165" s="140">
        <v>0.44594513926828494</v>
      </c>
      <c r="D165" s="139">
        <v>0.5362423658558455</v>
      </c>
      <c r="E165" s="139">
        <v>0.41120971222372182</v>
      </c>
      <c r="F165" s="139">
        <v>7.1469561910770293E-2</v>
      </c>
      <c r="G165" s="138">
        <v>0</v>
      </c>
      <c r="H165" s="137">
        <v>0.119114688325008</v>
      </c>
      <c r="I165" s="139">
        <v>0</v>
      </c>
      <c r="J165" s="139">
        <v>0</v>
      </c>
      <c r="K165" s="139">
        <v>0</v>
      </c>
      <c r="L165" s="136">
        <v>0</v>
      </c>
      <c r="M165" s="140">
        <v>0.58891575706940857</v>
      </c>
      <c r="N165" s="139">
        <v>0.44969121392387496</v>
      </c>
      <c r="O165" s="139">
        <v>0.62151453745539942</v>
      </c>
      <c r="P165" s="139">
        <v>0.26775527613046984</v>
      </c>
      <c r="Q165" s="138">
        <v>0.1015036473071871</v>
      </c>
      <c r="R165" s="137">
        <v>1.9953774508900064</v>
      </c>
      <c r="S165" s="139">
        <v>0</v>
      </c>
      <c r="T165" s="139">
        <v>0</v>
      </c>
      <c r="U165" s="139">
        <v>0</v>
      </c>
      <c r="V165" s="139">
        <v>0</v>
      </c>
      <c r="W165" s="139">
        <v>0</v>
      </c>
      <c r="X165" s="139">
        <v>0</v>
      </c>
      <c r="Y165" s="139">
        <v>0.4691452598525242</v>
      </c>
      <c r="Z165" s="139">
        <v>0</v>
      </c>
      <c r="AA165" s="139">
        <v>0</v>
      </c>
      <c r="AB165" s="139">
        <v>0</v>
      </c>
      <c r="AC165" s="139">
        <v>0</v>
      </c>
      <c r="AD165" s="139">
        <v>0</v>
      </c>
      <c r="AE165" s="139">
        <v>2.2496240238141287</v>
      </c>
      <c r="AF165" s="139">
        <v>0.14323499251179206</v>
      </c>
      <c r="AG165" s="139">
        <v>0.31397452050821661</v>
      </c>
      <c r="AH165" s="139">
        <v>0.39058311781550048</v>
      </c>
      <c r="AI165" s="139">
        <v>0</v>
      </c>
      <c r="AJ165" s="139">
        <v>0.19200938747933965</v>
      </c>
      <c r="AK165" s="139">
        <v>0</v>
      </c>
      <c r="AL165" s="139">
        <v>0.14033615241258174</v>
      </c>
      <c r="AM165" s="139">
        <v>0</v>
      </c>
      <c r="AN165" s="139">
        <v>0</v>
      </c>
      <c r="AO165" s="139">
        <v>0.67294292447650939</v>
      </c>
      <c r="AP165" s="139">
        <v>0.18643589997835167</v>
      </c>
      <c r="AQ165" s="139">
        <v>0.86245074972538904</v>
      </c>
      <c r="AR165" s="139">
        <v>0</v>
      </c>
      <c r="AS165" s="139">
        <v>0</v>
      </c>
      <c r="AT165" s="139">
        <v>0.28599900698770681</v>
      </c>
      <c r="AU165" s="136">
        <v>0.89699106760180569</v>
      </c>
      <c r="AV165" s="425"/>
      <c r="AW165" s="425"/>
      <c r="AX165" s="425"/>
      <c r="AY165" s="425"/>
      <c r="AZ165" s="199"/>
      <c r="BA165" s="1089"/>
      <c r="BB165" s="585" t="s">
        <v>46</v>
      </c>
      <c r="BC165" s="430">
        <v>56.336909999999989</v>
      </c>
      <c r="BD165" s="422">
        <v>67.756805999999997</v>
      </c>
      <c r="BE165" s="422">
        <v>51.96731900000001</v>
      </c>
      <c r="BF165" s="422">
        <v>9.0308299999999999</v>
      </c>
      <c r="BG165" s="434">
        <v>0</v>
      </c>
      <c r="BH165" s="430">
        <v>4.4553979999999997</v>
      </c>
      <c r="BI165" s="422">
        <v>0</v>
      </c>
      <c r="BJ165" s="422">
        <v>0</v>
      </c>
      <c r="BK165" s="422">
        <v>0</v>
      </c>
      <c r="BL165" s="434">
        <v>0</v>
      </c>
      <c r="BM165" s="430">
        <v>52.409915999999996</v>
      </c>
      <c r="BN165" s="422">
        <v>40.003859999999996</v>
      </c>
      <c r="BO165" s="422">
        <v>55.353460999999996</v>
      </c>
      <c r="BP165" s="422">
        <v>23.8384</v>
      </c>
      <c r="BQ165" s="434">
        <v>9.0308299999999999</v>
      </c>
      <c r="BR165" s="430">
        <v>43.283393000000004</v>
      </c>
      <c r="BS165" s="422">
        <v>0</v>
      </c>
      <c r="BT165" s="422">
        <v>0</v>
      </c>
      <c r="BU165" s="422">
        <v>0</v>
      </c>
      <c r="BV165" s="422">
        <v>0</v>
      </c>
      <c r="BW165" s="422">
        <v>0</v>
      </c>
      <c r="BX165" s="422">
        <v>0</v>
      </c>
      <c r="BY165" s="423">
        <v>1.3398829999999999</v>
      </c>
      <c r="BZ165" s="423">
        <v>0</v>
      </c>
      <c r="CA165" s="423">
        <v>0</v>
      </c>
      <c r="CB165" s="423">
        <v>0</v>
      </c>
      <c r="CC165" s="423">
        <v>0</v>
      </c>
      <c r="CD165" s="423">
        <v>0</v>
      </c>
      <c r="CE165" s="423">
        <v>30.983577999999998</v>
      </c>
      <c r="CF165" s="423">
        <v>2.8830119999999999</v>
      </c>
      <c r="CG165" s="423">
        <v>8.2485649999999993</v>
      </c>
      <c r="CH165" s="423">
        <v>14.928025</v>
      </c>
      <c r="CI165" s="423">
        <v>0</v>
      </c>
      <c r="CJ165" s="423">
        <v>5.9854289999999999</v>
      </c>
      <c r="CK165" s="423">
        <v>0</v>
      </c>
      <c r="CL165" s="423">
        <v>6.0160559999999998</v>
      </c>
      <c r="CM165" s="423">
        <v>0</v>
      </c>
      <c r="CN165" s="423">
        <v>0</v>
      </c>
      <c r="CO165" s="423">
        <v>9.6721199999999996</v>
      </c>
      <c r="CP165" s="423">
        <v>3.32775</v>
      </c>
      <c r="CQ165" s="423">
        <v>21.155151</v>
      </c>
      <c r="CR165" s="423">
        <v>0</v>
      </c>
      <c r="CS165" s="423">
        <v>0</v>
      </c>
      <c r="CT165" s="423">
        <v>10.722019</v>
      </c>
      <c r="CU165" s="423">
        <v>26.546884000000002</v>
      </c>
      <c r="CV165" s="6"/>
      <c r="CW165" s="6"/>
      <c r="CX165" s="6"/>
      <c r="CY165" s="6"/>
      <c r="CZ165" s="6"/>
    </row>
    <row r="166" s="381" customFormat="true" ht="15" customHeight="true" x14ac:dyDescent="0.2">
      <c r="A166" s="33"/>
      <c r="B166" s="32"/>
      <c r="C166" s="121"/>
      <c r="D166" s="128"/>
      <c r="E166" s="128"/>
      <c r="F166" s="128"/>
      <c r="G166" s="127"/>
      <c r="H166" s="120"/>
      <c r="I166" s="128"/>
      <c r="J166" s="128"/>
      <c r="K166" s="128"/>
      <c r="L166" s="119"/>
      <c r="M166" s="121"/>
      <c r="N166" s="128"/>
      <c r="O166" s="128"/>
      <c r="P166" s="128"/>
      <c r="Q166" s="127"/>
      <c r="R166" s="120"/>
      <c r="S166" s="128"/>
      <c r="T166" s="128"/>
      <c r="U166" s="128"/>
      <c r="V166" s="128"/>
      <c r="W166" s="128"/>
      <c r="X166" s="128"/>
      <c r="Y166" s="128"/>
      <c r="Z166" s="128"/>
      <c r="AA166" s="128"/>
      <c r="AB166" s="128"/>
      <c r="AC166" s="128"/>
      <c r="AD166" s="128"/>
      <c r="AE166" s="128"/>
      <c r="AF166" s="128"/>
      <c r="AG166" s="128"/>
      <c r="AH166" s="128"/>
      <c r="AI166" s="128"/>
      <c r="AJ166" s="128"/>
      <c r="AK166" s="128"/>
      <c r="AL166" s="128"/>
      <c r="AM166" s="128"/>
      <c r="AN166" s="128"/>
      <c r="AO166" s="128"/>
      <c r="AP166" s="128"/>
      <c r="AQ166" s="128"/>
      <c r="AR166" s="128"/>
      <c r="AS166" s="128"/>
      <c r="AT166" s="128"/>
      <c r="AU166" s="119"/>
      <c r="AV166" s="908"/>
      <c r="AW166" s="908"/>
      <c r="AX166" s="908"/>
      <c r="AY166" s="908"/>
      <c r="AZ166" s="361"/>
      <c r="BA166" s="1091"/>
      <c r="BB166" s="585" t="s">
        <v>191</v>
      </c>
      <c r="BC166" s="430">
        <v>12633.148125000003</v>
      </c>
      <c r="BD166" s="422">
        <v>12635.481699000002</v>
      </c>
      <c r="BE166" s="422">
        <v>12637.668191000021</v>
      </c>
      <c r="BF166" s="422">
        <v>12635.910671000034</v>
      </c>
      <c r="BG166" s="434">
        <v>12631.186575999993</v>
      </c>
      <c r="BH166" s="430">
        <v>3740.4270309999997</v>
      </c>
      <c r="BI166" s="422">
        <v>3724.2018519999997</v>
      </c>
      <c r="BJ166" s="422">
        <v>3735.3034770000008</v>
      </c>
      <c r="BK166" s="422">
        <v>3741.6469600000005</v>
      </c>
      <c r="BL166" s="434">
        <v>3730.247620000001</v>
      </c>
      <c r="BM166" s="430">
        <v>8899.3910200000064</v>
      </c>
      <c r="BN166" s="422">
        <v>8895.8509219999942</v>
      </c>
      <c r="BO166" s="422">
        <v>8906.2214420000146</v>
      </c>
      <c r="BP166" s="422">
        <v>8903.0551870000127</v>
      </c>
      <c r="BQ166" s="434">
        <v>8897.0497509999932</v>
      </c>
      <c r="BR166" s="430">
        <v>2169.1832280000021</v>
      </c>
      <c r="BS166" s="422">
        <v>5395.9816559999927</v>
      </c>
      <c r="BT166" s="422">
        <v>3026.1784270000003</v>
      </c>
      <c r="BU166" s="422">
        <v>2603.0013169999988</v>
      </c>
      <c r="BV166" s="422">
        <v>1240.1755949999997</v>
      </c>
      <c r="BW166" s="422">
        <v>3186.8544469999993</v>
      </c>
      <c r="BX166" s="422">
        <v>303.90778700000033</v>
      </c>
      <c r="BY166" s="423">
        <v>285.60088199999979</v>
      </c>
      <c r="BZ166" s="423">
        <v>655.12734199999977</v>
      </c>
      <c r="CA166" s="423">
        <v>2750.2007999999996</v>
      </c>
      <c r="CB166" s="423">
        <v>1709.7172950000004</v>
      </c>
      <c r="CC166" s="423">
        <v>284.15812000000022</v>
      </c>
      <c r="CD166" s="423">
        <v>170.10486799999987</v>
      </c>
      <c r="CE166" s="423">
        <v>1377.2780550000011</v>
      </c>
      <c r="CF166" s="423">
        <v>2012.784690000002</v>
      </c>
      <c r="CG166" s="423">
        <v>2627.1447080000034</v>
      </c>
      <c r="CH166" s="423">
        <v>3821.9841869999977</v>
      </c>
      <c r="CI166" s="423">
        <v>758.14280500000041</v>
      </c>
      <c r="CJ166" s="423">
        <v>3117.2585250000006</v>
      </c>
      <c r="CK166" s="423">
        <v>1960.9041259999983</v>
      </c>
      <c r="CL166" s="423">
        <v>4286.8896549999999</v>
      </c>
      <c r="CM166" s="423">
        <v>925.48949100000118</v>
      </c>
      <c r="CN166" s="423">
        <v>1402.5790680000002</v>
      </c>
      <c r="CO166" s="423">
        <v>1437.286826</v>
      </c>
      <c r="CP166" s="423">
        <v>1784.9298340000009</v>
      </c>
      <c r="CQ166" s="423">
        <v>2452.9111959999991</v>
      </c>
      <c r="CR166" s="423">
        <v>2660.3382109999993</v>
      </c>
      <c r="CS166" s="423">
        <v>2058.7630999999978</v>
      </c>
      <c r="CT166" s="423">
        <v>3748.9707090000024</v>
      </c>
      <c r="CU166" s="423">
        <v>2959.5483119999981</v>
      </c>
      <c r="CV166" s="6"/>
      <c r="CW166" s="6"/>
      <c r="CX166" s="6"/>
      <c r="CY166" s="6"/>
      <c r="CZ166" s="6"/>
    </row>
    <row r="167" s="381" customFormat="true" ht="15" customHeight="true" x14ac:dyDescent="0.2">
      <c r="A167" s="43"/>
      <c r="B167" s="31"/>
      <c r="C167" s="121"/>
      <c r="D167" s="128"/>
      <c r="E167" s="128"/>
      <c r="F167" s="128"/>
      <c r="G167" s="127"/>
      <c r="H167" s="120"/>
      <c r="I167" s="128"/>
      <c r="J167" s="128"/>
      <c r="K167" s="128"/>
      <c r="L167" s="119"/>
      <c r="M167" s="121"/>
      <c r="N167" s="128"/>
      <c r="O167" s="128"/>
      <c r="P167" s="128"/>
      <c r="Q167" s="127"/>
      <c r="R167" s="120"/>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19"/>
      <c r="AV167" s="908"/>
      <c r="AW167" s="908"/>
      <c r="AX167" s="908"/>
      <c r="AY167" s="908"/>
      <c r="AZ167" s="361"/>
      <c r="BA167" s="586"/>
      <c r="BB167" s="585"/>
      <c r="BC167" s="430"/>
      <c r="BD167" s="422"/>
      <c r="BE167" s="422"/>
      <c r="BF167" s="422"/>
      <c r="BG167" s="434"/>
      <c r="BH167" s="430"/>
      <c r="BI167" s="422"/>
      <c r="BJ167" s="422"/>
      <c r="BK167" s="422"/>
      <c r="BL167" s="434"/>
      <c r="BM167" s="430"/>
      <c r="BN167" s="422"/>
      <c r="BO167" s="422"/>
      <c r="BP167" s="422"/>
      <c r="BQ167" s="434"/>
      <c r="BR167" s="430"/>
      <c r="BS167" s="422"/>
      <c r="BT167" s="422"/>
      <c r="BU167" s="422"/>
      <c r="BV167" s="422"/>
      <c r="BW167" s="422"/>
      <c r="BX167" s="422"/>
      <c r="BY167" s="423"/>
      <c r="BZ167" s="423"/>
      <c r="CA167" s="423"/>
      <c r="CB167" s="423"/>
      <c r="CC167" s="423"/>
      <c r="CD167" s="423"/>
      <c r="CE167" s="423"/>
      <c r="CF167" s="423"/>
      <c r="CG167" s="423"/>
      <c r="CH167" s="423"/>
      <c r="CI167" s="423"/>
      <c r="CJ167" s="423"/>
      <c r="CK167" s="423"/>
      <c r="CL167" s="423"/>
      <c r="CM167" s="423"/>
      <c r="CN167" s="423"/>
      <c r="CO167" s="423"/>
      <c r="CP167" s="423"/>
      <c r="CQ167" s="423"/>
      <c r="CR167" s="423"/>
      <c r="CS167" s="423"/>
      <c r="CT167" s="423"/>
      <c r="CU167" s="423"/>
      <c r="CV167" s="6"/>
      <c r="CW167" s="6"/>
      <c r="CX167" s="6"/>
      <c r="CY167" s="6"/>
      <c r="CZ167" s="6"/>
    </row>
    <row r="168" s="381" customFormat="true" ht="15" customHeight="true" x14ac:dyDescent="0.2">
      <c r="A168" s="43"/>
      <c r="B168" s="31"/>
      <c r="C168" s="121"/>
      <c r="D168" s="128"/>
      <c r="E168" s="128"/>
      <c r="F168" s="128"/>
      <c r="G168" s="127"/>
      <c r="H168" s="120"/>
      <c r="I168" s="128"/>
      <c r="J168" s="128"/>
      <c r="K168" s="128"/>
      <c r="L168" s="119"/>
      <c r="M168" s="121"/>
      <c r="N168" s="128"/>
      <c r="O168" s="128"/>
      <c r="P168" s="128"/>
      <c r="Q168" s="127"/>
      <c r="R168" s="120"/>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19"/>
      <c r="AV168" s="908"/>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423"/>
      <c r="CN168" s="423"/>
      <c r="CO168" s="423"/>
      <c r="CP168" s="423"/>
      <c r="CQ168" s="423"/>
      <c r="CR168" s="423"/>
      <c r="CS168" s="423"/>
      <c r="CT168" s="423"/>
      <c r="CU168" s="423"/>
      <c r="CV168" s="6"/>
      <c r="CW168" s="6"/>
      <c r="CX168" s="6"/>
      <c r="CY168" s="6"/>
      <c r="CZ168" s="6"/>
    </row>
    <row r="169" s="381" customFormat="true" ht="15" customHeight="true" x14ac:dyDescent="0.2">
      <c r="A169" s="43"/>
      <c r="B169" s="31"/>
      <c r="C169" s="121"/>
      <c r="D169" s="128"/>
      <c r="E169" s="128"/>
      <c r="F169" s="128"/>
      <c r="G169" s="127"/>
      <c r="H169" s="120"/>
      <c r="I169" s="128"/>
      <c r="J169" s="128"/>
      <c r="K169" s="128"/>
      <c r="L169" s="119"/>
      <c r="M169" s="121"/>
      <c r="N169" s="128"/>
      <c r="O169" s="128"/>
      <c r="P169" s="128"/>
      <c r="Q169" s="127"/>
      <c r="R169" s="120"/>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19"/>
      <c r="AV169" s="908"/>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423"/>
      <c r="CN169" s="423"/>
      <c r="CO169" s="423"/>
      <c r="CP169" s="423"/>
      <c r="CQ169" s="423"/>
      <c r="CR169" s="423"/>
      <c r="CS169" s="423"/>
      <c r="CT169" s="423"/>
      <c r="CU169" s="423"/>
      <c r="CV169" s="6"/>
      <c r="CW169" s="6"/>
      <c r="CX169" s="6"/>
      <c r="CY169" s="6"/>
      <c r="CZ169" s="6"/>
    </row>
    <row r="170" s="381" customFormat="true" ht="15" customHeight="true" x14ac:dyDescent="0.2">
      <c r="A170" s="43"/>
      <c r="B170" s="31"/>
      <c r="C170" s="121"/>
      <c r="D170" s="128"/>
      <c r="E170" s="128"/>
      <c r="F170" s="128"/>
      <c r="G170" s="127"/>
      <c r="H170" s="120"/>
      <c r="I170" s="128"/>
      <c r="J170" s="128"/>
      <c r="K170" s="128"/>
      <c r="L170" s="119"/>
      <c r="M170" s="121"/>
      <c r="N170" s="128"/>
      <c r="O170" s="128"/>
      <c r="P170" s="128"/>
      <c r="Q170" s="127"/>
      <c r="R170" s="120"/>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19"/>
      <c r="AV170" s="908"/>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423"/>
      <c r="CN170" s="423"/>
      <c r="CO170" s="423"/>
      <c r="CP170" s="423"/>
      <c r="CQ170" s="423"/>
      <c r="CR170" s="423"/>
      <c r="CS170" s="423"/>
      <c r="CT170" s="423"/>
      <c r="CU170" s="423"/>
      <c r="CV170" s="6"/>
      <c r="CW170" s="6"/>
      <c r="CX170" s="6"/>
      <c r="CY170" s="6"/>
      <c r="CZ170" s="6"/>
    </row>
    <row r="171" s="337" customFormat="true" ht="15" customHeight="true" x14ac:dyDescent="0.2">
      <c r="A171" s="188"/>
      <c r="B171" s="157"/>
      <c r="C171" s="30"/>
      <c r="D171" s="179"/>
      <c r="E171" s="179"/>
      <c r="F171" s="179"/>
      <c r="G171" s="168"/>
      <c r="H171" s="29"/>
      <c r="I171" s="179"/>
      <c r="J171" s="179"/>
      <c r="K171" s="179"/>
      <c r="L171" s="174"/>
      <c r="M171" s="30"/>
      <c r="N171" s="179"/>
      <c r="O171" s="179"/>
      <c r="P171" s="179"/>
      <c r="Q171" s="168"/>
      <c r="R171" s="29"/>
      <c r="S171" s="179"/>
      <c r="T171" s="179"/>
      <c r="U171" s="179"/>
      <c r="V171" s="179"/>
      <c r="W171" s="179"/>
      <c r="X171" s="179"/>
      <c r="Y171" s="179"/>
      <c r="Z171" s="179"/>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4"/>
      <c r="AV171" s="425"/>
      <c r="AW171" s="425"/>
      <c r="AX171" s="425"/>
      <c r="AY171" s="425"/>
      <c r="AZ171" s="199"/>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423"/>
      <c r="CN171" s="423"/>
      <c r="CO171" s="423"/>
      <c r="CP171" s="423"/>
      <c r="CQ171" s="423"/>
      <c r="CR171" s="423"/>
      <c r="CS171" s="423"/>
      <c r="CT171" s="423"/>
      <c r="CU171" s="423"/>
      <c r="CV171" s="6"/>
      <c r="CW171" s="6"/>
      <c r="CX171" s="6"/>
      <c r="CY171" s="6"/>
      <c r="CZ171" s="6"/>
    </row>
    <row r="172" s="337" customFormat="true" ht="15" customHeight="true" x14ac:dyDescent="0.2">
      <c r="A172" s="165"/>
      <c r="B172" s="158"/>
      <c r="C172" s="177"/>
      <c r="D172" s="176"/>
      <c r="E172" s="176"/>
      <c r="F172" s="176"/>
      <c r="G172" s="166"/>
      <c r="H172" s="169"/>
      <c r="I172" s="176"/>
      <c r="J172" s="176"/>
      <c r="K172" s="176"/>
      <c r="L172" s="172"/>
      <c r="M172" s="177"/>
      <c r="N172" s="176"/>
      <c r="O172" s="176"/>
      <c r="P172" s="176"/>
      <c r="Q172" s="166"/>
      <c r="R172" s="169"/>
      <c r="S172" s="176"/>
      <c r="T172" s="176"/>
      <c r="U172" s="176"/>
      <c r="V172" s="176"/>
      <c r="W172" s="176"/>
      <c r="X172" s="176"/>
      <c r="Y172" s="176"/>
      <c r="Z172" s="176"/>
      <c r="AA172" s="176"/>
      <c r="AB172" s="176"/>
      <c r="AC172" s="176"/>
      <c r="AD172" s="176"/>
      <c r="AE172" s="176"/>
      <c r="AF172" s="176"/>
      <c r="AG172" s="176"/>
      <c r="AH172" s="176"/>
      <c r="AI172" s="176"/>
      <c r="AJ172" s="176"/>
      <c r="AK172" s="176"/>
      <c r="AL172" s="176"/>
      <c r="AM172" s="176"/>
      <c r="AN172" s="176"/>
      <c r="AO172" s="176"/>
      <c r="AP172" s="176"/>
      <c r="AQ172" s="176"/>
      <c r="AR172" s="176"/>
      <c r="AS172" s="176"/>
      <c r="AT172" s="176"/>
      <c r="AU172" s="172"/>
      <c r="AV172" s="425"/>
      <c r="AW172" s="425"/>
      <c r="AX172" s="425"/>
      <c r="AY172" s="425"/>
      <c r="AZ172" s="199"/>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423"/>
      <c r="CN172" s="423"/>
      <c r="CO172" s="423"/>
      <c r="CP172" s="423"/>
      <c r="CQ172" s="423"/>
      <c r="CR172" s="423"/>
      <c r="CS172" s="423"/>
      <c r="CT172" s="423"/>
      <c r="CU172" s="423"/>
      <c r="CV172" s="6"/>
      <c r="CW172" s="6"/>
      <c r="CX172" s="6"/>
      <c r="CY172" s="6"/>
      <c r="CZ172" s="6"/>
    </row>
    <row r="173" s="337" customFormat="true" ht="15" customHeight="true" x14ac:dyDescent="0.2">
      <c r="A173" s="165"/>
      <c r="B173" s="158"/>
      <c r="C173" s="177"/>
      <c r="D173" s="176"/>
      <c r="E173" s="176"/>
      <c r="F173" s="176"/>
      <c r="G173" s="166"/>
      <c r="H173" s="169"/>
      <c r="I173" s="176"/>
      <c r="J173" s="176"/>
      <c r="K173" s="176"/>
      <c r="L173" s="172"/>
      <c r="M173" s="177"/>
      <c r="N173" s="176"/>
      <c r="O173" s="176"/>
      <c r="P173" s="176"/>
      <c r="Q173" s="166"/>
      <c r="R173" s="169"/>
      <c r="S173" s="176"/>
      <c r="T173" s="176"/>
      <c r="U173" s="176"/>
      <c r="V173" s="176"/>
      <c r="W173" s="176"/>
      <c r="X173" s="176"/>
      <c r="Y173" s="176"/>
      <c r="Z173" s="176"/>
      <c r="AA173" s="176"/>
      <c r="AB173" s="176"/>
      <c r="AC173" s="176"/>
      <c r="AD173" s="176"/>
      <c r="AE173" s="176"/>
      <c r="AF173" s="176"/>
      <c r="AG173" s="176"/>
      <c r="AH173" s="176"/>
      <c r="AI173" s="176"/>
      <c r="AJ173" s="176"/>
      <c r="AK173" s="176"/>
      <c r="AL173" s="176"/>
      <c r="AM173" s="176"/>
      <c r="AN173" s="176"/>
      <c r="AO173" s="176"/>
      <c r="AP173" s="176"/>
      <c r="AQ173" s="176"/>
      <c r="AR173" s="176"/>
      <c r="AS173" s="176"/>
      <c r="AT173" s="176"/>
      <c r="AU173" s="172"/>
      <c r="AV173" s="425"/>
      <c r="AW173" s="425"/>
      <c r="AX173" s="425"/>
      <c r="AY173" s="425"/>
      <c r="AZ173" s="199"/>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423"/>
      <c r="CN173" s="423"/>
      <c r="CO173" s="423"/>
      <c r="CP173" s="423"/>
      <c r="CQ173" s="423"/>
      <c r="CR173" s="423"/>
      <c r="CS173" s="423"/>
      <c r="CT173" s="423"/>
      <c r="CU173" s="423"/>
      <c r="CV173" s="6"/>
      <c r="CW173" s="6"/>
      <c r="CX173" s="6"/>
      <c r="CY173" s="6"/>
      <c r="CZ173" s="6"/>
    </row>
    <row r="174" s="337" customFormat="true" ht="15" customHeight="true" x14ac:dyDescent="0.2">
      <c r="A174" s="165"/>
      <c r="B174" s="158"/>
      <c r="C174" s="126"/>
      <c r="D174" s="125"/>
      <c r="E174" s="125"/>
      <c r="F174" s="125"/>
      <c r="G174" s="124"/>
      <c r="H174" s="123"/>
      <c r="I174" s="125"/>
      <c r="J174" s="125"/>
      <c r="K174" s="125"/>
      <c r="L174" s="122"/>
      <c r="M174" s="126"/>
      <c r="N174" s="125"/>
      <c r="O174" s="125"/>
      <c r="P174" s="125"/>
      <c r="Q174" s="124"/>
      <c r="R174" s="123"/>
      <c r="S174" s="125"/>
      <c r="T174" s="125"/>
      <c r="U174" s="125"/>
      <c r="V174" s="125"/>
      <c r="W174" s="125"/>
      <c r="X174" s="125"/>
      <c r="Y174" s="125"/>
      <c r="Z174" s="125"/>
      <c r="AA174" s="125"/>
      <c r="AB174" s="125"/>
      <c r="AC174" s="125"/>
      <c r="AD174" s="125"/>
      <c r="AE174" s="125"/>
      <c r="AF174" s="125"/>
      <c r="AG174" s="125"/>
      <c r="AH174" s="125"/>
      <c r="AI174" s="125"/>
      <c r="AJ174" s="125"/>
      <c r="AK174" s="125"/>
      <c r="AL174" s="125"/>
      <c r="AM174" s="125"/>
      <c r="AN174" s="125"/>
      <c r="AO174" s="125"/>
      <c r="AP174" s="125"/>
      <c r="AQ174" s="125"/>
      <c r="AR174" s="125"/>
      <c r="AS174" s="125"/>
      <c r="AT174" s="125"/>
      <c r="AU174" s="122"/>
      <c r="AV174" s="425"/>
      <c r="AW174" s="425"/>
      <c r="AX174" s="425"/>
      <c r="AY174" s="425"/>
      <c r="AZ174" s="199"/>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423"/>
      <c r="CN174" s="423"/>
      <c r="CO174" s="423"/>
      <c r="CP174" s="423"/>
      <c r="CQ174" s="423"/>
      <c r="CR174" s="423"/>
      <c r="CS174" s="423"/>
      <c r="CT174" s="423"/>
      <c r="CU174" s="423"/>
      <c r="CV174" s="6"/>
      <c r="CW174" s="6"/>
      <c r="CX174" s="6"/>
      <c r="CY174" s="6"/>
      <c r="CZ174" s="6"/>
    </row>
    <row r="175" s="337" customFormat="true" ht="15" customHeight="true" x14ac:dyDescent="0.2">
      <c r="A175" s="165"/>
      <c r="B175" s="158"/>
      <c r="C175" s="126"/>
      <c r="D175" s="125"/>
      <c r="E175" s="125"/>
      <c r="F175" s="125"/>
      <c r="G175" s="124"/>
      <c r="H175" s="123"/>
      <c r="I175" s="125"/>
      <c r="J175" s="125"/>
      <c r="K175" s="125"/>
      <c r="L175" s="122"/>
      <c r="M175" s="126"/>
      <c r="N175" s="125"/>
      <c r="O175" s="125"/>
      <c r="P175" s="125"/>
      <c r="Q175" s="124"/>
      <c r="R175" s="123"/>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2"/>
      <c r="AV175" s="425"/>
      <c r="AW175" s="425"/>
      <c r="AX175" s="425"/>
      <c r="AY175" s="425"/>
      <c r="AZ175" s="199"/>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423"/>
      <c r="CN175" s="423"/>
      <c r="CO175" s="423"/>
      <c r="CP175" s="423"/>
      <c r="CQ175" s="423"/>
      <c r="CR175" s="423"/>
      <c r="CS175" s="423"/>
      <c r="CT175" s="423"/>
      <c r="CU175" s="423"/>
      <c r="CV175" s="6"/>
      <c r="CW175" s="6"/>
      <c r="CX175" s="6"/>
      <c r="CY175" s="6"/>
      <c r="CZ175" s="6"/>
    </row>
    <row r="176" s="337" customFormat="true" ht="15" customHeight="true" x14ac:dyDescent="0.2">
      <c r="A176" s="165"/>
      <c r="B176" s="158"/>
      <c r="C176" s="126"/>
      <c r="D176" s="125"/>
      <c r="E176" s="125"/>
      <c r="F176" s="125"/>
      <c r="G176" s="124"/>
      <c r="H176" s="123"/>
      <c r="I176" s="125"/>
      <c r="J176" s="125"/>
      <c r="K176" s="125"/>
      <c r="L176" s="122"/>
      <c r="M176" s="126"/>
      <c r="N176" s="125"/>
      <c r="O176" s="125"/>
      <c r="P176" s="125"/>
      <c r="Q176" s="124"/>
      <c r="R176" s="123"/>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2"/>
      <c r="AV176" s="425"/>
      <c r="AW176" s="425"/>
      <c r="AX176" s="425"/>
      <c r="AY176" s="425"/>
      <c r="AZ176" s="199"/>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423"/>
      <c r="CN176" s="423"/>
      <c r="CO176" s="423"/>
      <c r="CP176" s="423"/>
      <c r="CQ176" s="423"/>
      <c r="CR176" s="423"/>
      <c r="CS176" s="423"/>
      <c r="CT176" s="423"/>
      <c r="CU176" s="423"/>
      <c r="CV176" s="6"/>
      <c r="CW176" s="6"/>
      <c r="CX176" s="6"/>
      <c r="CY176" s="6"/>
      <c r="CZ176" s="6"/>
    </row>
    <row r="177" s="337" customFormat="true" ht="15" customHeight="true" x14ac:dyDescent="0.2">
      <c r="A177" s="165"/>
      <c r="B177" s="158"/>
      <c r="C177" s="126"/>
      <c r="D177" s="125"/>
      <c r="E177" s="125"/>
      <c r="F177" s="125"/>
      <c r="G177" s="124"/>
      <c r="H177" s="123"/>
      <c r="I177" s="125"/>
      <c r="J177" s="125"/>
      <c r="K177" s="125"/>
      <c r="L177" s="122"/>
      <c r="M177" s="126"/>
      <c r="N177" s="125"/>
      <c r="O177" s="125"/>
      <c r="P177" s="125"/>
      <c r="Q177" s="124"/>
      <c r="R177" s="123"/>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2"/>
      <c r="AV177" s="425"/>
      <c r="AW177" s="425"/>
      <c r="AX177" s="425"/>
      <c r="AY177" s="425"/>
      <c r="AZ177" s="199"/>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423"/>
      <c r="CN177" s="423"/>
      <c r="CO177" s="423"/>
      <c r="CP177" s="423"/>
      <c r="CQ177" s="423"/>
      <c r="CR177" s="423"/>
      <c r="CS177" s="423"/>
      <c r="CT177" s="423"/>
      <c r="CU177" s="423"/>
      <c r="CV177" s="6"/>
      <c r="CW177" s="6"/>
      <c r="CX177" s="6"/>
      <c r="CY177" s="6"/>
      <c r="CZ177" s="6"/>
    </row>
    <row r="178" s="337" customFormat="true" ht="15" customHeight="true" x14ac:dyDescent="0.2">
      <c r="A178" s="165"/>
      <c r="B178" s="158"/>
      <c r="C178" s="126"/>
      <c r="D178" s="125"/>
      <c r="E178" s="125"/>
      <c r="F178" s="125"/>
      <c r="G178" s="124"/>
      <c r="H178" s="123"/>
      <c r="I178" s="125"/>
      <c r="J178" s="125"/>
      <c r="K178" s="125"/>
      <c r="L178" s="122"/>
      <c r="M178" s="126"/>
      <c r="N178" s="125"/>
      <c r="O178" s="125"/>
      <c r="P178" s="125"/>
      <c r="Q178" s="124"/>
      <c r="R178" s="123"/>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2"/>
      <c r="AV178" s="425"/>
      <c r="AW178" s="425"/>
      <c r="AX178" s="425"/>
      <c r="AY178" s="425"/>
      <c r="AZ178" s="199"/>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423"/>
      <c r="CN178" s="423"/>
      <c r="CO178" s="423"/>
      <c r="CP178" s="423"/>
      <c r="CQ178" s="423"/>
      <c r="CR178" s="423"/>
      <c r="CS178" s="423"/>
      <c r="CT178" s="423"/>
      <c r="CU178" s="423"/>
      <c r="CV178" s="6"/>
      <c r="CW178" s="6"/>
      <c r="CX178" s="6"/>
      <c r="CY178" s="6"/>
      <c r="CZ178" s="6"/>
    </row>
    <row r="179" s="337" customFormat="true" ht="15" customHeight="true" x14ac:dyDescent="0.2">
      <c r="A179" s="165"/>
      <c r="B179" s="158"/>
      <c r="C179" s="126"/>
      <c r="D179" s="125"/>
      <c r="E179" s="125"/>
      <c r="F179" s="125"/>
      <c r="G179" s="124"/>
      <c r="H179" s="123"/>
      <c r="I179" s="125"/>
      <c r="J179" s="125"/>
      <c r="K179" s="125"/>
      <c r="L179" s="122"/>
      <c r="M179" s="126"/>
      <c r="N179" s="125"/>
      <c r="O179" s="125"/>
      <c r="P179" s="125"/>
      <c r="Q179" s="124"/>
      <c r="R179" s="123"/>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2"/>
      <c r="AV179" s="425"/>
      <c r="AW179" s="425"/>
      <c r="AX179" s="425"/>
      <c r="AY179" s="425"/>
      <c r="AZ179" s="199"/>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423"/>
      <c r="CN179" s="423"/>
      <c r="CO179" s="423"/>
      <c r="CP179" s="423"/>
      <c r="CQ179" s="423"/>
      <c r="CR179" s="423"/>
      <c r="CS179" s="423"/>
      <c r="CT179" s="423"/>
      <c r="CU179" s="423"/>
      <c r="CV179" s="6"/>
      <c r="CW179" s="6"/>
      <c r="CX179" s="6"/>
      <c r="CY179" s="6"/>
      <c r="CZ179" s="6"/>
    </row>
    <row r="180" s="337" customFormat="true" ht="15" customHeight="true" x14ac:dyDescent="0.2">
      <c r="A180" s="165"/>
      <c r="B180" s="158"/>
      <c r="C180" s="126"/>
      <c r="D180" s="125"/>
      <c r="E180" s="125"/>
      <c r="F180" s="125"/>
      <c r="G180" s="124"/>
      <c r="H180" s="123"/>
      <c r="I180" s="125"/>
      <c r="J180" s="125"/>
      <c r="K180" s="125"/>
      <c r="L180" s="122"/>
      <c r="M180" s="126"/>
      <c r="N180" s="125"/>
      <c r="O180" s="125"/>
      <c r="P180" s="125"/>
      <c r="Q180" s="124"/>
      <c r="R180" s="123"/>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2"/>
      <c r="AV180" s="425"/>
      <c r="AW180" s="425"/>
      <c r="AX180" s="425"/>
      <c r="AY180" s="425"/>
      <c r="AZ180" s="199"/>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423"/>
      <c r="CN180" s="423"/>
      <c r="CO180" s="423"/>
      <c r="CP180" s="423"/>
      <c r="CQ180" s="423"/>
      <c r="CR180" s="423"/>
      <c r="CS180" s="423"/>
      <c r="CT180" s="423"/>
      <c r="CU180" s="423"/>
      <c r="CV180" s="6"/>
      <c r="CW180" s="6"/>
      <c r="CX180" s="6"/>
      <c r="CY180" s="6"/>
      <c r="CZ180" s="6"/>
    </row>
    <row r="181" s="337" customFormat="true" ht="15" customHeight="true" x14ac:dyDescent="0.2">
      <c r="A181" s="165"/>
      <c r="B181" s="158"/>
      <c r="C181" s="126"/>
      <c r="D181" s="125"/>
      <c r="E181" s="125"/>
      <c r="F181" s="125"/>
      <c r="G181" s="124"/>
      <c r="H181" s="123"/>
      <c r="I181" s="125"/>
      <c r="J181" s="125"/>
      <c r="K181" s="125"/>
      <c r="L181" s="122"/>
      <c r="M181" s="126"/>
      <c r="N181" s="125"/>
      <c r="O181" s="125"/>
      <c r="P181" s="125"/>
      <c r="Q181" s="124"/>
      <c r="R181" s="123"/>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2"/>
      <c r="AV181" s="425"/>
      <c r="AW181" s="425"/>
      <c r="AX181" s="425"/>
      <c r="AY181" s="425"/>
      <c r="AZ181" s="199"/>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423"/>
      <c r="CN181" s="423"/>
      <c r="CO181" s="423"/>
      <c r="CP181" s="423"/>
      <c r="CQ181" s="423"/>
      <c r="CR181" s="423"/>
      <c r="CS181" s="423"/>
      <c r="CT181" s="423"/>
      <c r="CU181" s="423"/>
      <c r="CV181" s="6"/>
      <c r="CW181" s="6"/>
      <c r="CX181" s="6"/>
      <c r="CY181" s="6"/>
      <c r="CZ181" s="6"/>
    </row>
    <row r="182" s="337" customFormat="true" ht="15" customHeight="true" x14ac:dyDescent="0.2">
      <c r="A182" s="165"/>
      <c r="B182" s="158"/>
      <c r="C182" s="126"/>
      <c r="D182" s="125"/>
      <c r="E182" s="125"/>
      <c r="F182" s="125"/>
      <c r="G182" s="124"/>
      <c r="H182" s="123"/>
      <c r="I182" s="125"/>
      <c r="J182" s="125"/>
      <c r="K182" s="125"/>
      <c r="L182" s="122"/>
      <c r="M182" s="126"/>
      <c r="N182" s="125"/>
      <c r="O182" s="125"/>
      <c r="P182" s="125"/>
      <c r="Q182" s="124"/>
      <c r="R182" s="123"/>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2"/>
      <c r="AV182" s="425"/>
      <c r="AW182" s="425"/>
      <c r="AX182" s="425"/>
      <c r="AY182" s="425"/>
      <c r="AZ182" s="199"/>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423"/>
      <c r="CN182" s="423"/>
      <c r="CO182" s="423"/>
      <c r="CP182" s="423"/>
      <c r="CQ182" s="423"/>
      <c r="CR182" s="423"/>
      <c r="CS182" s="423"/>
      <c r="CT182" s="423"/>
      <c r="CU182" s="423"/>
      <c r="CV182" s="6"/>
      <c r="CW182" s="6"/>
      <c r="CX182" s="6"/>
      <c r="CY182" s="6"/>
      <c r="CZ182" s="6"/>
    </row>
    <row r="183" s="337" customFormat="true" ht="15" customHeight="true" x14ac:dyDescent="0.2">
      <c r="A183" s="165"/>
      <c r="B183" s="158"/>
      <c r="C183" s="126"/>
      <c r="D183" s="125"/>
      <c r="E183" s="125"/>
      <c r="F183" s="125"/>
      <c r="G183" s="124"/>
      <c r="H183" s="123"/>
      <c r="I183" s="125"/>
      <c r="J183" s="125"/>
      <c r="K183" s="125"/>
      <c r="L183" s="122"/>
      <c r="M183" s="126"/>
      <c r="N183" s="125"/>
      <c r="O183" s="125"/>
      <c r="P183" s="125"/>
      <c r="Q183" s="124"/>
      <c r="R183" s="123"/>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2"/>
      <c r="AV183" s="425"/>
      <c r="AW183" s="425"/>
      <c r="AX183" s="425"/>
      <c r="AY183" s="425"/>
      <c r="AZ183" s="199"/>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423"/>
      <c r="CN183" s="423"/>
      <c r="CO183" s="423"/>
      <c r="CP183" s="423"/>
      <c r="CQ183" s="423"/>
      <c r="CR183" s="423"/>
      <c r="CS183" s="423"/>
      <c r="CT183" s="423"/>
      <c r="CU183" s="423"/>
      <c r="CV183" s="6"/>
      <c r="CW183" s="6"/>
      <c r="CX183" s="6"/>
      <c r="CY183" s="6"/>
      <c r="CZ183" s="6"/>
    </row>
    <row r="184" s="337" customFormat="true" ht="15" customHeight="true" x14ac:dyDescent="0.2">
      <c r="A184" s="165"/>
      <c r="B184" s="158"/>
      <c r="C184" s="126"/>
      <c r="D184" s="125"/>
      <c r="E184" s="125"/>
      <c r="F184" s="125"/>
      <c r="G184" s="124"/>
      <c r="H184" s="123"/>
      <c r="I184" s="125"/>
      <c r="J184" s="125"/>
      <c r="K184" s="125"/>
      <c r="L184" s="122"/>
      <c r="M184" s="126"/>
      <c r="N184" s="125"/>
      <c r="O184" s="125"/>
      <c r="P184" s="125"/>
      <c r="Q184" s="124"/>
      <c r="R184" s="123"/>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2"/>
      <c r="AV184" s="425"/>
      <c r="AW184" s="425"/>
      <c r="AX184" s="425"/>
      <c r="AY184" s="425"/>
      <c r="AZ184" s="199"/>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423"/>
      <c r="CN184" s="423"/>
      <c r="CO184" s="423"/>
      <c r="CP184" s="423"/>
      <c r="CQ184" s="423"/>
      <c r="CR184" s="423"/>
      <c r="CS184" s="423"/>
      <c r="CT184" s="423"/>
      <c r="CU184" s="423"/>
      <c r="CV184" s="6"/>
      <c r="CW184" s="6"/>
      <c r="CX184" s="6"/>
      <c r="CY184" s="6"/>
      <c r="CZ184" s="6"/>
    </row>
    <row r="185" s="337" customFormat="true" ht="15" customHeight="true" x14ac:dyDescent="0.2">
      <c r="A185" s="165"/>
      <c r="B185" s="158"/>
      <c r="C185" s="126"/>
      <c r="D185" s="125"/>
      <c r="E185" s="125"/>
      <c r="F185" s="125"/>
      <c r="G185" s="124"/>
      <c r="H185" s="123"/>
      <c r="I185" s="125"/>
      <c r="J185" s="125"/>
      <c r="K185" s="125"/>
      <c r="L185" s="122"/>
      <c r="M185" s="126"/>
      <c r="N185" s="125"/>
      <c r="O185" s="125"/>
      <c r="P185" s="125"/>
      <c r="Q185" s="124"/>
      <c r="R185" s="123"/>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2"/>
      <c r="AV185" s="425"/>
      <c r="AW185" s="425"/>
      <c r="AX185" s="425"/>
      <c r="AY185" s="425"/>
      <c r="AZ185" s="199"/>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423"/>
      <c r="CN185" s="423"/>
      <c r="CO185" s="423"/>
      <c r="CP185" s="423"/>
      <c r="CQ185" s="423"/>
      <c r="CR185" s="423"/>
      <c r="CS185" s="423"/>
      <c r="CT185" s="423"/>
      <c r="CU185" s="423"/>
      <c r="CV185" s="6"/>
      <c r="CW185" s="6"/>
      <c r="CX185" s="6"/>
      <c r="CY185" s="6"/>
      <c r="CZ185" s="6"/>
    </row>
    <row r="186" s="337" customFormat="true" ht="15" customHeight="true" x14ac:dyDescent="0.2">
      <c r="A186" s="165"/>
      <c r="B186" s="158"/>
      <c r="C186" s="126"/>
      <c r="D186" s="125"/>
      <c r="E186" s="125"/>
      <c r="F186" s="125"/>
      <c r="G186" s="124"/>
      <c r="H186" s="123"/>
      <c r="I186" s="125"/>
      <c r="J186" s="125"/>
      <c r="K186" s="125"/>
      <c r="L186" s="122"/>
      <c r="M186" s="126"/>
      <c r="N186" s="125"/>
      <c r="O186" s="125"/>
      <c r="P186" s="125"/>
      <c r="Q186" s="124"/>
      <c r="R186" s="123"/>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2"/>
      <c r="AV186" s="425"/>
      <c r="AW186" s="425"/>
      <c r="AX186" s="425"/>
      <c r="AY186" s="425"/>
      <c r="AZ186" s="199"/>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423"/>
      <c r="CN186" s="423"/>
      <c r="CO186" s="423"/>
      <c r="CP186" s="423"/>
      <c r="CQ186" s="423"/>
      <c r="CR186" s="423"/>
      <c r="CS186" s="423"/>
      <c r="CT186" s="423"/>
      <c r="CU186" s="423"/>
      <c r="CV186" s="6"/>
      <c r="CW186" s="6"/>
      <c r="CX186" s="6"/>
      <c r="CY186" s="6"/>
      <c r="CZ186" s="6"/>
    </row>
    <row r="187" s="337" customFormat="true" ht="15" customHeight="true" x14ac:dyDescent="0.2">
      <c r="A187" s="165"/>
      <c r="B187" s="158"/>
      <c r="C187" s="126"/>
      <c r="D187" s="125"/>
      <c r="E187" s="125"/>
      <c r="F187" s="125"/>
      <c r="G187" s="124"/>
      <c r="H187" s="123"/>
      <c r="I187" s="125"/>
      <c r="J187" s="125"/>
      <c r="K187" s="125"/>
      <c r="L187" s="122"/>
      <c r="M187" s="126"/>
      <c r="N187" s="125"/>
      <c r="O187" s="125"/>
      <c r="P187" s="125"/>
      <c r="Q187" s="124"/>
      <c r="R187" s="123"/>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2"/>
      <c r="AV187" s="425"/>
      <c r="AW187" s="425"/>
      <c r="AX187" s="425"/>
      <c r="AY187" s="425"/>
      <c r="AZ187" s="199"/>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423"/>
      <c r="CN187" s="423"/>
      <c r="CO187" s="423"/>
      <c r="CP187" s="423"/>
      <c r="CQ187" s="423"/>
      <c r="CR187" s="423"/>
      <c r="CS187" s="423"/>
      <c r="CT187" s="423"/>
      <c r="CU187" s="423"/>
      <c r="CV187" s="6"/>
      <c r="CW187" s="6"/>
      <c r="CX187" s="6"/>
      <c r="CY187" s="6"/>
      <c r="CZ187" s="6"/>
    </row>
    <row r="188" s="337" customFormat="true" ht="15" customHeight="true" x14ac:dyDescent="0.2">
      <c r="A188" s="165"/>
      <c r="B188" s="158"/>
      <c r="C188" s="126"/>
      <c r="D188" s="125"/>
      <c r="E188" s="125"/>
      <c r="F188" s="125"/>
      <c r="G188" s="124"/>
      <c r="H188" s="123"/>
      <c r="I188" s="125"/>
      <c r="J188" s="125"/>
      <c r="K188" s="125"/>
      <c r="L188" s="122"/>
      <c r="M188" s="126"/>
      <c r="N188" s="125"/>
      <c r="O188" s="125"/>
      <c r="P188" s="125"/>
      <c r="Q188" s="124"/>
      <c r="R188" s="123"/>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2"/>
      <c r="AV188" s="425"/>
      <c r="AW188" s="425"/>
      <c r="AX188" s="425"/>
      <c r="AY188" s="425"/>
      <c r="AZ188" s="199"/>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423"/>
      <c r="CN188" s="423"/>
      <c r="CO188" s="423"/>
      <c r="CP188" s="423"/>
      <c r="CQ188" s="423"/>
      <c r="CR188" s="423"/>
      <c r="CS188" s="423"/>
      <c r="CT188" s="423"/>
      <c r="CU188" s="423"/>
      <c r="CV188" s="6"/>
      <c r="CW188" s="6"/>
      <c r="CX188" s="6"/>
      <c r="CY188" s="6"/>
      <c r="CZ188" s="6"/>
    </row>
    <row r="189" s="337" customFormat="true" ht="15" customHeight="true" x14ac:dyDescent="0.2">
      <c r="A189" s="165"/>
      <c r="B189" s="158"/>
      <c r="C189" s="126"/>
      <c r="D189" s="125"/>
      <c r="E189" s="125"/>
      <c r="F189" s="125"/>
      <c r="G189" s="124"/>
      <c r="H189" s="123"/>
      <c r="I189" s="125"/>
      <c r="J189" s="125"/>
      <c r="K189" s="125"/>
      <c r="L189" s="122"/>
      <c r="M189" s="126"/>
      <c r="N189" s="125"/>
      <c r="O189" s="125"/>
      <c r="P189" s="125"/>
      <c r="Q189" s="124"/>
      <c r="R189" s="123"/>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2"/>
      <c r="AV189" s="425"/>
      <c r="AW189" s="425"/>
      <c r="AX189" s="425"/>
      <c r="AY189" s="425"/>
      <c r="AZ189" s="199"/>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423"/>
      <c r="CN189" s="423"/>
      <c r="CO189" s="423"/>
      <c r="CP189" s="423"/>
      <c r="CQ189" s="423"/>
      <c r="CR189" s="423"/>
      <c r="CS189" s="423"/>
      <c r="CT189" s="423"/>
      <c r="CU189" s="423"/>
      <c r="CV189" s="6"/>
      <c r="CW189" s="6"/>
      <c r="CX189" s="6"/>
      <c r="CY189" s="6"/>
      <c r="CZ189" s="6"/>
    </row>
    <row r="190" s="337" customFormat="true" ht="15" customHeight="true" x14ac:dyDescent="0.2">
      <c r="A190" s="165"/>
      <c r="B190" s="158"/>
      <c r="C190" s="126"/>
      <c r="D190" s="125"/>
      <c r="E190" s="125"/>
      <c r="F190" s="125"/>
      <c r="G190" s="124"/>
      <c r="H190" s="123"/>
      <c r="I190" s="125"/>
      <c r="J190" s="125"/>
      <c r="K190" s="125"/>
      <c r="L190" s="122"/>
      <c r="M190" s="126"/>
      <c r="N190" s="125"/>
      <c r="O190" s="125"/>
      <c r="P190" s="125"/>
      <c r="Q190" s="124"/>
      <c r="R190" s="123"/>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2"/>
      <c r="AV190" s="425"/>
      <c r="AW190" s="425"/>
      <c r="AX190" s="425"/>
      <c r="AY190" s="425"/>
      <c r="AZ190" s="199"/>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423"/>
      <c r="CN190" s="423"/>
      <c r="CO190" s="423"/>
      <c r="CP190" s="423"/>
      <c r="CQ190" s="423"/>
      <c r="CR190" s="423"/>
      <c r="CS190" s="423"/>
      <c r="CT190" s="423"/>
      <c r="CU190" s="423"/>
      <c r="CV190" s="6"/>
      <c r="CW190" s="6"/>
      <c r="CX190" s="6"/>
      <c r="CY190" s="6"/>
      <c r="CZ190" s="6"/>
    </row>
    <row r="191" s="337" customFormat="true" ht="15" customHeight="true" x14ac:dyDescent="0.2">
      <c r="A191" s="165"/>
      <c r="B191" s="158"/>
      <c r="C191" s="126"/>
      <c r="D191" s="125"/>
      <c r="E191" s="125"/>
      <c r="F191" s="125"/>
      <c r="G191" s="124"/>
      <c r="H191" s="123"/>
      <c r="I191" s="125"/>
      <c r="J191" s="125"/>
      <c r="K191" s="125"/>
      <c r="L191" s="122"/>
      <c r="M191" s="126"/>
      <c r="N191" s="125"/>
      <c r="O191" s="125"/>
      <c r="P191" s="125"/>
      <c r="Q191" s="124"/>
      <c r="R191" s="123"/>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2"/>
      <c r="AV191" s="425"/>
      <c r="AW191" s="425"/>
      <c r="AX191" s="425"/>
      <c r="AY191" s="425"/>
      <c r="AZ191" s="199"/>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423"/>
      <c r="CN191" s="423"/>
      <c r="CO191" s="423"/>
      <c r="CP191" s="423"/>
      <c r="CQ191" s="423"/>
      <c r="CR191" s="423"/>
      <c r="CS191" s="423"/>
      <c r="CT191" s="423"/>
      <c r="CU191" s="423"/>
      <c r="CV191" s="6"/>
      <c r="CW191" s="6"/>
      <c r="CX191" s="6"/>
      <c r="CY191" s="6"/>
      <c r="CZ191" s="6"/>
    </row>
    <row r="192" s="337" customFormat="true" ht="15" customHeight="true" x14ac:dyDescent="0.2">
      <c r="A192" s="165"/>
      <c r="B192" s="158"/>
      <c r="C192" s="126"/>
      <c r="D192" s="125"/>
      <c r="E192" s="125"/>
      <c r="F192" s="125"/>
      <c r="G192" s="124"/>
      <c r="H192" s="123"/>
      <c r="I192" s="125"/>
      <c r="J192" s="125"/>
      <c r="K192" s="125"/>
      <c r="L192" s="122"/>
      <c r="M192" s="126"/>
      <c r="N192" s="125"/>
      <c r="O192" s="125"/>
      <c r="P192" s="125"/>
      <c r="Q192" s="124"/>
      <c r="R192" s="123"/>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2"/>
      <c r="AV192" s="425"/>
      <c r="AW192" s="425"/>
      <c r="AX192" s="425"/>
      <c r="AY192" s="425"/>
      <c r="AZ192" s="199"/>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423"/>
      <c r="CN192" s="423"/>
      <c r="CO192" s="423"/>
      <c r="CP192" s="423"/>
      <c r="CQ192" s="423"/>
      <c r="CR192" s="423"/>
      <c r="CS192" s="423"/>
      <c r="CT192" s="423"/>
      <c r="CU192" s="423"/>
      <c r="CV192" s="6"/>
      <c r="CW192" s="6"/>
      <c r="CX192" s="6"/>
      <c r="CY192" s="6"/>
      <c r="CZ192" s="6"/>
    </row>
    <row r="193" s="337" customFormat="true" ht="15" customHeight="true" x14ac:dyDescent="0.2">
      <c r="A193" s="165"/>
      <c r="B193" s="158"/>
      <c r="C193" s="126"/>
      <c r="D193" s="125"/>
      <c r="E193" s="125"/>
      <c r="F193" s="125"/>
      <c r="G193" s="124"/>
      <c r="H193" s="123"/>
      <c r="I193" s="125"/>
      <c r="J193" s="125"/>
      <c r="K193" s="125"/>
      <c r="L193" s="122"/>
      <c r="M193" s="126"/>
      <c r="N193" s="125"/>
      <c r="O193" s="125"/>
      <c r="P193" s="125"/>
      <c r="Q193" s="124"/>
      <c r="R193" s="123"/>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2"/>
      <c r="AV193" s="425"/>
      <c r="AW193" s="425"/>
      <c r="AX193" s="425"/>
      <c r="AY193" s="425"/>
      <c r="AZ193" s="199"/>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423"/>
      <c r="CN193" s="423"/>
      <c r="CO193" s="423"/>
      <c r="CP193" s="423"/>
      <c r="CQ193" s="423"/>
      <c r="CR193" s="423"/>
      <c r="CS193" s="423"/>
      <c r="CT193" s="423"/>
      <c r="CU193" s="423"/>
      <c r="CV193" s="6"/>
      <c r="CW193" s="6"/>
      <c r="CX193" s="6"/>
      <c r="CY193" s="6"/>
      <c r="CZ193" s="6"/>
    </row>
    <row r="194" s="454" customFormat="true" ht="15" customHeight="true" x14ac:dyDescent="0.2">
      <c r="A194" s="188"/>
      <c r="B194" s="157"/>
      <c r="C194" s="121"/>
      <c r="D194" s="128"/>
      <c r="E194" s="128"/>
      <c r="F194" s="128"/>
      <c r="G194" s="127"/>
      <c r="H194" s="120"/>
      <c r="I194" s="128"/>
      <c r="J194" s="128"/>
      <c r="K194" s="128"/>
      <c r="L194" s="119"/>
      <c r="M194" s="121"/>
      <c r="N194" s="128"/>
      <c r="O194" s="128"/>
      <c r="P194" s="128"/>
      <c r="Q194" s="127"/>
      <c r="R194" s="120"/>
      <c r="S194" s="128"/>
      <c r="T194" s="128"/>
      <c r="U194" s="128"/>
      <c r="V194" s="128"/>
      <c r="W194" s="128"/>
      <c r="X194" s="128"/>
      <c r="Y194" s="128"/>
      <c r="Z194" s="128"/>
      <c r="AA194" s="128"/>
      <c r="AB194" s="128"/>
      <c r="AC194" s="128"/>
      <c r="AD194" s="128"/>
      <c r="AE194" s="128"/>
      <c r="AF194" s="128"/>
      <c r="AG194" s="128"/>
      <c r="AH194" s="128"/>
      <c r="AI194" s="128"/>
      <c r="AJ194" s="128"/>
      <c r="AK194" s="128"/>
      <c r="AL194" s="128"/>
      <c r="AM194" s="128"/>
      <c r="AN194" s="128"/>
      <c r="AO194" s="128"/>
      <c r="AP194" s="128"/>
      <c r="AQ194" s="128"/>
      <c r="AR194" s="128"/>
      <c r="AS194" s="128"/>
      <c r="AT194" s="128"/>
      <c r="AU194" s="119"/>
      <c r="AV194" s="908"/>
      <c r="AW194" s="908"/>
      <c r="AX194" s="908"/>
      <c r="AY194" s="908"/>
      <c r="AZ194" s="361"/>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423"/>
      <c r="CN194" s="423"/>
      <c r="CO194" s="423"/>
      <c r="CP194" s="423"/>
      <c r="CQ194" s="423"/>
      <c r="CR194" s="423"/>
      <c r="CS194" s="423"/>
      <c r="CT194" s="423"/>
      <c r="CU194" s="423"/>
      <c r="CV194" s="6"/>
      <c r="CW194" s="6"/>
      <c r="CX194" s="6"/>
      <c r="CY194" s="6"/>
      <c r="CZ194" s="6"/>
    </row>
    <row r="195" s="333" customFormat="true" ht="15" customHeight="true" x14ac:dyDescent="0.2">
      <c r="A195" s="188"/>
      <c r="B195" s="157"/>
      <c r="C195" s="121"/>
      <c r="D195" s="128"/>
      <c r="E195" s="128"/>
      <c r="F195" s="128"/>
      <c r="G195" s="127"/>
      <c r="H195" s="120"/>
      <c r="I195" s="128"/>
      <c r="J195" s="128"/>
      <c r="K195" s="128"/>
      <c r="L195" s="119"/>
      <c r="M195" s="121"/>
      <c r="N195" s="128"/>
      <c r="O195" s="128"/>
      <c r="P195" s="128"/>
      <c r="Q195" s="127"/>
      <c r="R195" s="120"/>
      <c r="S195" s="128"/>
      <c r="T195" s="128"/>
      <c r="U195" s="128"/>
      <c r="V195" s="128"/>
      <c r="W195" s="128"/>
      <c r="X195" s="128"/>
      <c r="Y195" s="128"/>
      <c r="Z195" s="128"/>
      <c r="AA195" s="128"/>
      <c r="AB195" s="128"/>
      <c r="AC195" s="128"/>
      <c r="AD195" s="128"/>
      <c r="AE195" s="128"/>
      <c r="AF195" s="128"/>
      <c r="AG195" s="128"/>
      <c r="AH195" s="128"/>
      <c r="AI195" s="128"/>
      <c r="AJ195" s="128"/>
      <c r="AK195" s="128"/>
      <c r="AL195" s="128"/>
      <c r="AM195" s="128"/>
      <c r="AN195" s="128"/>
      <c r="AO195" s="128"/>
      <c r="AP195" s="128"/>
      <c r="AQ195" s="128"/>
      <c r="AR195" s="128"/>
      <c r="AS195" s="128"/>
      <c r="AT195" s="128"/>
      <c r="AU195" s="119"/>
      <c r="AV195" s="908"/>
      <c r="AW195" s="908"/>
      <c r="AX195" s="908"/>
      <c r="AY195" s="908"/>
      <c r="AZ195" s="361"/>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423"/>
      <c r="CN195" s="423"/>
      <c r="CO195" s="423"/>
      <c r="CP195" s="423"/>
      <c r="CQ195" s="423"/>
      <c r="CR195" s="423"/>
      <c r="CS195" s="423"/>
      <c r="CT195" s="423"/>
      <c r="CU195" s="423"/>
      <c r="CV195" s="6"/>
      <c r="CW195" s="6"/>
      <c r="CX195" s="6"/>
      <c r="CY195" s="6"/>
      <c r="CZ195" s="6"/>
    </row>
    <row r="196" s="333" customFormat="true" ht="15" customHeight="true" x14ac:dyDescent="0.2">
      <c r="A196" s="188"/>
      <c r="B196" s="157"/>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19"/>
      <c r="AV196" s="908"/>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423"/>
      <c r="CN196" s="423"/>
      <c r="CO196" s="423"/>
      <c r="CP196" s="423"/>
      <c r="CQ196" s="423"/>
      <c r="CR196" s="423"/>
      <c r="CS196" s="423"/>
      <c r="CT196" s="423"/>
      <c r="CU196" s="423"/>
      <c r="CV196" s="6"/>
      <c r="CW196" s="6"/>
      <c r="CX196" s="6"/>
      <c r="CY196" s="6"/>
      <c r="CZ196" s="6"/>
    </row>
    <row r="197" s="333" customFormat="true" ht="15" customHeight="true" x14ac:dyDescent="0.2">
      <c r="A197" s="188"/>
      <c r="B197" s="157"/>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19"/>
      <c r="AV197" s="908"/>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423"/>
      <c r="CN197" s="423"/>
      <c r="CO197" s="423"/>
      <c r="CP197" s="423"/>
      <c r="CQ197" s="423"/>
      <c r="CR197" s="423"/>
      <c r="CS197" s="423"/>
      <c r="CT197" s="423"/>
      <c r="CU197" s="423"/>
      <c r="CV197" s="6"/>
      <c r="CW197" s="6"/>
      <c r="CX197" s="6"/>
      <c r="CY197" s="6"/>
      <c r="CZ197" s="6"/>
    </row>
    <row r="198" s="333" customFormat="true" ht="15" customHeight="true" x14ac:dyDescent="0.2">
      <c r="A198" s="188"/>
      <c r="B198" s="157"/>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19"/>
      <c r="AV198" s="908"/>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423"/>
      <c r="CN198" s="423"/>
      <c r="CO198" s="423"/>
      <c r="CP198" s="423"/>
      <c r="CQ198" s="423"/>
      <c r="CR198" s="423"/>
      <c r="CS198" s="423"/>
      <c r="CT198" s="423"/>
      <c r="CU198" s="423"/>
      <c r="CV198" s="6"/>
      <c r="CW198" s="6"/>
      <c r="CX198" s="6"/>
      <c r="CY198" s="6"/>
      <c r="CZ198" s="6"/>
    </row>
    <row r="199" s="333" customFormat="true" ht="15" customHeight="true" x14ac:dyDescent="0.2">
      <c r="A199" s="188"/>
      <c r="B199" s="157"/>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19"/>
      <c r="AV199" s="908"/>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423"/>
      <c r="CN199" s="423"/>
      <c r="CO199" s="423"/>
      <c r="CP199" s="423"/>
      <c r="CQ199" s="423"/>
      <c r="CR199" s="423"/>
      <c r="CS199" s="423"/>
      <c r="CT199" s="423"/>
      <c r="CU199" s="423"/>
      <c r="CV199" s="6"/>
      <c r="CW199" s="6"/>
      <c r="CX199" s="6"/>
      <c r="CY199" s="6"/>
      <c r="CZ199" s="6"/>
    </row>
    <row r="200" s="333" customFormat="true" ht="15" customHeight="true" x14ac:dyDescent="0.2">
      <c r="A200" s="188"/>
      <c r="B200" s="157"/>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19"/>
      <c r="AV200" s="908"/>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423"/>
      <c r="CN200" s="423"/>
      <c r="CO200" s="423"/>
      <c r="CP200" s="423"/>
      <c r="CQ200" s="423"/>
      <c r="CR200" s="423"/>
      <c r="CS200" s="423"/>
      <c r="CT200" s="423"/>
      <c r="CU200" s="423"/>
      <c r="CV200" s="6"/>
      <c r="CW200" s="6"/>
      <c r="CX200" s="6"/>
      <c r="CY200" s="6"/>
      <c r="CZ200" s="6"/>
    </row>
    <row r="201" s="333" customFormat="true" ht="15" customHeight="true" x14ac:dyDescent="0.2">
      <c r="A201" s="188"/>
      <c r="B201" s="157"/>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19"/>
      <c r="AV201" s="908"/>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423"/>
      <c r="CN201" s="423"/>
      <c r="CO201" s="423"/>
      <c r="CP201" s="423"/>
      <c r="CQ201" s="423"/>
      <c r="CR201" s="423"/>
      <c r="CS201" s="423"/>
      <c r="CT201" s="423"/>
      <c r="CU201" s="423"/>
      <c r="CV201" s="6"/>
      <c r="CW201" s="6"/>
      <c r="CX201" s="6"/>
      <c r="CY201" s="6"/>
      <c r="CZ201" s="6"/>
    </row>
    <row r="202" s="333" customFormat="true" ht="15" customHeight="true" x14ac:dyDescent="0.2">
      <c r="A202" s="188"/>
      <c r="B202" s="157"/>
      <c r="C202" s="121"/>
      <c r="D202" s="128"/>
      <c r="E202" s="128"/>
      <c r="F202" s="128"/>
      <c r="G202" s="127"/>
      <c r="H202" s="120"/>
      <c r="I202" s="128"/>
      <c r="J202" s="128"/>
      <c r="K202" s="128"/>
      <c r="L202" s="119"/>
      <c r="M202" s="121"/>
      <c r="N202" s="128"/>
      <c r="O202" s="128"/>
      <c r="P202" s="128"/>
      <c r="Q202" s="127"/>
      <c r="R202" s="120"/>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19"/>
      <c r="AV202" s="908"/>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423"/>
      <c r="CN202" s="423"/>
      <c r="CO202" s="423"/>
      <c r="CP202" s="423"/>
      <c r="CQ202" s="423"/>
      <c r="CR202" s="423"/>
      <c r="CS202" s="423"/>
      <c r="CT202" s="423"/>
      <c r="CU202" s="423"/>
      <c r="CV202" s="6"/>
      <c r="CW202" s="6"/>
      <c r="CX202" s="6"/>
      <c r="CY202" s="6"/>
      <c r="CZ202" s="6"/>
    </row>
    <row r="203" s="453" customFormat="true" ht="15" customHeight="true" x14ac:dyDescent="0.2">
      <c r="A203" s="165"/>
      <c r="B203" s="158"/>
      <c r="C203" s="140"/>
      <c r="D203" s="139"/>
      <c r="E203" s="139"/>
      <c r="F203" s="139"/>
      <c r="G203" s="138"/>
      <c r="H203" s="137"/>
      <c r="I203" s="139"/>
      <c r="J203" s="139"/>
      <c r="K203" s="139"/>
      <c r="L203" s="136"/>
      <c r="M203" s="140"/>
      <c r="N203" s="139"/>
      <c r="O203" s="139"/>
      <c r="P203" s="139"/>
      <c r="Q203" s="138"/>
      <c r="R203" s="137"/>
      <c r="S203" s="139"/>
      <c r="T203" s="139"/>
      <c r="U203" s="139"/>
      <c r="V203" s="139"/>
      <c r="W203" s="139"/>
      <c r="X203" s="139"/>
      <c r="Y203" s="139"/>
      <c r="Z203" s="139"/>
      <c r="AA203" s="139"/>
      <c r="AB203" s="139"/>
      <c r="AC203" s="139"/>
      <c r="AD203" s="139"/>
      <c r="AE203" s="139"/>
      <c r="AF203" s="139"/>
      <c r="AG203" s="139"/>
      <c r="AH203" s="139"/>
      <c r="AI203" s="139"/>
      <c r="AJ203" s="139"/>
      <c r="AK203" s="139"/>
      <c r="AL203" s="139"/>
      <c r="AM203" s="139"/>
      <c r="AN203" s="139"/>
      <c r="AO203" s="139"/>
      <c r="AP203" s="139"/>
      <c r="AQ203" s="139"/>
      <c r="AR203" s="139"/>
      <c r="AS203" s="139"/>
      <c r="AT203" s="139"/>
      <c r="AU203" s="136"/>
      <c r="AV203" s="425"/>
      <c r="AW203" s="425"/>
      <c r="AX203" s="425"/>
      <c r="AY203" s="425"/>
      <c r="AZ203" s="199"/>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423"/>
      <c r="CN203" s="423"/>
      <c r="CO203" s="423"/>
      <c r="CP203" s="423"/>
      <c r="CQ203" s="423"/>
      <c r="CR203" s="423"/>
      <c r="CS203" s="423"/>
      <c r="CT203" s="423"/>
      <c r="CU203" s="423"/>
      <c r="CV203" s="6"/>
      <c r="CW203" s="6"/>
      <c r="CX203" s="6"/>
      <c r="CY203" s="6"/>
      <c r="CZ203" s="6"/>
    </row>
    <row r="204" s="453" customFormat="true" ht="15" customHeight="true" x14ac:dyDescent="0.2">
      <c r="A204" s="165"/>
      <c r="B204" s="158"/>
      <c r="C204" s="140"/>
      <c r="D204" s="139"/>
      <c r="E204" s="139"/>
      <c r="F204" s="139"/>
      <c r="G204" s="138"/>
      <c r="H204" s="137"/>
      <c r="I204" s="139"/>
      <c r="J204" s="139"/>
      <c r="K204" s="139"/>
      <c r="L204" s="136"/>
      <c r="M204" s="140"/>
      <c r="N204" s="139"/>
      <c r="O204" s="139"/>
      <c r="P204" s="139"/>
      <c r="Q204" s="138"/>
      <c r="R204" s="137"/>
      <c r="S204" s="139"/>
      <c r="T204" s="139"/>
      <c r="U204" s="139"/>
      <c r="V204" s="139"/>
      <c r="W204" s="139"/>
      <c r="X204" s="139"/>
      <c r="Y204" s="139"/>
      <c r="Z204" s="139"/>
      <c r="AA204" s="139"/>
      <c r="AB204" s="139"/>
      <c r="AC204" s="139"/>
      <c r="AD204" s="139"/>
      <c r="AE204" s="139"/>
      <c r="AF204" s="139"/>
      <c r="AG204" s="139"/>
      <c r="AH204" s="139"/>
      <c r="AI204" s="139"/>
      <c r="AJ204" s="139"/>
      <c r="AK204" s="139"/>
      <c r="AL204" s="139"/>
      <c r="AM204" s="139"/>
      <c r="AN204" s="139"/>
      <c r="AO204" s="139"/>
      <c r="AP204" s="139"/>
      <c r="AQ204" s="139"/>
      <c r="AR204" s="139"/>
      <c r="AS204" s="139"/>
      <c r="AT204" s="139"/>
      <c r="AU204" s="136"/>
      <c r="AV204" s="425"/>
      <c r="AW204" s="425"/>
      <c r="AX204" s="425"/>
      <c r="AY204" s="425"/>
      <c r="AZ204" s="199"/>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423"/>
      <c r="CN204" s="423"/>
      <c r="CO204" s="423"/>
      <c r="CP204" s="423"/>
      <c r="CQ204" s="423"/>
      <c r="CR204" s="423"/>
      <c r="CS204" s="423"/>
      <c r="CT204" s="423"/>
      <c r="CU204" s="423"/>
      <c r="CV204" s="6"/>
      <c r="CW204" s="6"/>
      <c r="CX204" s="6"/>
      <c r="CY204" s="6"/>
      <c r="CZ204" s="6"/>
    </row>
    <row r="205" s="453" customFormat="true" ht="15" customHeight="true" x14ac:dyDescent="0.2">
      <c r="A205" s="36"/>
      <c r="B205" s="34"/>
      <c r="C205" s="135"/>
      <c r="D205" s="134"/>
      <c r="E205" s="134"/>
      <c r="F205" s="134"/>
      <c r="G205" s="133"/>
      <c r="H205" s="132"/>
      <c r="I205" s="134"/>
      <c r="J205" s="134"/>
      <c r="K205" s="134"/>
      <c r="L205" s="131"/>
      <c r="M205" s="135"/>
      <c r="N205" s="134"/>
      <c r="O205" s="134"/>
      <c r="P205" s="134"/>
      <c r="Q205" s="133"/>
      <c r="R205" s="132"/>
      <c r="S205" s="134"/>
      <c r="T205" s="134"/>
      <c r="U205" s="134"/>
      <c r="V205" s="134"/>
      <c r="W205" s="134"/>
      <c r="X205" s="134"/>
      <c r="Y205" s="134"/>
      <c r="Z205" s="134"/>
      <c r="AA205" s="134"/>
      <c r="AB205" s="134"/>
      <c r="AC205" s="134"/>
      <c r="AD205" s="134"/>
      <c r="AE205" s="134"/>
      <c r="AF205" s="134"/>
      <c r="AG205" s="134"/>
      <c r="AH205" s="134"/>
      <c r="AI205" s="134"/>
      <c r="AJ205" s="134"/>
      <c r="AK205" s="134"/>
      <c r="AL205" s="134"/>
      <c r="AM205" s="134"/>
      <c r="AN205" s="134"/>
      <c r="AO205" s="134"/>
      <c r="AP205" s="134"/>
      <c r="AQ205" s="134"/>
      <c r="AR205" s="134"/>
      <c r="AS205" s="134"/>
      <c r="AT205" s="134"/>
      <c r="AU205" s="131"/>
      <c r="AV205" s="425"/>
      <c r="AW205" s="425"/>
      <c r="AX205" s="425"/>
      <c r="AY205" s="425"/>
      <c r="AZ205" s="199"/>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435"/>
      <c r="CN205" s="435"/>
      <c r="CO205" s="435"/>
      <c r="CP205" s="435"/>
      <c r="CQ205" s="435"/>
      <c r="CR205" s="435"/>
      <c r="CS205" s="435"/>
      <c r="CT205" s="435"/>
      <c r="CU205" s="435"/>
      <c r="CV205" s="6"/>
      <c r="CW205" s="6"/>
      <c r="CX205" s="6"/>
      <c r="CY205" s="6"/>
      <c r="CZ205" s="6"/>
    </row>
    <row r="206" s="454" customFormat="true" ht="250.15" customHeight="true" x14ac:dyDescent="0.2">
      <c r="B206" s="453"/>
      <c r="AV206" s="361"/>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V207" s="356"/>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V208" s="356"/>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2016</v>
      </c>
      <c r="B209" s="341"/>
      <c r="AV209" s="356"/>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V210" s="356"/>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V211" s="356"/>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V212" s="356"/>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V213" s="356"/>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V214" s="356"/>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DHS16</v>
      </c>
      <c r="AV215" s="356"/>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V216" s="35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V217" s="356"/>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V218" s="35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V219" s="356"/>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337"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415"/>
      <c r="AN220" s="415"/>
      <c r="AO220" s="415"/>
      <c r="AP220" s="415"/>
      <c r="AQ220" s="415"/>
      <c r="AR220" s="415"/>
      <c r="AS220" s="415"/>
      <c r="AT220" s="415"/>
      <c r="AU220" s="415"/>
      <c r="AV220" s="425"/>
      <c r="AW220" s="425"/>
      <c r="AX220" s="425"/>
      <c r="AY220" s="425"/>
      <c r="AZ220" s="199"/>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426"/>
      <c r="CN220" s="426"/>
      <c r="CO220" s="426"/>
      <c r="CP220" s="426"/>
      <c r="CQ220" s="426"/>
      <c r="CR220" s="426"/>
      <c r="CS220" s="426"/>
      <c r="CT220" s="426"/>
      <c r="CU220" s="426"/>
      <c r="CV220" s="360"/>
      <c r="CW220" s="360"/>
      <c r="CX220" s="360"/>
      <c r="CY220" s="360"/>
      <c r="CZ220" s="360"/>
    </row>
    <row r="221" s="337" customFormat="true" ht="24"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375</v>
      </c>
      <c r="T221" s="581" t="s">
        <v>149</v>
      </c>
      <c r="U221" s="581" t="s">
        <v>430</v>
      </c>
      <c r="V221" s="581" t="s">
        <v>150</v>
      </c>
      <c r="W221" s="581" t="s">
        <v>151</v>
      </c>
      <c r="X221" s="581" t="s">
        <v>432</v>
      </c>
      <c r="Y221" s="581" t="s">
        <v>488</v>
      </c>
      <c r="Z221" s="581" t="s">
        <v>433</v>
      </c>
      <c r="AA221" s="581" t="s">
        <v>152</v>
      </c>
      <c r="AB221" s="581" t="s">
        <v>153</v>
      </c>
      <c r="AC221" s="581" t="s">
        <v>435</v>
      </c>
      <c r="AD221" s="581" t="s">
        <v>489</v>
      </c>
      <c r="AE221" s="581" t="s">
        <v>154</v>
      </c>
      <c r="AF221" s="581" t="s">
        <v>155</v>
      </c>
      <c r="AG221" s="581" t="s">
        <v>156</v>
      </c>
      <c r="AH221" s="581" t="s">
        <v>157</v>
      </c>
      <c r="AI221" s="581" t="s">
        <v>436</v>
      </c>
      <c r="AJ221" s="581" t="s">
        <v>158</v>
      </c>
      <c r="AK221" s="581" t="s">
        <v>159</v>
      </c>
      <c r="AL221" s="581" t="s">
        <v>160</v>
      </c>
      <c r="AM221" s="581" t="s">
        <v>437</v>
      </c>
      <c r="AN221" s="581" t="s">
        <v>161</v>
      </c>
      <c r="AO221" s="581" t="s">
        <v>162</v>
      </c>
      <c r="AP221" s="581" t="s">
        <v>163</v>
      </c>
      <c r="AQ221" s="581" t="s">
        <v>164</v>
      </c>
      <c r="AR221" s="581" t="s">
        <v>438</v>
      </c>
      <c r="AS221" s="581" t="s">
        <v>165</v>
      </c>
      <c r="AT221" s="581" t="s">
        <v>166</v>
      </c>
      <c r="AU221" s="582" t="s">
        <v>167</v>
      </c>
      <c r="AV221" s="425"/>
      <c r="AW221" s="425"/>
      <c r="AX221" s="425"/>
      <c r="AY221" s="425"/>
      <c r="AZ221" s="199"/>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375</v>
      </c>
      <c r="BT221" s="554" t="s">
        <v>149</v>
      </c>
      <c r="BU221" s="554" t="s">
        <v>430</v>
      </c>
      <c r="BV221" s="554" t="s">
        <v>150</v>
      </c>
      <c r="BW221" s="554" t="s">
        <v>151</v>
      </c>
      <c r="BX221" s="554" t="s">
        <v>432</v>
      </c>
      <c r="BY221" s="555" t="s">
        <v>488</v>
      </c>
      <c r="BZ221" s="555" t="s">
        <v>433</v>
      </c>
      <c r="CA221" s="555" t="s">
        <v>152</v>
      </c>
      <c r="CB221" s="555" t="s">
        <v>153</v>
      </c>
      <c r="CC221" s="555" t="s">
        <v>435</v>
      </c>
      <c r="CD221" s="555" t="s">
        <v>489</v>
      </c>
      <c r="CE221" s="555" t="s">
        <v>154</v>
      </c>
      <c r="CF221" s="555" t="s">
        <v>155</v>
      </c>
      <c r="CG221" s="555" t="s">
        <v>156</v>
      </c>
      <c r="CH221" s="555" t="s">
        <v>157</v>
      </c>
      <c r="CI221" s="555" t="s">
        <v>436</v>
      </c>
      <c r="CJ221" s="555" t="s">
        <v>158</v>
      </c>
      <c r="CK221" s="555" t="s">
        <v>159</v>
      </c>
      <c r="CL221" s="555" t="s">
        <v>160</v>
      </c>
      <c r="CM221" s="555" t="s">
        <v>437</v>
      </c>
      <c r="CN221" s="555" t="s">
        <v>161</v>
      </c>
      <c r="CO221" s="555" t="s">
        <v>162</v>
      </c>
      <c r="CP221" s="555" t="s">
        <v>163</v>
      </c>
      <c r="CQ221" s="555" t="s">
        <v>164</v>
      </c>
      <c r="CR221" s="555" t="s">
        <v>438</v>
      </c>
      <c r="CS221" s="555" t="s">
        <v>165</v>
      </c>
      <c r="CT221" s="555" t="s">
        <v>166</v>
      </c>
      <c r="CU221" s="555" t="s">
        <v>167</v>
      </c>
      <c r="CV221" s="201"/>
      <c r="CW221" s="201"/>
      <c r="CX221" s="201"/>
      <c r="CY221" s="201"/>
      <c r="CZ221" s="201"/>
    </row>
    <row r="222" s="337" customFormat="true" ht="15" customHeight="true" x14ac:dyDescent="0.2">
      <c r="A222" s="1068" t="s">
        <v>36</v>
      </c>
      <c r="B222" s="386" t="s">
        <v>15</v>
      </c>
      <c r="C222" s="145">
        <v>22.614441044119232</v>
      </c>
      <c r="D222" s="144">
        <v>36.065828153754964</v>
      </c>
      <c r="E222" s="144">
        <v>51.492434934486511</v>
      </c>
      <c r="F222" s="144">
        <v>50.432105542476272</v>
      </c>
      <c r="G222" s="143">
        <v>76.786113878599608</v>
      </c>
      <c r="H222" s="142">
        <v>35.694345612950698</v>
      </c>
      <c r="I222" s="144">
        <v>55.98420723395742</v>
      </c>
      <c r="J222" s="144">
        <v>57.94862367908781</v>
      </c>
      <c r="K222" s="144">
        <v>77.67643556765853</v>
      </c>
      <c r="L222" s="141">
        <v>82.797653630684593</v>
      </c>
      <c r="M222" s="145">
        <v>20.789098503058703</v>
      </c>
      <c r="N222" s="144">
        <v>32.642672267099854</v>
      </c>
      <c r="O222" s="144">
        <v>37.033472845984249</v>
      </c>
      <c r="P222" s="144">
        <v>59.145779327034951</v>
      </c>
      <c r="Q222" s="143">
        <v>62.533195877498414</v>
      </c>
      <c r="R222" s="142">
        <v>44.185084273284012</v>
      </c>
      <c r="S222" s="144">
        <v>81.498457451682796</v>
      </c>
      <c r="T222" s="144">
        <v>12.545901327370226</v>
      </c>
      <c r="U222" s="144">
        <v>20.127735665753971</v>
      </c>
      <c r="V222" s="144">
        <v>52.081075055549377</v>
      </c>
      <c r="W222" s="144">
        <v>91.705126186454862</v>
      </c>
      <c r="X222" s="144">
        <v>29.282801709804801</v>
      </c>
      <c r="Y222" s="144">
        <v>28.391063097345999</v>
      </c>
      <c r="Z222" s="144">
        <v>75.452240876971814</v>
      </c>
      <c r="AA222" s="144">
        <v>61.745513629929384</v>
      </c>
      <c r="AB222" s="144">
        <v>64.213139307871955</v>
      </c>
      <c r="AC222" s="144">
        <v>27.842687648167725</v>
      </c>
      <c r="AD222" s="144">
        <v>25.62838663478388</v>
      </c>
      <c r="AE222" s="144">
        <v>63.138845110326983</v>
      </c>
      <c r="AF222" s="144">
        <v>47.878489312529226</v>
      </c>
      <c r="AG222" s="144">
        <v>71.136976294005891</v>
      </c>
      <c r="AH222" s="144">
        <v>60.95208340425642</v>
      </c>
      <c r="AI222" s="144">
        <v>51.249457843630566</v>
      </c>
      <c r="AJ222" s="144">
        <v>53.484430561498542</v>
      </c>
      <c r="AK222" s="144">
        <v>24.731434145572333</v>
      </c>
      <c r="AL222" s="144">
        <v>42.597904285377254</v>
      </c>
      <c r="AM222" s="144">
        <v>68.484230641561865</v>
      </c>
      <c r="AN222" s="144">
        <v>47.121051232311991</v>
      </c>
      <c r="AO222" s="144">
        <v>84.742074739348013</v>
      </c>
      <c r="AP222" s="144">
        <v>47.850488489729265</v>
      </c>
      <c r="AQ222" s="144">
        <v>42.439996249502151</v>
      </c>
      <c r="AR222" s="144">
        <v>28.815526705033591</v>
      </c>
      <c r="AS222" s="144">
        <v>52.319700391119326</v>
      </c>
      <c r="AT222" s="144">
        <v>40.329896166762133</v>
      </c>
      <c r="AU222" s="141">
        <v>87.772283548243763</v>
      </c>
      <c r="AV222" s="425"/>
      <c r="AW222" s="425"/>
      <c r="AX222" s="425"/>
      <c r="AY222" s="425"/>
      <c r="AZ222" s="199"/>
      <c r="BA222" s="1088" t="s">
        <v>36</v>
      </c>
      <c r="BB222" s="587" t="s">
        <v>15</v>
      </c>
      <c r="BC222" s="441">
        <v>116.33807999999999</v>
      </c>
      <c r="BD222" s="439">
        <v>171.02267900000004</v>
      </c>
      <c r="BE222" s="439">
        <v>227.02501800000002</v>
      </c>
      <c r="BF222" s="439">
        <v>358.82582900000023</v>
      </c>
      <c r="BG222" s="445">
        <v>2156.9162450000017</v>
      </c>
      <c r="BH222" s="441">
        <v>48.352955999999992</v>
      </c>
      <c r="BI222" s="439">
        <v>93.745183000000011</v>
      </c>
      <c r="BJ222" s="439">
        <v>185.389206</v>
      </c>
      <c r="BK222" s="439">
        <v>525.5813999999998</v>
      </c>
      <c r="BL222" s="445">
        <v>1113.7037340000006</v>
      </c>
      <c r="BM222" s="441">
        <v>83.236016000000006</v>
      </c>
      <c r="BN222" s="439">
        <v>101.70509699999998</v>
      </c>
      <c r="BO222" s="439">
        <v>140.65593900000005</v>
      </c>
      <c r="BP222" s="439">
        <v>159.696687</v>
      </c>
      <c r="BQ222" s="445">
        <v>578.06163300000003</v>
      </c>
      <c r="BR222" s="441">
        <v>139.88326699999999</v>
      </c>
      <c r="BS222" s="439">
        <v>752.28544000000022</v>
      </c>
      <c r="BT222" s="439">
        <v>8.5550320000000006</v>
      </c>
      <c r="BU222" s="439">
        <v>21.919093</v>
      </c>
      <c r="BV222" s="439">
        <v>52.138950000000008</v>
      </c>
      <c r="BW222" s="439">
        <v>177.55903799999999</v>
      </c>
      <c r="BX222" s="439">
        <v>55.644361999999987</v>
      </c>
      <c r="BY222" s="443">
        <v>28.942226000000002</v>
      </c>
      <c r="BZ222" s="443">
        <v>13.123135</v>
      </c>
      <c r="CA222" s="443">
        <v>74.573243999999988</v>
      </c>
      <c r="CB222" s="443">
        <v>122.78769499999999</v>
      </c>
      <c r="CC222" s="443">
        <v>36.191678999999993</v>
      </c>
      <c r="CD222" s="443">
        <v>15.679020000000001</v>
      </c>
      <c r="CE222" s="443">
        <v>46.938168000000005</v>
      </c>
      <c r="CF222" s="443">
        <v>51.321308000000002</v>
      </c>
      <c r="CG222" s="443">
        <v>53.818893000000003</v>
      </c>
      <c r="CH222" s="443">
        <v>268.57335999999992</v>
      </c>
      <c r="CI222" s="443">
        <v>241.38718600000004</v>
      </c>
      <c r="CJ222" s="443">
        <v>74.861879000000002</v>
      </c>
      <c r="CK222" s="443">
        <v>23.142256999999997</v>
      </c>
      <c r="CL222" s="443">
        <v>89.078197999999986</v>
      </c>
      <c r="CM222" s="443">
        <v>54.805502999999995</v>
      </c>
      <c r="CN222" s="443">
        <v>35.263855</v>
      </c>
      <c r="CO222" s="443">
        <v>101.432159</v>
      </c>
      <c r="CP222" s="443">
        <v>43.867491999999991</v>
      </c>
      <c r="CQ222" s="443">
        <v>76.461037999999988</v>
      </c>
      <c r="CR222" s="443">
        <v>52.250883999999992</v>
      </c>
      <c r="CS222" s="443">
        <v>18.765649</v>
      </c>
      <c r="CT222" s="443">
        <v>101.110626</v>
      </c>
      <c r="CU222" s="443">
        <v>197.76721499999999</v>
      </c>
      <c r="CV222" s="5"/>
      <c r="CW222" s="5"/>
      <c r="CX222" s="5"/>
      <c r="CY222" s="5"/>
      <c r="CZ222" s="7"/>
    </row>
    <row r="223" s="337" customFormat="true" ht="15" customHeight="true" x14ac:dyDescent="0.2">
      <c r="A223" s="1069"/>
      <c r="B223" s="387" t="s">
        <v>16</v>
      </c>
      <c r="C223" s="140">
        <f>100-C222-C224</f>
        <v>54.885607413076784</v>
      </c>
      <c r="D223" s="139">
        <f t="shared" ref="D223:AU223" si="0">100-D222-D224</f>
        <v>41.480127583769004</v>
      </c>
      <c r="E223" s="139">
        <f t="shared" si="0"/>
        <v>31.226983349682829</v>
      </c>
      <c r="F223" s="139">
        <f t="shared" si="0"/>
        <v>35.668843738284963</v>
      </c>
      <c r="G223" s="138">
        <f t="shared" si="0"/>
        <v>14.239752933686621</v>
      </c>
      <c r="H223" s="137">
        <f t="shared" si="0"/>
        <v>44.872042503283609</v>
      </c>
      <c r="I223" s="139">
        <f t="shared" si="0"/>
        <v>29.340158234941988</v>
      </c>
      <c r="J223" s="139">
        <f t="shared" si="0"/>
        <v>30.235093182293618</v>
      </c>
      <c r="K223" s="139">
        <f t="shared" si="0"/>
        <v>14.71958651000457</v>
      </c>
      <c r="L223" s="136">
        <f t="shared" si="0"/>
        <v>11.170168722921797</v>
      </c>
      <c r="M223" s="140">
        <f t="shared" si="0"/>
        <v>57.367335205563727</v>
      </c>
      <c r="N223" s="139">
        <f t="shared" si="0"/>
        <v>44.393178966140553</v>
      </c>
      <c r="O223" s="139">
        <f t="shared" si="0"/>
        <v>41.644929455602451</v>
      </c>
      <c r="P223" s="139">
        <f t="shared" si="0"/>
        <v>24.705138633377786</v>
      </c>
      <c r="Q223" s="138">
        <f t="shared" si="0"/>
        <v>23.921921260296298</v>
      </c>
      <c r="R223" s="137">
        <f t="shared" si="0"/>
        <v>28.48968836238199</v>
      </c>
      <c r="S223" s="139">
        <f t="shared" si="0"/>
        <v>10.428573826422987</v>
      </c>
      <c r="T223" s="139">
        <f t="shared" si="0"/>
        <v>73.601224920714685</v>
      </c>
      <c r="U223" s="139">
        <f t="shared" si="0"/>
        <v>73.030890192905161</v>
      </c>
      <c r="V223" s="139">
        <f t="shared" si="0"/>
        <v>31.457313151485117</v>
      </c>
      <c r="W223" s="139">
        <f t="shared" si="0"/>
        <v>5.3290705182007514E-14</v>
      </c>
      <c r="X223" s="139">
        <f t="shared" si="0"/>
        <v>3.513248692154832</v>
      </c>
      <c r="Y223" s="139">
        <f t="shared" si="0"/>
        <v>31.123484900443415</v>
      </c>
      <c r="Z223" s="139">
        <f t="shared" si="0"/>
        <v>23.223257084461157</v>
      </c>
      <c r="AA223" s="139">
        <f t="shared" si="0"/>
        <v>20.795909210611743</v>
      </c>
      <c r="AB223" s="139">
        <f t="shared" si="0"/>
        <v>15.567763534314015</v>
      </c>
      <c r="AC223" s="139">
        <f t="shared" si="0"/>
        <v>13.323694294393057</v>
      </c>
      <c r="AD223" s="139">
        <f t="shared" si="0"/>
        <v>24.870870094306284</v>
      </c>
      <c r="AE223" s="139">
        <f t="shared" si="0"/>
        <v>11.543353217226969</v>
      </c>
      <c r="AF223" s="139">
        <f t="shared" si="0"/>
        <v>20.284622136370622</v>
      </c>
      <c r="AG223" s="139">
        <f t="shared" si="0"/>
        <v>26.70581695497566</v>
      </c>
      <c r="AH223" s="139">
        <f t="shared" si="0"/>
        <v>23.148491700999429</v>
      </c>
      <c r="AI223" s="139">
        <f t="shared" si="0"/>
        <v>21.791483170114208</v>
      </c>
      <c r="AJ223" s="139">
        <f t="shared" si="0"/>
        <v>10.829309409747523</v>
      </c>
      <c r="AK223" s="139">
        <f t="shared" si="0"/>
        <v>33.274476669788662</v>
      </c>
      <c r="AL223" s="139">
        <f t="shared" si="0"/>
        <v>43.498114530857009</v>
      </c>
      <c r="AM223" s="139">
        <f t="shared" si="0"/>
        <v>5.7771657098037572</v>
      </c>
      <c r="AN223" s="139">
        <f t="shared" si="0"/>
        <v>12.260211943525114</v>
      </c>
      <c r="AO223" s="139">
        <f t="shared" si="0"/>
        <v>13.984762196121123</v>
      </c>
      <c r="AP223" s="139">
        <f t="shared" si="0"/>
        <v>44.820820909875032</v>
      </c>
      <c r="AQ223" s="139">
        <f t="shared" si="0"/>
        <v>45.382827565437125</v>
      </c>
      <c r="AR223" s="139">
        <f t="shared" si="0"/>
        <v>55.154054183717548</v>
      </c>
      <c r="AS223" s="139">
        <f t="shared" si="0"/>
        <v>13.925790247556229</v>
      </c>
      <c r="AT223" s="139">
        <f t="shared" si="0"/>
        <v>52.596788953412279</v>
      </c>
      <c r="AU223" s="136">
        <f t="shared" si="0"/>
        <v>4.56859549465256</v>
      </c>
      <c r="AV223" s="425"/>
      <c r="AW223" s="425"/>
      <c r="AX223" s="425"/>
      <c r="AY223" s="425"/>
      <c r="AZ223" s="199"/>
      <c r="BA223" s="1089"/>
      <c r="BB223" s="585" t="s">
        <v>16</v>
      </c>
      <c r="BC223" s="442">
        <v>9664.2109989999881</v>
      </c>
      <c r="BD223" s="440">
        <v>9610.0922970000192</v>
      </c>
      <c r="BE223" s="440">
        <v>10207.521430000004</v>
      </c>
      <c r="BF223" s="440">
        <v>10520.813208999998</v>
      </c>
      <c r="BG223" s="446">
        <v>9316.4150510000036</v>
      </c>
      <c r="BH223" s="442">
        <v>2965.174003000001</v>
      </c>
      <c r="BI223" s="440">
        <v>3083.9064160000034</v>
      </c>
      <c r="BJ223" s="440">
        <v>3107.7870660000003</v>
      </c>
      <c r="BK223" s="440">
        <v>2926.1633460000012</v>
      </c>
      <c r="BL223" s="446">
        <v>2375.6350589999997</v>
      </c>
      <c r="BM223" s="442">
        <v>6861.9778490000026</v>
      </c>
      <c r="BN223" s="440">
        <v>6736.9043689999899</v>
      </c>
      <c r="BO223" s="440">
        <v>6858.3648260000036</v>
      </c>
      <c r="BP223" s="440">
        <v>7291.9385599999987</v>
      </c>
      <c r="BQ223" s="446">
        <v>7111.2014919999947</v>
      </c>
      <c r="BR223" s="442">
        <v>1436.5657119999994</v>
      </c>
      <c r="BS223" s="440">
        <v>4192.531818999998</v>
      </c>
      <c r="BT223" s="440">
        <v>2598.4107180000028</v>
      </c>
      <c r="BU223" s="440">
        <v>2403.0011649999997</v>
      </c>
      <c r="BV223" s="440">
        <v>983.88375299999939</v>
      </c>
      <c r="BW223" s="440">
        <v>2744.9498539999977</v>
      </c>
      <c r="BX223" s="440">
        <v>44.025389000000018</v>
      </c>
      <c r="BY223" s="444">
        <v>141.031848</v>
      </c>
      <c r="BZ223" s="444">
        <v>633.32703199999969</v>
      </c>
      <c r="CA223" s="444">
        <v>2187.2752930000001</v>
      </c>
      <c r="CB223" s="444">
        <v>1241.2401990000012</v>
      </c>
      <c r="CC223" s="444">
        <v>80.785938000000016</v>
      </c>
      <c r="CD223" s="444">
        <v>70.222674000000012</v>
      </c>
      <c r="CE223" s="444">
        <v>972.4664770000004</v>
      </c>
      <c r="CF223" s="444">
        <v>1315.4663580000004</v>
      </c>
      <c r="CG223" s="444">
        <v>2516.6528720000028</v>
      </c>
      <c r="CH223" s="444">
        <v>2942.8133599999974</v>
      </c>
      <c r="CI223" s="444">
        <v>312.36745299999995</v>
      </c>
      <c r="CJ223" s="444">
        <v>1929.9636630000011</v>
      </c>
      <c r="CK223" s="444">
        <v>1112.2004770000001</v>
      </c>
      <c r="CL223" s="444">
        <v>3601.7631260000026</v>
      </c>
      <c r="CM223" s="444">
        <v>632.09921700000018</v>
      </c>
      <c r="CN223" s="444">
        <v>797.09814199999983</v>
      </c>
      <c r="CO223" s="444">
        <v>1317.5556620000002</v>
      </c>
      <c r="CP223" s="444">
        <v>1605.9290670000003</v>
      </c>
      <c r="CQ223" s="444">
        <v>2077.7548399999996</v>
      </c>
      <c r="CR223" s="444">
        <v>2181.6239620000006</v>
      </c>
      <c r="CS223" s="444">
        <v>1328.2576239999985</v>
      </c>
      <c r="CT223" s="444">
        <v>3382.6835800000044</v>
      </c>
      <c r="CU223" s="444">
        <v>2535.1057120000009</v>
      </c>
      <c r="CV223" s="5"/>
      <c r="CW223" s="5"/>
      <c r="CX223" s="5"/>
      <c r="CY223" s="5"/>
      <c r="CZ223" s="7"/>
    </row>
    <row r="224" s="337" customFormat="true" ht="15" customHeight="true" x14ac:dyDescent="0.2">
      <c r="A224" s="1070"/>
      <c r="B224" s="388" t="s">
        <v>20</v>
      </c>
      <c r="C224" s="140">
        <v>22.499951542803988</v>
      </c>
      <c r="D224" s="139">
        <v>22.454044262476035</v>
      </c>
      <c r="E224" s="139">
        <v>17.28058171583066</v>
      </c>
      <c r="F224" s="139">
        <v>13.899050719238767</v>
      </c>
      <c r="G224" s="138">
        <v>8.9741331877137718</v>
      </c>
      <c r="H224" s="137">
        <v>19.433611883765693</v>
      </c>
      <c r="I224" s="139">
        <v>14.675634531100593</v>
      </c>
      <c r="J224" s="139">
        <v>11.816283138618573</v>
      </c>
      <c r="K224" s="139">
        <v>7.6039779223369006</v>
      </c>
      <c r="L224" s="136">
        <v>6.0321776463936105</v>
      </c>
      <c r="M224" s="140">
        <v>21.843566291377563</v>
      </c>
      <c r="N224" s="139">
        <v>22.964148766759589</v>
      </c>
      <c r="O224" s="139">
        <v>21.321597698413296</v>
      </c>
      <c r="P224" s="139">
        <v>16.149082039587263</v>
      </c>
      <c r="Q224" s="138">
        <v>13.544882862205288</v>
      </c>
      <c r="R224" s="137">
        <v>27.325227364333998</v>
      </c>
      <c r="S224" s="139">
        <v>8.0729687218942168</v>
      </c>
      <c r="T224" s="139">
        <v>13.852873751915084</v>
      </c>
      <c r="U224" s="139">
        <v>6.8413741413408644</v>
      </c>
      <c r="V224" s="139">
        <v>16.461611792965506</v>
      </c>
      <c r="W224" s="139">
        <v>8.2948738135450846</v>
      </c>
      <c r="X224" s="139">
        <v>67.203949598040367</v>
      </c>
      <c r="Y224" s="139">
        <v>40.485452002210579</v>
      </c>
      <c r="Z224" s="139">
        <v>1.3245020385670305</v>
      </c>
      <c r="AA224" s="139">
        <v>17.458577159458873</v>
      </c>
      <c r="AB224" s="139">
        <v>20.21909715781403</v>
      </c>
      <c r="AC224" s="139">
        <v>58.833618057439217</v>
      </c>
      <c r="AD224" s="139">
        <v>49.500743270909837</v>
      </c>
      <c r="AE224" s="139">
        <v>25.317801672446048</v>
      </c>
      <c r="AF224" s="139">
        <v>31.836888551100152</v>
      </c>
      <c r="AG224" s="139">
        <v>2.1572067510184492</v>
      </c>
      <c r="AH224" s="139">
        <v>15.899424894744149</v>
      </c>
      <c r="AI224" s="139">
        <v>26.959058986255226</v>
      </c>
      <c r="AJ224" s="139">
        <v>35.686260028753935</v>
      </c>
      <c r="AK224" s="139">
        <v>41.994089184639002</v>
      </c>
      <c r="AL224" s="139">
        <v>13.903981183765737</v>
      </c>
      <c r="AM224" s="139">
        <v>25.738603648634378</v>
      </c>
      <c r="AN224" s="139">
        <v>40.618736824162895</v>
      </c>
      <c r="AO224" s="139">
        <v>1.2731630645308647</v>
      </c>
      <c r="AP224" s="139">
        <v>7.3286906003957055</v>
      </c>
      <c r="AQ224" s="139">
        <v>12.17717618506072</v>
      </c>
      <c r="AR224" s="139">
        <v>16.030419111248861</v>
      </c>
      <c r="AS224" s="139">
        <v>33.754509361324445</v>
      </c>
      <c r="AT224" s="139">
        <v>7.0733148798255874</v>
      </c>
      <c r="AU224" s="136">
        <v>7.6591209571036769</v>
      </c>
      <c r="AV224" s="425"/>
      <c r="AW224" s="425"/>
      <c r="AX224" s="425"/>
      <c r="AY224" s="425"/>
      <c r="AZ224" s="199"/>
      <c r="BA224" s="1089"/>
      <c r="BB224" s="585" t="s">
        <v>20</v>
      </c>
      <c r="BC224" s="442">
        <v>2839.506358000001</v>
      </c>
      <c r="BD224" s="440">
        <v>2832.1991329999955</v>
      </c>
      <c r="BE224" s="440">
        <v>2179.839223999998</v>
      </c>
      <c r="BF224" s="440">
        <v>1756.2716329999982</v>
      </c>
      <c r="BG224" s="446">
        <v>1131.1422429999989</v>
      </c>
      <c r="BH224" s="442">
        <v>726.90007200000014</v>
      </c>
      <c r="BI224" s="440">
        <v>546.55025299999977</v>
      </c>
      <c r="BJ224" s="440">
        <v>441.27311300000008</v>
      </c>
      <c r="BK224" s="440">
        <v>284.07057200000008</v>
      </c>
      <c r="BL224" s="446">
        <v>223.99488399999996</v>
      </c>
      <c r="BM224" s="442">
        <v>1941.0844670000004</v>
      </c>
      <c r="BN224" s="440">
        <v>2038.5683110000004</v>
      </c>
      <c r="BO224" s="440">
        <v>1896.7124479999984</v>
      </c>
      <c r="BP224" s="440">
        <v>1435.1312050000004</v>
      </c>
      <c r="BQ224" s="446">
        <v>1204.6732659999977</v>
      </c>
      <c r="BR224" s="442">
        <v>592.73424900000009</v>
      </c>
      <c r="BS224" s="440">
        <v>434.25045399999999</v>
      </c>
      <c r="BT224" s="440">
        <v>419.21267699999987</v>
      </c>
      <c r="BU224" s="440">
        <v>178.08105900000004</v>
      </c>
      <c r="BV224" s="440">
        <v>204.15289200000007</v>
      </c>
      <c r="BW224" s="440">
        <v>264.34555499999999</v>
      </c>
      <c r="BX224" s="440">
        <v>204.23803600000011</v>
      </c>
      <c r="BY224" s="444">
        <v>115.62680799999998</v>
      </c>
      <c r="BZ224" s="444">
        <v>8.6771750000000001</v>
      </c>
      <c r="CA224" s="444">
        <v>478.41018300000002</v>
      </c>
      <c r="CB224" s="444">
        <v>345.68940100000003</v>
      </c>
      <c r="CC224" s="444">
        <v>167.18050299999993</v>
      </c>
      <c r="CD224" s="444">
        <v>84.20317399999999</v>
      </c>
      <c r="CE224" s="444">
        <v>345.58549699999998</v>
      </c>
      <c r="CF224" s="444">
        <v>638.38439399999982</v>
      </c>
      <c r="CG224" s="444">
        <v>56.672943000000004</v>
      </c>
      <c r="CH224" s="444">
        <v>607.120723</v>
      </c>
      <c r="CI224" s="444">
        <v>204.38816600000004</v>
      </c>
      <c r="CJ224" s="444">
        <v>1112.4329829999997</v>
      </c>
      <c r="CK224" s="444">
        <v>821.94526999999994</v>
      </c>
      <c r="CL224" s="444">
        <v>596.04833099999996</v>
      </c>
      <c r="CM224" s="444">
        <v>238.07750999999993</v>
      </c>
      <c r="CN224" s="444">
        <v>569.36297900000056</v>
      </c>
      <c r="CO224" s="444">
        <v>18.299004999999998</v>
      </c>
      <c r="CP224" s="444">
        <v>130.470246</v>
      </c>
      <c r="CQ224" s="444">
        <v>298.69531799999999</v>
      </c>
      <c r="CR224" s="444">
        <v>426.46336499999995</v>
      </c>
      <c r="CS224" s="444">
        <v>686.35780699999953</v>
      </c>
      <c r="CT224" s="444">
        <v>265.17650299999997</v>
      </c>
      <c r="CU224" s="444">
        <v>226.67538499999998</v>
      </c>
      <c r="CV224" s="5"/>
      <c r="CW224" s="5"/>
      <c r="CX224" s="5"/>
      <c r="CY224" s="5"/>
      <c r="CZ224" s="7"/>
    </row>
    <row r="225" s="337" customFormat="true" ht="15" customHeight="true" x14ac:dyDescent="0.2">
      <c r="A225" s="1068" t="s">
        <v>493</v>
      </c>
      <c r="B225" s="386" t="s">
        <v>494</v>
      </c>
      <c r="C225" s="140">
        <v>3.1559231559314895</v>
      </c>
      <c r="D225" s="139">
        <v>2.9102154770174082</v>
      </c>
      <c r="E225" s="139">
        <v>2.8858304592909318</v>
      </c>
      <c r="F225" s="139">
        <v>4.8481716668507975</v>
      </c>
      <c r="G225" s="138">
        <v>20.242831768935151</v>
      </c>
      <c r="H225" s="137">
        <v>2.9178053226404463</v>
      </c>
      <c r="I225" s="139">
        <v>3.8363947143002508</v>
      </c>
      <c r="J225" s="139">
        <v>7.5527276896543274</v>
      </c>
      <c r="K225" s="139">
        <v>16.708642442311014</v>
      </c>
      <c r="L225" s="136">
        <v>33.883880904399589</v>
      </c>
      <c r="M225" s="140">
        <v>3.5162526547799637</v>
      </c>
      <c r="N225" s="139">
        <v>2.6981270943560021</v>
      </c>
      <c r="O225" s="139">
        <v>3.3552561200734576</v>
      </c>
      <c r="P225" s="139">
        <v>2.5429680513559609</v>
      </c>
      <c r="Q225" s="138">
        <v>8.9827270878211554</v>
      </c>
      <c r="R225" s="137">
        <v>10.606632534778193</v>
      </c>
      <c r="S225" s="139">
        <v>15.725557036623131</v>
      </c>
      <c r="T225" s="139">
        <v>1.9411810115319414</v>
      </c>
      <c r="U225" s="139">
        <v>3.8974122424541227</v>
      </c>
      <c r="V225" s="139">
        <v>6.7434982866277098</v>
      </c>
      <c r="W225" s="139">
        <v>5.5716080214189976</v>
      </c>
      <c r="X225" s="139">
        <v>20.506344906522557</v>
      </c>
      <c r="Y225" s="139">
        <v>21.242903234451514</v>
      </c>
      <c r="Z225" s="139">
        <v>2.6196848917351412</v>
      </c>
      <c r="AA225" s="139">
        <v>3.6248093957357583</v>
      </c>
      <c r="AB225" s="139">
        <v>8.9228909625085109</v>
      </c>
      <c r="AC225" s="139">
        <v>18.831295758854242</v>
      </c>
      <c r="AD225" s="139">
        <v>18.162092809713137</v>
      </c>
      <c r="AE225" s="139">
        <v>4.0311129476320566</v>
      </c>
      <c r="AF225" s="139">
        <v>3.6300228913207762</v>
      </c>
      <c r="AG225" s="139">
        <v>2.8176315820970719</v>
      </c>
      <c r="AH225" s="139">
        <v>9.6958180586004676</v>
      </c>
      <c r="AI225" s="139">
        <v>45.377470013713264</v>
      </c>
      <c r="AJ225" s="139">
        <v>2.8877812436169368</v>
      </c>
      <c r="AK225" s="139">
        <v>2.7680396139877392</v>
      </c>
      <c r="AL225" s="139">
        <v>4.1997549852959768</v>
      </c>
      <c r="AM225" s="139">
        <v>6.421333205608482</v>
      </c>
      <c r="AN225" s="139">
        <v>3.1683773138984272</v>
      </c>
      <c r="AO225" s="139">
        <v>8.2218273946664553</v>
      </c>
      <c r="AP225" s="139">
        <v>4.7597109635179065</v>
      </c>
      <c r="AQ225" s="139">
        <v>6.4504561053012566</v>
      </c>
      <c r="AR225" s="139">
        <v>5.7233751472060508</v>
      </c>
      <c r="AS225" s="139">
        <v>1.1541128748616112</v>
      </c>
      <c r="AT225" s="139">
        <v>6.2143841092357786</v>
      </c>
      <c r="AU225" s="136">
        <v>7.0301642367647936</v>
      </c>
      <c r="AV225" s="425"/>
      <c r="AW225" s="425"/>
      <c r="AX225" s="425"/>
      <c r="AY225" s="425"/>
      <c r="AZ225" s="199"/>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46" t="s">
        <v>35</v>
      </c>
      <c r="CN225" s="46" t="s">
        <v>35</v>
      </c>
      <c r="CO225" s="46" t="s">
        <v>35</v>
      </c>
      <c r="CP225" s="46" t="s">
        <v>35</v>
      </c>
      <c r="CQ225" s="46" t="s">
        <v>35</v>
      </c>
      <c r="CR225" s="46" t="s">
        <v>35</v>
      </c>
      <c r="CS225" s="46" t="s">
        <v>35</v>
      </c>
      <c r="CT225" s="46" t="s">
        <v>35</v>
      </c>
      <c r="CU225" s="46" t="s">
        <v>35</v>
      </c>
      <c r="CV225" s="7"/>
      <c r="CW225" s="7"/>
      <c r="CX225" s="7"/>
      <c r="CY225" s="7"/>
      <c r="CZ225" s="7"/>
    </row>
    <row r="226" s="337" customFormat="true" ht="15" customHeight="true" x14ac:dyDescent="0.2">
      <c r="A226" s="1069"/>
      <c r="B226" s="387" t="s">
        <v>495</v>
      </c>
      <c r="C226" s="140">
        <v>74.26380613264584</v>
      </c>
      <c r="D226" s="139">
        <v>74.499694243908451</v>
      </c>
      <c r="E226" s="139">
        <v>79.681192905280525</v>
      </c>
      <c r="F226" s="139">
        <v>81.252777613910226</v>
      </c>
      <c r="G226" s="138">
        <v>70.590529190200826</v>
      </c>
      <c r="H226" s="137">
        <v>77.648582793593889</v>
      </c>
      <c r="I226" s="139">
        <v>81.487970754599274</v>
      </c>
      <c r="J226" s="139">
        <v>80.61082561404956</v>
      </c>
      <c r="K226" s="139">
        <v>75.543373391914059</v>
      </c>
      <c r="L226" s="136">
        <v>59.657866144553672</v>
      </c>
      <c r="M226" s="140">
        <v>74.525198152266356</v>
      </c>
      <c r="N226" s="139">
        <v>74.176019358432256</v>
      </c>
      <c r="O226" s="139">
        <v>75.230492174865404</v>
      </c>
      <c r="P226" s="139">
        <v>81.154539045765787</v>
      </c>
      <c r="Q226" s="138">
        <v>77.442136661375613</v>
      </c>
      <c r="R226" s="137">
        <v>62.068140100887703</v>
      </c>
      <c r="S226" s="139">
        <v>75.913324898819951</v>
      </c>
      <c r="T226" s="139">
        <v>84.205945236553063</v>
      </c>
      <c r="U226" s="139">
        <v>89.261213616205055</v>
      </c>
      <c r="V226" s="139">
        <v>76.794889920406774</v>
      </c>
      <c r="W226" s="139">
        <v>86.133518165035866</v>
      </c>
      <c r="X226" s="139">
        <v>12.289705495437</v>
      </c>
      <c r="Y226" s="139">
        <v>38.271644763337967</v>
      </c>
      <c r="Z226" s="139">
        <v>96.055813069697805</v>
      </c>
      <c r="AA226" s="139">
        <v>78.618223076656847</v>
      </c>
      <c r="AB226" s="139">
        <v>70.85801187967752</v>
      </c>
      <c r="AC226" s="139">
        <v>22.335086183706434</v>
      </c>
      <c r="AD226" s="139">
        <v>32.337163919377112</v>
      </c>
      <c r="AE226" s="139">
        <v>69.984779580329516</v>
      </c>
      <c r="AF226" s="139">
        <v>64.275286245345939</v>
      </c>
      <c r="AG226" s="139">
        <v>95.025161666884443</v>
      </c>
      <c r="AH226" s="139">
        <v>74.328253284319487</v>
      </c>
      <c r="AI226" s="139">
        <v>27.663471000031443</v>
      </c>
      <c r="AJ226" s="139">
        <v>61.425958727629151</v>
      </c>
      <c r="AK226" s="139">
        <v>55.130901948033376</v>
      </c>
      <c r="AL226" s="139">
        <v>81.896263830938338</v>
      </c>
      <c r="AM226" s="139">
        <v>67.799360457567758</v>
      </c>
      <c r="AN226" s="139">
        <v>56.176726002587088</v>
      </c>
      <c r="AO226" s="139">
        <v>90.505009540802718</v>
      </c>
      <c r="AP226" s="139">
        <v>87.669499842087305</v>
      </c>
      <c r="AQ226" s="139">
        <v>81.372367709638056</v>
      </c>
      <c r="AR226" s="139">
        <v>78.246205741545097</v>
      </c>
      <c r="AS226" s="139">
        <v>64.274652241435632</v>
      </c>
      <c r="AT226" s="139">
        <v>86.712301010938688</v>
      </c>
      <c r="AU226" s="136">
        <v>85.3107148061316</v>
      </c>
      <c r="AV226" s="425"/>
      <c r="AW226" s="425"/>
      <c r="AX226" s="425"/>
      <c r="AY226" s="425"/>
      <c r="AZ226" s="199"/>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46" t="s">
        <v>35</v>
      </c>
      <c r="CN226" s="46" t="s">
        <v>35</v>
      </c>
      <c r="CO226" s="46" t="s">
        <v>35</v>
      </c>
      <c r="CP226" s="46" t="s">
        <v>35</v>
      </c>
      <c r="CQ226" s="46" t="s">
        <v>35</v>
      </c>
      <c r="CR226" s="46" t="s">
        <v>35</v>
      </c>
      <c r="CS226" s="46" t="s">
        <v>35</v>
      </c>
      <c r="CT226" s="46" t="s">
        <v>35</v>
      </c>
      <c r="CU226" s="46" t="s">
        <v>35</v>
      </c>
      <c r="CV226" s="7"/>
      <c r="CW226" s="7"/>
      <c r="CX226" s="7"/>
      <c r="CY226" s="7"/>
      <c r="CZ226" s="7"/>
    </row>
    <row r="227" s="337" customFormat="true" ht="15" customHeight="true" x14ac:dyDescent="0.2">
      <c r="A227" s="1069"/>
      <c r="B227" s="387" t="s">
        <v>496</v>
      </c>
      <c r="C227" s="140">
        <v>14.826271808635189</v>
      </c>
      <c r="D227" s="139">
        <v>13.255018042822616</v>
      </c>
      <c r="E227" s="139">
        <v>12.139836667753169</v>
      </c>
      <c r="F227" s="139">
        <v>8.7117010056614994</v>
      </c>
      <c r="G227" s="138">
        <v>6.6099041525233924</v>
      </c>
      <c r="H227" s="137">
        <v>13.659939888291332</v>
      </c>
      <c r="I227" s="139">
        <v>6.9053401297755448</v>
      </c>
      <c r="J227" s="139">
        <v>6.9781004034869722</v>
      </c>
      <c r="K227" s="139">
        <v>5.3289718707186635</v>
      </c>
      <c r="L227" s="136">
        <v>5.05947460399425</v>
      </c>
      <c r="M227" s="140">
        <v>14.309345674756054</v>
      </c>
      <c r="N227" s="139">
        <v>12.833036535906112</v>
      </c>
      <c r="O227" s="139">
        <v>14.108871076057808</v>
      </c>
      <c r="P227" s="139">
        <v>11.525706518121336</v>
      </c>
      <c r="Q227" s="138">
        <v>10.150786454785123</v>
      </c>
      <c r="R227" s="137">
        <v>13.412289300625165</v>
      </c>
      <c r="S227" s="139">
        <v>4.7416812048554577</v>
      </c>
      <c r="T227" s="139">
        <v>13.196676456249149</v>
      </c>
      <c r="U227" s="139">
        <v>6.8413741413408644</v>
      </c>
      <c r="V227" s="139">
        <v>8.6454400838294223</v>
      </c>
      <c r="W227" s="139">
        <v>7.6663727215402382</v>
      </c>
      <c r="X227" s="139">
        <v>64.828524120706348</v>
      </c>
      <c r="Y227" s="139">
        <v>40.040284259346251</v>
      </c>
      <c r="Z227" s="139">
        <v>0.83908190783464554</v>
      </c>
      <c r="AA227" s="139">
        <v>14.961197706000229</v>
      </c>
      <c r="AB227" s="139">
        <v>19.232412572629439</v>
      </c>
      <c r="AC227" s="139">
        <v>58.794911438743966</v>
      </c>
      <c r="AD227" s="139">
        <v>49.500743270909837</v>
      </c>
      <c r="AE227" s="139">
        <v>1.2903731338404274</v>
      </c>
      <c r="AF227" s="139">
        <v>16.18808880149022</v>
      </c>
      <c r="AG227" s="139">
        <v>2.1572067510184492</v>
      </c>
      <c r="AH227" s="139">
        <v>2.1386098162838914</v>
      </c>
      <c r="AI227" s="139">
        <v>26.959058986255226</v>
      </c>
      <c r="AJ227" s="139">
        <v>22.25561968749447</v>
      </c>
      <c r="AK227" s="139">
        <v>7.7024198683337435</v>
      </c>
      <c r="AL227" s="139">
        <v>13.780293372165184</v>
      </c>
      <c r="AM227" s="139">
        <v>22.896257500561898</v>
      </c>
      <c r="AN227" s="139">
        <v>28.777235323748595</v>
      </c>
      <c r="AO227" s="139">
        <v>0.27797263063482636</v>
      </c>
      <c r="AP227" s="139">
        <v>2.6087684296053943</v>
      </c>
      <c r="AQ227" s="139">
        <v>11.540625786274903</v>
      </c>
      <c r="AR227" s="139">
        <v>15.764676207930469</v>
      </c>
      <c r="AS227" s="139">
        <v>13.139888314493314</v>
      </c>
      <c r="AT227" s="139">
        <v>6.6369127505498424</v>
      </c>
      <c r="AU227" s="136">
        <v>7.559343501603907</v>
      </c>
      <c r="AV227" s="425"/>
      <c r="AW227" s="425"/>
      <c r="AX227" s="425"/>
      <c r="AY227" s="425"/>
      <c r="AZ227" s="199"/>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46" t="s">
        <v>35</v>
      </c>
      <c r="CN227" s="46" t="s">
        <v>35</v>
      </c>
      <c r="CO227" s="46" t="s">
        <v>35</v>
      </c>
      <c r="CP227" s="46" t="s">
        <v>35</v>
      </c>
      <c r="CQ227" s="46" t="s">
        <v>35</v>
      </c>
      <c r="CR227" s="46" t="s">
        <v>35</v>
      </c>
      <c r="CS227" s="46" t="s">
        <v>35</v>
      </c>
      <c r="CT227" s="46" t="s">
        <v>35</v>
      </c>
      <c r="CU227" s="46" t="s">
        <v>35</v>
      </c>
      <c r="CV227" s="7"/>
      <c r="CW227" s="7"/>
      <c r="CX227" s="7"/>
      <c r="CY227" s="7"/>
      <c r="CZ227" s="7"/>
    </row>
    <row r="228" s="337" customFormat="true" ht="15" customHeight="true" x14ac:dyDescent="0.2">
      <c r="A228" s="1069"/>
      <c r="B228" s="387" t="s">
        <v>497</v>
      </c>
      <c r="C228" s="140">
        <v>0.10363757212733542</v>
      </c>
      <c r="D228" s="139">
        <v>0.17543921575822782</v>
      </c>
      <c r="E228" s="139">
        <v>0.18423113068106001</v>
      </c>
      <c r="F228" s="139">
        <v>0</v>
      </c>
      <c r="G228" s="138">
        <v>0.21148477887862385</v>
      </c>
      <c r="H228" s="137">
        <v>0</v>
      </c>
      <c r="I228" s="139">
        <v>0</v>
      </c>
      <c r="J228" s="139">
        <v>2.2865397825345149E-2</v>
      </c>
      <c r="K228" s="139">
        <v>0.15585762265502462</v>
      </c>
      <c r="L228" s="136">
        <v>0.45342681567075149</v>
      </c>
      <c r="M228" s="140">
        <v>0.14711892050339404</v>
      </c>
      <c r="N228" s="139">
        <v>0.20990847490283526</v>
      </c>
      <c r="O228" s="139">
        <v>0.11776294883641164</v>
      </c>
      <c r="P228" s="139">
        <v>0.18295668911256829</v>
      </c>
      <c r="Q228" s="138">
        <v>3.4993172873401895E-2</v>
      </c>
      <c r="R228" s="137">
        <v>0</v>
      </c>
      <c r="S228" s="139">
        <v>0.31345441994215745</v>
      </c>
      <c r="T228" s="139">
        <v>0</v>
      </c>
      <c r="U228" s="139">
        <v>0</v>
      </c>
      <c r="V228" s="139">
        <v>0</v>
      </c>
      <c r="W228" s="139">
        <v>0</v>
      </c>
      <c r="X228" s="139">
        <v>0</v>
      </c>
      <c r="Y228" s="139">
        <v>0</v>
      </c>
      <c r="Z228" s="139">
        <v>0</v>
      </c>
      <c r="AA228" s="139">
        <v>0.3615037854690466</v>
      </c>
      <c r="AB228" s="139">
        <v>0</v>
      </c>
      <c r="AC228" s="139">
        <v>0</v>
      </c>
      <c r="AD228" s="139">
        <v>0</v>
      </c>
      <c r="AE228" s="139">
        <v>0.89218825170346516</v>
      </c>
      <c r="AF228" s="139">
        <v>0.37821382673573456</v>
      </c>
      <c r="AG228" s="139">
        <v>0</v>
      </c>
      <c r="AH228" s="139">
        <v>9.0966990701471531E-2</v>
      </c>
      <c r="AI228" s="139">
        <v>0</v>
      </c>
      <c r="AJ228" s="139">
        <v>0</v>
      </c>
      <c r="AK228" s="139">
        <v>0.1844109537051381</v>
      </c>
      <c r="AL228" s="139">
        <v>0</v>
      </c>
      <c r="AM228" s="139">
        <v>5.4810022688847507E-2</v>
      </c>
      <c r="AN228" s="139">
        <v>6.0894392301026397E-2</v>
      </c>
      <c r="AO228" s="139">
        <v>0</v>
      </c>
      <c r="AP228" s="139">
        <v>0.26124438681996937</v>
      </c>
      <c r="AQ228" s="139">
        <v>0</v>
      </c>
      <c r="AR228" s="139">
        <v>0</v>
      </c>
      <c r="AS228" s="139">
        <v>1.2328771581344169</v>
      </c>
      <c r="AT228" s="139">
        <v>0</v>
      </c>
      <c r="AU228" s="136">
        <v>0</v>
      </c>
      <c r="AV228" s="425"/>
      <c r="AW228" s="425"/>
      <c r="AX228" s="425"/>
      <c r="AY228" s="425"/>
      <c r="AZ228" s="199"/>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46" t="s">
        <v>35</v>
      </c>
      <c r="CN228" s="46" t="s">
        <v>35</v>
      </c>
      <c r="CO228" s="46" t="s">
        <v>35</v>
      </c>
      <c r="CP228" s="46" t="s">
        <v>35</v>
      </c>
      <c r="CQ228" s="46" t="s">
        <v>35</v>
      </c>
      <c r="CR228" s="46" t="s">
        <v>35</v>
      </c>
      <c r="CS228" s="46" t="s">
        <v>35</v>
      </c>
      <c r="CT228" s="46" t="s">
        <v>35</v>
      </c>
      <c r="CU228" s="46" t="s">
        <v>35</v>
      </c>
      <c r="CV228" s="7"/>
      <c r="CW228" s="7"/>
      <c r="CX228" s="7"/>
      <c r="CY228" s="7"/>
      <c r="CZ228" s="7"/>
    </row>
    <row r="229" s="337" customFormat="true" ht="15" customHeight="true" x14ac:dyDescent="0.2">
      <c r="A229" s="1069"/>
      <c r="B229" s="387" t="s">
        <v>498</v>
      </c>
      <c r="C229" s="140">
        <v>7.6503613306600045</v>
      </c>
      <c r="D229" s="139">
        <v>9.1596330204933629</v>
      </c>
      <c r="E229" s="139">
        <v>5.1089088369941642</v>
      </c>
      <c r="F229" s="139">
        <v>5.1873497135772704</v>
      </c>
      <c r="G229" s="138">
        <v>2.3452501094620852</v>
      </c>
      <c r="H229" s="137">
        <v>5.7736719954743583</v>
      </c>
      <c r="I229" s="139">
        <v>7.7702944013250548</v>
      </c>
      <c r="J229" s="139">
        <v>4.8354808949837835</v>
      </c>
      <c r="K229" s="139">
        <v>2.2631546724012677</v>
      </c>
      <c r="L229" s="136">
        <v>0.94535153138171524</v>
      </c>
      <c r="M229" s="140">
        <v>7.5020845976941839</v>
      </c>
      <c r="N229" s="139">
        <v>10.08290853640275</v>
      </c>
      <c r="O229" s="139">
        <v>7.1876176801668068</v>
      </c>
      <c r="P229" s="139">
        <v>4.5938296956442253</v>
      </c>
      <c r="Q229" s="138">
        <v>3.3893566231447325</v>
      </c>
      <c r="R229" s="137">
        <v>13.912938063708818</v>
      </c>
      <c r="S229" s="139">
        <v>3.3059824397594335</v>
      </c>
      <c r="T229" s="139">
        <v>0.65619729566593721</v>
      </c>
      <c r="U229" s="139">
        <v>0</v>
      </c>
      <c r="V229" s="139">
        <v>7.8161717091360785</v>
      </c>
      <c r="W229" s="139">
        <v>0.62850109200484627</v>
      </c>
      <c r="X229" s="139">
        <v>2.3754254773340158</v>
      </c>
      <c r="Y229" s="139">
        <v>0.44516774286432381</v>
      </c>
      <c r="Z229" s="139">
        <v>0.48542013073238538</v>
      </c>
      <c r="AA229" s="139">
        <v>2.4342660361381614</v>
      </c>
      <c r="AB229" s="139">
        <v>0.98668458518459334</v>
      </c>
      <c r="AC229" s="139">
        <v>3.8706618695253159E-2</v>
      </c>
      <c r="AD229" s="139">
        <v>0</v>
      </c>
      <c r="AE229" s="139">
        <v>23.801546086494476</v>
      </c>
      <c r="AF229" s="139">
        <v>15.52838823510724</v>
      </c>
      <c r="AG229" s="139">
        <v>0</v>
      </c>
      <c r="AH229" s="139">
        <v>13.746351850094671</v>
      </c>
      <c r="AI229" s="139">
        <v>0</v>
      </c>
      <c r="AJ229" s="139">
        <v>13.430640341259476</v>
      </c>
      <c r="AK229" s="139">
        <v>34.214227615940104</v>
      </c>
      <c r="AL229" s="139">
        <v>0.1236878116005531</v>
      </c>
      <c r="AM229" s="139">
        <v>2.8282388135728675</v>
      </c>
      <c r="AN229" s="139">
        <v>11.816766967464822</v>
      </c>
      <c r="AO229" s="139">
        <v>0.99519043389603834</v>
      </c>
      <c r="AP229" s="139">
        <v>4.7007763779693743</v>
      </c>
      <c r="AQ229" s="139">
        <v>0.63655039878581909</v>
      </c>
      <c r="AR229" s="139">
        <v>0.26574290331839318</v>
      </c>
      <c r="AS229" s="139">
        <v>20.198469411075049</v>
      </c>
      <c r="AT229" s="139">
        <v>0.43640212927574484</v>
      </c>
      <c r="AU229" s="136">
        <v>9.9777455499770268E-2</v>
      </c>
      <c r="AV229" s="425"/>
      <c r="AW229" s="425"/>
      <c r="AX229" s="425"/>
      <c r="AY229" s="425"/>
      <c r="AZ229" s="199"/>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46" t="s">
        <v>35</v>
      </c>
      <c r="CN229" s="46" t="s">
        <v>35</v>
      </c>
      <c r="CO229" s="46" t="s">
        <v>35</v>
      </c>
      <c r="CP229" s="46" t="s">
        <v>35</v>
      </c>
      <c r="CQ229" s="46" t="s">
        <v>35</v>
      </c>
      <c r="CR229" s="46" t="s">
        <v>35</v>
      </c>
      <c r="CS229" s="46" t="s">
        <v>35</v>
      </c>
      <c r="CT229" s="46" t="s">
        <v>35</v>
      </c>
      <c r="CU229" s="46" t="s">
        <v>35</v>
      </c>
      <c r="CV229" s="7"/>
      <c r="CW229" s="7"/>
      <c r="CX229" s="7"/>
      <c r="CY229" s="7"/>
      <c r="CZ229" s="7"/>
    </row>
    <row r="230" s="337" customFormat="true" ht="15" customHeight="true" x14ac:dyDescent="0.2">
      <c r="A230" s="188"/>
      <c r="B230" s="157"/>
      <c r="C230" s="30"/>
      <c r="D230" s="179"/>
      <c r="E230" s="179"/>
      <c r="F230" s="179"/>
      <c r="G230" s="168"/>
      <c r="H230" s="29"/>
      <c r="I230" s="179"/>
      <c r="J230" s="179"/>
      <c r="K230" s="179"/>
      <c r="L230" s="174"/>
      <c r="M230" s="30"/>
      <c r="N230" s="179"/>
      <c r="O230" s="179"/>
      <c r="P230" s="179"/>
      <c r="Q230" s="168"/>
      <c r="R230" s="29"/>
      <c r="S230" s="179"/>
      <c r="T230" s="179"/>
      <c r="U230" s="179"/>
      <c r="V230" s="179"/>
      <c r="W230" s="179"/>
      <c r="X230" s="179"/>
      <c r="Y230" s="179"/>
      <c r="Z230" s="179"/>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4"/>
      <c r="AV230" s="425"/>
      <c r="AW230" s="425"/>
      <c r="AX230" s="425"/>
      <c r="AY230" s="425"/>
      <c r="AZ230" s="199"/>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46" t="s">
        <v>35</v>
      </c>
      <c r="CN230" s="46" t="s">
        <v>35</v>
      </c>
      <c r="CO230" s="46" t="s">
        <v>35</v>
      </c>
      <c r="CP230" s="46" t="s">
        <v>35</v>
      </c>
      <c r="CQ230" s="46" t="s">
        <v>35</v>
      </c>
      <c r="CR230" s="46" t="s">
        <v>35</v>
      </c>
      <c r="CS230" s="46" t="s">
        <v>35</v>
      </c>
      <c r="CT230" s="46" t="s">
        <v>35</v>
      </c>
      <c r="CU230" s="46" t="s">
        <v>35</v>
      </c>
      <c r="CV230" s="7"/>
      <c r="CW230" s="7"/>
      <c r="CX230" s="7"/>
      <c r="CY230" s="7"/>
      <c r="CZ230" s="7"/>
    </row>
    <row r="231" s="337" customFormat="true" ht="15" customHeight="true" x14ac:dyDescent="0.2">
      <c r="A231" s="165"/>
      <c r="B231" s="158"/>
      <c r="C231" s="177"/>
      <c r="D231" s="176"/>
      <c r="E231" s="176"/>
      <c r="F231" s="176"/>
      <c r="G231" s="166"/>
      <c r="H231" s="169"/>
      <c r="I231" s="176"/>
      <c r="J231" s="176"/>
      <c r="K231" s="176"/>
      <c r="L231" s="172"/>
      <c r="M231" s="177"/>
      <c r="N231" s="176"/>
      <c r="O231" s="176"/>
      <c r="P231" s="176"/>
      <c r="Q231" s="166"/>
      <c r="R231" s="169"/>
      <c r="S231" s="176"/>
      <c r="T231" s="176"/>
      <c r="U231" s="176"/>
      <c r="V231" s="176"/>
      <c r="W231" s="176"/>
      <c r="X231" s="176"/>
      <c r="Y231" s="176"/>
      <c r="Z231" s="176"/>
      <c r="AA231" s="176"/>
      <c r="AB231" s="176"/>
      <c r="AC231" s="176"/>
      <c r="AD231" s="176"/>
      <c r="AE231" s="176"/>
      <c r="AF231" s="176"/>
      <c r="AG231" s="176"/>
      <c r="AH231" s="176"/>
      <c r="AI231" s="176"/>
      <c r="AJ231" s="176"/>
      <c r="AK231" s="176"/>
      <c r="AL231" s="176"/>
      <c r="AM231" s="176"/>
      <c r="AN231" s="176"/>
      <c r="AO231" s="176"/>
      <c r="AP231" s="176"/>
      <c r="AQ231" s="176"/>
      <c r="AR231" s="176"/>
      <c r="AS231" s="176"/>
      <c r="AT231" s="176"/>
      <c r="AU231" s="172"/>
      <c r="AV231" s="425"/>
      <c r="AW231" s="425"/>
      <c r="AX231" s="425"/>
      <c r="AY231" s="425"/>
      <c r="AZ231" s="199"/>
      <c r="BA231" s="1089" t="s">
        <v>493</v>
      </c>
      <c r="BB231" s="585" t="s">
        <v>494</v>
      </c>
      <c r="BC231" s="430">
        <v>398.6924469999999</v>
      </c>
      <c r="BD231" s="422">
        <v>367.71974400000022</v>
      </c>
      <c r="BE231" s="422">
        <v>364.7016779999999</v>
      </c>
      <c r="BF231" s="422">
        <v>612.6106410000001</v>
      </c>
      <c r="BG231" s="434">
        <v>2556.9098489999988</v>
      </c>
      <c r="BH231" s="430">
        <v>109.13837900000001</v>
      </c>
      <c r="BI231" s="422">
        <v>142.87508300000005</v>
      </c>
      <c r="BJ231" s="422">
        <v>282.11729999999994</v>
      </c>
      <c r="BK231" s="422">
        <v>625.17841199999987</v>
      </c>
      <c r="BL231" s="434">
        <v>1263.9526610000005</v>
      </c>
      <c r="BM231" s="430">
        <v>312.92507299999994</v>
      </c>
      <c r="BN231" s="422">
        <v>240.02136400000006</v>
      </c>
      <c r="BO231" s="422">
        <v>298.82654000000002</v>
      </c>
      <c r="BP231" s="422">
        <v>226.40184900000003</v>
      </c>
      <c r="BQ231" s="434">
        <v>799.19769800000108</v>
      </c>
      <c r="BR231" s="430">
        <v>230.07729400000005</v>
      </c>
      <c r="BS231" s="422">
        <v>848.54817300000025</v>
      </c>
      <c r="BT231" s="422">
        <v>58.743600999999998</v>
      </c>
      <c r="BU231" s="422">
        <v>101.44969200000001</v>
      </c>
      <c r="BV231" s="422">
        <v>83.631219999999985</v>
      </c>
      <c r="BW231" s="422">
        <v>177.55903799999999</v>
      </c>
      <c r="BX231" s="422">
        <v>62.320378999999988</v>
      </c>
      <c r="BY231" s="423">
        <v>60.669919</v>
      </c>
      <c r="BZ231" s="423">
        <v>17.162272000000002</v>
      </c>
      <c r="CA231" s="423">
        <v>99.689536999999987</v>
      </c>
      <c r="CB231" s="423">
        <v>152.55621000000002</v>
      </c>
      <c r="CC231" s="423">
        <v>53.510655999999997</v>
      </c>
      <c r="CD231" s="423">
        <v>30.894604000000001</v>
      </c>
      <c r="CE231" s="423">
        <v>55.519634000000003</v>
      </c>
      <c r="CF231" s="423">
        <v>73.064544999999995</v>
      </c>
      <c r="CG231" s="423">
        <v>74.023258999999996</v>
      </c>
      <c r="CH231" s="423">
        <v>370.57263300000005</v>
      </c>
      <c r="CI231" s="423">
        <v>344.02602399999978</v>
      </c>
      <c r="CJ231" s="423">
        <v>90.019606999999993</v>
      </c>
      <c r="CK231" s="423">
        <v>54.278603000000004</v>
      </c>
      <c r="CL231" s="423">
        <v>180.03886199999999</v>
      </c>
      <c r="CM231" s="423">
        <v>59.428764000000001</v>
      </c>
      <c r="CN231" s="423">
        <v>44.438997000000008</v>
      </c>
      <c r="CO231" s="423">
        <v>118.17124199999999</v>
      </c>
      <c r="CP231" s="423">
        <v>84.957501000000022</v>
      </c>
      <c r="CQ231" s="423">
        <v>158.22396000000001</v>
      </c>
      <c r="CR231" s="423">
        <v>152.26113600000002</v>
      </c>
      <c r="CS231" s="423">
        <v>23.760450000000002</v>
      </c>
      <c r="CT231" s="423">
        <v>232.97544000000005</v>
      </c>
      <c r="CU231" s="423">
        <v>208.06110699999999</v>
      </c>
      <c r="CV231" s="6"/>
      <c r="CW231" s="6"/>
      <c r="CX231" s="6"/>
      <c r="CY231" s="6"/>
      <c r="CZ231" s="6"/>
    </row>
    <row r="232" s="337" customFormat="true" ht="15" customHeight="true" x14ac:dyDescent="0.2">
      <c r="A232" s="165"/>
      <c r="B232" s="158"/>
      <c r="C232" s="177"/>
      <c r="D232" s="176"/>
      <c r="E232" s="176"/>
      <c r="F232" s="176"/>
      <c r="G232" s="166"/>
      <c r="H232" s="169"/>
      <c r="I232" s="176"/>
      <c r="J232" s="176"/>
      <c r="K232" s="176"/>
      <c r="L232" s="172"/>
      <c r="M232" s="177"/>
      <c r="N232" s="176"/>
      <c r="O232" s="176"/>
      <c r="P232" s="176"/>
      <c r="Q232" s="166"/>
      <c r="R232" s="169"/>
      <c r="S232" s="176"/>
      <c r="T232" s="176"/>
      <c r="U232" s="176"/>
      <c r="V232" s="176"/>
      <c r="W232" s="176"/>
      <c r="X232" s="176"/>
      <c r="Y232" s="176"/>
      <c r="Z232" s="176"/>
      <c r="AA232" s="176"/>
      <c r="AB232" s="176"/>
      <c r="AC232" s="176"/>
      <c r="AD232" s="176"/>
      <c r="AE232" s="176"/>
      <c r="AF232" s="176"/>
      <c r="AG232" s="176"/>
      <c r="AH232" s="176"/>
      <c r="AI232" s="176"/>
      <c r="AJ232" s="176"/>
      <c r="AK232" s="176"/>
      <c r="AL232" s="176"/>
      <c r="AM232" s="176"/>
      <c r="AN232" s="176"/>
      <c r="AO232" s="176"/>
      <c r="AP232" s="176"/>
      <c r="AQ232" s="176"/>
      <c r="AR232" s="176"/>
      <c r="AS232" s="176"/>
      <c r="AT232" s="176"/>
      <c r="AU232" s="172"/>
      <c r="AV232" s="425"/>
      <c r="AW232" s="425"/>
      <c r="AX232" s="425"/>
      <c r="AY232" s="425"/>
      <c r="AZ232" s="199"/>
      <c r="BA232" s="1089"/>
      <c r="BB232" s="585" t="s">
        <v>495</v>
      </c>
      <c r="BC232" s="430">
        <v>9381.8566319999845</v>
      </c>
      <c r="BD232" s="422">
        <v>9413.3952320000099</v>
      </c>
      <c r="BE232" s="422">
        <v>10069.844770000003</v>
      </c>
      <c r="BF232" s="422">
        <v>10267.028397000009</v>
      </c>
      <c r="BG232" s="434">
        <v>8916.4214470000024</v>
      </c>
      <c r="BH232" s="430">
        <v>2904.3885800000007</v>
      </c>
      <c r="BI232" s="422">
        <v>3034.7765160000044</v>
      </c>
      <c r="BJ232" s="422">
        <v>3011.0589720000003</v>
      </c>
      <c r="BK232" s="422">
        <v>2826.5663340000015</v>
      </c>
      <c r="BL232" s="434">
        <v>2225.3861319999996</v>
      </c>
      <c r="BM232" s="430">
        <v>6632.288792000003</v>
      </c>
      <c r="BN232" s="422">
        <v>6598.5881019999897</v>
      </c>
      <c r="BO232" s="422">
        <v>6700.1942250000056</v>
      </c>
      <c r="BP232" s="422">
        <v>7225.2333980000012</v>
      </c>
      <c r="BQ232" s="434">
        <v>6890.0654269999941</v>
      </c>
      <c r="BR232" s="430">
        <v>1346.3716849999996</v>
      </c>
      <c r="BS232" s="422">
        <v>4096.2690859999993</v>
      </c>
      <c r="BT232" s="422">
        <v>2548.2221490000029</v>
      </c>
      <c r="BU232" s="422">
        <v>2323.470566</v>
      </c>
      <c r="BV232" s="422">
        <v>952.39148299999954</v>
      </c>
      <c r="BW232" s="422">
        <v>2744.9498539999977</v>
      </c>
      <c r="BX232" s="422">
        <v>37.34937200000001</v>
      </c>
      <c r="BY232" s="423">
        <v>109.30415499999997</v>
      </c>
      <c r="BZ232" s="423">
        <v>629.28789499999959</v>
      </c>
      <c r="CA232" s="423">
        <v>2162.159000000001</v>
      </c>
      <c r="CB232" s="423">
        <v>1211.4716840000015</v>
      </c>
      <c r="CC232" s="423">
        <v>63.466961000000005</v>
      </c>
      <c r="CD232" s="423">
        <v>55.007090000000012</v>
      </c>
      <c r="CE232" s="423">
        <v>963.8850110000003</v>
      </c>
      <c r="CF232" s="423">
        <v>1293.7231210000002</v>
      </c>
      <c r="CG232" s="423">
        <v>2496.4485060000025</v>
      </c>
      <c r="CH232" s="423">
        <v>2840.8140869999975</v>
      </c>
      <c r="CI232" s="423">
        <v>209.72861500000002</v>
      </c>
      <c r="CJ232" s="423">
        <v>1914.8059350000015</v>
      </c>
      <c r="CK232" s="423">
        <v>1081.0641309999999</v>
      </c>
      <c r="CL232" s="423">
        <v>3510.8024620000019</v>
      </c>
      <c r="CM232" s="423">
        <v>627.47595599999988</v>
      </c>
      <c r="CN232" s="423">
        <v>787.92299999999977</v>
      </c>
      <c r="CO232" s="423">
        <v>1300.8165790000005</v>
      </c>
      <c r="CP232" s="423">
        <v>1564.839058</v>
      </c>
      <c r="CQ232" s="423">
        <v>1995.9919179999999</v>
      </c>
      <c r="CR232" s="423">
        <v>2081.6137099999996</v>
      </c>
      <c r="CS232" s="423">
        <v>1323.2628229999984</v>
      </c>
      <c r="CT232" s="423">
        <v>3250.8187660000044</v>
      </c>
      <c r="CU232" s="423">
        <v>2524.8118200000004</v>
      </c>
      <c r="CV232" s="6"/>
      <c r="CW232" s="6"/>
      <c r="CX232" s="6"/>
      <c r="CY232" s="6"/>
      <c r="CZ232" s="6"/>
    </row>
    <row r="233" s="337" customFormat="true" ht="15" customHeight="true" x14ac:dyDescent="0.2">
      <c r="A233" s="165"/>
      <c r="B233" s="158"/>
      <c r="C233" s="126"/>
      <c r="D233" s="125"/>
      <c r="E233" s="125"/>
      <c r="F233" s="125"/>
      <c r="G233" s="124"/>
      <c r="H233" s="123"/>
      <c r="I233" s="125"/>
      <c r="J233" s="125"/>
      <c r="K233" s="125"/>
      <c r="L233" s="122"/>
      <c r="M233" s="126"/>
      <c r="N233" s="125"/>
      <c r="O233" s="125"/>
      <c r="P233" s="125"/>
      <c r="Q233" s="124"/>
      <c r="R233" s="123"/>
      <c r="S233" s="125"/>
      <c r="T233" s="125"/>
      <c r="U233" s="125"/>
      <c r="V233" s="125"/>
      <c r="W233" s="125"/>
      <c r="X233" s="125"/>
      <c r="Y233" s="125"/>
      <c r="Z233" s="125"/>
      <c r="AA233" s="125"/>
      <c r="AB233" s="125"/>
      <c r="AC233" s="125"/>
      <c r="AD233" s="125"/>
      <c r="AE233" s="125"/>
      <c r="AF233" s="125"/>
      <c r="AG233" s="125"/>
      <c r="AH233" s="125"/>
      <c r="AI233" s="125"/>
      <c r="AJ233" s="125"/>
      <c r="AK233" s="125"/>
      <c r="AL233" s="125"/>
      <c r="AM233" s="125"/>
      <c r="AN233" s="125"/>
      <c r="AO233" s="125"/>
      <c r="AP233" s="125"/>
      <c r="AQ233" s="125"/>
      <c r="AR233" s="125"/>
      <c r="AS233" s="125"/>
      <c r="AT233" s="125"/>
      <c r="AU233" s="122"/>
      <c r="AV233" s="425"/>
      <c r="AW233" s="425"/>
      <c r="AX233" s="425"/>
      <c r="AY233" s="425"/>
      <c r="AZ233" s="199"/>
      <c r="BA233" s="1089"/>
      <c r="BB233" s="585" t="s">
        <v>496</v>
      </c>
      <c r="BC233" s="430">
        <v>1873.0248790000003</v>
      </c>
      <c r="BD233" s="422">
        <v>1674.8353789999999</v>
      </c>
      <c r="BE233" s="422">
        <v>1534.1922769999992</v>
      </c>
      <c r="BF233" s="422">
        <v>1100.8027569999988</v>
      </c>
      <c r="BG233" s="434">
        <v>834.90932600000087</v>
      </c>
      <c r="BH233" s="430">
        <v>510.94008400000007</v>
      </c>
      <c r="BI233" s="422">
        <v>257.16880500000002</v>
      </c>
      <c r="BJ233" s="422">
        <v>260.65322699999996</v>
      </c>
      <c r="BK233" s="422">
        <v>199.39131400000002</v>
      </c>
      <c r="BL233" s="434">
        <v>188.73093099999997</v>
      </c>
      <c r="BM233" s="430">
        <v>1273.4446239999997</v>
      </c>
      <c r="BN233" s="422">
        <v>1141.6077989999999</v>
      </c>
      <c r="BO233" s="422">
        <v>1256.5673009999987</v>
      </c>
      <c r="BP233" s="422">
        <v>1026.1400120000001</v>
      </c>
      <c r="BQ233" s="434">
        <v>903.12052100000074</v>
      </c>
      <c r="BR233" s="430">
        <v>290.93712999999991</v>
      </c>
      <c r="BS233" s="422">
        <v>255.86024799999993</v>
      </c>
      <c r="BT233" s="422">
        <v>399.35497599999985</v>
      </c>
      <c r="BU233" s="422">
        <v>178.08105900000004</v>
      </c>
      <c r="BV233" s="422">
        <v>107.21863800000001</v>
      </c>
      <c r="BW233" s="422">
        <v>244.31613999999993</v>
      </c>
      <c r="BX233" s="422">
        <v>197.01893300000012</v>
      </c>
      <c r="BY233" s="423">
        <v>114.35540499999998</v>
      </c>
      <c r="BZ233" s="423">
        <v>5.4970550000000005</v>
      </c>
      <c r="CA233" s="423">
        <v>411.4629789999999</v>
      </c>
      <c r="CB233" s="423">
        <v>328.81988400000006</v>
      </c>
      <c r="CC233" s="423">
        <v>167.07051499999994</v>
      </c>
      <c r="CD233" s="423">
        <v>84.20317399999999</v>
      </c>
      <c r="CE233" s="423">
        <v>17.772026</v>
      </c>
      <c r="CF233" s="423">
        <v>325.83137299999999</v>
      </c>
      <c r="CG233" s="423">
        <v>56.672943000000004</v>
      </c>
      <c r="CH233" s="423">
        <v>81.737329000000017</v>
      </c>
      <c r="CI233" s="423">
        <v>204.38816600000004</v>
      </c>
      <c r="CJ233" s="423">
        <v>693.76520199999993</v>
      </c>
      <c r="CK233" s="423">
        <v>151.037069</v>
      </c>
      <c r="CL233" s="423">
        <v>590.74597099999994</v>
      </c>
      <c r="CM233" s="423">
        <v>211.90245699999991</v>
      </c>
      <c r="CN233" s="423">
        <v>403.62347899999992</v>
      </c>
      <c r="CO233" s="423">
        <v>3.9952639999999997</v>
      </c>
      <c r="CP233" s="423">
        <v>46.564686000000002</v>
      </c>
      <c r="CQ233" s="423">
        <v>283.08130200000005</v>
      </c>
      <c r="CR233" s="423">
        <v>419.39370500000001</v>
      </c>
      <c r="CS233" s="423">
        <v>270.51917200000003</v>
      </c>
      <c r="CT233" s="423">
        <v>248.81591499999996</v>
      </c>
      <c r="CU233" s="423">
        <v>223.72242299999999</v>
      </c>
      <c r="CV233" s="6"/>
      <c r="CW233" s="6"/>
      <c r="CX233" s="6"/>
      <c r="CY233" s="6"/>
      <c r="CZ233" s="6"/>
    </row>
    <row r="234" s="337" customFormat="true" ht="15" customHeight="true" x14ac:dyDescent="0.2">
      <c r="A234" s="165"/>
      <c r="B234" s="158"/>
      <c r="C234" s="126"/>
      <c r="D234" s="125"/>
      <c r="E234" s="125"/>
      <c r="F234" s="125"/>
      <c r="G234" s="124"/>
      <c r="H234" s="123"/>
      <c r="I234" s="125"/>
      <c r="J234" s="125"/>
      <c r="K234" s="125"/>
      <c r="L234" s="122"/>
      <c r="M234" s="126"/>
      <c r="N234" s="125"/>
      <c r="O234" s="125"/>
      <c r="P234" s="125"/>
      <c r="Q234" s="124"/>
      <c r="R234" s="123"/>
      <c r="S234" s="125"/>
      <c r="T234" s="125"/>
      <c r="U234" s="125"/>
      <c r="V234" s="125"/>
      <c r="W234" s="125"/>
      <c r="X234" s="125"/>
      <c r="Y234" s="125"/>
      <c r="Z234" s="125"/>
      <c r="AA234" s="125"/>
      <c r="AB234" s="125"/>
      <c r="AC234" s="125"/>
      <c r="AD234" s="125"/>
      <c r="AE234" s="125"/>
      <c r="AF234" s="125"/>
      <c r="AG234" s="125"/>
      <c r="AH234" s="125"/>
      <c r="AI234" s="125"/>
      <c r="AJ234" s="125"/>
      <c r="AK234" s="125"/>
      <c r="AL234" s="125"/>
      <c r="AM234" s="125"/>
      <c r="AN234" s="125"/>
      <c r="AO234" s="125"/>
      <c r="AP234" s="125"/>
      <c r="AQ234" s="125"/>
      <c r="AR234" s="125"/>
      <c r="AS234" s="125"/>
      <c r="AT234" s="125"/>
      <c r="AU234" s="122"/>
      <c r="AV234" s="425"/>
      <c r="AW234" s="425"/>
      <c r="AX234" s="425"/>
      <c r="AY234" s="425"/>
      <c r="AZ234" s="199"/>
      <c r="BA234" s="1089"/>
      <c r="BB234" s="585" t="s">
        <v>497</v>
      </c>
      <c r="BC234" s="430">
        <v>13.092687999999999</v>
      </c>
      <c r="BD234" s="422">
        <v>22.167590000000004</v>
      </c>
      <c r="BE234" s="422">
        <v>23.282519000000001</v>
      </c>
      <c r="BF234" s="422">
        <v>0</v>
      </c>
      <c r="BG234" s="434">
        <v>26.713037000000003</v>
      </c>
      <c r="BH234" s="430">
        <v>0</v>
      </c>
      <c r="BI234" s="422">
        <v>0</v>
      </c>
      <c r="BJ234" s="422">
        <v>0.85409199999999996</v>
      </c>
      <c r="BK234" s="422">
        <v>5.8316420000000004</v>
      </c>
      <c r="BL234" s="434">
        <v>16.913943</v>
      </c>
      <c r="BM234" s="430">
        <v>13.092687999999999</v>
      </c>
      <c r="BN234" s="422">
        <v>18.673144999999998</v>
      </c>
      <c r="BO234" s="422">
        <v>10.488229</v>
      </c>
      <c r="BP234" s="422">
        <v>16.288734999999999</v>
      </c>
      <c r="BQ234" s="434">
        <v>3.1133600000000001</v>
      </c>
      <c r="BR234" s="430">
        <v>0</v>
      </c>
      <c r="BS234" s="422">
        <v>16.913943</v>
      </c>
      <c r="BT234" s="422">
        <v>0</v>
      </c>
      <c r="BU234" s="422">
        <v>0</v>
      </c>
      <c r="BV234" s="422">
        <v>0</v>
      </c>
      <c r="BW234" s="422">
        <v>0</v>
      </c>
      <c r="BX234" s="422">
        <v>0</v>
      </c>
      <c r="BY234" s="423">
        <v>0</v>
      </c>
      <c r="BZ234" s="423">
        <v>0</v>
      </c>
      <c r="CA234" s="423">
        <v>9.9420800000000007</v>
      </c>
      <c r="CB234" s="423">
        <v>0</v>
      </c>
      <c r="CC234" s="423">
        <v>0</v>
      </c>
      <c r="CD234" s="423">
        <v>0</v>
      </c>
      <c r="CE234" s="423">
        <v>12.287913</v>
      </c>
      <c r="CF234" s="423">
        <v>7.6126299999999993</v>
      </c>
      <c r="CG234" s="423">
        <v>0</v>
      </c>
      <c r="CH234" s="423">
        <v>3.4767440000000001</v>
      </c>
      <c r="CI234" s="423">
        <v>0</v>
      </c>
      <c r="CJ234" s="423">
        <v>0</v>
      </c>
      <c r="CK234" s="423">
        <v>3.6161219999999998</v>
      </c>
      <c r="CL234" s="423">
        <v>0</v>
      </c>
      <c r="CM234" s="423">
        <v>0.50726099999999996</v>
      </c>
      <c r="CN234" s="423">
        <v>0.85409199999999996</v>
      </c>
      <c r="CO234" s="423">
        <v>0</v>
      </c>
      <c r="CP234" s="423">
        <v>4.6630289999999999</v>
      </c>
      <c r="CQ234" s="423">
        <v>0</v>
      </c>
      <c r="CR234" s="423">
        <v>0</v>
      </c>
      <c r="CS234" s="423">
        <v>25.382019999999997</v>
      </c>
      <c r="CT234" s="423">
        <v>0</v>
      </c>
      <c r="CU234" s="423">
        <v>0</v>
      </c>
      <c r="CV234" s="6"/>
      <c r="CW234" s="6"/>
      <c r="CX234" s="6"/>
      <c r="CY234" s="6"/>
      <c r="CZ234" s="6"/>
    </row>
    <row r="235" s="337" customFormat="true" ht="15" customHeight="true" x14ac:dyDescent="0.2">
      <c r="A235" s="165"/>
      <c r="B235" s="158"/>
      <c r="C235" s="126"/>
      <c r="D235" s="125"/>
      <c r="E235" s="125"/>
      <c r="F235" s="125"/>
      <c r="G235" s="124"/>
      <c r="H235" s="123"/>
      <c r="I235" s="125"/>
      <c r="J235" s="125"/>
      <c r="K235" s="125"/>
      <c r="L235" s="122"/>
      <c r="M235" s="126"/>
      <c r="N235" s="125"/>
      <c r="O235" s="125"/>
      <c r="P235" s="125"/>
      <c r="Q235" s="124"/>
      <c r="R235" s="123"/>
      <c r="S235" s="125"/>
      <c r="T235" s="125"/>
      <c r="U235" s="125"/>
      <c r="V235" s="125"/>
      <c r="W235" s="125"/>
      <c r="X235" s="125"/>
      <c r="Y235" s="125"/>
      <c r="Z235" s="125"/>
      <c r="AA235" s="125"/>
      <c r="AB235" s="125"/>
      <c r="AC235" s="125"/>
      <c r="AD235" s="125"/>
      <c r="AE235" s="125"/>
      <c r="AF235" s="125"/>
      <c r="AG235" s="125"/>
      <c r="AH235" s="125"/>
      <c r="AI235" s="125"/>
      <c r="AJ235" s="125"/>
      <c r="AK235" s="125"/>
      <c r="AL235" s="125"/>
      <c r="AM235" s="125"/>
      <c r="AN235" s="125"/>
      <c r="AO235" s="125"/>
      <c r="AP235" s="125"/>
      <c r="AQ235" s="125"/>
      <c r="AR235" s="125"/>
      <c r="AS235" s="125"/>
      <c r="AT235" s="125"/>
      <c r="AU235" s="122"/>
      <c r="AV235" s="425"/>
      <c r="AW235" s="425"/>
      <c r="AX235" s="425"/>
      <c r="AY235" s="425"/>
      <c r="AZ235" s="199"/>
      <c r="BA235" s="1089"/>
      <c r="BB235" s="585" t="s">
        <v>498</v>
      </c>
      <c r="BC235" s="430">
        <v>966.48147899999969</v>
      </c>
      <c r="BD235" s="422">
        <v>1157.363754</v>
      </c>
      <c r="BE235" s="422">
        <v>645.64694700000064</v>
      </c>
      <c r="BF235" s="422">
        <v>655.46887600000002</v>
      </c>
      <c r="BG235" s="434">
        <v>296.23291700000004</v>
      </c>
      <c r="BH235" s="430">
        <v>215.95998799999998</v>
      </c>
      <c r="BI235" s="422">
        <v>289.38144799999998</v>
      </c>
      <c r="BJ235" s="422">
        <v>180.61988600000001</v>
      </c>
      <c r="BK235" s="422">
        <v>84.67925799999999</v>
      </c>
      <c r="BL235" s="434">
        <v>35.263952999999994</v>
      </c>
      <c r="BM235" s="430">
        <v>667.63984299999981</v>
      </c>
      <c r="BN235" s="422">
        <v>896.96051200000022</v>
      </c>
      <c r="BO235" s="422">
        <v>640.14514700000018</v>
      </c>
      <c r="BP235" s="422">
        <v>408.99119300000012</v>
      </c>
      <c r="BQ235" s="434">
        <v>301.55274500000019</v>
      </c>
      <c r="BR235" s="430">
        <v>301.79711899999995</v>
      </c>
      <c r="BS235" s="422">
        <v>178.39020600000003</v>
      </c>
      <c r="BT235" s="422">
        <v>19.857700999999999</v>
      </c>
      <c r="BU235" s="422">
        <v>0</v>
      </c>
      <c r="BV235" s="422">
        <v>96.93425400000001</v>
      </c>
      <c r="BW235" s="422">
        <v>20.029415</v>
      </c>
      <c r="BX235" s="422">
        <v>7.2191030000000014</v>
      </c>
      <c r="BY235" s="423">
        <v>1.2714030000000001</v>
      </c>
      <c r="BZ235" s="423">
        <v>3.1801200000000001</v>
      </c>
      <c r="CA235" s="423">
        <v>66.947203999999999</v>
      </c>
      <c r="CB235" s="423">
        <v>16.869517000000002</v>
      </c>
      <c r="CC235" s="423">
        <v>0.109988</v>
      </c>
      <c r="CD235" s="423">
        <v>0</v>
      </c>
      <c r="CE235" s="423">
        <v>327.81347099999999</v>
      </c>
      <c r="CF235" s="423">
        <v>312.55302100000006</v>
      </c>
      <c r="CG235" s="423">
        <v>0</v>
      </c>
      <c r="CH235" s="423">
        <v>525.38339399999995</v>
      </c>
      <c r="CI235" s="423">
        <v>0</v>
      </c>
      <c r="CJ235" s="423">
        <v>418.66778100000016</v>
      </c>
      <c r="CK235" s="423">
        <v>670.9082010000003</v>
      </c>
      <c r="CL235" s="423">
        <v>5.3023600000000002</v>
      </c>
      <c r="CM235" s="423">
        <v>26.175053000000002</v>
      </c>
      <c r="CN235" s="423">
        <v>165.73949999999999</v>
      </c>
      <c r="CO235" s="423">
        <v>14.303740999999999</v>
      </c>
      <c r="CP235" s="423">
        <v>83.905560000000008</v>
      </c>
      <c r="CQ235" s="423">
        <v>15.614015999999999</v>
      </c>
      <c r="CR235" s="423">
        <v>7.0696599999999998</v>
      </c>
      <c r="CS235" s="423">
        <v>415.83863499999995</v>
      </c>
      <c r="CT235" s="423">
        <v>16.360588</v>
      </c>
      <c r="CU235" s="423">
        <v>2.9529619999999999</v>
      </c>
      <c r="CV235" s="6"/>
      <c r="CW235" s="6"/>
      <c r="CX235" s="6"/>
      <c r="CY235" s="6"/>
      <c r="CZ235" s="6"/>
    </row>
    <row r="236" s="337" customFormat="true" ht="15" customHeight="true" x14ac:dyDescent="0.2">
      <c r="A236" s="165"/>
      <c r="B236" s="158"/>
      <c r="C236" s="126"/>
      <c r="D236" s="125"/>
      <c r="E236" s="125"/>
      <c r="F236" s="125"/>
      <c r="G236" s="124"/>
      <c r="H236" s="123"/>
      <c r="I236" s="125"/>
      <c r="J236" s="125"/>
      <c r="K236" s="125"/>
      <c r="L236" s="122"/>
      <c r="M236" s="126"/>
      <c r="N236" s="125"/>
      <c r="O236" s="125"/>
      <c r="P236" s="125"/>
      <c r="Q236" s="124"/>
      <c r="R236" s="123"/>
      <c r="S236" s="125"/>
      <c r="T236" s="125"/>
      <c r="U236" s="125"/>
      <c r="V236" s="125"/>
      <c r="W236" s="125"/>
      <c r="X236" s="125"/>
      <c r="Y236" s="125"/>
      <c r="Z236" s="125"/>
      <c r="AA236" s="125"/>
      <c r="AB236" s="125"/>
      <c r="AC236" s="125"/>
      <c r="AD236" s="125"/>
      <c r="AE236" s="125"/>
      <c r="AF236" s="125"/>
      <c r="AG236" s="125"/>
      <c r="AH236" s="125"/>
      <c r="AI236" s="125"/>
      <c r="AJ236" s="125"/>
      <c r="AK236" s="125"/>
      <c r="AL236" s="125"/>
      <c r="AM236" s="125"/>
      <c r="AN236" s="125"/>
      <c r="AO236" s="125"/>
      <c r="AP236" s="125"/>
      <c r="AQ236" s="125"/>
      <c r="AR236" s="125"/>
      <c r="AS236" s="125"/>
      <c r="AT236" s="125"/>
      <c r="AU236" s="122"/>
      <c r="AV236" s="425"/>
      <c r="AW236" s="425"/>
      <c r="AX236" s="425"/>
      <c r="AY236" s="425"/>
      <c r="AZ236" s="199"/>
      <c r="BA236" s="1091"/>
      <c r="BB236" s="585" t="s">
        <v>191</v>
      </c>
      <c r="BC236" s="430">
        <v>12633.148125000003</v>
      </c>
      <c r="BD236" s="422">
        <v>12635.481699000002</v>
      </c>
      <c r="BE236" s="422">
        <v>12637.668191000021</v>
      </c>
      <c r="BF236" s="422">
        <v>12635.910671000034</v>
      </c>
      <c r="BG236" s="434">
        <v>12631.186575999993</v>
      </c>
      <c r="BH236" s="430">
        <v>3740.4270309999997</v>
      </c>
      <c r="BI236" s="422">
        <v>3724.2018519999997</v>
      </c>
      <c r="BJ236" s="422">
        <v>3735.3034770000008</v>
      </c>
      <c r="BK236" s="422">
        <v>3741.6469600000005</v>
      </c>
      <c r="BL236" s="434">
        <v>3730.247620000001</v>
      </c>
      <c r="BM236" s="430">
        <v>8899.3910200000064</v>
      </c>
      <c r="BN236" s="422">
        <v>8895.8509219999942</v>
      </c>
      <c r="BO236" s="422">
        <v>8906.2214420000146</v>
      </c>
      <c r="BP236" s="422">
        <v>8903.0551870000127</v>
      </c>
      <c r="BQ236" s="434">
        <v>8897.0497509999932</v>
      </c>
      <c r="BR236" s="430">
        <v>2169.1832280000021</v>
      </c>
      <c r="BS236" s="422">
        <v>5395.9816559999927</v>
      </c>
      <c r="BT236" s="422">
        <v>3026.1784270000003</v>
      </c>
      <c r="BU236" s="422">
        <v>2603.0013169999988</v>
      </c>
      <c r="BV236" s="422">
        <v>1240.1755949999997</v>
      </c>
      <c r="BW236" s="422">
        <v>3186.8544469999993</v>
      </c>
      <c r="BX236" s="422">
        <v>303.90778700000033</v>
      </c>
      <c r="BY236" s="423">
        <v>285.60088199999979</v>
      </c>
      <c r="BZ236" s="423">
        <v>655.12734199999977</v>
      </c>
      <c r="CA236" s="423">
        <v>2750.2007999999996</v>
      </c>
      <c r="CB236" s="423">
        <v>1709.7172950000004</v>
      </c>
      <c r="CC236" s="423">
        <v>284.15812000000022</v>
      </c>
      <c r="CD236" s="423">
        <v>170.10486799999987</v>
      </c>
      <c r="CE236" s="423">
        <v>1377.2780550000011</v>
      </c>
      <c r="CF236" s="423">
        <v>2012.784690000002</v>
      </c>
      <c r="CG236" s="423">
        <v>2627.1447080000034</v>
      </c>
      <c r="CH236" s="423">
        <v>3821.9841869999977</v>
      </c>
      <c r="CI236" s="423">
        <v>758.14280500000041</v>
      </c>
      <c r="CJ236" s="423">
        <v>3117.2585250000006</v>
      </c>
      <c r="CK236" s="423">
        <v>1960.9041259999983</v>
      </c>
      <c r="CL236" s="423">
        <v>4286.8896549999999</v>
      </c>
      <c r="CM236" s="423">
        <v>925.48949100000118</v>
      </c>
      <c r="CN236" s="423">
        <v>1402.5790680000002</v>
      </c>
      <c r="CO236" s="423">
        <v>1437.286826</v>
      </c>
      <c r="CP236" s="423">
        <v>1784.9298340000009</v>
      </c>
      <c r="CQ236" s="423">
        <v>2452.9111959999991</v>
      </c>
      <c r="CR236" s="423">
        <v>2660.3382109999993</v>
      </c>
      <c r="CS236" s="423">
        <v>2058.7630999999978</v>
      </c>
      <c r="CT236" s="423">
        <v>3748.9707090000024</v>
      </c>
      <c r="CU236" s="423">
        <v>2959.5483119999981</v>
      </c>
      <c r="CV236" s="6"/>
      <c r="CW236" s="6"/>
      <c r="CX236" s="6"/>
      <c r="CY236" s="6"/>
      <c r="CZ236" s="6"/>
    </row>
    <row r="237" s="337" customFormat="true" ht="15" customHeight="true" x14ac:dyDescent="0.2">
      <c r="A237" s="165"/>
      <c r="B237" s="158"/>
      <c r="C237" s="126"/>
      <c r="D237" s="125"/>
      <c r="E237" s="125"/>
      <c r="F237" s="125"/>
      <c r="G237" s="124"/>
      <c r="H237" s="123"/>
      <c r="I237" s="125"/>
      <c r="J237" s="125"/>
      <c r="K237" s="125"/>
      <c r="L237" s="122"/>
      <c r="M237" s="126"/>
      <c r="N237" s="125"/>
      <c r="O237" s="125"/>
      <c r="P237" s="125"/>
      <c r="Q237" s="124"/>
      <c r="R237" s="123"/>
      <c r="S237" s="125"/>
      <c r="T237" s="125"/>
      <c r="U237" s="125"/>
      <c r="V237" s="125"/>
      <c r="W237" s="125"/>
      <c r="X237" s="125"/>
      <c r="Y237" s="125"/>
      <c r="Z237" s="125"/>
      <c r="AA237" s="125"/>
      <c r="AB237" s="125"/>
      <c r="AC237" s="125"/>
      <c r="AD237" s="125"/>
      <c r="AE237" s="125"/>
      <c r="AF237" s="125"/>
      <c r="AG237" s="125"/>
      <c r="AH237" s="125"/>
      <c r="AI237" s="125"/>
      <c r="AJ237" s="125"/>
      <c r="AK237" s="125"/>
      <c r="AL237" s="125"/>
      <c r="AM237" s="125"/>
      <c r="AN237" s="125"/>
      <c r="AO237" s="125"/>
      <c r="AP237" s="125"/>
      <c r="AQ237" s="125"/>
      <c r="AR237" s="125"/>
      <c r="AS237" s="125"/>
      <c r="AT237" s="125"/>
      <c r="AU237" s="122"/>
      <c r="AV237" s="425"/>
      <c r="AW237" s="425"/>
      <c r="AX237" s="425"/>
      <c r="AY237" s="425"/>
      <c r="AZ237" s="199"/>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423"/>
      <c r="CN237" s="423"/>
      <c r="CO237" s="423"/>
      <c r="CP237" s="423"/>
      <c r="CQ237" s="423"/>
      <c r="CR237" s="423"/>
      <c r="CS237" s="423"/>
      <c r="CT237" s="423"/>
      <c r="CU237" s="423"/>
      <c r="CV237" s="6"/>
      <c r="CW237" s="6"/>
      <c r="CX237" s="6"/>
      <c r="CY237" s="6"/>
      <c r="CZ237" s="6"/>
    </row>
    <row r="238" s="337" customFormat="true" ht="15" customHeight="true" x14ac:dyDescent="0.2">
      <c r="A238" s="165"/>
      <c r="B238" s="158"/>
      <c r="C238" s="126"/>
      <c r="D238" s="125"/>
      <c r="E238" s="125"/>
      <c r="F238" s="125"/>
      <c r="G238" s="124"/>
      <c r="H238" s="123"/>
      <c r="I238" s="125"/>
      <c r="J238" s="125"/>
      <c r="K238" s="125"/>
      <c r="L238" s="122"/>
      <c r="M238" s="126"/>
      <c r="N238" s="125"/>
      <c r="O238" s="125"/>
      <c r="P238" s="125"/>
      <c r="Q238" s="124"/>
      <c r="R238" s="123"/>
      <c r="S238" s="125"/>
      <c r="T238" s="125"/>
      <c r="U238" s="125"/>
      <c r="V238" s="125"/>
      <c r="W238" s="125"/>
      <c r="X238" s="125"/>
      <c r="Y238" s="125"/>
      <c r="Z238" s="125"/>
      <c r="AA238" s="125"/>
      <c r="AB238" s="125"/>
      <c r="AC238" s="125"/>
      <c r="AD238" s="125"/>
      <c r="AE238" s="125"/>
      <c r="AF238" s="125"/>
      <c r="AG238" s="125"/>
      <c r="AH238" s="125"/>
      <c r="AI238" s="125"/>
      <c r="AJ238" s="125"/>
      <c r="AK238" s="125"/>
      <c r="AL238" s="125"/>
      <c r="AM238" s="125"/>
      <c r="AN238" s="125"/>
      <c r="AO238" s="125"/>
      <c r="AP238" s="125"/>
      <c r="AQ238" s="125"/>
      <c r="AR238" s="125"/>
      <c r="AS238" s="125"/>
      <c r="AT238" s="125"/>
      <c r="AU238" s="122"/>
      <c r="AV238" s="425"/>
      <c r="AW238" s="425"/>
      <c r="AX238" s="425"/>
      <c r="AY238" s="425"/>
      <c r="AZ238" s="199"/>
      <c r="BA238" s="586"/>
      <c r="BB238" s="585"/>
      <c r="BC238" s="430">
        <v>29.179905683038942</v>
      </c>
      <c r="BD238" s="422">
        <v>46.508973692747901</v>
      </c>
      <c r="BE238" s="422">
        <v>62.249512874465054</v>
      </c>
      <c r="BF238" s="422">
        <v>58.573228244006323</v>
      </c>
      <c r="BG238" s="434">
        <v>84.356366566602517</v>
      </c>
      <c r="BH238" s="430">
        <v>44.30426440546637</v>
      </c>
      <c r="BI238" s="422">
        <v>65.613388305083248</v>
      </c>
      <c r="BJ238" s="422">
        <v>65.713519163837191</v>
      </c>
      <c r="BK238" s="422">
        <v>84.069025723172274</v>
      </c>
      <c r="BL238" s="434">
        <v>88.112772603277122</v>
      </c>
      <c r="BM238" s="430">
        <v>26.59934379882689</v>
      </c>
      <c r="BN238" s="422">
        <v>42.373351815465874</v>
      </c>
      <c r="BO238" s="422">
        <v>47.06942663124903</v>
      </c>
      <c r="BP238" s="422">
        <v>70.536829847180258</v>
      </c>
      <c r="BQ238" s="434">
        <v>72.330242497770456</v>
      </c>
      <c r="BR238" s="430">
        <v>60.798379782752463</v>
      </c>
      <c r="BS238" s="422">
        <v>88.655595985827432</v>
      </c>
      <c r="BT238" s="422">
        <v>14.56334282265059</v>
      </c>
      <c r="BU238" s="422">
        <v>21.605874367760521</v>
      </c>
      <c r="BV238" s="422">
        <v>62.343883061851798</v>
      </c>
      <c r="BW238" s="422">
        <v>100</v>
      </c>
      <c r="BX238" s="422">
        <v>89.287586007780845</v>
      </c>
      <c r="BY238" s="423">
        <v>47.704408505968175</v>
      </c>
      <c r="BZ238" s="423">
        <v>76.465021647483482</v>
      </c>
      <c r="CA238" s="423">
        <v>74.805487360223168</v>
      </c>
      <c r="CB238" s="423">
        <v>80.48685464852592</v>
      </c>
      <c r="CC238" s="423">
        <v>67.63452685012868</v>
      </c>
      <c r="CD238" s="423">
        <v>50.750027415790797</v>
      </c>
      <c r="CE238" s="423">
        <v>84.543367126663696</v>
      </c>
      <c r="CF238" s="423">
        <v>70.241056041613632</v>
      </c>
      <c r="CG238" s="423">
        <v>72.705381696312514</v>
      </c>
      <c r="CH238" s="423">
        <v>72.475227818563681</v>
      </c>
      <c r="CI238" s="423">
        <v>70.165385511649603</v>
      </c>
      <c r="CJ238" s="423">
        <v>83.161748306677239</v>
      </c>
      <c r="CK238" s="423">
        <v>42.636058632533327</v>
      </c>
      <c r="CL238" s="423">
        <v>49.477205649078137</v>
      </c>
      <c r="CM238" s="423">
        <v>92.220499487419914</v>
      </c>
      <c r="CN238" s="423">
        <v>79.353399897841953</v>
      </c>
      <c r="CO238" s="423">
        <v>85.834892892130227</v>
      </c>
      <c r="CP238" s="423">
        <v>51.63463082559359</v>
      </c>
      <c r="CQ238" s="423">
        <v>48.324563485833615</v>
      </c>
      <c r="CR238" s="423">
        <v>34.316625616138829</v>
      </c>
      <c r="CS238" s="423">
        <v>78.978508403670801</v>
      </c>
      <c r="CT238" s="423">
        <v>43.399693117866832</v>
      </c>
      <c r="CU238" s="423">
        <v>95.05246696587075</v>
      </c>
      <c r="CV238" s="6"/>
      <c r="CW238" s="6"/>
      <c r="CX238" s="6"/>
      <c r="CY238" s="6"/>
      <c r="CZ238" s="6"/>
    </row>
    <row r="239" s="337" customFormat="true" ht="15" customHeight="true" x14ac:dyDescent="0.2">
      <c r="A239" s="165"/>
      <c r="B239" s="158"/>
      <c r="C239" s="126"/>
      <c r="D239" s="125"/>
      <c r="E239" s="125"/>
      <c r="F239" s="125"/>
      <c r="G239" s="124"/>
      <c r="H239" s="123"/>
      <c r="I239" s="125"/>
      <c r="J239" s="125"/>
      <c r="K239" s="125"/>
      <c r="L239" s="122"/>
      <c r="M239" s="126"/>
      <c r="N239" s="125"/>
      <c r="O239" s="125"/>
      <c r="P239" s="125"/>
      <c r="Q239" s="124"/>
      <c r="R239" s="123"/>
      <c r="S239" s="125"/>
      <c r="T239" s="125"/>
      <c r="U239" s="125"/>
      <c r="V239" s="125"/>
      <c r="W239" s="125"/>
      <c r="X239" s="125"/>
      <c r="Y239" s="125"/>
      <c r="Z239" s="125"/>
      <c r="AA239" s="125"/>
      <c r="AB239" s="125"/>
      <c r="AC239" s="125"/>
      <c r="AD239" s="125"/>
      <c r="AE239" s="125"/>
      <c r="AF239" s="125"/>
      <c r="AG239" s="125"/>
      <c r="AH239" s="125"/>
      <c r="AI239" s="125"/>
      <c r="AJ239" s="125"/>
      <c r="AK239" s="125"/>
      <c r="AL239" s="125"/>
      <c r="AM239" s="125"/>
      <c r="AN239" s="125"/>
      <c r="AO239" s="125"/>
      <c r="AP239" s="125"/>
      <c r="AQ239" s="125"/>
      <c r="AR239" s="125"/>
      <c r="AS239" s="125"/>
      <c r="AT239" s="125"/>
      <c r="AU239" s="122"/>
      <c r="AV239" s="425"/>
      <c r="AW239" s="425"/>
      <c r="AX239" s="425"/>
      <c r="AY239" s="425"/>
      <c r="AZ239" s="199"/>
      <c r="BA239" s="586"/>
      <c r="BB239" s="585"/>
      <c r="BC239" s="430">
        <v>22.614441044119232</v>
      </c>
      <c r="BD239" s="422">
        <v>36.065828153754964</v>
      </c>
      <c r="BE239" s="422">
        <v>51.492434934486511</v>
      </c>
      <c r="BF239" s="422">
        <v>50.432105542476272</v>
      </c>
      <c r="BG239" s="434">
        <v>76.786113878599608</v>
      </c>
      <c r="BH239" s="430">
        <v>35.694345612950698</v>
      </c>
      <c r="BI239" s="422">
        <v>55.98420723395742</v>
      </c>
      <c r="BJ239" s="422">
        <v>57.94862367908781</v>
      </c>
      <c r="BK239" s="422">
        <v>77.67643556765853</v>
      </c>
      <c r="BL239" s="434">
        <v>82.797653630684593</v>
      </c>
      <c r="BM239" s="430">
        <v>20.789098503058703</v>
      </c>
      <c r="BN239" s="422">
        <v>32.642672267099854</v>
      </c>
      <c r="BO239" s="422">
        <v>37.033472845984249</v>
      </c>
      <c r="BP239" s="422">
        <v>59.145779327034951</v>
      </c>
      <c r="BQ239" s="434">
        <v>62.533195877498414</v>
      </c>
      <c r="BR239" s="430">
        <v>44.185084273284012</v>
      </c>
      <c r="BS239" s="422">
        <v>81.498457451682796</v>
      </c>
      <c r="BT239" s="422">
        <v>12.545901327370226</v>
      </c>
      <c r="BU239" s="422">
        <v>20.127735665753971</v>
      </c>
      <c r="BV239" s="422">
        <v>52.081075055549377</v>
      </c>
      <c r="BW239" s="422">
        <v>91.705126186454862</v>
      </c>
      <c r="BX239" s="422">
        <v>29.282801709804801</v>
      </c>
      <c r="BY239" s="423">
        <v>28.391063097345999</v>
      </c>
      <c r="BZ239" s="423">
        <v>75.452240876971814</v>
      </c>
      <c r="CA239" s="423">
        <v>61.745513629929384</v>
      </c>
      <c r="CB239" s="423">
        <v>64.213139307871955</v>
      </c>
      <c r="CC239" s="423">
        <v>27.842687648167725</v>
      </c>
      <c r="CD239" s="423">
        <v>25.62838663478388</v>
      </c>
      <c r="CE239" s="423">
        <v>63.138845110326983</v>
      </c>
      <c r="CF239" s="423">
        <v>47.878489312529226</v>
      </c>
      <c r="CG239" s="423">
        <v>71.136976294005891</v>
      </c>
      <c r="CH239" s="423">
        <v>60.95208340425642</v>
      </c>
      <c r="CI239" s="423">
        <v>51.249457843630566</v>
      </c>
      <c r="CJ239" s="423">
        <v>53.484430561498542</v>
      </c>
      <c r="CK239" s="423">
        <v>24.731434145572333</v>
      </c>
      <c r="CL239" s="423">
        <v>42.597904285377254</v>
      </c>
      <c r="CM239" s="423">
        <v>68.484230641561865</v>
      </c>
      <c r="CN239" s="423">
        <v>47.121051232311991</v>
      </c>
      <c r="CO239" s="423">
        <v>84.742074739348013</v>
      </c>
      <c r="CP239" s="423">
        <v>47.850488489729265</v>
      </c>
      <c r="CQ239" s="423">
        <v>42.439996249502151</v>
      </c>
      <c r="CR239" s="423">
        <v>28.815526705033591</v>
      </c>
      <c r="CS239" s="423">
        <v>52.319700391119326</v>
      </c>
      <c r="CT239" s="423">
        <v>40.329896166762133</v>
      </c>
      <c r="CU239" s="423">
        <v>87.772283548243763</v>
      </c>
      <c r="CV239" s="6"/>
      <c r="CW239" s="6"/>
      <c r="CX239" s="6"/>
      <c r="CY239" s="6"/>
      <c r="CZ239" s="6"/>
    </row>
    <row r="240" s="337" customFormat="true" ht="15" customHeight="true" x14ac:dyDescent="0.2">
      <c r="A240" s="165"/>
      <c r="B240" s="158"/>
      <c r="C240" s="126"/>
      <c r="D240" s="125"/>
      <c r="E240" s="125"/>
      <c r="F240" s="125"/>
      <c r="G240" s="124"/>
      <c r="H240" s="123"/>
      <c r="I240" s="125"/>
      <c r="J240" s="125"/>
      <c r="K240" s="125"/>
      <c r="L240" s="122"/>
      <c r="M240" s="126"/>
      <c r="N240" s="125"/>
      <c r="O240" s="125"/>
      <c r="P240" s="125"/>
      <c r="Q240" s="124"/>
      <c r="R240" s="123"/>
      <c r="S240" s="125"/>
      <c r="T240" s="125"/>
      <c r="U240" s="125"/>
      <c r="V240" s="125"/>
      <c r="W240" s="125"/>
      <c r="X240" s="125"/>
      <c r="Y240" s="125"/>
      <c r="Z240" s="125"/>
      <c r="AA240" s="125"/>
      <c r="AB240" s="125"/>
      <c r="AC240" s="125"/>
      <c r="AD240" s="125"/>
      <c r="AE240" s="125"/>
      <c r="AF240" s="125"/>
      <c r="AG240" s="125"/>
      <c r="AH240" s="125"/>
      <c r="AI240" s="125"/>
      <c r="AJ240" s="125"/>
      <c r="AK240" s="125"/>
      <c r="AL240" s="125"/>
      <c r="AM240" s="125"/>
      <c r="AN240" s="125"/>
      <c r="AO240" s="125"/>
      <c r="AP240" s="125"/>
      <c r="AQ240" s="125"/>
      <c r="AR240" s="125"/>
      <c r="AS240" s="125"/>
      <c r="AT240" s="125"/>
      <c r="AU240" s="122"/>
      <c r="AV240" s="425"/>
      <c r="AW240" s="425"/>
      <c r="AX240" s="425"/>
      <c r="AY240" s="425"/>
      <c r="AZ240" s="199"/>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423"/>
      <c r="CN240" s="423"/>
      <c r="CO240" s="423"/>
      <c r="CP240" s="423"/>
      <c r="CQ240" s="423"/>
      <c r="CR240" s="423"/>
      <c r="CS240" s="423"/>
      <c r="CT240" s="423"/>
      <c r="CU240" s="423"/>
      <c r="CV240" s="6"/>
      <c r="CW240" s="6"/>
      <c r="CX240" s="6"/>
      <c r="CY240" s="6"/>
      <c r="CZ240" s="6"/>
    </row>
    <row r="241" s="337" customFormat="true" ht="15" customHeight="true" x14ac:dyDescent="0.2">
      <c r="A241" s="165"/>
      <c r="B241" s="158"/>
      <c r="C241" s="126"/>
      <c r="D241" s="125"/>
      <c r="E241" s="125"/>
      <c r="F241" s="125"/>
      <c r="G241" s="124"/>
      <c r="H241" s="123"/>
      <c r="I241" s="125"/>
      <c r="J241" s="125"/>
      <c r="K241" s="125"/>
      <c r="L241" s="122"/>
      <c r="M241" s="126"/>
      <c r="N241" s="125"/>
      <c r="O241" s="125"/>
      <c r="P241" s="125"/>
      <c r="Q241" s="124"/>
      <c r="R241" s="123"/>
      <c r="S241" s="125"/>
      <c r="T241" s="125"/>
      <c r="U241" s="125"/>
      <c r="V241" s="125"/>
      <c r="W241" s="125"/>
      <c r="X241" s="125"/>
      <c r="Y241" s="125"/>
      <c r="Z241" s="125"/>
      <c r="AA241" s="125"/>
      <c r="AB241" s="125"/>
      <c r="AC241" s="125"/>
      <c r="AD241" s="125"/>
      <c r="AE241" s="125"/>
      <c r="AF241" s="125"/>
      <c r="AG241" s="125"/>
      <c r="AH241" s="125"/>
      <c r="AI241" s="125"/>
      <c r="AJ241" s="125"/>
      <c r="AK241" s="125"/>
      <c r="AL241" s="125"/>
      <c r="AM241" s="125"/>
      <c r="AN241" s="125"/>
      <c r="AO241" s="125"/>
      <c r="AP241" s="125"/>
      <c r="AQ241" s="125"/>
      <c r="AR241" s="125"/>
      <c r="AS241" s="125"/>
      <c r="AT241" s="125"/>
      <c r="AU241" s="122"/>
      <c r="AV241" s="425"/>
      <c r="AW241" s="425"/>
      <c r="AX241" s="425"/>
      <c r="AY241" s="425"/>
      <c r="AZ241" s="199"/>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423"/>
      <c r="CN241" s="423"/>
      <c r="CO241" s="423"/>
      <c r="CP241" s="423"/>
      <c r="CQ241" s="423"/>
      <c r="CR241" s="423"/>
      <c r="CS241" s="423"/>
      <c r="CT241" s="423"/>
      <c r="CU241" s="423"/>
      <c r="CV241" s="6"/>
      <c r="CW241" s="6"/>
      <c r="CX241" s="6"/>
      <c r="CY241" s="6"/>
      <c r="CZ241" s="6"/>
    </row>
    <row r="242" s="337" customFormat="true" ht="15" customHeight="true" x14ac:dyDescent="0.2">
      <c r="A242" s="188"/>
      <c r="B242" s="157"/>
      <c r="C242" s="30"/>
      <c r="D242" s="179"/>
      <c r="E242" s="179"/>
      <c r="F242" s="179"/>
      <c r="G242" s="168"/>
      <c r="H242" s="29"/>
      <c r="I242" s="179"/>
      <c r="J242" s="179"/>
      <c r="K242" s="179"/>
      <c r="L242" s="174"/>
      <c r="M242" s="30"/>
      <c r="N242" s="179"/>
      <c r="O242" s="179"/>
      <c r="P242" s="179"/>
      <c r="Q242" s="168"/>
      <c r="R242" s="29"/>
      <c r="S242" s="179"/>
      <c r="T242" s="179"/>
      <c r="U242" s="179"/>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4"/>
      <c r="AV242" s="425"/>
      <c r="AW242" s="425"/>
      <c r="AX242" s="425"/>
      <c r="AY242" s="425"/>
      <c r="AZ242" s="199"/>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423"/>
      <c r="CN242" s="423"/>
      <c r="CO242" s="423"/>
      <c r="CP242" s="423"/>
      <c r="CQ242" s="423"/>
      <c r="CR242" s="423"/>
      <c r="CS242" s="423"/>
      <c r="CT242" s="423"/>
      <c r="CU242" s="423"/>
      <c r="CV242" s="6"/>
      <c r="CW242" s="6"/>
      <c r="CX242" s="6"/>
      <c r="CY242" s="6"/>
      <c r="CZ242" s="6"/>
    </row>
    <row r="243" s="337" customFormat="true" ht="15" customHeight="true" x14ac:dyDescent="0.2">
      <c r="A243" s="188"/>
      <c r="B243" s="157"/>
      <c r="C243" s="28"/>
      <c r="D243" s="27"/>
      <c r="E243" s="27"/>
      <c r="F243" s="27"/>
      <c r="G243" s="26"/>
      <c r="H243" s="25"/>
      <c r="I243" s="27"/>
      <c r="J243" s="27"/>
      <c r="K243" s="27"/>
      <c r="L243" s="24"/>
      <c r="M243" s="28"/>
      <c r="N243" s="27"/>
      <c r="O243" s="27"/>
      <c r="P243" s="27"/>
      <c r="Q243" s="26"/>
      <c r="R243" s="25"/>
      <c r="S243" s="27"/>
      <c r="T243" s="27"/>
      <c r="U243" s="27"/>
      <c r="V243" s="27"/>
      <c r="W243" s="27"/>
      <c r="X243" s="27"/>
      <c r="Y243" s="27"/>
      <c r="Z243" s="27"/>
      <c r="AA243" s="27"/>
      <c r="AB243" s="27"/>
      <c r="AC243" s="27"/>
      <c r="AD243" s="27"/>
      <c r="AE243" s="27"/>
      <c r="AF243" s="27"/>
      <c r="AG243" s="27"/>
      <c r="AH243" s="27"/>
      <c r="AI243" s="27"/>
      <c r="AJ243" s="27"/>
      <c r="AK243" s="27"/>
      <c r="AL243" s="27"/>
      <c r="AM243" s="27"/>
      <c r="AN243" s="27"/>
      <c r="AO243" s="27"/>
      <c r="AP243" s="27"/>
      <c r="AQ243" s="27"/>
      <c r="AR243" s="27"/>
      <c r="AS243" s="27"/>
      <c r="AT243" s="27"/>
      <c r="AU243" s="24"/>
      <c r="AV243" s="425"/>
      <c r="AW243" s="425"/>
      <c r="AX243" s="425"/>
      <c r="AY243" s="425"/>
      <c r="AZ243" s="199"/>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423"/>
      <c r="CN243" s="423"/>
      <c r="CO243" s="423"/>
      <c r="CP243" s="423"/>
      <c r="CQ243" s="423"/>
      <c r="CR243" s="423"/>
      <c r="CS243" s="423"/>
      <c r="CT243" s="423"/>
      <c r="CU243" s="423"/>
      <c r="CV243" s="6"/>
      <c r="CW243" s="6"/>
      <c r="CX243" s="6"/>
      <c r="CY243" s="6"/>
      <c r="CZ243" s="6"/>
    </row>
    <row r="244" s="337" customFormat="true" ht="15" customHeight="true" x14ac:dyDescent="0.2">
      <c r="A244" s="188"/>
      <c r="B244" s="157"/>
      <c r="C244" s="28"/>
      <c r="D244" s="27"/>
      <c r="E244" s="27"/>
      <c r="F244" s="27"/>
      <c r="G244" s="26"/>
      <c r="H244" s="25"/>
      <c r="I244" s="27"/>
      <c r="J244" s="27"/>
      <c r="K244" s="27"/>
      <c r="L244" s="24"/>
      <c r="M244" s="28"/>
      <c r="N244" s="27"/>
      <c r="O244" s="27"/>
      <c r="P244" s="27"/>
      <c r="Q244" s="26"/>
      <c r="R244" s="25"/>
      <c r="S244" s="27"/>
      <c r="T244" s="27"/>
      <c r="U244" s="27"/>
      <c r="V244" s="27"/>
      <c r="W244" s="27"/>
      <c r="X244" s="27"/>
      <c r="Y244" s="27"/>
      <c r="Z244" s="27"/>
      <c r="AA244" s="27"/>
      <c r="AB244" s="27"/>
      <c r="AC244" s="27"/>
      <c r="AD244" s="27"/>
      <c r="AE244" s="27"/>
      <c r="AF244" s="27"/>
      <c r="AG244" s="27"/>
      <c r="AH244" s="27"/>
      <c r="AI244" s="27"/>
      <c r="AJ244" s="27"/>
      <c r="AK244" s="27"/>
      <c r="AL244" s="27"/>
      <c r="AM244" s="27"/>
      <c r="AN244" s="27"/>
      <c r="AO244" s="27"/>
      <c r="AP244" s="27"/>
      <c r="AQ244" s="27"/>
      <c r="AR244" s="27"/>
      <c r="AS244" s="27"/>
      <c r="AT244" s="27"/>
      <c r="AU244" s="24"/>
      <c r="AV244" s="425"/>
      <c r="AW244" s="425"/>
      <c r="AX244" s="425"/>
      <c r="AY244" s="425"/>
      <c r="AZ244" s="199"/>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423"/>
      <c r="CN244" s="423"/>
      <c r="CO244" s="423"/>
      <c r="CP244" s="423"/>
      <c r="CQ244" s="423"/>
      <c r="CR244" s="423"/>
      <c r="CS244" s="423"/>
      <c r="CT244" s="423"/>
      <c r="CU244" s="423"/>
      <c r="CV244" s="6"/>
      <c r="CW244" s="6"/>
      <c r="CX244" s="6"/>
      <c r="CY244" s="6"/>
      <c r="CZ244" s="6"/>
    </row>
    <row r="245" s="337" customFormat="true" ht="15" customHeight="true" x14ac:dyDescent="0.2">
      <c r="A245" s="188"/>
      <c r="B245" s="157"/>
      <c r="C245" s="30"/>
      <c r="D245" s="179"/>
      <c r="E245" s="179"/>
      <c r="F245" s="179"/>
      <c r="G245" s="168"/>
      <c r="H245" s="29"/>
      <c r="I245" s="179"/>
      <c r="J245" s="179"/>
      <c r="K245" s="179"/>
      <c r="L245" s="174"/>
      <c r="M245" s="30"/>
      <c r="N245" s="179"/>
      <c r="O245" s="179"/>
      <c r="P245" s="179"/>
      <c r="Q245" s="168"/>
      <c r="R245" s="2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4"/>
      <c r="AV245" s="425"/>
      <c r="AW245" s="425"/>
      <c r="AX245" s="425"/>
      <c r="AY245" s="425"/>
      <c r="AZ245" s="199"/>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423"/>
      <c r="CN245" s="423"/>
      <c r="CO245" s="423"/>
      <c r="CP245" s="423"/>
      <c r="CQ245" s="423"/>
      <c r="CR245" s="423"/>
      <c r="CS245" s="423"/>
      <c r="CT245" s="423"/>
      <c r="CU245" s="423"/>
      <c r="CV245" s="6"/>
      <c r="CW245" s="6"/>
      <c r="CX245" s="6"/>
      <c r="CY245" s="6"/>
      <c r="CZ245" s="6"/>
    </row>
    <row r="246" s="337" customFormat="true" ht="15" customHeight="true" x14ac:dyDescent="0.2">
      <c r="A246" s="188"/>
      <c r="B246" s="157"/>
      <c r="C246" s="30"/>
      <c r="D246" s="179"/>
      <c r="E246" s="179"/>
      <c r="F246" s="179"/>
      <c r="G246" s="168"/>
      <c r="H246" s="29"/>
      <c r="I246" s="179"/>
      <c r="J246" s="179"/>
      <c r="K246" s="179"/>
      <c r="L246" s="174"/>
      <c r="M246" s="30"/>
      <c r="N246" s="179"/>
      <c r="O246" s="179"/>
      <c r="P246" s="179"/>
      <c r="Q246" s="168"/>
      <c r="R246" s="2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4"/>
      <c r="AV246" s="425"/>
      <c r="AW246" s="425"/>
      <c r="AX246" s="425"/>
      <c r="AY246" s="425"/>
      <c r="AZ246" s="199"/>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423"/>
      <c r="CN246" s="423"/>
      <c r="CO246" s="423"/>
      <c r="CP246" s="423"/>
      <c r="CQ246" s="423"/>
      <c r="CR246" s="423"/>
      <c r="CS246" s="423"/>
      <c r="CT246" s="423"/>
      <c r="CU246" s="423"/>
      <c r="CV246" s="6"/>
      <c r="CW246" s="6"/>
      <c r="CX246" s="6"/>
      <c r="CY246" s="6"/>
      <c r="CZ246" s="6"/>
    </row>
    <row r="247" s="337" customFormat="true" ht="15" customHeight="true" x14ac:dyDescent="0.2">
      <c r="A247" s="188"/>
      <c r="B247" s="157"/>
      <c r="C247" s="30"/>
      <c r="D247" s="179"/>
      <c r="E247" s="179"/>
      <c r="F247" s="179"/>
      <c r="G247" s="168"/>
      <c r="H247" s="29"/>
      <c r="I247" s="179"/>
      <c r="J247" s="179"/>
      <c r="K247" s="179"/>
      <c r="L247" s="174"/>
      <c r="M247" s="30"/>
      <c r="N247" s="179"/>
      <c r="O247" s="179"/>
      <c r="P247" s="179"/>
      <c r="Q247" s="168"/>
      <c r="R247" s="29"/>
      <c r="S247" s="179"/>
      <c r="T247" s="179"/>
      <c r="U247" s="179"/>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4"/>
      <c r="AV247" s="425"/>
      <c r="AW247" s="425"/>
      <c r="AX247" s="425"/>
      <c r="AY247" s="425"/>
      <c r="AZ247" s="199"/>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423"/>
      <c r="CN247" s="423"/>
      <c r="CO247" s="423"/>
      <c r="CP247" s="423"/>
      <c r="CQ247" s="423"/>
      <c r="CR247" s="423"/>
      <c r="CS247" s="423"/>
      <c r="CT247" s="423"/>
      <c r="CU247" s="423"/>
      <c r="CV247" s="6"/>
      <c r="CW247" s="6"/>
      <c r="CX247" s="6"/>
      <c r="CY247" s="6"/>
      <c r="CZ247" s="6"/>
    </row>
    <row r="248" s="337" customFormat="true" ht="15" customHeight="true" x14ac:dyDescent="0.2">
      <c r="A248" s="184"/>
      <c r="B248" s="146"/>
      <c r="C248" s="23"/>
      <c r="D248" s="130"/>
      <c r="E248" s="130"/>
      <c r="F248" s="130"/>
      <c r="G248" s="129"/>
      <c r="H248" s="22"/>
      <c r="I248" s="130"/>
      <c r="J248" s="130"/>
      <c r="K248" s="130"/>
      <c r="L248" s="21"/>
      <c r="M248" s="23"/>
      <c r="N248" s="130"/>
      <c r="O248" s="130"/>
      <c r="P248" s="130"/>
      <c r="Q248" s="129"/>
      <c r="R248" s="22"/>
      <c r="S248" s="130"/>
      <c r="T248" s="130"/>
      <c r="U248" s="130"/>
      <c r="V248" s="130"/>
      <c r="W248" s="130"/>
      <c r="X248" s="130"/>
      <c r="Y248" s="130"/>
      <c r="Z248" s="130"/>
      <c r="AA248" s="130"/>
      <c r="AB248" s="130"/>
      <c r="AC248" s="130"/>
      <c r="AD248" s="130"/>
      <c r="AE248" s="130"/>
      <c r="AF248" s="130"/>
      <c r="AG248" s="130"/>
      <c r="AH248" s="130"/>
      <c r="AI248" s="130"/>
      <c r="AJ248" s="130"/>
      <c r="AK248" s="130"/>
      <c r="AL248" s="130"/>
      <c r="AM248" s="130"/>
      <c r="AN248" s="130"/>
      <c r="AO248" s="130"/>
      <c r="AP248" s="130"/>
      <c r="AQ248" s="130"/>
      <c r="AR248" s="130"/>
      <c r="AS248" s="130"/>
      <c r="AT248" s="130"/>
      <c r="AU248" s="21"/>
      <c r="AV248" s="425"/>
      <c r="AW248" s="425"/>
      <c r="AX248" s="425"/>
      <c r="AY248" s="425"/>
      <c r="AZ248" s="199"/>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435"/>
      <c r="CN248" s="435"/>
      <c r="CO248" s="435"/>
      <c r="CP248" s="435"/>
      <c r="CQ248" s="435"/>
      <c r="CR248" s="435"/>
      <c r="CS248" s="435"/>
      <c r="CT248" s="435"/>
      <c r="CU248" s="435"/>
      <c r="CV248" s="6"/>
      <c r="CW248" s="6"/>
      <c r="CX248" s="6"/>
      <c r="CY248" s="6"/>
      <c r="CZ248" s="6"/>
    </row>
    <row r="249" s="337" customFormat="true" ht="250.15" customHeight="true" x14ac:dyDescent="0.2">
      <c r="AV249" s="199"/>
      <c r="AW249" s="199"/>
      <c r="AX249" s="199"/>
      <c r="AY249" s="199"/>
      <c r="AZ249" s="199"/>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478" customFormat="true" ht="19.15" customHeight="true" x14ac:dyDescent="0.2">
      <c r="AV250" s="1"/>
      <c r="AW250" s="1"/>
      <c r="AX250" s="1"/>
      <c r="AY250" s="1"/>
      <c r="AZ250" s="1"/>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478" customFormat="true" ht="12.75" x14ac:dyDescent="0.2">
      <c r="AV251" s="1"/>
      <c r="AW251" s="1"/>
      <c r="AX251" s="1"/>
      <c r="AY251" s="1"/>
      <c r="AZ251" s="1"/>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478" customFormat="true" ht="12.75" x14ac:dyDescent="0.2">
      <c r="AV252" s="1"/>
      <c r="AW252" s="1"/>
      <c r="AX252" s="1"/>
      <c r="AY252" s="1"/>
      <c r="AZ252" s="1"/>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478" customFormat="true" ht="12.75" x14ac:dyDescent="0.2">
      <c r="AV253" s="1"/>
      <c r="AW253" s="1"/>
      <c r="AX253" s="1"/>
      <c r="AY253" s="1"/>
      <c r="AZ253" s="1"/>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478" customFormat="true" ht="12.75" x14ac:dyDescent="0.2">
      <c r="AV254" s="1"/>
      <c r="AW254" s="1"/>
      <c r="AX254" s="1"/>
      <c r="AY254" s="1"/>
      <c r="AZ254" s="1"/>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478" customFormat="true" ht="12.75" x14ac:dyDescent="0.2">
      <c r="AV255" s="1"/>
      <c r="AW255" s="1"/>
      <c r="AX255" s="1"/>
      <c r="AY255" s="1"/>
      <c r="AZ255" s="1"/>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478" customFormat="true" ht="12.75" x14ac:dyDescent="0.2">
      <c r="AV256" s="1"/>
      <c r="AW256" s="1"/>
      <c r="AX256" s="1"/>
      <c r="AY256" s="1"/>
      <c r="AZ256" s="1"/>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478" customFormat="true" ht="18" customHeight="true" x14ac:dyDescent="0.2">
      <c r="AV257" s="1"/>
      <c r="AW257" s="1"/>
      <c r="AX257" s="1"/>
      <c r="AY257" s="1"/>
      <c r="AZ257" s="1"/>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478" customFormat="true" ht="18" customHeight="true" x14ac:dyDescent="0.2">
      <c r="AV258" s="1"/>
      <c r="AW258" s="1"/>
      <c r="AX258" s="1"/>
      <c r="AY258" s="1"/>
      <c r="AZ258" s="1"/>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337" customFormat="true" ht="15" customHeight="true" x14ac:dyDescent="0.2">
      <c r="AV259" s="199"/>
      <c r="AW259" s="199"/>
      <c r="AX259" s="199"/>
      <c r="AY259" s="199"/>
      <c r="AZ259" s="199"/>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426"/>
      <c r="CN259" s="426"/>
      <c r="CO259" s="426"/>
      <c r="CP259" s="426"/>
      <c r="CQ259" s="426"/>
      <c r="CR259" s="426"/>
      <c r="CS259" s="426"/>
      <c r="CT259" s="426"/>
      <c r="CU259" s="426"/>
      <c r="CV259" s="360"/>
      <c r="CW259" s="360"/>
      <c r="CX259" s="360"/>
      <c r="CY259" s="360"/>
      <c r="CZ259" s="360"/>
    </row>
    <row r="260" s="337" customFormat="true" ht="24" x14ac:dyDescent="0.2">
      <c r="AV260" s="199"/>
      <c r="AW260" s="199"/>
      <c r="AX260" s="199"/>
      <c r="AY260" s="199"/>
      <c r="AZ260" s="199"/>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375</v>
      </c>
      <c r="BT260" s="554" t="s">
        <v>149</v>
      </c>
      <c r="BU260" s="554" t="s">
        <v>430</v>
      </c>
      <c r="BV260" s="554" t="s">
        <v>150</v>
      </c>
      <c r="BW260" s="554" t="s">
        <v>151</v>
      </c>
      <c r="BX260" s="554" t="s">
        <v>432</v>
      </c>
      <c r="BY260" s="555" t="s">
        <v>488</v>
      </c>
      <c r="BZ260" s="555" t="s">
        <v>433</v>
      </c>
      <c r="CA260" s="555" t="s">
        <v>152</v>
      </c>
      <c r="CB260" s="555" t="s">
        <v>153</v>
      </c>
      <c r="CC260" s="555" t="s">
        <v>435</v>
      </c>
      <c r="CD260" s="555" t="s">
        <v>489</v>
      </c>
      <c r="CE260" s="555" t="s">
        <v>154</v>
      </c>
      <c r="CF260" s="555" t="s">
        <v>155</v>
      </c>
      <c r="CG260" s="555" t="s">
        <v>156</v>
      </c>
      <c r="CH260" s="555" t="s">
        <v>157</v>
      </c>
      <c r="CI260" s="555" t="s">
        <v>436</v>
      </c>
      <c r="CJ260" s="555" t="s">
        <v>158</v>
      </c>
      <c r="CK260" s="555" t="s">
        <v>159</v>
      </c>
      <c r="CL260" s="555" t="s">
        <v>160</v>
      </c>
      <c r="CM260" s="555" t="s">
        <v>437</v>
      </c>
      <c r="CN260" s="555" t="s">
        <v>161</v>
      </c>
      <c r="CO260" s="555" t="s">
        <v>162</v>
      </c>
      <c r="CP260" s="555" t="s">
        <v>163</v>
      </c>
      <c r="CQ260" s="555" t="s">
        <v>164</v>
      </c>
      <c r="CR260" s="555" t="s">
        <v>438</v>
      </c>
      <c r="CS260" s="555" t="s">
        <v>165</v>
      </c>
      <c r="CT260" s="555" t="s">
        <v>166</v>
      </c>
      <c r="CU260" s="555" t="s">
        <v>167</v>
      </c>
      <c r="CV260" s="201"/>
      <c r="CW260" s="201"/>
      <c r="CX260" s="201"/>
      <c r="CY260" s="201"/>
      <c r="CZ260" s="201"/>
    </row>
    <row r="261" s="337" customFormat="true" ht="15" customHeight="true" x14ac:dyDescent="0.2">
      <c r="AV261" s="199"/>
      <c r="AW261" s="199"/>
      <c r="AX261" s="199"/>
      <c r="AY261" s="199"/>
      <c r="AZ261" s="199"/>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47" t="s">
        <v>35</v>
      </c>
      <c r="CN261" s="47" t="s">
        <v>35</v>
      </c>
      <c r="CO261" s="47" t="s">
        <v>35</v>
      </c>
      <c r="CP261" s="47" t="s">
        <v>35</v>
      </c>
      <c r="CQ261" s="47" t="s">
        <v>35</v>
      </c>
      <c r="CR261" s="47" t="s">
        <v>35</v>
      </c>
      <c r="CS261" s="47" t="s">
        <v>35</v>
      </c>
      <c r="CT261" s="47" t="s">
        <v>35</v>
      </c>
      <c r="CU261" s="47" t="s">
        <v>35</v>
      </c>
      <c r="CV261" s="7"/>
      <c r="CW261" s="7"/>
      <c r="CX261" s="7"/>
      <c r="CY261" s="7"/>
      <c r="CZ261" s="7"/>
    </row>
    <row r="262" s="337" customFormat="true" ht="15" customHeight="true" x14ac:dyDescent="0.2">
      <c r="AV262" s="199"/>
      <c r="AW262" s="199"/>
      <c r="AX262" s="199"/>
      <c r="AY262" s="199"/>
      <c r="AZ262" s="199"/>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46" t="s">
        <v>35</v>
      </c>
      <c r="CN262" s="46" t="s">
        <v>35</v>
      </c>
      <c r="CO262" s="46" t="s">
        <v>35</v>
      </c>
      <c r="CP262" s="46" t="s">
        <v>35</v>
      </c>
      <c r="CQ262" s="46" t="s">
        <v>35</v>
      </c>
      <c r="CR262" s="46" t="s">
        <v>35</v>
      </c>
      <c r="CS262" s="46" t="s">
        <v>35</v>
      </c>
      <c r="CT262" s="46" t="s">
        <v>35</v>
      </c>
      <c r="CU262" s="46" t="s">
        <v>35</v>
      </c>
      <c r="CV262" s="7"/>
      <c r="CW262" s="7"/>
      <c r="CX262" s="7"/>
      <c r="CY262" s="7"/>
      <c r="CZ262" s="7"/>
    </row>
    <row r="263" s="337" customFormat="true" ht="15" customHeight="true" x14ac:dyDescent="0.2">
      <c r="AV263" s="199"/>
      <c r="AW263" s="199"/>
      <c r="AX263" s="199"/>
      <c r="AY263" s="199"/>
      <c r="AZ263" s="199"/>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46" t="s">
        <v>35</v>
      </c>
      <c r="CN263" s="46" t="s">
        <v>35</v>
      </c>
      <c r="CO263" s="46" t="s">
        <v>35</v>
      </c>
      <c r="CP263" s="46" t="s">
        <v>35</v>
      </c>
      <c r="CQ263" s="46" t="s">
        <v>35</v>
      </c>
      <c r="CR263" s="46" t="s">
        <v>35</v>
      </c>
      <c r="CS263" s="46" t="s">
        <v>35</v>
      </c>
      <c r="CT263" s="46" t="s">
        <v>35</v>
      </c>
      <c r="CU263" s="46" t="s">
        <v>35</v>
      </c>
      <c r="CV263" s="7"/>
      <c r="CW263" s="7"/>
      <c r="CX263" s="7"/>
      <c r="CY263" s="7"/>
      <c r="CZ263" s="7"/>
    </row>
    <row r="264" s="337" customFormat="true" ht="15" customHeight="true" x14ac:dyDescent="0.2">
      <c r="AV264" s="199"/>
      <c r="AW264" s="199"/>
      <c r="AX264" s="199"/>
      <c r="AY264" s="199"/>
      <c r="AZ264" s="199"/>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46" t="s">
        <v>35</v>
      </c>
      <c r="CN264" s="46" t="s">
        <v>35</v>
      </c>
      <c r="CO264" s="46" t="s">
        <v>35</v>
      </c>
      <c r="CP264" s="46" t="s">
        <v>35</v>
      </c>
      <c r="CQ264" s="46" t="s">
        <v>35</v>
      </c>
      <c r="CR264" s="46" t="s">
        <v>35</v>
      </c>
      <c r="CS264" s="46" t="s">
        <v>35</v>
      </c>
      <c r="CT264" s="46" t="s">
        <v>35</v>
      </c>
      <c r="CU264" s="46" t="s">
        <v>35</v>
      </c>
      <c r="CV264" s="7"/>
      <c r="CW264" s="7"/>
      <c r="CX264" s="7"/>
      <c r="CY264" s="7"/>
      <c r="CZ264" s="7"/>
    </row>
    <row r="265" s="337" customFormat="true" ht="15" customHeight="true" x14ac:dyDescent="0.2">
      <c r="AV265" s="199"/>
      <c r="AW265" s="199"/>
      <c r="AX265" s="199"/>
      <c r="AY265" s="199"/>
      <c r="AZ265" s="199"/>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46" t="s">
        <v>35</v>
      </c>
      <c r="CN265" s="46" t="s">
        <v>35</v>
      </c>
      <c r="CO265" s="46" t="s">
        <v>35</v>
      </c>
      <c r="CP265" s="46" t="s">
        <v>35</v>
      </c>
      <c r="CQ265" s="46" t="s">
        <v>35</v>
      </c>
      <c r="CR265" s="46" t="s">
        <v>35</v>
      </c>
      <c r="CS265" s="46" t="s">
        <v>35</v>
      </c>
      <c r="CT265" s="46" t="s">
        <v>35</v>
      </c>
      <c r="CU265" s="46" t="s">
        <v>35</v>
      </c>
      <c r="CV265" s="7"/>
      <c r="CW265" s="7"/>
      <c r="CX265" s="7"/>
      <c r="CY265" s="7"/>
      <c r="CZ265" s="7"/>
    </row>
    <row r="266" s="337" customFormat="true" ht="15" customHeight="true" x14ac:dyDescent="0.2">
      <c r="AV266" s="199"/>
      <c r="AW266" s="199"/>
      <c r="AX266" s="199"/>
      <c r="AY266" s="199"/>
      <c r="AZ266" s="199"/>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46" t="s">
        <v>35</v>
      </c>
      <c r="CN266" s="46" t="s">
        <v>35</v>
      </c>
      <c r="CO266" s="46" t="s">
        <v>35</v>
      </c>
      <c r="CP266" s="46" t="s">
        <v>35</v>
      </c>
      <c r="CQ266" s="46" t="s">
        <v>35</v>
      </c>
      <c r="CR266" s="46" t="s">
        <v>35</v>
      </c>
      <c r="CS266" s="46" t="s">
        <v>35</v>
      </c>
      <c r="CT266" s="46" t="s">
        <v>35</v>
      </c>
      <c r="CU266" s="46" t="s">
        <v>35</v>
      </c>
      <c r="CV266" s="7"/>
      <c r="CW266" s="7"/>
      <c r="CX266" s="7"/>
      <c r="CY266" s="7"/>
      <c r="CZ266" s="7"/>
    </row>
    <row r="267" s="337" customFormat="true" ht="15" customHeight="true" x14ac:dyDescent="0.2">
      <c r="AV267" s="199"/>
      <c r="AW267" s="199"/>
      <c r="AX267" s="199"/>
      <c r="AY267" s="199"/>
      <c r="AZ267" s="199"/>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46" t="s">
        <v>35</v>
      </c>
      <c r="CN267" s="46" t="s">
        <v>35</v>
      </c>
      <c r="CO267" s="46" t="s">
        <v>35</v>
      </c>
      <c r="CP267" s="46" t="s">
        <v>35</v>
      </c>
      <c r="CQ267" s="46" t="s">
        <v>35</v>
      </c>
      <c r="CR267" s="46" t="s">
        <v>35</v>
      </c>
      <c r="CS267" s="46" t="s">
        <v>35</v>
      </c>
      <c r="CT267" s="46" t="s">
        <v>35</v>
      </c>
      <c r="CU267" s="46" t="s">
        <v>35</v>
      </c>
      <c r="CV267" s="7"/>
      <c r="CW267" s="7"/>
      <c r="CX267" s="7"/>
      <c r="CY267" s="7"/>
      <c r="CZ267" s="7"/>
    </row>
    <row r="268" s="337" customFormat="true" ht="15" customHeight="true" x14ac:dyDescent="0.2">
      <c r="AV268" s="199"/>
      <c r="AW268" s="199"/>
      <c r="AX268" s="199"/>
      <c r="AY268" s="199"/>
      <c r="AZ268" s="199"/>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46" t="s">
        <v>35</v>
      </c>
      <c r="CN268" s="46" t="s">
        <v>35</v>
      </c>
      <c r="CO268" s="46" t="s">
        <v>35</v>
      </c>
      <c r="CP268" s="46" t="s">
        <v>35</v>
      </c>
      <c r="CQ268" s="46" t="s">
        <v>35</v>
      </c>
      <c r="CR268" s="46" t="s">
        <v>35</v>
      </c>
      <c r="CS268" s="46" t="s">
        <v>35</v>
      </c>
      <c r="CT268" s="46" t="s">
        <v>35</v>
      </c>
      <c r="CU268" s="46" t="s">
        <v>35</v>
      </c>
      <c r="CV268" s="7"/>
      <c r="CW268" s="7"/>
      <c r="CX268" s="7"/>
      <c r="CY268" s="7"/>
      <c r="CZ268" s="7"/>
    </row>
    <row r="269" s="337" customFormat="true" ht="15" customHeight="true" x14ac:dyDescent="0.2">
      <c r="AV269" s="199"/>
      <c r="AW269" s="199"/>
      <c r="AX269" s="199"/>
      <c r="AY269" s="199"/>
      <c r="AZ269" s="199"/>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46" t="s">
        <v>35</v>
      </c>
      <c r="CN269" s="46" t="s">
        <v>35</v>
      </c>
      <c r="CO269" s="46" t="s">
        <v>35</v>
      </c>
      <c r="CP269" s="46" t="s">
        <v>35</v>
      </c>
      <c r="CQ269" s="46" t="s">
        <v>35</v>
      </c>
      <c r="CR269" s="46" t="s">
        <v>35</v>
      </c>
      <c r="CS269" s="46" t="s">
        <v>35</v>
      </c>
      <c r="CT269" s="46" t="s">
        <v>35</v>
      </c>
      <c r="CU269" s="46" t="s">
        <v>35</v>
      </c>
      <c r="CV269" s="7"/>
      <c r="CW269" s="7"/>
      <c r="CX269" s="7"/>
      <c r="CY269" s="7"/>
      <c r="CZ269" s="7"/>
    </row>
    <row r="270" s="337" customFormat="true" ht="15" customHeight="true" x14ac:dyDescent="0.2">
      <c r="AV270" s="199"/>
      <c r="AW270" s="199"/>
      <c r="AX270" s="199"/>
      <c r="AY270" s="199"/>
      <c r="AZ270" s="199"/>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46" t="s">
        <v>35</v>
      </c>
      <c r="CN270" s="46" t="s">
        <v>35</v>
      </c>
      <c r="CO270" s="46" t="s">
        <v>35</v>
      </c>
      <c r="CP270" s="46" t="s">
        <v>35</v>
      </c>
      <c r="CQ270" s="46" t="s">
        <v>35</v>
      </c>
      <c r="CR270" s="46" t="s">
        <v>35</v>
      </c>
      <c r="CS270" s="46" t="s">
        <v>35</v>
      </c>
      <c r="CT270" s="46" t="s">
        <v>35</v>
      </c>
      <c r="CU270" s="46" t="s">
        <v>35</v>
      </c>
      <c r="CV270" s="7"/>
      <c r="CW270" s="7"/>
      <c r="CX270" s="7"/>
      <c r="CY270" s="7"/>
      <c r="CZ270" s="7"/>
    </row>
    <row r="271" s="337" customFormat="true" ht="15" customHeight="true" x14ac:dyDescent="0.2">
      <c r="AV271" s="199"/>
      <c r="AW271" s="199"/>
      <c r="AX271" s="199"/>
      <c r="AY271" s="199"/>
      <c r="AZ271" s="199"/>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44" t="s">
        <v>35</v>
      </c>
      <c r="CN271" s="44" t="s">
        <v>35</v>
      </c>
      <c r="CO271" s="44" t="s">
        <v>35</v>
      </c>
      <c r="CP271" s="44" t="s">
        <v>35</v>
      </c>
      <c r="CQ271" s="44" t="s">
        <v>35</v>
      </c>
      <c r="CR271" s="44" t="s">
        <v>35</v>
      </c>
      <c r="CS271" s="44" t="s">
        <v>35</v>
      </c>
      <c r="CT271" s="44" t="s">
        <v>35</v>
      </c>
      <c r="CU271" s="44" t="s">
        <v>35</v>
      </c>
      <c r="CV271" s="7"/>
      <c r="CW271" s="7"/>
      <c r="CX271" s="7"/>
      <c r="CY271" s="7"/>
      <c r="CZ271" s="7"/>
    </row>
    <row r="272" s="337" customFormat="true" ht="15" customHeight="true" x14ac:dyDescent="0.2">
      <c r="AV272" s="199"/>
      <c r="AW272" s="199"/>
      <c r="AX272" s="199"/>
      <c r="AY272" s="199"/>
      <c r="AZ272" s="199"/>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44" t="s">
        <v>35</v>
      </c>
      <c r="CN272" s="44" t="s">
        <v>35</v>
      </c>
      <c r="CO272" s="44" t="s">
        <v>35</v>
      </c>
      <c r="CP272" s="44" t="s">
        <v>35</v>
      </c>
      <c r="CQ272" s="44" t="s">
        <v>35</v>
      </c>
      <c r="CR272" s="44" t="s">
        <v>35</v>
      </c>
      <c r="CS272" s="44" t="s">
        <v>35</v>
      </c>
      <c r="CT272" s="44" t="s">
        <v>35</v>
      </c>
      <c r="CU272" s="44" t="s">
        <v>35</v>
      </c>
      <c r="CV272" s="7"/>
      <c r="CW272" s="7"/>
      <c r="CX272" s="7"/>
      <c r="CY272" s="7"/>
      <c r="CZ272" s="7"/>
    </row>
    <row r="273" s="337" customFormat="true" ht="15" customHeight="true" x14ac:dyDescent="0.2">
      <c r="AV273" s="199"/>
      <c r="AW273" s="199"/>
      <c r="AX273" s="199"/>
      <c r="AY273" s="199"/>
      <c r="AZ273" s="199"/>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44" t="s">
        <v>35</v>
      </c>
      <c r="CN273" s="44" t="s">
        <v>35</v>
      </c>
      <c r="CO273" s="44" t="s">
        <v>35</v>
      </c>
      <c r="CP273" s="44" t="s">
        <v>35</v>
      </c>
      <c r="CQ273" s="44" t="s">
        <v>35</v>
      </c>
      <c r="CR273" s="44" t="s">
        <v>35</v>
      </c>
      <c r="CS273" s="44" t="s">
        <v>35</v>
      </c>
      <c r="CT273" s="44" t="s">
        <v>35</v>
      </c>
      <c r="CU273" s="44" t="s">
        <v>35</v>
      </c>
      <c r="CV273" s="7"/>
      <c r="CW273" s="7"/>
      <c r="CX273" s="7"/>
      <c r="CY273" s="7"/>
      <c r="CZ273" s="7"/>
    </row>
    <row r="274" s="337" customFormat="true" ht="15" customHeight="true" x14ac:dyDescent="0.2">
      <c r="AV274" s="199"/>
      <c r="AW274" s="199"/>
      <c r="AX274" s="199"/>
      <c r="AY274" s="199"/>
      <c r="AZ274" s="199"/>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46" t="s">
        <v>35</v>
      </c>
      <c r="CN274" s="46" t="s">
        <v>35</v>
      </c>
      <c r="CO274" s="46" t="s">
        <v>35</v>
      </c>
      <c r="CP274" s="46" t="s">
        <v>35</v>
      </c>
      <c r="CQ274" s="46" t="s">
        <v>35</v>
      </c>
      <c r="CR274" s="46" t="s">
        <v>35</v>
      </c>
      <c r="CS274" s="46" t="s">
        <v>35</v>
      </c>
      <c r="CT274" s="46" t="s">
        <v>35</v>
      </c>
      <c r="CU274" s="46" t="s">
        <v>35</v>
      </c>
      <c r="CV274" s="7"/>
      <c r="CW274" s="7"/>
      <c r="CX274" s="7"/>
      <c r="CY274" s="7"/>
      <c r="CZ274" s="7"/>
    </row>
    <row r="275" s="337" customFormat="true" ht="15" customHeight="true" x14ac:dyDescent="0.2">
      <c r="AV275" s="199"/>
      <c r="AW275" s="199"/>
      <c r="AX275" s="199"/>
      <c r="AY275" s="199"/>
      <c r="AZ275" s="199"/>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46" t="s">
        <v>35</v>
      </c>
      <c r="CN275" s="46" t="s">
        <v>35</v>
      </c>
      <c r="CO275" s="46" t="s">
        <v>35</v>
      </c>
      <c r="CP275" s="46" t="s">
        <v>35</v>
      </c>
      <c r="CQ275" s="46" t="s">
        <v>35</v>
      </c>
      <c r="CR275" s="46" t="s">
        <v>35</v>
      </c>
      <c r="CS275" s="46" t="s">
        <v>35</v>
      </c>
      <c r="CT275" s="46" t="s">
        <v>35</v>
      </c>
      <c r="CU275" s="46" t="s">
        <v>35</v>
      </c>
      <c r="CV275" s="7"/>
      <c r="CW275" s="7"/>
      <c r="CX275" s="7"/>
      <c r="CY275" s="7"/>
      <c r="CZ275" s="7"/>
    </row>
    <row r="276" s="337" customFormat="true" ht="15" customHeight="true" x14ac:dyDescent="0.2">
      <c r="AV276" s="199"/>
      <c r="AW276" s="199"/>
      <c r="AX276" s="199"/>
      <c r="AY276" s="199"/>
      <c r="AZ276" s="199"/>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46" t="s">
        <v>35</v>
      </c>
      <c r="CN276" s="46" t="s">
        <v>35</v>
      </c>
      <c r="CO276" s="46" t="s">
        <v>35</v>
      </c>
      <c r="CP276" s="46" t="s">
        <v>35</v>
      </c>
      <c r="CQ276" s="46" t="s">
        <v>35</v>
      </c>
      <c r="CR276" s="46" t="s">
        <v>35</v>
      </c>
      <c r="CS276" s="46" t="s">
        <v>35</v>
      </c>
      <c r="CT276" s="46" t="s">
        <v>35</v>
      </c>
      <c r="CU276" s="46" t="s">
        <v>35</v>
      </c>
      <c r="CV276" s="7"/>
      <c r="CW276" s="7"/>
      <c r="CX276" s="7"/>
      <c r="CY276" s="7"/>
      <c r="CZ276" s="7"/>
    </row>
    <row r="277" s="337" customFormat="true" ht="15" customHeight="true" x14ac:dyDescent="0.2">
      <c r="AV277" s="199"/>
      <c r="AW277" s="199"/>
      <c r="AX277" s="199"/>
      <c r="AY277" s="199"/>
      <c r="AZ277" s="199"/>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46" t="s">
        <v>35</v>
      </c>
      <c r="CN277" s="46" t="s">
        <v>35</v>
      </c>
      <c r="CO277" s="46" t="s">
        <v>35</v>
      </c>
      <c r="CP277" s="46" t="s">
        <v>35</v>
      </c>
      <c r="CQ277" s="46" t="s">
        <v>35</v>
      </c>
      <c r="CR277" s="46" t="s">
        <v>35</v>
      </c>
      <c r="CS277" s="46" t="s">
        <v>35</v>
      </c>
      <c r="CT277" s="46" t="s">
        <v>35</v>
      </c>
      <c r="CU277" s="46" t="s">
        <v>35</v>
      </c>
      <c r="CV277" s="7"/>
      <c r="CW277" s="7"/>
      <c r="CX277" s="7"/>
      <c r="CY277" s="7"/>
      <c r="CZ277" s="7"/>
    </row>
    <row r="278" s="337" customFormat="true" ht="15" customHeight="true" x14ac:dyDescent="0.2">
      <c r="AV278" s="199"/>
      <c r="AW278" s="199"/>
      <c r="AX278" s="199"/>
      <c r="AY278" s="199"/>
      <c r="AZ278" s="199"/>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46" t="s">
        <v>35</v>
      </c>
      <c r="CN278" s="46" t="s">
        <v>35</v>
      </c>
      <c r="CO278" s="46" t="s">
        <v>35</v>
      </c>
      <c r="CP278" s="46" t="s">
        <v>35</v>
      </c>
      <c r="CQ278" s="46" t="s">
        <v>35</v>
      </c>
      <c r="CR278" s="46" t="s">
        <v>35</v>
      </c>
      <c r="CS278" s="46" t="s">
        <v>35</v>
      </c>
      <c r="CT278" s="46" t="s">
        <v>35</v>
      </c>
      <c r="CU278" s="46" t="s">
        <v>35</v>
      </c>
      <c r="CV278" s="7"/>
      <c r="CW278" s="7"/>
      <c r="CX278" s="7"/>
      <c r="CY278" s="7"/>
      <c r="CZ278" s="7"/>
    </row>
    <row r="279" s="337" customFormat="true" ht="15" customHeight="true" x14ac:dyDescent="0.2">
      <c r="AV279" s="199"/>
      <c r="AW279" s="199"/>
      <c r="AX279" s="199"/>
      <c r="AY279" s="199"/>
      <c r="AZ279" s="199"/>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44" t="s">
        <v>35</v>
      </c>
      <c r="CN279" s="44" t="s">
        <v>35</v>
      </c>
      <c r="CO279" s="44" t="s">
        <v>35</v>
      </c>
      <c r="CP279" s="44" t="s">
        <v>35</v>
      </c>
      <c r="CQ279" s="44" t="s">
        <v>35</v>
      </c>
      <c r="CR279" s="44" t="s">
        <v>35</v>
      </c>
      <c r="CS279" s="44" t="s">
        <v>35</v>
      </c>
      <c r="CT279" s="44" t="s">
        <v>35</v>
      </c>
      <c r="CU279" s="44" t="s">
        <v>35</v>
      </c>
      <c r="CV279" s="7"/>
      <c r="CW279" s="7"/>
      <c r="CX279" s="7"/>
      <c r="CY279" s="7"/>
      <c r="CZ279" s="7"/>
    </row>
    <row r="280" s="454" customFormat="true" ht="15" customHeight="true" x14ac:dyDescent="0.2">
      <c r="B280" s="453"/>
      <c r="AV280" s="361"/>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44" t="s">
        <v>35</v>
      </c>
      <c r="CN280" s="44" t="s">
        <v>35</v>
      </c>
      <c r="CO280" s="44" t="s">
        <v>35</v>
      </c>
      <c r="CP280" s="44" t="s">
        <v>35</v>
      </c>
      <c r="CQ280" s="44" t="s">
        <v>35</v>
      </c>
      <c r="CR280" s="44" t="s">
        <v>35</v>
      </c>
      <c r="CS280" s="44" t="s">
        <v>35</v>
      </c>
      <c r="CT280" s="44" t="s">
        <v>35</v>
      </c>
      <c r="CU280" s="44" t="s">
        <v>35</v>
      </c>
      <c r="CV280" s="7"/>
      <c r="CW280" s="7"/>
      <c r="CX280" s="7"/>
      <c r="CY280" s="7"/>
      <c r="CZ280" s="7"/>
    </row>
    <row r="281" s="454" customFormat="true" ht="15" customHeight="true" x14ac:dyDescent="0.2">
      <c r="B281" s="453"/>
      <c r="AV281" s="361"/>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44" t="s">
        <v>35</v>
      </c>
      <c r="CN281" s="44" t="s">
        <v>35</v>
      </c>
      <c r="CO281" s="44" t="s">
        <v>35</v>
      </c>
      <c r="CP281" s="44" t="s">
        <v>35</v>
      </c>
      <c r="CQ281" s="44" t="s">
        <v>35</v>
      </c>
      <c r="CR281" s="44" t="s">
        <v>35</v>
      </c>
      <c r="CS281" s="44" t="s">
        <v>35</v>
      </c>
      <c r="CT281" s="44" t="s">
        <v>35</v>
      </c>
      <c r="CU281" s="44" t="s">
        <v>35</v>
      </c>
      <c r="CV281" s="7"/>
      <c r="CW281" s="7"/>
      <c r="CX281" s="7"/>
      <c r="CY281" s="7"/>
      <c r="CZ281" s="7"/>
    </row>
    <row r="282" s="454" customFormat="true" ht="15" customHeight="true" x14ac:dyDescent="0.2">
      <c r="B282" s="453"/>
      <c r="AV282" s="361"/>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44" t="s">
        <v>35</v>
      </c>
      <c r="CN282" s="44" t="s">
        <v>35</v>
      </c>
      <c r="CO282" s="44" t="s">
        <v>35</v>
      </c>
      <c r="CP282" s="44" t="s">
        <v>35</v>
      </c>
      <c r="CQ282" s="44" t="s">
        <v>35</v>
      </c>
      <c r="CR282" s="44" t="s">
        <v>35</v>
      </c>
      <c r="CS282" s="44" t="s">
        <v>35</v>
      </c>
      <c r="CT282" s="44" t="s">
        <v>35</v>
      </c>
      <c r="CU282" s="44" t="s">
        <v>35</v>
      </c>
      <c r="CV282" s="7"/>
      <c r="CW282" s="7"/>
      <c r="CX282" s="7"/>
      <c r="CY282" s="7"/>
      <c r="CZ282" s="7"/>
    </row>
    <row r="283" s="454" customFormat="true" ht="15" customHeight="true" x14ac:dyDescent="0.2">
      <c r="B283" s="453"/>
      <c r="AV283" s="361"/>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44" t="s">
        <v>35</v>
      </c>
      <c r="CN283" s="44" t="s">
        <v>35</v>
      </c>
      <c r="CO283" s="44" t="s">
        <v>35</v>
      </c>
      <c r="CP283" s="44" t="s">
        <v>35</v>
      </c>
      <c r="CQ283" s="44" t="s">
        <v>35</v>
      </c>
      <c r="CR283" s="44" t="s">
        <v>35</v>
      </c>
      <c r="CS283" s="44" t="s">
        <v>35</v>
      </c>
      <c r="CT283" s="44" t="s">
        <v>35</v>
      </c>
      <c r="CU283" s="44" t="s">
        <v>35</v>
      </c>
      <c r="CV283" s="7"/>
      <c r="CW283" s="7"/>
      <c r="CX283" s="7"/>
      <c r="CY283" s="7"/>
      <c r="CZ283" s="7"/>
    </row>
    <row r="284" s="454" customFormat="true" ht="15" customHeight="true" x14ac:dyDescent="0.2">
      <c r="B284" s="453"/>
      <c r="AV284" s="361"/>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45" t="s">
        <v>35</v>
      </c>
      <c r="CN284" s="45" t="s">
        <v>35</v>
      </c>
      <c r="CO284" s="45" t="s">
        <v>35</v>
      </c>
      <c r="CP284" s="45" t="s">
        <v>35</v>
      </c>
      <c r="CQ284" s="45" t="s">
        <v>35</v>
      </c>
      <c r="CR284" s="45" t="s">
        <v>35</v>
      </c>
      <c r="CS284" s="45" t="s">
        <v>35</v>
      </c>
      <c r="CT284" s="45" t="s">
        <v>35</v>
      </c>
      <c r="CU284" s="45" t="s">
        <v>35</v>
      </c>
      <c r="CV284" s="7"/>
      <c r="CW284" s="7"/>
      <c r="CX284" s="7"/>
      <c r="CY284" s="7"/>
      <c r="CZ284" s="7"/>
    </row>
    <row r="285" s="454" customFormat="true" ht="15" customHeight="true" x14ac:dyDescent="0.2">
      <c r="B285" s="453"/>
      <c r="AV285" s="361"/>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V286" s="361"/>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V287" s="361"/>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V288" s="361"/>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V289" s="361"/>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V290" s="361"/>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V291" s="361"/>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V292" s="361"/>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V293" s="361"/>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V294" s="361"/>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V295" s="361"/>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V296" s="361"/>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V297" s="361"/>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V298" s="361"/>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V299" s="361"/>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V300" s="361"/>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V301" s="361"/>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V302" s="361"/>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V303" s="361"/>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V304" s="361"/>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V305" s="361"/>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V306" s="361"/>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V307" s="361"/>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V308" s="361"/>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V309" s="361"/>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V310" s="361"/>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V311" s="361"/>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V312" s="361"/>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V313" s="361"/>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V314" s="361"/>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V315" s="361"/>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V316" s="361"/>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V317" s="361"/>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V318" s="361"/>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V319" s="361"/>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V320" s="361"/>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V321" s="361"/>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V322" s="361"/>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V323" s="361"/>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V324" s="361"/>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V325" s="361"/>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V326" s="361"/>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V327" s="361"/>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V328" s="361"/>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V329" s="361"/>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V330" s="356"/>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V331" s="356"/>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V332" s="356"/>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V333" s="356"/>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V334" s="356"/>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V335" s="356"/>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V336" s="356"/>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V337" s="356"/>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V338" s="356"/>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V339" s="361"/>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426"/>
      <c r="CN339" s="426"/>
      <c r="CO339" s="426"/>
      <c r="CP339" s="426"/>
      <c r="CQ339" s="426"/>
      <c r="CR339" s="426"/>
      <c r="CS339" s="426"/>
      <c r="CT339" s="426"/>
      <c r="CU339" s="426"/>
      <c r="CV339" s="360"/>
      <c r="CW339" s="360"/>
      <c r="CX339" s="360"/>
      <c r="CY339" s="360"/>
      <c r="CZ339" s="360"/>
    </row>
    <row r="340" s="454" customFormat="true" ht="24" x14ac:dyDescent="0.2">
      <c r="B340" s="453"/>
      <c r="AV340" s="361"/>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375</v>
      </c>
      <c r="BT340" s="554" t="s">
        <v>149</v>
      </c>
      <c r="BU340" s="554" t="s">
        <v>430</v>
      </c>
      <c r="BV340" s="554" t="s">
        <v>150</v>
      </c>
      <c r="BW340" s="554" t="s">
        <v>151</v>
      </c>
      <c r="BX340" s="554" t="s">
        <v>432</v>
      </c>
      <c r="BY340" s="555" t="s">
        <v>488</v>
      </c>
      <c r="BZ340" s="555" t="s">
        <v>433</v>
      </c>
      <c r="CA340" s="555" t="s">
        <v>152</v>
      </c>
      <c r="CB340" s="555" t="s">
        <v>153</v>
      </c>
      <c r="CC340" s="555" t="s">
        <v>435</v>
      </c>
      <c r="CD340" s="555" t="s">
        <v>489</v>
      </c>
      <c r="CE340" s="555" t="s">
        <v>154</v>
      </c>
      <c r="CF340" s="555" t="s">
        <v>155</v>
      </c>
      <c r="CG340" s="555" t="s">
        <v>156</v>
      </c>
      <c r="CH340" s="555" t="s">
        <v>157</v>
      </c>
      <c r="CI340" s="555" t="s">
        <v>436</v>
      </c>
      <c r="CJ340" s="555" t="s">
        <v>158</v>
      </c>
      <c r="CK340" s="555" t="s">
        <v>159</v>
      </c>
      <c r="CL340" s="555" t="s">
        <v>160</v>
      </c>
      <c r="CM340" s="555" t="s">
        <v>437</v>
      </c>
      <c r="CN340" s="555" t="s">
        <v>161</v>
      </c>
      <c r="CO340" s="555" t="s">
        <v>162</v>
      </c>
      <c r="CP340" s="555" t="s">
        <v>163</v>
      </c>
      <c r="CQ340" s="555" t="s">
        <v>164</v>
      </c>
      <c r="CR340" s="555" t="s">
        <v>438</v>
      </c>
      <c r="CS340" s="555" t="s">
        <v>165</v>
      </c>
      <c r="CT340" s="555" t="s">
        <v>166</v>
      </c>
      <c r="CU340" s="555" t="s">
        <v>167</v>
      </c>
      <c r="CV340" s="201"/>
      <c r="CW340" s="201"/>
      <c r="CX340" s="201"/>
      <c r="CY340" s="201"/>
      <c r="CZ340" s="201"/>
    </row>
    <row r="341" s="454" customFormat="true" ht="15" customHeight="true" x14ac:dyDescent="0.2">
      <c r="B341" s="453"/>
      <c r="AV341" s="361"/>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47" t="s">
        <v>35</v>
      </c>
      <c r="CN341" s="47" t="s">
        <v>35</v>
      </c>
      <c r="CO341" s="47" t="s">
        <v>35</v>
      </c>
      <c r="CP341" s="47" t="s">
        <v>35</v>
      </c>
      <c r="CQ341" s="47" t="s">
        <v>35</v>
      </c>
      <c r="CR341" s="47" t="s">
        <v>35</v>
      </c>
      <c r="CS341" s="47" t="s">
        <v>35</v>
      </c>
      <c r="CT341" s="47" t="s">
        <v>35</v>
      </c>
      <c r="CU341" s="47" t="s">
        <v>35</v>
      </c>
      <c r="CV341" s="7"/>
      <c r="CW341" s="7"/>
      <c r="CX341" s="7"/>
      <c r="CY341" s="7"/>
      <c r="CZ341" s="7"/>
    </row>
    <row r="342" s="454" customFormat="true" ht="15" customHeight="true" x14ac:dyDescent="0.2">
      <c r="B342" s="453"/>
      <c r="AV342" s="361"/>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46" t="s">
        <v>35</v>
      </c>
      <c r="CN342" s="46" t="s">
        <v>35</v>
      </c>
      <c r="CO342" s="46" t="s">
        <v>35</v>
      </c>
      <c r="CP342" s="46" t="s">
        <v>35</v>
      </c>
      <c r="CQ342" s="46" t="s">
        <v>35</v>
      </c>
      <c r="CR342" s="46" t="s">
        <v>35</v>
      </c>
      <c r="CS342" s="46" t="s">
        <v>35</v>
      </c>
      <c r="CT342" s="46" t="s">
        <v>35</v>
      </c>
      <c r="CU342" s="46" t="s">
        <v>35</v>
      </c>
      <c r="CV342" s="7"/>
      <c r="CW342" s="7"/>
      <c r="CX342" s="7"/>
      <c r="CY342" s="7"/>
      <c r="CZ342" s="7"/>
    </row>
    <row r="343" s="454" customFormat="true" ht="15" customHeight="true" x14ac:dyDescent="0.2">
      <c r="B343" s="453"/>
      <c r="AV343" s="361"/>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46" t="s">
        <v>35</v>
      </c>
      <c r="CN343" s="46" t="s">
        <v>35</v>
      </c>
      <c r="CO343" s="46" t="s">
        <v>35</v>
      </c>
      <c r="CP343" s="46" t="s">
        <v>35</v>
      </c>
      <c r="CQ343" s="46" t="s">
        <v>35</v>
      </c>
      <c r="CR343" s="46" t="s">
        <v>35</v>
      </c>
      <c r="CS343" s="46" t="s">
        <v>35</v>
      </c>
      <c r="CT343" s="46" t="s">
        <v>35</v>
      </c>
      <c r="CU343" s="46" t="s">
        <v>35</v>
      </c>
      <c r="CV343" s="7"/>
      <c r="CW343" s="7"/>
      <c r="CX343" s="7"/>
      <c r="CY343" s="7"/>
      <c r="CZ343" s="7"/>
    </row>
    <row r="344" s="454" customFormat="true" ht="15" customHeight="true" x14ac:dyDescent="0.2">
      <c r="B344" s="453"/>
      <c r="AV344" s="361"/>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46" t="s">
        <v>35</v>
      </c>
      <c r="CN344" s="46" t="s">
        <v>35</v>
      </c>
      <c r="CO344" s="46" t="s">
        <v>35</v>
      </c>
      <c r="CP344" s="46" t="s">
        <v>35</v>
      </c>
      <c r="CQ344" s="46" t="s">
        <v>35</v>
      </c>
      <c r="CR344" s="46" t="s">
        <v>35</v>
      </c>
      <c r="CS344" s="46" t="s">
        <v>35</v>
      </c>
      <c r="CT344" s="46" t="s">
        <v>35</v>
      </c>
      <c r="CU344" s="46" t="s">
        <v>35</v>
      </c>
      <c r="CV344" s="7"/>
      <c r="CW344" s="7"/>
      <c r="CX344" s="7"/>
      <c r="CY344" s="7"/>
      <c r="CZ344" s="7"/>
    </row>
    <row r="345" s="454" customFormat="true" ht="15" customHeight="true" x14ac:dyDescent="0.2">
      <c r="B345" s="453"/>
      <c r="AV345" s="361"/>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46" t="s">
        <v>35</v>
      </c>
      <c r="CN345" s="46" t="s">
        <v>35</v>
      </c>
      <c r="CO345" s="46" t="s">
        <v>35</v>
      </c>
      <c r="CP345" s="46" t="s">
        <v>35</v>
      </c>
      <c r="CQ345" s="46" t="s">
        <v>35</v>
      </c>
      <c r="CR345" s="46" t="s">
        <v>35</v>
      </c>
      <c r="CS345" s="46" t="s">
        <v>35</v>
      </c>
      <c r="CT345" s="46" t="s">
        <v>35</v>
      </c>
      <c r="CU345" s="46" t="s">
        <v>35</v>
      </c>
      <c r="CV345" s="7"/>
      <c r="CW345" s="7"/>
      <c r="CX345" s="7"/>
      <c r="CY345" s="7"/>
      <c r="CZ345" s="7"/>
    </row>
    <row r="346" s="454" customFormat="true" ht="15" customHeight="true" x14ac:dyDescent="0.2">
      <c r="B346" s="453"/>
      <c r="AV346" s="361"/>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46" t="s">
        <v>35</v>
      </c>
      <c r="CN346" s="46" t="s">
        <v>35</v>
      </c>
      <c r="CO346" s="46" t="s">
        <v>35</v>
      </c>
      <c r="CP346" s="46" t="s">
        <v>35</v>
      </c>
      <c r="CQ346" s="46" t="s">
        <v>35</v>
      </c>
      <c r="CR346" s="46" t="s">
        <v>35</v>
      </c>
      <c r="CS346" s="46" t="s">
        <v>35</v>
      </c>
      <c r="CT346" s="46" t="s">
        <v>35</v>
      </c>
      <c r="CU346" s="46" t="s">
        <v>35</v>
      </c>
      <c r="CV346" s="7"/>
      <c r="CW346" s="7"/>
      <c r="CX346" s="7"/>
      <c r="CY346" s="7"/>
      <c r="CZ346" s="7"/>
    </row>
    <row r="347" s="454" customFormat="true" ht="15" customHeight="true" x14ac:dyDescent="0.2">
      <c r="B347" s="453"/>
      <c r="AV347" s="361"/>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46" t="s">
        <v>35</v>
      </c>
      <c r="CN347" s="46" t="s">
        <v>35</v>
      </c>
      <c r="CO347" s="46" t="s">
        <v>35</v>
      </c>
      <c r="CP347" s="46" t="s">
        <v>35</v>
      </c>
      <c r="CQ347" s="46" t="s">
        <v>35</v>
      </c>
      <c r="CR347" s="46" t="s">
        <v>35</v>
      </c>
      <c r="CS347" s="46" t="s">
        <v>35</v>
      </c>
      <c r="CT347" s="46" t="s">
        <v>35</v>
      </c>
      <c r="CU347" s="46" t="s">
        <v>35</v>
      </c>
      <c r="CV347" s="7"/>
      <c r="CW347" s="7"/>
      <c r="CX347" s="7"/>
      <c r="CY347" s="7"/>
      <c r="CZ347" s="7"/>
    </row>
    <row r="348" s="454" customFormat="true" ht="15" customHeight="true" x14ac:dyDescent="0.2">
      <c r="B348" s="453"/>
      <c r="AV348" s="361"/>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46" t="s">
        <v>35</v>
      </c>
      <c r="CN348" s="46" t="s">
        <v>35</v>
      </c>
      <c r="CO348" s="46" t="s">
        <v>35</v>
      </c>
      <c r="CP348" s="46" t="s">
        <v>35</v>
      </c>
      <c r="CQ348" s="46" t="s">
        <v>35</v>
      </c>
      <c r="CR348" s="46" t="s">
        <v>35</v>
      </c>
      <c r="CS348" s="46" t="s">
        <v>35</v>
      </c>
      <c r="CT348" s="46" t="s">
        <v>35</v>
      </c>
      <c r="CU348" s="46" t="s">
        <v>35</v>
      </c>
      <c r="CV348" s="7"/>
      <c r="CW348" s="7"/>
      <c r="CX348" s="7"/>
      <c r="CY348" s="7"/>
      <c r="CZ348" s="7"/>
    </row>
    <row r="349" s="454" customFormat="true" ht="15" customHeight="true" x14ac:dyDescent="0.2">
      <c r="B349" s="453"/>
      <c r="AV349" s="361"/>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46" t="s">
        <v>35</v>
      </c>
      <c r="CN349" s="46" t="s">
        <v>35</v>
      </c>
      <c r="CO349" s="46" t="s">
        <v>35</v>
      </c>
      <c r="CP349" s="46" t="s">
        <v>35</v>
      </c>
      <c r="CQ349" s="46" t="s">
        <v>35</v>
      </c>
      <c r="CR349" s="46" t="s">
        <v>35</v>
      </c>
      <c r="CS349" s="46" t="s">
        <v>35</v>
      </c>
      <c r="CT349" s="46" t="s">
        <v>35</v>
      </c>
      <c r="CU349" s="46" t="s">
        <v>35</v>
      </c>
      <c r="CV349" s="7"/>
      <c r="CW349" s="7"/>
      <c r="CX349" s="7"/>
      <c r="CY349" s="7"/>
      <c r="CZ349" s="7"/>
    </row>
    <row r="350" s="454" customFormat="true" ht="15" customHeight="true" x14ac:dyDescent="0.2">
      <c r="B350" s="453"/>
      <c r="AV350" s="361"/>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46" t="s">
        <v>35</v>
      </c>
      <c r="CN350" s="46" t="s">
        <v>35</v>
      </c>
      <c r="CO350" s="46" t="s">
        <v>35</v>
      </c>
      <c r="CP350" s="46" t="s">
        <v>35</v>
      </c>
      <c r="CQ350" s="46" t="s">
        <v>35</v>
      </c>
      <c r="CR350" s="46" t="s">
        <v>35</v>
      </c>
      <c r="CS350" s="46" t="s">
        <v>35</v>
      </c>
      <c r="CT350" s="46" t="s">
        <v>35</v>
      </c>
      <c r="CU350" s="46" t="s">
        <v>35</v>
      </c>
      <c r="CV350" s="7"/>
      <c r="CW350" s="7"/>
      <c r="CX350" s="7"/>
      <c r="CY350" s="7"/>
      <c r="CZ350" s="7"/>
    </row>
    <row r="351" s="454" customFormat="true" ht="15" customHeight="true" x14ac:dyDescent="0.2">
      <c r="B351" s="453"/>
      <c r="AV351" s="361"/>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46" t="s">
        <v>35</v>
      </c>
      <c r="CN351" s="46" t="s">
        <v>35</v>
      </c>
      <c r="CO351" s="46" t="s">
        <v>35</v>
      </c>
      <c r="CP351" s="46" t="s">
        <v>35</v>
      </c>
      <c r="CQ351" s="46" t="s">
        <v>35</v>
      </c>
      <c r="CR351" s="46" t="s">
        <v>35</v>
      </c>
      <c r="CS351" s="46" t="s">
        <v>35</v>
      </c>
      <c r="CT351" s="46" t="s">
        <v>35</v>
      </c>
      <c r="CU351" s="46" t="s">
        <v>35</v>
      </c>
      <c r="CV351" s="7"/>
      <c r="CW351" s="7"/>
      <c r="CX351" s="7"/>
      <c r="CY351" s="7"/>
      <c r="CZ351" s="7"/>
    </row>
    <row r="352" s="454" customFormat="true" ht="15" customHeight="true" x14ac:dyDescent="0.2">
      <c r="B352" s="453"/>
      <c r="AV352" s="361"/>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46" t="s">
        <v>35</v>
      </c>
      <c r="CN352" s="46" t="s">
        <v>35</v>
      </c>
      <c r="CO352" s="46" t="s">
        <v>35</v>
      </c>
      <c r="CP352" s="46" t="s">
        <v>35</v>
      </c>
      <c r="CQ352" s="46" t="s">
        <v>35</v>
      </c>
      <c r="CR352" s="46" t="s">
        <v>35</v>
      </c>
      <c r="CS352" s="46" t="s">
        <v>35</v>
      </c>
      <c r="CT352" s="46" t="s">
        <v>35</v>
      </c>
      <c r="CU352" s="46" t="s">
        <v>35</v>
      </c>
      <c r="CV352" s="7"/>
      <c r="CW352" s="7"/>
      <c r="CX352" s="7"/>
      <c r="CY352" s="7"/>
      <c r="CZ352" s="7"/>
    </row>
    <row r="353" s="454" customFormat="true" ht="15" customHeight="true" x14ac:dyDescent="0.2">
      <c r="B353" s="453"/>
      <c r="AV353" s="361"/>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46" t="s">
        <v>35</v>
      </c>
      <c r="CN353" s="46" t="s">
        <v>35</v>
      </c>
      <c r="CO353" s="46" t="s">
        <v>35</v>
      </c>
      <c r="CP353" s="46" t="s">
        <v>35</v>
      </c>
      <c r="CQ353" s="46" t="s">
        <v>35</v>
      </c>
      <c r="CR353" s="46" t="s">
        <v>35</v>
      </c>
      <c r="CS353" s="46" t="s">
        <v>35</v>
      </c>
      <c r="CT353" s="46" t="s">
        <v>35</v>
      </c>
      <c r="CU353" s="46" t="s">
        <v>35</v>
      </c>
      <c r="CV353" s="7"/>
      <c r="CW353" s="7"/>
      <c r="CX353" s="7"/>
      <c r="CY353" s="7"/>
      <c r="CZ353" s="7"/>
    </row>
    <row r="354" s="454" customFormat="true" ht="15" customHeight="true" x14ac:dyDescent="0.2">
      <c r="B354" s="453"/>
      <c r="AV354" s="361"/>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45" t="s">
        <v>35</v>
      </c>
      <c r="CN354" s="45" t="s">
        <v>35</v>
      </c>
      <c r="CO354" s="45" t="s">
        <v>35</v>
      </c>
      <c r="CP354" s="45" t="s">
        <v>35</v>
      </c>
      <c r="CQ354" s="45" t="s">
        <v>35</v>
      </c>
      <c r="CR354" s="45" t="s">
        <v>35</v>
      </c>
      <c r="CS354" s="45" t="s">
        <v>35</v>
      </c>
      <c r="CT354" s="45" t="s">
        <v>35</v>
      </c>
      <c r="CU354" s="45" t="s">
        <v>35</v>
      </c>
      <c r="CV354" s="7"/>
      <c r="CW354" s="7"/>
      <c r="CX354" s="7"/>
      <c r="CY354" s="7"/>
      <c r="CZ354" s="7"/>
    </row>
    <row r="355" s="454" customFormat="true" ht="15" customHeight="true" x14ac:dyDescent="0.2">
      <c r="B355" s="453"/>
      <c r="AV355" s="361"/>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V356" s="361"/>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V357" s="361"/>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V358" s="361"/>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V359" s="361"/>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V360" s="361"/>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V361" s="361"/>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V362" s="361"/>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V363" s="361"/>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V364" s="361"/>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V365" s="361"/>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V366" s="361"/>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V367" s="361"/>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V368" s="361"/>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V369" s="361"/>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V370" s="361"/>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V371" s="361"/>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V372" s="361"/>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V373" s="361"/>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V374" s="361"/>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V375" s="361"/>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V376" s="361"/>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V377" s="361"/>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V378" s="361"/>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V379" s="361"/>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V380" s="361"/>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V381" s="361"/>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V382" s="361"/>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V383" s="361"/>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V384" s="361"/>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V385" s="361"/>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V386" s="361"/>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V387" s="361"/>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V388" s="361"/>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V389" s="361"/>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V390" s="361"/>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V391" s="361"/>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V392" s="361"/>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V393" s="361"/>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V394" s="361"/>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V395" s="361"/>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V396" s="361"/>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V397" s="361"/>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V398" s="361"/>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15" customHeight="true" x14ac:dyDescent="0.2">
      <c r="C400" s="1074" t="s">
        <v>208</v>
      </c>
      <c r="D400" s="971"/>
      <c r="E400" s="971"/>
      <c r="F400" s="478"/>
      <c r="G400" s="478"/>
      <c r="H400" s="1097" t="s">
        <v>208</v>
      </c>
      <c r="I400" s="1097"/>
      <c r="J400" s="1097"/>
      <c r="K400" s="478"/>
      <c r="L400" s="478"/>
      <c r="M400" s="1097" t="s">
        <v>208</v>
      </c>
      <c r="N400" s="1097"/>
      <c r="O400" s="1097"/>
      <c r="P400" s="478"/>
      <c r="Q400" s="478"/>
      <c r="AV400" s="356"/>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548" t="s">
        <v>209</v>
      </c>
      <c r="F401" s="478"/>
      <c r="G401" s="478"/>
      <c r="H401" s="1097"/>
      <c r="I401" s="1097"/>
      <c r="J401" s="549" t="s">
        <v>209</v>
      </c>
      <c r="K401" s="478"/>
      <c r="L401" s="478"/>
      <c r="M401" s="1097"/>
      <c r="N401" s="1097"/>
      <c r="O401" s="550" t="s">
        <v>209</v>
      </c>
      <c r="P401" s="478"/>
      <c r="Q401" s="478"/>
      <c r="AV401" s="356"/>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551" t="s">
        <v>210</v>
      </c>
      <c r="F402" s="478"/>
      <c r="G402" s="478"/>
      <c r="H402" s="1097"/>
      <c r="I402" s="1097"/>
      <c r="J402" s="552" t="s">
        <v>210</v>
      </c>
      <c r="K402" s="478"/>
      <c r="L402" s="478"/>
      <c r="M402" s="1097"/>
      <c r="N402" s="1097"/>
      <c r="O402" s="553" t="s">
        <v>210</v>
      </c>
      <c r="P402" s="478"/>
      <c r="Q402" s="478"/>
      <c r="AV402" s="356"/>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49" t="s">
        <v>215</v>
      </c>
      <c r="D403" s="1050"/>
      <c r="E403" s="830">
        <v>0.82760252597987205</v>
      </c>
      <c r="F403" s="605"/>
      <c r="G403" s="605"/>
      <c r="H403" s="1050" t="s">
        <v>501</v>
      </c>
      <c r="I403" s="1050"/>
      <c r="J403" s="831">
        <v>0.81019934026624019</v>
      </c>
      <c r="K403" s="605"/>
      <c r="L403" s="605"/>
      <c r="M403" s="1050" t="s">
        <v>215</v>
      </c>
      <c r="N403" s="1050"/>
      <c r="O403" s="832">
        <v>0.74483825973204409</v>
      </c>
      <c r="P403" s="605"/>
      <c r="Q403" s="605"/>
      <c r="AV403" s="356"/>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49" t="s">
        <v>501</v>
      </c>
      <c r="D404" s="1050"/>
      <c r="E404" s="833">
        <v>0.82677901571152146</v>
      </c>
      <c r="F404" s="605"/>
      <c r="G404" s="605"/>
      <c r="H404" s="1050" t="s">
        <v>215</v>
      </c>
      <c r="I404" s="1050"/>
      <c r="J404" s="834">
        <v>0.80937139726561824</v>
      </c>
      <c r="K404" s="605"/>
      <c r="L404" s="605"/>
      <c r="M404" s="1050" t="s">
        <v>501</v>
      </c>
      <c r="N404" s="1050"/>
      <c r="O404" s="835">
        <v>0.74401905948788305</v>
      </c>
      <c r="P404" s="605"/>
      <c r="Q404" s="605"/>
      <c r="AV404" s="356"/>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49" t="s">
        <v>219</v>
      </c>
      <c r="D405" s="1050"/>
      <c r="E405" s="833">
        <v>0.78685039661496325</v>
      </c>
      <c r="F405" s="605"/>
      <c r="G405" s="605"/>
      <c r="H405" s="1050" t="s">
        <v>219</v>
      </c>
      <c r="I405" s="1050"/>
      <c r="J405" s="834">
        <v>0.73312127941894978</v>
      </c>
      <c r="K405" s="605"/>
      <c r="L405" s="605"/>
      <c r="M405" s="1050" t="s">
        <v>502</v>
      </c>
      <c r="N405" s="1050"/>
      <c r="O405" s="835">
        <v>-0.73698463963637262</v>
      </c>
      <c r="P405" s="605"/>
      <c r="Q405" s="605"/>
      <c r="AV405" s="356"/>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49" t="s">
        <v>502</v>
      </c>
      <c r="D406" s="1050"/>
      <c r="E406" s="833">
        <v>-0.78674680838044309</v>
      </c>
      <c r="F406" s="605"/>
      <c r="G406" s="605"/>
      <c r="H406" s="1050" t="s">
        <v>502</v>
      </c>
      <c r="I406" s="1050"/>
      <c r="J406" s="834">
        <v>-0.69944883456306506</v>
      </c>
      <c r="K406" s="605"/>
      <c r="L406" s="605"/>
      <c r="M406" s="1050" t="s">
        <v>219</v>
      </c>
      <c r="N406" s="1050"/>
      <c r="O406" s="835">
        <v>0.72226003846576536</v>
      </c>
      <c r="P406" s="605"/>
      <c r="Q406" s="605"/>
      <c r="AV406" s="356"/>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49" t="s">
        <v>503</v>
      </c>
      <c r="D407" s="1050"/>
      <c r="E407" s="833">
        <v>-0.72253086803699806</v>
      </c>
      <c r="F407" s="605"/>
      <c r="G407" s="605"/>
      <c r="H407" s="1050" t="s">
        <v>503</v>
      </c>
      <c r="I407" s="1050"/>
      <c r="J407" s="834">
        <v>-0.61718191297964187</v>
      </c>
      <c r="K407" s="605"/>
      <c r="L407" s="605"/>
      <c r="M407" s="1050" t="s">
        <v>504</v>
      </c>
      <c r="N407" s="1050"/>
      <c r="O407" s="835">
        <v>0.63994320083905576</v>
      </c>
      <c r="P407" s="605"/>
      <c r="Q407" s="605"/>
      <c r="AV407" s="356"/>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49" t="s">
        <v>224</v>
      </c>
      <c r="D408" s="1050"/>
      <c r="E408" s="833">
        <v>0.62414518055039647</v>
      </c>
      <c r="F408" s="605"/>
      <c r="G408" s="605"/>
      <c r="H408" s="1050" t="s">
        <v>224</v>
      </c>
      <c r="I408" s="1050"/>
      <c r="J408" s="834">
        <v>0.56486961853532247</v>
      </c>
      <c r="K408" s="605"/>
      <c r="L408" s="605"/>
      <c r="M408" s="1050" t="s">
        <v>224</v>
      </c>
      <c r="N408" s="1050"/>
      <c r="O408" s="835">
        <v>0.59590565278802132</v>
      </c>
      <c r="P408" s="605"/>
      <c r="Q408" s="605"/>
      <c r="AV408" s="356"/>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49" t="s">
        <v>357</v>
      </c>
      <c r="D409" s="1050"/>
      <c r="E409" s="833">
        <v>0.61984438596610725</v>
      </c>
      <c r="F409" s="605"/>
      <c r="G409" s="605"/>
      <c r="H409" s="1050" t="s">
        <v>357</v>
      </c>
      <c r="I409" s="1050"/>
      <c r="J409" s="834">
        <v>0.54444061573766778</v>
      </c>
      <c r="K409" s="605"/>
      <c r="L409" s="605"/>
      <c r="M409" s="1050" t="s">
        <v>503</v>
      </c>
      <c r="N409" s="1050"/>
      <c r="O409" s="835">
        <v>-0.54481864863140284</v>
      </c>
      <c r="P409" s="605"/>
      <c r="Q409" s="605"/>
      <c r="AV409" s="356"/>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49" t="s">
        <v>504</v>
      </c>
      <c r="D410" s="1050"/>
      <c r="E410" s="833">
        <v>0.61036493041255258</v>
      </c>
      <c r="F410" s="605"/>
      <c r="G410" s="605"/>
      <c r="H410" s="1050" t="s">
        <v>457</v>
      </c>
      <c r="I410" s="1050"/>
      <c r="J410" s="834">
        <v>0.46321272839468547</v>
      </c>
      <c r="K410" s="605"/>
      <c r="L410" s="605"/>
      <c r="M410" s="1050" t="s">
        <v>357</v>
      </c>
      <c r="N410" s="1050"/>
      <c r="O410" s="835">
        <v>0.51717046871695149</v>
      </c>
      <c r="P410" s="605"/>
      <c r="Q410" s="605"/>
      <c r="AV410" s="356"/>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49" t="s">
        <v>221</v>
      </c>
      <c r="D411" s="1050"/>
      <c r="E411" s="833">
        <v>0.59806575349003099</v>
      </c>
      <c r="F411" s="605"/>
      <c r="G411" s="605"/>
      <c r="H411" s="1050" t="s">
        <v>505</v>
      </c>
      <c r="I411" s="1050"/>
      <c r="J411" s="834">
        <v>-0.45033582506879977</v>
      </c>
      <c r="K411" s="605"/>
      <c r="L411" s="605"/>
      <c r="M411" s="1050" t="s">
        <v>506</v>
      </c>
      <c r="N411" s="1050"/>
      <c r="O411" s="835">
        <v>0.50157848849649755</v>
      </c>
      <c r="P411" s="605"/>
      <c r="Q411" s="605"/>
      <c r="AV411" s="356"/>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49" t="s">
        <v>506</v>
      </c>
      <c r="D412" s="1050"/>
      <c r="E412" s="833">
        <v>0.54512059543984326</v>
      </c>
      <c r="F412" s="605"/>
      <c r="G412" s="605"/>
      <c r="H412" s="1050" t="s">
        <v>507</v>
      </c>
      <c r="I412" s="1050"/>
      <c r="J412" s="834">
        <v>-0.43302148090459569</v>
      </c>
      <c r="K412" s="605"/>
      <c r="L412" s="605"/>
      <c r="M412" s="1050" t="s">
        <v>507</v>
      </c>
      <c r="N412" s="1050"/>
      <c r="O412" s="835">
        <v>-0.49062897636779379</v>
      </c>
      <c r="P412" s="605"/>
      <c r="Q412" s="605"/>
      <c r="AV412" s="356"/>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49" t="s">
        <v>508</v>
      </c>
      <c r="D413" s="1050"/>
      <c r="E413" s="833">
        <v>0.52715651047770085</v>
      </c>
      <c r="F413" s="605"/>
      <c r="G413" s="605"/>
      <c r="H413" s="1050" t="s">
        <v>506</v>
      </c>
      <c r="I413" s="1050"/>
      <c r="J413" s="834">
        <v>0.41138871651821496</v>
      </c>
      <c r="K413" s="605"/>
      <c r="L413" s="605"/>
      <c r="M413" s="1050" t="s">
        <v>508</v>
      </c>
      <c r="N413" s="1050"/>
      <c r="O413" s="835">
        <v>0.48105309188867762</v>
      </c>
      <c r="P413" s="605"/>
      <c r="Q413" s="605"/>
      <c r="AV413" s="356"/>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49" t="s">
        <v>457</v>
      </c>
      <c r="D414" s="1050"/>
      <c r="E414" s="833">
        <v>0.52265377464741281</v>
      </c>
      <c r="F414" s="605"/>
      <c r="G414" s="605"/>
      <c r="H414" s="1050" t="s">
        <v>226</v>
      </c>
      <c r="I414" s="1050"/>
      <c r="J414" s="834">
        <v>0.40831338206976608</v>
      </c>
      <c r="K414" s="605"/>
      <c r="L414" s="605"/>
      <c r="M414" s="1050" t="s">
        <v>221</v>
      </c>
      <c r="N414" s="1050"/>
      <c r="O414" s="835">
        <v>0.46685048355194703</v>
      </c>
      <c r="P414" s="605"/>
      <c r="Q414" s="605"/>
      <c r="AV414" s="356"/>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49" t="s">
        <v>507</v>
      </c>
      <c r="D415" s="1050"/>
      <c r="E415" s="833">
        <v>-0.51488589022345443</v>
      </c>
      <c r="F415" s="605"/>
      <c r="G415" s="605"/>
      <c r="H415" s="1050" t="s">
        <v>459</v>
      </c>
      <c r="I415" s="1050"/>
      <c r="J415" s="834">
        <v>0.40770000286058122</v>
      </c>
      <c r="K415" s="605"/>
      <c r="L415" s="605"/>
      <c r="M415" s="1050" t="s">
        <v>457</v>
      </c>
      <c r="N415" s="1050"/>
      <c r="O415" s="835">
        <v>0.36662767015593989</v>
      </c>
      <c r="P415" s="605"/>
      <c r="Q415" s="605"/>
      <c r="AV415" s="356"/>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49" t="s">
        <v>509</v>
      </c>
      <c r="D416" s="1050"/>
      <c r="E416" s="833">
        <v>-0.42178801935070437</v>
      </c>
      <c r="F416" s="605"/>
      <c r="G416" s="605"/>
      <c r="H416" s="1050" t="s">
        <v>464</v>
      </c>
      <c r="I416" s="1050"/>
      <c r="J416" s="834">
        <v>0.39555076868230721</v>
      </c>
      <c r="K416" s="605"/>
      <c r="L416" s="605"/>
      <c r="M416" s="1050" t="s">
        <v>226</v>
      </c>
      <c r="N416" s="1050"/>
      <c r="O416" s="835">
        <v>0.36336742157947388</v>
      </c>
      <c r="P416" s="605"/>
      <c r="Q416" s="605"/>
      <c r="AV416" s="356"/>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49" t="s">
        <v>459</v>
      </c>
      <c r="D417" s="1050"/>
      <c r="E417" s="833">
        <v>0.419266323759654</v>
      </c>
      <c r="F417" s="605"/>
      <c r="G417" s="605"/>
      <c r="H417" s="1050" t="s">
        <v>508</v>
      </c>
      <c r="I417" s="1050"/>
      <c r="J417" s="834">
        <v>0.38702153909377479</v>
      </c>
      <c r="K417" s="605"/>
      <c r="L417" s="605"/>
      <c r="M417" s="1050" t="s">
        <v>509</v>
      </c>
      <c r="N417" s="1050"/>
      <c r="O417" s="835">
        <v>-0.36015829510894526</v>
      </c>
      <c r="P417" s="605"/>
      <c r="Q417" s="605"/>
      <c r="AV417" s="356"/>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49" t="s">
        <v>226</v>
      </c>
      <c r="D418" s="1050"/>
      <c r="E418" s="833">
        <v>0.40998065900915137</v>
      </c>
      <c r="F418" s="605"/>
      <c r="G418" s="605"/>
      <c r="H418" s="1050" t="s">
        <v>221</v>
      </c>
      <c r="I418" s="1050"/>
      <c r="J418" s="834">
        <v>0.37428910329304033</v>
      </c>
      <c r="K418" s="605"/>
      <c r="L418" s="605"/>
      <c r="M418" s="1050" t="s">
        <v>459</v>
      </c>
      <c r="N418" s="1050"/>
      <c r="O418" s="835">
        <v>0.34569818382611694</v>
      </c>
      <c r="P418" s="605"/>
      <c r="Q418" s="605"/>
      <c r="AV418" s="356"/>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49" t="s">
        <v>510</v>
      </c>
      <c r="D419" s="1050"/>
      <c r="E419" s="833">
        <v>0.40818138612639154</v>
      </c>
      <c r="F419" s="605"/>
      <c r="G419" s="605"/>
      <c r="H419" s="1050" t="s">
        <v>510</v>
      </c>
      <c r="I419" s="1050"/>
      <c r="J419" s="834">
        <v>0.36912509168238344</v>
      </c>
      <c r="K419" s="605"/>
      <c r="L419" s="605"/>
      <c r="M419" s="1050" t="s">
        <v>510</v>
      </c>
      <c r="N419" s="1050"/>
      <c r="O419" s="835">
        <v>0.32932743000457149</v>
      </c>
      <c r="P419" s="605"/>
      <c r="Q419" s="605"/>
      <c r="AV419" s="356"/>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49" t="s">
        <v>464</v>
      </c>
      <c r="D420" s="1050"/>
      <c r="E420" s="833">
        <v>0.39571443880686474</v>
      </c>
      <c r="F420" s="605"/>
      <c r="G420" s="605"/>
      <c r="H420" s="1050" t="s">
        <v>509</v>
      </c>
      <c r="I420" s="1050"/>
      <c r="J420" s="834">
        <v>-0.35807111411541759</v>
      </c>
      <c r="K420" s="605"/>
      <c r="L420" s="605"/>
      <c r="M420" s="1050" t="s">
        <v>511</v>
      </c>
      <c r="N420" s="1050"/>
      <c r="O420" s="835">
        <v>0.3197317542267068</v>
      </c>
      <c r="P420" s="605"/>
      <c r="Q420" s="605"/>
      <c r="AV420" s="356"/>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49" t="s">
        <v>228</v>
      </c>
      <c r="D421" s="1050"/>
      <c r="E421" s="833">
        <v>0.38900964873911298</v>
      </c>
      <c r="F421" s="605"/>
      <c r="G421" s="605"/>
      <c r="H421" s="1050" t="s">
        <v>512</v>
      </c>
      <c r="I421" s="1050"/>
      <c r="J421" s="834">
        <v>-0.35160524432446233</v>
      </c>
      <c r="K421" s="605"/>
      <c r="L421" s="605"/>
      <c r="M421" s="1050" t="s">
        <v>228</v>
      </c>
      <c r="N421" s="1050"/>
      <c r="O421" s="835">
        <v>0.31856397722175661</v>
      </c>
      <c r="P421" s="605"/>
      <c r="Q421" s="605"/>
      <c r="AV421" s="356"/>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49" t="s">
        <v>511</v>
      </c>
      <c r="D422" s="1050"/>
      <c r="E422" s="833">
        <v>0.3784999031019417</v>
      </c>
      <c r="F422" s="605"/>
      <c r="G422" s="605"/>
      <c r="H422" s="1050" t="s">
        <v>228</v>
      </c>
      <c r="I422" s="1050"/>
      <c r="J422" s="834">
        <v>0.3427714425073769</v>
      </c>
      <c r="K422" s="605"/>
      <c r="L422" s="605"/>
      <c r="M422" s="1050" t="s">
        <v>230</v>
      </c>
      <c r="N422" s="1050"/>
      <c r="O422" s="835">
        <v>0.30054825542582558</v>
      </c>
      <c r="P422" s="605"/>
      <c r="Q422" s="605"/>
      <c r="AV422" s="356"/>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49" t="s">
        <v>512</v>
      </c>
      <c r="D423" s="1050"/>
      <c r="E423" s="833">
        <v>-0.33578214404986378</v>
      </c>
      <c r="F423" s="605"/>
      <c r="G423" s="605"/>
      <c r="H423" s="1050" t="s">
        <v>513</v>
      </c>
      <c r="I423" s="1050"/>
      <c r="J423" s="834">
        <v>-0.33773869852424487</v>
      </c>
      <c r="K423" s="605"/>
      <c r="L423" s="605"/>
      <c r="M423" s="1050" t="s">
        <v>464</v>
      </c>
      <c r="N423" s="1050"/>
      <c r="O423" s="835">
        <v>0.2913067261538172</v>
      </c>
      <c r="P423" s="605"/>
      <c r="Q423" s="605"/>
      <c r="AV423" s="356"/>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49" t="s">
        <v>513</v>
      </c>
      <c r="D424" s="1050"/>
      <c r="E424" s="833">
        <v>-0.33135273103879009</v>
      </c>
      <c r="F424" s="605"/>
      <c r="G424" s="605"/>
      <c r="H424" s="1050" t="s">
        <v>504</v>
      </c>
      <c r="I424" s="1050"/>
      <c r="J424" s="834">
        <v>0.33237665984720172</v>
      </c>
      <c r="K424" s="605"/>
      <c r="L424" s="605"/>
      <c r="M424" s="1050" t="s">
        <v>512</v>
      </c>
      <c r="N424" s="1050"/>
      <c r="O424" s="835">
        <v>-0.28902583544450183</v>
      </c>
      <c r="P424" s="605"/>
      <c r="Q424" s="605"/>
      <c r="AV424" s="356"/>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49" t="s">
        <v>505</v>
      </c>
      <c r="D425" s="1050"/>
      <c r="E425" s="833">
        <v>-0.27775851005387242</v>
      </c>
      <c r="F425" s="605"/>
      <c r="G425" s="605"/>
      <c r="H425" s="1050" t="s">
        <v>511</v>
      </c>
      <c r="I425" s="1050"/>
      <c r="J425" s="834">
        <v>0.32673484887304632</v>
      </c>
      <c r="K425" s="605"/>
      <c r="L425" s="605"/>
      <c r="M425" s="1050" t="s">
        <v>513</v>
      </c>
      <c r="N425" s="1050"/>
      <c r="O425" s="835">
        <v>-0.2510964596035013</v>
      </c>
      <c r="P425" s="605"/>
      <c r="Q425" s="605"/>
      <c r="AV425" s="356"/>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49" t="s">
        <v>514</v>
      </c>
      <c r="D426" s="1050"/>
      <c r="E426" s="833">
        <v>0.27663054588722563</v>
      </c>
      <c r="F426" s="605"/>
      <c r="G426" s="605"/>
      <c r="H426" s="1050" t="s">
        <v>515</v>
      </c>
      <c r="I426" s="1050"/>
      <c r="J426" s="834">
        <v>0.29355941507508171</v>
      </c>
      <c r="K426" s="605"/>
      <c r="L426" s="605"/>
      <c r="M426" s="1050" t="s">
        <v>514</v>
      </c>
      <c r="N426" s="1050"/>
      <c r="O426" s="835">
        <v>0.24802662998379846</v>
      </c>
      <c r="P426" s="605"/>
      <c r="Q426" s="605"/>
      <c r="AV426" s="356"/>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49" t="s">
        <v>230</v>
      </c>
      <c r="D427" s="1050"/>
      <c r="E427" s="833">
        <v>0.2739675717325894</v>
      </c>
      <c r="F427" s="605"/>
      <c r="G427" s="605"/>
      <c r="H427" s="1050" t="s">
        <v>516</v>
      </c>
      <c r="I427" s="1050"/>
      <c r="J427" s="834">
        <v>0.29157886801066163</v>
      </c>
      <c r="K427" s="605"/>
      <c r="L427" s="605"/>
      <c r="M427" s="1050" t="s">
        <v>517</v>
      </c>
      <c r="N427" s="1050"/>
      <c r="O427" s="835">
        <v>0.22641626090058509</v>
      </c>
      <c r="P427" s="605"/>
      <c r="Q427" s="605"/>
      <c r="AV427" s="356"/>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49" t="s">
        <v>243</v>
      </c>
      <c r="D428" s="1050"/>
      <c r="E428" s="833">
        <v>-0.20321862482334921</v>
      </c>
      <c r="F428" s="605"/>
      <c r="G428" s="605"/>
      <c r="H428" s="1050" t="s">
        <v>518</v>
      </c>
      <c r="I428" s="1050"/>
      <c r="J428" s="834">
        <v>0.26877546942592195</v>
      </c>
      <c r="K428" s="605"/>
      <c r="L428" s="605"/>
      <c r="M428" s="1050" t="s">
        <v>243</v>
      </c>
      <c r="N428" s="1050"/>
      <c r="O428" s="835">
        <v>-0.21264445434364521</v>
      </c>
      <c r="P428" s="605"/>
      <c r="Q428" s="605"/>
      <c r="AV428" s="356"/>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49" t="s">
        <v>517</v>
      </c>
      <c r="D429" s="1050"/>
      <c r="E429" s="833">
        <v>0.19762013594829217</v>
      </c>
      <c r="F429" s="605"/>
      <c r="G429" s="605"/>
      <c r="H429" s="1050" t="s">
        <v>519</v>
      </c>
      <c r="I429" s="1050"/>
      <c r="J429" s="834">
        <v>-0.26152391865900193</v>
      </c>
      <c r="K429" s="605"/>
      <c r="L429" s="605"/>
      <c r="M429" s="1050" t="s">
        <v>518</v>
      </c>
      <c r="N429" s="1050"/>
      <c r="O429" s="835">
        <v>0.20731104881194501</v>
      </c>
      <c r="P429" s="605"/>
      <c r="Q429" s="605"/>
      <c r="AV429" s="356"/>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49" t="s">
        <v>520</v>
      </c>
      <c r="D430" s="1050"/>
      <c r="E430" s="833">
        <v>-0.1908633842109059</v>
      </c>
      <c r="F430" s="605"/>
      <c r="G430" s="605"/>
      <c r="H430" s="1050" t="s">
        <v>521</v>
      </c>
      <c r="I430" s="1050"/>
      <c r="J430" s="834">
        <v>-0.24683720504586823</v>
      </c>
      <c r="K430" s="605"/>
      <c r="L430" s="605"/>
      <c r="M430" s="1050" t="s">
        <v>515</v>
      </c>
      <c r="N430" s="1050"/>
      <c r="O430" s="835">
        <v>0.190319436041613</v>
      </c>
      <c r="P430" s="605"/>
      <c r="Q430" s="605"/>
      <c r="AV430" s="356"/>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49" t="s">
        <v>522</v>
      </c>
      <c r="D431" s="1050"/>
      <c r="E431" s="833">
        <v>0.15466265906200474</v>
      </c>
      <c r="F431" s="605"/>
      <c r="G431" s="605"/>
      <c r="H431" s="1050" t="s">
        <v>523</v>
      </c>
      <c r="I431" s="1050"/>
      <c r="J431" s="834">
        <v>-0.22373644285937194</v>
      </c>
      <c r="K431" s="605"/>
      <c r="L431" s="605"/>
      <c r="M431" s="1050" t="s">
        <v>524</v>
      </c>
      <c r="N431" s="1050"/>
      <c r="O431" s="835">
        <v>0.16907391128360291</v>
      </c>
      <c r="P431" s="605"/>
      <c r="Q431" s="605"/>
      <c r="AV431" s="356"/>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49" t="s">
        <v>525</v>
      </c>
      <c r="D432" s="1050"/>
      <c r="E432" s="833">
        <v>-0.14475082393719285</v>
      </c>
      <c r="F432" s="605"/>
      <c r="G432" s="605"/>
      <c r="H432" s="1050" t="s">
        <v>526</v>
      </c>
      <c r="I432" s="1050"/>
      <c r="J432" s="834">
        <v>-0.22213741499205619</v>
      </c>
      <c r="K432" s="605"/>
      <c r="L432" s="605"/>
      <c r="M432" s="1050" t="s">
        <v>527</v>
      </c>
      <c r="N432" s="1050"/>
      <c r="O432" s="835">
        <v>0.16816996885829558</v>
      </c>
      <c r="P432" s="605"/>
      <c r="Q432" s="605"/>
      <c r="AV432" s="356"/>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49" t="s">
        <v>528</v>
      </c>
      <c r="D433" s="1050"/>
      <c r="E433" s="833">
        <v>-0.13870986005027794</v>
      </c>
      <c r="F433" s="605"/>
      <c r="G433" s="605"/>
      <c r="H433" s="1050" t="s">
        <v>529</v>
      </c>
      <c r="I433" s="1050"/>
      <c r="J433" s="834">
        <v>-0.20236948127528168</v>
      </c>
      <c r="K433" s="605"/>
      <c r="L433" s="605"/>
      <c r="M433" s="1050" t="s">
        <v>516</v>
      </c>
      <c r="N433" s="1050"/>
      <c r="O433" s="835">
        <v>0.16488461482507888</v>
      </c>
      <c r="P433" s="605"/>
      <c r="Q433" s="605"/>
      <c r="AV433" s="356"/>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49" t="s">
        <v>234</v>
      </c>
      <c r="D434" s="1050"/>
      <c r="E434" s="833">
        <v>0.1363661334478454</v>
      </c>
      <c r="F434" s="605"/>
      <c r="G434" s="605"/>
      <c r="H434" s="1050" t="s">
        <v>520</v>
      </c>
      <c r="I434" s="1050"/>
      <c r="J434" s="834">
        <v>-0.200563120189547</v>
      </c>
      <c r="K434" s="605"/>
      <c r="L434" s="605"/>
      <c r="M434" s="1050" t="s">
        <v>522</v>
      </c>
      <c r="N434" s="1050"/>
      <c r="O434" s="835">
        <v>0.16420743877306171</v>
      </c>
      <c r="P434" s="605"/>
      <c r="Q434" s="605"/>
      <c r="AV434" s="356"/>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49" t="s">
        <v>231</v>
      </c>
      <c r="D435" s="1050"/>
      <c r="E435" s="833">
        <v>0.13477300342717846</v>
      </c>
      <c r="F435" s="605"/>
      <c r="G435" s="605"/>
      <c r="H435" s="1050" t="s">
        <v>230</v>
      </c>
      <c r="I435" s="1050"/>
      <c r="J435" s="834">
        <v>0.19992659741095631</v>
      </c>
      <c r="K435" s="605"/>
      <c r="L435" s="605"/>
      <c r="M435" s="1050" t="s">
        <v>526</v>
      </c>
      <c r="N435" s="1050"/>
      <c r="O435" s="835">
        <v>-0.16032166936414913</v>
      </c>
      <c r="P435" s="605"/>
      <c r="Q435" s="605"/>
      <c r="AV435" s="356"/>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49" t="s">
        <v>530</v>
      </c>
      <c r="D436" s="1050"/>
      <c r="E436" s="833">
        <v>0.11374682583353873</v>
      </c>
      <c r="F436" s="605"/>
      <c r="G436" s="605"/>
      <c r="H436" s="1050" t="s">
        <v>514</v>
      </c>
      <c r="I436" s="1050"/>
      <c r="J436" s="834">
        <v>0.19158895634935655</v>
      </c>
      <c r="K436" s="605"/>
      <c r="L436" s="605"/>
      <c r="M436" s="1050" t="s">
        <v>231</v>
      </c>
      <c r="N436" s="1050"/>
      <c r="O436" s="835">
        <v>0.16018597623963834</v>
      </c>
      <c r="P436" s="605"/>
      <c r="Q436" s="605"/>
      <c r="AV436" s="356"/>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49" t="s">
        <v>527</v>
      </c>
      <c r="D437" s="1050"/>
      <c r="E437" s="833">
        <v>9.8016553659807673E-2</v>
      </c>
      <c r="F437" s="605"/>
      <c r="G437" s="605"/>
      <c r="H437" s="1050" t="s">
        <v>528</v>
      </c>
      <c r="I437" s="1050"/>
      <c r="J437" s="834">
        <v>-0.17295164730752813</v>
      </c>
      <c r="K437" s="605"/>
      <c r="L437" s="605"/>
      <c r="M437" s="1050" t="s">
        <v>531</v>
      </c>
      <c r="N437" s="1050"/>
      <c r="O437" s="835">
        <v>0.15178134248114086</v>
      </c>
      <c r="P437" s="605"/>
      <c r="Q437" s="605"/>
      <c r="AV437" s="356"/>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49" t="s">
        <v>524</v>
      </c>
      <c r="D438" s="1050"/>
      <c r="E438" s="833">
        <v>9.1769468469120055E-2</v>
      </c>
      <c r="F438" s="605"/>
      <c r="G438" s="605"/>
      <c r="H438" s="1050" t="s">
        <v>532</v>
      </c>
      <c r="I438" s="1050"/>
      <c r="J438" s="834">
        <v>-0.16644761237995026</v>
      </c>
      <c r="K438" s="605"/>
      <c r="L438" s="605"/>
      <c r="M438" s="1050" t="s">
        <v>529</v>
      </c>
      <c r="N438" s="1050"/>
      <c r="O438" s="835">
        <v>-0.14176008742049379</v>
      </c>
      <c r="P438" s="605"/>
      <c r="Q438" s="605"/>
      <c r="AV438" s="356"/>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49" t="s">
        <v>533</v>
      </c>
      <c r="D439" s="1050"/>
      <c r="E439" s="833">
        <v>-7.9813139785118462E-2</v>
      </c>
      <c r="F439" s="605"/>
      <c r="G439" s="605"/>
      <c r="H439" s="1050" t="s">
        <v>534</v>
      </c>
      <c r="I439" s="1050"/>
      <c r="J439" s="834">
        <v>-0.16487410853290699</v>
      </c>
      <c r="K439" s="605"/>
      <c r="L439" s="605"/>
      <c r="M439" s="1050" t="s">
        <v>505</v>
      </c>
      <c r="N439" s="1050"/>
      <c r="O439" s="835">
        <v>-0.13839559110985164</v>
      </c>
      <c r="P439" s="605"/>
      <c r="Q439" s="605"/>
      <c r="AV439" s="356"/>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49" t="s">
        <v>519</v>
      </c>
      <c r="D440" s="1050"/>
      <c r="E440" s="833">
        <v>-7.9415084565215802E-2</v>
      </c>
      <c r="F440" s="605"/>
      <c r="G440" s="605"/>
      <c r="H440" s="1050" t="s">
        <v>525</v>
      </c>
      <c r="I440" s="1050"/>
      <c r="J440" s="834">
        <v>-0.15787228282360344</v>
      </c>
      <c r="K440" s="605"/>
      <c r="L440" s="605"/>
      <c r="M440" s="1050" t="s">
        <v>535</v>
      </c>
      <c r="N440" s="1050"/>
      <c r="O440" s="835">
        <v>-0.13214951273528372</v>
      </c>
      <c r="P440" s="605"/>
      <c r="Q440" s="605"/>
      <c r="AV440" s="356"/>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49" t="s">
        <v>220</v>
      </c>
      <c r="D441" s="1050"/>
      <c r="E441" s="833">
        <v>5.8037591352818149E-2</v>
      </c>
      <c r="F441" s="605"/>
      <c r="G441" s="605"/>
      <c r="H441" s="1050" t="s">
        <v>536</v>
      </c>
      <c r="I441" s="1050"/>
      <c r="J441" s="834">
        <v>0.156620287359167</v>
      </c>
      <c r="K441" s="605"/>
      <c r="L441" s="605"/>
      <c r="M441" s="1050" t="s">
        <v>528</v>
      </c>
      <c r="N441" s="1050"/>
      <c r="O441" s="835">
        <v>-0.12569405672178965</v>
      </c>
      <c r="P441" s="605"/>
      <c r="Q441" s="605"/>
      <c r="AV441" s="356"/>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49" t="s">
        <v>537</v>
      </c>
      <c r="D442" s="1050"/>
      <c r="E442" s="833">
        <v>-5.7183734926194552E-2</v>
      </c>
      <c r="F442" s="605"/>
      <c r="G442" s="605"/>
      <c r="H442" s="1050" t="s">
        <v>538</v>
      </c>
      <c r="I442" s="1050"/>
      <c r="J442" s="834">
        <v>-0.1514060589706257</v>
      </c>
      <c r="K442" s="605"/>
      <c r="L442" s="605"/>
      <c r="M442" s="1050" t="s">
        <v>234</v>
      </c>
      <c r="N442" s="1050"/>
      <c r="O442" s="835">
        <v>0.12076246002786423</v>
      </c>
      <c r="P442" s="605"/>
      <c r="Q442" s="605"/>
      <c r="AV442" s="356"/>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49" t="s">
        <v>539</v>
      </c>
      <c r="D443" s="1050"/>
      <c r="E443" s="833">
        <v>-5.6249150285218701E-2</v>
      </c>
      <c r="F443" s="605"/>
      <c r="G443" s="605"/>
      <c r="H443" s="1050" t="s">
        <v>517</v>
      </c>
      <c r="I443" s="1050"/>
      <c r="J443" s="834">
        <v>0.14593177133119706</v>
      </c>
      <c r="K443" s="605"/>
      <c r="L443" s="605"/>
      <c r="M443" s="1050" t="s">
        <v>540</v>
      </c>
      <c r="N443" s="1050"/>
      <c r="O443" s="835">
        <v>-0.11889621145026498</v>
      </c>
      <c r="P443" s="605"/>
      <c r="Q443" s="605"/>
      <c r="AV443" s="356"/>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49" t="s">
        <v>541</v>
      </c>
      <c r="D444" s="1050"/>
      <c r="E444" s="833">
        <v>5.208375589940932E-2</v>
      </c>
      <c r="F444" s="605"/>
      <c r="G444" s="605"/>
      <c r="H444" s="1050" t="s">
        <v>542</v>
      </c>
      <c r="I444" s="1050"/>
      <c r="J444" s="834">
        <v>-0.13861139193604272</v>
      </c>
      <c r="K444" s="605"/>
      <c r="L444" s="605"/>
      <c r="M444" s="1050" t="s">
        <v>220</v>
      </c>
      <c r="N444" s="1050"/>
      <c r="O444" s="835">
        <v>0.11735750990257912</v>
      </c>
      <c r="P444" s="605"/>
      <c r="Q444" s="605"/>
      <c r="AV444" s="356"/>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49" t="s">
        <v>258</v>
      </c>
      <c r="D445" s="1050"/>
      <c r="E445" s="833">
        <v>-5.1130402488989375E-2</v>
      </c>
      <c r="F445" s="605"/>
      <c r="G445" s="605"/>
      <c r="H445" s="1050" t="s">
        <v>543</v>
      </c>
      <c r="I445" s="1050"/>
      <c r="J445" s="834">
        <v>-0.13840683316987687</v>
      </c>
      <c r="K445" s="605"/>
      <c r="L445" s="605"/>
      <c r="M445" s="1050" t="s">
        <v>534</v>
      </c>
      <c r="N445" s="1050"/>
      <c r="O445" s="835">
        <v>-0.11168147109821136</v>
      </c>
      <c r="P445" s="605"/>
      <c r="Q445" s="605"/>
      <c r="AV445" s="356"/>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49" t="s">
        <v>544</v>
      </c>
      <c r="D446" s="1050"/>
      <c r="E446" s="833">
        <v>4.5337554492771291E-2</v>
      </c>
      <c r="F446" s="605"/>
      <c r="G446" s="605"/>
      <c r="H446" s="1050" t="s">
        <v>243</v>
      </c>
      <c r="I446" s="1050"/>
      <c r="J446" s="834">
        <v>-0.13740948200941303</v>
      </c>
      <c r="K446" s="605"/>
      <c r="L446" s="605"/>
      <c r="M446" s="1050" t="s">
        <v>545</v>
      </c>
      <c r="N446" s="1050"/>
      <c r="O446" s="835">
        <v>-0.10592646745033256</v>
      </c>
      <c r="P446" s="605"/>
      <c r="Q446" s="605"/>
      <c r="AV446" s="356"/>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49" t="s">
        <v>546</v>
      </c>
      <c r="D447" s="1050"/>
      <c r="E447" s="833">
        <v>-3.9717652571797248E-2</v>
      </c>
      <c r="F447" s="605"/>
      <c r="G447" s="605"/>
      <c r="H447" s="1050" t="s">
        <v>540</v>
      </c>
      <c r="I447" s="1050"/>
      <c r="J447" s="834">
        <v>-0.13374319195390816</v>
      </c>
      <c r="K447" s="605"/>
      <c r="L447" s="605"/>
      <c r="M447" s="1050" t="s">
        <v>532</v>
      </c>
      <c r="N447" s="1050"/>
      <c r="O447" s="835">
        <v>-9.2240792469155203E-2</v>
      </c>
      <c r="P447" s="605"/>
      <c r="Q447" s="605"/>
      <c r="AV447" s="356"/>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49" t="s">
        <v>547</v>
      </c>
      <c r="D448" s="1050"/>
      <c r="E448" s="833">
        <v>-3.268957602549221E-2</v>
      </c>
      <c r="F448" s="605"/>
      <c r="G448" s="605"/>
      <c r="H448" s="1050" t="s">
        <v>548</v>
      </c>
      <c r="I448" s="1050"/>
      <c r="J448" s="834">
        <v>-0.13180195467001474</v>
      </c>
      <c r="K448" s="605"/>
      <c r="L448" s="605"/>
      <c r="M448" s="1050" t="s">
        <v>523</v>
      </c>
      <c r="N448" s="1050"/>
      <c r="O448" s="835">
        <v>-9.2044461687537396E-2</v>
      </c>
      <c r="P448" s="605"/>
      <c r="Q448" s="605"/>
      <c r="AV448" s="356"/>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49" t="s">
        <v>549</v>
      </c>
      <c r="D449" s="1050"/>
      <c r="E449" s="833">
        <v>-3.1068363829844813E-2</v>
      </c>
      <c r="F449" s="605"/>
      <c r="G449" s="605"/>
      <c r="H449" s="1050" t="s">
        <v>522</v>
      </c>
      <c r="I449" s="1050"/>
      <c r="J449" s="834">
        <v>0.13071318632754569</v>
      </c>
      <c r="K449" s="605"/>
      <c r="L449" s="605"/>
      <c r="M449" s="1050" t="s">
        <v>550</v>
      </c>
      <c r="N449" s="1050"/>
      <c r="O449" s="835">
        <v>-8.8046061301589096E-2</v>
      </c>
      <c r="P449" s="605"/>
      <c r="Q449" s="605"/>
      <c r="AV449" s="356"/>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49" t="s">
        <v>551</v>
      </c>
      <c r="D450" s="1050"/>
      <c r="E450" s="833">
        <v>-3.0736508290522383E-2</v>
      </c>
      <c r="F450" s="605"/>
      <c r="G450" s="605"/>
      <c r="H450" s="1050" t="s">
        <v>552</v>
      </c>
      <c r="I450" s="1050"/>
      <c r="J450" s="834">
        <v>-0.13056927137726529</v>
      </c>
      <c r="K450" s="605"/>
      <c r="L450" s="605"/>
      <c r="M450" s="1050" t="s">
        <v>553</v>
      </c>
      <c r="N450" s="1050"/>
      <c r="O450" s="835">
        <v>-8.787675658062033E-2</v>
      </c>
      <c r="P450" s="605"/>
      <c r="Q450" s="605"/>
      <c r="AV450" s="356"/>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49" t="s">
        <v>554</v>
      </c>
      <c r="D451" s="1050"/>
      <c r="E451" s="833">
        <v>3.0144090659720187E-2</v>
      </c>
      <c r="F451" s="605"/>
      <c r="G451" s="605"/>
      <c r="H451" s="1050" t="s">
        <v>547</v>
      </c>
      <c r="I451" s="1050"/>
      <c r="J451" s="834">
        <v>-0.12891483302417409</v>
      </c>
      <c r="K451" s="605"/>
      <c r="L451" s="605"/>
      <c r="M451" s="1050" t="s">
        <v>536</v>
      </c>
      <c r="N451" s="1050"/>
      <c r="O451" s="835">
        <v>8.6816484172281688E-2</v>
      </c>
      <c r="P451" s="605"/>
      <c r="Q451" s="605"/>
      <c r="AV451" s="356"/>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49" t="s">
        <v>478</v>
      </c>
      <c r="D452" s="1050"/>
      <c r="E452" s="833">
        <v>2.882655632534261E-2</v>
      </c>
      <c r="F452" s="605"/>
      <c r="G452" s="605"/>
      <c r="H452" s="1050" t="s">
        <v>535</v>
      </c>
      <c r="I452" s="1050"/>
      <c r="J452" s="834">
        <v>-0.1271201626964924</v>
      </c>
      <c r="K452" s="605"/>
      <c r="L452" s="605"/>
      <c r="M452" s="1050" t="s">
        <v>555</v>
      </c>
      <c r="N452" s="1050"/>
      <c r="O452" s="835">
        <v>-8.6446192682360187E-2</v>
      </c>
      <c r="P452" s="605"/>
      <c r="Q452" s="605"/>
      <c r="AV452" s="356"/>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49" t="s">
        <v>556</v>
      </c>
      <c r="D453" s="1050"/>
      <c r="E453" s="833">
        <v>-2.6912225484891632E-2</v>
      </c>
      <c r="F453" s="605"/>
      <c r="G453" s="605"/>
      <c r="H453" s="1050" t="s">
        <v>533</v>
      </c>
      <c r="I453" s="1050"/>
      <c r="J453" s="834">
        <v>-0.12436753608918905</v>
      </c>
      <c r="K453" s="605"/>
      <c r="L453" s="605"/>
      <c r="M453" s="1050" t="s">
        <v>557</v>
      </c>
      <c r="N453" s="1050"/>
      <c r="O453" s="835">
        <v>-8.6096030333191298E-2</v>
      </c>
      <c r="P453" s="605"/>
      <c r="Q453" s="605"/>
      <c r="AV453" s="356"/>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49" t="s">
        <v>262</v>
      </c>
      <c r="D454" s="1050"/>
      <c r="E454" s="833">
        <v>2.0867873967766171E-2</v>
      </c>
      <c r="F454" s="605"/>
      <c r="G454" s="605"/>
      <c r="H454" s="1050" t="s">
        <v>537</v>
      </c>
      <c r="I454" s="1050"/>
      <c r="J454" s="834">
        <v>-0.10753126250545134</v>
      </c>
      <c r="K454" s="605"/>
      <c r="L454" s="605"/>
      <c r="M454" s="1050" t="s">
        <v>558</v>
      </c>
      <c r="N454" s="1050"/>
      <c r="O454" s="835">
        <v>8.3763232466922202E-2</v>
      </c>
      <c r="P454" s="605"/>
      <c r="Q454" s="605"/>
      <c r="AV454" s="356"/>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49" t="s">
        <v>559</v>
      </c>
      <c r="D455" s="1050"/>
      <c r="E455" s="833">
        <v>1.9299590319453511E-2</v>
      </c>
      <c r="F455" s="605"/>
      <c r="G455" s="605"/>
      <c r="H455" s="1050" t="s">
        <v>231</v>
      </c>
      <c r="I455" s="1050"/>
      <c r="J455" s="834">
        <v>9.9306514919815403E-2</v>
      </c>
      <c r="K455" s="605"/>
      <c r="L455" s="605"/>
      <c r="M455" s="1050" t="s">
        <v>525</v>
      </c>
      <c r="N455" s="1050"/>
      <c r="O455" s="835">
        <v>-8.166821503596057E-2</v>
      </c>
      <c r="P455" s="605"/>
      <c r="Q455" s="605"/>
      <c r="AV455" s="356"/>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49" t="s">
        <v>560</v>
      </c>
      <c r="D456" s="1050"/>
      <c r="E456" s="833">
        <v>1.801562777236259E-2</v>
      </c>
      <c r="F456" s="605"/>
      <c r="G456" s="605"/>
      <c r="H456" s="1050" t="s">
        <v>549</v>
      </c>
      <c r="I456" s="1050"/>
      <c r="J456" s="834">
        <v>-9.8137823966537113E-2</v>
      </c>
      <c r="K456" s="605"/>
      <c r="L456" s="605"/>
      <c r="M456" s="1050" t="s">
        <v>548</v>
      </c>
      <c r="N456" s="1050"/>
      <c r="O456" s="835">
        <v>-7.9243046614285467E-2</v>
      </c>
      <c r="P456" s="605"/>
      <c r="Q456" s="605"/>
      <c r="AV456" s="356"/>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49" t="s">
        <v>561</v>
      </c>
      <c r="D457" s="1050"/>
      <c r="E457" s="833">
        <v>1.8015627772361313E-2</v>
      </c>
      <c r="F457" s="605"/>
      <c r="G457" s="605"/>
      <c r="H457" s="1050" t="s">
        <v>220</v>
      </c>
      <c r="I457" s="1050"/>
      <c r="J457" s="834">
        <v>-8.7002491718494335E-2</v>
      </c>
      <c r="K457" s="605"/>
      <c r="L457" s="605"/>
      <c r="M457" s="1050" t="s">
        <v>238</v>
      </c>
      <c r="N457" s="1050"/>
      <c r="O457" s="835">
        <v>7.7821796097039111E-2</v>
      </c>
      <c r="P457" s="605"/>
      <c r="Q457" s="605"/>
      <c r="AV457" s="356"/>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49" t="s">
        <v>263</v>
      </c>
      <c r="D458" s="1050"/>
      <c r="E458" s="833">
        <v>1.5399918212629711E-2</v>
      </c>
      <c r="F458" s="605"/>
      <c r="G458" s="605"/>
      <c r="H458" s="1050" t="s">
        <v>560</v>
      </c>
      <c r="I458" s="1050"/>
      <c r="J458" s="834">
        <v>-8.0500844541346359E-2</v>
      </c>
      <c r="K458" s="605"/>
      <c r="L458" s="605"/>
      <c r="M458" s="1050" t="s">
        <v>521</v>
      </c>
      <c r="N458" s="1050"/>
      <c r="O458" s="835">
        <v>-6.958478579332289E-2</v>
      </c>
      <c r="P458" s="605"/>
      <c r="Q458" s="605"/>
      <c r="AV458" s="356"/>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49" t="s">
        <v>562</v>
      </c>
      <c r="D459" s="1050"/>
      <c r="E459" s="833">
        <v>-1.4779290220449437E-2</v>
      </c>
      <c r="F459" s="605"/>
      <c r="G459" s="605"/>
      <c r="H459" s="1050" t="s">
        <v>561</v>
      </c>
      <c r="I459" s="1050"/>
      <c r="J459" s="834">
        <v>-8.0500844541345734E-2</v>
      </c>
      <c r="K459" s="605"/>
      <c r="L459" s="605"/>
      <c r="M459" s="1050" t="s">
        <v>533</v>
      </c>
      <c r="N459" s="1050"/>
      <c r="O459" s="835">
        <v>-6.4579048646640921E-2</v>
      </c>
      <c r="P459" s="605"/>
      <c r="Q459" s="605"/>
      <c r="AV459" s="356"/>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49" t="s">
        <v>563</v>
      </c>
      <c r="D460" s="1050"/>
      <c r="E460" s="833">
        <v>9.0476152723840617E-3</v>
      </c>
      <c r="F460" s="605"/>
      <c r="G460" s="605"/>
      <c r="H460" s="1050" t="s">
        <v>531</v>
      </c>
      <c r="I460" s="1050"/>
      <c r="J460" s="834">
        <v>7.6709455921448802E-2</v>
      </c>
      <c r="K460" s="605"/>
      <c r="L460" s="605"/>
      <c r="M460" s="1050" t="s">
        <v>564</v>
      </c>
      <c r="N460" s="1050"/>
      <c r="O460" s="835">
        <v>-6.2054727909782927E-2</v>
      </c>
      <c r="P460" s="605"/>
      <c r="Q460" s="605"/>
      <c r="AV460" s="356"/>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49" t="s">
        <v>565</v>
      </c>
      <c r="D461" s="1050"/>
      <c r="E461" s="833">
        <v>-8.1262734511481083E-3</v>
      </c>
      <c r="F461" s="605"/>
      <c r="G461" s="605"/>
      <c r="H461" s="1050" t="s">
        <v>553</v>
      </c>
      <c r="I461" s="1050"/>
      <c r="J461" s="834">
        <v>-7.4143554129289191E-2</v>
      </c>
      <c r="K461" s="605"/>
      <c r="L461" s="605"/>
      <c r="M461" s="1050" t="s">
        <v>542</v>
      </c>
      <c r="N461" s="1050"/>
      <c r="O461" s="835">
        <v>-5.5326965042178183E-2</v>
      </c>
      <c r="P461" s="605"/>
      <c r="Q461" s="605"/>
      <c r="AV461" s="356"/>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49" t="s">
        <v>566</v>
      </c>
      <c r="D462" s="1050"/>
      <c r="E462" s="833">
        <v>-5.5999329399598332E-3</v>
      </c>
      <c r="F462" s="605"/>
      <c r="G462" s="605"/>
      <c r="H462" s="1050" t="s">
        <v>544</v>
      </c>
      <c r="I462" s="1050"/>
      <c r="J462" s="834">
        <v>7.3691095388582845E-2</v>
      </c>
      <c r="K462" s="605"/>
      <c r="L462" s="605"/>
      <c r="M462" s="1050" t="s">
        <v>520</v>
      </c>
      <c r="N462" s="1050"/>
      <c r="O462" s="835">
        <v>-5.329414499802862E-2</v>
      </c>
      <c r="P462" s="605"/>
      <c r="Q462" s="605"/>
      <c r="AV462" s="356"/>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49" t="s">
        <v>238</v>
      </c>
      <c r="D463" s="1050"/>
      <c r="E463" s="833">
        <v>-5.337181996191126E-3</v>
      </c>
      <c r="F463" s="605"/>
      <c r="G463" s="605"/>
      <c r="H463" s="1050" t="s">
        <v>545</v>
      </c>
      <c r="I463" s="1050"/>
      <c r="J463" s="834">
        <v>-6.9505944595271929E-2</v>
      </c>
      <c r="K463" s="605"/>
      <c r="L463" s="605"/>
      <c r="M463" s="1050" t="s">
        <v>543</v>
      </c>
      <c r="N463" s="1050"/>
      <c r="O463" s="835">
        <v>4.970730059912596E-2</v>
      </c>
      <c r="P463" s="605"/>
      <c r="Q463" s="605"/>
      <c r="AV463" s="356"/>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49" t="s">
        <v>567</v>
      </c>
      <c r="D464" s="1050"/>
      <c r="E464" s="833">
        <v>-5.0226926594926068E-3</v>
      </c>
      <c r="F464" s="605"/>
      <c r="G464" s="605"/>
      <c r="H464" s="1050" t="s">
        <v>557</v>
      </c>
      <c r="I464" s="1050"/>
      <c r="J464" s="834">
        <v>6.4879055602747648E-2</v>
      </c>
      <c r="K464" s="605"/>
      <c r="L464" s="605"/>
      <c r="M464" s="1050" t="s">
        <v>538</v>
      </c>
      <c r="N464" s="1050"/>
      <c r="O464" s="835">
        <v>-4.859162968761551E-2</v>
      </c>
      <c r="P464" s="605"/>
      <c r="Q464" s="605"/>
      <c r="AV464" s="356"/>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49" t="s">
        <v>568</v>
      </c>
      <c r="D465" s="1050"/>
      <c r="E465" s="833">
        <v>-4.9904034353522031E-3</v>
      </c>
      <c r="F465" s="605"/>
      <c r="G465" s="605"/>
      <c r="H465" s="1050" t="s">
        <v>474</v>
      </c>
      <c r="I465" s="1050"/>
      <c r="J465" s="834">
        <v>6.4230407413483334E-2</v>
      </c>
      <c r="K465" s="605"/>
      <c r="L465" s="605"/>
      <c r="M465" s="1050" t="s">
        <v>539</v>
      </c>
      <c r="N465" s="1050"/>
      <c r="O465" s="835">
        <v>-4.810518144108325E-2</v>
      </c>
      <c r="P465" s="605"/>
      <c r="Q465" s="605"/>
      <c r="AV465" s="356"/>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49" t="s">
        <v>251</v>
      </c>
      <c r="D466" s="1050"/>
      <c r="E466" s="833">
        <v>-3.5385883535094718E-3</v>
      </c>
      <c r="F466" s="605"/>
      <c r="G466" s="605"/>
      <c r="H466" s="1050" t="s">
        <v>558</v>
      </c>
      <c r="I466" s="1050"/>
      <c r="J466" s="834">
        <v>-5.9907568784687011E-2</v>
      </c>
      <c r="K466" s="605"/>
      <c r="L466" s="605"/>
      <c r="M466" s="1050" t="s">
        <v>546</v>
      </c>
      <c r="N466" s="1050"/>
      <c r="O466" s="835">
        <v>-4.6530387513564961E-2</v>
      </c>
      <c r="P466" s="605"/>
      <c r="Q466" s="605"/>
      <c r="AV466" s="356"/>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49" t="s">
        <v>474</v>
      </c>
      <c r="D467" s="1050"/>
      <c r="E467" s="833">
        <v>2.2947219387434584E-3</v>
      </c>
      <c r="F467" s="605"/>
      <c r="G467" s="605"/>
      <c r="H467" s="1050" t="s">
        <v>234</v>
      </c>
      <c r="I467" s="1050"/>
      <c r="J467" s="834">
        <v>5.801672792263763E-2</v>
      </c>
      <c r="K467" s="605"/>
      <c r="L467" s="605"/>
      <c r="M467" s="1050" t="s">
        <v>541</v>
      </c>
      <c r="N467" s="1050"/>
      <c r="O467" s="835">
        <v>4.5207106280127682E-2</v>
      </c>
      <c r="P467" s="605"/>
      <c r="Q467" s="605"/>
      <c r="AV467" s="356"/>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49" t="s">
        <v>543</v>
      </c>
      <c r="D468" s="1050"/>
      <c r="E468" s="833">
        <v>-2.2207228650389758E-3</v>
      </c>
      <c r="F468" s="605"/>
      <c r="G468" s="605"/>
      <c r="H468" s="1050" t="s">
        <v>569</v>
      </c>
      <c r="I468" s="1050"/>
      <c r="J468" s="834">
        <v>5.715829295804721E-2</v>
      </c>
      <c r="K468" s="605"/>
      <c r="L468" s="605"/>
      <c r="M468" s="1050" t="s">
        <v>519</v>
      </c>
      <c r="N468" s="1050"/>
      <c r="O468" s="835">
        <v>4.2265015282200773E-2</v>
      </c>
      <c r="P468" s="605"/>
      <c r="Q468" s="605"/>
      <c r="AV468" s="356"/>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49" t="s">
        <v>570</v>
      </c>
      <c r="D469" s="1050"/>
      <c r="E469" s="836">
        <v>-2.2132536192262008E-3</v>
      </c>
      <c r="F469" s="605"/>
      <c r="G469" s="605"/>
      <c r="H469" s="1050" t="s">
        <v>524</v>
      </c>
      <c r="I469" s="1050"/>
      <c r="J469" s="834">
        <v>5.1543809068922419E-2</v>
      </c>
      <c r="K469" s="605"/>
      <c r="L469" s="605"/>
      <c r="M469" s="1050" t="s">
        <v>544</v>
      </c>
      <c r="N469" s="1050"/>
      <c r="O469" s="835">
        <v>3.9222923146789095E-2</v>
      </c>
      <c r="P469" s="605"/>
      <c r="Q469" s="605"/>
      <c r="AV469" s="356"/>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49"/>
      <c r="D470" s="1050"/>
      <c r="E470" s="605"/>
      <c r="F470" s="605"/>
      <c r="G470" s="605"/>
      <c r="H470" s="1050" t="s">
        <v>527</v>
      </c>
      <c r="I470" s="1050"/>
      <c r="J470" s="834">
        <v>4.9186674962703597E-2</v>
      </c>
      <c r="K470" s="605"/>
      <c r="L470" s="605"/>
      <c r="M470" s="1050" t="s">
        <v>554</v>
      </c>
      <c r="N470" s="1050"/>
      <c r="O470" s="835">
        <v>3.7638161355777945E-2</v>
      </c>
      <c r="P470" s="605"/>
      <c r="Q470" s="605"/>
      <c r="AV470" s="356"/>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49"/>
      <c r="D471" s="1050"/>
      <c r="E471" s="605"/>
      <c r="F471" s="605"/>
      <c r="G471" s="605"/>
      <c r="H471" s="1050" t="s">
        <v>550</v>
      </c>
      <c r="I471" s="1050"/>
      <c r="J471" s="834">
        <v>-4.4220671841614892E-2</v>
      </c>
      <c r="K471" s="605"/>
      <c r="L471" s="605"/>
      <c r="M471" s="1050" t="s">
        <v>537</v>
      </c>
      <c r="N471" s="1050"/>
      <c r="O471" s="835">
        <v>-3.5541404825625622E-2</v>
      </c>
      <c r="P471" s="605"/>
      <c r="Q471" s="605"/>
      <c r="AV471" s="356"/>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49"/>
      <c r="D472" s="1050"/>
      <c r="E472" s="605"/>
      <c r="F472" s="605"/>
      <c r="G472" s="605"/>
      <c r="H472" s="1050" t="s">
        <v>551</v>
      </c>
      <c r="I472" s="1050"/>
      <c r="J472" s="834">
        <v>-4.3219048258941579E-2</v>
      </c>
      <c r="K472" s="605"/>
      <c r="L472" s="605"/>
      <c r="M472" s="1050" t="s">
        <v>263</v>
      </c>
      <c r="N472" s="1050"/>
      <c r="O472" s="835">
        <v>3.2564371337339984E-2</v>
      </c>
      <c r="P472" s="605"/>
      <c r="Q472" s="605"/>
      <c r="AV472" s="356"/>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49" t="s">
        <v>266</v>
      </c>
      <c r="D473" s="1050"/>
      <c r="E473" s="1050"/>
      <c r="F473" s="605"/>
      <c r="G473" s="605"/>
      <c r="H473" s="1050" t="s">
        <v>530</v>
      </c>
      <c r="I473" s="1050"/>
      <c r="J473" s="834">
        <v>3.7621003564856988E-2</v>
      </c>
      <c r="K473" s="605"/>
      <c r="L473" s="605"/>
      <c r="M473" s="1050" t="s">
        <v>571</v>
      </c>
      <c r="N473" s="1050"/>
      <c r="O473" s="835">
        <v>3.1637060148947675E-2</v>
      </c>
      <c r="P473" s="605"/>
      <c r="Q473" s="605"/>
      <c r="AV473" s="356"/>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49"/>
      <c r="D474" s="1050"/>
      <c r="E474" s="815" t="s">
        <v>267</v>
      </c>
      <c r="F474" s="605"/>
      <c r="G474" s="605"/>
      <c r="H474" s="1050" t="s">
        <v>554</v>
      </c>
      <c r="I474" s="1050"/>
      <c r="J474" s="834">
        <v>2.7154208114587648E-2</v>
      </c>
      <c r="K474" s="605"/>
      <c r="L474" s="605"/>
      <c r="M474" s="1050" t="s">
        <v>552</v>
      </c>
      <c r="N474" s="1050"/>
      <c r="O474" s="835">
        <v>-2.9516256843022788E-2</v>
      </c>
      <c r="P474" s="605"/>
      <c r="Q474" s="605"/>
      <c r="AV474" s="356"/>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49" t="s">
        <v>243</v>
      </c>
      <c r="D475" s="1050"/>
      <c r="E475" s="830">
        <v>4.1297809475093164E-2</v>
      </c>
      <c r="F475" s="605"/>
      <c r="G475" s="605"/>
      <c r="H475" s="1050" t="s">
        <v>571</v>
      </c>
      <c r="I475" s="1050"/>
      <c r="J475" s="834">
        <v>-2.213604735863323E-2</v>
      </c>
      <c r="K475" s="605"/>
      <c r="L475" s="605"/>
      <c r="M475" s="1050" t="s">
        <v>563</v>
      </c>
      <c r="N475" s="1050"/>
      <c r="O475" s="835">
        <v>2.9472684579683633E-2</v>
      </c>
      <c r="P475" s="605"/>
      <c r="Q475" s="605"/>
      <c r="AV475" s="356"/>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49" t="s">
        <v>502</v>
      </c>
      <c r="D476" s="1050"/>
      <c r="E476" s="833">
        <v>0.61897054049681366</v>
      </c>
      <c r="F476" s="605"/>
      <c r="G476" s="605"/>
      <c r="H476" s="1050" t="s">
        <v>546</v>
      </c>
      <c r="I476" s="1050"/>
      <c r="J476" s="834">
        <v>-2.1536344152224562E-2</v>
      </c>
      <c r="K476" s="605"/>
      <c r="L476" s="605"/>
      <c r="M476" s="1050" t="s">
        <v>478</v>
      </c>
      <c r="N476" s="1050"/>
      <c r="O476" s="835">
        <v>2.7620266325634076E-2</v>
      </c>
      <c r="P476" s="605"/>
      <c r="Q476" s="605"/>
      <c r="AV476" s="356"/>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49" t="s">
        <v>546</v>
      </c>
      <c r="D477" s="1050"/>
      <c r="E477" s="833">
        <v>1.5774919258139926E-3</v>
      </c>
      <c r="F477" s="605"/>
      <c r="G477" s="605"/>
      <c r="H477" s="1050" t="s">
        <v>567</v>
      </c>
      <c r="I477" s="1050"/>
      <c r="J477" s="834">
        <v>-2.034786484891573E-2</v>
      </c>
      <c r="K477" s="605"/>
      <c r="L477" s="605"/>
      <c r="M477" s="1050" t="s">
        <v>569</v>
      </c>
      <c r="N477" s="1050"/>
      <c r="O477" s="835">
        <v>2.5766113079596007E-2</v>
      </c>
      <c r="P477" s="605"/>
      <c r="Q477" s="605"/>
      <c r="AV477" s="356"/>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49" t="s">
        <v>566</v>
      </c>
      <c r="D478" s="1050"/>
      <c r="E478" s="833">
        <v>3.1359248932047178E-5</v>
      </c>
      <c r="F478" s="605"/>
      <c r="G478" s="605"/>
      <c r="H478" s="1050" t="s">
        <v>572</v>
      </c>
      <c r="I478" s="1050"/>
      <c r="J478" s="834">
        <v>-1.7032375016795449E-2</v>
      </c>
      <c r="K478" s="605"/>
      <c r="L478" s="605"/>
      <c r="M478" s="1050" t="s">
        <v>474</v>
      </c>
      <c r="N478" s="1050"/>
      <c r="O478" s="835">
        <v>-2.3300422857871081E-2</v>
      </c>
      <c r="P478" s="605"/>
      <c r="Q478" s="605"/>
      <c r="AV478" s="356"/>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49" t="s">
        <v>565</v>
      </c>
      <c r="D479" s="1050"/>
      <c r="E479" s="833">
        <v>6.6036320202834587E-5</v>
      </c>
      <c r="F479" s="605"/>
      <c r="G479" s="605"/>
      <c r="H479" s="1050" t="s">
        <v>258</v>
      </c>
      <c r="I479" s="1050"/>
      <c r="J479" s="834">
        <v>-1.5442920140334751E-2</v>
      </c>
      <c r="K479" s="605"/>
      <c r="L479" s="605"/>
      <c r="M479" s="1050" t="s">
        <v>262</v>
      </c>
      <c r="N479" s="1050"/>
      <c r="O479" s="835">
        <v>2.2710797112004664E-2</v>
      </c>
      <c r="P479" s="605"/>
      <c r="Q479" s="605"/>
      <c r="AV479" s="356"/>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49" t="s">
        <v>567</v>
      </c>
      <c r="D480" s="1050"/>
      <c r="E480" s="833">
        <v>2.5227441551720915E-5</v>
      </c>
      <c r="F480" s="605"/>
      <c r="G480" s="605"/>
      <c r="H480" s="1050" t="s">
        <v>238</v>
      </c>
      <c r="I480" s="1050"/>
      <c r="J480" s="834">
        <v>-1.4762250520782916E-2</v>
      </c>
      <c r="K480" s="605"/>
      <c r="L480" s="605"/>
      <c r="M480" s="1050" t="s">
        <v>551</v>
      </c>
      <c r="N480" s="1050"/>
      <c r="O480" s="835">
        <v>-2.2445834676418447E-2</v>
      </c>
      <c r="P480" s="605"/>
      <c r="Q480" s="605"/>
      <c r="AV480" s="356"/>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49" t="s">
        <v>559</v>
      </c>
      <c r="D481" s="1050"/>
      <c r="E481" s="833">
        <v>3.7247418649874367E-4</v>
      </c>
      <c r="F481" s="605"/>
      <c r="G481" s="605"/>
      <c r="H481" s="1050" t="s">
        <v>478</v>
      </c>
      <c r="I481" s="1050"/>
      <c r="J481" s="834">
        <v>1.1200160764101996E-2</v>
      </c>
      <c r="K481" s="605"/>
      <c r="L481" s="605"/>
      <c r="M481" s="1050" t="s">
        <v>556</v>
      </c>
      <c r="N481" s="1050"/>
      <c r="O481" s="835">
        <v>-2.1673189566140453E-2</v>
      </c>
      <c r="P481" s="605"/>
      <c r="Q481" s="605"/>
      <c r="AV481" s="356"/>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49" t="s">
        <v>511</v>
      </c>
      <c r="D482" s="1050"/>
      <c r="E482" s="833">
        <v>0.14326217664817925</v>
      </c>
      <c r="F482" s="605"/>
      <c r="G482" s="605"/>
      <c r="H482" s="1050" t="s">
        <v>555</v>
      </c>
      <c r="I482" s="1050"/>
      <c r="J482" s="834">
        <v>1.0595569226362123E-2</v>
      </c>
      <c r="K482" s="605"/>
      <c r="L482" s="605"/>
      <c r="M482" s="1050" t="s">
        <v>530</v>
      </c>
      <c r="N482" s="1050"/>
      <c r="O482" s="835">
        <v>1.9454101043593162E-2</v>
      </c>
      <c r="P482" s="605"/>
      <c r="Q482" s="605"/>
      <c r="AV482" s="356"/>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49" t="s">
        <v>504</v>
      </c>
      <c r="D483" s="1050"/>
      <c r="E483" s="833">
        <v>0.37254534827752017</v>
      </c>
      <c r="F483" s="605"/>
      <c r="G483" s="605"/>
      <c r="H483" s="1050" t="s">
        <v>251</v>
      </c>
      <c r="I483" s="1050"/>
      <c r="J483" s="834">
        <v>-8.9766277561919555E-3</v>
      </c>
      <c r="K483" s="605"/>
      <c r="L483" s="605"/>
      <c r="M483" s="1050" t="s">
        <v>258</v>
      </c>
      <c r="N483" s="1050"/>
      <c r="O483" s="835">
        <v>-1.6215371506128073E-2</v>
      </c>
      <c r="P483" s="605"/>
      <c r="Q483" s="605"/>
      <c r="AV483" s="356"/>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49" t="s">
        <v>517</v>
      </c>
      <c r="D484" s="1050"/>
      <c r="E484" s="833">
        <v>3.9053718132221478E-2</v>
      </c>
      <c r="F484" s="605"/>
      <c r="G484" s="605"/>
      <c r="H484" s="1050" t="s">
        <v>568</v>
      </c>
      <c r="I484" s="1050"/>
      <c r="J484" s="834">
        <v>-8.8561825534684818E-3</v>
      </c>
      <c r="K484" s="605"/>
      <c r="L484" s="605"/>
      <c r="M484" s="1050" t="s">
        <v>570</v>
      </c>
      <c r="N484" s="1050"/>
      <c r="O484" s="835">
        <v>1.393675059534237E-2</v>
      </c>
      <c r="P484" s="605"/>
      <c r="Q484" s="605"/>
      <c r="AV484" s="356"/>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49" t="s">
        <v>262</v>
      </c>
      <c r="D485" s="1050"/>
      <c r="E485" s="833">
        <v>4.3546816393457305E-4</v>
      </c>
      <c r="F485" s="605"/>
      <c r="G485" s="605"/>
      <c r="H485" s="1050" t="s">
        <v>564</v>
      </c>
      <c r="I485" s="1050"/>
      <c r="J485" s="834">
        <v>-7.9984749718372931E-3</v>
      </c>
      <c r="K485" s="605"/>
      <c r="L485" s="605"/>
      <c r="M485" s="1050" t="s">
        <v>251</v>
      </c>
      <c r="N485" s="1050"/>
      <c r="O485" s="835">
        <v>-1.3807948983538754E-2</v>
      </c>
      <c r="P485" s="605"/>
      <c r="Q485" s="605"/>
      <c r="AV485" s="356"/>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49" t="s">
        <v>539</v>
      </c>
      <c r="D486" s="1050"/>
      <c r="E486" s="833">
        <v>3.1639669078091189E-3</v>
      </c>
      <c r="F486" s="605"/>
      <c r="G486" s="605"/>
      <c r="H486" s="1050" t="s">
        <v>541</v>
      </c>
      <c r="I486" s="1050"/>
      <c r="J486" s="834">
        <v>7.0832224886332278E-3</v>
      </c>
      <c r="K486" s="605"/>
      <c r="L486" s="605"/>
      <c r="M486" s="1050" t="s">
        <v>549</v>
      </c>
      <c r="N486" s="1050"/>
      <c r="O486" s="835">
        <v>1.3710214889536051E-2</v>
      </c>
      <c r="P486" s="605"/>
      <c r="Q486" s="605"/>
      <c r="AV486" s="356"/>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49" t="s">
        <v>528</v>
      </c>
      <c r="D487" s="1050"/>
      <c r="E487" s="833">
        <v>1.9240425275167693E-2</v>
      </c>
      <c r="F487" s="605"/>
      <c r="G487" s="605"/>
      <c r="H487" s="1050" t="s">
        <v>562</v>
      </c>
      <c r="I487" s="1050"/>
      <c r="J487" s="834">
        <v>-3.178284494993171E-3</v>
      </c>
      <c r="K487" s="605"/>
      <c r="L487" s="605"/>
      <c r="M487" s="1050" t="s">
        <v>559</v>
      </c>
      <c r="N487" s="1050"/>
      <c r="O487" s="835">
        <v>1.2238710627357435E-2</v>
      </c>
      <c r="P487" s="605"/>
      <c r="Q487" s="605"/>
      <c r="AV487" s="356"/>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49" t="s">
        <v>513</v>
      </c>
      <c r="D488" s="1050"/>
      <c r="E488" s="833">
        <v>0.10979463236686476</v>
      </c>
      <c r="F488" s="605"/>
      <c r="G488" s="605"/>
      <c r="H488" s="1050" t="s">
        <v>559</v>
      </c>
      <c r="I488" s="1050"/>
      <c r="J488" s="834">
        <v>3.1776730245051013E-3</v>
      </c>
      <c r="K488" s="605"/>
      <c r="L488" s="605"/>
      <c r="M488" s="1050" t="s">
        <v>547</v>
      </c>
      <c r="N488" s="1050"/>
      <c r="O488" s="835">
        <v>-8.1351729475187592E-3</v>
      </c>
      <c r="P488" s="605"/>
      <c r="Q488" s="605"/>
      <c r="AV488" s="356"/>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49" t="s">
        <v>549</v>
      </c>
      <c r="D489" s="1050"/>
      <c r="E489" s="833">
        <v>9.652432310636094E-4</v>
      </c>
      <c r="F489" s="605"/>
      <c r="G489" s="605"/>
      <c r="H489" s="1050" t="s">
        <v>262</v>
      </c>
      <c r="I489" s="1050"/>
      <c r="J489" s="837">
        <v>2.2673642429361855E-3</v>
      </c>
      <c r="K489" s="605"/>
      <c r="L489" s="605"/>
      <c r="M489" s="1050" t="s">
        <v>572</v>
      </c>
      <c r="N489" s="1050"/>
      <c r="O489" s="835">
        <v>6.4041146280020477E-3</v>
      </c>
      <c r="P489" s="605"/>
      <c r="Q489" s="605"/>
      <c r="AV489" s="356"/>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49" t="s">
        <v>547</v>
      </c>
      <c r="D490" s="1050"/>
      <c r="E490" s="833">
        <v>1.0686083807264352E-3</v>
      </c>
      <c r="F490" s="605"/>
      <c r="G490" s="605"/>
      <c r="H490" s="1050"/>
      <c r="I490" s="1050"/>
      <c r="J490" s="605"/>
      <c r="K490" s="605"/>
      <c r="L490" s="605"/>
      <c r="M490" s="1050" t="s">
        <v>562</v>
      </c>
      <c r="N490" s="1050"/>
      <c r="O490" s="835">
        <v>-5.7791236462357365E-3</v>
      </c>
      <c r="P490" s="605"/>
      <c r="Q490" s="605"/>
      <c r="AV490" s="356"/>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49" t="s">
        <v>514</v>
      </c>
      <c r="D491" s="1050"/>
      <c r="E491" s="833">
        <v>7.6524458917864441E-2</v>
      </c>
      <c r="F491" s="605"/>
      <c r="G491" s="605"/>
      <c r="H491" s="1050"/>
      <c r="I491" s="1050"/>
      <c r="J491" s="605"/>
      <c r="K491" s="605"/>
      <c r="L491" s="605"/>
      <c r="M491" s="1050" t="s">
        <v>561</v>
      </c>
      <c r="N491" s="1050"/>
      <c r="O491" s="835">
        <v>3.1121418327541327E-3</v>
      </c>
      <c r="P491" s="605"/>
      <c r="Q491" s="605"/>
      <c r="AV491" s="356"/>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49" t="s">
        <v>524</v>
      </c>
      <c r="D492" s="1050"/>
      <c r="E492" s="833">
        <v>8.4216353431048208E-3</v>
      </c>
      <c r="F492" s="605"/>
      <c r="G492" s="605"/>
      <c r="H492" s="1050"/>
      <c r="I492" s="1050"/>
      <c r="J492" s="605"/>
      <c r="K492" s="605"/>
      <c r="L492" s="605"/>
      <c r="M492" s="1050" t="s">
        <v>560</v>
      </c>
      <c r="N492" s="1050"/>
      <c r="O492" s="835">
        <v>3.1121418327536851E-3</v>
      </c>
      <c r="P492" s="605"/>
      <c r="Q492" s="605"/>
      <c r="AV492" s="356"/>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49" t="s">
        <v>512</v>
      </c>
      <c r="D493" s="1050"/>
      <c r="E493" s="833">
        <v>0.11274964826272348</v>
      </c>
      <c r="F493" s="605"/>
      <c r="G493" s="605"/>
      <c r="H493" s="1050" t="s">
        <v>266</v>
      </c>
      <c r="I493" s="1050"/>
      <c r="J493" s="1050"/>
      <c r="K493" s="605"/>
      <c r="L493" s="605"/>
      <c r="M493" s="1050" t="s">
        <v>567</v>
      </c>
      <c r="N493" s="1050"/>
      <c r="O493" s="835">
        <v>2.9327789843268189E-3</v>
      </c>
      <c r="P493" s="605"/>
      <c r="Q493" s="605"/>
      <c r="AV493" s="356"/>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49" t="s">
        <v>220</v>
      </c>
      <c r="D494" s="1050"/>
      <c r="E494" s="833">
        <v>3.3683620100367121E-3</v>
      </c>
      <c r="F494" s="605"/>
      <c r="G494" s="605"/>
      <c r="H494" s="1050"/>
      <c r="I494" s="1050"/>
      <c r="J494" s="816" t="s">
        <v>267</v>
      </c>
      <c r="K494" s="605"/>
      <c r="L494" s="605"/>
      <c r="M494" s="1050" t="s">
        <v>568</v>
      </c>
      <c r="N494" s="1050"/>
      <c r="O494" s="835">
        <v>-2.8358334889865204E-3</v>
      </c>
      <c r="P494" s="605"/>
      <c r="Q494" s="605"/>
      <c r="AV494" s="356"/>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49" t="s">
        <v>506</v>
      </c>
      <c r="D495" s="1050"/>
      <c r="E495" s="833">
        <v>0.29715646357268927</v>
      </c>
      <c r="F495" s="605"/>
      <c r="G495" s="605"/>
      <c r="H495" s="1050" t="s">
        <v>243</v>
      </c>
      <c r="I495" s="1050"/>
      <c r="J495" s="831">
        <v>1.88813657460952E-2</v>
      </c>
      <c r="K495" s="605"/>
      <c r="L495" s="605"/>
      <c r="M495" s="1050" t="s">
        <v>565</v>
      </c>
      <c r="N495" s="1050"/>
      <c r="O495" s="835">
        <v>-6.3463047328469818E-4</v>
      </c>
      <c r="P495" s="605"/>
      <c r="Q495" s="605"/>
      <c r="AV495" s="356"/>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49" t="s">
        <v>258</v>
      </c>
      <c r="D496" s="1050"/>
      <c r="E496" s="833">
        <v>2.6143180586860508E-3</v>
      </c>
      <c r="F496" s="605"/>
      <c r="G496" s="605"/>
      <c r="H496" s="1050" t="s">
        <v>502</v>
      </c>
      <c r="I496" s="1050"/>
      <c r="J496" s="834">
        <v>0.48922867217162996</v>
      </c>
      <c r="K496" s="605"/>
      <c r="L496" s="605"/>
      <c r="M496" s="1050" t="s">
        <v>566</v>
      </c>
      <c r="N496" s="1050"/>
      <c r="O496" s="838">
        <v>-6.3441580674683355E-4</v>
      </c>
      <c r="P496" s="605"/>
      <c r="Q496" s="605"/>
      <c r="AV496" s="356"/>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49" t="s">
        <v>551</v>
      </c>
      <c r="D497" s="1050"/>
      <c r="E497" s="833">
        <v>9.4473294189335118E-4</v>
      </c>
      <c r="F497" s="605"/>
      <c r="G497" s="605"/>
      <c r="H497" s="1050" t="s">
        <v>546</v>
      </c>
      <c r="I497" s="1050"/>
      <c r="J497" s="834">
        <v>4.6381411944305706E-4</v>
      </c>
      <c r="K497" s="605"/>
      <c r="L497" s="605"/>
      <c r="M497" s="1050"/>
      <c r="N497" s="1050"/>
      <c r="O497" s="605"/>
      <c r="P497" s="605"/>
      <c r="Q497" s="605"/>
      <c r="AV497" s="356"/>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49" t="s">
        <v>507</v>
      </c>
      <c r="D498" s="1050"/>
      <c r="E498" s="833">
        <v>0.26510747995119915</v>
      </c>
      <c r="F498" s="605"/>
      <c r="G498" s="605"/>
      <c r="H498" s="1050" t="s">
        <v>567</v>
      </c>
      <c r="I498" s="1050"/>
      <c r="J498" s="834">
        <v>4.1403560390974035E-4</v>
      </c>
      <c r="K498" s="605"/>
      <c r="L498" s="605"/>
      <c r="M498" s="1050"/>
      <c r="N498" s="1050"/>
      <c r="O498" s="605"/>
      <c r="P498" s="605"/>
      <c r="Q498" s="605"/>
      <c r="AV498" s="356"/>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49" t="s">
        <v>525</v>
      </c>
      <c r="D499" s="1050"/>
      <c r="E499" s="833">
        <v>2.0952801030496203E-2</v>
      </c>
      <c r="F499" s="605"/>
      <c r="G499" s="605"/>
      <c r="H499" s="1050" t="s">
        <v>559</v>
      </c>
      <c r="I499" s="1050"/>
      <c r="J499" s="834">
        <v>1.0097605850667398E-5</v>
      </c>
      <c r="K499" s="605"/>
      <c r="L499" s="605"/>
      <c r="M499" s="1050"/>
      <c r="N499" s="1050"/>
      <c r="O499" s="605"/>
      <c r="P499" s="605"/>
      <c r="Q499" s="605"/>
      <c r="AV499" s="356"/>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49" t="s">
        <v>556</v>
      </c>
      <c r="D500" s="1050"/>
      <c r="E500" s="833">
        <v>7.2426788054965067E-4</v>
      </c>
      <c r="F500" s="605"/>
      <c r="G500" s="605"/>
      <c r="H500" s="1050" t="s">
        <v>511</v>
      </c>
      <c r="I500" s="1050"/>
      <c r="J500" s="834">
        <v>0.10675566146809243</v>
      </c>
      <c r="K500" s="605"/>
      <c r="L500" s="605"/>
      <c r="M500" s="1050" t="s">
        <v>266</v>
      </c>
      <c r="N500" s="1050"/>
      <c r="O500" s="1050"/>
      <c r="P500" s="605"/>
      <c r="Q500" s="605"/>
      <c r="AV500" s="356"/>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49" t="s">
        <v>563</v>
      </c>
      <c r="D501" s="1050"/>
      <c r="E501" s="833">
        <v>8.185934211707732E-5</v>
      </c>
      <c r="F501" s="605"/>
      <c r="G501" s="605"/>
      <c r="H501" s="1050" t="s">
        <v>504</v>
      </c>
      <c r="I501" s="1050"/>
      <c r="J501" s="834">
        <v>0.11047424401118243</v>
      </c>
      <c r="K501" s="605"/>
      <c r="L501" s="605"/>
      <c r="M501" s="1050"/>
      <c r="N501" s="1050"/>
      <c r="O501" s="817" t="s">
        <v>267</v>
      </c>
      <c r="P501" s="605"/>
      <c r="Q501" s="605"/>
      <c r="AV501" s="356"/>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49" t="s">
        <v>508</v>
      </c>
      <c r="D502" s="1050"/>
      <c r="E502" s="833">
        <v>0.27789398653902631</v>
      </c>
      <c r="F502" s="605"/>
      <c r="G502" s="605"/>
      <c r="H502" s="1050" t="s">
        <v>517</v>
      </c>
      <c r="I502" s="1050"/>
      <c r="J502" s="834">
        <v>2.1296081883860788E-2</v>
      </c>
      <c r="K502" s="605"/>
      <c r="L502" s="605"/>
      <c r="M502" s="1050" t="s">
        <v>243</v>
      </c>
      <c r="N502" s="1050"/>
      <c r="O502" s="832">
        <v>4.5217663963106614E-2</v>
      </c>
      <c r="P502" s="605"/>
      <c r="Q502" s="605"/>
      <c r="AV502" s="356"/>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49" t="s">
        <v>527</v>
      </c>
      <c r="D503" s="1050"/>
      <c r="E503" s="833">
        <v>9.6072447913459567E-3</v>
      </c>
      <c r="F503" s="605"/>
      <c r="G503" s="605"/>
      <c r="H503" s="1050" t="s">
        <v>262</v>
      </c>
      <c r="I503" s="1050"/>
      <c r="J503" s="834">
        <v>5.140940610145582E-6</v>
      </c>
      <c r="K503" s="605"/>
      <c r="L503" s="605"/>
      <c r="M503" s="1050" t="s">
        <v>502</v>
      </c>
      <c r="N503" s="1050"/>
      <c r="O503" s="835">
        <v>0.54314635905995401</v>
      </c>
      <c r="P503" s="605"/>
      <c r="Q503" s="605"/>
      <c r="AV503" s="356"/>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49" t="s">
        <v>544</v>
      </c>
      <c r="D504" s="1050"/>
      <c r="E504" s="833">
        <v>2.0554938473850062E-3</v>
      </c>
      <c r="F504" s="605"/>
      <c r="G504" s="605"/>
      <c r="H504" s="1050" t="s">
        <v>528</v>
      </c>
      <c r="I504" s="1050"/>
      <c r="J504" s="834">
        <v>2.9912272306387603E-2</v>
      </c>
      <c r="K504" s="605"/>
      <c r="L504" s="605"/>
      <c r="M504" s="1050" t="s">
        <v>546</v>
      </c>
      <c r="N504" s="1050"/>
      <c r="O504" s="835">
        <v>2.1650769621625221E-3</v>
      </c>
      <c r="P504" s="605"/>
      <c r="Q504" s="605"/>
      <c r="AV504" s="356"/>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49" t="s">
        <v>562</v>
      </c>
      <c r="D505" s="1050"/>
      <c r="E505" s="833">
        <v>2.1842741942027237E-4</v>
      </c>
      <c r="F505" s="605"/>
      <c r="G505" s="605"/>
      <c r="H505" s="1050" t="s">
        <v>513</v>
      </c>
      <c r="I505" s="1050"/>
      <c r="J505" s="834">
        <v>0.11406742848085076</v>
      </c>
      <c r="K505" s="605"/>
      <c r="L505" s="605"/>
      <c r="M505" s="1050" t="s">
        <v>566</v>
      </c>
      <c r="N505" s="1050"/>
      <c r="O505" s="835">
        <v>4.0248341585023567E-7</v>
      </c>
      <c r="P505" s="605"/>
      <c r="Q505" s="605"/>
      <c r="AV505" s="356"/>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49" t="s">
        <v>231</v>
      </c>
      <c r="D506" s="1050"/>
      <c r="E506" s="833">
        <v>1.8163762452782256E-2</v>
      </c>
      <c r="F506" s="605"/>
      <c r="G506" s="605"/>
      <c r="H506" s="1050" t="s">
        <v>549</v>
      </c>
      <c r="I506" s="1050"/>
      <c r="J506" s="834">
        <v>9.6310324928870258E-3</v>
      </c>
      <c r="K506" s="605"/>
      <c r="L506" s="605"/>
      <c r="M506" s="1050" t="s">
        <v>565</v>
      </c>
      <c r="N506" s="1050"/>
      <c r="O506" s="835">
        <v>4.0275583762156E-7</v>
      </c>
      <c r="P506" s="605"/>
      <c r="Q506" s="605"/>
      <c r="AV506" s="356"/>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49" t="s">
        <v>234</v>
      </c>
      <c r="D507" s="1050"/>
      <c r="E507" s="833">
        <v>1.8595722351515579E-2</v>
      </c>
      <c r="F507" s="605"/>
      <c r="G507" s="605"/>
      <c r="H507" s="1050" t="s">
        <v>547</v>
      </c>
      <c r="I507" s="1050"/>
      <c r="J507" s="834">
        <v>1.6619034173650685E-2</v>
      </c>
      <c r="K507" s="605"/>
      <c r="L507" s="605"/>
      <c r="M507" s="1050" t="s">
        <v>567</v>
      </c>
      <c r="N507" s="1050"/>
      <c r="O507" s="835">
        <v>8.6011925709090475E-6</v>
      </c>
      <c r="P507" s="605"/>
      <c r="Q507" s="605"/>
      <c r="AV507" s="356"/>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49" t="s">
        <v>221</v>
      </c>
      <c r="D508" s="1050"/>
      <c r="E508" s="833">
        <v>0.35768264549759854</v>
      </c>
      <c r="F508" s="605"/>
      <c r="G508" s="605"/>
      <c r="H508" s="1050" t="s">
        <v>514</v>
      </c>
      <c r="I508" s="1050"/>
      <c r="J508" s="834">
        <v>3.6706328195035651E-2</v>
      </c>
      <c r="K508" s="605"/>
      <c r="L508" s="605"/>
      <c r="M508" s="1050" t="s">
        <v>559</v>
      </c>
      <c r="N508" s="1050"/>
      <c r="O508" s="835">
        <v>1.4978603782019181E-4</v>
      </c>
      <c r="P508" s="605"/>
      <c r="Q508" s="605"/>
      <c r="AV508" s="356"/>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49" t="s">
        <v>503</v>
      </c>
      <c r="D509" s="1050"/>
      <c r="E509" s="833">
        <v>0.52205085526629791</v>
      </c>
      <c r="F509" s="605"/>
      <c r="G509" s="605"/>
      <c r="H509" s="1050" t="s">
        <v>524</v>
      </c>
      <c r="I509" s="1050"/>
      <c r="J509" s="834">
        <v>2.6567642533335289E-3</v>
      </c>
      <c r="K509" s="605"/>
      <c r="L509" s="605"/>
      <c r="M509" s="1050" t="s">
        <v>511</v>
      </c>
      <c r="N509" s="1050"/>
      <c r="O509" s="835">
        <v>0.10222839466088725</v>
      </c>
      <c r="P509" s="605"/>
      <c r="Q509" s="605"/>
      <c r="AV509" s="356"/>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49" t="s">
        <v>570</v>
      </c>
      <c r="D510" s="1050"/>
      <c r="E510" s="833">
        <v>4.8984915830178769E-6</v>
      </c>
      <c r="F510" s="605"/>
      <c r="G510" s="605"/>
      <c r="H510" s="1050" t="s">
        <v>512</v>
      </c>
      <c r="I510" s="1050"/>
      <c r="J510" s="834">
        <v>0.12362624783646485</v>
      </c>
      <c r="K510" s="605"/>
      <c r="L510" s="605"/>
      <c r="M510" s="1050" t="s">
        <v>504</v>
      </c>
      <c r="N510" s="1050"/>
      <c r="O510" s="835">
        <v>0.40952730030013607</v>
      </c>
      <c r="P510" s="605"/>
      <c r="Q510" s="605"/>
      <c r="AV510" s="356"/>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49" t="s">
        <v>263</v>
      </c>
      <c r="D511" s="1050"/>
      <c r="E511" s="833">
        <v>2.3715748095568426E-4</v>
      </c>
      <c r="F511" s="605"/>
      <c r="G511" s="605"/>
      <c r="H511" s="1050" t="s">
        <v>220</v>
      </c>
      <c r="I511" s="1050"/>
      <c r="J511" s="834">
        <v>7.5694335652266749E-3</v>
      </c>
      <c r="K511" s="605"/>
      <c r="L511" s="605"/>
      <c r="M511" s="1050" t="s">
        <v>517</v>
      </c>
      <c r="N511" s="1050"/>
      <c r="O511" s="835">
        <v>5.1264323200201814E-2</v>
      </c>
      <c r="P511" s="605"/>
      <c r="Q511" s="605"/>
      <c r="AV511" s="356"/>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49" t="s">
        <v>541</v>
      </c>
      <c r="D512" s="1050"/>
      <c r="E512" s="833">
        <v>2.7127176285892552E-3</v>
      </c>
      <c r="F512" s="605"/>
      <c r="G512" s="605"/>
      <c r="H512" s="1050" t="s">
        <v>506</v>
      </c>
      <c r="I512" s="1050"/>
      <c r="J512" s="834">
        <v>0.16924067607850424</v>
      </c>
      <c r="K512" s="605"/>
      <c r="L512" s="605"/>
      <c r="M512" s="1050" t="s">
        <v>262</v>
      </c>
      <c r="N512" s="1050"/>
      <c r="O512" s="835">
        <v>5.1578030546263942E-4</v>
      </c>
      <c r="P512" s="605"/>
      <c r="Q512" s="605"/>
      <c r="AV512" s="356"/>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49" t="s">
        <v>251</v>
      </c>
      <c r="D513" s="1050"/>
      <c r="E513" s="833">
        <v>1.2521607535592874E-5</v>
      </c>
      <c r="F513" s="605"/>
      <c r="G513" s="605"/>
      <c r="H513" s="1050" t="s">
        <v>258</v>
      </c>
      <c r="I513" s="1050"/>
      <c r="J513" s="834">
        <v>2.384837824607567E-4</v>
      </c>
      <c r="K513" s="605"/>
      <c r="L513" s="605"/>
      <c r="M513" s="1050" t="s">
        <v>539</v>
      </c>
      <c r="N513" s="1050"/>
      <c r="O513" s="835">
        <v>2.3141084814795403E-3</v>
      </c>
      <c r="P513" s="605"/>
      <c r="Q513" s="605"/>
      <c r="AV513" s="356"/>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49" t="s">
        <v>520</v>
      </c>
      <c r="D514" s="1050"/>
      <c r="E514" s="833">
        <v>3.6428831432439884E-2</v>
      </c>
      <c r="F514" s="605"/>
      <c r="G514" s="605"/>
      <c r="H514" s="1050" t="s">
        <v>551</v>
      </c>
      <c r="I514" s="1050"/>
      <c r="J514" s="834">
        <v>1.8678861324087212E-3</v>
      </c>
      <c r="K514" s="605"/>
      <c r="L514" s="605"/>
      <c r="M514" s="1050" t="s">
        <v>528</v>
      </c>
      <c r="N514" s="1050"/>
      <c r="O514" s="835">
        <v>1.5798995895180475E-2</v>
      </c>
      <c r="P514" s="605"/>
      <c r="Q514" s="605"/>
      <c r="AV514" s="356"/>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49" t="s">
        <v>530</v>
      </c>
      <c r="D515" s="1050"/>
      <c r="E515" s="833">
        <v>1.2938340387205394E-2</v>
      </c>
      <c r="F515" s="605"/>
      <c r="G515" s="605"/>
      <c r="H515" s="1050" t="s">
        <v>507</v>
      </c>
      <c r="I515" s="1050"/>
      <c r="J515" s="834">
        <v>0.18750760292480914</v>
      </c>
      <c r="K515" s="605"/>
      <c r="L515" s="605"/>
      <c r="M515" s="1050" t="s">
        <v>513</v>
      </c>
      <c r="N515" s="1050"/>
      <c r="O515" s="835">
        <v>6.3049432025412758E-2</v>
      </c>
      <c r="P515" s="605"/>
      <c r="Q515" s="605"/>
      <c r="AV515" s="356"/>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49" t="s">
        <v>568</v>
      </c>
      <c r="D516" s="1050"/>
      <c r="E516" s="833">
        <v>2.4904126447575071E-5</v>
      </c>
      <c r="F516" s="605"/>
      <c r="G516" s="605"/>
      <c r="H516" s="1050" t="s">
        <v>525</v>
      </c>
      <c r="I516" s="1050"/>
      <c r="J516" s="834">
        <v>2.4923657683935833E-2</v>
      </c>
      <c r="K516" s="605"/>
      <c r="L516" s="605"/>
      <c r="M516" s="1050" t="s">
        <v>549</v>
      </c>
      <c r="N516" s="1050"/>
      <c r="O516" s="835">
        <v>1.8796999231725602E-4</v>
      </c>
      <c r="P516" s="605"/>
      <c r="Q516" s="605"/>
      <c r="AV516" s="356"/>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49" t="s">
        <v>501</v>
      </c>
      <c r="D517" s="1050"/>
      <c r="E517" s="833">
        <v>0.6835635408209122</v>
      </c>
      <c r="F517" s="605"/>
      <c r="G517" s="605"/>
      <c r="H517" s="1050" t="s">
        <v>508</v>
      </c>
      <c r="I517" s="1050"/>
      <c r="J517" s="834">
        <v>0.14978567172251425</v>
      </c>
      <c r="K517" s="605"/>
      <c r="L517" s="605"/>
      <c r="M517" s="1050" t="s">
        <v>547</v>
      </c>
      <c r="N517" s="1050"/>
      <c r="O517" s="835">
        <v>6.6181038886041057E-5</v>
      </c>
      <c r="P517" s="605"/>
      <c r="Q517" s="605"/>
      <c r="AV517" s="356"/>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49" t="s">
        <v>519</v>
      </c>
      <c r="D518" s="1050"/>
      <c r="E518" s="833">
        <v>6.3067556565003773E-3</v>
      </c>
      <c r="F518" s="605"/>
      <c r="G518" s="605"/>
      <c r="H518" s="1050" t="s">
        <v>527</v>
      </c>
      <c r="I518" s="1050"/>
      <c r="J518" s="834">
        <v>2.4193289938866528E-3</v>
      </c>
      <c r="K518" s="605"/>
      <c r="L518" s="605"/>
      <c r="M518" s="1050" t="s">
        <v>514</v>
      </c>
      <c r="N518" s="1050"/>
      <c r="O518" s="835">
        <v>6.1517209181120074E-2</v>
      </c>
      <c r="P518" s="605"/>
      <c r="Q518" s="605"/>
      <c r="AV518" s="356"/>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49" t="s">
        <v>554</v>
      </c>
      <c r="D519" s="1050"/>
      <c r="E519" s="833">
        <v>9.0866620170142979E-4</v>
      </c>
      <c r="F519" s="605"/>
      <c r="G519" s="605"/>
      <c r="H519" s="1050" t="s">
        <v>544</v>
      </c>
      <c r="I519" s="1050"/>
      <c r="J519" s="834">
        <v>5.4303775395692158E-3</v>
      </c>
      <c r="K519" s="605"/>
      <c r="L519" s="605"/>
      <c r="M519" s="1050" t="s">
        <v>524</v>
      </c>
      <c r="N519" s="1050"/>
      <c r="O519" s="835">
        <v>2.8585987476735627E-2</v>
      </c>
      <c r="P519" s="605"/>
      <c r="Q519" s="605"/>
      <c r="AV519" s="356"/>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49" t="s">
        <v>543</v>
      </c>
      <c r="D520" s="1050"/>
      <c r="E520" s="833">
        <v>4.9316100433069169E-6</v>
      </c>
      <c r="F520" s="605"/>
      <c r="G520" s="605"/>
      <c r="H520" s="1050" t="s">
        <v>562</v>
      </c>
      <c r="I520" s="1050"/>
      <c r="J520" s="834">
        <v>1.0101492331113996E-5</v>
      </c>
      <c r="K520" s="605"/>
      <c r="L520" s="605"/>
      <c r="M520" s="1050" t="s">
        <v>512</v>
      </c>
      <c r="N520" s="1050"/>
      <c r="O520" s="835">
        <v>8.3535933554392247E-2</v>
      </c>
      <c r="P520" s="605"/>
      <c r="Q520" s="605"/>
      <c r="AV520" s="356"/>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49" t="s">
        <v>537</v>
      </c>
      <c r="D521" s="1050"/>
      <c r="E521" s="833">
        <v>3.2699795401092825E-3</v>
      </c>
      <c r="F521" s="605"/>
      <c r="G521" s="605"/>
      <c r="H521" s="1050" t="s">
        <v>231</v>
      </c>
      <c r="I521" s="1050"/>
      <c r="J521" s="834">
        <v>9.8617839055195194E-3</v>
      </c>
      <c r="K521" s="605"/>
      <c r="L521" s="605"/>
      <c r="M521" s="1050" t="s">
        <v>220</v>
      </c>
      <c r="N521" s="1050"/>
      <c r="O521" s="835">
        <v>1.3772785130533956E-2</v>
      </c>
      <c r="P521" s="605"/>
      <c r="Q521" s="605"/>
      <c r="AV521" s="356"/>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49" t="s">
        <v>505</v>
      </c>
      <c r="D522" s="1050"/>
      <c r="E522" s="833">
        <v>7.7149789907347152E-2</v>
      </c>
      <c r="F522" s="605"/>
      <c r="G522" s="605"/>
      <c r="H522" s="1050" t="s">
        <v>234</v>
      </c>
      <c r="I522" s="1050"/>
      <c r="J522" s="834">
        <v>3.3659407188493607E-3</v>
      </c>
      <c r="K522" s="605"/>
      <c r="L522" s="605"/>
      <c r="M522" s="1050" t="s">
        <v>506</v>
      </c>
      <c r="N522" s="1050"/>
      <c r="O522" s="835">
        <v>0.25158098012243113</v>
      </c>
      <c r="P522" s="605"/>
      <c r="Q522" s="605"/>
      <c r="AV522" s="356"/>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49" t="s">
        <v>533</v>
      </c>
      <c r="D523" s="1050"/>
      <c r="E523" s="833">
        <v>6.3701372823588591E-3</v>
      </c>
      <c r="F523" s="605"/>
      <c r="G523" s="605"/>
      <c r="H523" s="1050" t="s">
        <v>221</v>
      </c>
      <c r="I523" s="1050"/>
      <c r="J523" s="834">
        <v>0.14009233284390821</v>
      </c>
      <c r="K523" s="605"/>
      <c r="L523" s="605"/>
      <c r="M523" s="1050" t="s">
        <v>258</v>
      </c>
      <c r="N523" s="1050"/>
      <c r="O523" s="835">
        <v>2.6293827308175019E-4</v>
      </c>
      <c r="P523" s="605"/>
      <c r="Q523" s="605"/>
      <c r="AV523" s="356"/>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49" t="s">
        <v>560</v>
      </c>
      <c r="D524" s="1050"/>
      <c r="E524" s="833">
        <v>3.2456284403232225E-4</v>
      </c>
      <c r="F524" s="605"/>
      <c r="G524" s="605"/>
      <c r="H524" s="1050" t="s">
        <v>503</v>
      </c>
      <c r="I524" s="1050"/>
      <c r="J524" s="834">
        <v>0.38091351370921023</v>
      </c>
      <c r="K524" s="605"/>
      <c r="L524" s="605"/>
      <c r="M524" s="1050" t="s">
        <v>551</v>
      </c>
      <c r="N524" s="1050"/>
      <c r="O524" s="835">
        <v>5.038154943211088E-4</v>
      </c>
      <c r="P524" s="605"/>
      <c r="Q524" s="605"/>
      <c r="AV524" s="356"/>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49" t="s">
        <v>561</v>
      </c>
      <c r="D525" s="1050"/>
      <c r="E525" s="833">
        <v>3.2456284403227623E-4</v>
      </c>
      <c r="F525" s="605"/>
      <c r="G525" s="605"/>
      <c r="H525" s="1050" t="s">
        <v>541</v>
      </c>
      <c r="I525" s="1050"/>
      <c r="J525" s="834">
        <v>5.0172040823479498E-5</v>
      </c>
      <c r="K525" s="605"/>
      <c r="L525" s="605"/>
      <c r="M525" s="1050" t="s">
        <v>507</v>
      </c>
      <c r="N525" s="1050"/>
      <c r="O525" s="835">
        <v>0.24071679245170916</v>
      </c>
      <c r="P525" s="605"/>
      <c r="Q525" s="605"/>
      <c r="AV525" s="356"/>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49" t="s">
        <v>509</v>
      </c>
      <c r="D526" s="1050"/>
      <c r="E526" s="833">
        <v>0.17790513326779017</v>
      </c>
      <c r="F526" s="605"/>
      <c r="G526" s="605"/>
      <c r="H526" s="1050" t="s">
        <v>251</v>
      </c>
      <c r="I526" s="1050"/>
      <c r="J526" s="834">
        <v>8.0579845873235824E-5</v>
      </c>
      <c r="K526" s="605"/>
      <c r="L526" s="605"/>
      <c r="M526" s="1050" t="s">
        <v>525</v>
      </c>
      <c r="N526" s="1050"/>
      <c r="O526" s="835">
        <v>6.6696973471598959E-3</v>
      </c>
      <c r="P526" s="605"/>
      <c r="Q526" s="605"/>
      <c r="AV526" s="356"/>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49" t="s">
        <v>215</v>
      </c>
      <c r="D527" s="1050"/>
      <c r="E527" s="833">
        <v>0.68492594100826476</v>
      </c>
      <c r="F527" s="605"/>
      <c r="G527" s="605"/>
      <c r="H527" s="1050" t="s">
        <v>520</v>
      </c>
      <c r="I527" s="1050"/>
      <c r="J527" s="834">
        <v>4.0225565180166678E-2</v>
      </c>
      <c r="K527" s="605"/>
      <c r="L527" s="605"/>
      <c r="M527" s="1050" t="s">
        <v>556</v>
      </c>
      <c r="N527" s="1050"/>
      <c r="O527" s="835">
        <v>4.6972714596985938E-4</v>
      </c>
      <c r="P527" s="605"/>
      <c r="Q527" s="605"/>
      <c r="AV527" s="356"/>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49" t="s">
        <v>226</v>
      </c>
      <c r="D528" s="1050"/>
      <c r="E528" s="833">
        <v>0.16808414076157804</v>
      </c>
      <c r="F528" s="605"/>
      <c r="G528" s="605"/>
      <c r="H528" s="1050" t="s">
        <v>530</v>
      </c>
      <c r="I528" s="1050"/>
      <c r="J528" s="834">
        <v>1.4153399092269822E-3</v>
      </c>
      <c r="K528" s="605"/>
      <c r="L528" s="605"/>
      <c r="M528" s="1050" t="s">
        <v>563</v>
      </c>
      <c r="N528" s="1050"/>
      <c r="O528" s="835">
        <v>8.6863913633352145E-4</v>
      </c>
      <c r="P528" s="605"/>
      <c r="Q528" s="605"/>
      <c r="AV528" s="356"/>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49" t="s">
        <v>219</v>
      </c>
      <c r="D529" s="1050"/>
      <c r="E529" s="833">
        <v>0.61913354665312492</v>
      </c>
      <c r="F529" s="605"/>
      <c r="G529" s="605"/>
      <c r="H529" s="1050" t="s">
        <v>568</v>
      </c>
      <c r="I529" s="1050"/>
      <c r="J529" s="834">
        <v>7.843196942035952E-5</v>
      </c>
      <c r="K529" s="605"/>
      <c r="L529" s="605"/>
      <c r="M529" s="1050" t="s">
        <v>508</v>
      </c>
      <c r="N529" s="1050"/>
      <c r="O529" s="835">
        <v>0.23141207721565651</v>
      </c>
      <c r="P529" s="605"/>
      <c r="Q529" s="605"/>
      <c r="AV529" s="356"/>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49" t="s">
        <v>224</v>
      </c>
      <c r="D530" s="1050"/>
      <c r="E530" s="833">
        <v>0.38955720640428704</v>
      </c>
      <c r="F530" s="605"/>
      <c r="G530" s="605"/>
      <c r="H530" s="1050" t="s">
        <v>501</v>
      </c>
      <c r="I530" s="1050"/>
      <c r="J530" s="834">
        <v>0.65642297096785085</v>
      </c>
      <c r="K530" s="605"/>
      <c r="L530" s="605"/>
      <c r="M530" s="1050" t="s">
        <v>527</v>
      </c>
      <c r="N530" s="1050"/>
      <c r="O530" s="835">
        <v>2.8281138425800104E-2</v>
      </c>
      <c r="P530" s="605"/>
      <c r="Q530" s="605"/>
      <c r="AV530" s="356"/>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49" t="s">
        <v>238</v>
      </c>
      <c r="D531" s="1050"/>
      <c r="E531" s="833">
        <v>2.8485511660466694E-5</v>
      </c>
      <c r="F531" s="605"/>
      <c r="G531" s="605"/>
      <c r="H531" s="1050" t="s">
        <v>519</v>
      </c>
      <c r="I531" s="1050"/>
      <c r="J531" s="834">
        <v>6.8394760030760254E-2</v>
      </c>
      <c r="K531" s="605"/>
      <c r="L531" s="605"/>
      <c r="M531" s="1050" t="s">
        <v>544</v>
      </c>
      <c r="N531" s="1050"/>
      <c r="O531" s="835">
        <v>1.5384377001789237E-3</v>
      </c>
      <c r="P531" s="605"/>
      <c r="Q531" s="605"/>
      <c r="AV531" s="356"/>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49" t="s">
        <v>230</v>
      </c>
      <c r="D532" s="1050"/>
      <c r="E532" s="833">
        <v>7.5058230361051512E-2</v>
      </c>
      <c r="F532" s="605"/>
      <c r="G532" s="605"/>
      <c r="H532" s="1050" t="s">
        <v>554</v>
      </c>
      <c r="I532" s="1050"/>
      <c r="J532" s="834">
        <v>7.373510183303376E-4</v>
      </c>
      <c r="K532" s="605"/>
      <c r="L532" s="605"/>
      <c r="M532" s="1050" t="s">
        <v>562</v>
      </c>
      <c r="N532" s="1050"/>
      <c r="O532" s="835">
        <v>3.3398270118481037E-5</v>
      </c>
      <c r="P532" s="605"/>
      <c r="Q532" s="605"/>
      <c r="AV532" s="356"/>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49" t="s">
        <v>228</v>
      </c>
      <c r="D533" s="1050"/>
      <c r="E533" s="833">
        <v>0.15132850681212806</v>
      </c>
      <c r="F533" s="605"/>
      <c r="G533" s="605"/>
      <c r="H533" s="1050" t="s">
        <v>543</v>
      </c>
      <c r="I533" s="1050"/>
      <c r="J533" s="834">
        <v>1.9156451468114129E-2</v>
      </c>
      <c r="K533" s="605"/>
      <c r="L533" s="605"/>
      <c r="M533" s="1050" t="s">
        <v>231</v>
      </c>
      <c r="N533" s="1050"/>
      <c r="O533" s="835">
        <v>2.5659546983845979E-2</v>
      </c>
      <c r="P533" s="605"/>
      <c r="Q533" s="605"/>
      <c r="AV533" s="356"/>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49" t="s">
        <v>457</v>
      </c>
      <c r="D534" s="1050"/>
      <c r="E534" s="833">
        <v>0.27316696815318858</v>
      </c>
      <c r="F534" s="605"/>
      <c r="G534" s="605"/>
      <c r="H534" s="1050" t="s">
        <v>537</v>
      </c>
      <c r="I534" s="1050"/>
      <c r="J534" s="834">
        <v>1.1562972416016285E-2</v>
      </c>
      <c r="K534" s="605"/>
      <c r="L534" s="605"/>
      <c r="M534" s="1050" t="s">
        <v>234</v>
      </c>
      <c r="N534" s="1050"/>
      <c r="O534" s="835">
        <v>1.4583571751981505E-2</v>
      </c>
      <c r="P534" s="605"/>
      <c r="Q534" s="605"/>
      <c r="AV534" s="356"/>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49" t="s">
        <v>459</v>
      </c>
      <c r="D535" s="1050"/>
      <c r="E535" s="833">
        <v>0.17578425023893501</v>
      </c>
      <c r="F535" s="605"/>
      <c r="G535" s="605"/>
      <c r="H535" s="1050" t="s">
        <v>505</v>
      </c>
      <c r="I535" s="1050"/>
      <c r="J535" s="834">
        <v>0.20280235534039662</v>
      </c>
      <c r="K535" s="605"/>
      <c r="L535" s="605"/>
      <c r="M535" s="1050" t="s">
        <v>221</v>
      </c>
      <c r="N535" s="1050"/>
      <c r="O535" s="835">
        <v>0.21794937399268677</v>
      </c>
      <c r="P535" s="605"/>
      <c r="Q535" s="605"/>
      <c r="AV535" s="356"/>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49" t="s">
        <v>464</v>
      </c>
      <c r="D536" s="1050"/>
      <c r="E536" s="833">
        <v>0.1565899170802319</v>
      </c>
      <c r="F536" s="605"/>
      <c r="G536" s="605"/>
      <c r="H536" s="1050" t="s">
        <v>533</v>
      </c>
      <c r="I536" s="1050"/>
      <c r="J536" s="834">
        <v>1.5467284032895739E-2</v>
      </c>
      <c r="K536" s="605"/>
      <c r="L536" s="605"/>
      <c r="M536" s="1050" t="s">
        <v>503</v>
      </c>
      <c r="N536" s="1050"/>
      <c r="O536" s="835">
        <v>0.29682735989654796</v>
      </c>
      <c r="P536" s="605"/>
      <c r="Q536" s="605"/>
      <c r="AV536" s="356"/>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49" t="s">
        <v>474</v>
      </c>
      <c r="D537" s="1050"/>
      <c r="E537" s="833">
        <v>5.2657487761505365E-6</v>
      </c>
      <c r="F537" s="605"/>
      <c r="G537" s="605"/>
      <c r="H537" s="1050" t="s">
        <v>560</v>
      </c>
      <c r="I537" s="1050"/>
      <c r="J537" s="834">
        <v>6.4803859718700141E-3</v>
      </c>
      <c r="K537" s="605"/>
      <c r="L537" s="605"/>
      <c r="M537" s="1050" t="s">
        <v>570</v>
      </c>
      <c r="N537" s="1050"/>
      <c r="O537" s="835">
        <v>1.9423301715677593E-4</v>
      </c>
      <c r="P537" s="605"/>
      <c r="Q537" s="605"/>
      <c r="AV537" s="356"/>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49" t="s">
        <v>478</v>
      </c>
      <c r="D538" s="1050"/>
      <c r="E538" s="833">
        <v>8.3097034957815006E-4</v>
      </c>
      <c r="F538" s="605"/>
      <c r="G538" s="605"/>
      <c r="H538" s="1050" t="s">
        <v>561</v>
      </c>
      <c r="I538" s="1050"/>
      <c r="J538" s="834">
        <v>6.4803859718699135E-3</v>
      </c>
      <c r="K538" s="605"/>
      <c r="L538" s="605"/>
      <c r="M538" s="1050" t="s">
        <v>263</v>
      </c>
      <c r="N538" s="1050"/>
      <c r="O538" s="835">
        <v>1.0604382805961699E-3</v>
      </c>
      <c r="P538" s="605"/>
      <c r="Q538" s="605"/>
      <c r="AV538" s="356"/>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49" t="s">
        <v>510</v>
      </c>
      <c r="D539" s="1050"/>
      <c r="E539" s="833">
        <v>0.16661204398006235</v>
      </c>
      <c r="F539" s="605"/>
      <c r="G539" s="605"/>
      <c r="H539" s="1050" t="s">
        <v>509</v>
      </c>
      <c r="I539" s="1050"/>
      <c r="J539" s="834">
        <v>0.1282149227638564</v>
      </c>
      <c r="K539" s="605"/>
      <c r="L539" s="605"/>
      <c r="M539" s="1050" t="s">
        <v>541</v>
      </c>
      <c r="N539" s="1050"/>
      <c r="O539" s="835">
        <v>2.0436824582227599E-3</v>
      </c>
      <c r="P539" s="605"/>
      <c r="Q539" s="605"/>
      <c r="AV539" s="356"/>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49" t="s">
        <v>522</v>
      </c>
      <c r="D540" s="1050"/>
      <c r="E540" s="833">
        <v>2.3920538108129916E-2</v>
      </c>
      <c r="F540" s="605"/>
      <c r="G540" s="605"/>
      <c r="H540" s="1050" t="s">
        <v>215</v>
      </c>
      <c r="I540" s="1050"/>
      <c r="J540" s="834">
        <v>0.65508205871169922</v>
      </c>
      <c r="K540" s="605"/>
      <c r="L540" s="605"/>
      <c r="M540" s="1050" t="s">
        <v>251</v>
      </c>
      <c r="N540" s="1050"/>
      <c r="O540" s="835">
        <v>1.9065945513200891E-4</v>
      </c>
      <c r="P540" s="605"/>
      <c r="Q540" s="605"/>
      <c r="AV540" s="356"/>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49" t="s">
        <v>357</v>
      </c>
      <c r="D541" s="1050"/>
      <c r="E541" s="836">
        <v>0.38420706281370054</v>
      </c>
      <c r="F541" s="605"/>
      <c r="G541" s="605"/>
      <c r="H541" s="1050" t="s">
        <v>226</v>
      </c>
      <c r="I541" s="1050"/>
      <c r="J541" s="834">
        <v>0.16671981797725077</v>
      </c>
      <c r="K541" s="605"/>
      <c r="L541" s="605"/>
      <c r="M541" s="1050" t="s">
        <v>520</v>
      </c>
      <c r="N541" s="1050"/>
      <c r="O541" s="835">
        <v>2.8402658910708992E-3</v>
      </c>
      <c r="P541" s="605"/>
      <c r="Q541" s="605"/>
      <c r="AV541" s="356"/>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49"/>
      <c r="D542" s="1050"/>
      <c r="E542" s="605"/>
      <c r="F542" s="605"/>
      <c r="G542" s="605"/>
      <c r="H542" s="1050" t="s">
        <v>219</v>
      </c>
      <c r="I542" s="1050"/>
      <c r="J542" s="834">
        <v>0.53746681033687782</v>
      </c>
      <c r="K542" s="605"/>
      <c r="L542" s="605"/>
      <c r="M542" s="1050" t="s">
        <v>530</v>
      </c>
      <c r="N542" s="1050"/>
      <c r="O542" s="835">
        <v>3.7846204741433253E-4</v>
      </c>
      <c r="P542" s="605"/>
      <c r="Q542" s="605"/>
      <c r="AV542" s="356"/>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49"/>
      <c r="D543" s="1050"/>
      <c r="E543" s="605"/>
      <c r="F543" s="605"/>
      <c r="G543" s="605"/>
      <c r="H543" s="1050" t="s">
        <v>224</v>
      </c>
      <c r="I543" s="1050"/>
      <c r="J543" s="834">
        <v>0.31907768594424074</v>
      </c>
      <c r="K543" s="605"/>
      <c r="L543" s="605"/>
      <c r="M543" s="1050" t="s">
        <v>568</v>
      </c>
      <c r="N543" s="1050"/>
      <c r="O543" s="835">
        <v>8.041951577257461E-6</v>
      </c>
      <c r="P543" s="605"/>
      <c r="Q543" s="605"/>
      <c r="AV543" s="356"/>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49" t="s">
        <v>268</v>
      </c>
      <c r="D544" s="1050"/>
      <c r="E544" s="1050"/>
      <c r="F544" s="1050"/>
      <c r="G544" s="1050"/>
      <c r="H544" s="1050" t="s">
        <v>238</v>
      </c>
      <c r="I544" s="1050"/>
      <c r="J544" s="834">
        <v>2.1792404043835547E-4</v>
      </c>
      <c r="K544" s="605"/>
      <c r="L544" s="605"/>
      <c r="M544" s="1050" t="s">
        <v>501</v>
      </c>
      <c r="N544" s="1050"/>
      <c r="O544" s="835">
        <v>0.55356436088123406</v>
      </c>
      <c r="P544" s="605"/>
      <c r="Q544" s="605"/>
      <c r="AV544" s="356"/>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49" t="s">
        <v>209</v>
      </c>
      <c r="D545" s="1050"/>
      <c r="E545" s="1053" t="s">
        <v>269</v>
      </c>
      <c r="F545" s="1054"/>
      <c r="G545" s="1055"/>
      <c r="H545" s="1050" t="s">
        <v>230</v>
      </c>
      <c r="I545" s="1050"/>
      <c r="J545" s="834">
        <v>3.9970644352322601E-2</v>
      </c>
      <c r="K545" s="605"/>
      <c r="L545" s="605"/>
      <c r="M545" s="1050" t="s">
        <v>519</v>
      </c>
      <c r="N545" s="1050"/>
      <c r="O545" s="835">
        <v>1.7863315168046648E-3</v>
      </c>
      <c r="P545" s="605"/>
      <c r="Q545" s="605"/>
      <c r="AV545" s="356"/>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50"/>
      <c r="D546" s="1050"/>
      <c r="E546" s="818" t="s">
        <v>191</v>
      </c>
      <c r="F546" s="819" t="s">
        <v>270</v>
      </c>
      <c r="G546" s="820" t="s">
        <v>271</v>
      </c>
      <c r="H546" s="1050" t="s">
        <v>228</v>
      </c>
      <c r="I546" s="1050"/>
      <c r="J546" s="834">
        <v>0.11749226179858799</v>
      </c>
      <c r="K546" s="605"/>
      <c r="L546" s="605"/>
      <c r="M546" s="1050" t="s">
        <v>554</v>
      </c>
      <c r="N546" s="1050"/>
      <c r="O546" s="835">
        <v>1.4166311902435763E-3</v>
      </c>
      <c r="P546" s="605"/>
      <c r="Q546" s="605"/>
      <c r="AV546" s="356"/>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49" t="s">
        <v>210</v>
      </c>
      <c r="D547" s="1050"/>
      <c r="E547" s="839">
        <v>7.6245051970694071</v>
      </c>
      <c r="F547" s="840">
        <v>11.379858503088668</v>
      </c>
      <c r="G547" s="841">
        <v>11.379858503088668</v>
      </c>
      <c r="H547" s="1050" t="s">
        <v>457</v>
      </c>
      <c r="I547" s="1050"/>
      <c r="J547" s="834">
        <v>0.21456603174684866</v>
      </c>
      <c r="K547" s="605"/>
      <c r="L547" s="605"/>
      <c r="M547" s="1050" t="s">
        <v>543</v>
      </c>
      <c r="N547" s="1050"/>
      <c r="O547" s="835">
        <v>2.4708157328518681E-3</v>
      </c>
      <c r="P547" s="605"/>
      <c r="Q547" s="605"/>
      <c r="AV547" s="356"/>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49"/>
      <c r="D548" s="1050"/>
      <c r="E548" s="605"/>
      <c r="F548" s="605"/>
      <c r="G548" s="605"/>
      <c r="H548" s="1050" t="s">
        <v>459</v>
      </c>
      <c r="I548" s="1050"/>
      <c r="J548" s="834">
        <v>0.16621929233251795</v>
      </c>
      <c r="K548" s="605"/>
      <c r="L548" s="605"/>
      <c r="M548" s="1050" t="s">
        <v>537</v>
      </c>
      <c r="N548" s="1050"/>
      <c r="O548" s="835">
        <v>1.2631914569790042E-3</v>
      </c>
      <c r="P548" s="605"/>
      <c r="Q548" s="605"/>
      <c r="AV548" s="356"/>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49"/>
      <c r="D549" s="1050"/>
      <c r="E549" s="605"/>
      <c r="F549" s="605"/>
      <c r="G549" s="605"/>
      <c r="H549" s="1050" t="s">
        <v>464</v>
      </c>
      <c r="I549" s="1050"/>
      <c r="J549" s="834">
        <v>0.15646041060516411</v>
      </c>
      <c r="K549" s="605"/>
      <c r="L549" s="605"/>
      <c r="M549" s="1050" t="s">
        <v>505</v>
      </c>
      <c r="N549" s="1050"/>
      <c r="O549" s="835">
        <v>1.9153339638645246E-2</v>
      </c>
      <c r="P549" s="605"/>
      <c r="Q549" s="605"/>
      <c r="AV549" s="356"/>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49" t="s">
        <v>272</v>
      </c>
      <c r="D550" s="1050"/>
      <c r="E550" s="1050"/>
      <c r="F550" s="605"/>
      <c r="G550" s="605"/>
      <c r="H550" s="1050" t="s">
        <v>474</v>
      </c>
      <c r="I550" s="1050"/>
      <c r="J550" s="834">
        <v>4.1255452365020545E-3</v>
      </c>
      <c r="K550" s="605"/>
      <c r="L550" s="605"/>
      <c r="M550" s="1050" t="s">
        <v>533</v>
      </c>
      <c r="N550" s="1050"/>
      <c r="O550" s="835">
        <v>4.1704535241052143E-3</v>
      </c>
      <c r="P550" s="605"/>
      <c r="Q550" s="605"/>
      <c r="AV550" s="356"/>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49"/>
      <c r="D551" s="1050"/>
      <c r="E551" s="821" t="s">
        <v>209</v>
      </c>
      <c r="F551" s="605"/>
      <c r="G551" s="605"/>
      <c r="H551" s="1050" t="s">
        <v>478</v>
      </c>
      <c r="I551" s="1050"/>
      <c r="J551" s="834">
        <v>1.254436011417298E-4</v>
      </c>
      <c r="K551" s="605"/>
      <c r="L551" s="605"/>
      <c r="M551" s="1050" t="s">
        <v>560</v>
      </c>
      <c r="N551" s="1050"/>
      <c r="O551" s="835">
        <v>9.6854267871754666E-6</v>
      </c>
      <c r="P551" s="605"/>
      <c r="Q551" s="605"/>
      <c r="AV551" s="356"/>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50"/>
      <c r="D552" s="1050"/>
      <c r="E552" s="842" t="s">
        <v>210</v>
      </c>
      <c r="F552" s="605"/>
      <c r="G552" s="605"/>
      <c r="H552" s="1050" t="s">
        <v>510</v>
      </c>
      <c r="I552" s="1050"/>
      <c r="J552" s="834">
        <v>0.13625333330952799</v>
      </c>
      <c r="K552" s="605"/>
      <c r="L552" s="605"/>
      <c r="M552" s="1050" t="s">
        <v>561</v>
      </c>
      <c r="N552" s="1050"/>
      <c r="O552" s="835">
        <v>9.6854267871782517E-6</v>
      </c>
      <c r="P552" s="605"/>
      <c r="Q552" s="605"/>
      <c r="AV552" s="356"/>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49" t="s">
        <v>243</v>
      </c>
      <c r="D553" s="1050"/>
      <c r="E553" s="830">
        <v>-2.6653352522004882E-2</v>
      </c>
      <c r="F553" s="605"/>
      <c r="G553" s="605"/>
      <c r="H553" s="1050" t="s">
        <v>522</v>
      </c>
      <c r="I553" s="1050"/>
      <c r="J553" s="834">
        <v>1.708593707989968E-2</v>
      </c>
      <c r="K553" s="605"/>
      <c r="L553" s="605"/>
      <c r="M553" s="1050" t="s">
        <v>509</v>
      </c>
      <c r="N553" s="1050"/>
      <c r="O553" s="835">
        <v>0.12971399753578211</v>
      </c>
      <c r="P553" s="605"/>
      <c r="Q553" s="605"/>
      <c r="AV553" s="356"/>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49" t="s">
        <v>502</v>
      </c>
      <c r="D554" s="1050"/>
      <c r="E554" s="833">
        <v>-0.10318660530034671</v>
      </c>
      <c r="F554" s="605"/>
      <c r="G554" s="605"/>
      <c r="H554" s="1050" t="s">
        <v>357</v>
      </c>
      <c r="I554" s="1050"/>
      <c r="J554" s="834">
        <v>0.29641558406481083</v>
      </c>
      <c r="K554" s="605"/>
      <c r="L554" s="605"/>
      <c r="M554" s="1050" t="s">
        <v>215</v>
      </c>
      <c r="N554" s="1050"/>
      <c r="O554" s="835">
        <v>0.55478403316065994</v>
      </c>
      <c r="P554" s="605"/>
      <c r="Q554" s="605"/>
      <c r="AV554" s="356"/>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49" t="s">
        <v>546</v>
      </c>
      <c r="D555" s="1050"/>
      <c r="E555" s="833">
        <v>-5.2092105054978941E-3</v>
      </c>
      <c r="F555" s="605"/>
      <c r="G555" s="605"/>
      <c r="H555" s="1050" t="s">
        <v>521</v>
      </c>
      <c r="I555" s="1050"/>
      <c r="J555" s="834">
        <v>6.0928605794855997E-2</v>
      </c>
      <c r="K555" s="605"/>
      <c r="L555" s="605"/>
      <c r="M555" s="1050" t="s">
        <v>226</v>
      </c>
      <c r="N555" s="1050"/>
      <c r="O555" s="835">
        <v>0.13203588306531511</v>
      </c>
      <c r="P555" s="605"/>
      <c r="Q555" s="605"/>
      <c r="AV555" s="356"/>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49" t="s">
        <v>566</v>
      </c>
      <c r="D556" s="1050"/>
      <c r="E556" s="833">
        <v>-7.3446509579562632E-4</v>
      </c>
      <c r="F556" s="605"/>
      <c r="G556" s="605"/>
      <c r="H556" s="1050" t="s">
        <v>540</v>
      </c>
      <c r="I556" s="1050"/>
      <c r="J556" s="834">
        <v>1.7887241394019922E-2</v>
      </c>
      <c r="K556" s="605"/>
      <c r="L556" s="605"/>
      <c r="M556" s="1050" t="s">
        <v>219</v>
      </c>
      <c r="N556" s="1050"/>
      <c r="O556" s="835">
        <v>0.52165956316456885</v>
      </c>
      <c r="P556" s="605"/>
      <c r="Q556" s="605"/>
      <c r="AV556" s="356"/>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49" t="s">
        <v>565</v>
      </c>
      <c r="D557" s="1050"/>
      <c r="E557" s="833">
        <v>-1.0658099432172415E-3</v>
      </c>
      <c r="F557" s="605"/>
      <c r="G557" s="605"/>
      <c r="H557" s="1050" t="s">
        <v>555</v>
      </c>
      <c r="I557" s="1050"/>
      <c r="J557" s="834">
        <v>1.1226608723063203E-4</v>
      </c>
      <c r="K557" s="605"/>
      <c r="L557" s="605"/>
      <c r="M557" s="1050" t="s">
        <v>224</v>
      </c>
      <c r="N557" s="1050"/>
      <c r="O557" s="835">
        <v>0.3551035470247178</v>
      </c>
      <c r="P557" s="605"/>
      <c r="Q557" s="605"/>
      <c r="AV557" s="356"/>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49" t="s">
        <v>567</v>
      </c>
      <c r="D558" s="1050"/>
      <c r="E558" s="833">
        <v>-6.5875653956182678E-4</v>
      </c>
      <c r="F558" s="605"/>
      <c r="G558" s="605"/>
      <c r="H558" s="1050" t="s">
        <v>516</v>
      </c>
      <c r="I558" s="1050"/>
      <c r="J558" s="834">
        <v>8.5018236270378841E-2</v>
      </c>
      <c r="K558" s="605"/>
      <c r="L558" s="605"/>
      <c r="M558" s="1050" t="s">
        <v>238</v>
      </c>
      <c r="N558" s="1050"/>
      <c r="O558" s="835">
        <v>6.0562319477691319E-3</v>
      </c>
      <c r="P558" s="605"/>
      <c r="Q558" s="605"/>
      <c r="AV558" s="356"/>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49" t="s">
        <v>559</v>
      </c>
      <c r="D559" s="1050"/>
      <c r="E559" s="833">
        <v>2.5312580712610173E-3</v>
      </c>
      <c r="F559" s="605"/>
      <c r="G559" s="605"/>
      <c r="H559" s="1050" t="s">
        <v>552</v>
      </c>
      <c r="I559" s="1050"/>
      <c r="J559" s="834">
        <v>1.704833462798995E-2</v>
      </c>
      <c r="K559" s="605"/>
      <c r="L559" s="605"/>
      <c r="M559" s="1050" t="s">
        <v>230</v>
      </c>
      <c r="N559" s="1050"/>
      <c r="O559" s="835">
        <v>9.0329253839507295E-2</v>
      </c>
      <c r="P559" s="605"/>
      <c r="Q559" s="605"/>
      <c r="AV559" s="356"/>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49" t="s">
        <v>511</v>
      </c>
      <c r="D560" s="1050"/>
      <c r="E560" s="833">
        <v>4.9642552968214092E-2</v>
      </c>
      <c r="F560" s="605"/>
      <c r="G560" s="605"/>
      <c r="H560" s="1050" t="s">
        <v>542</v>
      </c>
      <c r="I560" s="1050"/>
      <c r="J560" s="834">
        <v>1.9213117974447247E-2</v>
      </c>
      <c r="K560" s="605"/>
      <c r="L560" s="605"/>
      <c r="M560" s="1050" t="s">
        <v>228</v>
      </c>
      <c r="N560" s="1050"/>
      <c r="O560" s="835">
        <v>0.10148300758334386</v>
      </c>
      <c r="P560" s="605"/>
      <c r="Q560" s="605"/>
      <c r="AV560" s="356"/>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49" t="s">
        <v>504</v>
      </c>
      <c r="D561" s="1050"/>
      <c r="E561" s="833">
        <v>8.0053054544071328E-2</v>
      </c>
      <c r="F561" s="605"/>
      <c r="G561" s="605"/>
      <c r="H561" s="1050" t="s">
        <v>526</v>
      </c>
      <c r="I561" s="1050"/>
      <c r="J561" s="834">
        <v>4.9345031139352992E-2</v>
      </c>
      <c r="K561" s="605"/>
      <c r="L561" s="605"/>
      <c r="M561" s="1050" t="s">
        <v>457</v>
      </c>
      <c r="N561" s="1050"/>
      <c r="O561" s="835">
        <v>0.13441584852397265</v>
      </c>
      <c r="P561" s="605"/>
      <c r="Q561" s="605"/>
      <c r="AV561" s="356"/>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49" t="s">
        <v>517</v>
      </c>
      <c r="D562" s="1050"/>
      <c r="E562" s="833">
        <v>2.5919076824060718E-2</v>
      </c>
      <c r="F562" s="605"/>
      <c r="G562" s="605"/>
      <c r="H562" s="1050" t="s">
        <v>557</v>
      </c>
      <c r="I562" s="1050"/>
      <c r="J562" s="834">
        <v>4.2092918559044207E-3</v>
      </c>
      <c r="K562" s="605"/>
      <c r="L562" s="605"/>
      <c r="M562" s="1050" t="s">
        <v>459</v>
      </c>
      <c r="N562" s="1050"/>
      <c r="O562" s="835">
        <v>0.11950723430067574</v>
      </c>
      <c r="P562" s="605"/>
      <c r="Q562" s="605"/>
      <c r="AV562" s="356"/>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49" t="s">
        <v>262</v>
      </c>
      <c r="D563" s="1050"/>
      <c r="E563" s="833">
        <v>2.736947962969066E-3</v>
      </c>
      <c r="F563" s="605"/>
      <c r="G563" s="605"/>
      <c r="H563" s="1050" t="s">
        <v>558</v>
      </c>
      <c r="I563" s="1050"/>
      <c r="J563" s="834">
        <v>3.5889167976920055E-3</v>
      </c>
      <c r="K563" s="605"/>
      <c r="L563" s="605"/>
      <c r="M563" s="1050" t="s">
        <v>464</v>
      </c>
      <c r="N563" s="1050"/>
      <c r="O563" s="835">
        <v>8.4859608702455042E-2</v>
      </c>
      <c r="P563" s="605"/>
      <c r="Q563" s="605"/>
      <c r="AV563" s="356"/>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49" t="s">
        <v>539</v>
      </c>
      <c r="D564" s="1050"/>
      <c r="E564" s="833">
        <v>-7.3774164790180617E-3</v>
      </c>
      <c r="F564" s="605"/>
      <c r="G564" s="605"/>
      <c r="H564" s="1050" t="s">
        <v>571</v>
      </c>
      <c r="I564" s="1050"/>
      <c r="J564" s="834">
        <v>4.9000459266365323E-4</v>
      </c>
      <c r="K564" s="605"/>
      <c r="L564" s="605"/>
      <c r="M564" s="1050" t="s">
        <v>474</v>
      </c>
      <c r="N564" s="1050"/>
      <c r="O564" s="835">
        <v>5.4290970535560113E-4</v>
      </c>
      <c r="P564" s="605"/>
      <c r="Q564" s="605"/>
      <c r="AV564" s="356"/>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49" t="s">
        <v>528</v>
      </c>
      <c r="D565" s="1050"/>
      <c r="E565" s="833">
        <v>-1.8192637615827602E-2</v>
      </c>
      <c r="F565" s="605"/>
      <c r="G565" s="605"/>
      <c r="H565" s="1050" t="s">
        <v>572</v>
      </c>
      <c r="I565" s="1050"/>
      <c r="J565" s="834">
        <v>2.9010179871275779E-4</v>
      </c>
      <c r="K565" s="605"/>
      <c r="L565" s="605"/>
      <c r="M565" s="1050" t="s">
        <v>478</v>
      </c>
      <c r="N565" s="1050"/>
      <c r="O565" s="835">
        <v>7.6287911189895576E-4</v>
      </c>
      <c r="P565" s="605"/>
      <c r="Q565" s="605"/>
      <c r="AV565" s="356"/>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49" t="s">
        <v>513</v>
      </c>
      <c r="D566" s="1050"/>
      <c r="E566" s="833">
        <v>-4.3458916018071635E-2</v>
      </c>
      <c r="F566" s="605"/>
      <c r="G566" s="605"/>
      <c r="H566" s="1050" t="s">
        <v>531</v>
      </c>
      <c r="I566" s="1050"/>
      <c r="J566" s="834">
        <v>5.8843406277646971E-3</v>
      </c>
      <c r="K566" s="605"/>
      <c r="L566" s="605"/>
      <c r="M566" s="1050" t="s">
        <v>510</v>
      </c>
      <c r="N566" s="1050"/>
      <c r="O566" s="835">
        <v>0.10845655615341593</v>
      </c>
      <c r="P566" s="605"/>
      <c r="Q566" s="605"/>
      <c r="AV566" s="356"/>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49" t="s">
        <v>549</v>
      </c>
      <c r="D567" s="1050"/>
      <c r="E567" s="833">
        <v>-4.0748039416100609E-3</v>
      </c>
      <c r="F567" s="605"/>
      <c r="G567" s="605"/>
      <c r="H567" s="1050" t="s">
        <v>550</v>
      </c>
      <c r="I567" s="1050"/>
      <c r="J567" s="834">
        <v>1.955467818123792E-3</v>
      </c>
      <c r="K567" s="605"/>
      <c r="L567" s="605"/>
      <c r="M567" s="1050" t="s">
        <v>522</v>
      </c>
      <c r="N567" s="1050"/>
      <c r="O567" s="835">
        <v>2.696408294840881E-2</v>
      </c>
      <c r="P567" s="605"/>
      <c r="Q567" s="605"/>
      <c r="AV567" s="356"/>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49" t="s">
        <v>547</v>
      </c>
      <c r="D568" s="1050"/>
      <c r="E568" s="833">
        <v>-4.2874357326239268E-3</v>
      </c>
      <c r="F568" s="605"/>
      <c r="G568" s="605"/>
      <c r="H568" s="1050" t="s">
        <v>545</v>
      </c>
      <c r="I568" s="1050"/>
      <c r="J568" s="834">
        <v>4.8310763340810112E-3</v>
      </c>
      <c r="K568" s="605"/>
      <c r="L568" s="605"/>
      <c r="M568" s="1050" t="s">
        <v>357</v>
      </c>
      <c r="N568" s="1050"/>
      <c r="O568" s="835">
        <v>0.26746529371291128</v>
      </c>
      <c r="P568" s="605"/>
      <c r="Q568" s="605"/>
      <c r="AV568" s="356"/>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49" t="s">
        <v>514</v>
      </c>
      <c r="D569" s="1050"/>
      <c r="E569" s="833">
        <v>3.6281770257505064E-2</v>
      </c>
      <c r="F569" s="605"/>
      <c r="G569" s="605"/>
      <c r="H569" s="1050" t="s">
        <v>564</v>
      </c>
      <c r="I569" s="1050"/>
      <c r="J569" s="834">
        <v>6.3975601875107584E-5</v>
      </c>
      <c r="K569" s="605"/>
      <c r="L569" s="605"/>
      <c r="M569" s="1050" t="s">
        <v>521</v>
      </c>
      <c r="N569" s="1050"/>
      <c r="O569" s="835">
        <v>4.8420424139026313E-3</v>
      </c>
      <c r="P569" s="605"/>
      <c r="Q569" s="605"/>
      <c r="AV569" s="356"/>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49" t="s">
        <v>524</v>
      </c>
      <c r="D570" s="1050"/>
      <c r="E570" s="833">
        <v>1.2036121177331353E-2</v>
      </c>
      <c r="F570" s="605"/>
      <c r="G570" s="605"/>
      <c r="H570" s="1050" t="s">
        <v>515</v>
      </c>
      <c r="I570" s="1050"/>
      <c r="J570" s="834">
        <v>8.6177130179224112E-2</v>
      </c>
      <c r="K570" s="605"/>
      <c r="L570" s="605"/>
      <c r="M570" s="1050" t="s">
        <v>540</v>
      </c>
      <c r="N570" s="1050"/>
      <c r="O570" s="835">
        <v>1.4136309097226121E-2</v>
      </c>
      <c r="P570" s="605"/>
      <c r="Q570" s="605"/>
      <c r="AV570" s="356"/>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49" t="s">
        <v>512</v>
      </c>
      <c r="D571" s="1050"/>
      <c r="E571" s="833">
        <v>-4.4039860341222758E-2</v>
      </c>
      <c r="F571" s="605"/>
      <c r="G571" s="605"/>
      <c r="H571" s="1050" t="s">
        <v>523</v>
      </c>
      <c r="I571" s="1050"/>
      <c r="J571" s="834">
        <v>5.0057995863365005E-2</v>
      </c>
      <c r="K571" s="605"/>
      <c r="L571" s="605"/>
      <c r="M571" s="1050" t="s">
        <v>555</v>
      </c>
      <c r="N571" s="1050"/>
      <c r="O571" s="835">
        <v>7.4729442292757438E-3</v>
      </c>
      <c r="P571" s="605"/>
      <c r="Q571" s="605"/>
      <c r="AV571" s="356"/>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49" t="s">
        <v>220</v>
      </c>
      <c r="D572" s="1050"/>
      <c r="E572" s="833">
        <v>7.6119813486553549E-3</v>
      </c>
      <c r="F572" s="605"/>
      <c r="G572" s="605"/>
      <c r="H572" s="1050" t="s">
        <v>548</v>
      </c>
      <c r="I572" s="1050"/>
      <c r="J572" s="834">
        <v>1.737175525483662E-2</v>
      </c>
      <c r="K572" s="605"/>
      <c r="L572" s="605"/>
      <c r="M572" s="1050" t="s">
        <v>516</v>
      </c>
      <c r="N572" s="1050"/>
      <c r="O572" s="835">
        <v>2.718693620601462E-2</v>
      </c>
      <c r="P572" s="605"/>
      <c r="Q572" s="605"/>
      <c r="AV572" s="356"/>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49" t="s">
        <v>506</v>
      </c>
      <c r="D573" s="1050"/>
      <c r="E573" s="833">
        <v>7.149586515455042E-2</v>
      </c>
      <c r="F573" s="605"/>
      <c r="G573" s="605"/>
      <c r="H573" s="1050" t="s">
        <v>535</v>
      </c>
      <c r="I573" s="1050"/>
      <c r="J573" s="834">
        <v>1.6159535763982699E-2</v>
      </c>
      <c r="K573" s="605"/>
      <c r="L573" s="605"/>
      <c r="M573" s="1050" t="s">
        <v>552</v>
      </c>
      <c r="N573" s="1050"/>
      <c r="O573" s="835">
        <v>8.7120941802328955E-4</v>
      </c>
      <c r="P573" s="605"/>
      <c r="Q573" s="605"/>
      <c r="AV573" s="356"/>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49" t="s">
        <v>258</v>
      </c>
      <c r="D574" s="1050"/>
      <c r="E574" s="833">
        <v>-6.7060617269488008E-3</v>
      </c>
      <c r="F574" s="605"/>
      <c r="G574" s="605"/>
      <c r="H574" s="1050" t="s">
        <v>518</v>
      </c>
      <c r="I574" s="1050"/>
      <c r="J574" s="834">
        <v>7.2240252965124707E-2</v>
      </c>
      <c r="K574" s="605"/>
      <c r="L574" s="605"/>
      <c r="M574" s="1050" t="s">
        <v>542</v>
      </c>
      <c r="N574" s="1050"/>
      <c r="O574" s="835">
        <v>3.0610730607784067E-3</v>
      </c>
      <c r="P574" s="605"/>
      <c r="Q574" s="605"/>
      <c r="AV574" s="356"/>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49" t="s">
        <v>551</v>
      </c>
      <c r="D575" s="1050"/>
      <c r="E575" s="833">
        <v>-4.0312790792426008E-3</v>
      </c>
      <c r="F575" s="605"/>
      <c r="G575" s="605"/>
      <c r="H575" s="1050" t="s">
        <v>529</v>
      </c>
      <c r="I575" s="1050"/>
      <c r="J575" s="834">
        <v>4.0953406951626581E-2</v>
      </c>
      <c r="K575" s="605"/>
      <c r="L575" s="605"/>
      <c r="M575" s="1050" t="s">
        <v>526</v>
      </c>
      <c r="N575" s="1050"/>
      <c r="O575" s="835">
        <v>2.5703037667707554E-2</v>
      </c>
      <c r="P575" s="605"/>
      <c r="Q575" s="605"/>
      <c r="AV575" s="356"/>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49" t="s">
        <v>507</v>
      </c>
      <c r="D576" s="1050"/>
      <c r="E576" s="833">
        <v>-6.7530400585385994E-2</v>
      </c>
      <c r="F576" s="605"/>
      <c r="G576" s="605"/>
      <c r="H576" s="1050" t="s">
        <v>534</v>
      </c>
      <c r="I576" s="1050"/>
      <c r="J576" s="834">
        <v>2.7183471664520793E-2</v>
      </c>
      <c r="K576" s="605"/>
      <c r="L576" s="605"/>
      <c r="M576" s="1050" t="s">
        <v>557</v>
      </c>
      <c r="N576" s="1050"/>
      <c r="O576" s="835">
        <v>7.4125264391337962E-3</v>
      </c>
      <c r="P576" s="605"/>
      <c r="Q576" s="605"/>
      <c r="AV576" s="356"/>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49" t="s">
        <v>525</v>
      </c>
      <c r="D577" s="1050"/>
      <c r="E577" s="833">
        <v>-1.898494658942983E-2</v>
      </c>
      <c r="F577" s="605"/>
      <c r="G577" s="605"/>
      <c r="H577" s="1050" t="s">
        <v>553</v>
      </c>
      <c r="I577" s="1050"/>
      <c r="J577" s="834">
        <v>5.4972666189228364E-3</v>
      </c>
      <c r="K577" s="605"/>
      <c r="L577" s="605"/>
      <c r="M577" s="1050" t="s">
        <v>558</v>
      </c>
      <c r="N577" s="1050"/>
      <c r="O577" s="835">
        <v>7.01627911330765E-3</v>
      </c>
      <c r="P577" s="605"/>
      <c r="Q577" s="605"/>
      <c r="AV577" s="356"/>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49" t="s">
        <v>556</v>
      </c>
      <c r="D578" s="1050"/>
      <c r="E578" s="833">
        <v>-3.5297012447753E-3</v>
      </c>
      <c r="F578" s="605"/>
      <c r="G578" s="605"/>
      <c r="H578" s="1050" t="s">
        <v>536</v>
      </c>
      <c r="I578" s="1050"/>
      <c r="J578" s="834">
        <v>2.4529914412468046E-2</v>
      </c>
      <c r="K578" s="605"/>
      <c r="L578" s="605"/>
      <c r="M578" s="1050" t="s">
        <v>571</v>
      </c>
      <c r="N578" s="1050"/>
      <c r="O578" s="835">
        <v>1.0009035748681332E-3</v>
      </c>
      <c r="P578" s="605"/>
      <c r="Q578" s="605"/>
      <c r="AV578" s="356"/>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49" t="s">
        <v>563</v>
      </c>
      <c r="D579" s="1050"/>
      <c r="E579" s="833">
        <v>1.1866494990208213E-3</v>
      </c>
      <c r="F579" s="605"/>
      <c r="G579" s="605"/>
      <c r="H579" s="1050" t="s">
        <v>532</v>
      </c>
      <c r="I579" s="1050"/>
      <c r="J579" s="834">
        <v>2.7704807666986173E-2</v>
      </c>
      <c r="K579" s="605"/>
      <c r="L579" s="605"/>
      <c r="M579" s="1050" t="s">
        <v>572</v>
      </c>
      <c r="N579" s="1050"/>
      <c r="O579" s="835">
        <v>4.1012684168589803E-5</v>
      </c>
      <c r="P579" s="605"/>
      <c r="Q579" s="605"/>
      <c r="AV579" s="356"/>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49" t="s">
        <v>508</v>
      </c>
      <c r="D580" s="1050"/>
      <c r="E580" s="833">
        <v>6.9139766693361471E-2</v>
      </c>
      <c r="F580" s="605"/>
      <c r="G580" s="605"/>
      <c r="H580" s="1050" t="s">
        <v>538</v>
      </c>
      <c r="I580" s="1050"/>
      <c r="J580" s="834">
        <v>2.2923794693016586E-2</v>
      </c>
      <c r="K580" s="605"/>
      <c r="L580" s="605"/>
      <c r="M580" s="1050" t="s">
        <v>531</v>
      </c>
      <c r="N580" s="1050"/>
      <c r="O580" s="835">
        <v>2.3037575925377377E-2</v>
      </c>
      <c r="P580" s="605"/>
      <c r="Q580" s="605"/>
      <c r="AV580" s="356"/>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49" t="s">
        <v>527</v>
      </c>
      <c r="D581" s="1050"/>
      <c r="E581" s="833">
        <v>1.2855464207366768E-2</v>
      </c>
      <c r="F581" s="605"/>
      <c r="G581" s="605"/>
      <c r="H581" s="1050" t="s">
        <v>569</v>
      </c>
      <c r="I581" s="1050"/>
      <c r="J581" s="837">
        <v>3.2670704538779495E-3</v>
      </c>
      <c r="K581" s="605"/>
      <c r="L581" s="605"/>
      <c r="M581" s="1050" t="s">
        <v>550</v>
      </c>
      <c r="N581" s="1050"/>
      <c r="O581" s="835">
        <v>7.752108910723185E-3</v>
      </c>
      <c r="P581" s="605"/>
      <c r="Q581" s="605"/>
      <c r="AV581" s="356"/>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49" t="s">
        <v>544</v>
      </c>
      <c r="D582" s="1050"/>
      <c r="E582" s="833">
        <v>5.946294654005542E-3</v>
      </c>
      <c r="F582" s="605"/>
      <c r="G582" s="605"/>
      <c r="H582" s="1050"/>
      <c r="I582" s="1050"/>
      <c r="J582" s="605"/>
      <c r="K582" s="605"/>
      <c r="L582" s="605"/>
      <c r="M582" s="1050" t="s">
        <v>545</v>
      </c>
      <c r="N582" s="1050"/>
      <c r="O582" s="835">
        <v>1.1220416506506363E-2</v>
      </c>
      <c r="P582" s="605"/>
      <c r="Q582" s="605"/>
      <c r="AV582" s="356"/>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49" t="s">
        <v>562</v>
      </c>
      <c r="D583" s="1050"/>
      <c r="E583" s="833">
        <v>-1.9383933564803757E-3</v>
      </c>
      <c r="F583" s="605"/>
      <c r="G583" s="605"/>
      <c r="H583" s="1050"/>
      <c r="I583" s="1050"/>
      <c r="J583" s="605"/>
      <c r="K583" s="605"/>
      <c r="L583" s="605"/>
      <c r="M583" s="1050" t="s">
        <v>564</v>
      </c>
      <c r="N583" s="1050"/>
      <c r="O583" s="835">
        <v>3.8507892559571919E-3</v>
      </c>
      <c r="P583" s="605"/>
      <c r="Q583" s="605"/>
      <c r="AV583" s="356"/>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49" t="s">
        <v>231</v>
      </c>
      <c r="D584" s="1050"/>
      <c r="E584" s="833">
        <v>1.7676295043904028E-2</v>
      </c>
      <c r="F584" s="605"/>
      <c r="G584" s="605"/>
      <c r="H584" s="1050" t="s">
        <v>268</v>
      </c>
      <c r="I584" s="1050"/>
      <c r="J584" s="1050"/>
      <c r="K584" s="1050"/>
      <c r="L584" s="1050"/>
      <c r="M584" s="1050" t="s">
        <v>515</v>
      </c>
      <c r="N584" s="1050"/>
      <c r="O584" s="835">
        <v>3.6221487735197622E-2</v>
      </c>
      <c r="P584" s="605"/>
      <c r="Q584" s="605"/>
      <c r="AV584" s="356"/>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49" t="s">
        <v>234</v>
      </c>
      <c r="D585" s="1050"/>
      <c r="E585" s="833">
        <v>1.7885243687716254E-2</v>
      </c>
      <c r="F585" s="605"/>
      <c r="G585" s="605"/>
      <c r="H585" s="1050" t="s">
        <v>209</v>
      </c>
      <c r="I585" s="1050"/>
      <c r="J585" s="1053" t="s">
        <v>269</v>
      </c>
      <c r="K585" s="1054"/>
      <c r="L585" s="1055"/>
      <c r="M585" s="1050" t="s">
        <v>523</v>
      </c>
      <c r="N585" s="1050"/>
      <c r="O585" s="835">
        <v>8.4721829273485399E-3</v>
      </c>
      <c r="P585" s="605"/>
      <c r="Q585" s="605"/>
      <c r="AV585" s="356"/>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49" t="s">
        <v>221</v>
      </c>
      <c r="D586" s="1050"/>
      <c r="E586" s="833">
        <v>7.8439943056226979E-2</v>
      </c>
      <c r="F586" s="605"/>
      <c r="G586" s="605"/>
      <c r="H586" s="1050"/>
      <c r="I586" s="1050"/>
      <c r="J586" s="822" t="s">
        <v>191</v>
      </c>
      <c r="K586" s="823" t="s">
        <v>270</v>
      </c>
      <c r="L586" s="824" t="s">
        <v>271</v>
      </c>
      <c r="M586" s="1050" t="s">
        <v>548</v>
      </c>
      <c r="N586" s="1050"/>
      <c r="O586" s="835">
        <v>6.2794604367138194E-3</v>
      </c>
      <c r="P586" s="605"/>
      <c r="Q586" s="605"/>
      <c r="AV586" s="356"/>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49" t="s">
        <v>503</v>
      </c>
      <c r="D587" s="1050"/>
      <c r="E587" s="833">
        <v>-9.4764296090284472E-2</v>
      </c>
      <c r="F587" s="605"/>
      <c r="G587" s="605"/>
      <c r="H587" s="1050" t="s">
        <v>210</v>
      </c>
      <c r="I587" s="1050"/>
      <c r="J587" s="843">
        <v>6.8137561336507639</v>
      </c>
      <c r="K587" s="844">
        <v>7.8319036018974302</v>
      </c>
      <c r="L587" s="845">
        <v>7.8319036018974302</v>
      </c>
      <c r="M587" s="1050" t="s">
        <v>535</v>
      </c>
      <c r="N587" s="1050"/>
      <c r="O587" s="835">
        <v>1.7463493716172913E-2</v>
      </c>
      <c r="P587" s="605"/>
      <c r="Q587" s="605"/>
      <c r="AV587" s="356"/>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49" t="s">
        <v>570</v>
      </c>
      <c r="D588" s="1050"/>
      <c r="E588" s="833">
        <v>-2.9028160674307075E-4</v>
      </c>
      <c r="F588" s="605"/>
      <c r="G588" s="605"/>
      <c r="H588" s="1050"/>
      <c r="I588" s="1050"/>
      <c r="J588" s="605"/>
      <c r="K588" s="605"/>
      <c r="L588" s="605"/>
      <c r="M588" s="1050" t="s">
        <v>518</v>
      </c>
      <c r="N588" s="1050"/>
      <c r="O588" s="835">
        <v>4.2977870959508647E-2</v>
      </c>
      <c r="P588" s="605"/>
      <c r="Q588" s="605"/>
      <c r="AV588" s="356"/>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49" t="s">
        <v>263</v>
      </c>
      <c r="D589" s="1050"/>
      <c r="E589" s="833">
        <v>2.0197924736871974E-3</v>
      </c>
      <c r="F589" s="605"/>
      <c r="G589" s="605"/>
      <c r="H589" s="1050"/>
      <c r="I589" s="1050"/>
      <c r="J589" s="605"/>
      <c r="K589" s="605"/>
      <c r="L589" s="605"/>
      <c r="M589" s="1050" t="s">
        <v>529</v>
      </c>
      <c r="N589" s="1050"/>
      <c r="O589" s="835">
        <v>2.009592238546604E-2</v>
      </c>
      <c r="P589" s="605"/>
      <c r="Q589" s="605"/>
      <c r="AV589" s="356"/>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t="s">
        <v>541</v>
      </c>
      <c r="D590" s="1050"/>
      <c r="E590" s="833">
        <v>6.8310997964075738E-3</v>
      </c>
      <c r="F590" s="605"/>
      <c r="G590" s="605"/>
      <c r="H590" s="1050" t="s">
        <v>272</v>
      </c>
      <c r="I590" s="1050"/>
      <c r="J590" s="1050"/>
      <c r="K590" s="605"/>
      <c r="L590" s="605"/>
      <c r="M590" s="1050" t="s">
        <v>534</v>
      </c>
      <c r="N590" s="1050"/>
      <c r="O590" s="835">
        <v>1.2472750986660619E-2</v>
      </c>
      <c r="P590" s="605"/>
      <c r="Q590" s="605"/>
      <c r="AV590" s="356"/>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t="s">
        <v>251</v>
      </c>
      <c r="D591" s="1050"/>
      <c r="E591" s="833">
        <v>-4.641072780525589E-4</v>
      </c>
      <c r="F591" s="605"/>
      <c r="G591" s="605"/>
      <c r="H591" s="1050"/>
      <c r="I591" s="1050"/>
      <c r="J591" s="825" t="s">
        <v>209</v>
      </c>
      <c r="K591" s="605"/>
      <c r="L591" s="605"/>
      <c r="M591" s="1050" t="s">
        <v>553</v>
      </c>
      <c r="N591" s="1050"/>
      <c r="O591" s="835">
        <v>7.7223243471295985E-3</v>
      </c>
      <c r="P591" s="605"/>
      <c r="Q591" s="605"/>
      <c r="AV591" s="356"/>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49" t="s">
        <v>520</v>
      </c>
      <c r="D592" s="1050"/>
      <c r="E592" s="833">
        <v>-2.5032887941930593E-2</v>
      </c>
      <c r="F592" s="605"/>
      <c r="G592" s="605"/>
      <c r="H592" s="1050"/>
      <c r="I592" s="1050"/>
      <c r="J592" s="846" t="s">
        <v>210</v>
      </c>
      <c r="K592" s="605"/>
      <c r="L592" s="605"/>
      <c r="M592" s="1050" t="s">
        <v>536</v>
      </c>
      <c r="N592" s="1050"/>
      <c r="O592" s="835">
        <v>7.537101924036037E-3</v>
      </c>
      <c r="P592" s="605"/>
      <c r="Q592" s="605"/>
      <c r="AV592" s="356"/>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49" t="s">
        <v>530</v>
      </c>
      <c r="D593" s="1050"/>
      <c r="E593" s="833">
        <v>1.49185846023502E-2</v>
      </c>
      <c r="F593" s="605"/>
      <c r="G593" s="605"/>
      <c r="H593" s="1050" t="s">
        <v>243</v>
      </c>
      <c r="I593" s="1050"/>
      <c r="J593" s="831">
        <v>-2.0166480765402728E-2</v>
      </c>
      <c r="K593" s="605"/>
      <c r="L593" s="605"/>
      <c r="M593" s="1050" t="s">
        <v>532</v>
      </c>
      <c r="N593" s="1050"/>
      <c r="O593" s="835">
        <v>8.5083637953377589E-3</v>
      </c>
      <c r="P593" s="605"/>
      <c r="Q593" s="605"/>
      <c r="AV593" s="356"/>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49" t="s">
        <v>568</v>
      </c>
      <c r="D594" s="1050"/>
      <c r="E594" s="833">
        <v>-6.5452161240185647E-4</v>
      </c>
      <c r="F594" s="605"/>
      <c r="G594" s="605"/>
      <c r="H594" s="1050" t="s">
        <v>502</v>
      </c>
      <c r="I594" s="1050"/>
      <c r="J594" s="834">
        <v>-0.10265246082241353</v>
      </c>
      <c r="K594" s="605"/>
      <c r="L594" s="605"/>
      <c r="M594" s="1050" t="s">
        <v>538</v>
      </c>
      <c r="N594" s="1050"/>
      <c r="O594" s="835">
        <v>2.3611464756983572E-3</v>
      </c>
      <c r="P594" s="605"/>
      <c r="Q594" s="605"/>
      <c r="AV594" s="356"/>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t="s">
        <v>501</v>
      </c>
      <c r="D595" s="1050"/>
      <c r="E595" s="833">
        <v>0.10843707156620555</v>
      </c>
      <c r="F595" s="605"/>
      <c r="G595" s="605"/>
      <c r="H595" s="1050" t="s">
        <v>546</v>
      </c>
      <c r="I595" s="1050"/>
      <c r="J595" s="834">
        <v>-3.1607154306365717E-3</v>
      </c>
      <c r="K595" s="605"/>
      <c r="L595" s="605"/>
      <c r="M595" s="1050" t="s">
        <v>569</v>
      </c>
      <c r="N595" s="1050"/>
      <c r="O595" s="838">
        <v>6.6389258323052845E-4</v>
      </c>
      <c r="P595" s="605"/>
      <c r="Q595" s="605"/>
      <c r="AV595" s="356"/>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t="s">
        <v>519</v>
      </c>
      <c r="D596" s="1050"/>
      <c r="E596" s="833">
        <v>-1.0415768959766749E-2</v>
      </c>
      <c r="F596" s="605"/>
      <c r="G596" s="605"/>
      <c r="H596" s="1050" t="s">
        <v>567</v>
      </c>
      <c r="I596" s="1050"/>
      <c r="J596" s="834">
        <v>-2.9862919144441817E-3</v>
      </c>
      <c r="K596" s="605"/>
      <c r="L596" s="605"/>
      <c r="M596" s="1050"/>
      <c r="N596" s="1050"/>
      <c r="O596" s="605"/>
      <c r="P596" s="605"/>
      <c r="Q596" s="605"/>
      <c r="AV596" s="356"/>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t="s">
        <v>554</v>
      </c>
      <c r="D597" s="1050"/>
      <c r="E597" s="833">
        <v>3.9535799216592468E-3</v>
      </c>
      <c r="F597" s="605"/>
      <c r="G597" s="605"/>
      <c r="H597" s="1050" t="s">
        <v>559</v>
      </c>
      <c r="I597" s="1050"/>
      <c r="J597" s="834">
        <v>4.6636142564769557E-4</v>
      </c>
      <c r="K597" s="605"/>
      <c r="L597" s="605"/>
      <c r="M597" s="1050"/>
      <c r="N597" s="1050"/>
      <c r="O597" s="605"/>
      <c r="P597" s="605"/>
      <c r="Q597" s="605"/>
      <c r="AV597" s="356"/>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t="s">
        <v>543</v>
      </c>
      <c r="D598" s="1050"/>
      <c r="E598" s="833">
        <v>-2.9126124353519279E-4</v>
      </c>
      <c r="F598" s="605"/>
      <c r="G598" s="605"/>
      <c r="H598" s="1050" t="s">
        <v>511</v>
      </c>
      <c r="I598" s="1050"/>
      <c r="J598" s="834">
        <v>4.7952236984152817E-2</v>
      </c>
      <c r="K598" s="605"/>
      <c r="L598" s="605"/>
      <c r="M598" s="1050" t="s">
        <v>268</v>
      </c>
      <c r="N598" s="1050"/>
      <c r="O598" s="1050"/>
      <c r="P598" s="1050"/>
      <c r="Q598" s="1050"/>
      <c r="AV598" s="356"/>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t="s">
        <v>537</v>
      </c>
      <c r="D599" s="1050"/>
      <c r="E599" s="833">
        <v>-7.4999929107758987E-3</v>
      </c>
      <c r="F599" s="605"/>
      <c r="G599" s="605"/>
      <c r="H599" s="1050" t="s">
        <v>504</v>
      </c>
      <c r="I599" s="1050"/>
      <c r="J599" s="834">
        <v>4.8780240050815625E-2</v>
      </c>
      <c r="K599" s="605"/>
      <c r="L599" s="605"/>
      <c r="M599" s="1050" t="s">
        <v>209</v>
      </c>
      <c r="N599" s="1050"/>
      <c r="O599" s="1053" t="s">
        <v>269</v>
      </c>
      <c r="P599" s="1054"/>
      <c r="Q599" s="1055"/>
      <c r="AV599" s="356"/>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t="s">
        <v>505</v>
      </c>
      <c r="D600" s="1050"/>
      <c r="E600" s="833">
        <v>-3.6429709584384969E-2</v>
      </c>
      <c r="F600" s="605"/>
      <c r="G600" s="605"/>
      <c r="H600" s="1050" t="s">
        <v>517</v>
      </c>
      <c r="I600" s="1050"/>
      <c r="J600" s="834">
        <v>2.1417228393380696E-2</v>
      </c>
      <c r="K600" s="605"/>
      <c r="L600" s="605"/>
      <c r="M600" s="1050"/>
      <c r="N600" s="1050"/>
      <c r="O600" s="826" t="s">
        <v>191</v>
      </c>
      <c r="P600" s="827" t="s">
        <v>270</v>
      </c>
      <c r="Q600" s="828" t="s">
        <v>271</v>
      </c>
      <c r="AV600" s="356"/>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t="s">
        <v>533</v>
      </c>
      <c r="D601" s="1050"/>
      <c r="E601" s="833">
        <v>-1.0467976310881897E-2</v>
      </c>
      <c r="F601" s="605"/>
      <c r="G601" s="605"/>
      <c r="H601" s="1050" t="s">
        <v>262</v>
      </c>
      <c r="I601" s="1050"/>
      <c r="J601" s="834">
        <v>3.3276275206540839E-4</v>
      </c>
      <c r="K601" s="605"/>
      <c r="L601" s="605"/>
      <c r="M601" s="1050" t="s">
        <v>210</v>
      </c>
      <c r="N601" s="1050"/>
      <c r="O601" s="847">
        <v>6.2804915590572747</v>
      </c>
      <c r="P601" s="848">
        <v>6.6813739989971008</v>
      </c>
      <c r="Q601" s="849">
        <v>6.6813739989971008</v>
      </c>
      <c r="AV601" s="356"/>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t="s">
        <v>560</v>
      </c>
      <c r="D602" s="1050"/>
      <c r="E602" s="833">
        <v>2.362858612685734E-3</v>
      </c>
      <c r="F602" s="605"/>
      <c r="G602" s="605"/>
      <c r="H602" s="1050" t="s">
        <v>528</v>
      </c>
      <c r="I602" s="1050"/>
      <c r="J602" s="834">
        <v>-2.5382717537156964E-2</v>
      </c>
      <c r="K602" s="605"/>
      <c r="L602" s="605"/>
      <c r="M602" s="1050"/>
      <c r="N602" s="1050"/>
      <c r="O602" s="605"/>
      <c r="P602" s="605"/>
      <c r="Q602" s="605"/>
      <c r="AV602" s="356"/>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t="s">
        <v>561</v>
      </c>
      <c r="D603" s="1050"/>
      <c r="E603" s="833">
        <v>2.3628586126855666E-3</v>
      </c>
      <c r="F603" s="605"/>
      <c r="G603" s="605"/>
      <c r="H603" s="1050" t="s">
        <v>513</v>
      </c>
      <c r="I603" s="1050"/>
      <c r="J603" s="834">
        <v>-4.9567183195223442E-2</v>
      </c>
      <c r="K603" s="605"/>
      <c r="L603" s="605"/>
      <c r="M603" s="1050"/>
      <c r="N603" s="1050"/>
      <c r="O603" s="605"/>
      <c r="P603" s="605"/>
      <c r="Q603" s="605"/>
      <c r="AV603" s="356"/>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t="s">
        <v>509</v>
      </c>
      <c r="D604" s="1050"/>
      <c r="E604" s="833">
        <v>-5.5320051393344831E-2</v>
      </c>
      <c r="F604" s="605"/>
      <c r="G604" s="605"/>
      <c r="H604" s="1050" t="s">
        <v>549</v>
      </c>
      <c r="I604" s="1050"/>
      <c r="J604" s="834">
        <v>-1.4402896440902636E-2</v>
      </c>
      <c r="K604" s="605"/>
      <c r="L604" s="605"/>
      <c r="M604" s="1050" t="s">
        <v>272</v>
      </c>
      <c r="N604" s="1050"/>
      <c r="O604" s="1050"/>
      <c r="P604" s="605"/>
      <c r="Q604" s="605"/>
      <c r="AV604" s="356"/>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t="s">
        <v>215</v>
      </c>
      <c r="D605" s="1050"/>
      <c r="E605" s="833">
        <v>0.10854507992177295</v>
      </c>
      <c r="F605" s="605"/>
      <c r="G605" s="605"/>
      <c r="H605" s="1050" t="s">
        <v>547</v>
      </c>
      <c r="I605" s="1050"/>
      <c r="J605" s="834">
        <v>-1.8919789686559031E-2</v>
      </c>
      <c r="K605" s="605"/>
      <c r="L605" s="605"/>
      <c r="M605" s="1050"/>
      <c r="N605" s="1050"/>
      <c r="O605" s="829" t="s">
        <v>209</v>
      </c>
      <c r="P605" s="605"/>
      <c r="Q605" s="605"/>
      <c r="AV605" s="356"/>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t="s">
        <v>226</v>
      </c>
      <c r="D606" s="1050"/>
      <c r="E606" s="833">
        <v>5.3771444626561943E-2</v>
      </c>
      <c r="F606" s="605"/>
      <c r="G606" s="605"/>
      <c r="H606" s="1050" t="s">
        <v>514</v>
      </c>
      <c r="I606" s="1050"/>
      <c r="J606" s="834">
        <v>2.8117964980162044E-2</v>
      </c>
      <c r="K606" s="605"/>
      <c r="L606" s="605"/>
      <c r="M606" s="1050"/>
      <c r="N606" s="1050"/>
      <c r="O606" s="850" t="s">
        <v>210</v>
      </c>
      <c r="P606" s="605"/>
      <c r="Q606" s="605"/>
      <c r="AV606" s="356"/>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t="s">
        <v>219</v>
      </c>
      <c r="D607" s="1050"/>
      <c r="E607" s="833">
        <v>0.10320019152421864</v>
      </c>
      <c r="F607" s="605"/>
      <c r="G607" s="605"/>
      <c r="H607" s="1050" t="s">
        <v>524</v>
      </c>
      <c r="I607" s="1050"/>
      <c r="J607" s="834">
        <v>7.5646688930303095E-3</v>
      </c>
      <c r="K607" s="605"/>
      <c r="L607" s="605"/>
      <c r="M607" s="1050" t="s">
        <v>243</v>
      </c>
      <c r="N607" s="1050"/>
      <c r="O607" s="832">
        <v>-3.3857931715071676E-2</v>
      </c>
      <c r="P607" s="605"/>
      <c r="Q607" s="605"/>
      <c r="AV607" s="356"/>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t="s">
        <v>224</v>
      </c>
      <c r="D608" s="1050"/>
      <c r="E608" s="833">
        <v>8.1860417747540659E-2</v>
      </c>
      <c r="F608" s="605"/>
      <c r="G608" s="605"/>
      <c r="H608" s="1050" t="s">
        <v>512</v>
      </c>
      <c r="I608" s="1050"/>
      <c r="J608" s="834">
        <v>-5.1602264217823504E-2</v>
      </c>
      <c r="K608" s="605"/>
      <c r="L608" s="605"/>
      <c r="M608" s="1050" t="s">
        <v>502</v>
      </c>
      <c r="N608" s="1050"/>
      <c r="O608" s="835">
        <v>-0.11734505694439575</v>
      </c>
      <c r="P608" s="605"/>
      <c r="Q608" s="605"/>
      <c r="AV608" s="356"/>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t="s">
        <v>238</v>
      </c>
      <c r="D609" s="1050"/>
      <c r="E609" s="833">
        <v>-7.000037193551329E-4</v>
      </c>
      <c r="F609" s="605"/>
      <c r="G609" s="605"/>
      <c r="H609" s="1050" t="s">
        <v>220</v>
      </c>
      <c r="I609" s="1050"/>
      <c r="J609" s="834">
        <v>-1.2768653590171706E-2</v>
      </c>
      <c r="K609" s="605"/>
      <c r="L609" s="605"/>
      <c r="M609" s="1050" t="s">
        <v>546</v>
      </c>
      <c r="N609" s="1050"/>
      <c r="O609" s="835">
        <v>-7.4087174667820674E-3</v>
      </c>
      <c r="P609" s="605"/>
      <c r="Q609" s="605"/>
      <c r="AV609" s="356"/>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t="s">
        <v>230</v>
      </c>
      <c r="D610" s="1050"/>
      <c r="E610" s="833">
        <v>3.5932505080840255E-2</v>
      </c>
      <c r="F610" s="605"/>
      <c r="G610" s="605"/>
      <c r="H610" s="1050" t="s">
        <v>506</v>
      </c>
      <c r="I610" s="1050"/>
      <c r="J610" s="834">
        <v>6.0376201972728305E-2</v>
      </c>
      <c r="K610" s="605"/>
      <c r="L610" s="605"/>
      <c r="M610" s="1050" t="s">
        <v>566</v>
      </c>
      <c r="N610" s="1050"/>
      <c r="O610" s="835">
        <v>-1.010137185570968E-4</v>
      </c>
      <c r="P610" s="605"/>
      <c r="Q610" s="605"/>
      <c r="AV610" s="356"/>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t="s">
        <v>228</v>
      </c>
      <c r="D611" s="1050"/>
      <c r="E611" s="833">
        <v>5.1020969713370341E-2</v>
      </c>
      <c r="F611" s="605"/>
      <c r="G611" s="605"/>
      <c r="H611" s="1050" t="s">
        <v>258</v>
      </c>
      <c r="I611" s="1050"/>
      <c r="J611" s="834">
        <v>-2.2664327629906733E-3</v>
      </c>
      <c r="K611" s="605"/>
      <c r="L611" s="605"/>
      <c r="M611" s="1050" t="s">
        <v>565</v>
      </c>
      <c r="N611" s="1050"/>
      <c r="O611" s="835">
        <v>-1.0104789845143247E-4</v>
      </c>
      <c r="P611" s="605"/>
      <c r="Q611" s="605"/>
      <c r="AV611" s="356"/>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t="s">
        <v>457</v>
      </c>
      <c r="D612" s="1050"/>
      <c r="E612" s="833">
        <v>6.8549205638721661E-2</v>
      </c>
      <c r="F612" s="605"/>
      <c r="G612" s="605"/>
      <c r="H612" s="1050" t="s">
        <v>551</v>
      </c>
      <c r="I612" s="1050"/>
      <c r="J612" s="834">
        <v>-6.3429109306536186E-3</v>
      </c>
      <c r="K612" s="605"/>
      <c r="L612" s="605"/>
      <c r="M612" s="1050" t="s">
        <v>567</v>
      </c>
      <c r="N612" s="1050"/>
      <c r="O612" s="835">
        <v>4.6696647177200257E-4</v>
      </c>
      <c r="P612" s="605"/>
      <c r="Q612" s="605"/>
      <c r="AV612" s="356"/>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t="s">
        <v>459</v>
      </c>
      <c r="D613" s="1050"/>
      <c r="E613" s="833">
        <v>5.4989315755310297E-2</v>
      </c>
      <c r="F613" s="605"/>
      <c r="G613" s="605"/>
      <c r="H613" s="1050" t="s">
        <v>507</v>
      </c>
      <c r="I613" s="1050"/>
      <c r="J613" s="834">
        <v>-6.3551068223010446E-2</v>
      </c>
      <c r="K613" s="605"/>
      <c r="L613" s="605"/>
      <c r="M613" s="1050" t="s">
        <v>559</v>
      </c>
      <c r="N613" s="1050"/>
      <c r="O613" s="835">
        <v>1.948686740882192E-3</v>
      </c>
      <c r="P613" s="605"/>
      <c r="Q613" s="605"/>
      <c r="AV613" s="356"/>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t="s">
        <v>464</v>
      </c>
      <c r="D614" s="1050"/>
      <c r="E614" s="833">
        <v>5.1900343508056564E-2</v>
      </c>
      <c r="F614" s="605"/>
      <c r="G614" s="605"/>
      <c r="H614" s="1050" t="s">
        <v>525</v>
      </c>
      <c r="I614" s="1050"/>
      <c r="J614" s="834">
        <v>-2.3169640903924826E-2</v>
      </c>
      <c r="K614" s="605"/>
      <c r="L614" s="605"/>
      <c r="M614" s="1050" t="s">
        <v>511</v>
      </c>
      <c r="N614" s="1050"/>
      <c r="O614" s="835">
        <v>5.0908714902357065E-2</v>
      </c>
      <c r="P614" s="605"/>
      <c r="Q614" s="605"/>
      <c r="AV614" s="356"/>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t="s">
        <v>474</v>
      </c>
      <c r="D615" s="1050"/>
      <c r="E615" s="833">
        <v>3.0096666989294846E-4</v>
      </c>
      <c r="F615" s="605"/>
      <c r="G615" s="605"/>
      <c r="H615" s="1050" t="s">
        <v>508</v>
      </c>
      <c r="I615" s="1050"/>
      <c r="J615" s="834">
        <v>5.680002798785392E-2</v>
      </c>
      <c r="K615" s="605"/>
      <c r="L615" s="605"/>
      <c r="M615" s="1050" t="s">
        <v>504</v>
      </c>
      <c r="N615" s="1050"/>
      <c r="O615" s="835">
        <v>0.10189380796415141</v>
      </c>
      <c r="P615" s="605"/>
      <c r="Q615" s="605"/>
      <c r="AV615" s="356"/>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t="s">
        <v>478</v>
      </c>
      <c r="D616" s="1050"/>
      <c r="E616" s="833">
        <v>3.7807773200053069E-3</v>
      </c>
      <c r="F616" s="605"/>
      <c r="G616" s="605"/>
      <c r="H616" s="1050" t="s">
        <v>527</v>
      </c>
      <c r="I616" s="1050"/>
      <c r="J616" s="834">
        <v>7.218731342583243E-3</v>
      </c>
      <c r="K616" s="605"/>
      <c r="L616" s="605"/>
      <c r="M616" s="1050" t="s">
        <v>517</v>
      </c>
      <c r="N616" s="1050"/>
      <c r="O616" s="835">
        <v>3.6050722904652874E-2</v>
      </c>
      <c r="P616" s="605"/>
      <c r="Q616" s="605"/>
      <c r="AV616" s="356"/>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t="s">
        <v>510</v>
      </c>
      <c r="D617" s="1050"/>
      <c r="E617" s="833">
        <v>5.3535459098812362E-2</v>
      </c>
      <c r="F617" s="605"/>
      <c r="G617" s="605"/>
      <c r="H617" s="1050" t="s">
        <v>544</v>
      </c>
      <c r="I617" s="1050"/>
      <c r="J617" s="834">
        <v>1.0815047375213242E-2</v>
      </c>
      <c r="K617" s="605"/>
      <c r="L617" s="605"/>
      <c r="M617" s="1050" t="s">
        <v>262</v>
      </c>
      <c r="N617" s="1050"/>
      <c r="O617" s="835">
        <v>3.6160859223276533E-3</v>
      </c>
      <c r="P617" s="605"/>
      <c r="Q617" s="605"/>
      <c r="AV617" s="356"/>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t="s">
        <v>522</v>
      </c>
      <c r="D618" s="1050"/>
      <c r="E618" s="833">
        <v>2.0284943752343645E-2</v>
      </c>
      <c r="F618" s="605"/>
      <c r="G618" s="605"/>
      <c r="H618" s="1050" t="s">
        <v>562</v>
      </c>
      <c r="I618" s="1050"/>
      <c r="J618" s="834">
        <v>-4.6645116623659778E-4</v>
      </c>
      <c r="K618" s="605"/>
      <c r="L618" s="605"/>
      <c r="M618" s="1050" t="s">
        <v>539</v>
      </c>
      <c r="N618" s="1050"/>
      <c r="O618" s="835">
        <v>-7.6594612043876424E-3</v>
      </c>
      <c r="P618" s="605"/>
      <c r="Q618" s="605"/>
      <c r="AV618" s="356"/>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t="s">
        <v>357</v>
      </c>
      <c r="D619" s="1050"/>
      <c r="E619" s="836">
        <v>8.1296342509459329E-2</v>
      </c>
      <c r="F619" s="605"/>
      <c r="G619" s="605"/>
      <c r="H619" s="1050" t="s">
        <v>231</v>
      </c>
      <c r="I619" s="1050"/>
      <c r="J619" s="834">
        <v>1.4574415780655129E-2</v>
      </c>
      <c r="K619" s="605"/>
      <c r="L619" s="605"/>
      <c r="M619" s="1050" t="s">
        <v>528</v>
      </c>
      <c r="N619" s="1050"/>
      <c r="O619" s="835">
        <v>-2.0013410660591164E-2</v>
      </c>
      <c r="P619" s="605"/>
      <c r="Q619" s="605"/>
      <c r="AV619" s="356"/>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605"/>
      <c r="F620" s="605"/>
      <c r="G620" s="605"/>
      <c r="H620" s="1050" t="s">
        <v>234</v>
      </c>
      <c r="I620" s="1050"/>
      <c r="J620" s="834">
        <v>8.5146469560472299E-3</v>
      </c>
      <c r="K620" s="605"/>
      <c r="L620" s="605"/>
      <c r="M620" s="1050" t="s">
        <v>513</v>
      </c>
      <c r="N620" s="1050"/>
      <c r="O620" s="835">
        <v>-3.9980383261782756E-2</v>
      </c>
      <c r="P620" s="605"/>
      <c r="Q620" s="605"/>
      <c r="AV620" s="356"/>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605"/>
      <c r="F621" s="605"/>
      <c r="G621" s="605"/>
      <c r="H621" s="1050" t="s">
        <v>221</v>
      </c>
      <c r="I621" s="1050"/>
      <c r="J621" s="834">
        <v>5.4931391137489786E-2</v>
      </c>
      <c r="K621" s="605"/>
      <c r="L621" s="605"/>
      <c r="M621" s="1050" t="s">
        <v>549</v>
      </c>
      <c r="N621" s="1050"/>
      <c r="O621" s="835">
        <v>2.1829843668469172E-3</v>
      </c>
      <c r="P621" s="605"/>
      <c r="Q621" s="605"/>
      <c r="AV621" s="356"/>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t="s">
        <v>273</v>
      </c>
      <c r="D622" s="1050"/>
      <c r="E622" s="1050"/>
      <c r="F622" s="605"/>
      <c r="G622" s="605"/>
      <c r="H622" s="1050" t="s">
        <v>503</v>
      </c>
      <c r="I622" s="1050"/>
      <c r="J622" s="834">
        <v>-9.057880864441209E-2</v>
      </c>
      <c r="K622" s="605"/>
      <c r="L622" s="605"/>
      <c r="M622" s="1050" t="s">
        <v>547</v>
      </c>
      <c r="N622" s="1050"/>
      <c r="O622" s="835">
        <v>-1.2953083163987056E-3</v>
      </c>
      <c r="P622" s="605"/>
      <c r="Q622" s="605"/>
      <c r="AV622" s="356"/>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t="s">
        <v>209</v>
      </c>
      <c r="D623" s="1050"/>
      <c r="E623" s="851" t="s">
        <v>210</v>
      </c>
      <c r="F623" s="605"/>
      <c r="G623" s="605"/>
      <c r="H623" s="1050" t="s">
        <v>541</v>
      </c>
      <c r="I623" s="1050"/>
      <c r="J623" s="834">
        <v>1.0395474022986619E-3</v>
      </c>
      <c r="K623" s="605"/>
      <c r="L623" s="605"/>
      <c r="M623" s="1050" t="s">
        <v>514</v>
      </c>
      <c r="N623" s="1050"/>
      <c r="O623" s="835">
        <v>3.9491595148489975E-2</v>
      </c>
      <c r="P623" s="605"/>
      <c r="Q623" s="605"/>
      <c r="AV623" s="356"/>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t="s">
        <v>210</v>
      </c>
      <c r="D624" s="1050"/>
      <c r="E624" s="852">
        <v>0.99999999999999989</v>
      </c>
      <c r="F624" s="605"/>
      <c r="G624" s="605"/>
      <c r="H624" s="1050" t="s">
        <v>251</v>
      </c>
      <c r="I624" s="1050"/>
      <c r="J624" s="834">
        <v>-1.3174272134365832E-3</v>
      </c>
      <c r="K624" s="605"/>
      <c r="L624" s="605"/>
      <c r="M624" s="1050" t="s">
        <v>524</v>
      </c>
      <c r="N624" s="1050"/>
      <c r="O624" s="835">
        <v>2.6920490170833311E-2</v>
      </c>
      <c r="P624" s="605"/>
      <c r="Q624" s="605"/>
      <c r="AV624" s="356"/>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605"/>
      <c r="F625" s="605"/>
      <c r="G625" s="605"/>
      <c r="H625" s="1050" t="s">
        <v>520</v>
      </c>
      <c r="I625" s="1050"/>
      <c r="J625" s="834">
        <v>-2.943503058453115E-2</v>
      </c>
      <c r="K625" s="605"/>
      <c r="L625" s="605"/>
      <c r="M625" s="1050" t="s">
        <v>512</v>
      </c>
      <c r="N625" s="1050"/>
      <c r="O625" s="835">
        <v>-4.6019620076981002E-2</v>
      </c>
      <c r="P625" s="605"/>
      <c r="Q625" s="605"/>
      <c r="AV625" s="356"/>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605"/>
      <c r="F626" s="605"/>
      <c r="G626" s="605"/>
      <c r="H626" s="1050" t="s">
        <v>530</v>
      </c>
      <c r="I626" s="1050"/>
      <c r="J626" s="834">
        <v>5.5213310877182658E-3</v>
      </c>
      <c r="K626" s="605"/>
      <c r="L626" s="605"/>
      <c r="M626" s="1050" t="s">
        <v>220</v>
      </c>
      <c r="N626" s="1050"/>
      <c r="O626" s="835">
        <v>1.8686038950778392E-2</v>
      </c>
      <c r="P626" s="605"/>
      <c r="Q626" s="605"/>
      <c r="AV626" s="356"/>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605"/>
      <c r="F627" s="605"/>
      <c r="G627" s="605"/>
      <c r="H627" s="1050" t="s">
        <v>568</v>
      </c>
      <c r="I627" s="1050"/>
      <c r="J627" s="834">
        <v>-1.2997504430384416E-3</v>
      </c>
      <c r="K627" s="605"/>
      <c r="L627" s="605"/>
      <c r="M627" s="1050" t="s">
        <v>506</v>
      </c>
      <c r="N627" s="1050"/>
      <c r="O627" s="835">
        <v>7.9862934896100149E-2</v>
      </c>
      <c r="P627" s="605"/>
      <c r="Q627" s="605"/>
      <c r="AV627" s="356"/>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605"/>
      <c r="F628" s="605"/>
      <c r="G628" s="605"/>
      <c r="H628" s="1050" t="s">
        <v>501</v>
      </c>
      <c r="I628" s="1050"/>
      <c r="J628" s="834">
        <v>0.11890641877612088</v>
      </c>
      <c r="K628" s="605"/>
      <c r="L628" s="605"/>
      <c r="M628" s="1050" t="s">
        <v>258</v>
      </c>
      <c r="N628" s="1050"/>
      <c r="O628" s="835">
        <v>-2.5818634343586417E-3</v>
      </c>
      <c r="P628" s="605"/>
      <c r="Q628" s="605"/>
      <c r="AV628" s="356"/>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605"/>
      <c r="F629" s="605"/>
      <c r="G629" s="605"/>
      <c r="H629" s="1050" t="s">
        <v>519</v>
      </c>
      <c r="I629" s="1050"/>
      <c r="J629" s="834">
        <v>-3.8381755015772651E-2</v>
      </c>
      <c r="K629" s="605"/>
      <c r="L629" s="605"/>
      <c r="M629" s="1050" t="s">
        <v>551</v>
      </c>
      <c r="N629" s="1050"/>
      <c r="O629" s="835">
        <v>-3.5738977539184298E-3</v>
      </c>
      <c r="P629" s="605"/>
      <c r="Q629" s="605"/>
      <c r="AV629" s="356"/>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605"/>
      <c r="F630" s="605"/>
      <c r="G630" s="605"/>
      <c r="H630" s="1050" t="s">
        <v>554</v>
      </c>
      <c r="I630" s="1050"/>
      <c r="J630" s="834">
        <v>3.9852039876335579E-3</v>
      </c>
      <c r="K630" s="605"/>
      <c r="L630" s="605"/>
      <c r="M630" s="1050" t="s">
        <v>507</v>
      </c>
      <c r="N630" s="1050"/>
      <c r="O630" s="835">
        <v>-7.811951847307938E-2</v>
      </c>
      <c r="P630" s="605"/>
      <c r="Q630" s="605"/>
      <c r="AV630" s="356"/>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605"/>
      <c r="F631" s="605"/>
      <c r="G631" s="605"/>
      <c r="H631" s="1050" t="s">
        <v>543</v>
      </c>
      <c r="I631" s="1050"/>
      <c r="J631" s="834">
        <v>-2.0312853946494177E-2</v>
      </c>
      <c r="K631" s="605"/>
      <c r="L631" s="605"/>
      <c r="M631" s="1050" t="s">
        <v>525</v>
      </c>
      <c r="N631" s="1050"/>
      <c r="O631" s="835">
        <v>-1.3003475009561082E-2</v>
      </c>
      <c r="P631" s="605"/>
      <c r="Q631" s="605"/>
      <c r="AV631" s="356"/>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605"/>
      <c r="F632" s="605"/>
      <c r="G632" s="605"/>
      <c r="H632" s="1050" t="s">
        <v>537</v>
      </c>
      <c r="I632" s="1050"/>
      <c r="J632" s="834">
        <v>-1.5781495609212066E-2</v>
      </c>
      <c r="K632" s="605"/>
      <c r="L632" s="605"/>
      <c r="M632" s="1050" t="s">
        <v>556</v>
      </c>
      <c r="N632" s="1050"/>
      <c r="O632" s="835">
        <v>-3.4508747225183252E-3</v>
      </c>
      <c r="P632" s="605"/>
      <c r="Q632" s="605"/>
      <c r="AV632" s="356"/>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605"/>
      <c r="F633" s="605"/>
      <c r="G633" s="605"/>
      <c r="H633" s="1050" t="s">
        <v>505</v>
      </c>
      <c r="I633" s="1050"/>
      <c r="J633" s="834">
        <v>-6.609215478739372E-2</v>
      </c>
      <c r="K633" s="605"/>
      <c r="L633" s="605"/>
      <c r="M633" s="1050" t="s">
        <v>563</v>
      </c>
      <c r="N633" s="1050"/>
      <c r="O633" s="835">
        <v>4.6927353221548791E-3</v>
      </c>
      <c r="P633" s="605"/>
      <c r="Q633" s="605"/>
      <c r="AV633" s="356"/>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605"/>
      <c r="F634" s="605"/>
      <c r="G634" s="605"/>
      <c r="H634" s="1050" t="s">
        <v>533</v>
      </c>
      <c r="I634" s="1050"/>
      <c r="J634" s="834">
        <v>-1.8252419612580666E-2</v>
      </c>
      <c r="K634" s="605"/>
      <c r="L634" s="605"/>
      <c r="M634" s="1050" t="s">
        <v>508</v>
      </c>
      <c r="N634" s="1050"/>
      <c r="O634" s="835">
        <v>7.6594815447994263E-2</v>
      </c>
      <c r="P634" s="605"/>
      <c r="Q634" s="605"/>
      <c r="AV634" s="356"/>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605"/>
      <c r="F635" s="605"/>
      <c r="G635" s="605"/>
      <c r="H635" s="1050" t="s">
        <v>560</v>
      </c>
      <c r="I635" s="1050"/>
      <c r="J635" s="834">
        <v>-1.1814459302965182E-2</v>
      </c>
      <c r="K635" s="605"/>
      <c r="L635" s="605"/>
      <c r="M635" s="1050" t="s">
        <v>527</v>
      </c>
      <c r="N635" s="1050"/>
      <c r="O635" s="835">
        <v>2.6776561560021991E-2</v>
      </c>
      <c r="P635" s="605"/>
      <c r="Q635" s="605"/>
      <c r="AV635" s="356"/>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605"/>
      <c r="F636" s="605"/>
      <c r="G636" s="605"/>
      <c r="H636" s="1050" t="s">
        <v>561</v>
      </c>
      <c r="I636" s="1050"/>
      <c r="J636" s="834">
        <v>-1.181445930296509E-2</v>
      </c>
      <c r="K636" s="605"/>
      <c r="L636" s="605"/>
      <c r="M636" s="1050" t="s">
        <v>544</v>
      </c>
      <c r="N636" s="1050"/>
      <c r="O636" s="835">
        <v>6.245199564073072E-3</v>
      </c>
      <c r="P636" s="605"/>
      <c r="Q636" s="605"/>
      <c r="AV636" s="356"/>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605"/>
      <c r="F637" s="605"/>
      <c r="G637" s="605"/>
      <c r="H637" s="1050" t="s">
        <v>509</v>
      </c>
      <c r="I637" s="1050"/>
      <c r="J637" s="834">
        <v>-5.255120774678583E-2</v>
      </c>
      <c r="K637" s="605"/>
      <c r="L637" s="605"/>
      <c r="M637" s="1050" t="s">
        <v>562</v>
      </c>
      <c r="N637" s="1050"/>
      <c r="O637" s="835">
        <v>-9.2017059363792939E-4</v>
      </c>
      <c r="P637" s="605"/>
      <c r="Q637" s="605"/>
      <c r="AV637" s="356"/>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605"/>
      <c r="F638" s="605"/>
      <c r="G638" s="605"/>
      <c r="H638" s="1050" t="s">
        <v>215</v>
      </c>
      <c r="I638" s="1050"/>
      <c r="J638" s="834">
        <v>0.11878490826350757</v>
      </c>
      <c r="K638" s="605"/>
      <c r="L638" s="605"/>
      <c r="M638" s="1050" t="s">
        <v>231</v>
      </c>
      <c r="N638" s="1050"/>
      <c r="O638" s="835">
        <v>2.5505324660237721E-2</v>
      </c>
      <c r="P638" s="605"/>
      <c r="Q638" s="605"/>
      <c r="AV638" s="356"/>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605"/>
      <c r="F639" s="605"/>
      <c r="G639" s="605"/>
      <c r="H639" s="1050" t="s">
        <v>226</v>
      </c>
      <c r="I639" s="1050"/>
      <c r="J639" s="834">
        <v>5.9924859954005205E-2</v>
      </c>
      <c r="K639" s="605"/>
      <c r="L639" s="605"/>
      <c r="M639" s="1050" t="s">
        <v>234</v>
      </c>
      <c r="N639" s="1050"/>
      <c r="O639" s="835">
        <v>1.922818602529754E-2</v>
      </c>
      <c r="P639" s="605"/>
      <c r="Q639" s="605"/>
      <c r="AV639" s="356"/>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605"/>
      <c r="F640" s="605"/>
      <c r="G640" s="605"/>
      <c r="H640" s="1050" t="s">
        <v>219</v>
      </c>
      <c r="I640" s="1050"/>
      <c r="J640" s="834">
        <v>0.10759429381370422</v>
      </c>
      <c r="K640" s="605"/>
      <c r="L640" s="605"/>
      <c r="M640" s="1050" t="s">
        <v>221</v>
      </c>
      <c r="N640" s="1050"/>
      <c r="O640" s="835">
        <v>7.4333430617972693E-2</v>
      </c>
      <c r="P640" s="605"/>
      <c r="Q640" s="605"/>
      <c r="AV640" s="356"/>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605"/>
      <c r="F641" s="605"/>
      <c r="G641" s="605"/>
      <c r="H641" s="1050" t="s">
        <v>224</v>
      </c>
      <c r="I641" s="1050"/>
      <c r="J641" s="834">
        <v>8.2901355354593392E-2</v>
      </c>
      <c r="K641" s="605"/>
      <c r="L641" s="605"/>
      <c r="M641" s="1050" t="s">
        <v>503</v>
      </c>
      <c r="N641" s="1050"/>
      <c r="O641" s="835">
        <v>-8.6747771811858346E-2</v>
      </c>
      <c r="P641" s="605"/>
      <c r="Q641" s="605"/>
      <c r="AV641" s="356"/>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1049"/>
      <c r="D642" s="1050"/>
      <c r="E642" s="605"/>
      <c r="F642" s="605"/>
      <c r="G642" s="605"/>
      <c r="H642" s="1050" t="s">
        <v>238</v>
      </c>
      <c r="I642" s="1050"/>
      <c r="J642" s="834">
        <v>-2.1665363760051976E-3</v>
      </c>
      <c r="K642" s="605"/>
      <c r="L642" s="605"/>
      <c r="M642" s="1050" t="s">
        <v>570</v>
      </c>
      <c r="N642" s="1050"/>
      <c r="O642" s="835">
        <v>2.2190541081523771E-3</v>
      </c>
      <c r="P642" s="605"/>
      <c r="Q642" s="605"/>
      <c r="AV642" s="356"/>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1049"/>
      <c r="D643" s="1050"/>
      <c r="E643" s="605"/>
      <c r="F643" s="605"/>
      <c r="G643" s="605"/>
      <c r="H643" s="1050" t="s">
        <v>230</v>
      </c>
      <c r="I643" s="1050"/>
      <c r="J643" s="834">
        <v>2.9341613273123845E-2</v>
      </c>
      <c r="K643" s="605"/>
      <c r="L643" s="605"/>
      <c r="M643" s="1050" t="s">
        <v>263</v>
      </c>
      <c r="N643" s="1050"/>
      <c r="O643" s="835">
        <v>5.1850035990221163E-3</v>
      </c>
      <c r="P643" s="605"/>
      <c r="Q643" s="605"/>
      <c r="AV643" s="356"/>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1049"/>
      <c r="D644" s="1050"/>
      <c r="E644" s="605"/>
      <c r="F644" s="605"/>
      <c r="G644" s="605"/>
      <c r="H644" s="1050" t="s">
        <v>228</v>
      </c>
      <c r="I644" s="1050"/>
      <c r="J644" s="834">
        <v>5.0305798414849084E-2</v>
      </c>
      <c r="K644" s="605"/>
      <c r="L644" s="605"/>
      <c r="M644" s="1050" t="s">
        <v>541</v>
      </c>
      <c r="N644" s="1050"/>
      <c r="O644" s="835">
        <v>7.1980203866261454E-3</v>
      </c>
      <c r="P644" s="605"/>
      <c r="Q644" s="605"/>
      <c r="AV644" s="356"/>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1049"/>
      <c r="D645" s="1050"/>
      <c r="E645" s="605"/>
      <c r="F645" s="605"/>
      <c r="G645" s="605"/>
      <c r="H645" s="1050" t="s">
        <v>457</v>
      </c>
      <c r="I645" s="1050"/>
      <c r="J645" s="834">
        <v>6.7981993970556029E-2</v>
      </c>
      <c r="K645" s="605"/>
      <c r="L645" s="605"/>
      <c r="M645" s="1050" t="s">
        <v>251</v>
      </c>
      <c r="N645" s="1050"/>
      <c r="O645" s="835">
        <v>-2.1985459026094738E-3</v>
      </c>
      <c r="P645" s="605"/>
      <c r="Q645" s="605"/>
      <c r="AV645" s="356"/>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1049"/>
      <c r="D646" s="1050"/>
      <c r="E646" s="605"/>
      <c r="F646" s="605"/>
      <c r="G646" s="605"/>
      <c r="H646" s="1050" t="s">
        <v>459</v>
      </c>
      <c r="I646" s="1050"/>
      <c r="J646" s="834">
        <v>5.9834839237508528E-2</v>
      </c>
      <c r="K646" s="605"/>
      <c r="L646" s="605"/>
      <c r="M646" s="1050" t="s">
        <v>520</v>
      </c>
      <c r="N646" s="1050"/>
      <c r="O646" s="835">
        <v>-8.4856646166766407E-3</v>
      </c>
      <c r="P646" s="605"/>
      <c r="Q646" s="605"/>
      <c r="AV646" s="356"/>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1049"/>
      <c r="D647" s="1050"/>
      <c r="E647" s="605"/>
      <c r="F647" s="605"/>
      <c r="G647" s="605"/>
      <c r="H647" s="1050" t="s">
        <v>464</v>
      </c>
      <c r="I647" s="1050"/>
      <c r="J647" s="834">
        <v>5.8051794182773855E-2</v>
      </c>
      <c r="K647" s="605"/>
      <c r="L647" s="605"/>
      <c r="M647" s="1050" t="s">
        <v>530</v>
      </c>
      <c r="N647" s="1050"/>
      <c r="O647" s="835">
        <v>3.0975443340159983E-3</v>
      </c>
      <c r="P647" s="605"/>
      <c r="Q647" s="605"/>
      <c r="AV647" s="356"/>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1049"/>
      <c r="D648" s="1050"/>
      <c r="E648" s="605"/>
      <c r="F648" s="605"/>
      <c r="G648" s="605"/>
      <c r="H648" s="1050" t="s">
        <v>474</v>
      </c>
      <c r="I648" s="1050"/>
      <c r="J648" s="834">
        <v>9.4265785498649935E-3</v>
      </c>
      <c r="K648" s="605"/>
      <c r="L648" s="605"/>
      <c r="M648" s="1050" t="s">
        <v>568</v>
      </c>
      <c r="N648" s="1050"/>
      <c r="O648" s="835">
        <v>-4.5153049921655976E-4</v>
      </c>
      <c r="P648" s="605"/>
      <c r="Q648" s="605"/>
      <c r="AV648" s="356"/>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1049"/>
      <c r="D649" s="1050"/>
      <c r="E649" s="605"/>
      <c r="F649" s="605"/>
      <c r="G649" s="605"/>
      <c r="H649" s="1050" t="s">
        <v>478</v>
      </c>
      <c r="I649" s="1050"/>
      <c r="J649" s="834">
        <v>1.6437572088599279E-3</v>
      </c>
      <c r="K649" s="605"/>
      <c r="L649" s="605"/>
      <c r="M649" s="1050" t="s">
        <v>501</v>
      </c>
      <c r="N649" s="1050"/>
      <c r="O649" s="835">
        <v>0.11846509982405951</v>
      </c>
      <c r="P649" s="605"/>
      <c r="Q649" s="605"/>
      <c r="AV649" s="356"/>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1049"/>
      <c r="D650" s="1050"/>
      <c r="E650" s="605"/>
      <c r="F650" s="605"/>
      <c r="G650" s="605"/>
      <c r="H650" s="1050" t="s">
        <v>510</v>
      </c>
      <c r="I650" s="1050"/>
      <c r="J650" s="834">
        <v>5.4173510827516022E-2</v>
      </c>
      <c r="K650" s="605"/>
      <c r="L650" s="605"/>
      <c r="M650" s="1050" t="s">
        <v>519</v>
      </c>
      <c r="N650" s="1050"/>
      <c r="O650" s="835">
        <v>6.7295712261963327E-3</v>
      </c>
      <c r="P650" s="605"/>
      <c r="Q650" s="605"/>
      <c r="AV650" s="356"/>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1049"/>
      <c r="D651" s="1050"/>
      <c r="E651" s="605"/>
      <c r="F651" s="605"/>
      <c r="G651" s="605"/>
      <c r="H651" s="1050" t="s">
        <v>522</v>
      </c>
      <c r="I651" s="1050"/>
      <c r="J651" s="834">
        <v>1.9183719487992659E-2</v>
      </c>
      <c r="K651" s="605"/>
      <c r="L651" s="605"/>
      <c r="M651" s="1050" t="s">
        <v>554</v>
      </c>
      <c r="N651" s="1050"/>
      <c r="O651" s="835">
        <v>5.9928687112872385E-3</v>
      </c>
      <c r="P651" s="605"/>
      <c r="Q651" s="605"/>
      <c r="AV651" s="356"/>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1049"/>
      <c r="D652" s="1050"/>
      <c r="E652" s="605"/>
      <c r="F652" s="605"/>
      <c r="G652" s="605"/>
      <c r="H652" s="1050" t="s">
        <v>357</v>
      </c>
      <c r="I652" s="1050"/>
      <c r="J652" s="834">
        <v>7.990315547820466E-2</v>
      </c>
      <c r="K652" s="605"/>
      <c r="L652" s="605"/>
      <c r="M652" s="1050" t="s">
        <v>543</v>
      </c>
      <c r="N652" s="1050"/>
      <c r="O652" s="835">
        <v>7.9145557527963966E-3</v>
      </c>
      <c r="P652" s="605"/>
      <c r="Q652" s="605"/>
      <c r="AV652" s="356"/>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1049"/>
      <c r="D653" s="1050"/>
      <c r="E653" s="605"/>
      <c r="F653" s="605"/>
      <c r="G653" s="605"/>
      <c r="H653" s="1050" t="s">
        <v>521</v>
      </c>
      <c r="I653" s="1050"/>
      <c r="J653" s="834">
        <v>-3.6226304582112255E-2</v>
      </c>
      <c r="K653" s="605"/>
      <c r="L653" s="605"/>
      <c r="M653" s="1050" t="s">
        <v>537</v>
      </c>
      <c r="N653" s="1050"/>
      <c r="O653" s="835">
        <v>-5.6590164147852983E-3</v>
      </c>
      <c r="P653" s="605"/>
      <c r="Q653" s="605"/>
      <c r="AV653" s="356"/>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1049"/>
      <c r="D654" s="1050"/>
      <c r="E654" s="605"/>
      <c r="F654" s="605"/>
      <c r="G654" s="605"/>
      <c r="H654" s="1050" t="s">
        <v>540</v>
      </c>
      <c r="I654" s="1050"/>
      <c r="J654" s="834">
        <v>-1.9628408961306552E-2</v>
      </c>
      <c r="K654" s="605"/>
      <c r="L654" s="605"/>
      <c r="M654" s="1050" t="s">
        <v>505</v>
      </c>
      <c r="N654" s="1050"/>
      <c r="O654" s="835">
        <v>-2.2035789684370716E-2</v>
      </c>
      <c r="P654" s="605"/>
      <c r="Q654" s="605"/>
      <c r="AV654" s="356"/>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1049"/>
      <c r="D655" s="1050"/>
      <c r="E655" s="605"/>
      <c r="F655" s="605"/>
      <c r="G655" s="605"/>
      <c r="H655" s="1050" t="s">
        <v>555</v>
      </c>
      <c r="I655" s="1050"/>
      <c r="J655" s="834">
        <v>1.5550261879837908E-3</v>
      </c>
      <c r="K655" s="605"/>
      <c r="L655" s="605"/>
      <c r="M655" s="1050" t="s">
        <v>533</v>
      </c>
      <c r="N655" s="1050"/>
      <c r="O655" s="835">
        <v>-1.0282483152693622E-2</v>
      </c>
      <c r="P655" s="605"/>
      <c r="Q655" s="605"/>
      <c r="AV655" s="356"/>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1049"/>
      <c r="D656" s="1050"/>
      <c r="E656" s="605"/>
      <c r="F656" s="605"/>
      <c r="G656" s="605"/>
      <c r="H656" s="1050" t="s">
        <v>516</v>
      </c>
      <c r="I656" s="1050"/>
      <c r="J656" s="834">
        <v>4.2792677385481301E-2</v>
      </c>
      <c r="K656" s="605"/>
      <c r="L656" s="605"/>
      <c r="M656" s="1050" t="s">
        <v>560</v>
      </c>
      <c r="N656" s="1050"/>
      <c r="O656" s="835">
        <v>4.9552519949900696E-4</v>
      </c>
      <c r="P656" s="605"/>
      <c r="Q656" s="605"/>
      <c r="AV656" s="356"/>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1049"/>
      <c r="D657" s="1050"/>
      <c r="E657" s="605"/>
      <c r="F657" s="605"/>
      <c r="G657" s="605"/>
      <c r="H657" s="1050" t="s">
        <v>552</v>
      </c>
      <c r="I657" s="1050"/>
      <c r="J657" s="834">
        <v>-1.916259825214894E-2</v>
      </c>
      <c r="K657" s="605"/>
      <c r="L657" s="605"/>
      <c r="M657" s="1050" t="s">
        <v>561</v>
      </c>
      <c r="N657" s="1050"/>
      <c r="O657" s="835">
        <v>4.9552519949907831E-4</v>
      </c>
      <c r="P657" s="605"/>
      <c r="Q657" s="605"/>
      <c r="AV657" s="356"/>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1049"/>
      <c r="D658" s="1050"/>
      <c r="E658" s="605"/>
      <c r="F658" s="605"/>
      <c r="G658" s="605"/>
      <c r="H658" s="1050" t="s">
        <v>542</v>
      </c>
      <c r="I658" s="1050"/>
      <c r="J658" s="834">
        <v>-2.0342875385793362E-2</v>
      </c>
      <c r="K658" s="605"/>
      <c r="L658" s="605"/>
      <c r="M658" s="1050" t="s">
        <v>509</v>
      </c>
      <c r="N658" s="1050"/>
      <c r="O658" s="835">
        <v>-5.7345558340819808E-2</v>
      </c>
      <c r="P658" s="605"/>
      <c r="Q658" s="605"/>
      <c r="AV658" s="356"/>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1049"/>
      <c r="D659" s="1050"/>
      <c r="E659" s="605"/>
      <c r="F659" s="605"/>
      <c r="G659" s="605"/>
      <c r="H659" s="1050" t="s">
        <v>526</v>
      </c>
      <c r="I659" s="1050"/>
      <c r="J659" s="834">
        <v>-3.2601315725844217E-2</v>
      </c>
      <c r="K659" s="605"/>
      <c r="L659" s="605"/>
      <c r="M659" s="1050" t="s">
        <v>215</v>
      </c>
      <c r="N659" s="1050"/>
      <c r="O659" s="835">
        <v>0.11859553551312267</v>
      </c>
      <c r="P659" s="605"/>
      <c r="Q659" s="605"/>
      <c r="AV659" s="356"/>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1049"/>
      <c r="D660" s="1050"/>
      <c r="E660" s="605"/>
      <c r="F660" s="605"/>
      <c r="G660" s="605"/>
      <c r="H660" s="1050" t="s">
        <v>557</v>
      </c>
      <c r="I660" s="1050"/>
      <c r="J660" s="834">
        <v>9.5217754099435128E-3</v>
      </c>
      <c r="K660" s="605"/>
      <c r="L660" s="605"/>
      <c r="M660" s="1050" t="s">
        <v>226</v>
      </c>
      <c r="N660" s="1050"/>
      <c r="O660" s="835">
        <v>5.7856525745258187E-2</v>
      </c>
      <c r="P660" s="605"/>
      <c r="Q660" s="605"/>
      <c r="AV660" s="356"/>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1049"/>
      <c r="D661" s="1050"/>
      <c r="E661" s="605"/>
      <c r="F661" s="605"/>
      <c r="G661" s="605"/>
      <c r="H661" s="1050" t="s">
        <v>558</v>
      </c>
      <c r="I661" s="1050"/>
      <c r="J661" s="834">
        <v>-8.7921504100835681E-3</v>
      </c>
      <c r="K661" s="605"/>
      <c r="L661" s="605"/>
      <c r="M661" s="1050" t="s">
        <v>219</v>
      </c>
      <c r="N661" s="1050"/>
      <c r="O661" s="835">
        <v>0.11500055874196245</v>
      </c>
      <c r="P661" s="605"/>
      <c r="Q661" s="605"/>
      <c r="AV661" s="356"/>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1049"/>
      <c r="D662" s="1050"/>
      <c r="E662" s="605"/>
      <c r="F662" s="605"/>
      <c r="G662" s="605"/>
      <c r="H662" s="1050" t="s">
        <v>571</v>
      </c>
      <c r="I662" s="1050"/>
      <c r="J662" s="834">
        <v>-3.248729030572581E-3</v>
      </c>
      <c r="K662" s="605"/>
      <c r="L662" s="605"/>
      <c r="M662" s="1050" t="s">
        <v>224</v>
      </c>
      <c r="N662" s="1050"/>
      <c r="O662" s="835">
        <v>9.4882008388125133E-2</v>
      </c>
      <c r="P662" s="605"/>
      <c r="Q662" s="605"/>
      <c r="AV662" s="356"/>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1049"/>
      <c r="D663" s="1050"/>
      <c r="E663" s="605"/>
      <c r="F663" s="605"/>
      <c r="G663" s="605"/>
      <c r="H663" s="1050" t="s">
        <v>572</v>
      </c>
      <c r="I663" s="1050"/>
      <c r="J663" s="834">
        <v>-2.4997042281390859E-3</v>
      </c>
      <c r="K663" s="605"/>
      <c r="L663" s="605"/>
      <c r="M663" s="1050" t="s">
        <v>238</v>
      </c>
      <c r="N663" s="1050"/>
      <c r="O663" s="835">
        <v>1.2391035855276344E-2</v>
      </c>
      <c r="P663" s="605"/>
      <c r="Q663" s="605"/>
      <c r="AV663" s="356"/>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1049"/>
      <c r="D664" s="1050"/>
      <c r="E664" s="605"/>
      <c r="F664" s="605"/>
      <c r="G664" s="605"/>
      <c r="H664" s="1050" t="s">
        <v>531</v>
      </c>
      <c r="I664" s="1050"/>
      <c r="J664" s="834">
        <v>1.1258027792131794E-2</v>
      </c>
      <c r="K664" s="605"/>
      <c r="L664" s="605"/>
      <c r="M664" s="1050" t="s">
        <v>230</v>
      </c>
      <c r="N664" s="1050"/>
      <c r="O664" s="835">
        <v>4.7854256724920913E-2</v>
      </c>
      <c r="P664" s="605"/>
      <c r="Q664" s="605"/>
      <c r="AV664" s="356"/>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1049"/>
      <c r="D665" s="1050"/>
      <c r="E665" s="605"/>
      <c r="F665" s="605"/>
      <c r="G665" s="605"/>
      <c r="H665" s="1050" t="s">
        <v>550</v>
      </c>
      <c r="I665" s="1050"/>
      <c r="J665" s="834">
        <v>-6.4899111406738512E-3</v>
      </c>
      <c r="K665" s="605"/>
      <c r="L665" s="605"/>
      <c r="M665" s="1050" t="s">
        <v>228</v>
      </c>
      <c r="N665" s="1050"/>
      <c r="O665" s="835">
        <v>5.07227777039755E-2</v>
      </c>
      <c r="P665" s="605"/>
      <c r="Q665" s="605"/>
      <c r="AV665" s="356"/>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1049"/>
      <c r="D666" s="1050"/>
      <c r="E666" s="605"/>
      <c r="F666" s="605"/>
      <c r="G666" s="605"/>
      <c r="H666" s="1050" t="s">
        <v>545</v>
      </c>
      <c r="I666" s="1050"/>
      <c r="J666" s="834">
        <v>-1.020082656789055E-2</v>
      </c>
      <c r="K666" s="605"/>
      <c r="L666" s="605"/>
      <c r="M666" s="1050" t="s">
        <v>457</v>
      </c>
      <c r="N666" s="1050"/>
      <c r="O666" s="835">
        <v>5.8375632975290893E-2</v>
      </c>
      <c r="P666" s="605"/>
      <c r="Q666" s="605"/>
      <c r="AV666" s="356"/>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1049"/>
      <c r="D667" s="1050"/>
      <c r="E667" s="605"/>
      <c r="F667" s="605"/>
      <c r="G667" s="605"/>
      <c r="H667" s="1050" t="s">
        <v>564</v>
      </c>
      <c r="I667" s="1050"/>
      <c r="J667" s="834">
        <v>-1.1738716230737425E-3</v>
      </c>
      <c r="K667" s="605"/>
      <c r="L667" s="605"/>
      <c r="M667" s="1050" t="s">
        <v>459</v>
      </c>
      <c r="N667" s="1050"/>
      <c r="O667" s="835">
        <v>5.5043173066218976E-2</v>
      </c>
      <c r="P667" s="605"/>
      <c r="Q667" s="605"/>
      <c r="AV667" s="356"/>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1049"/>
      <c r="D668" s="1050"/>
      <c r="E668" s="605"/>
      <c r="F668" s="605"/>
      <c r="G668" s="605"/>
      <c r="H668" s="1050" t="s">
        <v>515</v>
      </c>
      <c r="I668" s="1050"/>
      <c r="J668" s="834">
        <v>4.3083346294901008E-2</v>
      </c>
      <c r="K668" s="605"/>
      <c r="L668" s="605"/>
      <c r="M668" s="1050" t="s">
        <v>464</v>
      </c>
      <c r="N668" s="1050"/>
      <c r="O668" s="835">
        <v>4.6382790807785672E-2</v>
      </c>
      <c r="P668" s="605"/>
      <c r="Q668" s="605"/>
      <c r="AV668" s="356"/>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1049"/>
      <c r="D669" s="1050"/>
      <c r="E669" s="605"/>
      <c r="F669" s="605"/>
      <c r="G669" s="605"/>
      <c r="H669" s="1050" t="s">
        <v>523</v>
      </c>
      <c r="I669" s="1050"/>
      <c r="J669" s="834">
        <v>-3.2835992141605375E-2</v>
      </c>
      <c r="K669" s="605"/>
      <c r="L669" s="605"/>
      <c r="M669" s="1050" t="s">
        <v>474</v>
      </c>
      <c r="N669" s="1050"/>
      <c r="O669" s="835">
        <v>-3.709968023803628E-3</v>
      </c>
      <c r="P669" s="605"/>
      <c r="Q669" s="605"/>
      <c r="AV669" s="356"/>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1049"/>
      <c r="D670" s="1050"/>
      <c r="E670" s="605"/>
      <c r="F670" s="605"/>
      <c r="G670" s="605"/>
      <c r="H670" s="1050" t="s">
        <v>548</v>
      </c>
      <c r="I670" s="1050"/>
      <c r="J670" s="834">
        <v>-1.934350923114064E-2</v>
      </c>
      <c r="K670" s="605"/>
      <c r="L670" s="605"/>
      <c r="M670" s="1050" t="s">
        <v>478</v>
      </c>
      <c r="N670" s="1050"/>
      <c r="O670" s="835">
        <v>4.3977873492723847E-3</v>
      </c>
      <c r="P670" s="605"/>
      <c r="Q670" s="605"/>
      <c r="AV670" s="356"/>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1049"/>
      <c r="D671" s="1050"/>
      <c r="E671" s="605"/>
      <c r="F671" s="605"/>
      <c r="G671" s="605"/>
      <c r="H671" s="1050" t="s">
        <v>535</v>
      </c>
      <c r="I671" s="1050"/>
      <c r="J671" s="834">
        <v>-1.8656400405745406E-2</v>
      </c>
      <c r="K671" s="605"/>
      <c r="L671" s="605"/>
      <c r="M671" s="1050" t="s">
        <v>510</v>
      </c>
      <c r="N671" s="1050"/>
      <c r="O671" s="835">
        <v>5.2436569161475766E-2</v>
      </c>
      <c r="P671" s="605"/>
      <c r="Q671" s="605"/>
      <c r="AV671" s="356"/>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1049"/>
      <c r="D672" s="1050"/>
      <c r="E672" s="605"/>
      <c r="F672" s="605"/>
      <c r="G672" s="605"/>
      <c r="H672" s="1050" t="s">
        <v>518</v>
      </c>
      <c r="I672" s="1050"/>
      <c r="J672" s="834">
        <v>3.9446006601048376E-2</v>
      </c>
      <c r="K672" s="605"/>
      <c r="L672" s="605"/>
      <c r="M672" s="1050" t="s">
        <v>522</v>
      </c>
      <c r="N672" s="1050"/>
      <c r="O672" s="835">
        <v>2.6145634816792888E-2</v>
      </c>
      <c r="P672" s="605"/>
      <c r="Q672" s="605"/>
      <c r="AV672" s="356"/>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1049"/>
      <c r="D673" s="1050"/>
      <c r="E673" s="605"/>
      <c r="F673" s="605"/>
      <c r="G673" s="605"/>
      <c r="H673" s="1050" t="s">
        <v>529</v>
      </c>
      <c r="I673" s="1050"/>
      <c r="J673" s="834">
        <v>-2.9700135623558551E-2</v>
      </c>
      <c r="K673" s="605"/>
      <c r="L673" s="605"/>
      <c r="M673" s="1050" t="s">
        <v>357</v>
      </c>
      <c r="N673" s="1050"/>
      <c r="O673" s="835">
        <v>8.2345539971489232E-2</v>
      </c>
      <c r="P673" s="605"/>
      <c r="Q673" s="605"/>
      <c r="AV673" s="356"/>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1049"/>
      <c r="D674" s="1050"/>
      <c r="E674" s="605"/>
      <c r="F674" s="605"/>
      <c r="G674" s="605"/>
      <c r="H674" s="1050" t="s">
        <v>534</v>
      </c>
      <c r="I674" s="1050"/>
      <c r="J674" s="834">
        <v>-2.4197242357801928E-2</v>
      </c>
      <c r="K674" s="605"/>
      <c r="L674" s="605"/>
      <c r="M674" s="1050" t="s">
        <v>521</v>
      </c>
      <c r="N674" s="1050"/>
      <c r="O674" s="835">
        <v>-1.1079512668554217E-2</v>
      </c>
      <c r="P674" s="605"/>
      <c r="Q674" s="605"/>
      <c r="AV674" s="356"/>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1049"/>
      <c r="D675" s="1050"/>
      <c r="E675" s="605"/>
      <c r="F675" s="605"/>
      <c r="G675" s="605"/>
      <c r="H675" s="1050" t="s">
        <v>553</v>
      </c>
      <c r="I675" s="1050"/>
      <c r="J675" s="834">
        <v>-1.0881451093196604E-2</v>
      </c>
      <c r="K675" s="605"/>
      <c r="L675" s="605"/>
      <c r="M675" s="1050" t="s">
        <v>540</v>
      </c>
      <c r="N675" s="1050"/>
      <c r="O675" s="835">
        <v>-1.8931035943962286E-2</v>
      </c>
      <c r="P675" s="605"/>
      <c r="Q675" s="605"/>
      <c r="AV675" s="356"/>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1049"/>
      <c r="D676" s="1050"/>
      <c r="E676" s="605"/>
      <c r="F676" s="605"/>
      <c r="G676" s="605"/>
      <c r="H676" s="1050" t="s">
        <v>536</v>
      </c>
      <c r="I676" s="1050"/>
      <c r="J676" s="834">
        <v>2.2985895633345903E-2</v>
      </c>
      <c r="K676" s="605"/>
      <c r="L676" s="605"/>
      <c r="M676" s="1050" t="s">
        <v>555</v>
      </c>
      <c r="N676" s="1050"/>
      <c r="O676" s="835">
        <v>-1.3764239927636509E-2</v>
      </c>
      <c r="P676" s="605"/>
      <c r="Q676" s="605"/>
      <c r="AV676" s="356"/>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1049"/>
      <c r="D677" s="1050"/>
      <c r="E677" s="605"/>
      <c r="F677" s="605"/>
      <c r="G677" s="605"/>
      <c r="H677" s="1050" t="s">
        <v>532</v>
      </c>
      <c r="I677" s="1050"/>
      <c r="J677" s="834">
        <v>-2.4428172819089246E-2</v>
      </c>
      <c r="K677" s="605"/>
      <c r="L677" s="605"/>
      <c r="M677" s="1050" t="s">
        <v>516</v>
      </c>
      <c r="N677" s="1050"/>
      <c r="O677" s="835">
        <v>2.6253456958682499E-2</v>
      </c>
      <c r="P677" s="605"/>
      <c r="Q677" s="605"/>
      <c r="AV677" s="356"/>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1049"/>
      <c r="D678" s="1050"/>
      <c r="E678" s="605"/>
      <c r="F678" s="605"/>
      <c r="G678" s="605"/>
      <c r="H678" s="1050" t="s">
        <v>538</v>
      </c>
      <c r="I678" s="1050"/>
      <c r="J678" s="834">
        <v>-2.2220645412136777E-2</v>
      </c>
      <c r="K678" s="605"/>
      <c r="L678" s="605"/>
      <c r="M678" s="1050" t="s">
        <v>552</v>
      </c>
      <c r="N678" s="1050"/>
      <c r="O678" s="835">
        <v>-4.6996730376074724E-3</v>
      </c>
      <c r="P678" s="605"/>
      <c r="Q678" s="605"/>
      <c r="AV678" s="356"/>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1049"/>
      <c r="D679" s="1050"/>
      <c r="E679" s="605"/>
      <c r="F679" s="605"/>
      <c r="G679" s="605"/>
      <c r="H679" s="1050" t="s">
        <v>569</v>
      </c>
      <c r="I679" s="1050"/>
      <c r="J679" s="837">
        <v>8.388661383955661E-3</v>
      </c>
      <c r="K679" s="605"/>
      <c r="L679" s="605"/>
      <c r="M679" s="1050" t="s">
        <v>542</v>
      </c>
      <c r="N679" s="1050"/>
      <c r="O679" s="835">
        <v>-8.8093367409099697E-3</v>
      </c>
      <c r="P679" s="605"/>
      <c r="Q679" s="605"/>
      <c r="AV679" s="356"/>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1049"/>
      <c r="D680" s="1050"/>
      <c r="E680" s="605"/>
      <c r="F680" s="605"/>
      <c r="G680" s="605"/>
      <c r="H680" s="1050"/>
      <c r="I680" s="1050"/>
      <c r="J680" s="605"/>
      <c r="K680" s="605"/>
      <c r="L680" s="605"/>
      <c r="M680" s="1050" t="s">
        <v>526</v>
      </c>
      <c r="N680" s="1050"/>
      <c r="O680" s="835">
        <v>-2.5526930154526638E-2</v>
      </c>
      <c r="P680" s="605"/>
      <c r="Q680" s="605"/>
      <c r="AV680" s="356"/>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1049"/>
      <c r="D681" s="1050"/>
      <c r="E681" s="605"/>
      <c r="F681" s="605"/>
      <c r="G681" s="605"/>
      <c r="H681" s="1050"/>
      <c r="I681" s="1050"/>
      <c r="J681" s="605"/>
      <c r="K681" s="605"/>
      <c r="L681" s="605"/>
      <c r="M681" s="1050" t="s">
        <v>557</v>
      </c>
      <c r="N681" s="1050"/>
      <c r="O681" s="835">
        <v>-1.3708485955853215E-2</v>
      </c>
      <c r="P681" s="605"/>
      <c r="Q681" s="605"/>
      <c r="AV681" s="356"/>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1049"/>
      <c r="D682" s="1050"/>
      <c r="E682" s="605"/>
      <c r="F682" s="605"/>
      <c r="G682" s="605"/>
      <c r="H682" s="1050" t="s">
        <v>273</v>
      </c>
      <c r="I682" s="1050"/>
      <c r="J682" s="1050"/>
      <c r="K682" s="605"/>
      <c r="L682" s="605"/>
      <c r="M682" s="1050" t="s">
        <v>558</v>
      </c>
      <c r="N682" s="1050"/>
      <c r="O682" s="835">
        <v>1.3337050401114684E-2</v>
      </c>
      <c r="P682" s="605"/>
      <c r="Q682" s="605"/>
      <c r="AV682" s="356"/>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1049"/>
      <c r="D683" s="1050"/>
      <c r="E683" s="605"/>
      <c r="F683" s="605"/>
      <c r="G683" s="605"/>
      <c r="H683" s="1050" t="s">
        <v>209</v>
      </c>
      <c r="I683" s="1050"/>
      <c r="J683" s="853" t="s">
        <v>210</v>
      </c>
      <c r="K683" s="605"/>
      <c r="L683" s="605"/>
      <c r="M683" s="1050" t="s">
        <v>571</v>
      </c>
      <c r="N683" s="1050"/>
      <c r="O683" s="835">
        <v>5.037354138836948E-3</v>
      </c>
      <c r="P683" s="605"/>
      <c r="Q683" s="605"/>
      <c r="AV683" s="356"/>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1049"/>
      <c r="D684" s="1050"/>
      <c r="E684" s="605"/>
      <c r="F684" s="605"/>
      <c r="G684" s="605"/>
      <c r="H684" s="1050" t="s">
        <v>210</v>
      </c>
      <c r="I684" s="1050"/>
      <c r="J684" s="854">
        <v>1</v>
      </c>
      <c r="K684" s="605"/>
      <c r="L684" s="605"/>
      <c r="M684" s="1050" t="s">
        <v>572</v>
      </c>
      <c r="N684" s="1050"/>
      <c r="O684" s="835">
        <v>1.019683661347573E-3</v>
      </c>
      <c r="P684" s="605"/>
      <c r="Q684" s="605"/>
      <c r="AV684" s="356"/>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1049"/>
      <c r="D685" s="1050"/>
      <c r="E685" s="605"/>
      <c r="F685" s="605"/>
      <c r="G685" s="605"/>
      <c r="H685" s="1050"/>
      <c r="I685" s="1050"/>
      <c r="J685" s="605"/>
      <c r="K685" s="605"/>
      <c r="L685" s="605"/>
      <c r="M685" s="1050" t="s">
        <v>531</v>
      </c>
      <c r="N685" s="1050"/>
      <c r="O685" s="835">
        <v>2.4167111929678929E-2</v>
      </c>
      <c r="P685" s="605"/>
      <c r="Q685" s="605"/>
      <c r="AV685" s="356"/>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1049"/>
      <c r="D686" s="1050"/>
      <c r="E686" s="605"/>
      <c r="F686" s="605"/>
      <c r="G686" s="605"/>
      <c r="H686" s="1050"/>
      <c r="I686" s="1050"/>
      <c r="J686" s="605"/>
      <c r="K686" s="605"/>
      <c r="L686" s="605"/>
      <c r="M686" s="1050" t="s">
        <v>550</v>
      </c>
      <c r="N686" s="1050"/>
      <c r="O686" s="835">
        <v>-1.4018976138040564E-2</v>
      </c>
      <c r="P686" s="605"/>
      <c r="Q686" s="605"/>
      <c r="AV686" s="356"/>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1049"/>
      <c r="D687" s="1050"/>
      <c r="E687" s="605"/>
      <c r="F687" s="605"/>
      <c r="G687" s="605"/>
      <c r="H687" s="1050"/>
      <c r="I687" s="1050"/>
      <c r="J687" s="605"/>
      <c r="K687" s="605"/>
      <c r="L687" s="605"/>
      <c r="M687" s="1050" t="s">
        <v>545</v>
      </c>
      <c r="N687" s="1050"/>
      <c r="O687" s="835">
        <v>-1.6865951725955751E-2</v>
      </c>
      <c r="P687" s="605"/>
      <c r="Q687" s="605"/>
      <c r="AV687" s="356"/>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1049"/>
      <c r="D688" s="1050"/>
      <c r="E688" s="605"/>
      <c r="F688" s="605"/>
      <c r="G688" s="605"/>
      <c r="H688" s="1050"/>
      <c r="I688" s="1050"/>
      <c r="J688" s="605"/>
      <c r="K688" s="605"/>
      <c r="L688" s="605"/>
      <c r="M688" s="1050" t="s">
        <v>564</v>
      </c>
      <c r="N688" s="1050"/>
      <c r="O688" s="835">
        <v>-9.8805527125169143E-3</v>
      </c>
      <c r="P688" s="605"/>
      <c r="Q688" s="605"/>
      <c r="AV688" s="356"/>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1049"/>
      <c r="D689" s="1050"/>
      <c r="E689" s="605"/>
      <c r="F689" s="605"/>
      <c r="G689" s="605"/>
      <c r="H689" s="1050"/>
      <c r="I689" s="1050"/>
      <c r="J689" s="605"/>
      <c r="K689" s="605"/>
      <c r="L689" s="605"/>
      <c r="M689" s="1050" t="s">
        <v>515</v>
      </c>
      <c r="N689" s="1050"/>
      <c r="O689" s="835">
        <v>3.030327073159552E-2</v>
      </c>
      <c r="P689" s="605"/>
      <c r="Q689" s="605"/>
      <c r="AV689" s="356"/>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1049"/>
      <c r="D690" s="1050"/>
      <c r="E690" s="605"/>
      <c r="F690" s="605"/>
      <c r="G690" s="605"/>
      <c r="H690" s="1050"/>
      <c r="I690" s="1050"/>
      <c r="J690" s="605"/>
      <c r="K690" s="605"/>
      <c r="L690" s="605"/>
      <c r="M690" s="1050" t="s">
        <v>523</v>
      </c>
      <c r="N690" s="1050"/>
      <c r="O690" s="835">
        <v>-1.4655614265542238E-2</v>
      </c>
      <c r="P690" s="605"/>
      <c r="Q690" s="605"/>
      <c r="AV690" s="356"/>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1049"/>
      <c r="D691" s="1050"/>
      <c r="E691" s="605"/>
      <c r="F691" s="605"/>
      <c r="G691" s="605"/>
      <c r="H691" s="1050"/>
      <c r="I691" s="1050"/>
      <c r="J691" s="605"/>
      <c r="K691" s="605"/>
      <c r="L691" s="605"/>
      <c r="M691" s="1050" t="s">
        <v>548</v>
      </c>
      <c r="N691" s="1050"/>
      <c r="O691" s="835">
        <v>-1.2617331918869764E-2</v>
      </c>
      <c r="P691" s="605"/>
      <c r="Q691" s="605"/>
      <c r="AV691" s="356"/>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1049"/>
      <c r="D692" s="1050"/>
      <c r="E692" s="605"/>
      <c r="F692" s="605"/>
      <c r="G692" s="605"/>
      <c r="H692" s="1050"/>
      <c r="I692" s="1050"/>
      <c r="J692" s="605"/>
      <c r="K692" s="605"/>
      <c r="L692" s="605"/>
      <c r="M692" s="1050" t="s">
        <v>535</v>
      </c>
      <c r="N692" s="1050"/>
      <c r="O692" s="835">
        <v>-2.1041269061926719E-2</v>
      </c>
      <c r="P692" s="605"/>
      <c r="Q692" s="605"/>
      <c r="AV692" s="356"/>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1049"/>
      <c r="D693" s="1050"/>
      <c r="E693" s="605"/>
      <c r="F693" s="605"/>
      <c r="G693" s="605"/>
      <c r="H693" s="1050"/>
      <c r="I693" s="1050"/>
      <c r="J693" s="605"/>
      <c r="K693" s="605"/>
      <c r="L693" s="605"/>
      <c r="M693" s="1050" t="s">
        <v>518</v>
      </c>
      <c r="N693" s="1050"/>
      <c r="O693" s="835">
        <v>3.3008729788510889E-2</v>
      </c>
      <c r="P693" s="605"/>
      <c r="Q693" s="605"/>
      <c r="AV693" s="356"/>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1049"/>
      <c r="D694" s="1050"/>
      <c r="E694" s="605"/>
      <c r="F694" s="605"/>
      <c r="G694" s="605"/>
      <c r="H694" s="1050"/>
      <c r="I694" s="1050"/>
      <c r="J694" s="605"/>
      <c r="K694" s="605"/>
      <c r="L694" s="605"/>
      <c r="M694" s="1050" t="s">
        <v>529</v>
      </c>
      <c r="N694" s="1050"/>
      <c r="O694" s="835">
        <v>-2.2571495572835786E-2</v>
      </c>
      <c r="P694" s="605"/>
      <c r="Q694" s="605"/>
      <c r="AV694" s="356"/>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1049"/>
      <c r="D695" s="1050"/>
      <c r="E695" s="605"/>
      <c r="F695" s="605"/>
      <c r="G695" s="605"/>
      <c r="H695" s="1050"/>
      <c r="I695" s="1050"/>
      <c r="J695" s="605"/>
      <c r="K695" s="605"/>
      <c r="L695" s="605"/>
      <c r="M695" s="1050" t="s">
        <v>534</v>
      </c>
      <c r="N695" s="1050"/>
      <c r="O695" s="835">
        <v>-1.7782281856131527E-2</v>
      </c>
      <c r="P695" s="605"/>
      <c r="Q695" s="605"/>
      <c r="AV695" s="356"/>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1049"/>
      <c r="D696" s="1050"/>
      <c r="E696" s="605"/>
      <c r="F696" s="605"/>
      <c r="G696" s="605"/>
      <c r="H696" s="1050"/>
      <c r="I696" s="1050"/>
      <c r="J696" s="605"/>
      <c r="K696" s="605"/>
      <c r="L696" s="605"/>
      <c r="M696" s="1050" t="s">
        <v>553</v>
      </c>
      <c r="N696" s="1050"/>
      <c r="O696" s="835">
        <v>-1.399201889761173E-2</v>
      </c>
      <c r="P696" s="605"/>
      <c r="Q696" s="605"/>
      <c r="AV696" s="356"/>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1049"/>
      <c r="D697" s="1050"/>
      <c r="E697" s="605"/>
      <c r="F697" s="605"/>
      <c r="G697" s="605"/>
      <c r="H697" s="1050"/>
      <c r="I697" s="1050"/>
      <c r="J697" s="605"/>
      <c r="K697" s="605"/>
      <c r="L697" s="605"/>
      <c r="M697" s="1050" t="s">
        <v>536</v>
      </c>
      <c r="N697" s="1050"/>
      <c r="O697" s="835">
        <v>1.3823198925740325E-2</v>
      </c>
      <c r="P697" s="605"/>
      <c r="Q697" s="605"/>
      <c r="AV697" s="356"/>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1049"/>
      <c r="D698" s="1050"/>
      <c r="E698" s="605"/>
      <c r="F698" s="605"/>
      <c r="G698" s="605"/>
      <c r="H698" s="1050"/>
      <c r="I698" s="1050"/>
      <c r="J698" s="605"/>
      <c r="K698" s="605"/>
      <c r="L698" s="605"/>
      <c r="M698" s="1050" t="s">
        <v>532</v>
      </c>
      <c r="N698" s="1050"/>
      <c r="O698" s="835">
        <v>-1.4686874681987616E-2</v>
      </c>
      <c r="P698" s="605"/>
      <c r="Q698" s="605"/>
      <c r="AV698" s="356"/>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1049"/>
      <c r="D699" s="1050"/>
      <c r="E699" s="605"/>
      <c r="F699" s="605"/>
      <c r="G699" s="605"/>
      <c r="H699" s="1050"/>
      <c r="I699" s="1050"/>
      <c r="J699" s="605"/>
      <c r="K699" s="605"/>
      <c r="L699" s="605"/>
      <c r="M699" s="1050" t="s">
        <v>538</v>
      </c>
      <c r="N699" s="1050"/>
      <c r="O699" s="835">
        <v>-7.7369150536537468E-3</v>
      </c>
      <c r="P699" s="605"/>
      <c r="Q699" s="605"/>
      <c r="AV699" s="356"/>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1049"/>
      <c r="D700" s="1050"/>
      <c r="E700" s="605"/>
      <c r="F700" s="605"/>
      <c r="G700" s="605"/>
      <c r="H700" s="1050"/>
      <c r="I700" s="1050"/>
      <c r="J700" s="605"/>
      <c r="K700" s="605"/>
      <c r="L700" s="605"/>
      <c r="M700" s="1050" t="s">
        <v>569</v>
      </c>
      <c r="N700" s="1050"/>
      <c r="O700" s="838">
        <v>4.1025631254034516E-3</v>
      </c>
      <c r="P700" s="605"/>
      <c r="Q700" s="605"/>
      <c r="AV700" s="356"/>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1050"/>
      <c r="D701" s="1050"/>
      <c r="E701" s="605"/>
      <c r="F701" s="605"/>
      <c r="G701" s="605"/>
      <c r="H701" s="1050"/>
      <c r="I701" s="1050"/>
      <c r="J701" s="605"/>
      <c r="K701" s="605"/>
      <c r="L701" s="605"/>
      <c r="M701" s="1050"/>
      <c r="N701" s="1050"/>
      <c r="O701" s="605"/>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1050"/>
      <c r="D702" s="1050"/>
      <c r="E702" s="605"/>
      <c r="F702" s="605"/>
      <c r="G702" s="605"/>
      <c r="H702" s="1050"/>
      <c r="I702" s="1050"/>
      <c r="J702" s="605"/>
      <c r="K702" s="605"/>
      <c r="L702" s="605"/>
      <c r="M702" s="1050"/>
      <c r="N702" s="1050"/>
      <c r="O702" s="605"/>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1050"/>
      <c r="D703" s="1050"/>
      <c r="E703" s="605"/>
      <c r="F703" s="605"/>
      <c r="G703" s="605"/>
      <c r="H703" s="1050"/>
      <c r="I703" s="1050"/>
      <c r="J703" s="605"/>
      <c r="K703" s="605"/>
      <c r="L703" s="605"/>
      <c r="M703" s="1050" t="s">
        <v>273</v>
      </c>
      <c r="N703" s="1050"/>
      <c r="O703" s="1050"/>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1050"/>
      <c r="D704" s="1050"/>
      <c r="E704" s="605"/>
      <c r="F704" s="605"/>
      <c r="G704" s="605"/>
      <c r="H704" s="1050"/>
      <c r="I704" s="1050"/>
      <c r="J704" s="605"/>
      <c r="K704" s="605"/>
      <c r="L704" s="605"/>
      <c r="M704" s="1050" t="s">
        <v>209</v>
      </c>
      <c r="N704" s="1050"/>
      <c r="O704" s="855" t="s">
        <v>210</v>
      </c>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1050"/>
      <c r="D705" s="1050"/>
      <c r="E705" s="605"/>
      <c r="F705" s="605"/>
      <c r="G705" s="605"/>
      <c r="H705" s="1050"/>
      <c r="I705" s="1050"/>
      <c r="J705" s="605"/>
      <c r="K705" s="605"/>
      <c r="L705" s="605"/>
      <c r="M705" s="1050" t="s">
        <v>210</v>
      </c>
      <c r="N705" s="1050"/>
      <c r="O705" s="856">
        <v>1</v>
      </c>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1050"/>
      <c r="D706" s="1050"/>
      <c r="E706" s="605"/>
      <c r="F706" s="605"/>
      <c r="G706" s="605"/>
      <c r="H706" s="1050"/>
      <c r="I706" s="1050"/>
      <c r="J706" s="605"/>
      <c r="K706" s="605"/>
      <c r="L706" s="605"/>
      <c r="M706" s="1050"/>
      <c r="N706" s="1050"/>
      <c r="O706" s="605"/>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1050"/>
      <c r="D707" s="1050"/>
      <c r="E707" s="605"/>
      <c r="F707" s="605"/>
      <c r="G707" s="605"/>
      <c r="H707" s="1050"/>
      <c r="I707" s="1050"/>
      <c r="J707" s="605"/>
      <c r="K707" s="605"/>
      <c r="L707" s="605"/>
      <c r="M707" s="1050"/>
      <c r="N707" s="1050"/>
      <c r="O707" s="605"/>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1050"/>
      <c r="D708" s="1050"/>
      <c r="E708" s="605"/>
      <c r="F708" s="605"/>
      <c r="G708" s="605"/>
      <c r="H708" s="1050"/>
      <c r="I708" s="1050"/>
      <c r="J708" s="605"/>
      <c r="K708" s="605"/>
      <c r="L708" s="605"/>
      <c r="M708" s="1050"/>
      <c r="N708" s="1050"/>
      <c r="O708" s="605"/>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1050"/>
      <c r="D709" s="1050"/>
      <c r="E709" s="605"/>
      <c r="F709" s="605"/>
      <c r="G709" s="605"/>
      <c r="H709" s="1050"/>
      <c r="I709" s="1050"/>
      <c r="J709" s="605"/>
      <c r="K709" s="605"/>
      <c r="L709" s="605"/>
      <c r="M709" s="1050"/>
      <c r="N709" s="1050"/>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1050"/>
      <c r="D710" s="1050"/>
      <c r="E710" s="605"/>
      <c r="F710" s="605"/>
      <c r="G710" s="605"/>
      <c r="H710" s="1050"/>
      <c r="I710" s="1050"/>
      <c r="J710" s="605"/>
      <c r="K710" s="605"/>
      <c r="L710" s="605"/>
      <c r="M710" s="1050"/>
      <c r="N710" s="1050"/>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1050"/>
      <c r="D711" s="1050"/>
      <c r="E711" s="605"/>
      <c r="F711" s="605"/>
      <c r="G711" s="605"/>
      <c r="H711" s="1050"/>
      <c r="I711" s="1050"/>
      <c r="J711" s="605"/>
      <c r="K711" s="605"/>
      <c r="L711" s="605"/>
      <c r="M711" s="1050"/>
      <c r="N711" s="1050"/>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1050"/>
      <c r="D712" s="1050"/>
      <c r="E712" s="605"/>
      <c r="F712" s="605"/>
      <c r="G712" s="605"/>
      <c r="H712" s="1050"/>
      <c r="I712" s="1050"/>
      <c r="J712" s="605"/>
      <c r="K712" s="605"/>
      <c r="L712" s="605"/>
      <c r="M712" s="1050"/>
      <c r="N712" s="1050"/>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1050"/>
      <c r="D713" s="1050"/>
      <c r="E713" s="605"/>
      <c r="F713" s="605"/>
      <c r="G713" s="605"/>
      <c r="H713" s="1050"/>
      <c r="I713" s="1050"/>
      <c r="J713" s="605"/>
      <c r="K713" s="605"/>
      <c r="L713" s="605"/>
      <c r="M713" s="1050"/>
      <c r="N713" s="1050"/>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1050"/>
      <c r="D714" s="1050"/>
      <c r="E714" s="605"/>
      <c r="F714" s="605"/>
      <c r="G714" s="605"/>
      <c r="H714" s="1050"/>
      <c r="I714" s="1050"/>
      <c r="J714" s="605"/>
      <c r="K714" s="605"/>
      <c r="L714" s="605"/>
      <c r="M714" s="1050"/>
      <c r="N714" s="1050"/>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1050"/>
      <c r="D715" s="1050"/>
      <c r="E715" s="605"/>
      <c r="F715" s="605"/>
      <c r="G715" s="605"/>
      <c r="H715" s="1050"/>
      <c r="I715" s="1050"/>
      <c r="J715" s="605"/>
      <c r="K715" s="605"/>
      <c r="L715" s="605"/>
      <c r="M715" s="1050"/>
      <c r="N715" s="1050"/>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1050"/>
      <c r="D716" s="1050"/>
      <c r="E716" s="605"/>
      <c r="F716" s="605"/>
      <c r="G716" s="605"/>
      <c r="H716" s="1050"/>
      <c r="I716" s="1050"/>
      <c r="J716" s="605"/>
      <c r="K716" s="605"/>
      <c r="L716" s="605"/>
      <c r="M716" s="1050"/>
      <c r="N716" s="1050"/>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1050"/>
      <c r="D717" s="1050"/>
      <c r="E717" s="605"/>
      <c r="F717" s="605"/>
      <c r="G717" s="605"/>
      <c r="H717" s="1050"/>
      <c r="I717" s="1050"/>
      <c r="J717" s="605"/>
      <c r="K717" s="605"/>
      <c r="L717" s="605"/>
      <c r="M717" s="1050"/>
      <c r="N717" s="1050"/>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1050"/>
      <c r="D718" s="1050"/>
      <c r="E718" s="605"/>
      <c r="F718" s="605"/>
      <c r="G718" s="605"/>
      <c r="H718" s="1050"/>
      <c r="I718" s="1050"/>
      <c r="J718" s="605"/>
      <c r="K718" s="605"/>
      <c r="L718" s="605"/>
      <c r="M718" s="1050"/>
      <c r="N718" s="1050"/>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1050"/>
      <c r="D719" s="1050"/>
      <c r="E719" s="605"/>
      <c r="F719" s="605"/>
      <c r="G719" s="605"/>
      <c r="H719" s="1050"/>
      <c r="I719" s="1050"/>
      <c r="J719" s="605"/>
      <c r="K719" s="605"/>
      <c r="L719" s="605"/>
      <c r="M719" s="1050"/>
      <c r="N719" s="1050"/>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1050"/>
      <c r="D720" s="1050"/>
      <c r="E720" s="605"/>
      <c r="F720" s="605"/>
      <c r="G720" s="605"/>
      <c r="H720" s="1050"/>
      <c r="I720" s="1050"/>
      <c r="J720" s="605"/>
      <c r="K720" s="605"/>
      <c r="L720" s="605"/>
      <c r="M720" s="1050"/>
      <c r="N720" s="1050"/>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1050"/>
      <c r="D721" s="1050"/>
      <c r="E721" s="605"/>
      <c r="F721" s="605"/>
      <c r="G721" s="605"/>
      <c r="H721" s="1050"/>
      <c r="I721" s="1050"/>
      <c r="J721" s="605"/>
      <c r="K721" s="605"/>
      <c r="L721" s="605"/>
      <c r="M721" s="1050"/>
      <c r="N721" s="1050"/>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1050"/>
      <c r="D722" s="1050"/>
      <c r="E722" s="605"/>
      <c r="F722" s="605"/>
      <c r="G722" s="605"/>
      <c r="H722" s="1050"/>
      <c r="I722" s="1050"/>
      <c r="J722" s="605"/>
      <c r="K722" s="605"/>
      <c r="L722" s="605"/>
      <c r="M722" s="1050"/>
      <c r="N722" s="1050"/>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1050"/>
      <c r="D723" s="1050"/>
      <c r="E723" s="605"/>
      <c r="F723" s="605"/>
      <c r="G723" s="605"/>
      <c r="H723" s="1050"/>
      <c r="I723" s="1050"/>
      <c r="J723" s="605"/>
      <c r="K723" s="605"/>
      <c r="L723" s="605"/>
      <c r="M723" s="1050"/>
      <c r="N723" s="1050"/>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1050"/>
      <c r="D724" s="1050"/>
      <c r="E724" s="605"/>
      <c r="F724" s="605"/>
      <c r="G724" s="605"/>
      <c r="H724" s="1050"/>
      <c r="I724" s="1050"/>
      <c r="J724" s="605"/>
      <c r="K724" s="605"/>
      <c r="L724" s="605"/>
      <c r="M724" s="1050"/>
      <c r="N724" s="1050"/>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1050"/>
      <c r="D725" s="1050"/>
      <c r="E725" s="605"/>
      <c r="F725" s="605"/>
      <c r="G725" s="605"/>
      <c r="H725" s="1050"/>
      <c r="I725" s="1050"/>
      <c r="J725" s="605"/>
      <c r="K725" s="605"/>
      <c r="L725" s="605"/>
      <c r="M725" s="1050"/>
      <c r="N725" s="1050"/>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1050"/>
      <c r="D726" s="1050"/>
      <c r="E726" s="605"/>
      <c r="F726" s="605"/>
      <c r="G726" s="605"/>
      <c r="H726" s="1050"/>
      <c r="I726" s="1050"/>
      <c r="J726" s="605"/>
      <c r="K726" s="605"/>
      <c r="L726" s="605"/>
      <c r="M726" s="1050"/>
      <c r="N726" s="1050"/>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1050"/>
      <c r="D727" s="1050"/>
      <c r="E727" s="605"/>
      <c r="F727" s="605"/>
      <c r="G727" s="605"/>
      <c r="H727" s="1050"/>
      <c r="I727" s="1050"/>
      <c r="J727" s="605"/>
      <c r="K727" s="605"/>
      <c r="L727" s="605"/>
      <c r="M727" s="1050"/>
      <c r="N727" s="1050"/>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1050"/>
      <c r="D728" s="1050"/>
      <c r="E728" s="605"/>
      <c r="F728" s="605"/>
      <c r="G728" s="605"/>
      <c r="H728" s="1050"/>
      <c r="I728" s="1050"/>
      <c r="J728" s="605"/>
      <c r="K728" s="605"/>
      <c r="L728" s="605"/>
      <c r="M728" s="1050"/>
      <c r="N728" s="1050"/>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1050"/>
      <c r="D729" s="1050"/>
      <c r="E729" s="605"/>
      <c r="F729" s="605"/>
      <c r="G729" s="605"/>
      <c r="H729" s="1050"/>
      <c r="I729" s="1050"/>
      <c r="J729" s="605"/>
      <c r="K729" s="605"/>
      <c r="L729" s="605"/>
      <c r="M729" s="1050"/>
      <c r="N729" s="1050"/>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1050"/>
      <c r="D730" s="1050"/>
      <c r="E730" s="605"/>
      <c r="F730" s="605"/>
      <c r="G730" s="605"/>
      <c r="H730" s="1050"/>
      <c r="I730" s="1050"/>
      <c r="J730" s="605"/>
      <c r="K730" s="605"/>
      <c r="L730" s="605"/>
      <c r="M730" s="1050"/>
      <c r="N730" s="1050"/>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1050"/>
      <c r="D731" s="1050"/>
      <c r="E731" s="605"/>
      <c r="F731" s="605"/>
      <c r="G731" s="605"/>
      <c r="H731" s="1050"/>
      <c r="I731" s="1050"/>
      <c r="J731" s="605"/>
      <c r="K731" s="605"/>
      <c r="L731" s="605"/>
      <c r="M731" s="1050"/>
      <c r="N731" s="1050"/>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1050"/>
      <c r="D732" s="1050"/>
      <c r="E732" s="605"/>
      <c r="F732" s="605"/>
      <c r="G732" s="605"/>
      <c r="H732" s="1050"/>
      <c r="I732" s="1050"/>
      <c r="J732" s="605"/>
      <c r="K732" s="605"/>
      <c r="L732" s="605"/>
      <c r="M732" s="1050"/>
      <c r="N732" s="1050"/>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1050"/>
      <c r="D733" s="1050"/>
      <c r="E733" s="605"/>
      <c r="F733" s="605"/>
      <c r="G733" s="605"/>
      <c r="H733" s="1050"/>
      <c r="I733" s="1050"/>
      <c r="J733" s="605"/>
      <c r="K733" s="605"/>
      <c r="L733" s="605"/>
      <c r="M733" s="1050"/>
      <c r="N733" s="1050"/>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1050"/>
      <c r="D734" s="1050"/>
      <c r="E734" s="605"/>
      <c r="F734" s="605"/>
      <c r="G734" s="605"/>
      <c r="H734" s="1050"/>
      <c r="I734" s="1050"/>
      <c r="J734" s="605"/>
      <c r="K734" s="605"/>
      <c r="L734" s="605"/>
      <c r="M734" s="1050"/>
      <c r="N734" s="1050"/>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1050"/>
      <c r="D735" s="1050"/>
      <c r="E735" s="605"/>
      <c r="F735" s="605"/>
      <c r="G735" s="605"/>
      <c r="H735" s="1050"/>
      <c r="I735" s="1050"/>
      <c r="J735" s="605"/>
      <c r="K735" s="605"/>
      <c r="L735" s="605"/>
      <c r="M735" s="1050"/>
      <c r="N735" s="1050"/>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1050"/>
      <c r="D736" s="1050"/>
      <c r="E736" s="605"/>
      <c r="F736" s="605"/>
      <c r="G736" s="605"/>
      <c r="H736" s="1050"/>
      <c r="I736" s="1050"/>
      <c r="J736" s="605"/>
      <c r="K736" s="605"/>
      <c r="L736" s="605"/>
      <c r="M736" s="1050"/>
      <c r="N736" s="1050"/>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1050"/>
      <c r="D737" s="1050"/>
      <c r="E737" s="605"/>
      <c r="F737" s="605"/>
      <c r="G737" s="605"/>
      <c r="H737" s="1050"/>
      <c r="I737" s="1050"/>
      <c r="J737" s="605"/>
      <c r="K737" s="605"/>
      <c r="L737" s="605"/>
      <c r="M737" s="1050"/>
      <c r="N737" s="1050"/>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1050"/>
      <c r="D738" s="1050"/>
      <c r="E738" s="605"/>
      <c r="F738" s="605"/>
      <c r="G738" s="605"/>
      <c r="H738" s="1050"/>
      <c r="I738" s="1050"/>
      <c r="J738" s="605"/>
      <c r="K738" s="605"/>
      <c r="L738" s="605"/>
      <c r="M738" s="1050"/>
      <c r="N738" s="1050"/>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1050"/>
      <c r="D739" s="1050"/>
      <c r="E739" s="605"/>
      <c r="F739" s="605"/>
      <c r="G739" s="605"/>
      <c r="H739" s="1050"/>
      <c r="I739" s="1050"/>
      <c r="J739" s="605"/>
      <c r="K739" s="605"/>
      <c r="L739" s="605"/>
      <c r="M739" s="1050"/>
      <c r="N739" s="1050"/>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1050"/>
      <c r="D740" s="1050"/>
      <c r="E740" s="605"/>
      <c r="F740" s="605"/>
      <c r="G740" s="605"/>
      <c r="H740" s="1050"/>
      <c r="I740" s="1050"/>
      <c r="J740" s="605"/>
      <c r="K740" s="605"/>
      <c r="L740" s="605"/>
      <c r="M740" s="1050"/>
      <c r="N740" s="1050"/>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1050"/>
      <c r="D741" s="1050"/>
      <c r="E741" s="605"/>
      <c r="F741" s="605"/>
      <c r="G741" s="605"/>
      <c r="H741" s="1050"/>
      <c r="I741" s="1050"/>
      <c r="J741" s="605"/>
      <c r="K741" s="605"/>
      <c r="L741" s="605"/>
      <c r="M741" s="1050"/>
      <c r="N741" s="1050"/>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1050"/>
      <c r="D742" s="1050"/>
      <c r="E742" s="605"/>
      <c r="F742" s="605"/>
      <c r="G742" s="605"/>
      <c r="H742" s="1050"/>
      <c r="I742" s="1050"/>
      <c r="J742" s="605"/>
      <c r="K742" s="605"/>
      <c r="L742" s="605"/>
      <c r="M742" s="1050"/>
      <c r="N742" s="1050"/>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1050"/>
      <c r="D743" s="1050"/>
      <c r="E743" s="605"/>
      <c r="F743" s="605"/>
      <c r="G743" s="605"/>
      <c r="H743" s="1050"/>
      <c r="I743" s="1050"/>
      <c r="J743" s="605"/>
      <c r="K743" s="605"/>
      <c r="L743" s="605"/>
      <c r="M743" s="1050"/>
      <c r="N743" s="1050"/>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1050"/>
      <c r="D744" s="1050"/>
      <c r="E744" s="605"/>
      <c r="F744" s="605"/>
      <c r="G744" s="605"/>
      <c r="H744" s="1050"/>
      <c r="I744" s="1050"/>
      <c r="J744" s="605"/>
      <c r="K744" s="605"/>
      <c r="L744" s="605"/>
      <c r="M744" s="1050"/>
      <c r="N744" s="1050"/>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1050"/>
      <c r="D745" s="1050"/>
      <c r="E745" s="605"/>
      <c r="F745" s="605"/>
      <c r="G745" s="605"/>
      <c r="H745" s="1050"/>
      <c r="I745" s="1050"/>
      <c r="J745" s="605"/>
      <c r="K745" s="605"/>
      <c r="L745" s="605"/>
      <c r="M745" s="1050"/>
      <c r="N745" s="1050"/>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1050"/>
      <c r="D746" s="1050"/>
      <c r="E746" s="605"/>
      <c r="F746" s="605"/>
      <c r="G746" s="605"/>
      <c r="H746" s="1050"/>
      <c r="I746" s="1050"/>
      <c r="J746" s="605"/>
      <c r="K746" s="605"/>
      <c r="L746" s="605"/>
      <c r="M746" s="1050"/>
      <c r="N746" s="1050"/>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1050"/>
      <c r="D747" s="1050"/>
      <c r="E747" s="605"/>
      <c r="F747" s="605"/>
      <c r="G747" s="605"/>
      <c r="H747" s="1050"/>
      <c r="I747" s="1050"/>
      <c r="J747" s="605"/>
      <c r="K747" s="605"/>
      <c r="L747" s="605"/>
      <c r="M747" s="1050"/>
      <c r="N747" s="1050"/>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1050"/>
      <c r="D748" s="1050"/>
      <c r="E748" s="605"/>
      <c r="F748" s="605"/>
      <c r="G748" s="605"/>
      <c r="H748" s="1050"/>
      <c r="I748" s="1050"/>
      <c r="J748" s="605"/>
      <c r="K748" s="605"/>
      <c r="L748" s="605"/>
      <c r="M748" s="1050"/>
      <c r="N748" s="1050"/>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1050"/>
      <c r="D749" s="1050"/>
      <c r="E749" s="605"/>
      <c r="F749" s="605"/>
      <c r="G749" s="605"/>
      <c r="H749" s="1050"/>
      <c r="I749" s="1050"/>
      <c r="J749" s="605"/>
      <c r="K749" s="605"/>
      <c r="L749" s="605"/>
      <c r="M749" s="1050"/>
      <c r="N749" s="1050"/>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1050"/>
      <c r="D750" s="1050"/>
      <c r="E750" s="605"/>
      <c r="F750" s="605"/>
      <c r="G750" s="605"/>
      <c r="H750" s="1050"/>
      <c r="I750" s="1050"/>
      <c r="J750" s="605"/>
      <c r="K750" s="605"/>
      <c r="L750" s="605"/>
      <c r="M750" s="1050"/>
      <c r="N750" s="1050"/>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1050"/>
      <c r="D751" s="1050"/>
      <c r="E751" s="605"/>
      <c r="F751" s="605"/>
      <c r="G751" s="605"/>
      <c r="H751" s="1050"/>
      <c r="I751" s="1050"/>
      <c r="J751" s="605"/>
      <c r="K751" s="605"/>
      <c r="L751" s="605"/>
      <c r="M751" s="1050"/>
      <c r="N751" s="1050"/>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1050"/>
      <c r="D752" s="1050"/>
      <c r="E752" s="605"/>
      <c r="F752" s="605"/>
      <c r="G752" s="605"/>
      <c r="H752" s="1050"/>
      <c r="I752" s="1050"/>
      <c r="J752" s="605"/>
      <c r="K752" s="605"/>
      <c r="L752" s="605"/>
      <c r="M752" s="1050"/>
      <c r="N752" s="1050"/>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1050"/>
      <c r="D753" s="1050"/>
      <c r="E753" s="605"/>
      <c r="F753" s="605"/>
      <c r="G753" s="605"/>
      <c r="H753" s="1050"/>
      <c r="I753" s="1050"/>
      <c r="J753" s="605"/>
      <c r="K753" s="605"/>
      <c r="L753" s="605"/>
      <c r="M753" s="1050"/>
      <c r="N753" s="1050"/>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1050"/>
      <c r="D754" s="1050"/>
      <c r="E754" s="605"/>
      <c r="F754" s="605"/>
      <c r="G754" s="605"/>
      <c r="H754" s="1050"/>
      <c r="I754" s="1050"/>
      <c r="J754" s="605"/>
      <c r="K754" s="605"/>
      <c r="L754" s="605"/>
      <c r="M754" s="1050"/>
      <c r="N754" s="1050"/>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1050"/>
      <c r="D755" s="1050"/>
      <c r="E755" s="605"/>
      <c r="F755" s="605"/>
      <c r="G755" s="605"/>
      <c r="H755" s="1050"/>
      <c r="I755" s="1050"/>
      <c r="J755" s="605"/>
      <c r="K755" s="605"/>
      <c r="L755" s="605"/>
      <c r="M755" s="1050"/>
      <c r="N755" s="1050"/>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1050"/>
      <c r="D756" s="1050"/>
      <c r="E756" s="605"/>
      <c r="F756" s="605"/>
      <c r="G756" s="605"/>
      <c r="H756" s="1050"/>
      <c r="I756" s="1050"/>
      <c r="J756" s="605"/>
      <c r="K756" s="605"/>
      <c r="L756" s="605"/>
      <c r="M756" s="1050"/>
      <c r="N756" s="1050"/>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1050"/>
      <c r="D757" s="1050"/>
      <c r="E757" s="605"/>
      <c r="F757" s="605"/>
      <c r="G757" s="605"/>
      <c r="H757" s="1050"/>
      <c r="I757" s="1050"/>
      <c r="J757" s="605"/>
      <c r="K757" s="605"/>
      <c r="L757" s="605"/>
      <c r="M757" s="1050"/>
      <c r="N757" s="1050"/>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1050"/>
      <c r="D758" s="1050"/>
      <c r="E758" s="605"/>
      <c r="F758" s="605"/>
      <c r="G758" s="605"/>
      <c r="H758" s="1050"/>
      <c r="I758" s="1050"/>
      <c r="J758" s="605"/>
      <c r="K758" s="605"/>
      <c r="L758" s="605"/>
      <c r="M758" s="1050"/>
      <c r="N758" s="1050"/>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1050"/>
      <c r="D759" s="1050"/>
      <c r="E759" s="605"/>
      <c r="F759" s="605"/>
      <c r="G759" s="605"/>
      <c r="H759" s="1050"/>
      <c r="I759" s="1050"/>
      <c r="J759" s="605"/>
      <c r="K759" s="605"/>
      <c r="L759" s="605"/>
      <c r="M759" s="1050"/>
      <c r="N759" s="1050"/>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1050"/>
      <c r="D760" s="1050"/>
      <c r="E760" s="605"/>
      <c r="F760" s="605"/>
      <c r="G760" s="605"/>
      <c r="H760" s="1050"/>
      <c r="I760" s="1050"/>
      <c r="J760" s="605"/>
      <c r="K760" s="605"/>
      <c r="L760" s="605"/>
      <c r="M760" s="1050"/>
      <c r="N760" s="1050"/>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1050"/>
      <c r="D761" s="1050"/>
      <c r="E761" s="605"/>
      <c r="F761" s="605"/>
      <c r="G761" s="605"/>
      <c r="H761" s="1050"/>
      <c r="I761" s="1050"/>
      <c r="J761" s="605"/>
      <c r="K761" s="605"/>
      <c r="L761" s="605"/>
      <c r="M761" s="1050"/>
      <c r="N761" s="1050"/>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1050"/>
      <c r="D762" s="1050"/>
      <c r="E762" s="605"/>
      <c r="F762" s="605"/>
      <c r="G762" s="605"/>
      <c r="H762" s="1050"/>
      <c r="I762" s="1050"/>
      <c r="J762" s="605"/>
      <c r="K762" s="605"/>
      <c r="L762" s="605"/>
      <c r="M762" s="1050"/>
      <c r="N762" s="1050"/>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1050"/>
      <c r="D763" s="1050"/>
      <c r="E763" s="605"/>
      <c r="F763" s="605"/>
      <c r="G763" s="605"/>
      <c r="H763" s="1050"/>
      <c r="I763" s="1050"/>
      <c r="J763" s="605"/>
      <c r="K763" s="605"/>
      <c r="L763" s="605"/>
      <c r="M763" s="1050"/>
      <c r="N763" s="1050"/>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1050"/>
      <c r="D764" s="1050"/>
      <c r="E764" s="605"/>
      <c r="F764" s="605"/>
      <c r="G764" s="605"/>
      <c r="H764" s="1050"/>
      <c r="I764" s="1050"/>
      <c r="J764" s="605"/>
      <c r="K764" s="605"/>
      <c r="L764" s="605"/>
      <c r="M764" s="1050"/>
      <c r="N764" s="1050"/>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1050"/>
      <c r="D765" s="1050"/>
      <c r="E765" s="605"/>
      <c r="F765" s="605"/>
      <c r="G765" s="605"/>
      <c r="H765" s="1050"/>
      <c r="I765" s="1050"/>
      <c r="J765" s="605"/>
      <c r="K765" s="605"/>
      <c r="L765" s="605"/>
      <c r="M765" s="1050"/>
      <c r="N765" s="1050"/>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1050"/>
      <c r="D766" s="1050"/>
      <c r="E766" s="605"/>
      <c r="F766" s="605"/>
      <c r="G766" s="605"/>
      <c r="H766" s="1050"/>
      <c r="I766" s="1050"/>
      <c r="J766" s="605"/>
      <c r="K766" s="605"/>
      <c r="L766" s="605"/>
      <c r="M766" s="1050"/>
      <c r="N766" s="1050"/>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1050"/>
      <c r="D767" s="1050"/>
      <c r="E767" s="605"/>
      <c r="F767" s="605"/>
      <c r="G767" s="605"/>
      <c r="H767" s="1050"/>
      <c r="I767" s="1050"/>
      <c r="J767" s="605"/>
      <c r="K767" s="605"/>
      <c r="L767" s="605"/>
      <c r="M767" s="1050"/>
      <c r="N767" s="1050"/>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1050"/>
      <c r="D768" s="1050"/>
      <c r="E768" s="605"/>
      <c r="F768" s="605"/>
      <c r="G768" s="605"/>
      <c r="H768" s="1050"/>
      <c r="I768" s="1050"/>
      <c r="J768" s="605"/>
      <c r="K768" s="605"/>
      <c r="L768" s="605"/>
      <c r="M768" s="1050"/>
      <c r="N768" s="1050"/>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1050"/>
      <c r="D769" s="1050"/>
      <c r="E769" s="605"/>
      <c r="F769" s="605"/>
      <c r="G769" s="605"/>
      <c r="H769" s="1050"/>
      <c r="I769" s="1050"/>
      <c r="J769" s="605"/>
      <c r="K769" s="605"/>
      <c r="L769" s="605"/>
      <c r="M769" s="1050"/>
      <c r="N769" s="1050"/>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1050"/>
      <c r="D770" s="1050"/>
      <c r="E770" s="605"/>
      <c r="F770" s="605"/>
      <c r="G770" s="605"/>
      <c r="H770" s="1050"/>
      <c r="I770" s="1050"/>
      <c r="J770" s="605"/>
      <c r="K770" s="605"/>
      <c r="L770" s="605"/>
      <c r="M770" s="1050"/>
      <c r="N770" s="1050"/>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1050"/>
      <c r="D771" s="1050"/>
      <c r="E771" s="605"/>
      <c r="F771" s="605"/>
      <c r="G771" s="605"/>
      <c r="H771" s="1050"/>
      <c r="I771" s="1050"/>
      <c r="J771" s="605"/>
      <c r="K771" s="605"/>
      <c r="L771" s="605"/>
      <c r="M771" s="1050"/>
      <c r="N771" s="1050"/>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1050"/>
      <c r="D772" s="1050"/>
      <c r="E772" s="605"/>
      <c r="F772" s="605"/>
      <c r="G772" s="605"/>
      <c r="H772" s="1050"/>
      <c r="I772" s="1050"/>
      <c r="J772" s="605"/>
      <c r="K772" s="605"/>
      <c r="L772" s="605"/>
      <c r="M772" s="1050"/>
      <c r="N772" s="1050"/>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1050"/>
      <c r="D773" s="1050"/>
      <c r="E773" s="605"/>
      <c r="F773" s="605"/>
      <c r="G773" s="605"/>
      <c r="H773" s="1050"/>
      <c r="I773" s="1050"/>
      <c r="J773" s="605"/>
      <c r="K773" s="605"/>
      <c r="L773" s="605"/>
      <c r="M773" s="1050"/>
      <c r="N773" s="1050"/>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1050"/>
      <c r="D774" s="1050"/>
      <c r="E774" s="605"/>
      <c r="F774" s="605"/>
      <c r="G774" s="605"/>
      <c r="H774" s="1050"/>
      <c r="I774" s="1050"/>
      <c r="J774" s="605"/>
      <c r="K774" s="605"/>
      <c r="L774" s="605"/>
      <c r="M774" s="1050"/>
      <c r="N774" s="1050"/>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1050"/>
      <c r="D775" s="1050"/>
      <c r="E775" s="605"/>
      <c r="F775" s="605"/>
      <c r="G775" s="605"/>
      <c r="H775" s="1050"/>
      <c r="I775" s="1050"/>
      <c r="J775" s="605"/>
      <c r="K775" s="605"/>
      <c r="L775" s="605"/>
      <c r="M775" s="1050"/>
      <c r="N775" s="1050"/>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1050"/>
      <c r="D776" s="1050"/>
      <c r="E776" s="605"/>
      <c r="F776" s="605"/>
      <c r="G776" s="605"/>
      <c r="H776" s="1050"/>
      <c r="I776" s="1050"/>
      <c r="J776" s="605"/>
      <c r="K776" s="605"/>
      <c r="L776" s="605"/>
      <c r="M776" s="1050"/>
      <c r="N776" s="1050"/>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1050"/>
      <c r="D777" s="1050"/>
      <c r="E777" s="605"/>
      <c r="F777" s="605"/>
      <c r="G777" s="605"/>
      <c r="H777" s="1050"/>
      <c r="I777" s="1050"/>
      <c r="J777" s="605"/>
      <c r="K777" s="605"/>
      <c r="L777" s="605"/>
      <c r="M777" s="1050"/>
      <c r="N777" s="1050"/>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1050"/>
      <c r="D778" s="1050"/>
      <c r="E778" s="605"/>
      <c r="F778" s="605"/>
      <c r="G778" s="605"/>
      <c r="H778" s="1050"/>
      <c r="I778" s="1050"/>
      <c r="J778" s="605"/>
      <c r="K778" s="605"/>
      <c r="L778" s="605"/>
      <c r="M778" s="1050"/>
      <c r="N778" s="1050"/>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1050"/>
      <c r="D779" s="1050"/>
      <c r="E779" s="605"/>
      <c r="F779" s="605"/>
      <c r="G779" s="605"/>
      <c r="H779" s="1050"/>
      <c r="I779" s="1050"/>
      <c r="J779" s="605"/>
      <c r="K779" s="605"/>
      <c r="L779" s="605"/>
      <c r="M779" s="1050"/>
      <c r="N779" s="1050"/>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1050"/>
      <c r="D780" s="1050"/>
      <c r="E780" s="605"/>
      <c r="F780" s="605"/>
      <c r="G780" s="605"/>
      <c r="H780" s="1050"/>
      <c r="I780" s="1050"/>
      <c r="J780" s="605"/>
      <c r="K780" s="605"/>
      <c r="L780" s="605"/>
      <c r="M780" s="1050"/>
      <c r="N780" s="1050"/>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1050"/>
      <c r="D781" s="1050"/>
      <c r="E781" s="605"/>
      <c r="F781" s="605"/>
      <c r="G781" s="605"/>
      <c r="H781" s="1050"/>
      <c r="I781" s="1050"/>
      <c r="J781" s="605"/>
      <c r="K781" s="605"/>
      <c r="L781" s="605"/>
      <c r="M781" s="1050"/>
      <c r="N781" s="1050"/>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1050"/>
      <c r="D782" s="1050"/>
      <c r="E782" s="605"/>
      <c r="F782" s="605"/>
      <c r="G782" s="605"/>
      <c r="H782" s="1050"/>
      <c r="I782" s="1050"/>
      <c r="J782" s="605"/>
      <c r="K782" s="605"/>
      <c r="L782" s="605"/>
      <c r="M782" s="1050"/>
      <c r="N782" s="1050"/>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1050"/>
      <c r="D783" s="1050"/>
      <c r="E783" s="605"/>
      <c r="F783" s="605"/>
      <c r="G783" s="605"/>
      <c r="H783" s="1050"/>
      <c r="I783" s="1050"/>
      <c r="J783" s="605"/>
      <c r="K783" s="605"/>
      <c r="L783" s="605"/>
      <c r="M783" s="1050"/>
      <c r="N783" s="1050"/>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1050"/>
      <c r="D784" s="1050"/>
      <c r="E784" s="605"/>
      <c r="F784" s="605"/>
      <c r="G784" s="605"/>
      <c r="H784" s="1050"/>
      <c r="I784" s="1050"/>
      <c r="J784" s="605"/>
      <c r="K784" s="605"/>
      <c r="L784" s="605"/>
      <c r="M784" s="1050"/>
      <c r="N784" s="1050"/>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1050"/>
      <c r="D785" s="1050"/>
      <c r="E785" s="605"/>
      <c r="F785" s="605"/>
      <c r="G785" s="605"/>
      <c r="H785" s="1050"/>
      <c r="I785" s="1050"/>
      <c r="J785" s="605"/>
      <c r="K785" s="605"/>
      <c r="L785" s="605"/>
      <c r="M785" s="1050"/>
      <c r="N785" s="1050"/>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1050"/>
      <c r="D786" s="1050"/>
      <c r="E786" s="605"/>
      <c r="F786" s="605"/>
      <c r="G786" s="605"/>
      <c r="H786" s="1050"/>
      <c r="I786" s="1050"/>
      <c r="J786" s="605"/>
      <c r="K786" s="605"/>
      <c r="L786" s="605"/>
      <c r="M786" s="1050"/>
      <c r="N786" s="1050"/>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1050"/>
      <c r="D787" s="1050"/>
      <c r="E787" s="605"/>
      <c r="F787" s="605"/>
      <c r="G787" s="605"/>
      <c r="H787" s="1050"/>
      <c r="I787" s="1050"/>
      <c r="J787" s="605"/>
      <c r="K787" s="605"/>
      <c r="L787" s="605"/>
      <c r="M787" s="1050"/>
      <c r="N787" s="1050"/>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1050"/>
      <c r="D788" s="1050"/>
      <c r="E788" s="605"/>
      <c r="F788" s="605"/>
      <c r="G788" s="605"/>
      <c r="H788" s="1050"/>
      <c r="I788" s="1050"/>
      <c r="J788" s="605"/>
      <c r="K788" s="605"/>
      <c r="L788" s="605"/>
      <c r="M788" s="1050"/>
      <c r="N788" s="1050"/>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1050"/>
      <c r="D789" s="1050"/>
      <c r="E789" s="605"/>
      <c r="F789" s="605"/>
      <c r="G789" s="605"/>
      <c r="H789" s="1050"/>
      <c r="I789" s="1050"/>
      <c r="J789" s="605"/>
      <c r="K789" s="605"/>
      <c r="L789" s="605"/>
      <c r="M789" s="1050"/>
      <c r="N789" s="1050"/>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1050"/>
      <c r="D790" s="1050"/>
      <c r="E790" s="605"/>
      <c r="F790" s="605"/>
      <c r="G790" s="605"/>
      <c r="H790" s="1050"/>
      <c r="I790" s="1050"/>
      <c r="J790" s="605"/>
      <c r="K790" s="605"/>
      <c r="L790" s="605"/>
      <c r="M790" s="1050"/>
      <c r="N790" s="1050"/>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1050"/>
      <c r="D791" s="1050"/>
      <c r="E791" s="605"/>
      <c r="F791" s="605"/>
      <c r="G791" s="605"/>
      <c r="H791" s="1050"/>
      <c r="I791" s="1050"/>
      <c r="J791" s="605"/>
      <c r="K791" s="605"/>
      <c r="L791" s="605"/>
      <c r="M791" s="1050"/>
      <c r="N791" s="1050"/>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1050"/>
      <c r="D792" s="1050"/>
      <c r="E792" s="605"/>
      <c r="F792" s="605"/>
      <c r="G792" s="605"/>
      <c r="H792" s="1050"/>
      <c r="I792" s="1050"/>
      <c r="J792" s="605"/>
      <c r="K792" s="605"/>
      <c r="L792" s="605"/>
      <c r="M792" s="1050"/>
      <c r="N792" s="1050"/>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1050"/>
      <c r="D793" s="1050"/>
      <c r="E793" s="605"/>
      <c r="F793" s="605"/>
      <c r="G793" s="605"/>
      <c r="H793" s="1050"/>
      <c r="I793" s="1050"/>
      <c r="J793" s="605"/>
      <c r="K793" s="605"/>
      <c r="L793" s="605"/>
      <c r="M793" s="1050"/>
      <c r="N793" s="1050"/>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1050"/>
      <c r="D794" s="1050"/>
      <c r="E794" s="605"/>
      <c r="F794" s="605"/>
      <c r="G794" s="605"/>
      <c r="H794" s="1050"/>
      <c r="I794" s="1050"/>
      <c r="J794" s="605"/>
      <c r="K794" s="605"/>
      <c r="L794" s="605"/>
      <c r="M794" s="1050"/>
      <c r="N794" s="1050"/>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1050"/>
      <c r="D795" s="1050"/>
      <c r="E795" s="605"/>
      <c r="F795" s="605"/>
      <c r="G795" s="605"/>
      <c r="H795" s="1050"/>
      <c r="I795" s="1050"/>
      <c r="J795" s="605"/>
      <c r="K795" s="605"/>
      <c r="L795" s="605"/>
      <c r="M795" s="1050"/>
      <c r="N795" s="1050"/>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1050"/>
      <c r="D796" s="1050"/>
      <c r="E796" s="605"/>
      <c r="F796" s="605"/>
      <c r="G796" s="605"/>
      <c r="H796" s="1050"/>
      <c r="I796" s="1050"/>
      <c r="J796" s="605"/>
      <c r="K796" s="605"/>
      <c r="L796" s="605"/>
      <c r="M796" s="1050"/>
      <c r="N796" s="1050"/>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1050"/>
      <c r="D797" s="1050"/>
      <c r="E797" s="605"/>
      <c r="F797" s="605"/>
      <c r="G797" s="605"/>
      <c r="H797" s="1050"/>
      <c r="I797" s="1050"/>
      <c r="J797" s="605"/>
      <c r="K797" s="605"/>
      <c r="L797" s="605"/>
      <c r="M797" s="1050"/>
      <c r="N797" s="1050"/>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1050"/>
      <c r="D798" s="1050"/>
      <c r="E798" s="605"/>
      <c r="F798" s="605"/>
      <c r="G798" s="605"/>
      <c r="H798" s="1050"/>
      <c r="I798" s="1050"/>
      <c r="J798" s="605"/>
      <c r="K798" s="605"/>
      <c r="L798" s="605"/>
      <c r="M798" s="1050"/>
      <c r="N798" s="1050"/>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1050"/>
      <c r="D799" s="1050"/>
      <c r="E799" s="605"/>
      <c r="F799" s="605"/>
      <c r="G799" s="605"/>
      <c r="H799" s="1050"/>
      <c r="I799" s="1050"/>
      <c r="J799" s="605"/>
      <c r="K799" s="605"/>
      <c r="L799" s="605"/>
      <c r="M799" s="1050"/>
      <c r="N799" s="1050"/>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478" customFormat="true" ht="21" customHeight="true" x14ac:dyDescent="0.2">
      <c r="A1025" s="1098" t="s">
        <v>499</v>
      </c>
      <c r="B1025" s="1098"/>
      <c r="C1025" s="1098"/>
      <c r="AV1025" s="1"/>
      <c r="AW1025" s="1"/>
      <c r="AX1025" s="1"/>
      <c r="AY1025" s="1"/>
      <c r="AZ1025" s="1"/>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478" customFormat="true" ht="15.95" customHeight="true" x14ac:dyDescent="0.2">
      <c r="A1026" s="1056" t="s">
        <v>193</v>
      </c>
      <c r="B1026" s="1056"/>
      <c r="C1026" s="539" t="s">
        <v>194</v>
      </c>
      <c r="AV1026" s="1"/>
      <c r="AW1026" s="1"/>
      <c r="AX1026" s="1"/>
      <c r="AY1026" s="1"/>
      <c r="AZ1026" s="1"/>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478" customFormat="true" ht="17.1" hidden="true" customHeight="true" x14ac:dyDescent="0.2">
      <c r="A1027" s="540" t="s">
        <v>195</v>
      </c>
      <c r="B1027" s="541" t="s">
        <v>198</v>
      </c>
      <c r="C1027" s="542">
        <v>12563</v>
      </c>
      <c r="AV1027" s="1"/>
      <c r="AW1027" s="1"/>
      <c r="AX1027" s="1"/>
      <c r="AY1027" s="1"/>
      <c r="AZ1027" s="1"/>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478" customFormat="true" ht="17.1" hidden="true" customHeight="true" x14ac:dyDescent="0.2">
      <c r="A1028" s="543" t="s">
        <v>197</v>
      </c>
      <c r="B1028" s="544" t="s">
        <v>198</v>
      </c>
      <c r="C1028" s="545">
        <v>12563</v>
      </c>
      <c r="AV1028" s="1"/>
      <c r="AW1028" s="1"/>
      <c r="AX1028" s="1"/>
      <c r="AY1028" s="1"/>
      <c r="AZ1028" s="1"/>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478" customFormat="true" ht="17.1" hidden="true" customHeight="true" x14ac:dyDescent="0.2">
      <c r="A1029" s="543" t="s">
        <v>199</v>
      </c>
      <c r="B1029" s="544" t="s">
        <v>198</v>
      </c>
      <c r="C1029" s="545">
        <v>12563</v>
      </c>
      <c r="AV1029" s="1"/>
      <c r="AW1029" s="1"/>
      <c r="AX1029" s="1"/>
      <c r="AY1029" s="1"/>
      <c r="AZ1029" s="1"/>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478" customFormat="true" ht="17.1" hidden="true" customHeight="true" x14ac:dyDescent="0.2">
      <c r="A1030" s="543" t="s">
        <v>201</v>
      </c>
      <c r="B1030" s="544" t="s">
        <v>198</v>
      </c>
      <c r="C1030" s="545">
        <v>12563</v>
      </c>
      <c r="AV1030" s="1"/>
      <c r="AW1030" s="1"/>
      <c r="AX1030" s="1"/>
      <c r="AY1030" s="1"/>
      <c r="AZ1030" s="1"/>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478" customFormat="true" ht="17.1" customHeight="true" x14ac:dyDescent="0.2">
      <c r="A1031" s="1057" t="s">
        <v>203</v>
      </c>
      <c r="B1031" s="544" t="s">
        <v>204</v>
      </c>
      <c r="C1031" s="545">
        <v>3634</v>
      </c>
      <c r="AV1031" s="1"/>
      <c r="AW1031" s="1"/>
      <c r="AX1031" s="1"/>
      <c r="AY1031" s="1"/>
      <c r="AZ1031" s="1"/>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478" customFormat="true" ht="17.1" customHeight="true" x14ac:dyDescent="0.2">
      <c r="A1032" s="1057"/>
      <c r="B1032" s="544" t="s">
        <v>205</v>
      </c>
      <c r="C1032" s="545">
        <v>8929</v>
      </c>
      <c r="AV1032" s="1"/>
      <c r="AW1032" s="1"/>
      <c r="AX1032" s="1"/>
      <c r="AY1032" s="1"/>
      <c r="AZ1032" s="1"/>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478" customFormat="true" ht="17.1" customHeight="true" x14ac:dyDescent="0.2">
      <c r="A1033" s="1058"/>
      <c r="B1033" s="546" t="s">
        <v>206</v>
      </c>
      <c r="C1033" s="547">
        <v>0</v>
      </c>
      <c r="AV1033" s="1"/>
      <c r="AW1033" s="1"/>
      <c r="AX1033" s="1"/>
      <c r="AY1033" s="1"/>
      <c r="AZ1033" s="1"/>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478" customFormat="true" ht="12.95" customHeight="true" x14ac:dyDescent="0.2">
      <c r="A1034" s="1059" t="s">
        <v>500</v>
      </c>
      <c r="B1034" s="1059"/>
      <c r="C1034" s="1059"/>
      <c r="AV1034" s="1"/>
      <c r="AW1034" s="1"/>
      <c r="AX1034" s="1"/>
      <c r="AY1034" s="1"/>
      <c r="AZ1034" s="1"/>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V1035" s="356"/>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f>BR122+BR123</f>
        <v>2169.1832279999994</v>
      </c>
    </row>
    <row r="1038" ht="15" customHeight="true" x14ac:dyDescent="0.2">
      <c r="A1038" s="413" t="str">
        <f>S15</f>
        <v>Dar Es Salaam</v>
      </c>
      <c r="B1038" s="413">
        <f>BS122+BS123</f>
        <v>5395.9816559999936</v>
      </c>
    </row>
    <row r="1039" ht="15" customHeight="true" x14ac:dyDescent="0.2">
      <c r="A1039" s="413" t="str">
        <f>T15</f>
        <v>Dodoma</v>
      </c>
      <c r="B1039" s="413">
        <f>BT122+BT123</f>
        <v>3026.1784270000026</v>
      </c>
    </row>
    <row r="1040" ht="15" customHeight="true" x14ac:dyDescent="0.2">
      <c r="A1040" s="413" t="str">
        <f>U15</f>
        <v>Geita</v>
      </c>
      <c r="B1040" s="413">
        <f>BU122+BU123</f>
        <v>2603.0013169999993</v>
      </c>
    </row>
    <row r="1041" ht="15" customHeight="true" x14ac:dyDescent="0.2">
      <c r="A1041" s="413" t="str">
        <f>V15</f>
        <v>Iringa</v>
      </c>
      <c r="B1041" s="413">
        <f>BV122+BV123</f>
        <v>1240.1755949999995</v>
      </c>
    </row>
    <row r="1042" ht="15" customHeight="true" x14ac:dyDescent="0.2">
      <c r="A1042" s="413" t="str">
        <f>W15</f>
        <v>Kagera</v>
      </c>
      <c r="B1042" s="413">
        <f>BW122+BW123</f>
        <v>3186.8544470000006</v>
      </c>
    </row>
    <row r="1043" ht="15" customHeight="true" x14ac:dyDescent="0.2">
      <c r="A1043" s="413" t="str">
        <f>X15</f>
        <v>Kaskazini Pemba</v>
      </c>
      <c r="B1043" s="413">
        <f>BX122+XR123</f>
        <v>157.59192400000003</v>
      </c>
    </row>
    <row r="1044" ht="15" customHeight="true" x14ac:dyDescent="0.2">
      <c r="A1044" s="413" t="str">
        <f>Y15</f>
        <v>Kaskazini Unguja</v>
      </c>
      <c r="B1044" s="413">
        <f>BY122+BY123</f>
        <v>285.60088199999996</v>
      </c>
    </row>
    <row r="1045" ht="15" customHeight="true" x14ac:dyDescent="0.2">
      <c r="A1045" s="413" t="str">
        <f>Z15</f>
        <v>Katavi</v>
      </c>
      <c r="B1045" s="413">
        <f>BZ122+BZ123</f>
        <v>655.12734199999966</v>
      </c>
    </row>
    <row r="1046" ht="15" customHeight="true" x14ac:dyDescent="0.2">
      <c r="A1046" s="380" t="str">
        <f>AA15</f>
        <v>Kigoma</v>
      </c>
      <c r="B1046" s="413">
        <f>CA122+CA123</f>
        <v>2750.200800000001</v>
      </c>
    </row>
    <row r="1047" ht="15" customHeight="true" x14ac:dyDescent="0.2">
      <c r="A1047" s="380" t="str">
        <f>AB15</f>
        <v>Kilimanjaro</v>
      </c>
      <c r="B1047" s="413">
        <f>CB122+CB123</f>
        <v>1709.7172949999999</v>
      </c>
    </row>
    <row r="1048" ht="15" customHeight="true" x14ac:dyDescent="0.2">
      <c r="A1048" s="380" t="str">
        <f>AC15</f>
        <v>Kusini Pemba</v>
      </c>
      <c r="B1048" s="413">
        <f>CC122+CC123</f>
        <v>284.15812000000005</v>
      </c>
    </row>
    <row r="1049" ht="15" customHeight="true" x14ac:dyDescent="0.2">
      <c r="A1049" s="380" t="str">
        <f>AD15</f>
        <v>Kusini Unguja</v>
      </c>
      <c r="B1049" s="413">
        <f>CD122+CD123</f>
        <v>170.10486799999993</v>
      </c>
    </row>
    <row r="1050" ht="15" customHeight="true" x14ac:dyDescent="0.2">
      <c r="A1050" s="380" t="str">
        <f>AE15</f>
        <v>Lindi</v>
      </c>
      <c r="B1050" s="413">
        <f>CE122+CE123</f>
        <v>1377.2780550000009</v>
      </c>
    </row>
    <row r="1051" ht="15" customHeight="true" x14ac:dyDescent="0.2">
      <c r="A1051" s="380" t="str">
        <f>AF15</f>
        <v>Manyara</v>
      </c>
      <c r="B1051" s="413">
        <f>CF122+CF123</f>
        <v>2012.7846900000009</v>
      </c>
    </row>
    <row r="1052" ht="15" customHeight="true" x14ac:dyDescent="0.2">
      <c r="A1052" s="380" t="str">
        <f>AG15</f>
        <v>Mara</v>
      </c>
      <c r="B1052" s="413">
        <f>CG122+CG123</f>
        <v>2627.1447080000007</v>
      </c>
    </row>
    <row r="1053" ht="15" customHeight="true" x14ac:dyDescent="0.2">
      <c r="A1053" s="380" t="str">
        <f>AH15</f>
        <v>Mbeya</v>
      </c>
      <c r="B1053" s="413">
        <f>CH122+CH123</f>
        <v>3821.9841869999964</v>
      </c>
    </row>
    <row r="1054" ht="15" customHeight="true" x14ac:dyDescent="0.2">
      <c r="A1054" s="380" t="str">
        <f>AI15</f>
        <v>Mjini Magharibi</v>
      </c>
      <c r="B1054" s="413">
        <f>CI122+CI123</f>
        <v>758.14280500000018</v>
      </c>
    </row>
    <row r="1055" ht="15" customHeight="true" x14ac:dyDescent="0.2">
      <c r="A1055" s="380" t="str">
        <f>AJ15</f>
        <v>Morogoro</v>
      </c>
      <c r="B1055" s="413">
        <f>CJ122+CJ123</f>
        <v>3117.2585250000011</v>
      </c>
    </row>
    <row r="1056" ht="15" customHeight="true" x14ac:dyDescent="0.2">
      <c r="A1056" s="380" t="str">
        <f>AK15</f>
        <v>Mtwara</v>
      </c>
      <c r="B1056" s="413">
        <f>CK122+CK123</f>
        <v>1960.9041260000004</v>
      </c>
    </row>
    <row r="1057" ht="15" customHeight="true" x14ac:dyDescent="0.2">
      <c r="A1057" s="380" t="str">
        <f>AL15</f>
        <v>Mwanza</v>
      </c>
      <c r="B1057" s="413">
        <f>CL122+CL123</f>
        <v>4286.8896550000009</v>
      </c>
    </row>
    <row r="1058" ht="15" customHeight="true" x14ac:dyDescent="0.2">
      <c r="A1058" s="380" t="str">
        <f>AM15</f>
        <v>Njombe</v>
      </c>
      <c r="B1058" s="413">
        <f>CM122+CM123</f>
        <v>925.48949100000095</v>
      </c>
    </row>
    <row r="1059" ht="15" customHeight="true" x14ac:dyDescent="0.2">
      <c r="A1059" s="380" t="str">
        <f>AN15</f>
        <v>Pwani</v>
      </c>
      <c r="B1059" s="413">
        <f>CN122+CN123</f>
        <v>1402.5790679999996</v>
      </c>
    </row>
    <row r="1060" ht="15" customHeight="true" x14ac:dyDescent="0.2">
      <c r="A1060" s="380" t="str">
        <f>AO15</f>
        <v>Rukwa</v>
      </c>
      <c r="B1060" s="413">
        <f>CO122+CO123</f>
        <v>1437.2868260000002</v>
      </c>
    </row>
    <row r="1061" ht="15" customHeight="true" x14ac:dyDescent="0.2">
      <c r="A1061" s="380" t="str">
        <f>AP15</f>
        <v>Ruvuma</v>
      </c>
      <c r="B1061" s="413">
        <f>CP122+CP123</f>
        <v>1784.9298339999996</v>
      </c>
    </row>
    <row r="1062" ht="15" customHeight="true" x14ac:dyDescent="0.2">
      <c r="A1062" s="380" t="str">
        <f>AQ15</f>
        <v>Shinyanga</v>
      </c>
      <c r="B1062" s="413">
        <f>CQ122+CQ123</f>
        <v>2452.9111960000005</v>
      </c>
    </row>
    <row r="1063" ht="15" customHeight="true" x14ac:dyDescent="0.2">
      <c r="A1063" s="380" t="str">
        <f>AR15</f>
        <v>Simiyu</v>
      </c>
      <c r="B1063" s="413">
        <f>CR122+CR123</f>
        <v>2660.3382110000002</v>
      </c>
    </row>
    <row r="1064" ht="15" customHeight="true" x14ac:dyDescent="0.2">
      <c r="A1064" s="380" t="str">
        <f>AS15</f>
        <v>Singida</v>
      </c>
      <c r="B1064" s="413">
        <f>CS122+CS123</f>
        <v>2058.7630999999983</v>
      </c>
    </row>
    <row r="1065" ht="15" customHeight="true" x14ac:dyDescent="0.2">
      <c r="A1065" s="380" t="str">
        <f>AT15</f>
        <v>Tabora</v>
      </c>
      <c r="B1065" s="413">
        <f>CT122+CT123</f>
        <v>3748.970709000002</v>
      </c>
    </row>
    <row r="1066" ht="15" customHeight="true" x14ac:dyDescent="0.2">
      <c r="A1066" s="380" t="str">
        <f>AU15</f>
        <v>Tanga</v>
      </c>
      <c r="B1066" s="413">
        <f>CU122+CU123</f>
        <v>2959.5483120000008</v>
      </c>
    </row>
    <row r="1067" ht="15" customHeight="true" x14ac:dyDescent="0.2">
      <c r="A1067" s="380">
        <f>AV15</f>
        <v>0</v>
      </c>
      <c r="B1067" s="413">
        <f>CV122+CV123</f>
        <v>0</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30</v>
      </c>
      <c r="B1072" s="380" t="s">
        <v>136</v>
      </c>
    </row>
    <row r="1100" s="912" customFormat="true" ht="17.1" customHeight="true" x14ac:dyDescent="0.2">
      <c r="A1100" s="948"/>
      <c r="B1100" s="937"/>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c r="BZ1100" s="356"/>
      <c r="CA1100" s="356"/>
      <c r="CB1100" s="356"/>
      <c r="CC1100" s="356"/>
      <c r="CD1100" s="356"/>
      <c r="CE1100" s="356"/>
      <c r="CF1100" s="356"/>
      <c r="CG1100" s="356"/>
      <c r="CH1100" s="356"/>
      <c r="CI1100" s="356"/>
      <c r="CJ1100" s="356"/>
      <c r="CK1100" s="356"/>
      <c r="CL1100" s="356"/>
      <c r="CM1100" s="356"/>
      <c r="CN1100" s="356"/>
      <c r="CO1100" s="356"/>
      <c r="CP1100" s="356"/>
      <c r="CQ1100" s="356"/>
      <c r="CR1100" s="356"/>
      <c r="CS1100" s="356"/>
      <c r="CT1100" s="356"/>
      <c r="CU1100" s="356"/>
      <c r="CV1100" s="356"/>
      <c r="CW1100" s="356"/>
      <c r="CX1100" s="356"/>
      <c r="CY1100" s="356"/>
      <c r="CZ1100" s="356"/>
    </row>
    <row r="1101" s="912" customFormat="true" ht="17.1" customHeight="true" x14ac:dyDescent="0.2">
      <c r="A1101" s="949"/>
      <c r="B1101" s="938"/>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c r="BZ1101" s="356"/>
      <c r="CA1101" s="356"/>
      <c r="CB1101" s="356"/>
      <c r="CC1101" s="356"/>
      <c r="CD1101" s="356"/>
      <c r="CE1101" s="356"/>
      <c r="CF1101" s="356"/>
      <c r="CG1101" s="356"/>
      <c r="CH1101" s="356"/>
      <c r="CI1101" s="356"/>
      <c r="CJ1101" s="356"/>
      <c r="CK1101" s="356"/>
      <c r="CL1101" s="356"/>
      <c r="CM1101" s="356"/>
      <c r="CN1101" s="356"/>
      <c r="CO1101" s="356"/>
      <c r="CP1101" s="356"/>
      <c r="CQ1101" s="356"/>
      <c r="CR1101" s="356"/>
      <c r="CS1101" s="356"/>
      <c r="CT1101" s="356"/>
      <c r="CU1101" s="356"/>
      <c r="CV1101" s="356"/>
      <c r="CW1101" s="356"/>
      <c r="CX1101" s="356"/>
      <c r="CY1101" s="356"/>
      <c r="CZ1101" s="356"/>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912" customFormat="true" ht="17.1" customHeight="true" x14ac:dyDescent="0.2">
      <c r="A1114" s="949"/>
      <c r="B1114" s="938"/>
      <c r="C1114" s="939"/>
      <c r="D1114" s="940"/>
      <c r="E1114" s="940"/>
      <c r="F1114" s="940"/>
      <c r="G1114" s="941"/>
      <c r="H1114" s="940"/>
      <c r="I1114" s="940"/>
      <c r="J1114" s="940"/>
      <c r="K1114" s="940"/>
      <c r="L1114" s="941"/>
      <c r="M1114" s="940"/>
      <c r="N1114" s="940"/>
      <c r="O1114" s="940"/>
      <c r="P1114" s="940"/>
      <c r="Q1114" s="941"/>
      <c r="R1114" s="940"/>
      <c r="S1114" s="940"/>
      <c r="T1114" s="940"/>
      <c r="U1114" s="940"/>
      <c r="V1114" s="940"/>
      <c r="W1114" s="940"/>
      <c r="X1114" s="940"/>
      <c r="Y1114" s="940"/>
      <c r="Z1114" s="940"/>
      <c r="AA1114" s="940"/>
      <c r="AB1114" s="940"/>
      <c r="AC1114" s="940"/>
      <c r="AD1114" s="940"/>
      <c r="AE1114" s="940"/>
      <c r="AF1114" s="940"/>
      <c r="AG1114" s="940"/>
      <c r="AH1114" s="940"/>
      <c r="AI1114" s="940"/>
      <c r="AJ1114" s="940"/>
      <c r="AK1114" s="940"/>
      <c r="AL1114" s="940"/>
      <c r="AM1114" s="940"/>
      <c r="AN1114" s="940"/>
      <c r="AO1114" s="940"/>
      <c r="AP1114" s="940"/>
      <c r="AQ1114" s="940"/>
      <c r="AR1114" s="940"/>
      <c r="AS1114" s="940"/>
      <c r="AT1114" s="940"/>
      <c r="AU1114" s="942"/>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c r="BZ1114" s="356"/>
      <c r="CA1114" s="356"/>
      <c r="CB1114" s="356"/>
      <c r="CC1114" s="356"/>
      <c r="CD1114" s="356"/>
      <c r="CE1114" s="356"/>
      <c r="CF1114" s="356"/>
      <c r="CG1114" s="356"/>
      <c r="CH1114" s="356"/>
      <c r="CI1114" s="356"/>
      <c r="CJ1114" s="356"/>
      <c r="CK1114" s="356"/>
      <c r="CL1114" s="356"/>
      <c r="CM1114" s="356"/>
      <c r="CN1114" s="356"/>
      <c r="CO1114" s="356"/>
      <c r="CP1114" s="356"/>
      <c r="CQ1114" s="356"/>
      <c r="CR1114" s="356"/>
      <c r="CS1114" s="356"/>
      <c r="CT1114" s="356"/>
      <c r="CU1114" s="356"/>
      <c r="CV1114" s="356"/>
      <c r="CW1114" s="356"/>
      <c r="CX1114" s="356"/>
      <c r="CY1114" s="356"/>
      <c r="CZ1114" s="356"/>
    </row>
    <row r="1115" s="912" customFormat="true" ht="17.1" customHeight="true" x14ac:dyDescent="0.2">
      <c r="A1115" s="949"/>
      <c r="B1115" s="938"/>
      <c r="C1115" s="939"/>
      <c r="D1115" s="940"/>
      <c r="E1115" s="940"/>
      <c r="F1115" s="940"/>
      <c r="G1115" s="941"/>
      <c r="H1115" s="940"/>
      <c r="I1115" s="940"/>
      <c r="J1115" s="940"/>
      <c r="K1115" s="940"/>
      <c r="L1115" s="941"/>
      <c r="M1115" s="940"/>
      <c r="N1115" s="940"/>
      <c r="O1115" s="940"/>
      <c r="P1115" s="940"/>
      <c r="Q1115" s="941"/>
      <c r="R1115" s="940"/>
      <c r="S1115" s="940"/>
      <c r="T1115" s="940"/>
      <c r="U1115" s="940"/>
      <c r="V1115" s="940"/>
      <c r="W1115" s="940"/>
      <c r="X1115" s="940"/>
      <c r="Y1115" s="940"/>
      <c r="Z1115" s="940"/>
      <c r="AA1115" s="940"/>
      <c r="AB1115" s="940"/>
      <c r="AC1115" s="940"/>
      <c r="AD1115" s="940"/>
      <c r="AE1115" s="940"/>
      <c r="AF1115" s="940"/>
      <c r="AG1115" s="940"/>
      <c r="AH1115" s="940"/>
      <c r="AI1115" s="940"/>
      <c r="AJ1115" s="940"/>
      <c r="AK1115" s="940"/>
      <c r="AL1115" s="940"/>
      <c r="AM1115" s="940"/>
      <c r="AN1115" s="940"/>
      <c r="AO1115" s="940"/>
      <c r="AP1115" s="940"/>
      <c r="AQ1115" s="940"/>
      <c r="AR1115" s="940"/>
      <c r="AS1115" s="940"/>
      <c r="AT1115" s="940"/>
      <c r="AU1115" s="942"/>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c r="BZ1115" s="356"/>
      <c r="CA1115" s="356"/>
      <c r="CB1115" s="356"/>
      <c r="CC1115" s="356"/>
      <c r="CD1115" s="356"/>
      <c r="CE1115" s="356"/>
      <c r="CF1115" s="356"/>
      <c r="CG1115" s="356"/>
      <c r="CH1115" s="356"/>
      <c r="CI1115" s="356"/>
      <c r="CJ1115" s="356"/>
      <c r="CK1115" s="356"/>
      <c r="CL1115" s="356"/>
      <c r="CM1115" s="356"/>
      <c r="CN1115" s="356"/>
      <c r="CO1115" s="356"/>
      <c r="CP1115" s="356"/>
      <c r="CQ1115" s="356"/>
      <c r="CR1115" s="356"/>
      <c r="CS1115" s="356"/>
      <c r="CT1115" s="356"/>
      <c r="CU1115" s="356"/>
      <c r="CV1115" s="356"/>
      <c r="CW1115" s="356"/>
      <c r="CX1115" s="356"/>
      <c r="CY1115" s="356"/>
      <c r="CZ1115" s="356"/>
    </row>
    <row r="1116" s="912" customFormat="true" ht="17.1" customHeight="true" x14ac:dyDescent="0.2">
      <c r="A1116" s="949"/>
      <c r="B1116" s="938"/>
      <c r="C1116" s="939"/>
      <c r="D1116" s="940"/>
      <c r="E1116" s="940"/>
      <c r="F1116" s="940"/>
      <c r="G1116" s="941"/>
      <c r="H1116" s="940"/>
      <c r="I1116" s="940"/>
      <c r="J1116" s="940"/>
      <c r="K1116" s="940"/>
      <c r="L1116" s="941"/>
      <c r="M1116" s="940"/>
      <c r="N1116" s="940"/>
      <c r="O1116" s="940"/>
      <c r="P1116" s="940"/>
      <c r="Q1116" s="941"/>
      <c r="R1116" s="940"/>
      <c r="S1116" s="940"/>
      <c r="T1116" s="940"/>
      <c r="U1116" s="940"/>
      <c r="V1116" s="940"/>
      <c r="W1116" s="940"/>
      <c r="X1116" s="940"/>
      <c r="Y1116" s="940"/>
      <c r="Z1116" s="940"/>
      <c r="AA1116" s="940"/>
      <c r="AB1116" s="940"/>
      <c r="AC1116" s="940"/>
      <c r="AD1116" s="940"/>
      <c r="AE1116" s="940"/>
      <c r="AF1116" s="940"/>
      <c r="AG1116" s="940"/>
      <c r="AH1116" s="940"/>
      <c r="AI1116" s="940"/>
      <c r="AJ1116" s="940"/>
      <c r="AK1116" s="940"/>
      <c r="AL1116" s="940"/>
      <c r="AM1116" s="940"/>
      <c r="AN1116" s="940"/>
      <c r="AO1116" s="940"/>
      <c r="AP1116" s="940"/>
      <c r="AQ1116" s="940"/>
      <c r="AR1116" s="940"/>
      <c r="AS1116" s="940"/>
      <c r="AT1116" s="940"/>
      <c r="AU1116" s="942"/>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c r="BZ1116" s="356"/>
      <c r="CA1116" s="356"/>
      <c r="CB1116" s="356"/>
      <c r="CC1116" s="356"/>
      <c r="CD1116" s="356"/>
      <c r="CE1116" s="356"/>
      <c r="CF1116" s="356"/>
      <c r="CG1116" s="356"/>
      <c r="CH1116" s="356"/>
      <c r="CI1116" s="356"/>
      <c r="CJ1116" s="356"/>
      <c r="CK1116" s="356"/>
      <c r="CL1116" s="356"/>
      <c r="CM1116" s="356"/>
      <c r="CN1116" s="356"/>
      <c r="CO1116" s="356"/>
      <c r="CP1116" s="356"/>
      <c r="CQ1116" s="356"/>
      <c r="CR1116" s="356"/>
      <c r="CS1116" s="356"/>
      <c r="CT1116" s="356"/>
      <c r="CU1116" s="356"/>
      <c r="CV1116" s="356"/>
      <c r="CW1116" s="356"/>
      <c r="CX1116" s="356"/>
      <c r="CY1116" s="356"/>
      <c r="CZ1116" s="356"/>
    </row>
    <row r="1117" s="912" customFormat="true" ht="17.1" customHeight="true" x14ac:dyDescent="0.2">
      <c r="A1117" s="950"/>
      <c r="B1117" s="943"/>
      <c r="C1117" s="944"/>
      <c r="D1117" s="945"/>
      <c r="E1117" s="945"/>
      <c r="F1117" s="945"/>
      <c r="G1117" s="946"/>
      <c r="H1117" s="945"/>
      <c r="I1117" s="945"/>
      <c r="J1117" s="945"/>
      <c r="K1117" s="945"/>
      <c r="L1117" s="946"/>
      <c r="M1117" s="945"/>
      <c r="N1117" s="945"/>
      <c r="O1117" s="945"/>
      <c r="P1117" s="945"/>
      <c r="Q1117" s="946"/>
      <c r="R1117" s="945"/>
      <c r="S1117" s="945"/>
      <c r="T1117" s="945"/>
      <c r="U1117" s="945"/>
      <c r="V1117" s="945"/>
      <c r="W1117" s="945"/>
      <c r="X1117" s="945"/>
      <c r="Y1117" s="945"/>
      <c r="Z1117" s="945"/>
      <c r="AA1117" s="945"/>
      <c r="AB1117" s="945"/>
      <c r="AC1117" s="945"/>
      <c r="AD1117" s="945"/>
      <c r="AE1117" s="945"/>
      <c r="AF1117" s="945"/>
      <c r="AG1117" s="945"/>
      <c r="AH1117" s="945"/>
      <c r="AI1117" s="945"/>
      <c r="AJ1117" s="945"/>
      <c r="AK1117" s="945"/>
      <c r="AL1117" s="945"/>
      <c r="AM1117" s="945"/>
      <c r="AN1117" s="945"/>
      <c r="AO1117" s="945"/>
      <c r="AP1117" s="945"/>
      <c r="AQ1117" s="945"/>
      <c r="AR1117" s="945"/>
      <c r="AS1117" s="945"/>
      <c r="AT1117" s="945"/>
      <c r="AU1117" s="947"/>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c r="BZ1117" s="356"/>
      <c r="CA1117" s="356"/>
      <c r="CB1117" s="356"/>
      <c r="CC1117" s="356"/>
      <c r="CD1117" s="356"/>
      <c r="CE1117" s="356"/>
      <c r="CF1117" s="356"/>
      <c r="CG1117" s="356"/>
      <c r="CH1117" s="356"/>
      <c r="CI1117" s="356"/>
      <c r="CJ1117" s="356"/>
      <c r="CK1117" s="356"/>
      <c r="CL1117" s="356"/>
      <c r="CM1117" s="356"/>
      <c r="CN1117" s="356"/>
      <c r="CO1117" s="356"/>
      <c r="CP1117" s="356"/>
      <c r="CQ1117" s="356"/>
      <c r="CR1117" s="356"/>
      <c r="CS1117" s="356"/>
      <c r="CT1117" s="356"/>
      <c r="CU1117" s="356"/>
      <c r="CV1117" s="356"/>
      <c r="CW1117" s="356"/>
      <c r="CX1117" s="356"/>
      <c r="CY1117" s="356"/>
      <c r="CZ1117" s="356"/>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1316">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231:BA236"/>
    <mergeCell ref="A47:A49"/>
    <mergeCell ref="BA47:BA49"/>
    <mergeCell ref="A50:A52"/>
    <mergeCell ref="BA50:BA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41:BA42"/>
    <mergeCell ref="BA43:BA44"/>
    <mergeCell ref="BA45:BA46"/>
    <mergeCell ref="BA144:BA147"/>
    <mergeCell ref="C14:G14"/>
    <mergeCell ref="H14:L14"/>
    <mergeCell ref="BA29:BA30"/>
    <mergeCell ref="A31:A32"/>
    <mergeCell ref="BA31:BA32"/>
    <mergeCell ref="A33:A34"/>
    <mergeCell ref="BA33:BA34"/>
    <mergeCell ref="BA35:BA36"/>
    <mergeCell ref="BA37:BA38"/>
    <mergeCell ref="A39:A40"/>
    <mergeCell ref="BA39:BA40"/>
    <mergeCell ref="A29:A30"/>
    <mergeCell ref="A35:A36"/>
    <mergeCell ref="A37:A38"/>
    <mergeCell ref="A41:A42"/>
    <mergeCell ref="A43:A44"/>
    <mergeCell ref="M14:Q14"/>
    <mergeCell ref="A16:A17"/>
    <mergeCell ref="A18:A21"/>
    <mergeCell ref="A22:A23"/>
    <mergeCell ref="A24:A26"/>
    <mergeCell ref="A53:A55"/>
    <mergeCell ref="BA53:BA55"/>
    <mergeCell ref="A140:A143"/>
    <mergeCell ref="BA140:BA143"/>
    <mergeCell ref="A151:A152"/>
    <mergeCell ref="A135:A139"/>
    <mergeCell ref="A153:A165"/>
    <mergeCell ref="A128:A129"/>
    <mergeCell ref="A130:A132"/>
    <mergeCell ref="C133:G133"/>
    <mergeCell ref="H133:L133"/>
    <mergeCell ref="M133:Q133"/>
    <mergeCell ref="C120:G120"/>
    <mergeCell ref="H120:L120"/>
    <mergeCell ref="M120:Q120"/>
    <mergeCell ref="A122:A123"/>
    <mergeCell ref="A124:A127"/>
    <mergeCell ref="BA153:BA166"/>
    <mergeCell ref="A148:A150"/>
    <mergeCell ref="BA148:BA150"/>
    <mergeCell ref="A108:B108"/>
    <mergeCell ref="A58:A72"/>
    <mergeCell ref="C56:G56"/>
    <mergeCell ref="H56:L56"/>
    <mergeCell ref="M56:Q56"/>
    <mergeCell ref="A45:A46"/>
    <mergeCell ref="C27:G27"/>
    <mergeCell ref="H27:L27"/>
    <mergeCell ref="M27:Q27"/>
    <mergeCell ref="A144:A147"/>
    <mergeCell ref="A1025:C1025"/>
    <mergeCell ref="A1026:B1026"/>
    <mergeCell ref="A1031:A1033"/>
    <mergeCell ref="A1034:C1034"/>
    <mergeCell ref="A225:A229"/>
    <mergeCell ref="C220:G220"/>
    <mergeCell ref="H220:L220"/>
    <mergeCell ref="M220:Q220"/>
    <mergeCell ref="A222:A224"/>
    <mergeCell ref="A208:B208"/>
    <mergeCell ref="C401:D402"/>
    <mergeCell ref="H401:I402"/>
    <mergeCell ref="M401:N402"/>
    <mergeCell ref="B402:B445"/>
    <mergeCell ref="C403:D403"/>
    <mergeCell ref="H403:I403"/>
    <mergeCell ref="M403:N403"/>
    <mergeCell ref="C404:D404"/>
    <mergeCell ref="H404:I404"/>
    <mergeCell ref="M404:N404"/>
    <mergeCell ref="C411:D411"/>
    <mergeCell ref="H411:I411"/>
    <mergeCell ref="M411:N411"/>
    <mergeCell ref="C412:D412"/>
    <mergeCell ref="H412:I412"/>
    <mergeCell ref="M412:N412"/>
    <mergeCell ref="C399:F399"/>
    <mergeCell ref="H399:K399"/>
    <mergeCell ref="M399:P399"/>
    <mergeCell ref="C400:E400"/>
    <mergeCell ref="H400:J400"/>
    <mergeCell ref="M400:O400"/>
    <mergeCell ref="C409:D409"/>
    <mergeCell ref="H409:I409"/>
    <mergeCell ref="M409:N409"/>
    <mergeCell ref="C410:D410"/>
    <mergeCell ref="H410:I410"/>
    <mergeCell ref="M410:N410"/>
    <mergeCell ref="C407:D407"/>
    <mergeCell ref="H407:I407"/>
    <mergeCell ref="M407:N407"/>
    <mergeCell ref="C408:D408"/>
    <mergeCell ref="H408:I408"/>
    <mergeCell ref="M408:N408"/>
    <mergeCell ref="C405:D405"/>
    <mergeCell ref="H405:I405"/>
    <mergeCell ref="M405:N405"/>
    <mergeCell ref="C406:D406"/>
    <mergeCell ref="H406:I406"/>
    <mergeCell ref="M406:N406"/>
    <mergeCell ref="C417:D417"/>
    <mergeCell ref="H417:I417"/>
    <mergeCell ref="M417:N417"/>
    <mergeCell ref="C418:D418"/>
    <mergeCell ref="H418:I418"/>
    <mergeCell ref="M418:N418"/>
    <mergeCell ref="C415:D415"/>
    <mergeCell ref="H415:I415"/>
    <mergeCell ref="M415:N415"/>
    <mergeCell ref="C416:D416"/>
    <mergeCell ref="H416:I416"/>
    <mergeCell ref="M416:N416"/>
    <mergeCell ref="C413:D413"/>
    <mergeCell ref="H413:I413"/>
    <mergeCell ref="M413:N413"/>
    <mergeCell ref="C414:D414"/>
    <mergeCell ref="H414:I414"/>
    <mergeCell ref="M414:N414"/>
    <mergeCell ref="C423:D423"/>
    <mergeCell ref="H423:I423"/>
    <mergeCell ref="M423:N423"/>
    <mergeCell ref="C424:D424"/>
    <mergeCell ref="H424:I424"/>
    <mergeCell ref="M424:N424"/>
    <mergeCell ref="C421:D421"/>
    <mergeCell ref="H421:I421"/>
    <mergeCell ref="M421:N421"/>
    <mergeCell ref="C422:D422"/>
    <mergeCell ref="H422:I422"/>
    <mergeCell ref="M422:N422"/>
    <mergeCell ref="C419:D419"/>
    <mergeCell ref="H419:I419"/>
    <mergeCell ref="M419:N419"/>
    <mergeCell ref="C420:D420"/>
    <mergeCell ref="H420:I420"/>
    <mergeCell ref="M420:N420"/>
    <mergeCell ref="C429:D429"/>
    <mergeCell ref="H429:I429"/>
    <mergeCell ref="M429:N429"/>
    <mergeCell ref="C430:D430"/>
    <mergeCell ref="H430:I430"/>
    <mergeCell ref="M430:N430"/>
    <mergeCell ref="C427:D427"/>
    <mergeCell ref="H427:I427"/>
    <mergeCell ref="M427:N427"/>
    <mergeCell ref="C428:D428"/>
    <mergeCell ref="H428:I428"/>
    <mergeCell ref="M428:N428"/>
    <mergeCell ref="C425:D425"/>
    <mergeCell ref="H425:I425"/>
    <mergeCell ref="M425:N425"/>
    <mergeCell ref="C426:D426"/>
    <mergeCell ref="H426:I426"/>
    <mergeCell ref="M426:N426"/>
    <mergeCell ref="C435:D435"/>
    <mergeCell ref="H435:I435"/>
    <mergeCell ref="M435:N435"/>
    <mergeCell ref="C436:D436"/>
    <mergeCell ref="H436:I436"/>
    <mergeCell ref="M436:N436"/>
    <mergeCell ref="C433:D433"/>
    <mergeCell ref="H433:I433"/>
    <mergeCell ref="M433:N433"/>
    <mergeCell ref="C434:D434"/>
    <mergeCell ref="H434:I434"/>
    <mergeCell ref="M434:N434"/>
    <mergeCell ref="C431:D431"/>
    <mergeCell ref="H431:I431"/>
    <mergeCell ref="M431:N431"/>
    <mergeCell ref="C432:D432"/>
    <mergeCell ref="H432:I432"/>
    <mergeCell ref="M432:N432"/>
    <mergeCell ref="C441:D441"/>
    <mergeCell ref="H441:I441"/>
    <mergeCell ref="M441:N441"/>
    <mergeCell ref="C442:D442"/>
    <mergeCell ref="H442:I442"/>
    <mergeCell ref="M442:N442"/>
    <mergeCell ref="C439:D439"/>
    <mergeCell ref="H439:I439"/>
    <mergeCell ref="M439:N439"/>
    <mergeCell ref="C440:D440"/>
    <mergeCell ref="H440:I440"/>
    <mergeCell ref="M440:N440"/>
    <mergeCell ref="C437:D437"/>
    <mergeCell ref="H437:I437"/>
    <mergeCell ref="M437:N437"/>
    <mergeCell ref="C438:D438"/>
    <mergeCell ref="H438:I438"/>
    <mergeCell ref="M438:N438"/>
    <mergeCell ref="C447:D447"/>
    <mergeCell ref="H447:I447"/>
    <mergeCell ref="M447:N447"/>
    <mergeCell ref="C448:D448"/>
    <mergeCell ref="H448:I448"/>
    <mergeCell ref="M448:N448"/>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53:D453"/>
    <mergeCell ref="H453:I453"/>
    <mergeCell ref="M453:N453"/>
    <mergeCell ref="C454:D454"/>
    <mergeCell ref="H454:I454"/>
    <mergeCell ref="M454:N454"/>
    <mergeCell ref="C451:D451"/>
    <mergeCell ref="H451:I451"/>
    <mergeCell ref="M451:N451"/>
    <mergeCell ref="C452:D452"/>
    <mergeCell ref="H452:I452"/>
    <mergeCell ref="M452:N452"/>
    <mergeCell ref="C449:D449"/>
    <mergeCell ref="H449:I449"/>
    <mergeCell ref="M449:N449"/>
    <mergeCell ref="C450:D450"/>
    <mergeCell ref="H450:I450"/>
    <mergeCell ref="M450:N450"/>
    <mergeCell ref="C459:D459"/>
    <mergeCell ref="H459:I459"/>
    <mergeCell ref="M459:N459"/>
    <mergeCell ref="C460:D460"/>
    <mergeCell ref="H460:I460"/>
    <mergeCell ref="M460:N460"/>
    <mergeCell ref="C457:D457"/>
    <mergeCell ref="H457:I457"/>
    <mergeCell ref="M457:N457"/>
    <mergeCell ref="C458:D458"/>
    <mergeCell ref="H458:I458"/>
    <mergeCell ref="M458:N458"/>
    <mergeCell ref="C455:D455"/>
    <mergeCell ref="H455:I455"/>
    <mergeCell ref="M455:N455"/>
    <mergeCell ref="C456:D456"/>
    <mergeCell ref="H456:I456"/>
    <mergeCell ref="M456:N456"/>
    <mergeCell ref="C465:D465"/>
    <mergeCell ref="H465:I465"/>
    <mergeCell ref="M465:N465"/>
    <mergeCell ref="C466:D466"/>
    <mergeCell ref="H466:I466"/>
    <mergeCell ref="M466:N466"/>
    <mergeCell ref="C463:D463"/>
    <mergeCell ref="H463:I463"/>
    <mergeCell ref="M463:N463"/>
    <mergeCell ref="C464:D464"/>
    <mergeCell ref="H464:I464"/>
    <mergeCell ref="M464:N464"/>
    <mergeCell ref="C461:D461"/>
    <mergeCell ref="H461:I461"/>
    <mergeCell ref="M461:N461"/>
    <mergeCell ref="C462:D462"/>
    <mergeCell ref="H462:I462"/>
    <mergeCell ref="M462:N462"/>
    <mergeCell ref="C471:D471"/>
    <mergeCell ref="H471:I471"/>
    <mergeCell ref="M471:N471"/>
    <mergeCell ref="C472:D472"/>
    <mergeCell ref="H472:I472"/>
    <mergeCell ref="M472:N472"/>
    <mergeCell ref="C469:D469"/>
    <mergeCell ref="H469:I469"/>
    <mergeCell ref="M469:N469"/>
    <mergeCell ref="C470:D470"/>
    <mergeCell ref="H470:I470"/>
    <mergeCell ref="M470:N470"/>
    <mergeCell ref="C467:D467"/>
    <mergeCell ref="H467:I467"/>
    <mergeCell ref="M467:N467"/>
    <mergeCell ref="C468:D468"/>
    <mergeCell ref="H468:I468"/>
    <mergeCell ref="M468:N468"/>
    <mergeCell ref="C477:D477"/>
    <mergeCell ref="H477:I477"/>
    <mergeCell ref="M477:N477"/>
    <mergeCell ref="C478:D478"/>
    <mergeCell ref="H478:I478"/>
    <mergeCell ref="M478:N478"/>
    <mergeCell ref="C475:D475"/>
    <mergeCell ref="H475:I475"/>
    <mergeCell ref="M475:N475"/>
    <mergeCell ref="C476:D476"/>
    <mergeCell ref="H476:I476"/>
    <mergeCell ref="M476:N476"/>
    <mergeCell ref="C473:E473"/>
    <mergeCell ref="H473:I473"/>
    <mergeCell ref="M473:N473"/>
    <mergeCell ref="C474:D474"/>
    <mergeCell ref="H474:I474"/>
    <mergeCell ref="M474:N474"/>
    <mergeCell ref="C483:D483"/>
    <mergeCell ref="H483:I483"/>
    <mergeCell ref="M483:N483"/>
    <mergeCell ref="C484:D484"/>
    <mergeCell ref="H484:I484"/>
    <mergeCell ref="M484:N484"/>
    <mergeCell ref="C481:D481"/>
    <mergeCell ref="H481:I481"/>
    <mergeCell ref="M481:N481"/>
    <mergeCell ref="C482:D482"/>
    <mergeCell ref="H482:I482"/>
    <mergeCell ref="M482:N482"/>
    <mergeCell ref="C479:D479"/>
    <mergeCell ref="H479:I479"/>
    <mergeCell ref="M479:N479"/>
    <mergeCell ref="C480:D480"/>
    <mergeCell ref="H480:I480"/>
    <mergeCell ref="M480:N480"/>
    <mergeCell ref="C489:D489"/>
    <mergeCell ref="H489:I489"/>
    <mergeCell ref="M489:N489"/>
    <mergeCell ref="C490:D490"/>
    <mergeCell ref="H490:I490"/>
    <mergeCell ref="M490:N490"/>
    <mergeCell ref="C487:D487"/>
    <mergeCell ref="H487:I487"/>
    <mergeCell ref="M487:N487"/>
    <mergeCell ref="C488:D488"/>
    <mergeCell ref="H488:I488"/>
    <mergeCell ref="M488:N488"/>
    <mergeCell ref="C485:D485"/>
    <mergeCell ref="H485:I485"/>
    <mergeCell ref="M485:N485"/>
    <mergeCell ref="C486:D486"/>
    <mergeCell ref="H486:I486"/>
    <mergeCell ref="M486:N486"/>
    <mergeCell ref="C495:D495"/>
    <mergeCell ref="H495:I495"/>
    <mergeCell ref="M495:N495"/>
    <mergeCell ref="C496:D496"/>
    <mergeCell ref="H496:I496"/>
    <mergeCell ref="M496:N496"/>
    <mergeCell ref="C493:D493"/>
    <mergeCell ref="H493:J493"/>
    <mergeCell ref="M493:N493"/>
    <mergeCell ref="C494:D494"/>
    <mergeCell ref="H494:I494"/>
    <mergeCell ref="M494:N494"/>
    <mergeCell ref="C491:D491"/>
    <mergeCell ref="H491:I491"/>
    <mergeCell ref="M491:N491"/>
    <mergeCell ref="C492:D492"/>
    <mergeCell ref="H492:I492"/>
    <mergeCell ref="M492:N492"/>
    <mergeCell ref="C501:D501"/>
    <mergeCell ref="H501:I501"/>
    <mergeCell ref="M501:N501"/>
    <mergeCell ref="C502:D502"/>
    <mergeCell ref="H502:I502"/>
    <mergeCell ref="M502:N502"/>
    <mergeCell ref="C499:D499"/>
    <mergeCell ref="H499:I499"/>
    <mergeCell ref="M499:N499"/>
    <mergeCell ref="C500:D500"/>
    <mergeCell ref="H500:I500"/>
    <mergeCell ref="M500:O500"/>
    <mergeCell ref="C497:D497"/>
    <mergeCell ref="H497:I497"/>
    <mergeCell ref="M497:N497"/>
    <mergeCell ref="C498:D498"/>
    <mergeCell ref="H498:I498"/>
    <mergeCell ref="M498:N498"/>
    <mergeCell ref="C507:D507"/>
    <mergeCell ref="H507:I507"/>
    <mergeCell ref="M507:N507"/>
    <mergeCell ref="C508:D508"/>
    <mergeCell ref="H508:I508"/>
    <mergeCell ref="M508:N508"/>
    <mergeCell ref="C505:D505"/>
    <mergeCell ref="H505:I505"/>
    <mergeCell ref="M505:N505"/>
    <mergeCell ref="C506:D506"/>
    <mergeCell ref="H506:I506"/>
    <mergeCell ref="M506:N506"/>
    <mergeCell ref="C503:D503"/>
    <mergeCell ref="H503:I503"/>
    <mergeCell ref="M503:N503"/>
    <mergeCell ref="C504:D504"/>
    <mergeCell ref="H504:I504"/>
    <mergeCell ref="M504:N504"/>
    <mergeCell ref="C513:D513"/>
    <mergeCell ref="H513:I513"/>
    <mergeCell ref="M513:N513"/>
    <mergeCell ref="C514:D514"/>
    <mergeCell ref="H514:I514"/>
    <mergeCell ref="M514:N514"/>
    <mergeCell ref="C511:D511"/>
    <mergeCell ref="H511:I511"/>
    <mergeCell ref="M511:N511"/>
    <mergeCell ref="C512:D512"/>
    <mergeCell ref="H512:I512"/>
    <mergeCell ref="M512:N512"/>
    <mergeCell ref="C509:D509"/>
    <mergeCell ref="H509:I509"/>
    <mergeCell ref="M509:N509"/>
    <mergeCell ref="C510:D510"/>
    <mergeCell ref="H510:I510"/>
    <mergeCell ref="M510:N510"/>
    <mergeCell ref="C519:D519"/>
    <mergeCell ref="H519:I519"/>
    <mergeCell ref="M519:N519"/>
    <mergeCell ref="C520:D520"/>
    <mergeCell ref="H520:I520"/>
    <mergeCell ref="M520:N520"/>
    <mergeCell ref="C517:D517"/>
    <mergeCell ref="H517:I517"/>
    <mergeCell ref="M517:N517"/>
    <mergeCell ref="C518:D518"/>
    <mergeCell ref="H518:I518"/>
    <mergeCell ref="M518:N518"/>
    <mergeCell ref="C515:D515"/>
    <mergeCell ref="H515:I515"/>
    <mergeCell ref="M515:N515"/>
    <mergeCell ref="C516:D516"/>
    <mergeCell ref="H516:I516"/>
    <mergeCell ref="M516:N516"/>
    <mergeCell ref="C525:D525"/>
    <mergeCell ref="H525:I525"/>
    <mergeCell ref="M525:N525"/>
    <mergeCell ref="C526:D526"/>
    <mergeCell ref="H526:I526"/>
    <mergeCell ref="M526:N526"/>
    <mergeCell ref="C523:D523"/>
    <mergeCell ref="H523:I523"/>
    <mergeCell ref="M523:N523"/>
    <mergeCell ref="C524:D524"/>
    <mergeCell ref="H524:I524"/>
    <mergeCell ref="M524:N524"/>
    <mergeCell ref="C521:D521"/>
    <mergeCell ref="H521:I521"/>
    <mergeCell ref="M521:N521"/>
    <mergeCell ref="C522:D522"/>
    <mergeCell ref="H522:I522"/>
    <mergeCell ref="M522:N522"/>
    <mergeCell ref="C531:D531"/>
    <mergeCell ref="H531:I531"/>
    <mergeCell ref="M531:N531"/>
    <mergeCell ref="C532:D532"/>
    <mergeCell ref="H532:I532"/>
    <mergeCell ref="M532:N532"/>
    <mergeCell ref="C529:D529"/>
    <mergeCell ref="H529:I529"/>
    <mergeCell ref="M529:N529"/>
    <mergeCell ref="C530:D530"/>
    <mergeCell ref="H530:I530"/>
    <mergeCell ref="M530:N530"/>
    <mergeCell ref="C527:D527"/>
    <mergeCell ref="H527:I527"/>
    <mergeCell ref="M527:N527"/>
    <mergeCell ref="C528:D528"/>
    <mergeCell ref="H528:I528"/>
    <mergeCell ref="M528:N528"/>
    <mergeCell ref="C537:D537"/>
    <mergeCell ref="H537:I537"/>
    <mergeCell ref="M537:N537"/>
    <mergeCell ref="C538:D538"/>
    <mergeCell ref="H538:I538"/>
    <mergeCell ref="M538:N538"/>
    <mergeCell ref="C535:D535"/>
    <mergeCell ref="H535:I535"/>
    <mergeCell ref="M535:N535"/>
    <mergeCell ref="C536:D536"/>
    <mergeCell ref="H536:I536"/>
    <mergeCell ref="M536:N536"/>
    <mergeCell ref="C533:D533"/>
    <mergeCell ref="H533:I533"/>
    <mergeCell ref="M533:N533"/>
    <mergeCell ref="C534:D534"/>
    <mergeCell ref="H534:I534"/>
    <mergeCell ref="M534:N534"/>
    <mergeCell ref="C543:D543"/>
    <mergeCell ref="H543:I543"/>
    <mergeCell ref="M543:N543"/>
    <mergeCell ref="C544:G544"/>
    <mergeCell ref="H544:I544"/>
    <mergeCell ref="M544:N544"/>
    <mergeCell ref="C541:D541"/>
    <mergeCell ref="H541:I541"/>
    <mergeCell ref="M541:N541"/>
    <mergeCell ref="C542:D542"/>
    <mergeCell ref="H542:I542"/>
    <mergeCell ref="M542:N542"/>
    <mergeCell ref="C539:D539"/>
    <mergeCell ref="H539:I539"/>
    <mergeCell ref="M539:N539"/>
    <mergeCell ref="C540:D540"/>
    <mergeCell ref="H540:I540"/>
    <mergeCell ref="M540:N540"/>
    <mergeCell ref="C549:D549"/>
    <mergeCell ref="H549:I549"/>
    <mergeCell ref="M549:N549"/>
    <mergeCell ref="C550:E550"/>
    <mergeCell ref="H550:I550"/>
    <mergeCell ref="M550:N550"/>
    <mergeCell ref="C547:D547"/>
    <mergeCell ref="H547:I547"/>
    <mergeCell ref="M547:N547"/>
    <mergeCell ref="C548:D548"/>
    <mergeCell ref="H548:I548"/>
    <mergeCell ref="M548:N548"/>
    <mergeCell ref="C545:D546"/>
    <mergeCell ref="E545:G545"/>
    <mergeCell ref="H545:I545"/>
    <mergeCell ref="M545:N545"/>
    <mergeCell ref="H546:I546"/>
    <mergeCell ref="M546:N546"/>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51:D552"/>
    <mergeCell ref="H551:I551"/>
    <mergeCell ref="M551:N551"/>
    <mergeCell ref="H552:I552"/>
    <mergeCell ref="M552:N552"/>
    <mergeCell ref="C553:D553"/>
    <mergeCell ref="H553:I553"/>
    <mergeCell ref="M553:N553"/>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7:D587"/>
    <mergeCell ref="H587:I587"/>
    <mergeCell ref="M587:N587"/>
    <mergeCell ref="C588:D588"/>
    <mergeCell ref="H588:I588"/>
    <mergeCell ref="M588:N588"/>
    <mergeCell ref="C584:D584"/>
    <mergeCell ref="H584:L584"/>
    <mergeCell ref="M584:N584"/>
    <mergeCell ref="C585:D585"/>
    <mergeCell ref="H585:I586"/>
    <mergeCell ref="J585:L585"/>
    <mergeCell ref="M585:N585"/>
    <mergeCell ref="C586:D586"/>
    <mergeCell ref="M586:N586"/>
    <mergeCell ref="C582:D582"/>
    <mergeCell ref="H582:I582"/>
    <mergeCell ref="M582:N582"/>
    <mergeCell ref="C583:D583"/>
    <mergeCell ref="H583:I583"/>
    <mergeCell ref="M583:N583"/>
    <mergeCell ref="C594:D594"/>
    <mergeCell ref="H594:I594"/>
    <mergeCell ref="M594:N594"/>
    <mergeCell ref="C595:D595"/>
    <mergeCell ref="H595:I595"/>
    <mergeCell ref="M595:N595"/>
    <mergeCell ref="C591:D591"/>
    <mergeCell ref="H591:I592"/>
    <mergeCell ref="M591:N591"/>
    <mergeCell ref="C592:D592"/>
    <mergeCell ref="M592:N592"/>
    <mergeCell ref="C593:D593"/>
    <mergeCell ref="H593:I593"/>
    <mergeCell ref="M593:N593"/>
    <mergeCell ref="C589:D589"/>
    <mergeCell ref="H589:I589"/>
    <mergeCell ref="M589:N589"/>
    <mergeCell ref="C590:D590"/>
    <mergeCell ref="H590:J590"/>
    <mergeCell ref="M590:N590"/>
    <mergeCell ref="C601:D601"/>
    <mergeCell ref="H601:I601"/>
    <mergeCell ref="M601:N601"/>
    <mergeCell ref="C602:D602"/>
    <mergeCell ref="H602:I602"/>
    <mergeCell ref="M602:N602"/>
    <mergeCell ref="C598:D598"/>
    <mergeCell ref="H598:I598"/>
    <mergeCell ref="M598:Q598"/>
    <mergeCell ref="C599:D599"/>
    <mergeCell ref="H599:I599"/>
    <mergeCell ref="M599:N600"/>
    <mergeCell ref="O599:Q599"/>
    <mergeCell ref="C600:D600"/>
    <mergeCell ref="H600:I600"/>
    <mergeCell ref="C596:D596"/>
    <mergeCell ref="H596:I596"/>
    <mergeCell ref="M596:N596"/>
    <mergeCell ref="C597:D597"/>
    <mergeCell ref="H597:I597"/>
    <mergeCell ref="M597:N597"/>
    <mergeCell ref="C608:D608"/>
    <mergeCell ref="H608:I608"/>
    <mergeCell ref="M608:N608"/>
    <mergeCell ref="C609:D609"/>
    <mergeCell ref="H609:I609"/>
    <mergeCell ref="M609:N609"/>
    <mergeCell ref="C605:D605"/>
    <mergeCell ref="H605:I605"/>
    <mergeCell ref="M605:N606"/>
    <mergeCell ref="C606:D606"/>
    <mergeCell ref="H606:I606"/>
    <mergeCell ref="C607:D607"/>
    <mergeCell ref="H607:I607"/>
    <mergeCell ref="M607:N607"/>
    <mergeCell ref="C603:D603"/>
    <mergeCell ref="H603:I603"/>
    <mergeCell ref="M603:N603"/>
    <mergeCell ref="C604:D604"/>
    <mergeCell ref="H604:I604"/>
    <mergeCell ref="M604:O604"/>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E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J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O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I706"/>
    <mergeCell ref="M706:N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C788:D788"/>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806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806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806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806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806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807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807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807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807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807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807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807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807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807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807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8080" r:id="rId19" name="B_Matrix">
              <controlPr defaultSize="0" print="0" autoFill="0" autoPict="0" macro="[0]!GoTo_WATER">
                <anchor moveWithCells="1">
                  <from>
                    <xdr:col>1</xdr:col>
                    <xdr:colOff>228600</xdr:colOff>
                    <xdr:row>398</xdr:row>
                    <xdr:rowOff>152400</xdr:rowOff>
                  </from>
                  <to>
                    <xdr:col>1</xdr:col>
                    <xdr:colOff>1704975</xdr:colOff>
                    <xdr:row>400</xdr:row>
                    <xdr:rowOff>152400</xdr:rowOff>
                  </to>
                </anchor>
              </controlPr>
            </control>
          </mc:Choice>
        </mc:AlternateContent>
        <mc:AlternateContent xmlns:mc="http://schemas.openxmlformats.org/markup-compatibility/2006">
          <mc:Choice Requires="x14">
            <control shapeId="25808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808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808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808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808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808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808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808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808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809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809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809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809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809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809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809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809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809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809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810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810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810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810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810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810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810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810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810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810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811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811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811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811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811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811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F8139-FC03-4F5F-A07C-2E47F715E088}">
  <sheetPr codeName="Feuil11"/>
  <dimension ref="A1:CZ1200"/>
  <sheetViews>
    <sheetView showGridLines="false" workbookViewId="0"/>
  </sheetViews>
  <sheetFormatPr defaultColWidth="9.140625" defaultRowHeight="15" customHeight="true" x14ac:dyDescent="0.2"/>
  <cols>
    <col min="1" max="1" width="31.5703125" style="450" customWidth="true"/>
    <col min="2" max="2" width="41.5703125" style="450" customWidth="true"/>
    <col min="3" max="17" width="10.7109375" style="450" customWidth="true"/>
    <col min="18" max="48" width="12.5703125" style="450" customWidth="true"/>
    <col min="49" max="52" width="12.5703125" style="356" customWidth="true"/>
    <col min="53" max="53" width="31.5703125" style="451" customWidth="true"/>
    <col min="54" max="54" width="41.5703125" style="380" customWidth="true"/>
    <col min="55" max="69" width="9.140625" style="451"/>
    <col min="70" max="77" width="12.5703125" style="451" customWidth="true"/>
    <col min="78" max="104" width="12.5703125" style="356" customWidth="true"/>
    <col min="105" max="16384" width="9.140625" style="450"/>
  </cols>
  <sheetData>
    <row r="1" s="313" customFormat="true" ht="18" customHeight="true" x14ac:dyDescent="0.2">
      <c r="AW1" s="356"/>
      <c r="AX1" s="356"/>
      <c r="AY1" s="356"/>
      <c r="AZ1" s="356"/>
      <c r="BB1" s="336"/>
      <c r="BZ1" s="356"/>
      <c r="CA1" s="356"/>
      <c r="CB1" s="356"/>
      <c r="CC1" s="356"/>
      <c r="CD1" s="356"/>
      <c r="CE1" s="356"/>
      <c r="CF1" s="356"/>
      <c r="CG1" s="356"/>
      <c r="CH1" s="356"/>
      <c r="CI1" s="356"/>
      <c r="CJ1" s="356"/>
      <c r="CK1" s="356"/>
      <c r="CL1" s="356"/>
      <c r="CM1" s="356"/>
      <c r="CN1" s="356"/>
      <c r="CO1" s="356"/>
      <c r="CP1" s="356"/>
      <c r="CQ1" s="356"/>
      <c r="CR1" s="356"/>
      <c r="CS1" s="356"/>
      <c r="CT1" s="356"/>
      <c r="CU1" s="356"/>
      <c r="CV1" s="356"/>
      <c r="CW1" s="356"/>
      <c r="CX1" s="356"/>
      <c r="CY1" s="356"/>
      <c r="CZ1" s="356"/>
    </row>
    <row r="2" s="313" customFormat="true" ht="22.5" customHeight="true" x14ac:dyDescent="0.35">
      <c r="A2" s="370" t="str">
        <f>A1026</f>
        <v>United Republic of Tanzania</v>
      </c>
      <c r="B2" s="371"/>
      <c r="AW2" s="356"/>
      <c r="AX2" s="356"/>
      <c r="AY2" s="356"/>
      <c r="AZ2" s="356"/>
      <c r="BB2" s="336"/>
      <c r="BZ2" s="356"/>
      <c r="CA2" s="356"/>
      <c r="CB2" s="356"/>
      <c r="CC2" s="356"/>
      <c r="CD2" s="356"/>
      <c r="CE2" s="356"/>
      <c r="CF2" s="356"/>
      <c r="CG2" s="356"/>
      <c r="CH2" s="356"/>
      <c r="CI2" s="356"/>
      <c r="CJ2" s="356"/>
      <c r="CK2" s="356"/>
      <c r="CL2" s="356"/>
      <c r="CM2" s="356"/>
      <c r="CN2" s="356"/>
      <c r="CO2" s="356"/>
      <c r="CP2" s="356"/>
      <c r="CQ2" s="356"/>
      <c r="CR2" s="356"/>
      <c r="CS2" s="356"/>
      <c r="CT2" s="356"/>
      <c r="CU2" s="356"/>
      <c r="CV2" s="356"/>
      <c r="CW2" s="356"/>
      <c r="CX2" s="356"/>
      <c r="CY2" s="356"/>
      <c r="CZ2" s="356"/>
    </row>
    <row r="3" s="313" customFormat="true" ht="22.5" customHeight="true" x14ac:dyDescent="0.35">
      <c r="A3" s="340" t="str">
        <f>A1034</f>
        <v>2017</v>
      </c>
      <c r="B3" s="373"/>
      <c r="AW3" s="356"/>
      <c r="AX3" s="356"/>
      <c r="AY3" s="356"/>
      <c r="AZ3" s="356"/>
      <c r="BB3" s="336"/>
      <c r="BZ3" s="356"/>
      <c r="CA3" s="356"/>
      <c r="CB3" s="356"/>
      <c r="CC3" s="356"/>
      <c r="CD3" s="356"/>
      <c r="CE3" s="356"/>
      <c r="CF3" s="356"/>
      <c r="CG3" s="356"/>
      <c r="CH3" s="356"/>
      <c r="CI3" s="356"/>
      <c r="CJ3" s="356"/>
      <c r="CK3" s="356"/>
      <c r="CL3" s="356"/>
      <c r="CM3" s="356"/>
      <c r="CN3" s="356"/>
      <c r="CO3" s="356"/>
      <c r="CP3" s="356"/>
      <c r="CQ3" s="356"/>
      <c r="CR3" s="356"/>
      <c r="CS3" s="356"/>
      <c r="CT3" s="356"/>
      <c r="CU3" s="356"/>
      <c r="CV3" s="356"/>
      <c r="CW3" s="356"/>
      <c r="CX3" s="356"/>
      <c r="CY3" s="356"/>
      <c r="CZ3" s="356"/>
    </row>
    <row r="4" s="313" customFormat="true" ht="22.5" customHeight="true" x14ac:dyDescent="0.35">
      <c r="A4" s="372" t="s">
        <v>95</v>
      </c>
      <c r="B4" s="373"/>
      <c r="AW4" s="356"/>
      <c r="AX4" s="356"/>
      <c r="AY4" s="356"/>
      <c r="AZ4" s="356"/>
      <c r="BB4" s="336"/>
      <c r="BZ4" s="356"/>
      <c r="CA4" s="356"/>
      <c r="CB4" s="356"/>
      <c r="CC4" s="356"/>
      <c r="CD4" s="356"/>
      <c r="CE4" s="356"/>
      <c r="CF4" s="356"/>
      <c r="CG4" s="356"/>
      <c r="CH4" s="356"/>
      <c r="CI4" s="356"/>
      <c r="CJ4" s="356"/>
      <c r="CK4" s="356"/>
      <c r="CL4" s="356"/>
      <c r="CM4" s="356"/>
      <c r="CN4" s="356"/>
      <c r="CO4" s="356"/>
      <c r="CP4" s="356"/>
      <c r="CQ4" s="356"/>
      <c r="CR4" s="356"/>
      <c r="CS4" s="356"/>
      <c r="CT4" s="356"/>
      <c r="CU4" s="356"/>
      <c r="CV4" s="356"/>
      <c r="CW4" s="356"/>
      <c r="CX4" s="356"/>
      <c r="CY4" s="356"/>
      <c r="CZ4" s="356"/>
    </row>
    <row r="5" s="313" customFormat="true" ht="20.1" customHeight="true" x14ac:dyDescent="0.35">
      <c r="A5" s="372" t="s">
        <v>96</v>
      </c>
      <c r="B5" s="373"/>
      <c r="AW5" s="356"/>
      <c r="AX5" s="356"/>
      <c r="AY5" s="356"/>
      <c r="AZ5" s="356"/>
      <c r="BB5" s="336"/>
      <c r="BZ5" s="356"/>
      <c r="CA5" s="356"/>
      <c r="CB5" s="356"/>
      <c r="CC5" s="356"/>
      <c r="CD5" s="356"/>
      <c r="CE5" s="356"/>
      <c r="CF5" s="356"/>
      <c r="CG5" s="356"/>
      <c r="CH5" s="356"/>
      <c r="CI5" s="356"/>
      <c r="CJ5" s="356"/>
      <c r="CK5" s="356"/>
      <c r="CL5" s="356"/>
      <c r="CM5" s="356"/>
      <c r="CN5" s="356"/>
      <c r="CO5" s="356"/>
      <c r="CP5" s="356"/>
      <c r="CQ5" s="356"/>
      <c r="CR5" s="356"/>
      <c r="CS5" s="356"/>
      <c r="CT5" s="356"/>
      <c r="CU5" s="356"/>
      <c r="CV5" s="356"/>
      <c r="CW5" s="356"/>
      <c r="CX5" s="356"/>
      <c r="CY5" s="356"/>
      <c r="CZ5" s="356"/>
    </row>
    <row r="6" s="313" customFormat="true" ht="15" customHeight="true" x14ac:dyDescent="0.2">
      <c r="A6" s="374" t="s">
        <v>97</v>
      </c>
      <c r="B6" s="375"/>
      <c r="AW6" s="356"/>
      <c r="AX6" s="356"/>
      <c r="AY6" s="356"/>
      <c r="AZ6" s="356"/>
      <c r="BB6" s="336"/>
      <c r="BZ6" s="356"/>
      <c r="CA6" s="356"/>
      <c r="CB6" s="356"/>
      <c r="CC6" s="356"/>
      <c r="CD6" s="356"/>
      <c r="CE6" s="356"/>
      <c r="CF6" s="356"/>
      <c r="CG6" s="356"/>
      <c r="CH6" s="356"/>
      <c r="CI6" s="356"/>
      <c r="CJ6" s="356"/>
      <c r="CK6" s="356"/>
      <c r="CL6" s="356"/>
      <c r="CM6" s="356"/>
      <c r="CN6" s="356"/>
      <c r="CO6" s="356"/>
      <c r="CP6" s="356"/>
      <c r="CQ6" s="356"/>
      <c r="CR6" s="356"/>
      <c r="CS6" s="356"/>
      <c r="CT6" s="356"/>
      <c r="CU6" s="356"/>
      <c r="CV6" s="356"/>
      <c r="CW6" s="356"/>
      <c r="CX6" s="356"/>
      <c r="CY6" s="356"/>
      <c r="CZ6" s="356"/>
    </row>
    <row r="7" s="313" customFormat="true" ht="15" customHeight="true" x14ac:dyDescent="0.2">
      <c r="A7" s="376" t="s">
        <v>40</v>
      </c>
      <c r="B7" s="377"/>
      <c r="AW7" s="356"/>
      <c r="AX7" s="356"/>
      <c r="AY7" s="356"/>
      <c r="AZ7" s="356"/>
      <c r="BB7" s="336"/>
      <c r="BZ7" s="356"/>
      <c r="CA7" s="356"/>
      <c r="CB7" s="356"/>
      <c r="CC7" s="356"/>
      <c r="CD7" s="356"/>
      <c r="CE7" s="356"/>
      <c r="CF7" s="356"/>
      <c r="CG7" s="356"/>
      <c r="CH7" s="356"/>
      <c r="CI7" s="356"/>
      <c r="CJ7" s="356"/>
      <c r="CK7" s="356"/>
      <c r="CL7" s="356"/>
      <c r="CM7" s="356"/>
      <c r="CN7" s="356"/>
      <c r="CO7" s="356"/>
      <c r="CP7" s="356"/>
      <c r="CQ7" s="356"/>
      <c r="CR7" s="356"/>
      <c r="CS7" s="356"/>
      <c r="CT7" s="356"/>
      <c r="CU7" s="356"/>
      <c r="CV7" s="356"/>
      <c r="CW7" s="356"/>
      <c r="CX7" s="356"/>
      <c r="CY7" s="356"/>
      <c r="CZ7" s="356"/>
    </row>
    <row r="8" s="313" customFormat="true" ht="15" customHeight="true" x14ac:dyDescent="0.2">
      <c r="A8" s="376" t="s">
        <v>39</v>
      </c>
      <c r="B8" s="377"/>
      <c r="AW8" s="356"/>
      <c r="AX8" s="356"/>
      <c r="AY8" s="356"/>
      <c r="AZ8" s="356"/>
      <c r="BB8" s="336"/>
      <c r="BZ8" s="356"/>
      <c r="CA8" s="356"/>
      <c r="CB8" s="356"/>
      <c r="CC8" s="356"/>
      <c r="CD8" s="356"/>
      <c r="CE8" s="356"/>
      <c r="CF8" s="356"/>
      <c r="CG8" s="356"/>
      <c r="CH8" s="356"/>
      <c r="CI8" s="356"/>
      <c r="CJ8" s="356"/>
      <c r="CK8" s="356"/>
      <c r="CL8" s="356"/>
      <c r="CM8" s="356"/>
      <c r="CN8" s="356"/>
      <c r="CO8" s="356"/>
      <c r="CP8" s="356"/>
      <c r="CQ8" s="356"/>
      <c r="CR8" s="356"/>
      <c r="CS8" s="356"/>
      <c r="CT8" s="356"/>
      <c r="CU8" s="356"/>
      <c r="CV8" s="356"/>
      <c r="CW8" s="356"/>
      <c r="CX8" s="356"/>
      <c r="CY8" s="356"/>
      <c r="CZ8" s="356"/>
    </row>
    <row r="9" s="313" customFormat="true" ht="15" customHeight="true" x14ac:dyDescent="0.2">
      <c r="A9" s="376" t="s">
        <v>133</v>
      </c>
      <c r="B9" s="378" t="str">
        <f>A1025</f>
        <v>MIS17</v>
      </c>
      <c r="AW9" s="356"/>
      <c r="AX9" s="356"/>
      <c r="AY9" s="356"/>
      <c r="AZ9" s="356"/>
      <c r="BB9" s="336"/>
      <c r="BZ9" s="356"/>
      <c r="CA9" s="356"/>
      <c r="CB9" s="356"/>
      <c r="CC9" s="356"/>
      <c r="CD9" s="356"/>
      <c r="CE9" s="356"/>
      <c r="CF9" s="356"/>
      <c r="CG9" s="356"/>
      <c r="CH9" s="356"/>
      <c r="CI9" s="356"/>
      <c r="CJ9" s="356"/>
      <c r="CK9" s="356"/>
      <c r="CL9" s="356"/>
      <c r="CM9" s="356"/>
      <c r="CN9" s="356"/>
      <c r="CO9" s="356"/>
      <c r="CP9" s="356"/>
      <c r="CQ9" s="356"/>
      <c r="CR9" s="356"/>
      <c r="CS9" s="356"/>
      <c r="CT9" s="356"/>
      <c r="CU9" s="356"/>
      <c r="CV9" s="356"/>
      <c r="CW9" s="356"/>
      <c r="CX9" s="356"/>
      <c r="CY9" s="356"/>
      <c r="CZ9" s="356"/>
    </row>
    <row r="10" s="313" customFormat="true" ht="15" customHeight="true" x14ac:dyDescent="0.2">
      <c r="A10" s="197" t="str">
        <f>B1028</f>
        <v/>
      </c>
      <c r="B10" s="196"/>
      <c r="AW10" s="356"/>
      <c r="AX10" s="356"/>
      <c r="AY10" s="356"/>
      <c r="AZ10" s="356"/>
      <c r="BB10" s="336"/>
      <c r="BZ10" s="356"/>
      <c r="CA10" s="356"/>
      <c r="CB10" s="356"/>
      <c r="CC10" s="356"/>
      <c r="CD10" s="356"/>
      <c r="CE10" s="356"/>
      <c r="CF10" s="356"/>
      <c r="CG10" s="356"/>
      <c r="CH10" s="356"/>
      <c r="CI10" s="356"/>
      <c r="CJ10" s="356"/>
      <c r="CK10" s="356"/>
      <c r="CL10" s="356"/>
      <c r="CM10" s="356"/>
      <c r="CN10" s="356"/>
      <c r="CO10" s="356"/>
      <c r="CP10" s="356"/>
      <c r="CQ10" s="356"/>
      <c r="CR10" s="356"/>
      <c r="CS10" s="356"/>
      <c r="CT10" s="356"/>
      <c r="CU10" s="356"/>
      <c r="CV10" s="356"/>
      <c r="CW10" s="356"/>
      <c r="CX10" s="356"/>
      <c r="CY10" s="356"/>
      <c r="CZ10" s="356"/>
    </row>
    <row r="11" s="313" customFormat="true" ht="15" customHeight="true" x14ac:dyDescent="0.2">
      <c r="A11" s="197" t="str">
        <f>B1027</f>
        <v/>
      </c>
      <c r="B11" s="195"/>
      <c r="AW11" s="356"/>
      <c r="AX11" s="356"/>
      <c r="AY11" s="356"/>
      <c r="AZ11" s="356"/>
      <c r="BB11" s="336"/>
      <c r="BZ11" s="356"/>
      <c r="CA11" s="356"/>
      <c r="CB11" s="356"/>
      <c r="CC11" s="356"/>
      <c r="CD11" s="356"/>
      <c r="CE11" s="356"/>
      <c r="CF11" s="356"/>
      <c r="CG11" s="356"/>
      <c r="CH11" s="356"/>
      <c r="CI11" s="356"/>
      <c r="CJ11" s="356"/>
      <c r="CK11" s="356"/>
      <c r="CL11" s="356"/>
      <c r="CM11" s="356"/>
      <c r="CN11" s="356"/>
      <c r="CO11" s="356"/>
      <c r="CP11" s="356"/>
      <c r="CQ11" s="356"/>
      <c r="CR11" s="356"/>
      <c r="CS11" s="356"/>
      <c r="CT11" s="356"/>
      <c r="CU11" s="356"/>
      <c r="CV11" s="356"/>
      <c r="CW11" s="356"/>
      <c r="CX11" s="356"/>
      <c r="CY11" s="356"/>
      <c r="CZ11" s="356"/>
    </row>
    <row r="12" s="313" customFormat="true" ht="18" customHeight="true" x14ac:dyDescent="0.2">
      <c r="A12" s="194"/>
      <c r="B12" s="196"/>
      <c r="AW12" s="356"/>
      <c r="AX12" s="356"/>
      <c r="AY12" s="356"/>
      <c r="AZ12" s="356"/>
      <c r="BB12" s="336"/>
      <c r="BZ12" s="356"/>
      <c r="CA12" s="356"/>
      <c r="CB12" s="356"/>
      <c r="CC12" s="356"/>
      <c r="CD12" s="356"/>
      <c r="CE12" s="356"/>
      <c r="CF12" s="356"/>
      <c r="CG12" s="356"/>
      <c r="CH12" s="356"/>
      <c r="CI12" s="356"/>
      <c r="CJ12" s="356"/>
      <c r="CK12" s="356"/>
      <c r="CL12" s="356"/>
      <c r="CM12" s="356"/>
      <c r="CN12" s="356"/>
      <c r="CO12" s="356"/>
      <c r="CP12" s="356"/>
      <c r="CQ12" s="356"/>
      <c r="CR12" s="356"/>
      <c r="CS12" s="356"/>
      <c r="CT12" s="356"/>
      <c r="CU12" s="356"/>
      <c r="CV12" s="356"/>
      <c r="CW12" s="356"/>
      <c r="CX12" s="356"/>
      <c r="CY12" s="356"/>
      <c r="CZ12" s="356"/>
    </row>
    <row r="13" s="313" customFormat="true" ht="18" customHeight="true" x14ac:dyDescent="0.2">
      <c r="A13" s="193"/>
      <c r="B13" s="192"/>
      <c r="AW13" s="356"/>
      <c r="AX13" s="356"/>
      <c r="AY13" s="356"/>
      <c r="AZ13" s="356"/>
      <c r="BB13" s="336"/>
      <c r="BZ13" s="356"/>
      <c r="CA13" s="356"/>
      <c r="CB13" s="356"/>
      <c r="CC13" s="356"/>
      <c r="CD13" s="356"/>
      <c r="CE13" s="356"/>
      <c r="CF13" s="356"/>
      <c r="CG13" s="356"/>
      <c r="CH13" s="356"/>
      <c r="CI13" s="356"/>
      <c r="CJ13" s="356"/>
      <c r="CK13" s="356"/>
      <c r="CL13" s="356"/>
      <c r="CM13" s="356"/>
      <c r="CN13" s="356"/>
      <c r="CO13" s="356"/>
      <c r="CP13" s="356"/>
      <c r="CQ13" s="356"/>
      <c r="CR13" s="356"/>
      <c r="CS13" s="356"/>
      <c r="CT13" s="356"/>
      <c r="CU13" s="356"/>
      <c r="CV13" s="356"/>
      <c r="CW13" s="356"/>
      <c r="CX13" s="356"/>
      <c r="CY13" s="356"/>
      <c r="CZ13" s="356"/>
    </row>
    <row r="14" s="337" customFormat="true" ht="15" customHeight="true" x14ac:dyDescent="0.2">
      <c r="A14" s="317" t="s">
        <v>95</v>
      </c>
      <c r="B14" s="353"/>
      <c r="C14" s="1078" t="s">
        <v>114</v>
      </c>
      <c r="D14" s="1079"/>
      <c r="E14" s="1079"/>
      <c r="F14" s="1079"/>
      <c r="G14" s="1080"/>
      <c r="H14" s="1062" t="s">
        <v>38</v>
      </c>
      <c r="I14" s="1063"/>
      <c r="J14" s="1063"/>
      <c r="K14" s="1063"/>
      <c r="L14" s="1064"/>
      <c r="M14" s="1065" t="s">
        <v>37</v>
      </c>
      <c r="N14" s="1066"/>
      <c r="O14" s="1066"/>
      <c r="P14" s="1066"/>
      <c r="Q14" s="1067"/>
      <c r="R14" s="18" t="s">
        <v>137</v>
      </c>
      <c r="S14" s="415"/>
      <c r="T14" s="415"/>
      <c r="U14" s="415"/>
      <c r="V14" s="415"/>
      <c r="W14" s="415"/>
      <c r="X14" s="415"/>
      <c r="Y14" s="415"/>
      <c r="Z14" s="415"/>
      <c r="AA14" s="415"/>
      <c r="AB14" s="415"/>
      <c r="AC14" s="415"/>
      <c r="AD14" s="415"/>
      <c r="AE14" s="415"/>
      <c r="AF14" s="415"/>
      <c r="AG14" s="415"/>
      <c r="AH14" s="415"/>
      <c r="AI14" s="415"/>
      <c r="AJ14" s="415"/>
      <c r="AK14" s="415"/>
      <c r="AL14" s="415"/>
      <c r="AM14" s="415"/>
      <c r="AN14" s="415"/>
      <c r="AO14" s="415"/>
      <c r="AP14" s="415"/>
      <c r="AQ14" s="415"/>
      <c r="AR14" s="415"/>
      <c r="AS14" s="415"/>
      <c r="AT14" s="415"/>
      <c r="AU14" s="415"/>
      <c r="AV14" s="415"/>
      <c r="AW14" s="425"/>
      <c r="AX14" s="425"/>
      <c r="AY14" s="425"/>
      <c r="AZ14" s="199"/>
      <c r="BA14" s="362" t="s">
        <v>128</v>
      </c>
      <c r="BB14" s="317" t="s">
        <v>95</v>
      </c>
      <c r="BC14" s="1065" t="s">
        <v>114</v>
      </c>
      <c r="BD14" s="1066"/>
      <c r="BE14" s="1066"/>
      <c r="BF14" s="1066"/>
      <c r="BG14" s="1090"/>
      <c r="BH14" s="1065" t="s">
        <v>38</v>
      </c>
      <c r="BI14" s="1066"/>
      <c r="BJ14" s="1066"/>
      <c r="BK14" s="1066"/>
      <c r="BL14" s="1090"/>
      <c r="BM14" s="1065" t="s">
        <v>37</v>
      </c>
      <c r="BN14" s="1066"/>
      <c r="BO14" s="1066"/>
      <c r="BP14" s="1066"/>
      <c r="BQ14" s="1067"/>
      <c r="BR14" s="17" t="s">
        <v>137</v>
      </c>
      <c r="BS14" s="415"/>
      <c r="BT14" s="415"/>
      <c r="BU14" s="415"/>
      <c r="BV14" s="415"/>
      <c r="BW14" s="415"/>
      <c r="BX14" s="415"/>
      <c r="BY14" s="415"/>
      <c r="BZ14" s="426"/>
      <c r="CA14" s="426"/>
      <c r="CB14" s="426"/>
      <c r="CC14" s="426"/>
      <c r="CD14" s="426"/>
      <c r="CE14" s="426"/>
      <c r="CF14" s="426"/>
      <c r="CG14" s="426"/>
      <c r="CH14" s="426"/>
      <c r="CI14" s="426"/>
      <c r="CJ14" s="426"/>
      <c r="CK14" s="426"/>
      <c r="CL14" s="426"/>
      <c r="CM14" s="426"/>
      <c r="CN14" s="426"/>
      <c r="CO14" s="426"/>
      <c r="CP14" s="426"/>
      <c r="CQ14" s="426"/>
      <c r="CR14" s="426"/>
      <c r="CS14" s="426"/>
      <c r="CT14" s="426"/>
      <c r="CU14" s="426"/>
      <c r="CV14" s="426"/>
      <c r="CW14" s="360"/>
      <c r="CX14" s="360"/>
      <c r="CY14" s="360"/>
      <c r="CZ14" s="360"/>
    </row>
    <row r="15" s="337" customFormat="true" ht="24" x14ac:dyDescent="0.2">
      <c r="A15" s="350" t="s">
        <v>87</v>
      </c>
      <c r="B15" s="384"/>
      <c r="C15" s="407" t="s">
        <v>0</v>
      </c>
      <c r="D15" s="578" t="s">
        <v>1</v>
      </c>
      <c r="E15" s="578" t="s">
        <v>2</v>
      </c>
      <c r="F15" s="578" t="s">
        <v>3</v>
      </c>
      <c r="G15" s="579" t="s">
        <v>4</v>
      </c>
      <c r="H15" s="389" t="s">
        <v>0</v>
      </c>
      <c r="I15" s="581" t="s">
        <v>1</v>
      </c>
      <c r="J15" s="581" t="s">
        <v>2</v>
      </c>
      <c r="K15" s="581" t="s">
        <v>3</v>
      </c>
      <c r="L15" s="582" t="s">
        <v>4</v>
      </c>
      <c r="M15" s="390" t="s">
        <v>0</v>
      </c>
      <c r="N15" s="581" t="s">
        <v>1</v>
      </c>
      <c r="O15" s="581" t="s">
        <v>2</v>
      </c>
      <c r="P15" s="581" t="s">
        <v>3</v>
      </c>
      <c r="Q15" s="577" t="s">
        <v>4</v>
      </c>
      <c r="R15" s="389" t="s">
        <v>147</v>
      </c>
      <c r="S15" s="581" t="s">
        <v>148</v>
      </c>
      <c r="T15" s="581" t="s">
        <v>149</v>
      </c>
      <c r="U15" s="581" t="s">
        <v>430</v>
      </c>
      <c r="V15" s="581" t="s">
        <v>150</v>
      </c>
      <c r="W15" s="581" t="s">
        <v>151</v>
      </c>
      <c r="X15" s="581" t="s">
        <v>432</v>
      </c>
      <c r="Y15" s="581" t="s">
        <v>488</v>
      </c>
      <c r="Z15" s="581" t="s">
        <v>433</v>
      </c>
      <c r="AA15" s="581" t="s">
        <v>152</v>
      </c>
      <c r="AB15" s="581" t="s">
        <v>153</v>
      </c>
      <c r="AC15" s="581" t="s">
        <v>435</v>
      </c>
      <c r="AD15" s="581" t="s">
        <v>489</v>
      </c>
      <c r="AE15" s="581" t="s">
        <v>154</v>
      </c>
      <c r="AF15" s="581" t="s">
        <v>155</v>
      </c>
      <c r="AG15" s="581" t="s">
        <v>156</v>
      </c>
      <c r="AH15" s="581" t="s">
        <v>157</v>
      </c>
      <c r="AI15" s="581" t="s">
        <v>436</v>
      </c>
      <c r="AJ15" s="581" t="s">
        <v>158</v>
      </c>
      <c r="AK15" s="581" t="s">
        <v>159</v>
      </c>
      <c r="AL15" s="581" t="s">
        <v>160</v>
      </c>
      <c r="AM15" s="581" t="s">
        <v>437</v>
      </c>
      <c r="AN15" s="581" t="s">
        <v>161</v>
      </c>
      <c r="AO15" s="581" t="s">
        <v>162</v>
      </c>
      <c r="AP15" s="581" t="s">
        <v>163</v>
      </c>
      <c r="AQ15" s="581" t="s">
        <v>164</v>
      </c>
      <c r="AR15" s="581" t="s">
        <v>438</v>
      </c>
      <c r="AS15" s="581" t="s">
        <v>165</v>
      </c>
      <c r="AT15" s="581" t="s">
        <v>573</v>
      </c>
      <c r="AU15" s="581" t="s">
        <v>166</v>
      </c>
      <c r="AV15" s="582" t="s">
        <v>167</v>
      </c>
      <c r="AW15" s="425"/>
      <c r="AX15" s="425"/>
      <c r="AY15" s="425"/>
      <c r="AZ15" s="199"/>
      <c r="BA15" s="350" t="s">
        <v>119</v>
      </c>
      <c r="BB15" s="349"/>
      <c r="BC15" s="437" t="s">
        <v>0</v>
      </c>
      <c r="BD15" s="554" t="s">
        <v>1</v>
      </c>
      <c r="BE15" s="554" t="s">
        <v>2</v>
      </c>
      <c r="BF15" s="554" t="s">
        <v>3</v>
      </c>
      <c r="BG15" s="438" t="s">
        <v>4</v>
      </c>
      <c r="BH15" s="437" t="s">
        <v>0</v>
      </c>
      <c r="BI15" s="554" t="s">
        <v>1</v>
      </c>
      <c r="BJ15" s="554" t="s">
        <v>2</v>
      </c>
      <c r="BK15" s="554" t="s">
        <v>3</v>
      </c>
      <c r="BL15" s="438" t="s">
        <v>4</v>
      </c>
      <c r="BM15" s="437" t="s">
        <v>0</v>
      </c>
      <c r="BN15" s="554" t="s">
        <v>1</v>
      </c>
      <c r="BO15" s="554" t="s">
        <v>2</v>
      </c>
      <c r="BP15" s="554" t="s">
        <v>3</v>
      </c>
      <c r="BQ15" s="438" t="s">
        <v>4</v>
      </c>
      <c r="BR15" s="437" t="s">
        <v>147</v>
      </c>
      <c r="BS15" s="554" t="s">
        <v>148</v>
      </c>
      <c r="BT15" s="554" t="s">
        <v>149</v>
      </c>
      <c r="BU15" s="554" t="s">
        <v>430</v>
      </c>
      <c r="BV15" s="554" t="s">
        <v>150</v>
      </c>
      <c r="BW15" s="554" t="s">
        <v>151</v>
      </c>
      <c r="BX15" s="554" t="s">
        <v>432</v>
      </c>
      <c r="BY15" s="555" t="s">
        <v>488</v>
      </c>
      <c r="BZ15" s="555" t="s">
        <v>433</v>
      </c>
      <c r="CA15" s="555" t="s">
        <v>152</v>
      </c>
      <c r="CB15" s="555" t="s">
        <v>153</v>
      </c>
      <c r="CC15" s="555" t="s">
        <v>435</v>
      </c>
      <c r="CD15" s="555" t="s">
        <v>489</v>
      </c>
      <c r="CE15" s="555" t="s">
        <v>154</v>
      </c>
      <c r="CF15" s="555" t="s">
        <v>155</v>
      </c>
      <c r="CG15" s="555" t="s">
        <v>156</v>
      </c>
      <c r="CH15" s="555" t="s">
        <v>157</v>
      </c>
      <c r="CI15" s="555" t="s">
        <v>436</v>
      </c>
      <c r="CJ15" s="555" t="s">
        <v>158</v>
      </c>
      <c r="CK15" s="555" t="s">
        <v>159</v>
      </c>
      <c r="CL15" s="555" t="s">
        <v>160</v>
      </c>
      <c r="CM15" s="555" t="s">
        <v>437</v>
      </c>
      <c r="CN15" s="555" t="s">
        <v>161</v>
      </c>
      <c r="CO15" s="555" t="s">
        <v>162</v>
      </c>
      <c r="CP15" s="555" t="s">
        <v>163</v>
      </c>
      <c r="CQ15" s="555" t="s">
        <v>164</v>
      </c>
      <c r="CR15" s="555" t="s">
        <v>438</v>
      </c>
      <c r="CS15" s="555" t="s">
        <v>165</v>
      </c>
      <c r="CT15" s="555" t="s">
        <v>573</v>
      </c>
      <c r="CU15" s="555" t="s">
        <v>166</v>
      </c>
      <c r="CV15" s="555" t="s">
        <v>167</v>
      </c>
      <c r="CW15" s="201"/>
      <c r="CX15" s="201"/>
      <c r="CY15" s="201"/>
      <c r="CZ15" s="201"/>
    </row>
    <row r="16" s="337" customFormat="true" ht="15" customHeight="true" x14ac:dyDescent="0.2">
      <c r="A16" s="1068" t="s">
        <v>13</v>
      </c>
      <c r="B16" s="386" t="s">
        <v>14</v>
      </c>
      <c r="C16" s="145">
        <v>39.595592143832818</v>
      </c>
      <c r="D16" s="144">
        <v>45.381933921262593</v>
      </c>
      <c r="E16" s="144">
        <v>57.329876795524584</v>
      </c>
      <c r="F16" s="144">
        <v>74.836937928648851</v>
      </c>
      <c r="G16" s="143">
        <v>94.420246498268952</v>
      </c>
      <c r="H16" s="142">
        <v>77.727094374661746</v>
      </c>
      <c r="I16" s="144">
        <v>87.166949373939133</v>
      </c>
      <c r="J16" s="144">
        <v>90.851389300689135</v>
      </c>
      <c r="K16" s="144">
        <v>96.019934119579474</v>
      </c>
      <c r="L16" s="141">
        <v>98.155858339064906</v>
      </c>
      <c r="M16" s="145">
        <v>38.187241536973879</v>
      </c>
      <c r="N16" s="144">
        <v>39.969688391190182</v>
      </c>
      <c r="O16" s="144">
        <v>46.59627539089621</v>
      </c>
      <c r="P16" s="144">
        <v>56.370561801935892</v>
      </c>
      <c r="Q16" s="143">
        <v>71.424544427255029</v>
      </c>
      <c r="R16" s="142">
        <v>88.675402046192687</v>
      </c>
      <c r="S16" s="144">
        <v>94.176197237271211</v>
      </c>
      <c r="T16" s="144">
        <v>67.728063328132691</v>
      </c>
      <c r="U16" s="144">
        <v>37.87011270710088</v>
      </c>
      <c r="V16" s="144">
        <v>70.755213380967817</v>
      </c>
      <c r="W16" s="144">
        <v>45.564064646661492</v>
      </c>
      <c r="X16" s="144">
        <v>94.004375518179373</v>
      </c>
      <c r="Y16" s="144">
        <v>98.060180641324038</v>
      </c>
      <c r="Z16" s="144">
        <v>42.236218761975294</v>
      </c>
      <c r="AA16" s="144">
        <v>61.828987999722784</v>
      </c>
      <c r="AB16" s="144">
        <v>92.414850851016681</v>
      </c>
      <c r="AC16" s="144">
        <v>99.573056293146507</v>
      </c>
      <c r="AD16" s="144">
        <v>99.372882663871536</v>
      </c>
      <c r="AE16" s="144">
        <v>42.225240656180318</v>
      </c>
      <c r="AF16" s="144">
        <v>51.634998051878711</v>
      </c>
      <c r="AG16" s="144">
        <v>50.444558630484927</v>
      </c>
      <c r="AH16" s="144">
        <v>51.231901871825322</v>
      </c>
      <c r="AI16" s="144">
        <v>100</v>
      </c>
      <c r="AJ16" s="144">
        <v>71.292065082872284</v>
      </c>
      <c r="AK16" s="144">
        <v>67.403669780585943</v>
      </c>
      <c r="AL16" s="144">
        <v>60.377635728281106</v>
      </c>
      <c r="AM16" s="144">
        <v>80.712626574466697</v>
      </c>
      <c r="AN16" s="144">
        <v>74.977695950103111</v>
      </c>
      <c r="AO16" s="144">
        <v>67.529224675018554</v>
      </c>
      <c r="AP16" s="144">
        <v>68.956905396930026</v>
      </c>
      <c r="AQ16" s="144">
        <v>59.857865956765998</v>
      </c>
      <c r="AR16" s="144">
        <v>55.668933619638686</v>
      </c>
      <c r="AS16" s="144">
        <v>56.454057011358948</v>
      </c>
      <c r="AT16" s="144">
        <v>33.866006409542308</v>
      </c>
      <c r="AU16" s="144">
        <v>25.105893956754844</v>
      </c>
      <c r="AV16" s="141">
        <v>52.847293577834066</v>
      </c>
      <c r="AW16" s="425"/>
      <c r="AX16" s="425"/>
      <c r="AY16" s="425"/>
      <c r="AZ16" s="199"/>
      <c r="BA16" s="1088" t="s">
        <v>13</v>
      </c>
      <c r="BB16" s="587" t="s">
        <v>14</v>
      </c>
      <c r="BC16" s="62" t="s">
        <v>35</v>
      </c>
      <c r="BD16" s="58" t="s">
        <v>35</v>
      </c>
      <c r="BE16" s="58" t="s">
        <v>35</v>
      </c>
      <c r="BF16" s="58" t="s">
        <v>35</v>
      </c>
      <c r="BG16" s="53" t="s">
        <v>35</v>
      </c>
      <c r="BH16" s="62" t="s">
        <v>35</v>
      </c>
      <c r="BI16" s="58" t="s">
        <v>35</v>
      </c>
      <c r="BJ16" s="58" t="s">
        <v>35</v>
      </c>
      <c r="BK16" s="58" t="s">
        <v>35</v>
      </c>
      <c r="BL16" s="53" t="s">
        <v>35</v>
      </c>
      <c r="BM16" s="62" t="s">
        <v>35</v>
      </c>
      <c r="BN16" s="58" t="s">
        <v>35</v>
      </c>
      <c r="BO16" s="58" t="s">
        <v>35</v>
      </c>
      <c r="BP16" s="58" t="s">
        <v>35</v>
      </c>
      <c r="BQ16" s="53" t="s">
        <v>35</v>
      </c>
      <c r="BR16" s="62" t="s">
        <v>35</v>
      </c>
      <c r="BS16" s="58" t="s">
        <v>35</v>
      </c>
      <c r="BT16" s="58" t="s">
        <v>35</v>
      </c>
      <c r="BU16" s="58" t="s">
        <v>35</v>
      </c>
      <c r="BV16" s="58" t="s">
        <v>35</v>
      </c>
      <c r="BW16" s="58" t="s">
        <v>35</v>
      </c>
      <c r="BX16" s="58" t="s">
        <v>35</v>
      </c>
      <c r="BY16" s="47" t="s">
        <v>35</v>
      </c>
      <c r="BZ16" s="47" t="s">
        <v>35</v>
      </c>
      <c r="CA16" s="47" t="s">
        <v>35</v>
      </c>
      <c r="CB16" s="47" t="s">
        <v>35</v>
      </c>
      <c r="CC16" s="47" t="s">
        <v>35</v>
      </c>
      <c r="CD16" s="47" t="s">
        <v>35</v>
      </c>
      <c r="CE16" s="47" t="s">
        <v>35</v>
      </c>
      <c r="CF16" s="47" t="s">
        <v>35</v>
      </c>
      <c r="CG16" s="47" t="s">
        <v>35</v>
      </c>
      <c r="CH16" s="47" t="s">
        <v>35</v>
      </c>
      <c r="CI16" s="47" t="s">
        <v>35</v>
      </c>
      <c r="CJ16" s="47" t="s">
        <v>35</v>
      </c>
      <c r="CK16" s="47" t="s">
        <v>35</v>
      </c>
      <c r="CL16" s="47" t="s">
        <v>35</v>
      </c>
      <c r="CM16" s="47" t="s">
        <v>35</v>
      </c>
      <c r="CN16" s="47" t="s">
        <v>35</v>
      </c>
      <c r="CO16" s="47" t="s">
        <v>35</v>
      </c>
      <c r="CP16" s="47" t="s">
        <v>35</v>
      </c>
      <c r="CQ16" s="47" t="s">
        <v>35</v>
      </c>
      <c r="CR16" s="47" t="s">
        <v>35</v>
      </c>
      <c r="CS16" s="47" t="s">
        <v>35</v>
      </c>
      <c r="CT16" s="47" t="s">
        <v>35</v>
      </c>
      <c r="CU16" s="47" t="s">
        <v>35</v>
      </c>
      <c r="CV16" s="47" t="s">
        <v>35</v>
      </c>
      <c r="CW16" s="7"/>
      <c r="CX16" s="7"/>
      <c r="CY16" s="7"/>
      <c r="CZ16" s="7"/>
    </row>
    <row r="17" s="337" customFormat="true" ht="15" customHeight="true" x14ac:dyDescent="0.2">
      <c r="A17" s="1069"/>
      <c r="B17" s="387" t="s">
        <v>51</v>
      </c>
      <c r="C17" s="140">
        <v>60.404407856167275</v>
      </c>
      <c r="D17" s="139">
        <v>54.618066078737215</v>
      </c>
      <c r="E17" s="139">
        <v>42.67012320447558</v>
      </c>
      <c r="F17" s="139">
        <v>25.163062071351433</v>
      </c>
      <c r="G17" s="138">
        <v>5.5797535017311093</v>
      </c>
      <c r="H17" s="137">
        <v>22.272905625338428</v>
      </c>
      <c r="I17" s="139">
        <v>12.833050626060869</v>
      </c>
      <c r="J17" s="139">
        <v>9.1486106993108134</v>
      </c>
      <c r="K17" s="139">
        <v>3.9800658804204527</v>
      </c>
      <c r="L17" s="136">
        <v>1.8441416609350756</v>
      </c>
      <c r="M17" s="140">
        <v>61.812758463026029</v>
      </c>
      <c r="N17" s="139">
        <v>60.030311608809797</v>
      </c>
      <c r="O17" s="139">
        <v>53.403724609103762</v>
      </c>
      <c r="P17" s="139">
        <v>43.629438198064072</v>
      </c>
      <c r="Q17" s="138">
        <v>28.575455572744858</v>
      </c>
      <c r="R17" s="137">
        <v>11.324597953807308</v>
      </c>
      <c r="S17" s="139">
        <v>5.8238027627287927</v>
      </c>
      <c r="T17" s="139">
        <v>32.271936671867287</v>
      </c>
      <c r="U17" s="139">
        <v>62.12988729289917</v>
      </c>
      <c r="V17" s="139">
        <v>29.244786619032144</v>
      </c>
      <c r="W17" s="139">
        <v>54.435935353338515</v>
      </c>
      <c r="X17" s="139">
        <v>5.9956244818206326</v>
      </c>
      <c r="Y17" s="139">
        <v>1.9398193586759767</v>
      </c>
      <c r="Z17" s="139">
        <v>57.763781238024677</v>
      </c>
      <c r="AA17" s="139">
        <v>38.17101200027713</v>
      </c>
      <c r="AB17" s="139">
        <v>7.5851491489832794</v>
      </c>
      <c r="AC17" s="139">
        <v>0.42694370685348582</v>
      </c>
      <c r="AD17" s="139">
        <v>0.62711733612844711</v>
      </c>
      <c r="AE17" s="139">
        <v>57.774759343819682</v>
      </c>
      <c r="AF17" s="139">
        <v>48.365001948121204</v>
      </c>
      <c r="AG17" s="139">
        <v>49.555441369515172</v>
      </c>
      <c r="AH17" s="139">
        <v>48.768098128174508</v>
      </c>
      <c r="AI17" s="139">
        <v>0</v>
      </c>
      <c r="AJ17" s="139">
        <v>28.707934917127613</v>
      </c>
      <c r="AK17" s="139">
        <v>32.596330219413829</v>
      </c>
      <c r="AL17" s="139">
        <v>39.622364271718865</v>
      </c>
      <c r="AM17" s="139">
        <v>19.287373425533282</v>
      </c>
      <c r="AN17" s="139">
        <v>25.02230404989692</v>
      </c>
      <c r="AO17" s="139">
        <v>32.470775324981425</v>
      </c>
      <c r="AP17" s="139">
        <v>31.0430946030699</v>
      </c>
      <c r="AQ17" s="139">
        <v>40.142134043234016</v>
      </c>
      <c r="AR17" s="139">
        <v>44.331066380361278</v>
      </c>
      <c r="AS17" s="139">
        <v>43.545942988641158</v>
      </c>
      <c r="AT17" s="139">
        <v>66.133993590457635</v>
      </c>
      <c r="AU17" s="139">
        <v>74.894106043245117</v>
      </c>
      <c r="AV17" s="136">
        <v>47.152706422165963</v>
      </c>
      <c r="AW17" s="425"/>
      <c r="AX17" s="425"/>
      <c r="AY17" s="425"/>
      <c r="AZ17" s="199"/>
      <c r="BA17" s="1089"/>
      <c r="BB17" s="585" t="s">
        <v>51</v>
      </c>
      <c r="BC17" s="61" t="s">
        <v>35</v>
      </c>
      <c r="BD17" s="57" t="s">
        <v>35</v>
      </c>
      <c r="BE17" s="57" t="s">
        <v>35</v>
      </c>
      <c r="BF17" s="57" t="s">
        <v>35</v>
      </c>
      <c r="BG17" s="52" t="s">
        <v>35</v>
      </c>
      <c r="BH17" s="61" t="s">
        <v>35</v>
      </c>
      <c r="BI17" s="57" t="s">
        <v>35</v>
      </c>
      <c r="BJ17" s="57" t="s">
        <v>35</v>
      </c>
      <c r="BK17" s="57" t="s">
        <v>35</v>
      </c>
      <c r="BL17" s="52" t="s">
        <v>35</v>
      </c>
      <c r="BM17" s="61" t="s">
        <v>35</v>
      </c>
      <c r="BN17" s="57" t="s">
        <v>35</v>
      </c>
      <c r="BO17" s="57" t="s">
        <v>35</v>
      </c>
      <c r="BP17" s="57" t="s">
        <v>35</v>
      </c>
      <c r="BQ17" s="52" t="s">
        <v>35</v>
      </c>
      <c r="BR17" s="61" t="s">
        <v>35</v>
      </c>
      <c r="BS17" s="57" t="s">
        <v>35</v>
      </c>
      <c r="BT17" s="57" t="s">
        <v>35</v>
      </c>
      <c r="BU17" s="57" t="s">
        <v>35</v>
      </c>
      <c r="BV17" s="57" t="s">
        <v>35</v>
      </c>
      <c r="BW17" s="57" t="s">
        <v>35</v>
      </c>
      <c r="BX17" s="57" t="s">
        <v>35</v>
      </c>
      <c r="BY17" s="46" t="s">
        <v>35</v>
      </c>
      <c r="BZ17" s="46" t="s">
        <v>35</v>
      </c>
      <c r="CA17" s="46" t="s">
        <v>35</v>
      </c>
      <c r="CB17" s="46" t="s">
        <v>35</v>
      </c>
      <c r="CC17" s="46" t="s">
        <v>35</v>
      </c>
      <c r="CD17" s="46" t="s">
        <v>35</v>
      </c>
      <c r="CE17" s="46" t="s">
        <v>35</v>
      </c>
      <c r="CF17" s="46" t="s">
        <v>35</v>
      </c>
      <c r="CG17" s="46" t="s">
        <v>35</v>
      </c>
      <c r="CH17" s="46" t="s">
        <v>35</v>
      </c>
      <c r="CI17" s="46" t="s">
        <v>35</v>
      </c>
      <c r="CJ17" s="46" t="s">
        <v>35</v>
      </c>
      <c r="CK17" s="46" t="s">
        <v>35</v>
      </c>
      <c r="CL17" s="46" t="s">
        <v>35</v>
      </c>
      <c r="CM17" s="46" t="s">
        <v>35</v>
      </c>
      <c r="CN17" s="46" t="s">
        <v>35</v>
      </c>
      <c r="CO17" s="46" t="s">
        <v>35</v>
      </c>
      <c r="CP17" s="46" t="s">
        <v>35</v>
      </c>
      <c r="CQ17" s="46" t="s">
        <v>35</v>
      </c>
      <c r="CR17" s="46" t="s">
        <v>35</v>
      </c>
      <c r="CS17" s="46" t="s">
        <v>35</v>
      </c>
      <c r="CT17" s="46" t="s">
        <v>35</v>
      </c>
      <c r="CU17" s="46" t="s">
        <v>35</v>
      </c>
      <c r="CV17" s="46" t="s">
        <v>35</v>
      </c>
      <c r="CW17" s="7"/>
      <c r="CX17" s="7"/>
      <c r="CY17" s="7"/>
      <c r="CZ17" s="7"/>
    </row>
    <row r="18" s="337" customFormat="true" ht="15" customHeight="true" x14ac:dyDescent="0.2">
      <c r="A18" s="1069" t="s">
        <v>60</v>
      </c>
      <c r="B18" s="387" t="s">
        <v>15</v>
      </c>
      <c r="C18" s="140">
        <v>25.344061491144458</v>
      </c>
      <c r="D18" s="139">
        <v>33.892043057008578</v>
      </c>
      <c r="E18" s="139">
        <v>48.702326465679199</v>
      </c>
      <c r="F18" s="139">
        <v>66.529702011957383</v>
      </c>
      <c r="G18" s="138">
        <v>91.18561332115263</v>
      </c>
      <c r="H18" s="137">
        <v>67.152181402238014</v>
      </c>
      <c r="I18" s="139">
        <v>81.02446837564294</v>
      </c>
      <c r="J18" s="139">
        <v>86.972354126309767</v>
      </c>
      <c r="K18" s="139">
        <v>93.538847337137653</v>
      </c>
      <c r="L18" s="136">
        <v>97.23731826059273</v>
      </c>
      <c r="M18" s="140">
        <v>22.512474320841406</v>
      </c>
      <c r="N18" s="139">
        <v>28.293539474490455</v>
      </c>
      <c r="O18" s="139">
        <v>35.441980439623293</v>
      </c>
      <c r="P18" s="139">
        <v>48.474764407015698</v>
      </c>
      <c r="Q18" s="138">
        <v>62.563548198878017</v>
      </c>
      <c r="R18" s="137">
        <v>73.928949430094022</v>
      </c>
      <c r="S18" s="139">
        <v>93.015019283324662</v>
      </c>
      <c r="T18" s="139">
        <v>46.003468854268718</v>
      </c>
      <c r="U18" s="139">
        <v>25.438194108232747</v>
      </c>
      <c r="V18" s="139">
        <v>66.522396719296651</v>
      </c>
      <c r="W18" s="139">
        <v>29.969892638648275</v>
      </c>
      <c r="X18" s="139">
        <v>94.004375518179373</v>
      </c>
      <c r="Y18" s="139">
        <v>96.003398445263315</v>
      </c>
      <c r="Z18" s="139">
        <v>33.359037747807427</v>
      </c>
      <c r="AA18" s="139">
        <v>58.176258341819555</v>
      </c>
      <c r="AB18" s="139">
        <v>90.877975146590799</v>
      </c>
      <c r="AC18" s="139">
        <v>98.558863334534081</v>
      </c>
      <c r="AD18" s="139">
        <v>99.372882663871536</v>
      </c>
      <c r="AE18" s="139">
        <v>38.080209661433756</v>
      </c>
      <c r="AF18" s="139">
        <v>45.535738763497861</v>
      </c>
      <c r="AG18" s="139">
        <v>35.972517695503548</v>
      </c>
      <c r="AH18" s="139">
        <v>48.386855121999893</v>
      </c>
      <c r="AI18" s="139">
        <v>100</v>
      </c>
      <c r="AJ18" s="139">
        <v>65.258718167451661</v>
      </c>
      <c r="AK18" s="139">
        <v>51.167222884723373</v>
      </c>
      <c r="AL18" s="139">
        <v>45.905374901789045</v>
      </c>
      <c r="AM18" s="139">
        <v>70.865966275018849</v>
      </c>
      <c r="AN18" s="139">
        <v>70.443378810775286</v>
      </c>
      <c r="AO18" s="139">
        <v>61.407828625392881</v>
      </c>
      <c r="AP18" s="139">
        <v>65.547922507716009</v>
      </c>
      <c r="AQ18" s="139">
        <v>39.7724146031061</v>
      </c>
      <c r="AR18" s="139">
        <v>39.30978943608018</v>
      </c>
      <c r="AS18" s="139">
        <v>41.426705149883347</v>
      </c>
      <c r="AT18" s="139">
        <v>29.753317558615105</v>
      </c>
      <c r="AU18" s="139">
        <v>21.887546502044625</v>
      </c>
      <c r="AV18" s="136">
        <v>43.862839395842101</v>
      </c>
      <c r="AW18" s="425"/>
      <c r="AX18" s="425"/>
      <c r="AY18" s="425"/>
      <c r="AZ18" s="199"/>
      <c r="BA18" s="1089" t="s">
        <v>60</v>
      </c>
      <c r="BB18" s="585" t="s">
        <v>15</v>
      </c>
      <c r="BC18" s="61" t="s">
        <v>35</v>
      </c>
      <c r="BD18" s="57" t="s">
        <v>35</v>
      </c>
      <c r="BE18" s="57" t="s">
        <v>35</v>
      </c>
      <c r="BF18" s="57" t="s">
        <v>35</v>
      </c>
      <c r="BG18" s="52" t="s">
        <v>35</v>
      </c>
      <c r="BH18" s="61" t="s">
        <v>35</v>
      </c>
      <c r="BI18" s="57" t="s">
        <v>35</v>
      </c>
      <c r="BJ18" s="57" t="s">
        <v>35</v>
      </c>
      <c r="BK18" s="57" t="s">
        <v>35</v>
      </c>
      <c r="BL18" s="52" t="s">
        <v>35</v>
      </c>
      <c r="BM18" s="61" t="s">
        <v>35</v>
      </c>
      <c r="BN18" s="57" t="s">
        <v>35</v>
      </c>
      <c r="BO18" s="57" t="s">
        <v>35</v>
      </c>
      <c r="BP18" s="57" t="s">
        <v>35</v>
      </c>
      <c r="BQ18" s="52" t="s">
        <v>35</v>
      </c>
      <c r="BR18" s="61" t="s">
        <v>35</v>
      </c>
      <c r="BS18" s="57" t="s">
        <v>35</v>
      </c>
      <c r="BT18" s="57" t="s">
        <v>35</v>
      </c>
      <c r="BU18" s="57" t="s">
        <v>35</v>
      </c>
      <c r="BV18" s="57" t="s">
        <v>35</v>
      </c>
      <c r="BW18" s="57" t="s">
        <v>35</v>
      </c>
      <c r="BX18" s="57" t="s">
        <v>35</v>
      </c>
      <c r="BY18" s="46" t="s">
        <v>35</v>
      </c>
      <c r="BZ18" s="46" t="s">
        <v>35</v>
      </c>
      <c r="CA18" s="46" t="s">
        <v>35</v>
      </c>
      <c r="CB18" s="46" t="s">
        <v>35</v>
      </c>
      <c r="CC18" s="46" t="s">
        <v>35</v>
      </c>
      <c r="CD18" s="46" t="s">
        <v>35</v>
      </c>
      <c r="CE18" s="46" t="s">
        <v>35</v>
      </c>
      <c r="CF18" s="46" t="s">
        <v>35</v>
      </c>
      <c r="CG18" s="46" t="s">
        <v>35</v>
      </c>
      <c r="CH18" s="46" t="s">
        <v>35</v>
      </c>
      <c r="CI18" s="46" t="s">
        <v>35</v>
      </c>
      <c r="CJ18" s="46" t="s">
        <v>35</v>
      </c>
      <c r="CK18" s="46" t="s">
        <v>35</v>
      </c>
      <c r="CL18" s="46" t="s">
        <v>35</v>
      </c>
      <c r="CM18" s="46" t="s">
        <v>35</v>
      </c>
      <c r="CN18" s="46" t="s">
        <v>35</v>
      </c>
      <c r="CO18" s="46" t="s">
        <v>35</v>
      </c>
      <c r="CP18" s="46" t="s">
        <v>35</v>
      </c>
      <c r="CQ18" s="46" t="s">
        <v>35</v>
      </c>
      <c r="CR18" s="46" t="s">
        <v>35</v>
      </c>
      <c r="CS18" s="46" t="s">
        <v>35</v>
      </c>
      <c r="CT18" s="46" t="s">
        <v>35</v>
      </c>
      <c r="CU18" s="46" t="s">
        <v>35</v>
      </c>
      <c r="CV18" s="46" t="s">
        <v>35</v>
      </c>
      <c r="CW18" s="7"/>
      <c r="CX18" s="7"/>
      <c r="CY18" s="7"/>
      <c r="CZ18" s="7"/>
    </row>
    <row r="19" s="337" customFormat="true" ht="15" customHeight="true" x14ac:dyDescent="0.2">
      <c r="A19" s="1069"/>
      <c r="B19" s="387" t="s">
        <v>16</v>
      </c>
      <c r="C19" s="140">
        <v>14.251530652688379</v>
      </c>
      <c r="D19" s="139">
        <v>11.489890864254033</v>
      </c>
      <c r="E19" s="139">
        <v>8.6275503298453238</v>
      </c>
      <c r="F19" s="139">
        <v>8.3072359166914804</v>
      </c>
      <c r="G19" s="138">
        <v>3.2346331771162542</v>
      </c>
      <c r="H19" s="137">
        <v>10.574912972423805</v>
      </c>
      <c r="I19" s="139">
        <v>6.142480998296338</v>
      </c>
      <c r="J19" s="139">
        <v>3.8790351743793194</v>
      </c>
      <c r="K19" s="139">
        <v>2.4810867824418184</v>
      </c>
      <c r="L19" s="136">
        <v>0.9185400784721891</v>
      </c>
      <c r="M19" s="140">
        <v>15.674767216132468</v>
      </c>
      <c r="N19" s="139">
        <v>11.676148916699725</v>
      </c>
      <c r="O19" s="139">
        <v>11.154294951272934</v>
      </c>
      <c r="P19" s="139">
        <v>7.895797394920212</v>
      </c>
      <c r="Q19" s="138">
        <v>8.8609962283767079</v>
      </c>
      <c r="R19" s="137">
        <v>14.746452616098704</v>
      </c>
      <c r="S19" s="139">
        <v>1.1611779539465501</v>
      </c>
      <c r="T19" s="139">
        <v>21.724594473863959</v>
      </c>
      <c r="U19" s="139">
        <v>12.431918598868126</v>
      </c>
      <c r="V19" s="139">
        <v>4.2328166616711824</v>
      </c>
      <c r="W19" s="139">
        <v>15.59417200801318</v>
      </c>
      <c r="X19" s="139">
        <v>0</v>
      </c>
      <c r="Y19" s="139">
        <v>2.0567821960607282</v>
      </c>
      <c r="Z19" s="139">
        <v>8.877181014167876</v>
      </c>
      <c r="AA19" s="139">
        <v>3.6527296579032322</v>
      </c>
      <c r="AB19" s="139">
        <v>1.536875704425873</v>
      </c>
      <c r="AC19" s="139">
        <v>1.0141929586124372</v>
      </c>
      <c r="AD19" s="139">
        <v>0</v>
      </c>
      <c r="AE19" s="139">
        <v>4.1450309947465573</v>
      </c>
      <c r="AF19" s="139">
        <v>6.0992592883808694</v>
      </c>
      <c r="AG19" s="139">
        <v>14.47204093498139</v>
      </c>
      <c r="AH19" s="139">
        <v>2.8450467498254408</v>
      </c>
      <c r="AI19" s="139">
        <v>0</v>
      </c>
      <c r="AJ19" s="139">
        <v>6.033346915420652</v>
      </c>
      <c r="AK19" s="139">
        <v>16.236446895862624</v>
      </c>
      <c r="AL19" s="139">
        <v>14.472260826492022</v>
      </c>
      <c r="AM19" s="139">
        <v>9.8466602994478922</v>
      </c>
      <c r="AN19" s="139">
        <v>4.5343171393278512</v>
      </c>
      <c r="AO19" s="139">
        <v>6.121396049625683</v>
      </c>
      <c r="AP19" s="139">
        <v>3.4089828892140162</v>
      </c>
      <c r="AQ19" s="139">
        <v>20.085451353659874</v>
      </c>
      <c r="AR19" s="139">
        <v>16.359144183558485</v>
      </c>
      <c r="AS19" s="139">
        <v>15.027351861475596</v>
      </c>
      <c r="AT19" s="139">
        <v>4.1126888509271993</v>
      </c>
      <c r="AU19" s="139">
        <v>3.2183474547102082</v>
      </c>
      <c r="AV19" s="136">
        <v>8.9844541819919801</v>
      </c>
      <c r="AW19" s="425"/>
      <c r="AX19" s="425"/>
      <c r="AY19" s="425"/>
      <c r="AZ19" s="199"/>
      <c r="BA19" s="1089"/>
      <c r="BB19" s="585" t="s">
        <v>16</v>
      </c>
      <c r="BC19" s="61" t="s">
        <v>35</v>
      </c>
      <c r="BD19" s="57" t="s">
        <v>35</v>
      </c>
      <c r="BE19" s="57" t="s">
        <v>35</v>
      </c>
      <c r="BF19" s="57" t="s">
        <v>35</v>
      </c>
      <c r="BG19" s="52" t="s">
        <v>35</v>
      </c>
      <c r="BH19" s="61" t="s">
        <v>35</v>
      </c>
      <c r="BI19" s="57" t="s">
        <v>35</v>
      </c>
      <c r="BJ19" s="57" t="s">
        <v>35</v>
      </c>
      <c r="BK19" s="57" t="s">
        <v>35</v>
      </c>
      <c r="BL19" s="52" t="s">
        <v>35</v>
      </c>
      <c r="BM19" s="61" t="s">
        <v>35</v>
      </c>
      <c r="BN19" s="57" t="s">
        <v>35</v>
      </c>
      <c r="BO19" s="57" t="s">
        <v>35</v>
      </c>
      <c r="BP19" s="57" t="s">
        <v>35</v>
      </c>
      <c r="BQ19" s="52" t="s">
        <v>35</v>
      </c>
      <c r="BR19" s="61" t="s">
        <v>35</v>
      </c>
      <c r="BS19" s="57" t="s">
        <v>35</v>
      </c>
      <c r="BT19" s="57" t="s">
        <v>35</v>
      </c>
      <c r="BU19" s="57" t="s">
        <v>35</v>
      </c>
      <c r="BV19" s="57" t="s">
        <v>35</v>
      </c>
      <c r="BW19" s="57" t="s">
        <v>35</v>
      </c>
      <c r="BX19" s="57" t="s">
        <v>35</v>
      </c>
      <c r="BY19" s="46" t="s">
        <v>35</v>
      </c>
      <c r="BZ19" s="46" t="s">
        <v>35</v>
      </c>
      <c r="CA19" s="46" t="s">
        <v>35</v>
      </c>
      <c r="CB19" s="46" t="s">
        <v>35</v>
      </c>
      <c r="CC19" s="46" t="s">
        <v>35</v>
      </c>
      <c r="CD19" s="46" t="s">
        <v>35</v>
      </c>
      <c r="CE19" s="46" t="s">
        <v>35</v>
      </c>
      <c r="CF19" s="46" t="s">
        <v>35</v>
      </c>
      <c r="CG19" s="46" t="s">
        <v>35</v>
      </c>
      <c r="CH19" s="46" t="s">
        <v>35</v>
      </c>
      <c r="CI19" s="46" t="s">
        <v>35</v>
      </c>
      <c r="CJ19" s="46" t="s">
        <v>35</v>
      </c>
      <c r="CK19" s="46" t="s">
        <v>35</v>
      </c>
      <c r="CL19" s="46" t="s">
        <v>35</v>
      </c>
      <c r="CM19" s="46" t="s">
        <v>35</v>
      </c>
      <c r="CN19" s="46" t="s">
        <v>35</v>
      </c>
      <c r="CO19" s="46" t="s">
        <v>35</v>
      </c>
      <c r="CP19" s="46" t="s">
        <v>35</v>
      </c>
      <c r="CQ19" s="46" t="s">
        <v>35</v>
      </c>
      <c r="CR19" s="46" t="s">
        <v>35</v>
      </c>
      <c r="CS19" s="46" t="s">
        <v>35</v>
      </c>
      <c r="CT19" s="46" t="s">
        <v>35</v>
      </c>
      <c r="CU19" s="46" t="s">
        <v>35</v>
      </c>
      <c r="CV19" s="46" t="s">
        <v>35</v>
      </c>
      <c r="CW19" s="7"/>
      <c r="CX19" s="7"/>
      <c r="CY19" s="7"/>
      <c r="CZ19" s="7"/>
    </row>
    <row r="20" s="337" customFormat="true" ht="15" customHeight="true" x14ac:dyDescent="0.2">
      <c r="A20" s="1069"/>
      <c r="B20" s="387" t="s">
        <v>22</v>
      </c>
      <c r="C20" s="140">
        <v>46.23404201255525</v>
      </c>
      <c r="D20" s="139">
        <v>40.335793313053799</v>
      </c>
      <c r="E20" s="139">
        <v>29.487049710707801</v>
      </c>
      <c r="F20" s="139">
        <v>16.73235524746233</v>
      </c>
      <c r="G20" s="138">
        <v>3.0132511379948763</v>
      </c>
      <c r="H20" s="137">
        <v>15.814789691052402</v>
      </c>
      <c r="I20" s="139">
        <v>8.6366670330478659</v>
      </c>
      <c r="J20" s="139">
        <v>3.9539727956150563</v>
      </c>
      <c r="K20" s="139">
        <v>1.9590450566719104</v>
      </c>
      <c r="L20" s="136">
        <v>1.5755879146368956</v>
      </c>
      <c r="M20" s="140">
        <v>48.108280522432175</v>
      </c>
      <c r="N20" s="139">
        <v>44.962509848715847</v>
      </c>
      <c r="O20" s="139">
        <v>38.63766489148778</v>
      </c>
      <c r="P20" s="139">
        <v>29.66997280162985</v>
      </c>
      <c r="Q20" s="138">
        <v>18.729982843076126</v>
      </c>
      <c r="R20" s="137">
        <v>4.7608765391075272</v>
      </c>
      <c r="S20" s="139">
        <v>5.8238027627287927</v>
      </c>
      <c r="T20" s="139">
        <v>22.717866067911331</v>
      </c>
      <c r="U20" s="139">
        <v>54.185639772570184</v>
      </c>
      <c r="V20" s="139">
        <v>16.201202848031706</v>
      </c>
      <c r="W20" s="139">
        <v>40.525751326549887</v>
      </c>
      <c r="X20" s="139">
        <v>3.6884193488897496</v>
      </c>
      <c r="Y20" s="139">
        <v>1.9398193586759767</v>
      </c>
      <c r="Z20" s="139">
        <v>45.841472198247423</v>
      </c>
      <c r="AA20" s="139">
        <v>18.464879868704546</v>
      </c>
      <c r="AB20" s="139">
        <v>5.8327449421888078</v>
      </c>
      <c r="AC20" s="139">
        <v>0</v>
      </c>
      <c r="AD20" s="139">
        <v>0.62711733612844711</v>
      </c>
      <c r="AE20" s="139">
        <v>50.311576369553798</v>
      </c>
      <c r="AF20" s="139">
        <v>34.800081534897487</v>
      </c>
      <c r="AG20" s="139">
        <v>41.30596416744865</v>
      </c>
      <c r="AH20" s="139">
        <v>19.86079483120065</v>
      </c>
      <c r="AI20" s="139">
        <v>0</v>
      </c>
      <c r="AJ20" s="139">
        <v>18.622650693464589</v>
      </c>
      <c r="AK20" s="139">
        <v>25.55540957356731</v>
      </c>
      <c r="AL20" s="139">
        <v>30.548615938415203</v>
      </c>
      <c r="AM20" s="139">
        <v>10.445972778762991</v>
      </c>
      <c r="AN20" s="139">
        <v>16.650557516520205</v>
      </c>
      <c r="AO20" s="139">
        <v>23.316292601574872</v>
      </c>
      <c r="AP20" s="139">
        <v>27.60005255159156</v>
      </c>
      <c r="AQ20" s="139">
        <v>21.682081549908322</v>
      </c>
      <c r="AR20" s="139">
        <v>20.068718873175641</v>
      </c>
      <c r="AS20" s="139">
        <v>37.086664522086743</v>
      </c>
      <c r="AT20" s="139">
        <v>24.641082837281797</v>
      </c>
      <c r="AU20" s="139">
        <v>69.167468057761184</v>
      </c>
      <c r="AV20" s="136">
        <v>35.145839032729555</v>
      </c>
      <c r="AW20" s="425"/>
      <c r="AX20" s="425"/>
      <c r="AY20" s="425"/>
      <c r="AZ20" s="199"/>
      <c r="BA20" s="1089"/>
      <c r="BB20" s="585" t="s">
        <v>22</v>
      </c>
      <c r="BC20" s="61" t="s">
        <v>35</v>
      </c>
      <c r="BD20" s="57" t="s">
        <v>35</v>
      </c>
      <c r="BE20" s="57" t="s">
        <v>35</v>
      </c>
      <c r="BF20" s="57" t="s">
        <v>35</v>
      </c>
      <c r="BG20" s="52" t="s">
        <v>35</v>
      </c>
      <c r="BH20" s="61" t="s">
        <v>35</v>
      </c>
      <c r="BI20" s="57" t="s">
        <v>35</v>
      </c>
      <c r="BJ20" s="57" t="s">
        <v>35</v>
      </c>
      <c r="BK20" s="57" t="s">
        <v>35</v>
      </c>
      <c r="BL20" s="52" t="s">
        <v>35</v>
      </c>
      <c r="BM20" s="61" t="s">
        <v>35</v>
      </c>
      <c r="BN20" s="57" t="s">
        <v>35</v>
      </c>
      <c r="BO20" s="57" t="s">
        <v>35</v>
      </c>
      <c r="BP20" s="57" t="s">
        <v>35</v>
      </c>
      <c r="BQ20" s="52" t="s">
        <v>35</v>
      </c>
      <c r="BR20" s="61" t="s">
        <v>35</v>
      </c>
      <c r="BS20" s="57" t="s">
        <v>35</v>
      </c>
      <c r="BT20" s="57" t="s">
        <v>35</v>
      </c>
      <c r="BU20" s="57" t="s">
        <v>35</v>
      </c>
      <c r="BV20" s="57" t="s">
        <v>35</v>
      </c>
      <c r="BW20" s="57" t="s">
        <v>35</v>
      </c>
      <c r="BX20" s="57" t="s">
        <v>35</v>
      </c>
      <c r="BY20" s="46" t="s">
        <v>35</v>
      </c>
      <c r="BZ20" s="46" t="s">
        <v>35</v>
      </c>
      <c r="CA20" s="46" t="s">
        <v>35</v>
      </c>
      <c r="CB20" s="46" t="s">
        <v>35</v>
      </c>
      <c r="CC20" s="46" t="s">
        <v>35</v>
      </c>
      <c r="CD20" s="46" t="s">
        <v>35</v>
      </c>
      <c r="CE20" s="46" t="s">
        <v>35</v>
      </c>
      <c r="CF20" s="46" t="s">
        <v>35</v>
      </c>
      <c r="CG20" s="46" t="s">
        <v>35</v>
      </c>
      <c r="CH20" s="46" t="s">
        <v>35</v>
      </c>
      <c r="CI20" s="46" t="s">
        <v>35</v>
      </c>
      <c r="CJ20" s="46" t="s">
        <v>35</v>
      </c>
      <c r="CK20" s="46" t="s">
        <v>35</v>
      </c>
      <c r="CL20" s="46" t="s">
        <v>35</v>
      </c>
      <c r="CM20" s="46" t="s">
        <v>35</v>
      </c>
      <c r="CN20" s="46" t="s">
        <v>35</v>
      </c>
      <c r="CO20" s="46" t="s">
        <v>35</v>
      </c>
      <c r="CP20" s="46" t="s">
        <v>35</v>
      </c>
      <c r="CQ20" s="46" t="s">
        <v>35</v>
      </c>
      <c r="CR20" s="46" t="s">
        <v>35</v>
      </c>
      <c r="CS20" s="46" t="s">
        <v>35</v>
      </c>
      <c r="CT20" s="46" t="s">
        <v>35</v>
      </c>
      <c r="CU20" s="46" t="s">
        <v>35</v>
      </c>
      <c r="CV20" s="46" t="s">
        <v>35</v>
      </c>
      <c r="CW20" s="7"/>
      <c r="CX20" s="7"/>
      <c r="CY20" s="7"/>
      <c r="CZ20" s="7"/>
    </row>
    <row r="21" s="337" customFormat="true" ht="15" customHeight="true" x14ac:dyDescent="0.2">
      <c r="A21" s="1069"/>
      <c r="B21" s="387" t="s">
        <v>17</v>
      </c>
      <c r="C21" s="140">
        <v>14.170365843611926</v>
      </c>
      <c r="D21" s="139">
        <v>14.282272765683379</v>
      </c>
      <c r="E21" s="139">
        <v>13.18307349376783</v>
      </c>
      <c r="F21" s="139">
        <v>8.4307068238891247</v>
      </c>
      <c r="G21" s="138">
        <v>2.5665023637362321</v>
      </c>
      <c r="H21" s="137">
        <v>6.4581159342860213</v>
      </c>
      <c r="I21" s="139">
        <v>4.1963835930130102</v>
      </c>
      <c r="J21" s="139">
        <v>5.1946379036957566</v>
      </c>
      <c r="K21" s="139">
        <v>2.0210208237485414</v>
      </c>
      <c r="L21" s="136">
        <v>0.26855374629818041</v>
      </c>
      <c r="M21" s="140">
        <v>13.704477940593836</v>
      </c>
      <c r="N21" s="139">
        <v>15.067801760093937</v>
      </c>
      <c r="O21" s="139">
        <v>14.76605971761602</v>
      </c>
      <c r="P21" s="139">
        <v>13.959465396434192</v>
      </c>
      <c r="Q21" s="138">
        <v>9.8454727296687192</v>
      </c>
      <c r="R21" s="137">
        <v>6.5637214146997831</v>
      </c>
      <c r="S21" s="139">
        <v>0</v>
      </c>
      <c r="T21" s="139">
        <v>9.5540706039559602</v>
      </c>
      <c r="U21" s="139">
        <v>7.944247520329009</v>
      </c>
      <c r="V21" s="139">
        <v>13.043583771000439</v>
      </c>
      <c r="W21" s="139">
        <v>13.910184026788627</v>
      </c>
      <c r="X21" s="139">
        <v>2.3072051329308834</v>
      </c>
      <c r="Y21" s="139">
        <v>0</v>
      </c>
      <c r="Z21" s="139">
        <v>11.922309039777275</v>
      </c>
      <c r="AA21" s="139">
        <v>19.706132131572605</v>
      </c>
      <c r="AB21" s="139">
        <v>1.7524042067944727</v>
      </c>
      <c r="AC21" s="139">
        <v>0.42694370685348582</v>
      </c>
      <c r="AD21" s="139">
        <v>0</v>
      </c>
      <c r="AE21" s="139">
        <v>7.4631829742658491</v>
      </c>
      <c r="AF21" s="139">
        <v>13.564920413223733</v>
      </c>
      <c r="AG21" s="139">
        <v>8.2494772020665295</v>
      </c>
      <c r="AH21" s="139">
        <v>28.907303296973865</v>
      </c>
      <c r="AI21" s="139">
        <v>0</v>
      </c>
      <c r="AJ21" s="139">
        <v>10.085284223663047</v>
      </c>
      <c r="AK21" s="139">
        <v>7.0409206458465112</v>
      </c>
      <c r="AL21" s="139">
        <v>9.0737483333036746</v>
      </c>
      <c r="AM21" s="139">
        <v>8.8414006467702944</v>
      </c>
      <c r="AN21" s="139">
        <v>8.371746533376708</v>
      </c>
      <c r="AO21" s="139">
        <v>9.1544827234065629</v>
      </c>
      <c r="AP21" s="139">
        <v>3.4430420514783169</v>
      </c>
      <c r="AQ21" s="139">
        <v>18.460052493325691</v>
      </c>
      <c r="AR21" s="139">
        <v>24.262347507185648</v>
      </c>
      <c r="AS21" s="139">
        <v>6.4592784665544194</v>
      </c>
      <c r="AT21" s="139">
        <v>41.492910753175813</v>
      </c>
      <c r="AU21" s="139">
        <v>5.7266379854839249</v>
      </c>
      <c r="AV21" s="136">
        <v>12.006867389436392</v>
      </c>
      <c r="AW21" s="425"/>
      <c r="AX21" s="425"/>
      <c r="AY21" s="425"/>
      <c r="AZ21" s="199"/>
      <c r="BA21" s="1089"/>
      <c r="BB21" s="585" t="s">
        <v>17</v>
      </c>
      <c r="BC21" s="61" t="s">
        <v>35</v>
      </c>
      <c r="BD21" s="57" t="s">
        <v>35</v>
      </c>
      <c r="BE21" s="57" t="s">
        <v>35</v>
      </c>
      <c r="BF21" s="57" t="s">
        <v>35</v>
      </c>
      <c r="BG21" s="52" t="s">
        <v>35</v>
      </c>
      <c r="BH21" s="61" t="s">
        <v>35</v>
      </c>
      <c r="BI21" s="57" t="s">
        <v>35</v>
      </c>
      <c r="BJ21" s="57" t="s">
        <v>35</v>
      </c>
      <c r="BK21" s="57" t="s">
        <v>35</v>
      </c>
      <c r="BL21" s="52" t="s">
        <v>35</v>
      </c>
      <c r="BM21" s="61" t="s">
        <v>35</v>
      </c>
      <c r="BN21" s="57" t="s">
        <v>35</v>
      </c>
      <c r="BO21" s="57" t="s">
        <v>35</v>
      </c>
      <c r="BP21" s="57" t="s">
        <v>35</v>
      </c>
      <c r="BQ21" s="52" t="s">
        <v>35</v>
      </c>
      <c r="BR21" s="61" t="s">
        <v>35</v>
      </c>
      <c r="BS21" s="57" t="s">
        <v>35</v>
      </c>
      <c r="BT21" s="57" t="s">
        <v>35</v>
      </c>
      <c r="BU21" s="57" t="s">
        <v>35</v>
      </c>
      <c r="BV21" s="57" t="s">
        <v>35</v>
      </c>
      <c r="BW21" s="57" t="s">
        <v>35</v>
      </c>
      <c r="BX21" s="57" t="s">
        <v>35</v>
      </c>
      <c r="BY21" s="46" t="s">
        <v>35</v>
      </c>
      <c r="BZ21" s="46" t="s">
        <v>35</v>
      </c>
      <c r="CA21" s="46" t="s">
        <v>35</v>
      </c>
      <c r="CB21" s="46" t="s">
        <v>35</v>
      </c>
      <c r="CC21" s="46" t="s">
        <v>35</v>
      </c>
      <c r="CD21" s="46" t="s">
        <v>35</v>
      </c>
      <c r="CE21" s="46" t="s">
        <v>35</v>
      </c>
      <c r="CF21" s="46" t="s">
        <v>35</v>
      </c>
      <c r="CG21" s="46" t="s">
        <v>35</v>
      </c>
      <c r="CH21" s="46" t="s">
        <v>35</v>
      </c>
      <c r="CI21" s="46" t="s">
        <v>35</v>
      </c>
      <c r="CJ21" s="46" t="s">
        <v>35</v>
      </c>
      <c r="CK21" s="46" t="s">
        <v>35</v>
      </c>
      <c r="CL21" s="46" t="s">
        <v>35</v>
      </c>
      <c r="CM21" s="46" t="s">
        <v>35</v>
      </c>
      <c r="CN21" s="46" t="s">
        <v>35</v>
      </c>
      <c r="CO21" s="46" t="s">
        <v>35</v>
      </c>
      <c r="CP21" s="46" t="s">
        <v>35</v>
      </c>
      <c r="CQ21" s="46" t="s">
        <v>35</v>
      </c>
      <c r="CR21" s="46" t="s">
        <v>35</v>
      </c>
      <c r="CS21" s="46" t="s">
        <v>35</v>
      </c>
      <c r="CT21" s="46" t="s">
        <v>35</v>
      </c>
      <c r="CU21" s="46" t="s">
        <v>35</v>
      </c>
      <c r="CV21" s="46" t="s">
        <v>35</v>
      </c>
      <c r="CW21" s="7"/>
      <c r="CX21" s="7"/>
      <c r="CY21" s="7"/>
      <c r="CZ21" s="7"/>
    </row>
    <row r="22" s="337" customFormat="true" ht="15" customHeight="true" x14ac:dyDescent="0.2">
      <c r="A22" s="1069" t="s">
        <v>54</v>
      </c>
      <c r="B22" s="387" t="s">
        <v>49</v>
      </c>
      <c r="C22" s="140">
        <v>35.992720101063355</v>
      </c>
      <c r="D22" s="139">
        <v>25.318204561729189</v>
      </c>
      <c r="E22" s="139">
        <v>15.048960179378629</v>
      </c>
      <c r="F22" s="139">
        <v>11.100448717733185</v>
      </c>
      <c r="G22" s="138">
        <v>3.4257834490779016</v>
      </c>
      <c r="H22" s="137">
        <v>13.6051824109755</v>
      </c>
      <c r="I22" s="139">
        <v>7.0468004701479154</v>
      </c>
      <c r="J22" s="139">
        <v>4.2696487133960597</v>
      </c>
      <c r="K22" s="139">
        <v>2.583928853098326</v>
      </c>
      <c r="L22" s="136">
        <v>0.93579751022015223</v>
      </c>
      <c r="M22" s="140">
        <v>41.04713141156256</v>
      </c>
      <c r="N22" s="139">
        <v>29.212509245564426</v>
      </c>
      <c r="O22" s="139">
        <v>23.938168571843011</v>
      </c>
      <c r="P22" s="139">
        <v>14.006951753759269</v>
      </c>
      <c r="Q22" s="138">
        <v>12.406094150732061</v>
      </c>
      <c r="R22" s="137">
        <v>16.629699190331269</v>
      </c>
      <c r="S22" s="139">
        <v>1.2329845417531915</v>
      </c>
      <c r="T22" s="139">
        <v>32.076208009391074</v>
      </c>
      <c r="U22" s="139">
        <v>32.82778346877501</v>
      </c>
      <c r="V22" s="139">
        <v>5.9823389110289238</v>
      </c>
      <c r="W22" s="139">
        <v>34.224716624695986</v>
      </c>
      <c r="X22" s="139">
        <v>0</v>
      </c>
      <c r="Y22" s="139">
        <v>2.0974693118135752</v>
      </c>
      <c r="Z22" s="139">
        <v>21.017935019694246</v>
      </c>
      <c r="AA22" s="139">
        <v>5.9077946705509881</v>
      </c>
      <c r="AB22" s="139">
        <v>1.6630181083162623</v>
      </c>
      <c r="AC22" s="139">
        <v>1.0185415576947023</v>
      </c>
      <c r="AD22" s="139">
        <v>0</v>
      </c>
      <c r="AE22" s="139">
        <v>9.8164768994392162</v>
      </c>
      <c r="AF22" s="139">
        <v>11.812258194050521</v>
      </c>
      <c r="AG22" s="139">
        <v>28.689002992357572</v>
      </c>
      <c r="AH22" s="139">
        <v>5.5532717816007073</v>
      </c>
      <c r="AI22" s="139">
        <v>0</v>
      </c>
      <c r="AJ22" s="139">
        <v>8.4628589568941308</v>
      </c>
      <c r="AK22" s="139">
        <v>24.088372263284626</v>
      </c>
      <c r="AL22" s="139">
        <v>23.969571931603742</v>
      </c>
      <c r="AM22" s="139">
        <v>12.199652913492057</v>
      </c>
      <c r="AN22" s="139">
        <v>6.0475546519132743</v>
      </c>
      <c r="AO22" s="139">
        <v>9.064810204892229</v>
      </c>
      <c r="AP22" s="139">
        <v>4.9436425106248825</v>
      </c>
      <c r="AQ22" s="139">
        <v>33.555241291373711</v>
      </c>
      <c r="AR22" s="139">
        <v>29.386487435403946</v>
      </c>
      <c r="AS22" s="139">
        <v>26.618727965736788</v>
      </c>
      <c r="AT22" s="139">
        <v>12.144003048934584</v>
      </c>
      <c r="AU22" s="139">
        <v>12.819091247074669</v>
      </c>
      <c r="AV22" s="136">
        <v>17.000783907239409</v>
      </c>
      <c r="AW22" s="425"/>
      <c r="AX22" s="425"/>
      <c r="AY22" s="425"/>
      <c r="AZ22" s="199"/>
      <c r="BA22" s="1089" t="s">
        <v>54</v>
      </c>
      <c r="BB22" s="585" t="s">
        <v>49</v>
      </c>
      <c r="BC22" s="61" t="s">
        <v>35</v>
      </c>
      <c r="BD22" s="57" t="s">
        <v>35</v>
      </c>
      <c r="BE22" s="57" t="s">
        <v>35</v>
      </c>
      <c r="BF22" s="57" t="s">
        <v>35</v>
      </c>
      <c r="BG22" s="52" t="s">
        <v>35</v>
      </c>
      <c r="BH22" s="61" t="s">
        <v>35</v>
      </c>
      <c r="BI22" s="57" t="s">
        <v>35</v>
      </c>
      <c r="BJ22" s="57" t="s">
        <v>35</v>
      </c>
      <c r="BK22" s="57" t="s">
        <v>35</v>
      </c>
      <c r="BL22" s="52" t="s">
        <v>35</v>
      </c>
      <c r="BM22" s="61" t="s">
        <v>35</v>
      </c>
      <c r="BN22" s="57" t="s">
        <v>35</v>
      </c>
      <c r="BO22" s="57" t="s">
        <v>35</v>
      </c>
      <c r="BP22" s="57" t="s">
        <v>35</v>
      </c>
      <c r="BQ22" s="52" t="s">
        <v>35</v>
      </c>
      <c r="BR22" s="61" t="s">
        <v>35</v>
      </c>
      <c r="BS22" s="57" t="s">
        <v>35</v>
      </c>
      <c r="BT22" s="57" t="s">
        <v>35</v>
      </c>
      <c r="BU22" s="57" t="s">
        <v>35</v>
      </c>
      <c r="BV22" s="57" t="s">
        <v>35</v>
      </c>
      <c r="BW22" s="57" t="s">
        <v>35</v>
      </c>
      <c r="BX22" s="57" t="s">
        <v>35</v>
      </c>
      <c r="BY22" s="46" t="s">
        <v>35</v>
      </c>
      <c r="BZ22" s="46" t="s">
        <v>35</v>
      </c>
      <c r="CA22" s="46" t="s">
        <v>35</v>
      </c>
      <c r="CB22" s="46" t="s">
        <v>35</v>
      </c>
      <c r="CC22" s="46" t="s">
        <v>35</v>
      </c>
      <c r="CD22" s="46" t="s">
        <v>35</v>
      </c>
      <c r="CE22" s="46" t="s">
        <v>35</v>
      </c>
      <c r="CF22" s="46" t="s">
        <v>35</v>
      </c>
      <c r="CG22" s="46" t="s">
        <v>35</v>
      </c>
      <c r="CH22" s="46" t="s">
        <v>35</v>
      </c>
      <c r="CI22" s="46" t="s">
        <v>35</v>
      </c>
      <c r="CJ22" s="46" t="s">
        <v>35</v>
      </c>
      <c r="CK22" s="46" t="s">
        <v>35</v>
      </c>
      <c r="CL22" s="46" t="s">
        <v>35</v>
      </c>
      <c r="CM22" s="46" t="s">
        <v>35</v>
      </c>
      <c r="CN22" s="46" t="s">
        <v>35</v>
      </c>
      <c r="CO22" s="46" t="s">
        <v>35</v>
      </c>
      <c r="CP22" s="46" t="s">
        <v>35</v>
      </c>
      <c r="CQ22" s="46" t="s">
        <v>35</v>
      </c>
      <c r="CR22" s="46" t="s">
        <v>35</v>
      </c>
      <c r="CS22" s="46" t="s">
        <v>35</v>
      </c>
      <c r="CT22" s="46" t="s">
        <v>35</v>
      </c>
      <c r="CU22" s="46" t="s">
        <v>35</v>
      </c>
      <c r="CV22" s="46" t="s">
        <v>35</v>
      </c>
      <c r="CW22" s="7"/>
      <c r="CX22" s="7"/>
      <c r="CY22" s="7"/>
      <c r="CZ22" s="7"/>
    </row>
    <row r="23" s="337" customFormat="true" ht="15" customHeight="true" x14ac:dyDescent="0.2">
      <c r="A23" s="1070"/>
      <c r="B23" s="388" t="s">
        <v>48</v>
      </c>
      <c r="C23" s="135">
        <v>64.007279898936687</v>
      </c>
      <c r="D23" s="134">
        <v>74.681795438270839</v>
      </c>
      <c r="E23" s="134">
        <v>84.951039820621261</v>
      </c>
      <c r="F23" s="134">
        <v>88.899551282266813</v>
      </c>
      <c r="G23" s="133">
        <v>96.574216550922017</v>
      </c>
      <c r="H23" s="132">
        <v>86.394817589024598</v>
      </c>
      <c r="I23" s="134">
        <v>92.953199529852242</v>
      </c>
      <c r="J23" s="134">
        <v>95.730351286603891</v>
      </c>
      <c r="K23" s="134">
        <v>97.416071146901672</v>
      </c>
      <c r="L23" s="131">
        <v>99.064202489779859</v>
      </c>
      <c r="M23" s="135">
        <v>58.952868588437433</v>
      </c>
      <c r="N23" s="134">
        <v>70.787490754435552</v>
      </c>
      <c r="O23" s="134">
        <v>76.061831428157035</v>
      </c>
      <c r="P23" s="134">
        <v>85.993048246240761</v>
      </c>
      <c r="Q23" s="133">
        <v>87.593905849267514</v>
      </c>
      <c r="R23" s="132">
        <v>83.370300809668777</v>
      </c>
      <c r="S23" s="134">
        <v>98.767015458246803</v>
      </c>
      <c r="T23" s="134">
        <v>67.923791990608905</v>
      </c>
      <c r="U23" s="134">
        <v>67.172216531224976</v>
      </c>
      <c r="V23" s="134">
        <v>94.017661088971096</v>
      </c>
      <c r="W23" s="134">
        <v>65.775283375303957</v>
      </c>
      <c r="X23" s="134">
        <v>100</v>
      </c>
      <c r="Y23" s="134">
        <v>97.902530688186431</v>
      </c>
      <c r="Z23" s="134">
        <v>78.982064980305793</v>
      </c>
      <c r="AA23" s="134">
        <v>94.09220532944903</v>
      </c>
      <c r="AB23" s="134">
        <v>98.336981891683735</v>
      </c>
      <c r="AC23" s="134">
        <v>98.981458442305296</v>
      </c>
      <c r="AD23" s="134">
        <v>100</v>
      </c>
      <c r="AE23" s="134">
        <v>90.183523100560777</v>
      </c>
      <c r="AF23" s="134">
        <v>88.1877418059495</v>
      </c>
      <c r="AG23" s="134">
        <v>71.310997007642456</v>
      </c>
      <c r="AH23" s="134">
        <v>94.446728218399301</v>
      </c>
      <c r="AI23" s="134">
        <v>100</v>
      </c>
      <c r="AJ23" s="134">
        <v>91.537141043105891</v>
      </c>
      <c r="AK23" s="134">
        <v>75.911627736715459</v>
      </c>
      <c r="AL23" s="134">
        <v>76.030428068396176</v>
      </c>
      <c r="AM23" s="134">
        <v>87.800347086507983</v>
      </c>
      <c r="AN23" s="134">
        <v>93.952445348086741</v>
      </c>
      <c r="AO23" s="134">
        <v>90.935189795107789</v>
      </c>
      <c r="AP23" s="134">
        <v>95.056357489375131</v>
      </c>
      <c r="AQ23" s="134">
        <v>66.444758708626239</v>
      </c>
      <c r="AR23" s="134">
        <v>70.613512564596022</v>
      </c>
      <c r="AS23" s="134">
        <v>73.381272034263191</v>
      </c>
      <c r="AT23" s="134">
        <v>87.855996951065393</v>
      </c>
      <c r="AU23" s="134">
        <v>87.180908752925305</v>
      </c>
      <c r="AV23" s="131">
        <v>82.999216092760619</v>
      </c>
      <c r="AW23" s="425"/>
      <c r="AX23" s="425"/>
      <c r="AY23" s="425"/>
      <c r="AZ23" s="199"/>
      <c r="BA23" s="1091"/>
      <c r="BB23" s="588" t="s">
        <v>48</v>
      </c>
      <c r="BC23" s="60" t="s">
        <v>35</v>
      </c>
      <c r="BD23" s="56" t="s">
        <v>35</v>
      </c>
      <c r="BE23" s="56" t="s">
        <v>35</v>
      </c>
      <c r="BF23" s="56" t="s">
        <v>35</v>
      </c>
      <c r="BG23" s="51" t="s">
        <v>35</v>
      </c>
      <c r="BH23" s="60" t="s">
        <v>35</v>
      </c>
      <c r="BI23" s="56" t="s">
        <v>35</v>
      </c>
      <c r="BJ23" s="56" t="s">
        <v>35</v>
      </c>
      <c r="BK23" s="56" t="s">
        <v>35</v>
      </c>
      <c r="BL23" s="51" t="s">
        <v>35</v>
      </c>
      <c r="BM23" s="60" t="s">
        <v>35</v>
      </c>
      <c r="BN23" s="56" t="s">
        <v>35</v>
      </c>
      <c r="BO23" s="56" t="s">
        <v>35</v>
      </c>
      <c r="BP23" s="56" t="s">
        <v>35</v>
      </c>
      <c r="BQ23" s="51" t="s">
        <v>35</v>
      </c>
      <c r="BR23" s="60" t="s">
        <v>35</v>
      </c>
      <c r="BS23" s="56" t="s">
        <v>35</v>
      </c>
      <c r="BT23" s="56" t="s">
        <v>35</v>
      </c>
      <c r="BU23" s="56" t="s">
        <v>35</v>
      </c>
      <c r="BV23" s="56" t="s">
        <v>35</v>
      </c>
      <c r="BW23" s="56" t="s">
        <v>35</v>
      </c>
      <c r="BX23" s="56" t="s">
        <v>35</v>
      </c>
      <c r="BY23" s="45" t="s">
        <v>35</v>
      </c>
      <c r="BZ23" s="45" t="s">
        <v>35</v>
      </c>
      <c r="CA23" s="45" t="s">
        <v>35</v>
      </c>
      <c r="CB23" s="45" t="s">
        <v>35</v>
      </c>
      <c r="CC23" s="45" t="s">
        <v>35</v>
      </c>
      <c r="CD23" s="45" t="s">
        <v>35</v>
      </c>
      <c r="CE23" s="45" t="s">
        <v>35</v>
      </c>
      <c r="CF23" s="45" t="s">
        <v>35</v>
      </c>
      <c r="CG23" s="45" t="s">
        <v>35</v>
      </c>
      <c r="CH23" s="45" t="s">
        <v>35</v>
      </c>
      <c r="CI23" s="45" t="s">
        <v>35</v>
      </c>
      <c r="CJ23" s="45" t="s">
        <v>35</v>
      </c>
      <c r="CK23" s="45" t="s">
        <v>35</v>
      </c>
      <c r="CL23" s="45" t="s">
        <v>35</v>
      </c>
      <c r="CM23" s="45" t="s">
        <v>35</v>
      </c>
      <c r="CN23" s="45" t="s">
        <v>35</v>
      </c>
      <c r="CO23" s="45" t="s">
        <v>35</v>
      </c>
      <c r="CP23" s="45" t="s">
        <v>35</v>
      </c>
      <c r="CQ23" s="45" t="s">
        <v>35</v>
      </c>
      <c r="CR23" s="45" t="s">
        <v>35</v>
      </c>
      <c r="CS23" s="45" t="s">
        <v>35</v>
      </c>
      <c r="CT23" s="45" t="s">
        <v>35</v>
      </c>
      <c r="CU23" s="45" t="s">
        <v>35</v>
      </c>
      <c r="CV23" s="45" t="s">
        <v>35</v>
      </c>
      <c r="CW23" s="7"/>
      <c r="CX23" s="7"/>
      <c r="CY23" s="7"/>
      <c r="CZ23" s="7"/>
    </row>
    <row r="24" s="333" customFormat="true" ht="15" hidden="true" customHeight="true" x14ac:dyDescent="0.2">
      <c r="A24" s="1082" t="s">
        <v>47</v>
      </c>
      <c r="B24" s="385" t="s">
        <v>59</v>
      </c>
      <c r="C24" s="391"/>
      <c r="D24" s="392"/>
      <c r="E24" s="392"/>
      <c r="F24" s="392"/>
      <c r="G24" s="393"/>
      <c r="H24" s="394"/>
      <c r="I24" s="392"/>
      <c r="J24" s="392"/>
      <c r="K24" s="392"/>
      <c r="L24" s="395"/>
      <c r="M24" s="391"/>
      <c r="N24" s="392"/>
      <c r="O24" s="392"/>
      <c r="P24" s="392"/>
      <c r="Q24" s="393"/>
      <c r="R24" s="394"/>
      <c r="S24" s="392"/>
      <c r="T24" s="392"/>
      <c r="U24" s="392"/>
      <c r="V24" s="392"/>
      <c r="W24" s="392"/>
      <c r="X24" s="392"/>
      <c r="Y24" s="392"/>
      <c r="Z24" s="392"/>
      <c r="AA24" s="392"/>
      <c r="AB24" s="395"/>
      <c r="AC24" s="395"/>
      <c r="AD24" s="395"/>
      <c r="AE24" s="395"/>
      <c r="AF24" s="395"/>
      <c r="AG24" s="395"/>
      <c r="AH24" s="395"/>
      <c r="AI24" s="395"/>
      <c r="AJ24" s="395"/>
      <c r="AK24" s="395"/>
      <c r="AL24" s="395"/>
      <c r="AM24" s="395"/>
      <c r="AN24" s="395"/>
      <c r="AO24" s="395"/>
      <c r="AP24" s="395"/>
      <c r="AQ24" s="395"/>
      <c r="AR24" s="395"/>
      <c r="AS24" s="395"/>
      <c r="AT24" s="395"/>
      <c r="AU24" s="395"/>
      <c r="AV24" s="395"/>
      <c r="AW24" s="2"/>
      <c r="AX24" s="2"/>
      <c r="AY24" s="2"/>
      <c r="AZ24" s="191"/>
      <c r="BB24" s="335"/>
      <c r="BZ24" s="361"/>
      <c r="CA24" s="361"/>
      <c r="CB24" s="361"/>
      <c r="CC24" s="361"/>
      <c r="CD24" s="361"/>
      <c r="CE24" s="361"/>
      <c r="CF24" s="361"/>
      <c r="CG24" s="361"/>
      <c r="CH24" s="361"/>
      <c r="CI24" s="361"/>
      <c r="CJ24" s="361"/>
      <c r="CK24" s="361"/>
      <c r="CL24" s="361"/>
      <c r="CM24" s="361"/>
      <c r="CN24" s="361"/>
      <c r="CO24" s="361"/>
      <c r="CP24" s="361"/>
      <c r="CQ24" s="361"/>
      <c r="CR24" s="361"/>
      <c r="CS24" s="361"/>
      <c r="CT24" s="361"/>
      <c r="CU24" s="361"/>
      <c r="CV24" s="361"/>
      <c r="CW24" s="361"/>
      <c r="CX24" s="361"/>
      <c r="CY24" s="361"/>
      <c r="CZ24" s="361"/>
    </row>
    <row r="25" s="333" customFormat="true" ht="15" hidden="true" customHeight="true" x14ac:dyDescent="0.2">
      <c r="A25" s="1083"/>
      <c r="B25" s="382" t="s">
        <v>58</v>
      </c>
      <c r="C25" s="396"/>
      <c r="D25" s="397"/>
      <c r="E25" s="397"/>
      <c r="F25" s="397"/>
      <c r="G25" s="398"/>
      <c r="H25" s="399"/>
      <c r="I25" s="397"/>
      <c r="J25" s="397"/>
      <c r="K25" s="397"/>
      <c r="L25" s="400"/>
      <c r="M25" s="396"/>
      <c r="N25" s="397"/>
      <c r="O25" s="397"/>
      <c r="P25" s="397"/>
      <c r="Q25" s="398"/>
      <c r="R25" s="399"/>
      <c r="S25" s="397"/>
      <c r="T25" s="397"/>
      <c r="U25" s="397"/>
      <c r="V25" s="397"/>
      <c r="W25" s="397"/>
      <c r="X25" s="397"/>
      <c r="Y25" s="397"/>
      <c r="Z25" s="397"/>
      <c r="AA25" s="397"/>
      <c r="AB25" s="400"/>
      <c r="AC25" s="400"/>
      <c r="AD25" s="400"/>
      <c r="AE25" s="400"/>
      <c r="AF25" s="400"/>
      <c r="AG25" s="400"/>
      <c r="AH25" s="400"/>
      <c r="AI25" s="400"/>
      <c r="AJ25" s="400"/>
      <c r="AK25" s="400"/>
      <c r="AL25" s="400"/>
      <c r="AM25" s="400"/>
      <c r="AN25" s="400"/>
      <c r="AO25" s="400"/>
      <c r="AP25" s="400"/>
      <c r="AQ25" s="400"/>
      <c r="AR25" s="400"/>
      <c r="AS25" s="400"/>
      <c r="AT25" s="400"/>
      <c r="AU25" s="400"/>
      <c r="AV25" s="400"/>
      <c r="AW25" s="2"/>
      <c r="AX25" s="2"/>
      <c r="AY25" s="2"/>
      <c r="AZ25" s="191"/>
      <c r="BB25" s="335"/>
      <c r="BZ25" s="361"/>
      <c r="CA25" s="361"/>
      <c r="CB25" s="361"/>
      <c r="CC25" s="361"/>
      <c r="CD25" s="361"/>
      <c r="CE25" s="361"/>
      <c r="CF25" s="361"/>
      <c r="CG25" s="361"/>
      <c r="CH25" s="361"/>
      <c r="CI25" s="361"/>
      <c r="CJ25" s="361"/>
      <c r="CK25" s="361"/>
      <c r="CL25" s="361"/>
      <c r="CM25" s="361"/>
      <c r="CN25" s="361"/>
      <c r="CO25" s="361"/>
      <c r="CP25" s="361"/>
      <c r="CQ25" s="361"/>
      <c r="CR25" s="361"/>
      <c r="CS25" s="361"/>
      <c r="CT25" s="361"/>
      <c r="CU25" s="361"/>
      <c r="CV25" s="361"/>
      <c r="CW25" s="361"/>
      <c r="CX25" s="361"/>
      <c r="CY25" s="361"/>
      <c r="CZ25" s="361"/>
    </row>
    <row r="26" s="333" customFormat="true" ht="15" hidden="true" customHeight="true" x14ac:dyDescent="0.2">
      <c r="A26" s="1084"/>
      <c r="B26" s="383" t="s">
        <v>46</v>
      </c>
      <c r="C26" s="401"/>
      <c r="D26" s="402"/>
      <c r="E26" s="402"/>
      <c r="F26" s="402"/>
      <c r="G26" s="403"/>
      <c r="H26" s="404"/>
      <c r="I26" s="402"/>
      <c r="J26" s="402"/>
      <c r="K26" s="402"/>
      <c r="L26" s="405"/>
      <c r="M26" s="401"/>
      <c r="N26" s="402"/>
      <c r="O26" s="402"/>
      <c r="P26" s="402"/>
      <c r="Q26" s="403"/>
      <c r="R26" s="16"/>
      <c r="S26" s="15"/>
      <c r="T26" s="15"/>
      <c r="U26" s="15"/>
      <c r="V26" s="15"/>
      <c r="W26" s="15"/>
      <c r="X26" s="15"/>
      <c r="Y26" s="15"/>
      <c r="Z26" s="15"/>
      <c r="AA26" s="15"/>
      <c r="AB26" s="14"/>
      <c r="AC26" s="14"/>
      <c r="AD26" s="14"/>
      <c r="AE26" s="14"/>
      <c r="AF26" s="14"/>
      <c r="AG26" s="14"/>
      <c r="AH26" s="14"/>
      <c r="AI26" s="14"/>
      <c r="AJ26" s="14"/>
      <c r="AK26" s="14"/>
      <c r="AL26" s="14"/>
      <c r="AM26" s="14"/>
      <c r="AN26" s="14"/>
      <c r="AO26" s="14"/>
      <c r="AP26" s="14"/>
      <c r="AQ26" s="14"/>
      <c r="AR26" s="14"/>
      <c r="AS26" s="14"/>
      <c r="AT26" s="14"/>
      <c r="AU26" s="14"/>
      <c r="AV26" s="14"/>
      <c r="AW26" s="2"/>
      <c r="AX26" s="2"/>
      <c r="AY26" s="2"/>
      <c r="AZ26" s="191"/>
      <c r="BB26" s="335"/>
      <c r="BZ26" s="361"/>
      <c r="CA26" s="361"/>
      <c r="CB26" s="361"/>
      <c r="CC26" s="361"/>
      <c r="CD26" s="361"/>
      <c r="CE26" s="361"/>
      <c r="CF26" s="361"/>
      <c r="CG26" s="361"/>
      <c r="CH26" s="361"/>
      <c r="CI26" s="361"/>
      <c r="CJ26" s="361"/>
      <c r="CK26" s="361"/>
      <c r="CL26" s="361"/>
      <c r="CM26" s="361"/>
      <c r="CN26" s="361"/>
      <c r="CO26" s="361"/>
      <c r="CP26" s="361"/>
      <c r="CQ26" s="361"/>
      <c r="CR26" s="361"/>
      <c r="CS26" s="361"/>
      <c r="CT26" s="361"/>
      <c r="CU26" s="361"/>
      <c r="CV26" s="361"/>
      <c r="CW26" s="361"/>
      <c r="CX26" s="361"/>
      <c r="CY26" s="361"/>
      <c r="CZ26" s="361"/>
    </row>
    <row r="27" s="337" customFormat="true" ht="15" customHeight="true" x14ac:dyDescent="0.2">
      <c r="A27" s="332"/>
      <c r="B27" s="384"/>
      <c r="C27" s="1085" t="s">
        <v>114</v>
      </c>
      <c r="D27" s="1086"/>
      <c r="E27" s="1086"/>
      <c r="F27" s="1086"/>
      <c r="G27" s="1087"/>
      <c r="H27" s="1062" t="s">
        <v>38</v>
      </c>
      <c r="I27" s="1063"/>
      <c r="J27" s="1063"/>
      <c r="K27" s="1063"/>
      <c r="L27" s="1064"/>
      <c r="M27" s="1081" t="s">
        <v>37</v>
      </c>
      <c r="N27" s="1063"/>
      <c r="O27" s="1063"/>
      <c r="P27" s="1063"/>
      <c r="Q27" s="1064"/>
      <c r="R27" s="18" t="s">
        <v>137</v>
      </c>
      <c r="S27" s="415"/>
      <c r="T27" s="415"/>
      <c r="U27" s="415"/>
      <c r="V27" s="415"/>
      <c r="W27" s="415"/>
      <c r="X27" s="415"/>
      <c r="Y27" s="415"/>
      <c r="Z27" s="415"/>
      <c r="AA27" s="415"/>
      <c r="AB27" s="415"/>
      <c r="AC27" s="415"/>
      <c r="AD27" s="415"/>
      <c r="AE27" s="415"/>
      <c r="AF27" s="415"/>
      <c r="AG27" s="415"/>
      <c r="AH27" s="415"/>
      <c r="AI27" s="415"/>
      <c r="AJ27" s="415"/>
      <c r="AK27" s="415"/>
      <c r="AL27" s="415"/>
      <c r="AM27" s="415"/>
      <c r="AN27" s="415"/>
      <c r="AO27" s="415"/>
      <c r="AP27" s="415"/>
      <c r="AQ27" s="415"/>
      <c r="AR27" s="415"/>
      <c r="AS27" s="415"/>
      <c r="AT27" s="415"/>
      <c r="AU27" s="415"/>
      <c r="AV27" s="415"/>
      <c r="AW27" s="425"/>
      <c r="AX27" s="425"/>
      <c r="AY27" s="425"/>
      <c r="AZ27" s="199"/>
      <c r="BA27" s="362" t="s">
        <v>128</v>
      </c>
      <c r="BB27" s="317" t="s">
        <v>95</v>
      </c>
      <c r="BC27" s="1065" t="s">
        <v>114</v>
      </c>
      <c r="BD27" s="1066"/>
      <c r="BE27" s="1066"/>
      <c r="BF27" s="1066"/>
      <c r="BG27" s="1090"/>
      <c r="BH27" s="1065" t="s">
        <v>38</v>
      </c>
      <c r="BI27" s="1066"/>
      <c r="BJ27" s="1066"/>
      <c r="BK27" s="1066"/>
      <c r="BL27" s="1090"/>
      <c r="BM27" s="1065" t="s">
        <v>37</v>
      </c>
      <c r="BN27" s="1066"/>
      <c r="BO27" s="1066"/>
      <c r="BP27" s="1066"/>
      <c r="BQ27" s="1067"/>
      <c r="BR27" s="17" t="s">
        <v>137</v>
      </c>
      <c r="BS27" s="415"/>
      <c r="BT27" s="415"/>
      <c r="BU27" s="415"/>
      <c r="BV27" s="415"/>
      <c r="BW27" s="415"/>
      <c r="BX27" s="415"/>
      <c r="BY27" s="415"/>
      <c r="BZ27" s="426"/>
      <c r="CA27" s="426"/>
      <c r="CB27" s="426"/>
      <c r="CC27" s="426"/>
      <c r="CD27" s="426"/>
      <c r="CE27" s="426"/>
      <c r="CF27" s="426"/>
      <c r="CG27" s="426"/>
      <c r="CH27" s="426"/>
      <c r="CI27" s="426"/>
      <c r="CJ27" s="426"/>
      <c r="CK27" s="426"/>
      <c r="CL27" s="426"/>
      <c r="CM27" s="426"/>
      <c r="CN27" s="426"/>
      <c r="CO27" s="426"/>
      <c r="CP27" s="426"/>
      <c r="CQ27" s="426"/>
      <c r="CR27" s="426"/>
      <c r="CS27" s="426"/>
      <c r="CT27" s="426"/>
      <c r="CU27" s="426"/>
      <c r="CV27" s="426"/>
      <c r="CW27" s="360"/>
      <c r="CX27" s="360"/>
      <c r="CY27" s="360"/>
      <c r="CZ27" s="360"/>
    </row>
    <row r="28" s="337" customFormat="true" ht="24" x14ac:dyDescent="0.2">
      <c r="A28" s="350" t="s">
        <v>69</v>
      </c>
      <c r="B28" s="384"/>
      <c r="C28" s="407" t="s">
        <v>0</v>
      </c>
      <c r="D28" s="578" t="s">
        <v>1</v>
      </c>
      <c r="E28" s="578" t="s">
        <v>2</v>
      </c>
      <c r="F28" s="578" t="s">
        <v>3</v>
      </c>
      <c r="G28" s="579" t="s">
        <v>4</v>
      </c>
      <c r="H28" s="389" t="s">
        <v>0</v>
      </c>
      <c r="I28" s="581" t="s">
        <v>1</v>
      </c>
      <c r="J28" s="581" t="s">
        <v>2</v>
      </c>
      <c r="K28" s="581" t="s">
        <v>3</v>
      </c>
      <c r="L28" s="582" t="s">
        <v>4</v>
      </c>
      <c r="M28" s="390" t="s">
        <v>0</v>
      </c>
      <c r="N28" s="581" t="s">
        <v>1</v>
      </c>
      <c r="O28" s="581" t="s">
        <v>2</v>
      </c>
      <c r="P28" s="581" t="s">
        <v>3</v>
      </c>
      <c r="Q28" s="577" t="s">
        <v>4</v>
      </c>
      <c r="R28" s="389" t="s">
        <v>147</v>
      </c>
      <c r="S28" s="581" t="s">
        <v>148</v>
      </c>
      <c r="T28" s="581" t="s">
        <v>149</v>
      </c>
      <c r="U28" s="581" t="s">
        <v>430</v>
      </c>
      <c r="V28" s="581" t="s">
        <v>150</v>
      </c>
      <c r="W28" s="581" t="s">
        <v>151</v>
      </c>
      <c r="X28" s="581" t="s">
        <v>432</v>
      </c>
      <c r="Y28" s="581" t="s">
        <v>488</v>
      </c>
      <c r="Z28" s="581" t="s">
        <v>433</v>
      </c>
      <c r="AA28" s="581" t="s">
        <v>152</v>
      </c>
      <c r="AB28" s="581" t="s">
        <v>153</v>
      </c>
      <c r="AC28" s="581" t="s">
        <v>435</v>
      </c>
      <c r="AD28" s="581" t="s">
        <v>489</v>
      </c>
      <c r="AE28" s="581" t="s">
        <v>154</v>
      </c>
      <c r="AF28" s="581" t="s">
        <v>155</v>
      </c>
      <c r="AG28" s="581" t="s">
        <v>156</v>
      </c>
      <c r="AH28" s="581" t="s">
        <v>157</v>
      </c>
      <c r="AI28" s="581" t="s">
        <v>436</v>
      </c>
      <c r="AJ28" s="581" t="s">
        <v>158</v>
      </c>
      <c r="AK28" s="581" t="s">
        <v>159</v>
      </c>
      <c r="AL28" s="581" t="s">
        <v>160</v>
      </c>
      <c r="AM28" s="581" t="s">
        <v>437</v>
      </c>
      <c r="AN28" s="581" t="s">
        <v>161</v>
      </c>
      <c r="AO28" s="581" t="s">
        <v>162</v>
      </c>
      <c r="AP28" s="581" t="s">
        <v>163</v>
      </c>
      <c r="AQ28" s="581" t="s">
        <v>164</v>
      </c>
      <c r="AR28" s="581" t="s">
        <v>438</v>
      </c>
      <c r="AS28" s="581" t="s">
        <v>165</v>
      </c>
      <c r="AT28" s="581" t="s">
        <v>573</v>
      </c>
      <c r="AU28" s="581" t="s">
        <v>166</v>
      </c>
      <c r="AV28" s="582" t="s">
        <v>167</v>
      </c>
      <c r="AW28" s="425"/>
      <c r="AX28" s="425"/>
      <c r="AY28" s="425"/>
      <c r="AZ28" s="199"/>
      <c r="BA28" s="350" t="s">
        <v>119</v>
      </c>
      <c r="BB28" s="349"/>
      <c r="BC28" s="437" t="s">
        <v>0</v>
      </c>
      <c r="BD28" s="554" t="s">
        <v>1</v>
      </c>
      <c r="BE28" s="554" t="s">
        <v>2</v>
      </c>
      <c r="BF28" s="554" t="s">
        <v>3</v>
      </c>
      <c r="BG28" s="438" t="s">
        <v>4</v>
      </c>
      <c r="BH28" s="437" t="s">
        <v>0</v>
      </c>
      <c r="BI28" s="554" t="s">
        <v>1</v>
      </c>
      <c r="BJ28" s="554" t="s">
        <v>2</v>
      </c>
      <c r="BK28" s="554" t="s">
        <v>3</v>
      </c>
      <c r="BL28" s="438" t="s">
        <v>4</v>
      </c>
      <c r="BM28" s="437" t="s">
        <v>0</v>
      </c>
      <c r="BN28" s="554" t="s">
        <v>1</v>
      </c>
      <c r="BO28" s="554" t="s">
        <v>2</v>
      </c>
      <c r="BP28" s="554" t="s">
        <v>3</v>
      </c>
      <c r="BQ28" s="438" t="s">
        <v>4</v>
      </c>
      <c r="BR28" s="437" t="s">
        <v>147</v>
      </c>
      <c r="BS28" s="554" t="s">
        <v>148</v>
      </c>
      <c r="BT28" s="554" t="s">
        <v>149</v>
      </c>
      <c r="BU28" s="554" t="s">
        <v>430</v>
      </c>
      <c r="BV28" s="554" t="s">
        <v>150</v>
      </c>
      <c r="BW28" s="554" t="s">
        <v>151</v>
      </c>
      <c r="BX28" s="554" t="s">
        <v>432</v>
      </c>
      <c r="BY28" s="555" t="s">
        <v>488</v>
      </c>
      <c r="BZ28" s="555" t="s">
        <v>433</v>
      </c>
      <c r="CA28" s="555" t="s">
        <v>152</v>
      </c>
      <c r="CB28" s="555" t="s">
        <v>153</v>
      </c>
      <c r="CC28" s="555" t="s">
        <v>435</v>
      </c>
      <c r="CD28" s="555" t="s">
        <v>489</v>
      </c>
      <c r="CE28" s="555" t="s">
        <v>154</v>
      </c>
      <c r="CF28" s="555" t="s">
        <v>155</v>
      </c>
      <c r="CG28" s="555" t="s">
        <v>156</v>
      </c>
      <c r="CH28" s="555" t="s">
        <v>157</v>
      </c>
      <c r="CI28" s="555" t="s">
        <v>436</v>
      </c>
      <c r="CJ28" s="555" t="s">
        <v>158</v>
      </c>
      <c r="CK28" s="555" t="s">
        <v>159</v>
      </c>
      <c r="CL28" s="555" t="s">
        <v>160</v>
      </c>
      <c r="CM28" s="555" t="s">
        <v>437</v>
      </c>
      <c r="CN28" s="555" t="s">
        <v>161</v>
      </c>
      <c r="CO28" s="555" t="s">
        <v>162</v>
      </c>
      <c r="CP28" s="555" t="s">
        <v>163</v>
      </c>
      <c r="CQ28" s="555" t="s">
        <v>164</v>
      </c>
      <c r="CR28" s="555" t="s">
        <v>438</v>
      </c>
      <c r="CS28" s="555" t="s">
        <v>165</v>
      </c>
      <c r="CT28" s="555" t="s">
        <v>573</v>
      </c>
      <c r="CU28" s="555" t="s">
        <v>166</v>
      </c>
      <c r="CV28" s="555" t="s">
        <v>167</v>
      </c>
      <c r="CW28" s="201"/>
      <c r="CX28" s="201"/>
      <c r="CY28" s="201"/>
      <c r="CZ28" s="201"/>
    </row>
    <row r="29" s="337" customFormat="true" ht="15" customHeight="true" x14ac:dyDescent="0.2">
      <c r="A29" s="1068" t="s">
        <v>57</v>
      </c>
      <c r="B29" s="386" t="s">
        <v>49</v>
      </c>
      <c r="C29" s="145">
        <v>24.276765907725196</v>
      </c>
      <c r="D29" s="144">
        <v>27.863692510827299</v>
      </c>
      <c r="E29" s="144">
        <v>37.361497907204921</v>
      </c>
      <c r="F29" s="144">
        <v>53.192850249318859</v>
      </c>
      <c r="G29" s="143">
        <v>78.327716519848394</v>
      </c>
      <c r="H29" s="142">
        <v>56.429428760989843</v>
      </c>
      <c r="I29" s="144">
        <v>64.472048193038489</v>
      </c>
      <c r="J29" s="144">
        <v>76.039663276008</v>
      </c>
      <c r="K29" s="144">
        <v>80.636333143000542</v>
      </c>
      <c r="L29" s="141">
        <v>81.99253240436299</v>
      </c>
      <c r="M29" s="145">
        <v>23.794290647809436</v>
      </c>
      <c r="N29" s="144">
        <v>22.162588632926404</v>
      </c>
      <c r="O29" s="144">
        <v>28.801405709187812</v>
      </c>
      <c r="P29" s="144">
        <v>37.225402086534309</v>
      </c>
      <c r="Q29" s="143">
        <v>49.93823925099629</v>
      </c>
      <c r="R29" s="142">
        <v>70.322073386257586</v>
      </c>
      <c r="S29" s="144">
        <v>77.921658537002642</v>
      </c>
      <c r="T29" s="144">
        <v>58.020513815603096</v>
      </c>
      <c r="U29" s="144">
        <v>11.268102596756014</v>
      </c>
      <c r="V29" s="144">
        <v>60.632557390118038</v>
      </c>
      <c r="W29" s="144">
        <v>6.2153999545959113</v>
      </c>
      <c r="X29" s="144">
        <v>86.462242983317552</v>
      </c>
      <c r="Y29" s="144">
        <v>93.960030002002213</v>
      </c>
      <c r="Z29" s="144">
        <v>25.000846213058598</v>
      </c>
      <c r="AA29" s="144">
        <v>30.463163514966958</v>
      </c>
      <c r="AB29" s="144">
        <v>89.44079606937207</v>
      </c>
      <c r="AC29" s="144">
        <v>97.680192251243909</v>
      </c>
      <c r="AD29" s="144">
        <v>96.89797320447822</v>
      </c>
      <c r="AE29" s="144">
        <v>16.997181425939775</v>
      </c>
      <c r="AF29" s="144">
        <v>45.653545794420566</v>
      </c>
      <c r="AG29" s="144">
        <v>24.886630357478897</v>
      </c>
      <c r="AH29" s="144">
        <v>37.016974805300947</v>
      </c>
      <c r="AI29" s="144">
        <v>97.485726616710707</v>
      </c>
      <c r="AJ29" s="144">
        <v>47.645015306082442</v>
      </c>
      <c r="AK29" s="144">
        <v>37.696071419739816</v>
      </c>
      <c r="AL29" s="144">
        <v>51.860865721782076</v>
      </c>
      <c r="AM29" s="144">
        <v>77.170847897858224</v>
      </c>
      <c r="AN29" s="144">
        <v>50.69760513159811</v>
      </c>
      <c r="AO29" s="144">
        <v>55.877092599383339</v>
      </c>
      <c r="AP29" s="144">
        <v>58.711136617400328</v>
      </c>
      <c r="AQ29" s="144">
        <v>49.382296149433955</v>
      </c>
      <c r="AR29" s="144">
        <v>5.6340624796510896</v>
      </c>
      <c r="AS29" s="144">
        <v>49.719231276635071</v>
      </c>
      <c r="AT29" s="144">
        <v>10.053095388220981</v>
      </c>
      <c r="AU29" s="144">
        <v>3.9694909532872344</v>
      </c>
      <c r="AV29" s="141">
        <v>47.689156543705863</v>
      </c>
      <c r="AW29" s="425"/>
      <c r="AX29" s="425"/>
      <c r="AY29" s="425"/>
      <c r="AZ29" s="199"/>
      <c r="BA29" s="1088" t="s">
        <v>57</v>
      </c>
      <c r="BB29" s="587" t="s">
        <v>49</v>
      </c>
      <c r="BC29" s="62" t="s">
        <v>35</v>
      </c>
      <c r="BD29" s="58" t="s">
        <v>35</v>
      </c>
      <c r="BE29" s="58" t="s">
        <v>35</v>
      </c>
      <c r="BF29" s="58" t="s">
        <v>35</v>
      </c>
      <c r="BG29" s="53" t="s">
        <v>35</v>
      </c>
      <c r="BH29" s="62" t="s">
        <v>35</v>
      </c>
      <c r="BI29" s="58" t="s">
        <v>35</v>
      </c>
      <c r="BJ29" s="58" t="s">
        <v>35</v>
      </c>
      <c r="BK29" s="58" t="s">
        <v>35</v>
      </c>
      <c r="BL29" s="53" t="s">
        <v>35</v>
      </c>
      <c r="BM29" s="62" t="s">
        <v>35</v>
      </c>
      <c r="BN29" s="58" t="s">
        <v>35</v>
      </c>
      <c r="BO29" s="58" t="s">
        <v>35</v>
      </c>
      <c r="BP29" s="58" t="s">
        <v>35</v>
      </c>
      <c r="BQ29" s="53" t="s">
        <v>35</v>
      </c>
      <c r="BR29" s="62" t="s">
        <v>35</v>
      </c>
      <c r="BS29" s="58" t="s">
        <v>35</v>
      </c>
      <c r="BT29" s="58" t="s">
        <v>35</v>
      </c>
      <c r="BU29" s="58" t="s">
        <v>35</v>
      </c>
      <c r="BV29" s="58" t="s">
        <v>35</v>
      </c>
      <c r="BW29" s="58" t="s">
        <v>35</v>
      </c>
      <c r="BX29" s="58" t="s">
        <v>35</v>
      </c>
      <c r="BY29" s="47" t="s">
        <v>35</v>
      </c>
      <c r="BZ29" s="47" t="s">
        <v>35</v>
      </c>
      <c r="CA29" s="47" t="s">
        <v>35</v>
      </c>
      <c r="CB29" s="47" t="s">
        <v>35</v>
      </c>
      <c r="CC29" s="47" t="s">
        <v>35</v>
      </c>
      <c r="CD29" s="47" t="s">
        <v>35</v>
      </c>
      <c r="CE29" s="47" t="s">
        <v>35</v>
      </c>
      <c r="CF29" s="47" t="s">
        <v>35</v>
      </c>
      <c r="CG29" s="47" t="s">
        <v>35</v>
      </c>
      <c r="CH29" s="47" t="s">
        <v>35</v>
      </c>
      <c r="CI29" s="47" t="s">
        <v>35</v>
      </c>
      <c r="CJ29" s="47" t="s">
        <v>35</v>
      </c>
      <c r="CK29" s="47" t="s">
        <v>35</v>
      </c>
      <c r="CL29" s="47" t="s">
        <v>35</v>
      </c>
      <c r="CM29" s="47" t="s">
        <v>35</v>
      </c>
      <c r="CN29" s="47" t="s">
        <v>35</v>
      </c>
      <c r="CO29" s="47" t="s">
        <v>35</v>
      </c>
      <c r="CP29" s="47" t="s">
        <v>35</v>
      </c>
      <c r="CQ29" s="47" t="s">
        <v>35</v>
      </c>
      <c r="CR29" s="47" t="s">
        <v>35</v>
      </c>
      <c r="CS29" s="47" t="s">
        <v>35</v>
      </c>
      <c r="CT29" s="47" t="s">
        <v>35</v>
      </c>
      <c r="CU29" s="47" t="s">
        <v>35</v>
      </c>
      <c r="CV29" s="47" t="s">
        <v>35</v>
      </c>
      <c r="CW29" s="7"/>
      <c r="CX29" s="7"/>
      <c r="CY29" s="7"/>
      <c r="CZ29" s="7"/>
    </row>
    <row r="30" s="337" customFormat="true" ht="15" customHeight="true" x14ac:dyDescent="0.2">
      <c r="A30" s="1069"/>
      <c r="B30" s="387" t="s">
        <v>48</v>
      </c>
      <c r="C30" s="140">
        <v>75.723234092274922</v>
      </c>
      <c r="D30" s="139">
        <v>72.136307489172538</v>
      </c>
      <c r="E30" s="139">
        <v>62.638502092795179</v>
      </c>
      <c r="F30" s="139">
        <v>46.807149750681596</v>
      </c>
      <c r="G30" s="138">
        <v>21.672283480151489</v>
      </c>
      <c r="H30" s="137">
        <v>43.570571239010327</v>
      </c>
      <c r="I30" s="139">
        <v>35.527951806961632</v>
      </c>
      <c r="J30" s="139">
        <v>23.960336723991873</v>
      </c>
      <c r="K30" s="139">
        <v>19.363666856999405</v>
      </c>
      <c r="L30" s="136">
        <v>18.007467595636982</v>
      </c>
      <c r="M30" s="140">
        <v>76.205709352190567</v>
      </c>
      <c r="N30" s="139">
        <v>77.837411367073585</v>
      </c>
      <c r="O30" s="139">
        <v>71.198594290812238</v>
      </c>
      <c r="P30" s="139">
        <v>62.774597913465634</v>
      </c>
      <c r="Q30" s="138">
        <v>50.061760749003334</v>
      </c>
      <c r="R30" s="137">
        <v>29.677926613742429</v>
      </c>
      <c r="S30" s="139">
        <v>22.078341462997365</v>
      </c>
      <c r="T30" s="139">
        <v>41.979486184396912</v>
      </c>
      <c r="U30" s="139">
        <v>88.731897403243991</v>
      </c>
      <c r="V30" s="139">
        <v>39.36744260988192</v>
      </c>
      <c r="W30" s="139">
        <v>93.784600045404176</v>
      </c>
      <c r="X30" s="139">
        <v>13.537757016682439</v>
      </c>
      <c r="Y30" s="139">
        <v>6.0399699979977912</v>
      </c>
      <c r="Z30" s="139">
        <v>74.999153786941335</v>
      </c>
      <c r="AA30" s="139">
        <v>69.536836485032921</v>
      </c>
      <c r="AB30" s="139">
        <v>10.559203930627902</v>
      </c>
      <c r="AC30" s="139">
        <v>2.3198077487561011</v>
      </c>
      <c r="AD30" s="139">
        <v>3.1020267955217626</v>
      </c>
      <c r="AE30" s="139">
        <v>83.002818574060242</v>
      </c>
      <c r="AF30" s="139">
        <v>54.34645420557932</v>
      </c>
      <c r="AG30" s="139">
        <v>75.113369642521107</v>
      </c>
      <c r="AH30" s="139">
        <v>62.983025194698939</v>
      </c>
      <c r="AI30" s="139">
        <v>2.5142733832892836</v>
      </c>
      <c r="AJ30" s="139">
        <v>52.354984693917515</v>
      </c>
      <c r="AK30" s="139">
        <v>62.303928580260013</v>
      </c>
      <c r="AL30" s="139">
        <v>48.139134278217853</v>
      </c>
      <c r="AM30" s="139">
        <v>22.829152102141776</v>
      </c>
      <c r="AN30" s="139">
        <v>49.302394868401962</v>
      </c>
      <c r="AO30" s="139">
        <v>44.122907400616647</v>
      </c>
      <c r="AP30" s="139">
        <v>41.288863382599637</v>
      </c>
      <c r="AQ30" s="139">
        <v>50.617703850566144</v>
      </c>
      <c r="AR30" s="139">
        <v>94.365937520348879</v>
      </c>
      <c r="AS30" s="139">
        <v>50.280768723365057</v>
      </c>
      <c r="AT30" s="139">
        <v>89.946904611778933</v>
      </c>
      <c r="AU30" s="139">
        <v>96.030509046712794</v>
      </c>
      <c r="AV30" s="136">
        <v>52.310843456294201</v>
      </c>
      <c r="AW30" s="425"/>
      <c r="AX30" s="425"/>
      <c r="AY30" s="425"/>
      <c r="AZ30" s="199"/>
      <c r="BA30" s="1089"/>
      <c r="BB30" s="585" t="s">
        <v>48</v>
      </c>
      <c r="BC30" s="61" t="s">
        <v>35</v>
      </c>
      <c r="BD30" s="57" t="s">
        <v>35</v>
      </c>
      <c r="BE30" s="57" t="s">
        <v>35</v>
      </c>
      <c r="BF30" s="57" t="s">
        <v>35</v>
      </c>
      <c r="BG30" s="52" t="s">
        <v>35</v>
      </c>
      <c r="BH30" s="61" t="s">
        <v>35</v>
      </c>
      <c r="BI30" s="57" t="s">
        <v>35</v>
      </c>
      <c r="BJ30" s="57" t="s">
        <v>35</v>
      </c>
      <c r="BK30" s="57" t="s">
        <v>35</v>
      </c>
      <c r="BL30" s="52" t="s">
        <v>35</v>
      </c>
      <c r="BM30" s="61" t="s">
        <v>35</v>
      </c>
      <c r="BN30" s="57" t="s">
        <v>35</v>
      </c>
      <c r="BO30" s="57" t="s">
        <v>35</v>
      </c>
      <c r="BP30" s="57" t="s">
        <v>35</v>
      </c>
      <c r="BQ30" s="52" t="s">
        <v>35</v>
      </c>
      <c r="BR30" s="61" t="s">
        <v>35</v>
      </c>
      <c r="BS30" s="57" t="s">
        <v>35</v>
      </c>
      <c r="BT30" s="57" t="s">
        <v>35</v>
      </c>
      <c r="BU30" s="57" t="s">
        <v>35</v>
      </c>
      <c r="BV30" s="57" t="s">
        <v>35</v>
      </c>
      <c r="BW30" s="57" t="s">
        <v>35</v>
      </c>
      <c r="BX30" s="57" t="s">
        <v>35</v>
      </c>
      <c r="BY30" s="46" t="s">
        <v>35</v>
      </c>
      <c r="BZ30" s="46" t="s">
        <v>35</v>
      </c>
      <c r="CA30" s="46" t="s">
        <v>35</v>
      </c>
      <c r="CB30" s="46" t="s">
        <v>35</v>
      </c>
      <c r="CC30" s="46" t="s">
        <v>35</v>
      </c>
      <c r="CD30" s="46" t="s">
        <v>35</v>
      </c>
      <c r="CE30" s="46" t="s">
        <v>35</v>
      </c>
      <c r="CF30" s="46" t="s">
        <v>35</v>
      </c>
      <c r="CG30" s="46" t="s">
        <v>35</v>
      </c>
      <c r="CH30" s="46" t="s">
        <v>35</v>
      </c>
      <c r="CI30" s="46" t="s">
        <v>35</v>
      </c>
      <c r="CJ30" s="46" t="s">
        <v>35</v>
      </c>
      <c r="CK30" s="46" t="s">
        <v>35</v>
      </c>
      <c r="CL30" s="46" t="s">
        <v>35</v>
      </c>
      <c r="CM30" s="46" t="s">
        <v>35</v>
      </c>
      <c r="CN30" s="46" t="s">
        <v>35</v>
      </c>
      <c r="CO30" s="46" t="s">
        <v>35</v>
      </c>
      <c r="CP30" s="46" t="s">
        <v>35</v>
      </c>
      <c r="CQ30" s="46" t="s">
        <v>35</v>
      </c>
      <c r="CR30" s="46" t="s">
        <v>35</v>
      </c>
      <c r="CS30" s="46" t="s">
        <v>35</v>
      </c>
      <c r="CT30" s="46" t="s">
        <v>35</v>
      </c>
      <c r="CU30" s="46" t="s">
        <v>35</v>
      </c>
      <c r="CV30" s="46" t="s">
        <v>35</v>
      </c>
      <c r="CW30" s="7"/>
      <c r="CX30" s="7"/>
      <c r="CY30" s="7"/>
      <c r="CZ30" s="7"/>
    </row>
    <row r="31" s="332" customFormat="true" ht="15" customHeight="true" x14ac:dyDescent="0.2">
      <c r="A31" s="1069" t="s">
        <v>103</v>
      </c>
      <c r="B31" s="387" t="s">
        <v>49</v>
      </c>
      <c r="C31" s="140">
        <v>3.1571617348525414</v>
      </c>
      <c r="D31" s="139">
        <v>3.9003883623239801</v>
      </c>
      <c r="E31" s="139">
        <v>6.8789103711833031</v>
      </c>
      <c r="F31" s="139">
        <v>15.456788164887513</v>
      </c>
      <c r="G31" s="138">
        <v>41.812281383645967</v>
      </c>
      <c r="H31" s="137">
        <v>14.165333692160656</v>
      </c>
      <c r="I31" s="139">
        <v>19.901640683359727</v>
      </c>
      <c r="J31" s="139">
        <v>30.351398240074062</v>
      </c>
      <c r="K31" s="139">
        <v>42.445391307623979</v>
      </c>
      <c r="L31" s="136">
        <v>53.139530404934398</v>
      </c>
      <c r="M31" s="140">
        <v>2.4217016250277306</v>
      </c>
      <c r="N31" s="139">
        <v>2.9876681843468518</v>
      </c>
      <c r="O31" s="139">
        <v>3.0923790535026576</v>
      </c>
      <c r="P31" s="139">
        <v>6.7842596219025788</v>
      </c>
      <c r="Q31" s="138">
        <v>18.05595688014051</v>
      </c>
      <c r="R31" s="137">
        <v>25.317647598127298</v>
      </c>
      <c r="S31" s="139">
        <v>30.121367068733683</v>
      </c>
      <c r="T31" s="139">
        <v>8.846299348166605</v>
      </c>
      <c r="U31" s="139">
        <v>3.0997862581866804</v>
      </c>
      <c r="V31" s="139">
        <v>18.859377042396762</v>
      </c>
      <c r="W31" s="139">
        <v>2.9515180441844255</v>
      </c>
      <c r="X31" s="139">
        <v>57.853466011794829</v>
      </c>
      <c r="Y31" s="139">
        <v>44.619248543011288</v>
      </c>
      <c r="Z31" s="139">
        <v>8.4686852543648996</v>
      </c>
      <c r="AA31" s="139">
        <v>7.0825754097013611</v>
      </c>
      <c r="AB31" s="139">
        <v>54.111407144842985</v>
      </c>
      <c r="AC31" s="139">
        <v>70.187473297203908</v>
      </c>
      <c r="AD31" s="139">
        <v>66.06955917428904</v>
      </c>
      <c r="AE31" s="139">
        <v>5.3580392686191329</v>
      </c>
      <c r="AF31" s="139">
        <v>19.618088572744981</v>
      </c>
      <c r="AG31" s="139">
        <v>6.5581226990231194</v>
      </c>
      <c r="AH31" s="139">
        <v>17.776759871743366</v>
      </c>
      <c r="AI31" s="139">
        <v>68.454451897180547</v>
      </c>
      <c r="AJ31" s="139">
        <v>14.242107654413658</v>
      </c>
      <c r="AK31" s="139">
        <v>6.3729513535851599</v>
      </c>
      <c r="AL31" s="139">
        <v>9.588164333461318</v>
      </c>
      <c r="AM31" s="139">
        <v>14.511613539679352</v>
      </c>
      <c r="AN31" s="139">
        <v>13.428558673317651</v>
      </c>
      <c r="AO31" s="139">
        <v>6.8162376843623971</v>
      </c>
      <c r="AP31" s="139">
        <v>24.384911153289167</v>
      </c>
      <c r="AQ31" s="139">
        <v>17.45765698554257</v>
      </c>
      <c r="AR31" s="139">
        <v>0.89234890882487605</v>
      </c>
      <c r="AS31" s="139">
        <v>4.0819262873441131</v>
      </c>
      <c r="AT31" s="139">
        <v>1.9278587416817488</v>
      </c>
      <c r="AU31" s="139">
        <v>1.4174151313153995</v>
      </c>
      <c r="AV31" s="136">
        <v>12.427190565511719</v>
      </c>
      <c r="AW31" s="425"/>
      <c r="AX31" s="425"/>
      <c r="AY31" s="425"/>
      <c r="AZ31" s="199"/>
      <c r="BA31" s="1089" t="s">
        <v>103</v>
      </c>
      <c r="BB31" s="585" t="s">
        <v>49</v>
      </c>
      <c r="BC31" s="61" t="s">
        <v>35</v>
      </c>
      <c r="BD31" s="57" t="s">
        <v>35</v>
      </c>
      <c r="BE31" s="57" t="s">
        <v>35</v>
      </c>
      <c r="BF31" s="57" t="s">
        <v>35</v>
      </c>
      <c r="BG31" s="52" t="s">
        <v>35</v>
      </c>
      <c r="BH31" s="61" t="s">
        <v>35</v>
      </c>
      <c r="BI31" s="57" t="s">
        <v>35</v>
      </c>
      <c r="BJ31" s="57" t="s">
        <v>35</v>
      </c>
      <c r="BK31" s="57" t="s">
        <v>35</v>
      </c>
      <c r="BL31" s="52" t="s">
        <v>35</v>
      </c>
      <c r="BM31" s="61" t="s">
        <v>35</v>
      </c>
      <c r="BN31" s="57" t="s">
        <v>35</v>
      </c>
      <c r="BO31" s="57" t="s">
        <v>35</v>
      </c>
      <c r="BP31" s="57" t="s">
        <v>35</v>
      </c>
      <c r="BQ31" s="52" t="s">
        <v>35</v>
      </c>
      <c r="BR31" s="61" t="s">
        <v>35</v>
      </c>
      <c r="BS31" s="57" t="s">
        <v>35</v>
      </c>
      <c r="BT31" s="57" t="s">
        <v>35</v>
      </c>
      <c r="BU31" s="57" t="s">
        <v>35</v>
      </c>
      <c r="BV31" s="57" t="s">
        <v>35</v>
      </c>
      <c r="BW31" s="57" t="s">
        <v>35</v>
      </c>
      <c r="BX31" s="57" t="s">
        <v>35</v>
      </c>
      <c r="BY31" s="46" t="s">
        <v>35</v>
      </c>
      <c r="BZ31" s="46" t="s">
        <v>35</v>
      </c>
      <c r="CA31" s="46" t="s">
        <v>35</v>
      </c>
      <c r="CB31" s="46" t="s">
        <v>35</v>
      </c>
      <c r="CC31" s="46" t="s">
        <v>35</v>
      </c>
      <c r="CD31" s="46" t="s">
        <v>35</v>
      </c>
      <c r="CE31" s="46" t="s">
        <v>35</v>
      </c>
      <c r="CF31" s="46" t="s">
        <v>35</v>
      </c>
      <c r="CG31" s="46" t="s">
        <v>35</v>
      </c>
      <c r="CH31" s="46" t="s">
        <v>35</v>
      </c>
      <c r="CI31" s="46" t="s">
        <v>35</v>
      </c>
      <c r="CJ31" s="46" t="s">
        <v>35</v>
      </c>
      <c r="CK31" s="46" t="s">
        <v>35</v>
      </c>
      <c r="CL31" s="46" t="s">
        <v>35</v>
      </c>
      <c r="CM31" s="46" t="s">
        <v>35</v>
      </c>
      <c r="CN31" s="46" t="s">
        <v>35</v>
      </c>
      <c r="CO31" s="46" t="s">
        <v>35</v>
      </c>
      <c r="CP31" s="46" t="s">
        <v>35</v>
      </c>
      <c r="CQ31" s="46" t="s">
        <v>35</v>
      </c>
      <c r="CR31" s="46" t="s">
        <v>35</v>
      </c>
      <c r="CS31" s="46" t="s">
        <v>35</v>
      </c>
      <c r="CT31" s="46" t="s">
        <v>35</v>
      </c>
      <c r="CU31" s="46" t="s">
        <v>35</v>
      </c>
      <c r="CV31" s="46" t="s">
        <v>35</v>
      </c>
      <c r="CW31" s="7"/>
      <c r="CX31" s="7"/>
      <c r="CY31" s="7"/>
      <c r="CZ31" s="7"/>
    </row>
    <row r="32" s="332" customFormat="true" ht="15" customHeight="true" x14ac:dyDescent="0.2">
      <c r="A32" s="1069"/>
      <c r="B32" s="387" t="s">
        <v>48</v>
      </c>
      <c r="C32" s="140">
        <v>96.842838265147492</v>
      </c>
      <c r="D32" s="139">
        <v>96.099611637675935</v>
      </c>
      <c r="E32" s="139">
        <v>93.121089628816804</v>
      </c>
      <c r="F32" s="139">
        <v>84.543211835112629</v>
      </c>
      <c r="G32" s="138">
        <v>58.187718616353976</v>
      </c>
      <c r="H32" s="137">
        <v>85.83466630783947</v>
      </c>
      <c r="I32" s="139">
        <v>80.098359316640384</v>
      </c>
      <c r="J32" s="139">
        <v>69.648601759925839</v>
      </c>
      <c r="K32" s="139">
        <v>57.55460869237595</v>
      </c>
      <c r="L32" s="136">
        <v>46.860469595065474</v>
      </c>
      <c r="M32" s="140">
        <v>97.578298374972263</v>
      </c>
      <c r="N32" s="139">
        <v>97.012331815653155</v>
      </c>
      <c r="O32" s="139">
        <v>96.907620946497318</v>
      </c>
      <c r="P32" s="139">
        <v>93.215740378097394</v>
      </c>
      <c r="Q32" s="138">
        <v>81.944043119859217</v>
      </c>
      <c r="R32" s="137">
        <v>74.682352401872734</v>
      </c>
      <c r="S32" s="139">
        <v>69.878632931266338</v>
      </c>
      <c r="T32" s="139">
        <v>91.153700651833375</v>
      </c>
      <c r="U32" s="139">
        <v>96.900213741813317</v>
      </c>
      <c r="V32" s="139">
        <v>81.140622957603242</v>
      </c>
      <c r="W32" s="139">
        <v>97.048481955815618</v>
      </c>
      <c r="X32" s="139">
        <v>42.146533988205164</v>
      </c>
      <c r="Y32" s="139">
        <v>55.380751456988762</v>
      </c>
      <c r="Z32" s="139">
        <v>91.5313147456351</v>
      </c>
      <c r="AA32" s="139">
        <v>92.917424590298609</v>
      </c>
      <c r="AB32" s="139">
        <v>45.888592855157007</v>
      </c>
      <c r="AC32" s="139">
        <v>29.812526702796106</v>
      </c>
      <c r="AD32" s="139">
        <v>33.930440825710932</v>
      </c>
      <c r="AE32" s="139">
        <v>94.641960731380905</v>
      </c>
      <c r="AF32" s="139">
        <v>80.381911427254963</v>
      </c>
      <c r="AG32" s="139">
        <v>93.441877300976856</v>
      </c>
      <c r="AH32" s="139">
        <v>82.223240128256563</v>
      </c>
      <c r="AI32" s="139">
        <v>31.545548102819478</v>
      </c>
      <c r="AJ32" s="139">
        <v>85.757892345586299</v>
      </c>
      <c r="AK32" s="139">
        <v>93.627048646414821</v>
      </c>
      <c r="AL32" s="139">
        <v>90.411835666538693</v>
      </c>
      <c r="AM32" s="139">
        <v>85.488386460320669</v>
      </c>
      <c r="AN32" s="139">
        <v>86.571441326682447</v>
      </c>
      <c r="AO32" s="139">
        <v>93.183762315637566</v>
      </c>
      <c r="AP32" s="139">
        <v>75.615088846710748</v>
      </c>
      <c r="AQ32" s="139">
        <v>82.542343014457458</v>
      </c>
      <c r="AR32" s="139">
        <v>99.1076510911751</v>
      </c>
      <c r="AS32" s="139">
        <v>95.918073712655911</v>
      </c>
      <c r="AT32" s="139">
        <v>98.07214125831824</v>
      </c>
      <c r="AU32" s="139">
        <v>98.58258486868462</v>
      </c>
      <c r="AV32" s="136">
        <v>87.57280943448832</v>
      </c>
      <c r="AW32" s="425"/>
      <c r="AX32" s="425"/>
      <c r="AY32" s="425"/>
      <c r="AZ32" s="199"/>
      <c r="BA32" s="1089"/>
      <c r="BB32" s="585" t="s">
        <v>48</v>
      </c>
      <c r="BC32" s="61" t="s">
        <v>35</v>
      </c>
      <c r="BD32" s="57" t="s">
        <v>35</v>
      </c>
      <c r="BE32" s="57" t="s">
        <v>35</v>
      </c>
      <c r="BF32" s="57" t="s">
        <v>35</v>
      </c>
      <c r="BG32" s="52" t="s">
        <v>35</v>
      </c>
      <c r="BH32" s="61" t="s">
        <v>35</v>
      </c>
      <c r="BI32" s="57" t="s">
        <v>35</v>
      </c>
      <c r="BJ32" s="57" t="s">
        <v>35</v>
      </c>
      <c r="BK32" s="57" t="s">
        <v>35</v>
      </c>
      <c r="BL32" s="52" t="s">
        <v>35</v>
      </c>
      <c r="BM32" s="61" t="s">
        <v>35</v>
      </c>
      <c r="BN32" s="57" t="s">
        <v>35</v>
      </c>
      <c r="BO32" s="57" t="s">
        <v>35</v>
      </c>
      <c r="BP32" s="57" t="s">
        <v>35</v>
      </c>
      <c r="BQ32" s="52" t="s">
        <v>35</v>
      </c>
      <c r="BR32" s="61" t="s">
        <v>35</v>
      </c>
      <c r="BS32" s="57" t="s">
        <v>35</v>
      </c>
      <c r="BT32" s="57" t="s">
        <v>35</v>
      </c>
      <c r="BU32" s="57" t="s">
        <v>35</v>
      </c>
      <c r="BV32" s="57" t="s">
        <v>35</v>
      </c>
      <c r="BW32" s="57" t="s">
        <v>35</v>
      </c>
      <c r="BX32" s="57" t="s">
        <v>35</v>
      </c>
      <c r="BY32" s="46" t="s">
        <v>35</v>
      </c>
      <c r="BZ32" s="46" t="s">
        <v>35</v>
      </c>
      <c r="CA32" s="46" t="s">
        <v>35</v>
      </c>
      <c r="CB32" s="46" t="s">
        <v>35</v>
      </c>
      <c r="CC32" s="46" t="s">
        <v>35</v>
      </c>
      <c r="CD32" s="46" t="s">
        <v>35</v>
      </c>
      <c r="CE32" s="46" t="s">
        <v>35</v>
      </c>
      <c r="CF32" s="46" t="s">
        <v>35</v>
      </c>
      <c r="CG32" s="46" t="s">
        <v>35</v>
      </c>
      <c r="CH32" s="46" t="s">
        <v>35</v>
      </c>
      <c r="CI32" s="46" t="s">
        <v>35</v>
      </c>
      <c r="CJ32" s="46" t="s">
        <v>35</v>
      </c>
      <c r="CK32" s="46" t="s">
        <v>35</v>
      </c>
      <c r="CL32" s="46" t="s">
        <v>35</v>
      </c>
      <c r="CM32" s="46" t="s">
        <v>35</v>
      </c>
      <c r="CN32" s="46" t="s">
        <v>35</v>
      </c>
      <c r="CO32" s="46" t="s">
        <v>35</v>
      </c>
      <c r="CP32" s="46" t="s">
        <v>35</v>
      </c>
      <c r="CQ32" s="46" t="s">
        <v>35</v>
      </c>
      <c r="CR32" s="46" t="s">
        <v>35</v>
      </c>
      <c r="CS32" s="46" t="s">
        <v>35</v>
      </c>
      <c r="CT32" s="46" t="s">
        <v>35</v>
      </c>
      <c r="CU32" s="46" t="s">
        <v>35</v>
      </c>
      <c r="CV32" s="46" t="s">
        <v>35</v>
      </c>
      <c r="CW32" s="7"/>
      <c r="CX32" s="7"/>
      <c r="CY32" s="7"/>
      <c r="CZ32" s="7"/>
    </row>
    <row r="33" s="332" customFormat="true" ht="15" customHeight="true" x14ac:dyDescent="0.2">
      <c r="A33" s="1069" t="s">
        <v>104</v>
      </c>
      <c r="B33" s="387" t="s">
        <v>49</v>
      </c>
      <c r="C33" s="87" t="s">
        <v>35</v>
      </c>
      <c r="D33" s="82" t="s">
        <v>35</v>
      </c>
      <c r="E33" s="82" t="s">
        <v>35</v>
      </c>
      <c r="F33" s="82" t="s">
        <v>35</v>
      </c>
      <c r="G33" s="77" t="s">
        <v>35</v>
      </c>
      <c r="H33" s="72" t="s">
        <v>35</v>
      </c>
      <c r="I33" s="82" t="s">
        <v>35</v>
      </c>
      <c r="J33" s="82" t="s">
        <v>35</v>
      </c>
      <c r="K33" s="82" t="s">
        <v>35</v>
      </c>
      <c r="L33" s="67" t="s">
        <v>35</v>
      </c>
      <c r="M33" s="87" t="s">
        <v>35</v>
      </c>
      <c r="N33" s="82" t="s">
        <v>35</v>
      </c>
      <c r="O33" s="82" t="s">
        <v>35</v>
      </c>
      <c r="P33" s="82" t="s">
        <v>35</v>
      </c>
      <c r="Q33" s="77" t="s">
        <v>35</v>
      </c>
      <c r="R33" s="72" t="s">
        <v>35</v>
      </c>
      <c r="S33" s="82" t="s">
        <v>35</v>
      </c>
      <c r="T33" s="82" t="s">
        <v>35</v>
      </c>
      <c r="U33" s="82" t="s">
        <v>35</v>
      </c>
      <c r="V33" s="82" t="s">
        <v>35</v>
      </c>
      <c r="W33" s="82" t="s">
        <v>35</v>
      </c>
      <c r="X33" s="82" t="s">
        <v>35</v>
      </c>
      <c r="Y33" s="82" t="s">
        <v>35</v>
      </c>
      <c r="Z33" s="82" t="s">
        <v>35</v>
      </c>
      <c r="AA33" s="82" t="s">
        <v>35</v>
      </c>
      <c r="AB33" s="82" t="s">
        <v>35</v>
      </c>
      <c r="AC33" s="82" t="s">
        <v>35</v>
      </c>
      <c r="AD33" s="82" t="s">
        <v>35</v>
      </c>
      <c r="AE33" s="82" t="s">
        <v>35</v>
      </c>
      <c r="AF33" s="82" t="s">
        <v>35</v>
      </c>
      <c r="AG33" s="82" t="s">
        <v>35</v>
      </c>
      <c r="AH33" s="82" t="s">
        <v>35</v>
      </c>
      <c r="AI33" s="82" t="s">
        <v>35</v>
      </c>
      <c r="AJ33" s="82" t="s">
        <v>35</v>
      </c>
      <c r="AK33" s="82" t="s">
        <v>35</v>
      </c>
      <c r="AL33" s="82" t="s">
        <v>35</v>
      </c>
      <c r="AM33" s="82" t="s">
        <v>35</v>
      </c>
      <c r="AN33" s="82" t="s">
        <v>35</v>
      </c>
      <c r="AO33" s="82" t="s">
        <v>35</v>
      </c>
      <c r="AP33" s="82" t="s">
        <v>35</v>
      </c>
      <c r="AQ33" s="82" t="s">
        <v>35</v>
      </c>
      <c r="AR33" s="82" t="s">
        <v>35</v>
      </c>
      <c r="AS33" s="82" t="s">
        <v>35</v>
      </c>
      <c r="AT33" s="82" t="s">
        <v>35</v>
      </c>
      <c r="AU33" s="82" t="s">
        <v>35</v>
      </c>
      <c r="AV33" s="67" t="s">
        <v>35</v>
      </c>
      <c r="AW33" s="8"/>
      <c r="AX33" s="8"/>
      <c r="AY33" s="8"/>
      <c r="AZ33" s="360"/>
      <c r="BA33" s="1089" t="s">
        <v>104</v>
      </c>
      <c r="BB33" s="585" t="s">
        <v>49</v>
      </c>
      <c r="BC33" s="61" t="s">
        <v>35</v>
      </c>
      <c r="BD33" s="57" t="s">
        <v>35</v>
      </c>
      <c r="BE33" s="57" t="s">
        <v>35</v>
      </c>
      <c r="BF33" s="57" t="s">
        <v>35</v>
      </c>
      <c r="BG33" s="52" t="s">
        <v>35</v>
      </c>
      <c r="BH33" s="61" t="s">
        <v>35</v>
      </c>
      <c r="BI33" s="57" t="s">
        <v>35</v>
      </c>
      <c r="BJ33" s="57" t="s">
        <v>35</v>
      </c>
      <c r="BK33" s="57" t="s">
        <v>35</v>
      </c>
      <c r="BL33" s="52" t="s">
        <v>35</v>
      </c>
      <c r="BM33" s="61" t="s">
        <v>35</v>
      </c>
      <c r="BN33" s="57" t="s">
        <v>35</v>
      </c>
      <c r="BO33" s="57" t="s">
        <v>35</v>
      </c>
      <c r="BP33" s="57" t="s">
        <v>35</v>
      </c>
      <c r="BQ33" s="52" t="s">
        <v>35</v>
      </c>
      <c r="BR33" s="61" t="s">
        <v>35</v>
      </c>
      <c r="BS33" s="57" t="s">
        <v>35</v>
      </c>
      <c r="BT33" s="57" t="s">
        <v>35</v>
      </c>
      <c r="BU33" s="57" t="s">
        <v>35</v>
      </c>
      <c r="BV33" s="57" t="s">
        <v>35</v>
      </c>
      <c r="BW33" s="57" t="s">
        <v>35</v>
      </c>
      <c r="BX33" s="57" t="s">
        <v>35</v>
      </c>
      <c r="BY33" s="46" t="s">
        <v>35</v>
      </c>
      <c r="BZ33" s="46" t="s">
        <v>35</v>
      </c>
      <c r="CA33" s="46" t="s">
        <v>35</v>
      </c>
      <c r="CB33" s="46" t="s">
        <v>35</v>
      </c>
      <c r="CC33" s="46" t="s">
        <v>35</v>
      </c>
      <c r="CD33" s="46" t="s">
        <v>35</v>
      </c>
      <c r="CE33" s="46" t="s">
        <v>35</v>
      </c>
      <c r="CF33" s="46" t="s">
        <v>35</v>
      </c>
      <c r="CG33" s="46" t="s">
        <v>35</v>
      </c>
      <c r="CH33" s="46" t="s">
        <v>35</v>
      </c>
      <c r="CI33" s="46" t="s">
        <v>35</v>
      </c>
      <c r="CJ33" s="46" t="s">
        <v>35</v>
      </c>
      <c r="CK33" s="46" t="s">
        <v>35</v>
      </c>
      <c r="CL33" s="46" t="s">
        <v>35</v>
      </c>
      <c r="CM33" s="46" t="s">
        <v>35</v>
      </c>
      <c r="CN33" s="46" t="s">
        <v>35</v>
      </c>
      <c r="CO33" s="46" t="s">
        <v>35</v>
      </c>
      <c r="CP33" s="46" t="s">
        <v>35</v>
      </c>
      <c r="CQ33" s="46" t="s">
        <v>35</v>
      </c>
      <c r="CR33" s="46" t="s">
        <v>35</v>
      </c>
      <c r="CS33" s="46" t="s">
        <v>35</v>
      </c>
      <c r="CT33" s="46" t="s">
        <v>35</v>
      </c>
      <c r="CU33" s="46" t="s">
        <v>35</v>
      </c>
      <c r="CV33" s="46" t="s">
        <v>35</v>
      </c>
      <c r="CW33" s="7"/>
      <c r="CX33" s="7"/>
      <c r="CY33" s="7"/>
      <c r="CZ33" s="7"/>
    </row>
    <row r="34" s="332" customFormat="true" ht="15" customHeight="true" x14ac:dyDescent="0.2">
      <c r="A34" s="1069"/>
      <c r="B34" s="387" t="s">
        <v>48</v>
      </c>
      <c r="C34" s="87" t="s">
        <v>35</v>
      </c>
      <c r="D34" s="82" t="s">
        <v>35</v>
      </c>
      <c r="E34" s="82" t="s">
        <v>35</v>
      </c>
      <c r="F34" s="82" t="s">
        <v>35</v>
      </c>
      <c r="G34" s="77" t="s">
        <v>35</v>
      </c>
      <c r="H34" s="72" t="s">
        <v>35</v>
      </c>
      <c r="I34" s="82" t="s">
        <v>35</v>
      </c>
      <c r="J34" s="82" t="s">
        <v>35</v>
      </c>
      <c r="K34" s="82" t="s">
        <v>35</v>
      </c>
      <c r="L34" s="67" t="s">
        <v>35</v>
      </c>
      <c r="M34" s="87" t="s">
        <v>35</v>
      </c>
      <c r="N34" s="82" t="s">
        <v>35</v>
      </c>
      <c r="O34" s="82" t="s">
        <v>35</v>
      </c>
      <c r="P34" s="82" t="s">
        <v>35</v>
      </c>
      <c r="Q34" s="77" t="s">
        <v>35</v>
      </c>
      <c r="R34" s="72" t="s">
        <v>35</v>
      </c>
      <c r="S34" s="82" t="s">
        <v>35</v>
      </c>
      <c r="T34" s="82" t="s">
        <v>35</v>
      </c>
      <c r="U34" s="82" t="s">
        <v>35</v>
      </c>
      <c r="V34" s="82" t="s">
        <v>35</v>
      </c>
      <c r="W34" s="82" t="s">
        <v>35</v>
      </c>
      <c r="X34" s="82" t="s">
        <v>35</v>
      </c>
      <c r="Y34" s="82" t="s">
        <v>35</v>
      </c>
      <c r="Z34" s="82" t="s">
        <v>35</v>
      </c>
      <c r="AA34" s="82" t="s">
        <v>35</v>
      </c>
      <c r="AB34" s="82" t="s">
        <v>35</v>
      </c>
      <c r="AC34" s="82" t="s">
        <v>35</v>
      </c>
      <c r="AD34" s="82" t="s">
        <v>35</v>
      </c>
      <c r="AE34" s="82" t="s">
        <v>35</v>
      </c>
      <c r="AF34" s="82" t="s">
        <v>35</v>
      </c>
      <c r="AG34" s="82" t="s">
        <v>35</v>
      </c>
      <c r="AH34" s="82" t="s">
        <v>35</v>
      </c>
      <c r="AI34" s="82" t="s">
        <v>35</v>
      </c>
      <c r="AJ34" s="82" t="s">
        <v>35</v>
      </c>
      <c r="AK34" s="82" t="s">
        <v>35</v>
      </c>
      <c r="AL34" s="82" t="s">
        <v>35</v>
      </c>
      <c r="AM34" s="82" t="s">
        <v>35</v>
      </c>
      <c r="AN34" s="82" t="s">
        <v>35</v>
      </c>
      <c r="AO34" s="82" t="s">
        <v>35</v>
      </c>
      <c r="AP34" s="82" t="s">
        <v>35</v>
      </c>
      <c r="AQ34" s="82" t="s">
        <v>35</v>
      </c>
      <c r="AR34" s="82" t="s">
        <v>35</v>
      </c>
      <c r="AS34" s="82" t="s">
        <v>35</v>
      </c>
      <c r="AT34" s="82" t="s">
        <v>35</v>
      </c>
      <c r="AU34" s="82" t="s">
        <v>35</v>
      </c>
      <c r="AV34" s="67" t="s">
        <v>35</v>
      </c>
      <c r="AW34" s="8"/>
      <c r="AX34" s="8"/>
      <c r="AY34" s="8"/>
      <c r="AZ34" s="360"/>
      <c r="BA34" s="1089"/>
      <c r="BB34" s="585" t="s">
        <v>48</v>
      </c>
      <c r="BC34" s="61" t="s">
        <v>35</v>
      </c>
      <c r="BD34" s="57" t="s">
        <v>35</v>
      </c>
      <c r="BE34" s="57" t="s">
        <v>35</v>
      </c>
      <c r="BF34" s="57" t="s">
        <v>35</v>
      </c>
      <c r="BG34" s="52" t="s">
        <v>35</v>
      </c>
      <c r="BH34" s="61" t="s">
        <v>35</v>
      </c>
      <c r="BI34" s="57" t="s">
        <v>35</v>
      </c>
      <c r="BJ34" s="57" t="s">
        <v>35</v>
      </c>
      <c r="BK34" s="57" t="s">
        <v>35</v>
      </c>
      <c r="BL34" s="52" t="s">
        <v>35</v>
      </c>
      <c r="BM34" s="61" t="s">
        <v>35</v>
      </c>
      <c r="BN34" s="57" t="s">
        <v>35</v>
      </c>
      <c r="BO34" s="57" t="s">
        <v>35</v>
      </c>
      <c r="BP34" s="57" t="s">
        <v>35</v>
      </c>
      <c r="BQ34" s="52" t="s">
        <v>35</v>
      </c>
      <c r="BR34" s="61" t="s">
        <v>35</v>
      </c>
      <c r="BS34" s="57" t="s">
        <v>35</v>
      </c>
      <c r="BT34" s="57" t="s">
        <v>35</v>
      </c>
      <c r="BU34" s="57" t="s">
        <v>35</v>
      </c>
      <c r="BV34" s="57" t="s">
        <v>35</v>
      </c>
      <c r="BW34" s="57" t="s">
        <v>35</v>
      </c>
      <c r="BX34" s="57" t="s">
        <v>35</v>
      </c>
      <c r="BY34" s="46" t="s">
        <v>35</v>
      </c>
      <c r="BZ34" s="46" t="s">
        <v>35</v>
      </c>
      <c r="CA34" s="46" t="s">
        <v>35</v>
      </c>
      <c r="CB34" s="46" t="s">
        <v>35</v>
      </c>
      <c r="CC34" s="46" t="s">
        <v>35</v>
      </c>
      <c r="CD34" s="46" t="s">
        <v>35</v>
      </c>
      <c r="CE34" s="46" t="s">
        <v>35</v>
      </c>
      <c r="CF34" s="46" t="s">
        <v>35</v>
      </c>
      <c r="CG34" s="46" t="s">
        <v>35</v>
      </c>
      <c r="CH34" s="46" t="s">
        <v>35</v>
      </c>
      <c r="CI34" s="46" t="s">
        <v>35</v>
      </c>
      <c r="CJ34" s="46" t="s">
        <v>35</v>
      </c>
      <c r="CK34" s="46" t="s">
        <v>35</v>
      </c>
      <c r="CL34" s="46" t="s">
        <v>35</v>
      </c>
      <c r="CM34" s="46" t="s">
        <v>35</v>
      </c>
      <c r="CN34" s="46" t="s">
        <v>35</v>
      </c>
      <c r="CO34" s="46" t="s">
        <v>35</v>
      </c>
      <c r="CP34" s="46" t="s">
        <v>35</v>
      </c>
      <c r="CQ34" s="46" t="s">
        <v>35</v>
      </c>
      <c r="CR34" s="46" t="s">
        <v>35</v>
      </c>
      <c r="CS34" s="46" t="s">
        <v>35</v>
      </c>
      <c r="CT34" s="46" t="s">
        <v>35</v>
      </c>
      <c r="CU34" s="46" t="s">
        <v>35</v>
      </c>
      <c r="CV34" s="46" t="s">
        <v>35</v>
      </c>
      <c r="CW34" s="7"/>
      <c r="CX34" s="7"/>
      <c r="CY34" s="7"/>
      <c r="CZ34" s="7"/>
    </row>
    <row r="35" s="337" customFormat="true" ht="15" customHeight="true" x14ac:dyDescent="0.2">
      <c r="A35" s="1069" t="s">
        <v>55</v>
      </c>
      <c r="B35" s="387" t="s">
        <v>49</v>
      </c>
      <c r="C35" s="140">
        <v>14.709571537605241</v>
      </c>
      <c r="D35" s="139">
        <v>18.649503776601755</v>
      </c>
      <c r="E35" s="139">
        <v>26.754559371839164</v>
      </c>
      <c r="F35" s="139">
        <v>48.075324093479161</v>
      </c>
      <c r="G35" s="138">
        <v>80.375073190853541</v>
      </c>
      <c r="H35" s="137">
        <v>43.615334123726186</v>
      </c>
      <c r="I35" s="139">
        <v>62.502781462143318</v>
      </c>
      <c r="J35" s="139">
        <v>73.224057408838561</v>
      </c>
      <c r="K35" s="139">
        <v>81.555329234417655</v>
      </c>
      <c r="L35" s="136">
        <v>89.425654466361166</v>
      </c>
      <c r="M35" s="140">
        <v>11.699026231716516</v>
      </c>
      <c r="N35" s="139">
        <v>16.716279947045194</v>
      </c>
      <c r="O35" s="139">
        <v>19.425074180928807</v>
      </c>
      <c r="P35" s="139">
        <v>26.932983292745742</v>
      </c>
      <c r="Q35" s="138">
        <v>44.794526963066247</v>
      </c>
      <c r="R35" s="137">
        <v>58.888816233141185</v>
      </c>
      <c r="S35" s="139">
        <v>85.671459705575927</v>
      </c>
      <c r="T35" s="139">
        <v>32.438900657663922</v>
      </c>
      <c r="U35" s="139">
        <v>15.291188802690211</v>
      </c>
      <c r="V35" s="139">
        <v>51.011221630429823</v>
      </c>
      <c r="W35" s="139">
        <v>11.687659251408757</v>
      </c>
      <c r="X35" s="139">
        <v>80.47348850215279</v>
      </c>
      <c r="Y35" s="139">
        <v>90.110765380280256</v>
      </c>
      <c r="Z35" s="139">
        <v>21.569722572261913</v>
      </c>
      <c r="AA35" s="139">
        <v>27.728065898381672</v>
      </c>
      <c r="AB35" s="139">
        <v>87.2573652752817</v>
      </c>
      <c r="AC35" s="139">
        <v>88.385825307787243</v>
      </c>
      <c r="AD35" s="139">
        <v>94.790836095595367</v>
      </c>
      <c r="AE35" s="139">
        <v>21.393153016959424</v>
      </c>
      <c r="AF35" s="139">
        <v>40.670559350296941</v>
      </c>
      <c r="AG35" s="139">
        <v>26.731655863888637</v>
      </c>
      <c r="AH35" s="139">
        <v>50.907296126044031</v>
      </c>
      <c r="AI35" s="139">
        <v>95.163183750375268</v>
      </c>
      <c r="AJ35" s="139">
        <v>35.788096981886873</v>
      </c>
      <c r="AK35" s="139">
        <v>31.303531112305162</v>
      </c>
      <c r="AL35" s="139">
        <v>27.581864157042052</v>
      </c>
      <c r="AM35" s="139">
        <v>28.785949934660159</v>
      </c>
      <c r="AN35" s="139">
        <v>46.946425173916673</v>
      </c>
      <c r="AO35" s="139">
        <v>31.046320907310275</v>
      </c>
      <c r="AP35" s="139">
        <v>45.189894626807479</v>
      </c>
      <c r="AQ35" s="139">
        <v>25.044167602913674</v>
      </c>
      <c r="AR35" s="139">
        <v>3.6425679895618521</v>
      </c>
      <c r="AS35" s="139">
        <v>13.541443402116698</v>
      </c>
      <c r="AT35" s="139">
        <v>20.675281163336582</v>
      </c>
      <c r="AU35" s="139">
        <v>29.707282826317904</v>
      </c>
      <c r="AV35" s="136">
        <v>32.024064810572227</v>
      </c>
      <c r="AW35" s="425"/>
      <c r="AX35" s="425"/>
      <c r="AY35" s="425"/>
      <c r="AZ35" s="199"/>
      <c r="BA35" s="1089" t="s">
        <v>55</v>
      </c>
      <c r="BB35" s="585" t="s">
        <v>49</v>
      </c>
      <c r="BC35" s="61" t="s">
        <v>35</v>
      </c>
      <c r="BD35" s="57" t="s">
        <v>35</v>
      </c>
      <c r="BE35" s="57" t="s">
        <v>35</v>
      </c>
      <c r="BF35" s="57" t="s">
        <v>35</v>
      </c>
      <c r="BG35" s="52" t="s">
        <v>35</v>
      </c>
      <c r="BH35" s="61" t="s">
        <v>35</v>
      </c>
      <c r="BI35" s="57" t="s">
        <v>35</v>
      </c>
      <c r="BJ35" s="57" t="s">
        <v>35</v>
      </c>
      <c r="BK35" s="57" t="s">
        <v>35</v>
      </c>
      <c r="BL35" s="52" t="s">
        <v>35</v>
      </c>
      <c r="BM35" s="61" t="s">
        <v>35</v>
      </c>
      <c r="BN35" s="57" t="s">
        <v>35</v>
      </c>
      <c r="BO35" s="57" t="s">
        <v>35</v>
      </c>
      <c r="BP35" s="57" t="s">
        <v>35</v>
      </c>
      <c r="BQ35" s="52" t="s">
        <v>35</v>
      </c>
      <c r="BR35" s="61" t="s">
        <v>35</v>
      </c>
      <c r="BS35" s="57" t="s">
        <v>35</v>
      </c>
      <c r="BT35" s="57" t="s">
        <v>35</v>
      </c>
      <c r="BU35" s="57" t="s">
        <v>35</v>
      </c>
      <c r="BV35" s="57" t="s">
        <v>35</v>
      </c>
      <c r="BW35" s="57" t="s">
        <v>35</v>
      </c>
      <c r="BX35" s="57" t="s">
        <v>35</v>
      </c>
      <c r="BY35" s="46" t="s">
        <v>35</v>
      </c>
      <c r="BZ35" s="46" t="s">
        <v>35</v>
      </c>
      <c r="CA35" s="46" t="s">
        <v>35</v>
      </c>
      <c r="CB35" s="46" t="s">
        <v>35</v>
      </c>
      <c r="CC35" s="46" t="s">
        <v>35</v>
      </c>
      <c r="CD35" s="46" t="s">
        <v>35</v>
      </c>
      <c r="CE35" s="46" t="s">
        <v>35</v>
      </c>
      <c r="CF35" s="46" t="s">
        <v>35</v>
      </c>
      <c r="CG35" s="46" t="s">
        <v>35</v>
      </c>
      <c r="CH35" s="46" t="s">
        <v>35</v>
      </c>
      <c r="CI35" s="46" t="s">
        <v>35</v>
      </c>
      <c r="CJ35" s="46" t="s">
        <v>35</v>
      </c>
      <c r="CK35" s="46" t="s">
        <v>35</v>
      </c>
      <c r="CL35" s="46" t="s">
        <v>35</v>
      </c>
      <c r="CM35" s="46" t="s">
        <v>35</v>
      </c>
      <c r="CN35" s="46" t="s">
        <v>35</v>
      </c>
      <c r="CO35" s="46" t="s">
        <v>35</v>
      </c>
      <c r="CP35" s="46" t="s">
        <v>35</v>
      </c>
      <c r="CQ35" s="46" t="s">
        <v>35</v>
      </c>
      <c r="CR35" s="46" t="s">
        <v>35</v>
      </c>
      <c r="CS35" s="46" t="s">
        <v>35</v>
      </c>
      <c r="CT35" s="46" t="s">
        <v>35</v>
      </c>
      <c r="CU35" s="46" t="s">
        <v>35</v>
      </c>
      <c r="CV35" s="46" t="s">
        <v>35</v>
      </c>
      <c r="CW35" s="7"/>
      <c r="CX35" s="7"/>
      <c r="CY35" s="7"/>
      <c r="CZ35" s="7"/>
    </row>
    <row r="36" s="337" customFormat="true" ht="15" customHeight="true" x14ac:dyDescent="0.2">
      <c r="A36" s="1069"/>
      <c r="B36" s="387" t="s">
        <v>48</v>
      </c>
      <c r="C36" s="140">
        <v>85.290428462394758</v>
      </c>
      <c r="D36" s="139">
        <v>81.350496223398096</v>
      </c>
      <c r="E36" s="139">
        <v>73.245440628160935</v>
      </c>
      <c r="F36" s="139">
        <v>51.924675906521102</v>
      </c>
      <c r="G36" s="138">
        <v>19.624926809146409</v>
      </c>
      <c r="H36" s="137">
        <v>56.384665876274006</v>
      </c>
      <c r="I36" s="139">
        <v>37.497218537856796</v>
      </c>
      <c r="J36" s="139">
        <v>26.775942591161371</v>
      </c>
      <c r="K36" s="139">
        <v>18.444670765582281</v>
      </c>
      <c r="L36" s="136">
        <v>10.574345533638843</v>
      </c>
      <c r="M36" s="140">
        <v>88.300973768283512</v>
      </c>
      <c r="N36" s="139">
        <v>83.283720052954763</v>
      </c>
      <c r="O36" s="139">
        <v>80.574925819071211</v>
      </c>
      <c r="P36" s="139">
        <v>73.067016707254297</v>
      </c>
      <c r="Q36" s="138">
        <v>55.205473036933327</v>
      </c>
      <c r="R36" s="137">
        <v>41.111183766858844</v>
      </c>
      <c r="S36" s="139">
        <v>14.328540294424078</v>
      </c>
      <c r="T36" s="139">
        <v>67.561099342336064</v>
      </c>
      <c r="U36" s="139">
        <v>84.708811197309757</v>
      </c>
      <c r="V36" s="139">
        <v>48.988778369570142</v>
      </c>
      <c r="W36" s="139">
        <v>88.312340748591282</v>
      </c>
      <c r="X36" s="139">
        <v>19.526511497847185</v>
      </c>
      <c r="Y36" s="139">
        <v>9.8892346197197529</v>
      </c>
      <c r="Z36" s="139">
        <v>78.430277427738034</v>
      </c>
      <c r="AA36" s="139">
        <v>72.271934101618228</v>
      </c>
      <c r="AB36" s="139">
        <v>12.742634724718286</v>
      </c>
      <c r="AC36" s="139">
        <v>11.614174692212748</v>
      </c>
      <c r="AD36" s="139">
        <v>5.2091639044046429</v>
      </c>
      <c r="AE36" s="139">
        <v>78.606846983040583</v>
      </c>
      <c r="AF36" s="139">
        <v>59.329440649702981</v>
      </c>
      <c r="AG36" s="139">
        <v>73.268344136111395</v>
      </c>
      <c r="AH36" s="139">
        <v>49.092703873955799</v>
      </c>
      <c r="AI36" s="139">
        <v>4.8368162496247313</v>
      </c>
      <c r="AJ36" s="139">
        <v>64.211903018113091</v>
      </c>
      <c r="AK36" s="139">
        <v>68.696468887694678</v>
      </c>
      <c r="AL36" s="139">
        <v>72.418135842957895</v>
      </c>
      <c r="AM36" s="139">
        <v>71.21405006533989</v>
      </c>
      <c r="AN36" s="139">
        <v>53.053574826083384</v>
      </c>
      <c r="AO36" s="139">
        <v>68.953679092689725</v>
      </c>
      <c r="AP36" s="139">
        <v>54.810105373192421</v>
      </c>
      <c r="AQ36" s="139">
        <v>74.955832397086354</v>
      </c>
      <c r="AR36" s="139">
        <v>96.357432010438131</v>
      </c>
      <c r="AS36" s="139">
        <v>86.458556597883316</v>
      </c>
      <c r="AT36" s="139">
        <v>79.324718836663351</v>
      </c>
      <c r="AU36" s="139">
        <v>70.292717173682078</v>
      </c>
      <c r="AV36" s="136">
        <v>67.975935189427815</v>
      </c>
      <c r="AW36" s="425"/>
      <c r="AX36" s="425"/>
      <c r="AY36" s="425"/>
      <c r="AZ36" s="199"/>
      <c r="BA36" s="1089"/>
      <c r="BB36" s="585" t="s">
        <v>48</v>
      </c>
      <c r="BC36" s="61" t="s">
        <v>35</v>
      </c>
      <c r="BD36" s="57" t="s">
        <v>35</v>
      </c>
      <c r="BE36" s="57" t="s">
        <v>35</v>
      </c>
      <c r="BF36" s="57" t="s">
        <v>35</v>
      </c>
      <c r="BG36" s="52" t="s">
        <v>35</v>
      </c>
      <c r="BH36" s="61" t="s">
        <v>35</v>
      </c>
      <c r="BI36" s="57" t="s">
        <v>35</v>
      </c>
      <c r="BJ36" s="57" t="s">
        <v>35</v>
      </c>
      <c r="BK36" s="57" t="s">
        <v>35</v>
      </c>
      <c r="BL36" s="52" t="s">
        <v>35</v>
      </c>
      <c r="BM36" s="61" t="s">
        <v>35</v>
      </c>
      <c r="BN36" s="57" t="s">
        <v>35</v>
      </c>
      <c r="BO36" s="57" t="s">
        <v>35</v>
      </c>
      <c r="BP36" s="57" t="s">
        <v>35</v>
      </c>
      <c r="BQ36" s="52" t="s">
        <v>35</v>
      </c>
      <c r="BR36" s="61" t="s">
        <v>35</v>
      </c>
      <c r="BS36" s="57" t="s">
        <v>35</v>
      </c>
      <c r="BT36" s="57" t="s">
        <v>35</v>
      </c>
      <c r="BU36" s="57" t="s">
        <v>35</v>
      </c>
      <c r="BV36" s="57" t="s">
        <v>35</v>
      </c>
      <c r="BW36" s="57" t="s">
        <v>35</v>
      </c>
      <c r="BX36" s="57" t="s">
        <v>35</v>
      </c>
      <c r="BY36" s="46" t="s">
        <v>35</v>
      </c>
      <c r="BZ36" s="46" t="s">
        <v>35</v>
      </c>
      <c r="CA36" s="46" t="s">
        <v>35</v>
      </c>
      <c r="CB36" s="46" t="s">
        <v>35</v>
      </c>
      <c r="CC36" s="46" t="s">
        <v>35</v>
      </c>
      <c r="CD36" s="46" t="s">
        <v>35</v>
      </c>
      <c r="CE36" s="46" t="s">
        <v>35</v>
      </c>
      <c r="CF36" s="46" t="s">
        <v>35</v>
      </c>
      <c r="CG36" s="46" t="s">
        <v>35</v>
      </c>
      <c r="CH36" s="46" t="s">
        <v>35</v>
      </c>
      <c r="CI36" s="46" t="s">
        <v>35</v>
      </c>
      <c r="CJ36" s="46" t="s">
        <v>35</v>
      </c>
      <c r="CK36" s="46" t="s">
        <v>35</v>
      </c>
      <c r="CL36" s="46" t="s">
        <v>35</v>
      </c>
      <c r="CM36" s="46" t="s">
        <v>35</v>
      </c>
      <c r="CN36" s="46" t="s">
        <v>35</v>
      </c>
      <c r="CO36" s="46" t="s">
        <v>35</v>
      </c>
      <c r="CP36" s="46" t="s">
        <v>35</v>
      </c>
      <c r="CQ36" s="46" t="s">
        <v>35</v>
      </c>
      <c r="CR36" s="46" t="s">
        <v>35</v>
      </c>
      <c r="CS36" s="46" t="s">
        <v>35</v>
      </c>
      <c r="CT36" s="46" t="s">
        <v>35</v>
      </c>
      <c r="CU36" s="46" t="s">
        <v>35</v>
      </c>
      <c r="CV36" s="46" t="s">
        <v>35</v>
      </c>
      <c r="CW36" s="7"/>
      <c r="CX36" s="7"/>
      <c r="CY36" s="7"/>
      <c r="CZ36" s="7"/>
    </row>
    <row r="37" s="337" customFormat="true" ht="15" customHeight="true" x14ac:dyDescent="0.2">
      <c r="A37" s="1069" t="s">
        <v>168</v>
      </c>
      <c r="B37" s="387" t="s">
        <v>49</v>
      </c>
      <c r="C37" s="140">
        <v>20.36900405994902</v>
      </c>
      <c r="D37" s="139">
        <v>28.64612972967015</v>
      </c>
      <c r="E37" s="139">
        <v>40.310429095422627</v>
      </c>
      <c r="F37" s="139">
        <v>60.108647881593377</v>
      </c>
      <c r="G37" s="138">
        <v>83.97497155439288</v>
      </c>
      <c r="H37" s="137">
        <v>49.721066941176304</v>
      </c>
      <c r="I37" s="139">
        <v>69.865319381748364</v>
      </c>
      <c r="J37" s="139">
        <v>79.453133670940971</v>
      </c>
      <c r="K37" s="139">
        <v>83.841551532716181</v>
      </c>
      <c r="L37" s="136">
        <v>89.907659867709583</v>
      </c>
      <c r="M37" s="140">
        <v>16.611140261338065</v>
      </c>
      <c r="N37" s="139">
        <v>22.528471521295288</v>
      </c>
      <c r="O37" s="139">
        <v>31.590057121720992</v>
      </c>
      <c r="P37" s="139">
        <v>40.955145550482456</v>
      </c>
      <c r="Q37" s="138">
        <v>58.677691870733909</v>
      </c>
      <c r="R37" s="137">
        <v>61.958183834201705</v>
      </c>
      <c r="S37" s="139">
        <v>88.539003976256637</v>
      </c>
      <c r="T37" s="139">
        <v>44.13915807217537</v>
      </c>
      <c r="U37" s="139">
        <v>27.779677431880906</v>
      </c>
      <c r="V37" s="139">
        <v>66.130576451020659</v>
      </c>
      <c r="W37" s="139">
        <v>21.765279857381945</v>
      </c>
      <c r="X37" s="139">
        <v>84.653297359120955</v>
      </c>
      <c r="Y37" s="139">
        <v>90.514414206797227</v>
      </c>
      <c r="Z37" s="139">
        <v>44.818518943392135</v>
      </c>
      <c r="AA37" s="139">
        <v>38.996694181094149</v>
      </c>
      <c r="AB37" s="139">
        <v>92.410449303786365</v>
      </c>
      <c r="AC37" s="139">
        <v>88.764801039727388</v>
      </c>
      <c r="AD37" s="139">
        <v>94.757962368844005</v>
      </c>
      <c r="AE37" s="139">
        <v>43.215642968155414</v>
      </c>
      <c r="AF37" s="139">
        <v>65.714901137167018</v>
      </c>
      <c r="AG37" s="139">
        <v>51.553195537265786</v>
      </c>
      <c r="AH37" s="139">
        <v>76.373323082191263</v>
      </c>
      <c r="AI37" s="139">
        <v>95.163183750375268</v>
      </c>
      <c r="AJ37" s="139">
        <v>45.0910283377507</v>
      </c>
      <c r="AK37" s="139">
        <v>43.961499718660036</v>
      </c>
      <c r="AL37" s="139">
        <v>43.017338496829424</v>
      </c>
      <c r="AM37" s="139">
        <v>35.10862079313759</v>
      </c>
      <c r="AN37" s="139">
        <v>62.289239032974372</v>
      </c>
      <c r="AO37" s="139">
        <v>37.180175063299174</v>
      </c>
      <c r="AP37" s="139">
        <v>63.663132190950186</v>
      </c>
      <c r="AQ37" s="139">
        <v>41.153955181325031</v>
      </c>
      <c r="AR37" s="139">
        <v>5.9014476268306959</v>
      </c>
      <c r="AS37" s="139">
        <v>14.236733433041296</v>
      </c>
      <c r="AT37" s="139">
        <v>51.368899080620864</v>
      </c>
      <c r="AU37" s="139">
        <v>25.236137638645005</v>
      </c>
      <c r="AV37" s="136">
        <v>56.813041242732552</v>
      </c>
      <c r="AW37" s="425"/>
      <c r="AX37" s="425"/>
      <c r="AY37" s="425"/>
      <c r="AZ37" s="199"/>
      <c r="BA37" s="1089" t="s">
        <v>125</v>
      </c>
      <c r="BB37" s="585" t="s">
        <v>49</v>
      </c>
      <c r="BC37" s="61" t="s">
        <v>35</v>
      </c>
      <c r="BD37" s="57" t="s">
        <v>35</v>
      </c>
      <c r="BE37" s="57" t="s">
        <v>35</v>
      </c>
      <c r="BF37" s="57" t="s">
        <v>35</v>
      </c>
      <c r="BG37" s="52" t="s">
        <v>35</v>
      </c>
      <c r="BH37" s="61" t="s">
        <v>35</v>
      </c>
      <c r="BI37" s="57" t="s">
        <v>35</v>
      </c>
      <c r="BJ37" s="57" t="s">
        <v>35</v>
      </c>
      <c r="BK37" s="57" t="s">
        <v>35</v>
      </c>
      <c r="BL37" s="52" t="s">
        <v>35</v>
      </c>
      <c r="BM37" s="61" t="s">
        <v>35</v>
      </c>
      <c r="BN37" s="57" t="s">
        <v>35</v>
      </c>
      <c r="BO37" s="57" t="s">
        <v>35</v>
      </c>
      <c r="BP37" s="57" t="s">
        <v>35</v>
      </c>
      <c r="BQ37" s="52" t="s">
        <v>35</v>
      </c>
      <c r="BR37" s="61" t="s">
        <v>35</v>
      </c>
      <c r="BS37" s="57" t="s">
        <v>35</v>
      </c>
      <c r="BT37" s="57" t="s">
        <v>35</v>
      </c>
      <c r="BU37" s="57" t="s">
        <v>35</v>
      </c>
      <c r="BV37" s="57" t="s">
        <v>35</v>
      </c>
      <c r="BW37" s="57" t="s">
        <v>35</v>
      </c>
      <c r="BX37" s="57" t="s">
        <v>35</v>
      </c>
      <c r="BY37" s="46" t="s">
        <v>35</v>
      </c>
      <c r="BZ37" s="46" t="s">
        <v>35</v>
      </c>
      <c r="CA37" s="46" t="s">
        <v>35</v>
      </c>
      <c r="CB37" s="46" t="s">
        <v>35</v>
      </c>
      <c r="CC37" s="46" t="s">
        <v>35</v>
      </c>
      <c r="CD37" s="46" t="s">
        <v>35</v>
      </c>
      <c r="CE37" s="46" t="s">
        <v>35</v>
      </c>
      <c r="CF37" s="46" t="s">
        <v>35</v>
      </c>
      <c r="CG37" s="46" t="s">
        <v>35</v>
      </c>
      <c r="CH37" s="46" t="s">
        <v>35</v>
      </c>
      <c r="CI37" s="46" t="s">
        <v>35</v>
      </c>
      <c r="CJ37" s="46" t="s">
        <v>35</v>
      </c>
      <c r="CK37" s="46" t="s">
        <v>35</v>
      </c>
      <c r="CL37" s="46" t="s">
        <v>35</v>
      </c>
      <c r="CM37" s="46" t="s">
        <v>35</v>
      </c>
      <c r="CN37" s="46" t="s">
        <v>35</v>
      </c>
      <c r="CO37" s="46" t="s">
        <v>35</v>
      </c>
      <c r="CP37" s="46" t="s">
        <v>35</v>
      </c>
      <c r="CQ37" s="46" t="s">
        <v>35</v>
      </c>
      <c r="CR37" s="46" t="s">
        <v>35</v>
      </c>
      <c r="CS37" s="46" t="s">
        <v>35</v>
      </c>
      <c r="CT37" s="46" t="s">
        <v>35</v>
      </c>
      <c r="CU37" s="46" t="s">
        <v>35</v>
      </c>
      <c r="CV37" s="46" t="s">
        <v>35</v>
      </c>
      <c r="CW37" s="7"/>
      <c r="CX37" s="7"/>
      <c r="CY37" s="7"/>
      <c r="CZ37" s="7"/>
    </row>
    <row r="38" s="337" customFormat="true" ht="15" customHeight="true" x14ac:dyDescent="0.2">
      <c r="A38" s="1069"/>
      <c r="B38" s="387" t="s">
        <v>48</v>
      </c>
      <c r="C38" s="140">
        <v>79.630995940050994</v>
      </c>
      <c r="D38" s="139">
        <v>71.353870270329793</v>
      </c>
      <c r="E38" s="139">
        <v>59.689570904577373</v>
      </c>
      <c r="F38" s="139">
        <v>39.891352118406367</v>
      </c>
      <c r="G38" s="138">
        <v>16.025028445607013</v>
      </c>
      <c r="H38" s="137">
        <v>50.278933058823696</v>
      </c>
      <c r="I38" s="139">
        <v>30.134680618251753</v>
      </c>
      <c r="J38" s="139">
        <v>20.546866329059018</v>
      </c>
      <c r="K38" s="139">
        <v>16.158448467283833</v>
      </c>
      <c r="L38" s="136">
        <v>10.09234013229042</v>
      </c>
      <c r="M38" s="140">
        <v>83.388859738661935</v>
      </c>
      <c r="N38" s="139">
        <v>77.471528478704755</v>
      </c>
      <c r="O38" s="139">
        <v>68.409942878279082</v>
      </c>
      <c r="P38" s="139">
        <v>59.044854449517658</v>
      </c>
      <c r="Q38" s="138">
        <v>41.322308129265629</v>
      </c>
      <c r="R38" s="137">
        <v>38.041816165798323</v>
      </c>
      <c r="S38" s="139">
        <v>11.460996023743359</v>
      </c>
      <c r="T38" s="139">
        <v>55.860841927824637</v>
      </c>
      <c r="U38" s="139">
        <v>72.220322568119101</v>
      </c>
      <c r="V38" s="139">
        <v>33.869423548979356</v>
      </c>
      <c r="W38" s="139">
        <v>78.234720142618045</v>
      </c>
      <c r="X38" s="139">
        <v>15.34670264087902</v>
      </c>
      <c r="Y38" s="139">
        <v>9.4855857932027678</v>
      </c>
      <c r="Z38" s="139">
        <v>55.181481056607815</v>
      </c>
      <c r="AA38" s="139">
        <v>61.003305818905794</v>
      </c>
      <c r="AB38" s="139">
        <v>7.5895506962136681</v>
      </c>
      <c r="AC38" s="139">
        <v>11.235198960272614</v>
      </c>
      <c r="AD38" s="139">
        <v>5.2420376311560002</v>
      </c>
      <c r="AE38" s="139">
        <v>56.784357031844579</v>
      </c>
      <c r="AF38" s="139">
        <v>34.285098862833038</v>
      </c>
      <c r="AG38" s="139">
        <v>48.446804462734256</v>
      </c>
      <c r="AH38" s="139">
        <v>23.626676917808791</v>
      </c>
      <c r="AI38" s="139">
        <v>4.8368162496247313</v>
      </c>
      <c r="AJ38" s="139">
        <v>54.908971662249314</v>
      </c>
      <c r="AK38" s="139">
        <v>56.038500281340056</v>
      </c>
      <c r="AL38" s="139">
        <v>56.982661503170419</v>
      </c>
      <c r="AM38" s="139">
        <v>64.891379206862482</v>
      </c>
      <c r="AN38" s="139">
        <v>37.710760967025735</v>
      </c>
      <c r="AO38" s="139">
        <v>62.819824936700854</v>
      </c>
      <c r="AP38" s="139">
        <v>36.336867809049835</v>
      </c>
      <c r="AQ38" s="139">
        <v>58.846044818674883</v>
      </c>
      <c r="AR38" s="139">
        <v>94.098552373169298</v>
      </c>
      <c r="AS38" s="139">
        <v>85.763266566958706</v>
      </c>
      <c r="AT38" s="139">
        <v>48.631100919379037</v>
      </c>
      <c r="AU38" s="139">
        <v>74.763862361354967</v>
      </c>
      <c r="AV38" s="136">
        <v>43.186958757267476</v>
      </c>
      <c r="AW38" s="425"/>
      <c r="AX38" s="425"/>
      <c r="AY38" s="425"/>
      <c r="AZ38" s="199"/>
      <c r="BA38" s="1089"/>
      <c r="BB38" s="585" t="s">
        <v>48</v>
      </c>
      <c r="BC38" s="61" t="s">
        <v>35</v>
      </c>
      <c r="BD38" s="57" t="s">
        <v>35</v>
      </c>
      <c r="BE38" s="57" t="s">
        <v>35</v>
      </c>
      <c r="BF38" s="57" t="s">
        <v>35</v>
      </c>
      <c r="BG38" s="52" t="s">
        <v>35</v>
      </c>
      <c r="BH38" s="61" t="s">
        <v>35</v>
      </c>
      <c r="BI38" s="57" t="s">
        <v>35</v>
      </c>
      <c r="BJ38" s="57" t="s">
        <v>35</v>
      </c>
      <c r="BK38" s="57" t="s">
        <v>35</v>
      </c>
      <c r="BL38" s="52" t="s">
        <v>35</v>
      </c>
      <c r="BM38" s="61" t="s">
        <v>35</v>
      </c>
      <c r="BN38" s="57" t="s">
        <v>35</v>
      </c>
      <c r="BO38" s="57" t="s">
        <v>35</v>
      </c>
      <c r="BP38" s="57" t="s">
        <v>35</v>
      </c>
      <c r="BQ38" s="52" t="s">
        <v>35</v>
      </c>
      <c r="BR38" s="61" t="s">
        <v>35</v>
      </c>
      <c r="BS38" s="57" t="s">
        <v>35</v>
      </c>
      <c r="BT38" s="57" t="s">
        <v>35</v>
      </c>
      <c r="BU38" s="57" t="s">
        <v>35</v>
      </c>
      <c r="BV38" s="57" t="s">
        <v>35</v>
      </c>
      <c r="BW38" s="57" t="s">
        <v>35</v>
      </c>
      <c r="BX38" s="57" t="s">
        <v>35</v>
      </c>
      <c r="BY38" s="46" t="s">
        <v>35</v>
      </c>
      <c r="BZ38" s="46" t="s">
        <v>35</v>
      </c>
      <c r="CA38" s="46" t="s">
        <v>35</v>
      </c>
      <c r="CB38" s="46" t="s">
        <v>35</v>
      </c>
      <c r="CC38" s="46" t="s">
        <v>35</v>
      </c>
      <c r="CD38" s="46" t="s">
        <v>35</v>
      </c>
      <c r="CE38" s="46" t="s">
        <v>35</v>
      </c>
      <c r="CF38" s="46" t="s">
        <v>35</v>
      </c>
      <c r="CG38" s="46" t="s">
        <v>35</v>
      </c>
      <c r="CH38" s="46" t="s">
        <v>35</v>
      </c>
      <c r="CI38" s="46" t="s">
        <v>35</v>
      </c>
      <c r="CJ38" s="46" t="s">
        <v>35</v>
      </c>
      <c r="CK38" s="46" t="s">
        <v>35</v>
      </c>
      <c r="CL38" s="46" t="s">
        <v>35</v>
      </c>
      <c r="CM38" s="46" t="s">
        <v>35</v>
      </c>
      <c r="CN38" s="46" t="s">
        <v>35</v>
      </c>
      <c r="CO38" s="46" t="s">
        <v>35</v>
      </c>
      <c r="CP38" s="46" t="s">
        <v>35</v>
      </c>
      <c r="CQ38" s="46" t="s">
        <v>35</v>
      </c>
      <c r="CR38" s="46" t="s">
        <v>35</v>
      </c>
      <c r="CS38" s="46" t="s">
        <v>35</v>
      </c>
      <c r="CT38" s="46" t="s">
        <v>35</v>
      </c>
      <c r="CU38" s="46" t="s">
        <v>35</v>
      </c>
      <c r="CV38" s="46" t="s">
        <v>35</v>
      </c>
      <c r="CW38" s="7"/>
      <c r="CX38" s="7"/>
      <c r="CY38" s="7"/>
      <c r="CZ38" s="7"/>
    </row>
    <row r="39" s="332" customFormat="true" ht="15" customHeight="true" x14ac:dyDescent="0.2">
      <c r="A39" s="1069" t="s">
        <v>122</v>
      </c>
      <c r="B39" s="387" t="s">
        <v>49</v>
      </c>
      <c r="C39" s="87" t="s">
        <v>35</v>
      </c>
      <c r="D39" s="82" t="s">
        <v>35</v>
      </c>
      <c r="E39" s="82" t="s">
        <v>35</v>
      </c>
      <c r="F39" s="82" t="s">
        <v>35</v>
      </c>
      <c r="G39" s="77" t="s">
        <v>35</v>
      </c>
      <c r="H39" s="72" t="s">
        <v>35</v>
      </c>
      <c r="I39" s="82" t="s">
        <v>35</v>
      </c>
      <c r="J39" s="82" t="s">
        <v>35</v>
      </c>
      <c r="K39" s="82" t="s">
        <v>35</v>
      </c>
      <c r="L39" s="67" t="s">
        <v>35</v>
      </c>
      <c r="M39" s="87" t="s">
        <v>35</v>
      </c>
      <c r="N39" s="82" t="s">
        <v>35</v>
      </c>
      <c r="O39" s="82" t="s">
        <v>35</v>
      </c>
      <c r="P39" s="82" t="s">
        <v>35</v>
      </c>
      <c r="Q39" s="77" t="s">
        <v>35</v>
      </c>
      <c r="R39" s="72" t="s">
        <v>35</v>
      </c>
      <c r="S39" s="82" t="s">
        <v>35</v>
      </c>
      <c r="T39" s="82" t="s">
        <v>35</v>
      </c>
      <c r="U39" s="82" t="s">
        <v>35</v>
      </c>
      <c r="V39" s="82" t="s">
        <v>35</v>
      </c>
      <c r="W39" s="82" t="s">
        <v>35</v>
      </c>
      <c r="X39" s="82" t="s">
        <v>35</v>
      </c>
      <c r="Y39" s="82" t="s">
        <v>35</v>
      </c>
      <c r="Z39" s="82" t="s">
        <v>35</v>
      </c>
      <c r="AA39" s="82" t="s">
        <v>35</v>
      </c>
      <c r="AB39" s="82" t="s">
        <v>35</v>
      </c>
      <c r="AC39" s="82" t="s">
        <v>35</v>
      </c>
      <c r="AD39" s="82" t="s">
        <v>35</v>
      </c>
      <c r="AE39" s="82" t="s">
        <v>35</v>
      </c>
      <c r="AF39" s="82" t="s">
        <v>35</v>
      </c>
      <c r="AG39" s="82" t="s">
        <v>35</v>
      </c>
      <c r="AH39" s="82" t="s">
        <v>35</v>
      </c>
      <c r="AI39" s="82" t="s">
        <v>35</v>
      </c>
      <c r="AJ39" s="82" t="s">
        <v>35</v>
      </c>
      <c r="AK39" s="82" t="s">
        <v>35</v>
      </c>
      <c r="AL39" s="82" t="s">
        <v>35</v>
      </c>
      <c r="AM39" s="82" t="s">
        <v>35</v>
      </c>
      <c r="AN39" s="82" t="s">
        <v>35</v>
      </c>
      <c r="AO39" s="82" t="s">
        <v>35</v>
      </c>
      <c r="AP39" s="82" t="s">
        <v>35</v>
      </c>
      <c r="AQ39" s="82" t="s">
        <v>35</v>
      </c>
      <c r="AR39" s="82" t="s">
        <v>35</v>
      </c>
      <c r="AS39" s="82" t="s">
        <v>35</v>
      </c>
      <c r="AT39" s="82" t="s">
        <v>35</v>
      </c>
      <c r="AU39" s="82" t="s">
        <v>35</v>
      </c>
      <c r="AV39" s="67" t="s">
        <v>35</v>
      </c>
      <c r="AW39" s="8"/>
      <c r="AX39" s="8"/>
      <c r="AY39" s="8"/>
      <c r="AZ39" s="360"/>
      <c r="BA39" s="1089" t="s">
        <v>122</v>
      </c>
      <c r="BB39" s="585" t="s">
        <v>49</v>
      </c>
      <c r="BC39" s="61" t="s">
        <v>35</v>
      </c>
      <c r="BD39" s="57" t="s">
        <v>35</v>
      </c>
      <c r="BE39" s="57" t="s">
        <v>35</v>
      </c>
      <c r="BF39" s="57" t="s">
        <v>35</v>
      </c>
      <c r="BG39" s="52" t="s">
        <v>35</v>
      </c>
      <c r="BH39" s="61" t="s">
        <v>35</v>
      </c>
      <c r="BI39" s="57" t="s">
        <v>35</v>
      </c>
      <c r="BJ39" s="57" t="s">
        <v>35</v>
      </c>
      <c r="BK39" s="57" t="s">
        <v>35</v>
      </c>
      <c r="BL39" s="52" t="s">
        <v>35</v>
      </c>
      <c r="BM39" s="61" t="s">
        <v>35</v>
      </c>
      <c r="BN39" s="57" t="s">
        <v>35</v>
      </c>
      <c r="BO39" s="57" t="s">
        <v>35</v>
      </c>
      <c r="BP39" s="57" t="s">
        <v>35</v>
      </c>
      <c r="BQ39" s="52" t="s">
        <v>35</v>
      </c>
      <c r="BR39" s="61" t="s">
        <v>35</v>
      </c>
      <c r="BS39" s="57" t="s">
        <v>35</v>
      </c>
      <c r="BT39" s="57" t="s">
        <v>35</v>
      </c>
      <c r="BU39" s="57" t="s">
        <v>35</v>
      </c>
      <c r="BV39" s="57" t="s">
        <v>35</v>
      </c>
      <c r="BW39" s="57" t="s">
        <v>35</v>
      </c>
      <c r="BX39" s="57" t="s">
        <v>35</v>
      </c>
      <c r="BY39" s="46" t="s">
        <v>35</v>
      </c>
      <c r="BZ39" s="46" t="s">
        <v>35</v>
      </c>
      <c r="CA39" s="46" t="s">
        <v>35</v>
      </c>
      <c r="CB39" s="46" t="s">
        <v>35</v>
      </c>
      <c r="CC39" s="46" t="s">
        <v>35</v>
      </c>
      <c r="CD39" s="46" t="s">
        <v>35</v>
      </c>
      <c r="CE39" s="46" t="s">
        <v>35</v>
      </c>
      <c r="CF39" s="46" t="s">
        <v>35</v>
      </c>
      <c r="CG39" s="46" t="s">
        <v>35</v>
      </c>
      <c r="CH39" s="46" t="s">
        <v>35</v>
      </c>
      <c r="CI39" s="46" t="s">
        <v>35</v>
      </c>
      <c r="CJ39" s="46" t="s">
        <v>35</v>
      </c>
      <c r="CK39" s="46" t="s">
        <v>35</v>
      </c>
      <c r="CL39" s="46" t="s">
        <v>35</v>
      </c>
      <c r="CM39" s="46" t="s">
        <v>35</v>
      </c>
      <c r="CN39" s="46" t="s">
        <v>35</v>
      </c>
      <c r="CO39" s="46" t="s">
        <v>35</v>
      </c>
      <c r="CP39" s="46" t="s">
        <v>35</v>
      </c>
      <c r="CQ39" s="46" t="s">
        <v>35</v>
      </c>
      <c r="CR39" s="46" t="s">
        <v>35</v>
      </c>
      <c r="CS39" s="46" t="s">
        <v>35</v>
      </c>
      <c r="CT39" s="46" t="s">
        <v>35</v>
      </c>
      <c r="CU39" s="46" t="s">
        <v>35</v>
      </c>
      <c r="CV39" s="46" t="s">
        <v>35</v>
      </c>
      <c r="CW39" s="7"/>
      <c r="CX39" s="7"/>
      <c r="CY39" s="7"/>
      <c r="CZ39" s="7"/>
    </row>
    <row r="40" s="332" customFormat="true" ht="15" customHeight="true" x14ac:dyDescent="0.2">
      <c r="A40" s="1069"/>
      <c r="B40" s="387" t="s">
        <v>48</v>
      </c>
      <c r="C40" s="87" t="s">
        <v>35</v>
      </c>
      <c r="D40" s="82" t="s">
        <v>35</v>
      </c>
      <c r="E40" s="82" t="s">
        <v>35</v>
      </c>
      <c r="F40" s="82" t="s">
        <v>35</v>
      </c>
      <c r="G40" s="77" t="s">
        <v>35</v>
      </c>
      <c r="H40" s="72" t="s">
        <v>35</v>
      </c>
      <c r="I40" s="82" t="s">
        <v>35</v>
      </c>
      <c r="J40" s="82" t="s">
        <v>35</v>
      </c>
      <c r="K40" s="82" t="s">
        <v>35</v>
      </c>
      <c r="L40" s="67" t="s">
        <v>35</v>
      </c>
      <c r="M40" s="87" t="s">
        <v>35</v>
      </c>
      <c r="N40" s="82" t="s">
        <v>35</v>
      </c>
      <c r="O40" s="82" t="s">
        <v>35</v>
      </c>
      <c r="P40" s="82" t="s">
        <v>35</v>
      </c>
      <c r="Q40" s="77" t="s">
        <v>35</v>
      </c>
      <c r="R40" s="72" t="s">
        <v>35</v>
      </c>
      <c r="S40" s="82" t="s">
        <v>35</v>
      </c>
      <c r="T40" s="82" t="s">
        <v>35</v>
      </c>
      <c r="U40" s="82" t="s">
        <v>35</v>
      </c>
      <c r="V40" s="82" t="s">
        <v>35</v>
      </c>
      <c r="W40" s="82" t="s">
        <v>35</v>
      </c>
      <c r="X40" s="82" t="s">
        <v>35</v>
      </c>
      <c r="Y40" s="82" t="s">
        <v>35</v>
      </c>
      <c r="Z40" s="82" t="s">
        <v>35</v>
      </c>
      <c r="AA40" s="82" t="s">
        <v>35</v>
      </c>
      <c r="AB40" s="82" t="s">
        <v>35</v>
      </c>
      <c r="AC40" s="82" t="s">
        <v>35</v>
      </c>
      <c r="AD40" s="82" t="s">
        <v>35</v>
      </c>
      <c r="AE40" s="82" t="s">
        <v>35</v>
      </c>
      <c r="AF40" s="82" t="s">
        <v>35</v>
      </c>
      <c r="AG40" s="82" t="s">
        <v>35</v>
      </c>
      <c r="AH40" s="82" t="s">
        <v>35</v>
      </c>
      <c r="AI40" s="82" t="s">
        <v>35</v>
      </c>
      <c r="AJ40" s="82" t="s">
        <v>35</v>
      </c>
      <c r="AK40" s="82" t="s">
        <v>35</v>
      </c>
      <c r="AL40" s="82" t="s">
        <v>35</v>
      </c>
      <c r="AM40" s="82" t="s">
        <v>35</v>
      </c>
      <c r="AN40" s="82" t="s">
        <v>35</v>
      </c>
      <c r="AO40" s="82" t="s">
        <v>35</v>
      </c>
      <c r="AP40" s="82" t="s">
        <v>35</v>
      </c>
      <c r="AQ40" s="82" t="s">
        <v>35</v>
      </c>
      <c r="AR40" s="82" t="s">
        <v>35</v>
      </c>
      <c r="AS40" s="82" t="s">
        <v>35</v>
      </c>
      <c r="AT40" s="82" t="s">
        <v>35</v>
      </c>
      <c r="AU40" s="82" t="s">
        <v>35</v>
      </c>
      <c r="AV40" s="67" t="s">
        <v>35</v>
      </c>
      <c r="AW40" s="8"/>
      <c r="AX40" s="8"/>
      <c r="AY40" s="8"/>
      <c r="AZ40" s="360"/>
      <c r="BA40" s="1089"/>
      <c r="BB40" s="585" t="s">
        <v>48</v>
      </c>
      <c r="BC40" s="61" t="s">
        <v>35</v>
      </c>
      <c r="BD40" s="57" t="s">
        <v>35</v>
      </c>
      <c r="BE40" s="57" t="s">
        <v>35</v>
      </c>
      <c r="BF40" s="57" t="s">
        <v>35</v>
      </c>
      <c r="BG40" s="52" t="s">
        <v>35</v>
      </c>
      <c r="BH40" s="61" t="s">
        <v>35</v>
      </c>
      <c r="BI40" s="57" t="s">
        <v>35</v>
      </c>
      <c r="BJ40" s="57" t="s">
        <v>35</v>
      </c>
      <c r="BK40" s="57" t="s">
        <v>35</v>
      </c>
      <c r="BL40" s="52" t="s">
        <v>35</v>
      </c>
      <c r="BM40" s="61" t="s">
        <v>35</v>
      </c>
      <c r="BN40" s="57" t="s">
        <v>35</v>
      </c>
      <c r="BO40" s="57" t="s">
        <v>35</v>
      </c>
      <c r="BP40" s="57" t="s">
        <v>35</v>
      </c>
      <c r="BQ40" s="52" t="s">
        <v>35</v>
      </c>
      <c r="BR40" s="61" t="s">
        <v>35</v>
      </c>
      <c r="BS40" s="57" t="s">
        <v>35</v>
      </c>
      <c r="BT40" s="57" t="s">
        <v>35</v>
      </c>
      <c r="BU40" s="57" t="s">
        <v>35</v>
      </c>
      <c r="BV40" s="57" t="s">
        <v>35</v>
      </c>
      <c r="BW40" s="57" t="s">
        <v>35</v>
      </c>
      <c r="BX40" s="57" t="s">
        <v>35</v>
      </c>
      <c r="BY40" s="46" t="s">
        <v>35</v>
      </c>
      <c r="BZ40" s="46" t="s">
        <v>35</v>
      </c>
      <c r="CA40" s="46" t="s">
        <v>35</v>
      </c>
      <c r="CB40" s="46" t="s">
        <v>35</v>
      </c>
      <c r="CC40" s="46" t="s">
        <v>35</v>
      </c>
      <c r="CD40" s="46" t="s">
        <v>35</v>
      </c>
      <c r="CE40" s="46" t="s">
        <v>35</v>
      </c>
      <c r="CF40" s="46" t="s">
        <v>35</v>
      </c>
      <c r="CG40" s="46" t="s">
        <v>35</v>
      </c>
      <c r="CH40" s="46" t="s">
        <v>35</v>
      </c>
      <c r="CI40" s="46" t="s">
        <v>35</v>
      </c>
      <c r="CJ40" s="46" t="s">
        <v>35</v>
      </c>
      <c r="CK40" s="46" t="s">
        <v>35</v>
      </c>
      <c r="CL40" s="46" t="s">
        <v>35</v>
      </c>
      <c r="CM40" s="46" t="s">
        <v>35</v>
      </c>
      <c r="CN40" s="46" t="s">
        <v>35</v>
      </c>
      <c r="CO40" s="46" t="s">
        <v>35</v>
      </c>
      <c r="CP40" s="46" t="s">
        <v>35</v>
      </c>
      <c r="CQ40" s="46" t="s">
        <v>35</v>
      </c>
      <c r="CR40" s="46" t="s">
        <v>35</v>
      </c>
      <c r="CS40" s="46" t="s">
        <v>35</v>
      </c>
      <c r="CT40" s="46" t="s">
        <v>35</v>
      </c>
      <c r="CU40" s="46" t="s">
        <v>35</v>
      </c>
      <c r="CV40" s="46" t="s">
        <v>35</v>
      </c>
      <c r="CW40" s="7"/>
      <c r="CX40" s="7"/>
      <c r="CY40" s="7"/>
      <c r="CZ40" s="7"/>
    </row>
    <row r="41" s="337" customFormat="true" ht="15" customHeight="true" x14ac:dyDescent="0.2">
      <c r="A41" s="1069" t="s">
        <v>56</v>
      </c>
      <c r="B41" s="387" t="s">
        <v>49</v>
      </c>
      <c r="C41" s="140">
        <v>41.461529490715236</v>
      </c>
      <c r="D41" s="139">
        <v>34.428177651102601</v>
      </c>
      <c r="E41" s="139">
        <v>24.856379192812955</v>
      </c>
      <c r="F41" s="139">
        <v>17.975124359870247</v>
      </c>
      <c r="G41" s="138">
        <v>4.6354408600720101</v>
      </c>
      <c r="H41" s="137">
        <v>17.854727976578523</v>
      </c>
      <c r="I41" s="139">
        <v>8.8316852536338537</v>
      </c>
      <c r="J41" s="139">
        <v>4.9698752987745971</v>
      </c>
      <c r="K41" s="139">
        <v>3.1479844751030086</v>
      </c>
      <c r="L41" s="136">
        <v>1.1210507462252952</v>
      </c>
      <c r="M41" s="140">
        <v>44.986439826076584</v>
      </c>
      <c r="N41" s="139">
        <v>37.263966691777057</v>
      </c>
      <c r="O41" s="139">
        <v>32.312464469957938</v>
      </c>
      <c r="P41" s="139">
        <v>24.622697021676576</v>
      </c>
      <c r="Q41" s="138">
        <v>21.472324199570508</v>
      </c>
      <c r="R41" s="137">
        <v>18.89682129568412</v>
      </c>
      <c r="S41" s="139">
        <v>1.1611779539465501</v>
      </c>
      <c r="T41" s="139">
        <v>42.320566013183559</v>
      </c>
      <c r="U41" s="139">
        <v>42.28044112142728</v>
      </c>
      <c r="V41" s="139">
        <v>9.587419570467393</v>
      </c>
      <c r="W41" s="139">
        <v>36.765383391233996</v>
      </c>
      <c r="X41" s="139">
        <v>0.65920146655168099</v>
      </c>
      <c r="Y41" s="139">
        <v>2.0567821960607282</v>
      </c>
      <c r="Z41" s="139">
        <v>42.052022266755188</v>
      </c>
      <c r="AA41" s="139">
        <v>10.943914589721105</v>
      </c>
      <c r="AB41" s="139">
        <v>3.6097189215126093</v>
      </c>
      <c r="AC41" s="139">
        <v>1.0141929586124372</v>
      </c>
      <c r="AD41" s="139">
        <v>0</v>
      </c>
      <c r="AE41" s="139">
        <v>27.987801967034038</v>
      </c>
      <c r="AF41" s="139">
        <v>33.921118153806852</v>
      </c>
      <c r="AG41" s="139">
        <v>49.175508198365613</v>
      </c>
      <c r="AH41" s="139">
        <v>13.437210579668307</v>
      </c>
      <c r="AI41" s="139">
        <v>0</v>
      </c>
      <c r="AJ41" s="139">
        <v>10.995850696016927</v>
      </c>
      <c r="AK41" s="139">
        <v>33.975762597157946</v>
      </c>
      <c r="AL41" s="139">
        <v>29.51335105852554</v>
      </c>
      <c r="AM41" s="139">
        <v>16.171183679339933</v>
      </c>
      <c r="AN41" s="139">
        <v>14.654217086428373</v>
      </c>
      <c r="AO41" s="139">
        <v>21.086348955710779</v>
      </c>
      <c r="AP41" s="139">
        <v>11.536703710710858</v>
      </c>
      <c r="AQ41" s="139">
        <v>46.39253233641994</v>
      </c>
      <c r="AR41" s="139">
        <v>41.697141213114882</v>
      </c>
      <c r="AS41" s="139">
        <v>34.007960413435796</v>
      </c>
      <c r="AT41" s="139">
        <v>34.982238912423774</v>
      </c>
      <c r="AU41" s="139">
        <v>19.743747124813449</v>
      </c>
      <c r="AV41" s="136">
        <v>31.732963761397382</v>
      </c>
      <c r="AW41" s="425"/>
      <c r="AX41" s="425"/>
      <c r="AY41" s="425"/>
      <c r="AZ41" s="199"/>
      <c r="BA41" s="1089" t="s">
        <v>56</v>
      </c>
      <c r="BB41" s="585" t="s">
        <v>49</v>
      </c>
      <c r="BC41" s="61" t="s">
        <v>35</v>
      </c>
      <c r="BD41" s="57" t="s">
        <v>35</v>
      </c>
      <c r="BE41" s="57" t="s">
        <v>35</v>
      </c>
      <c r="BF41" s="57" t="s">
        <v>35</v>
      </c>
      <c r="BG41" s="52" t="s">
        <v>35</v>
      </c>
      <c r="BH41" s="61" t="s">
        <v>35</v>
      </c>
      <c r="BI41" s="57" t="s">
        <v>35</v>
      </c>
      <c r="BJ41" s="57" t="s">
        <v>35</v>
      </c>
      <c r="BK41" s="57" t="s">
        <v>35</v>
      </c>
      <c r="BL41" s="52" t="s">
        <v>35</v>
      </c>
      <c r="BM41" s="61" t="s">
        <v>35</v>
      </c>
      <c r="BN41" s="57" t="s">
        <v>35</v>
      </c>
      <c r="BO41" s="57" t="s">
        <v>35</v>
      </c>
      <c r="BP41" s="57" t="s">
        <v>35</v>
      </c>
      <c r="BQ41" s="52" t="s">
        <v>35</v>
      </c>
      <c r="BR41" s="61" t="s">
        <v>35</v>
      </c>
      <c r="BS41" s="57" t="s">
        <v>35</v>
      </c>
      <c r="BT41" s="57" t="s">
        <v>35</v>
      </c>
      <c r="BU41" s="57" t="s">
        <v>35</v>
      </c>
      <c r="BV41" s="57" t="s">
        <v>35</v>
      </c>
      <c r="BW41" s="57" t="s">
        <v>35</v>
      </c>
      <c r="BX41" s="57" t="s">
        <v>35</v>
      </c>
      <c r="BY41" s="46" t="s">
        <v>35</v>
      </c>
      <c r="BZ41" s="46" t="s">
        <v>35</v>
      </c>
      <c r="CA41" s="46" t="s">
        <v>35</v>
      </c>
      <c r="CB41" s="46" t="s">
        <v>35</v>
      </c>
      <c r="CC41" s="46" t="s">
        <v>35</v>
      </c>
      <c r="CD41" s="46" t="s">
        <v>35</v>
      </c>
      <c r="CE41" s="46" t="s">
        <v>35</v>
      </c>
      <c r="CF41" s="46" t="s">
        <v>35</v>
      </c>
      <c r="CG41" s="46" t="s">
        <v>35</v>
      </c>
      <c r="CH41" s="46" t="s">
        <v>35</v>
      </c>
      <c r="CI41" s="46" t="s">
        <v>35</v>
      </c>
      <c r="CJ41" s="46" t="s">
        <v>35</v>
      </c>
      <c r="CK41" s="46" t="s">
        <v>35</v>
      </c>
      <c r="CL41" s="46" t="s">
        <v>35</v>
      </c>
      <c r="CM41" s="46" t="s">
        <v>35</v>
      </c>
      <c r="CN41" s="46" t="s">
        <v>35</v>
      </c>
      <c r="CO41" s="46" t="s">
        <v>35</v>
      </c>
      <c r="CP41" s="46" t="s">
        <v>35</v>
      </c>
      <c r="CQ41" s="46" t="s">
        <v>35</v>
      </c>
      <c r="CR41" s="46" t="s">
        <v>35</v>
      </c>
      <c r="CS41" s="46" t="s">
        <v>35</v>
      </c>
      <c r="CT41" s="46" t="s">
        <v>35</v>
      </c>
      <c r="CU41" s="46" t="s">
        <v>35</v>
      </c>
      <c r="CV41" s="46" t="s">
        <v>35</v>
      </c>
      <c r="CW41" s="7"/>
      <c r="CX41" s="7"/>
      <c r="CY41" s="7"/>
      <c r="CZ41" s="7"/>
    </row>
    <row r="42" s="337" customFormat="true" ht="15" customHeight="true" x14ac:dyDescent="0.2">
      <c r="A42" s="1069"/>
      <c r="B42" s="387" t="s">
        <v>48</v>
      </c>
      <c r="C42" s="140">
        <v>58.538470509284799</v>
      </c>
      <c r="D42" s="139">
        <v>65.571822348897172</v>
      </c>
      <c r="E42" s="139">
        <v>75.143620807187233</v>
      </c>
      <c r="F42" s="139">
        <v>82.024875640129991</v>
      </c>
      <c r="G42" s="138">
        <v>95.364559139928033</v>
      </c>
      <c r="H42" s="137">
        <v>82.145272023421597</v>
      </c>
      <c r="I42" s="139">
        <v>91.168314746366136</v>
      </c>
      <c r="J42" s="139">
        <v>95.03012470122539</v>
      </c>
      <c r="K42" s="139">
        <v>96.852015524896927</v>
      </c>
      <c r="L42" s="136">
        <v>98.878949253774735</v>
      </c>
      <c r="M42" s="140">
        <v>55.01356017392326</v>
      </c>
      <c r="N42" s="139">
        <v>62.736033308222986</v>
      </c>
      <c r="O42" s="139">
        <v>67.687535530042169</v>
      </c>
      <c r="P42" s="139">
        <v>75.377302978323527</v>
      </c>
      <c r="Q42" s="138">
        <v>78.527675800429421</v>
      </c>
      <c r="R42" s="137">
        <v>81.10317870431588</v>
      </c>
      <c r="S42" s="139">
        <v>98.838822046053451</v>
      </c>
      <c r="T42" s="139">
        <v>57.679433986816406</v>
      </c>
      <c r="U42" s="139">
        <v>57.719558878572762</v>
      </c>
      <c r="V42" s="139">
        <v>90.412580429532611</v>
      </c>
      <c r="W42" s="139">
        <v>63.234616608765982</v>
      </c>
      <c r="X42" s="139">
        <v>99.340798533448321</v>
      </c>
      <c r="Y42" s="139">
        <v>97.943217803939277</v>
      </c>
      <c r="Z42" s="139">
        <v>57.947977733244805</v>
      </c>
      <c r="AA42" s="139">
        <v>89.056085410278897</v>
      </c>
      <c r="AB42" s="139">
        <v>96.390281078487376</v>
      </c>
      <c r="AC42" s="139">
        <v>98.985807041387559</v>
      </c>
      <c r="AD42" s="139">
        <v>100</v>
      </c>
      <c r="AE42" s="139">
        <v>72.012198032965912</v>
      </c>
      <c r="AF42" s="139">
        <v>66.078881846193084</v>
      </c>
      <c r="AG42" s="139">
        <v>50.824491801634487</v>
      </c>
      <c r="AH42" s="139">
        <v>86.562789420331654</v>
      </c>
      <c r="AI42" s="139">
        <v>100</v>
      </c>
      <c r="AJ42" s="139">
        <v>89.004149303983056</v>
      </c>
      <c r="AK42" s="139">
        <v>66.024237402841877</v>
      </c>
      <c r="AL42" s="139">
        <v>70.4866489414744</v>
      </c>
      <c r="AM42" s="139">
        <v>83.828816320660081</v>
      </c>
      <c r="AN42" s="139">
        <v>85.345782913571639</v>
      </c>
      <c r="AO42" s="139">
        <v>78.913651044289196</v>
      </c>
      <c r="AP42" s="139">
        <v>88.463296289289033</v>
      </c>
      <c r="AQ42" s="139">
        <v>53.607467663580145</v>
      </c>
      <c r="AR42" s="139">
        <v>58.302858786885068</v>
      </c>
      <c r="AS42" s="139">
        <v>65.992039586564275</v>
      </c>
      <c r="AT42" s="139">
        <v>65.017761087576147</v>
      </c>
      <c r="AU42" s="139">
        <v>80.25625287518649</v>
      </c>
      <c r="AV42" s="136">
        <v>68.267036238602657</v>
      </c>
      <c r="AW42" s="425"/>
      <c r="AX42" s="425"/>
      <c r="AY42" s="425"/>
      <c r="AZ42" s="199"/>
      <c r="BA42" s="1089"/>
      <c r="BB42" s="585" t="s">
        <v>48</v>
      </c>
      <c r="BC42" s="61" t="s">
        <v>35</v>
      </c>
      <c r="BD42" s="57" t="s">
        <v>35</v>
      </c>
      <c r="BE42" s="57" t="s">
        <v>35</v>
      </c>
      <c r="BF42" s="57" t="s">
        <v>35</v>
      </c>
      <c r="BG42" s="52" t="s">
        <v>35</v>
      </c>
      <c r="BH42" s="61" t="s">
        <v>35</v>
      </c>
      <c r="BI42" s="57" t="s">
        <v>35</v>
      </c>
      <c r="BJ42" s="57" t="s">
        <v>35</v>
      </c>
      <c r="BK42" s="57" t="s">
        <v>35</v>
      </c>
      <c r="BL42" s="52" t="s">
        <v>35</v>
      </c>
      <c r="BM42" s="61" t="s">
        <v>35</v>
      </c>
      <c r="BN42" s="57" t="s">
        <v>35</v>
      </c>
      <c r="BO42" s="57" t="s">
        <v>35</v>
      </c>
      <c r="BP42" s="57" t="s">
        <v>35</v>
      </c>
      <c r="BQ42" s="52" t="s">
        <v>35</v>
      </c>
      <c r="BR42" s="61" t="s">
        <v>35</v>
      </c>
      <c r="BS42" s="57" t="s">
        <v>35</v>
      </c>
      <c r="BT42" s="57" t="s">
        <v>35</v>
      </c>
      <c r="BU42" s="57" t="s">
        <v>35</v>
      </c>
      <c r="BV42" s="57" t="s">
        <v>35</v>
      </c>
      <c r="BW42" s="57" t="s">
        <v>35</v>
      </c>
      <c r="BX42" s="57" t="s">
        <v>35</v>
      </c>
      <c r="BY42" s="46" t="s">
        <v>35</v>
      </c>
      <c r="BZ42" s="46" t="s">
        <v>35</v>
      </c>
      <c r="CA42" s="46" t="s">
        <v>35</v>
      </c>
      <c r="CB42" s="46" t="s">
        <v>35</v>
      </c>
      <c r="CC42" s="46" t="s">
        <v>35</v>
      </c>
      <c r="CD42" s="46" t="s">
        <v>35</v>
      </c>
      <c r="CE42" s="46" t="s">
        <v>35</v>
      </c>
      <c r="CF42" s="46" t="s">
        <v>35</v>
      </c>
      <c r="CG42" s="46" t="s">
        <v>35</v>
      </c>
      <c r="CH42" s="46" t="s">
        <v>35</v>
      </c>
      <c r="CI42" s="46" t="s">
        <v>35</v>
      </c>
      <c r="CJ42" s="46" t="s">
        <v>35</v>
      </c>
      <c r="CK42" s="46" t="s">
        <v>35</v>
      </c>
      <c r="CL42" s="46" t="s">
        <v>35</v>
      </c>
      <c r="CM42" s="46" t="s">
        <v>35</v>
      </c>
      <c r="CN42" s="46" t="s">
        <v>35</v>
      </c>
      <c r="CO42" s="46" t="s">
        <v>35</v>
      </c>
      <c r="CP42" s="46" t="s">
        <v>35</v>
      </c>
      <c r="CQ42" s="46" t="s">
        <v>35</v>
      </c>
      <c r="CR42" s="46" t="s">
        <v>35</v>
      </c>
      <c r="CS42" s="46" t="s">
        <v>35</v>
      </c>
      <c r="CT42" s="46" t="s">
        <v>35</v>
      </c>
      <c r="CU42" s="46" t="s">
        <v>35</v>
      </c>
      <c r="CV42" s="46" t="s">
        <v>35</v>
      </c>
      <c r="CW42" s="7"/>
      <c r="CX42" s="7"/>
      <c r="CY42" s="7"/>
      <c r="CZ42" s="7"/>
    </row>
    <row r="43" s="337" customFormat="true" ht="15" customHeight="true" x14ac:dyDescent="0.2">
      <c r="A43" s="1069" t="s">
        <v>53</v>
      </c>
      <c r="B43" s="387" t="s">
        <v>49</v>
      </c>
      <c r="C43" s="87" t="s">
        <v>35</v>
      </c>
      <c r="D43" s="82" t="s">
        <v>35</v>
      </c>
      <c r="E43" s="82" t="s">
        <v>35</v>
      </c>
      <c r="F43" s="82" t="s">
        <v>35</v>
      </c>
      <c r="G43" s="77" t="s">
        <v>35</v>
      </c>
      <c r="H43" s="72" t="s">
        <v>35</v>
      </c>
      <c r="I43" s="82" t="s">
        <v>35</v>
      </c>
      <c r="J43" s="82" t="s">
        <v>35</v>
      </c>
      <c r="K43" s="82" t="s">
        <v>35</v>
      </c>
      <c r="L43" s="67" t="s">
        <v>35</v>
      </c>
      <c r="M43" s="87" t="s">
        <v>35</v>
      </c>
      <c r="N43" s="82" t="s">
        <v>35</v>
      </c>
      <c r="O43" s="82" t="s">
        <v>35</v>
      </c>
      <c r="P43" s="82" t="s">
        <v>35</v>
      </c>
      <c r="Q43" s="77" t="s">
        <v>35</v>
      </c>
      <c r="R43" s="72" t="s">
        <v>35</v>
      </c>
      <c r="S43" s="82" t="s">
        <v>35</v>
      </c>
      <c r="T43" s="82" t="s">
        <v>35</v>
      </c>
      <c r="U43" s="82" t="s">
        <v>35</v>
      </c>
      <c r="V43" s="82" t="s">
        <v>35</v>
      </c>
      <c r="W43" s="82" t="s">
        <v>35</v>
      </c>
      <c r="X43" s="82" t="s">
        <v>35</v>
      </c>
      <c r="Y43" s="82" t="s">
        <v>35</v>
      </c>
      <c r="Z43" s="82" t="s">
        <v>35</v>
      </c>
      <c r="AA43" s="82" t="s">
        <v>35</v>
      </c>
      <c r="AB43" s="82" t="s">
        <v>35</v>
      </c>
      <c r="AC43" s="82" t="s">
        <v>35</v>
      </c>
      <c r="AD43" s="82" t="s">
        <v>35</v>
      </c>
      <c r="AE43" s="82" t="s">
        <v>35</v>
      </c>
      <c r="AF43" s="82" t="s">
        <v>35</v>
      </c>
      <c r="AG43" s="82" t="s">
        <v>35</v>
      </c>
      <c r="AH43" s="82" t="s">
        <v>35</v>
      </c>
      <c r="AI43" s="82" t="s">
        <v>35</v>
      </c>
      <c r="AJ43" s="82" t="s">
        <v>35</v>
      </c>
      <c r="AK43" s="82" t="s">
        <v>35</v>
      </c>
      <c r="AL43" s="82" t="s">
        <v>35</v>
      </c>
      <c r="AM43" s="82" t="s">
        <v>35</v>
      </c>
      <c r="AN43" s="82" t="s">
        <v>35</v>
      </c>
      <c r="AO43" s="82" t="s">
        <v>35</v>
      </c>
      <c r="AP43" s="82" t="s">
        <v>35</v>
      </c>
      <c r="AQ43" s="82" t="s">
        <v>35</v>
      </c>
      <c r="AR43" s="82" t="s">
        <v>35</v>
      </c>
      <c r="AS43" s="82" t="s">
        <v>35</v>
      </c>
      <c r="AT43" s="82" t="s">
        <v>35</v>
      </c>
      <c r="AU43" s="82" t="s">
        <v>35</v>
      </c>
      <c r="AV43" s="67" t="s">
        <v>35</v>
      </c>
      <c r="AW43" s="425"/>
      <c r="AX43" s="425"/>
      <c r="AY43" s="425"/>
      <c r="AZ43" s="199"/>
      <c r="BA43" s="1089" t="s">
        <v>53</v>
      </c>
      <c r="BB43" s="585" t="s">
        <v>49</v>
      </c>
      <c r="BC43" s="61" t="s">
        <v>35</v>
      </c>
      <c r="BD43" s="57" t="s">
        <v>35</v>
      </c>
      <c r="BE43" s="57" t="s">
        <v>35</v>
      </c>
      <c r="BF43" s="57" t="s">
        <v>35</v>
      </c>
      <c r="BG43" s="52" t="s">
        <v>35</v>
      </c>
      <c r="BH43" s="61" t="s">
        <v>35</v>
      </c>
      <c r="BI43" s="57" t="s">
        <v>35</v>
      </c>
      <c r="BJ43" s="57" t="s">
        <v>35</v>
      </c>
      <c r="BK43" s="57" t="s">
        <v>35</v>
      </c>
      <c r="BL43" s="52" t="s">
        <v>35</v>
      </c>
      <c r="BM43" s="61" t="s">
        <v>35</v>
      </c>
      <c r="BN43" s="57" t="s">
        <v>35</v>
      </c>
      <c r="BO43" s="57" t="s">
        <v>35</v>
      </c>
      <c r="BP43" s="57" t="s">
        <v>35</v>
      </c>
      <c r="BQ43" s="52" t="s">
        <v>35</v>
      </c>
      <c r="BR43" s="61" t="s">
        <v>35</v>
      </c>
      <c r="BS43" s="57" t="s">
        <v>35</v>
      </c>
      <c r="BT43" s="57" t="s">
        <v>35</v>
      </c>
      <c r="BU43" s="57" t="s">
        <v>35</v>
      </c>
      <c r="BV43" s="57" t="s">
        <v>35</v>
      </c>
      <c r="BW43" s="57" t="s">
        <v>35</v>
      </c>
      <c r="BX43" s="57" t="s">
        <v>35</v>
      </c>
      <c r="BY43" s="46" t="s">
        <v>35</v>
      </c>
      <c r="BZ43" s="46" t="s">
        <v>35</v>
      </c>
      <c r="CA43" s="46" t="s">
        <v>35</v>
      </c>
      <c r="CB43" s="46" t="s">
        <v>35</v>
      </c>
      <c r="CC43" s="46" t="s">
        <v>35</v>
      </c>
      <c r="CD43" s="46" t="s">
        <v>35</v>
      </c>
      <c r="CE43" s="46" t="s">
        <v>35</v>
      </c>
      <c r="CF43" s="46" t="s">
        <v>35</v>
      </c>
      <c r="CG43" s="46" t="s">
        <v>35</v>
      </c>
      <c r="CH43" s="46" t="s">
        <v>35</v>
      </c>
      <c r="CI43" s="46" t="s">
        <v>35</v>
      </c>
      <c r="CJ43" s="46" t="s">
        <v>35</v>
      </c>
      <c r="CK43" s="46" t="s">
        <v>35</v>
      </c>
      <c r="CL43" s="46" t="s">
        <v>35</v>
      </c>
      <c r="CM43" s="46" t="s">
        <v>35</v>
      </c>
      <c r="CN43" s="46" t="s">
        <v>35</v>
      </c>
      <c r="CO43" s="46" t="s">
        <v>35</v>
      </c>
      <c r="CP43" s="46" t="s">
        <v>35</v>
      </c>
      <c r="CQ43" s="46" t="s">
        <v>35</v>
      </c>
      <c r="CR43" s="46" t="s">
        <v>35</v>
      </c>
      <c r="CS43" s="46" t="s">
        <v>35</v>
      </c>
      <c r="CT43" s="46" t="s">
        <v>35</v>
      </c>
      <c r="CU43" s="46" t="s">
        <v>35</v>
      </c>
      <c r="CV43" s="46" t="s">
        <v>35</v>
      </c>
      <c r="CW43" s="7"/>
      <c r="CX43" s="7"/>
      <c r="CY43" s="7"/>
      <c r="CZ43" s="7"/>
    </row>
    <row r="44" s="337" customFormat="true" ht="15" customHeight="true" x14ac:dyDescent="0.2">
      <c r="A44" s="1069"/>
      <c r="B44" s="387" t="s">
        <v>48</v>
      </c>
      <c r="C44" s="87" t="s">
        <v>35</v>
      </c>
      <c r="D44" s="82" t="s">
        <v>35</v>
      </c>
      <c r="E44" s="82" t="s">
        <v>35</v>
      </c>
      <c r="F44" s="82" t="s">
        <v>35</v>
      </c>
      <c r="G44" s="77" t="s">
        <v>35</v>
      </c>
      <c r="H44" s="72" t="s">
        <v>35</v>
      </c>
      <c r="I44" s="82" t="s">
        <v>35</v>
      </c>
      <c r="J44" s="82" t="s">
        <v>35</v>
      </c>
      <c r="K44" s="82" t="s">
        <v>35</v>
      </c>
      <c r="L44" s="67" t="s">
        <v>35</v>
      </c>
      <c r="M44" s="87" t="s">
        <v>35</v>
      </c>
      <c r="N44" s="82" t="s">
        <v>35</v>
      </c>
      <c r="O44" s="82" t="s">
        <v>35</v>
      </c>
      <c r="P44" s="82" t="s">
        <v>35</v>
      </c>
      <c r="Q44" s="77" t="s">
        <v>35</v>
      </c>
      <c r="R44" s="72" t="s">
        <v>35</v>
      </c>
      <c r="S44" s="82" t="s">
        <v>35</v>
      </c>
      <c r="T44" s="82" t="s">
        <v>35</v>
      </c>
      <c r="U44" s="82" t="s">
        <v>35</v>
      </c>
      <c r="V44" s="82" t="s">
        <v>35</v>
      </c>
      <c r="W44" s="82" t="s">
        <v>35</v>
      </c>
      <c r="X44" s="82" t="s">
        <v>35</v>
      </c>
      <c r="Y44" s="82" t="s">
        <v>35</v>
      </c>
      <c r="Z44" s="82" t="s">
        <v>35</v>
      </c>
      <c r="AA44" s="82" t="s">
        <v>35</v>
      </c>
      <c r="AB44" s="82" t="s">
        <v>35</v>
      </c>
      <c r="AC44" s="82" t="s">
        <v>35</v>
      </c>
      <c r="AD44" s="82" t="s">
        <v>35</v>
      </c>
      <c r="AE44" s="82" t="s">
        <v>35</v>
      </c>
      <c r="AF44" s="82" t="s">
        <v>35</v>
      </c>
      <c r="AG44" s="82" t="s">
        <v>35</v>
      </c>
      <c r="AH44" s="82" t="s">
        <v>35</v>
      </c>
      <c r="AI44" s="82" t="s">
        <v>35</v>
      </c>
      <c r="AJ44" s="82" t="s">
        <v>35</v>
      </c>
      <c r="AK44" s="82" t="s">
        <v>35</v>
      </c>
      <c r="AL44" s="82" t="s">
        <v>35</v>
      </c>
      <c r="AM44" s="82" t="s">
        <v>35</v>
      </c>
      <c r="AN44" s="82" t="s">
        <v>35</v>
      </c>
      <c r="AO44" s="82" t="s">
        <v>35</v>
      </c>
      <c r="AP44" s="82" t="s">
        <v>35</v>
      </c>
      <c r="AQ44" s="82" t="s">
        <v>35</v>
      </c>
      <c r="AR44" s="82" t="s">
        <v>35</v>
      </c>
      <c r="AS44" s="82" t="s">
        <v>35</v>
      </c>
      <c r="AT44" s="82" t="s">
        <v>35</v>
      </c>
      <c r="AU44" s="82" t="s">
        <v>35</v>
      </c>
      <c r="AV44" s="67" t="s">
        <v>35</v>
      </c>
      <c r="AW44" s="425"/>
      <c r="AX44" s="425"/>
      <c r="AY44" s="425"/>
      <c r="AZ44" s="199"/>
      <c r="BA44" s="1089"/>
      <c r="BB44" s="585" t="s">
        <v>48</v>
      </c>
      <c r="BC44" s="61" t="s">
        <v>35</v>
      </c>
      <c r="BD44" s="57" t="s">
        <v>35</v>
      </c>
      <c r="BE44" s="57" t="s">
        <v>35</v>
      </c>
      <c r="BF44" s="57" t="s">
        <v>35</v>
      </c>
      <c r="BG44" s="52" t="s">
        <v>35</v>
      </c>
      <c r="BH44" s="61" t="s">
        <v>35</v>
      </c>
      <c r="BI44" s="57" t="s">
        <v>35</v>
      </c>
      <c r="BJ44" s="57" t="s">
        <v>35</v>
      </c>
      <c r="BK44" s="57" t="s">
        <v>35</v>
      </c>
      <c r="BL44" s="52" t="s">
        <v>35</v>
      </c>
      <c r="BM44" s="61" t="s">
        <v>35</v>
      </c>
      <c r="BN44" s="57" t="s">
        <v>35</v>
      </c>
      <c r="BO44" s="57" t="s">
        <v>35</v>
      </c>
      <c r="BP44" s="57" t="s">
        <v>35</v>
      </c>
      <c r="BQ44" s="52" t="s">
        <v>35</v>
      </c>
      <c r="BR44" s="61" t="s">
        <v>35</v>
      </c>
      <c r="BS44" s="57" t="s">
        <v>35</v>
      </c>
      <c r="BT44" s="57" t="s">
        <v>35</v>
      </c>
      <c r="BU44" s="57" t="s">
        <v>35</v>
      </c>
      <c r="BV44" s="57" t="s">
        <v>35</v>
      </c>
      <c r="BW44" s="57" t="s">
        <v>35</v>
      </c>
      <c r="BX44" s="57" t="s">
        <v>35</v>
      </c>
      <c r="BY44" s="46" t="s">
        <v>35</v>
      </c>
      <c r="BZ44" s="46" t="s">
        <v>35</v>
      </c>
      <c r="CA44" s="46" t="s">
        <v>35</v>
      </c>
      <c r="CB44" s="46" t="s">
        <v>35</v>
      </c>
      <c r="CC44" s="46" t="s">
        <v>35</v>
      </c>
      <c r="CD44" s="46" t="s">
        <v>35</v>
      </c>
      <c r="CE44" s="46" t="s">
        <v>35</v>
      </c>
      <c r="CF44" s="46" t="s">
        <v>35</v>
      </c>
      <c r="CG44" s="46" t="s">
        <v>35</v>
      </c>
      <c r="CH44" s="46" t="s">
        <v>35</v>
      </c>
      <c r="CI44" s="46" t="s">
        <v>35</v>
      </c>
      <c r="CJ44" s="46" t="s">
        <v>35</v>
      </c>
      <c r="CK44" s="46" t="s">
        <v>35</v>
      </c>
      <c r="CL44" s="46" t="s">
        <v>35</v>
      </c>
      <c r="CM44" s="46" t="s">
        <v>35</v>
      </c>
      <c r="CN44" s="46" t="s">
        <v>35</v>
      </c>
      <c r="CO44" s="46" t="s">
        <v>35</v>
      </c>
      <c r="CP44" s="46" t="s">
        <v>35</v>
      </c>
      <c r="CQ44" s="46" t="s">
        <v>35</v>
      </c>
      <c r="CR44" s="46" t="s">
        <v>35</v>
      </c>
      <c r="CS44" s="46" t="s">
        <v>35</v>
      </c>
      <c r="CT44" s="46" t="s">
        <v>35</v>
      </c>
      <c r="CU44" s="46" t="s">
        <v>35</v>
      </c>
      <c r="CV44" s="46" t="s">
        <v>35</v>
      </c>
      <c r="CW44" s="7"/>
      <c r="CX44" s="7"/>
      <c r="CY44" s="7"/>
      <c r="CZ44" s="7"/>
    </row>
    <row r="45" s="337" customFormat="true" ht="15" customHeight="true" x14ac:dyDescent="0.2">
      <c r="A45" s="1069" t="s">
        <v>52</v>
      </c>
      <c r="B45" s="387" t="s">
        <v>49</v>
      </c>
      <c r="C45" s="87" t="s">
        <v>35</v>
      </c>
      <c r="D45" s="82" t="s">
        <v>35</v>
      </c>
      <c r="E45" s="82" t="s">
        <v>35</v>
      </c>
      <c r="F45" s="82" t="s">
        <v>35</v>
      </c>
      <c r="G45" s="77" t="s">
        <v>35</v>
      </c>
      <c r="H45" s="72" t="s">
        <v>35</v>
      </c>
      <c r="I45" s="82" t="s">
        <v>35</v>
      </c>
      <c r="J45" s="82" t="s">
        <v>35</v>
      </c>
      <c r="K45" s="82" t="s">
        <v>35</v>
      </c>
      <c r="L45" s="67" t="s">
        <v>35</v>
      </c>
      <c r="M45" s="87" t="s">
        <v>35</v>
      </c>
      <c r="N45" s="82" t="s">
        <v>35</v>
      </c>
      <c r="O45" s="82" t="s">
        <v>35</v>
      </c>
      <c r="P45" s="82" t="s">
        <v>35</v>
      </c>
      <c r="Q45" s="77" t="s">
        <v>35</v>
      </c>
      <c r="R45" s="72" t="s">
        <v>35</v>
      </c>
      <c r="S45" s="82" t="s">
        <v>35</v>
      </c>
      <c r="T45" s="82" t="s">
        <v>35</v>
      </c>
      <c r="U45" s="82" t="s">
        <v>35</v>
      </c>
      <c r="V45" s="82" t="s">
        <v>35</v>
      </c>
      <c r="W45" s="82" t="s">
        <v>35</v>
      </c>
      <c r="X45" s="82" t="s">
        <v>35</v>
      </c>
      <c r="Y45" s="82" t="s">
        <v>35</v>
      </c>
      <c r="Z45" s="82" t="s">
        <v>35</v>
      </c>
      <c r="AA45" s="82" t="s">
        <v>35</v>
      </c>
      <c r="AB45" s="82" t="s">
        <v>35</v>
      </c>
      <c r="AC45" s="82" t="s">
        <v>35</v>
      </c>
      <c r="AD45" s="82" t="s">
        <v>35</v>
      </c>
      <c r="AE45" s="82" t="s">
        <v>35</v>
      </c>
      <c r="AF45" s="82" t="s">
        <v>35</v>
      </c>
      <c r="AG45" s="82" t="s">
        <v>35</v>
      </c>
      <c r="AH45" s="82" t="s">
        <v>35</v>
      </c>
      <c r="AI45" s="82" t="s">
        <v>35</v>
      </c>
      <c r="AJ45" s="82" t="s">
        <v>35</v>
      </c>
      <c r="AK45" s="82" t="s">
        <v>35</v>
      </c>
      <c r="AL45" s="82" t="s">
        <v>35</v>
      </c>
      <c r="AM45" s="82" t="s">
        <v>35</v>
      </c>
      <c r="AN45" s="82" t="s">
        <v>35</v>
      </c>
      <c r="AO45" s="82" t="s">
        <v>35</v>
      </c>
      <c r="AP45" s="82" t="s">
        <v>35</v>
      </c>
      <c r="AQ45" s="82" t="s">
        <v>35</v>
      </c>
      <c r="AR45" s="82" t="s">
        <v>35</v>
      </c>
      <c r="AS45" s="82" t="s">
        <v>35</v>
      </c>
      <c r="AT45" s="82" t="s">
        <v>35</v>
      </c>
      <c r="AU45" s="82" t="s">
        <v>35</v>
      </c>
      <c r="AV45" s="67" t="s">
        <v>35</v>
      </c>
      <c r="AW45" s="425"/>
      <c r="AX45" s="425"/>
      <c r="AY45" s="425"/>
      <c r="AZ45" s="199"/>
      <c r="BA45" s="1089" t="s">
        <v>52</v>
      </c>
      <c r="BB45" s="585" t="s">
        <v>49</v>
      </c>
      <c r="BC45" s="61" t="s">
        <v>35</v>
      </c>
      <c r="BD45" s="57" t="s">
        <v>35</v>
      </c>
      <c r="BE45" s="57" t="s">
        <v>35</v>
      </c>
      <c r="BF45" s="57" t="s">
        <v>35</v>
      </c>
      <c r="BG45" s="52" t="s">
        <v>35</v>
      </c>
      <c r="BH45" s="61" t="s">
        <v>35</v>
      </c>
      <c r="BI45" s="57" t="s">
        <v>35</v>
      </c>
      <c r="BJ45" s="57" t="s">
        <v>35</v>
      </c>
      <c r="BK45" s="57" t="s">
        <v>35</v>
      </c>
      <c r="BL45" s="52" t="s">
        <v>35</v>
      </c>
      <c r="BM45" s="61" t="s">
        <v>35</v>
      </c>
      <c r="BN45" s="57" t="s">
        <v>35</v>
      </c>
      <c r="BO45" s="57" t="s">
        <v>35</v>
      </c>
      <c r="BP45" s="57" t="s">
        <v>35</v>
      </c>
      <c r="BQ45" s="52" t="s">
        <v>35</v>
      </c>
      <c r="BR45" s="61" t="s">
        <v>35</v>
      </c>
      <c r="BS45" s="57" t="s">
        <v>35</v>
      </c>
      <c r="BT45" s="57" t="s">
        <v>35</v>
      </c>
      <c r="BU45" s="57" t="s">
        <v>35</v>
      </c>
      <c r="BV45" s="57" t="s">
        <v>35</v>
      </c>
      <c r="BW45" s="57" t="s">
        <v>35</v>
      </c>
      <c r="BX45" s="57" t="s">
        <v>35</v>
      </c>
      <c r="BY45" s="46" t="s">
        <v>35</v>
      </c>
      <c r="BZ45" s="46" t="s">
        <v>35</v>
      </c>
      <c r="CA45" s="46" t="s">
        <v>35</v>
      </c>
      <c r="CB45" s="46" t="s">
        <v>35</v>
      </c>
      <c r="CC45" s="46" t="s">
        <v>35</v>
      </c>
      <c r="CD45" s="46" t="s">
        <v>35</v>
      </c>
      <c r="CE45" s="46" t="s">
        <v>35</v>
      </c>
      <c r="CF45" s="46" t="s">
        <v>35</v>
      </c>
      <c r="CG45" s="46" t="s">
        <v>35</v>
      </c>
      <c r="CH45" s="46" t="s">
        <v>35</v>
      </c>
      <c r="CI45" s="46" t="s">
        <v>35</v>
      </c>
      <c r="CJ45" s="46" t="s">
        <v>35</v>
      </c>
      <c r="CK45" s="46" t="s">
        <v>35</v>
      </c>
      <c r="CL45" s="46" t="s">
        <v>35</v>
      </c>
      <c r="CM45" s="46" t="s">
        <v>35</v>
      </c>
      <c r="CN45" s="46" t="s">
        <v>35</v>
      </c>
      <c r="CO45" s="46" t="s">
        <v>35</v>
      </c>
      <c r="CP45" s="46" t="s">
        <v>35</v>
      </c>
      <c r="CQ45" s="46" t="s">
        <v>35</v>
      </c>
      <c r="CR45" s="46" t="s">
        <v>35</v>
      </c>
      <c r="CS45" s="46" t="s">
        <v>35</v>
      </c>
      <c r="CT45" s="46" t="s">
        <v>35</v>
      </c>
      <c r="CU45" s="46" t="s">
        <v>35</v>
      </c>
      <c r="CV45" s="46" t="s">
        <v>35</v>
      </c>
      <c r="CW45" s="7"/>
      <c r="CX45" s="7"/>
      <c r="CY45" s="7"/>
      <c r="CZ45" s="7"/>
    </row>
    <row r="46" s="337" customFormat="true" ht="15" customHeight="true" x14ac:dyDescent="0.2">
      <c r="A46" s="1069"/>
      <c r="B46" s="387" t="s">
        <v>48</v>
      </c>
      <c r="C46" s="87" t="s">
        <v>35</v>
      </c>
      <c r="D46" s="82" t="s">
        <v>35</v>
      </c>
      <c r="E46" s="82" t="s">
        <v>35</v>
      </c>
      <c r="F46" s="82" t="s">
        <v>35</v>
      </c>
      <c r="G46" s="77" t="s">
        <v>35</v>
      </c>
      <c r="H46" s="72" t="s">
        <v>35</v>
      </c>
      <c r="I46" s="82" t="s">
        <v>35</v>
      </c>
      <c r="J46" s="82" t="s">
        <v>35</v>
      </c>
      <c r="K46" s="82" t="s">
        <v>35</v>
      </c>
      <c r="L46" s="67" t="s">
        <v>35</v>
      </c>
      <c r="M46" s="87" t="s">
        <v>35</v>
      </c>
      <c r="N46" s="82" t="s">
        <v>35</v>
      </c>
      <c r="O46" s="82" t="s">
        <v>35</v>
      </c>
      <c r="P46" s="82" t="s">
        <v>35</v>
      </c>
      <c r="Q46" s="77" t="s">
        <v>35</v>
      </c>
      <c r="R46" s="72" t="s">
        <v>35</v>
      </c>
      <c r="S46" s="82" t="s">
        <v>35</v>
      </c>
      <c r="T46" s="82" t="s">
        <v>35</v>
      </c>
      <c r="U46" s="82" t="s">
        <v>35</v>
      </c>
      <c r="V46" s="82" t="s">
        <v>35</v>
      </c>
      <c r="W46" s="82" t="s">
        <v>35</v>
      </c>
      <c r="X46" s="82" t="s">
        <v>35</v>
      </c>
      <c r="Y46" s="82" t="s">
        <v>35</v>
      </c>
      <c r="Z46" s="82" t="s">
        <v>35</v>
      </c>
      <c r="AA46" s="82" t="s">
        <v>35</v>
      </c>
      <c r="AB46" s="82" t="s">
        <v>35</v>
      </c>
      <c r="AC46" s="82" t="s">
        <v>35</v>
      </c>
      <c r="AD46" s="82" t="s">
        <v>35</v>
      </c>
      <c r="AE46" s="82" t="s">
        <v>35</v>
      </c>
      <c r="AF46" s="82" t="s">
        <v>35</v>
      </c>
      <c r="AG46" s="82" t="s">
        <v>35</v>
      </c>
      <c r="AH46" s="82" t="s">
        <v>35</v>
      </c>
      <c r="AI46" s="82" t="s">
        <v>35</v>
      </c>
      <c r="AJ46" s="82" t="s">
        <v>35</v>
      </c>
      <c r="AK46" s="82" t="s">
        <v>35</v>
      </c>
      <c r="AL46" s="82" t="s">
        <v>35</v>
      </c>
      <c r="AM46" s="82" t="s">
        <v>35</v>
      </c>
      <c r="AN46" s="82" t="s">
        <v>35</v>
      </c>
      <c r="AO46" s="82" t="s">
        <v>35</v>
      </c>
      <c r="AP46" s="82" t="s">
        <v>35</v>
      </c>
      <c r="AQ46" s="82" t="s">
        <v>35</v>
      </c>
      <c r="AR46" s="82" t="s">
        <v>35</v>
      </c>
      <c r="AS46" s="82" t="s">
        <v>35</v>
      </c>
      <c r="AT46" s="82" t="s">
        <v>35</v>
      </c>
      <c r="AU46" s="82" t="s">
        <v>35</v>
      </c>
      <c r="AV46" s="67" t="s">
        <v>35</v>
      </c>
      <c r="AW46" s="425"/>
      <c r="AX46" s="425"/>
      <c r="AY46" s="425"/>
      <c r="AZ46" s="199"/>
      <c r="BA46" s="1089"/>
      <c r="BB46" s="585" t="s">
        <v>48</v>
      </c>
      <c r="BC46" s="61" t="s">
        <v>35</v>
      </c>
      <c r="BD46" s="57" t="s">
        <v>35</v>
      </c>
      <c r="BE46" s="57" t="s">
        <v>35</v>
      </c>
      <c r="BF46" s="57" t="s">
        <v>35</v>
      </c>
      <c r="BG46" s="52" t="s">
        <v>35</v>
      </c>
      <c r="BH46" s="61" t="s">
        <v>35</v>
      </c>
      <c r="BI46" s="57" t="s">
        <v>35</v>
      </c>
      <c r="BJ46" s="57" t="s">
        <v>35</v>
      </c>
      <c r="BK46" s="57" t="s">
        <v>35</v>
      </c>
      <c r="BL46" s="52" t="s">
        <v>35</v>
      </c>
      <c r="BM46" s="61" t="s">
        <v>35</v>
      </c>
      <c r="BN46" s="57" t="s">
        <v>35</v>
      </c>
      <c r="BO46" s="57" t="s">
        <v>35</v>
      </c>
      <c r="BP46" s="57" t="s">
        <v>35</v>
      </c>
      <c r="BQ46" s="52" t="s">
        <v>35</v>
      </c>
      <c r="BR46" s="61" t="s">
        <v>35</v>
      </c>
      <c r="BS46" s="57" t="s">
        <v>35</v>
      </c>
      <c r="BT46" s="57" t="s">
        <v>35</v>
      </c>
      <c r="BU46" s="57" t="s">
        <v>35</v>
      </c>
      <c r="BV46" s="57" t="s">
        <v>35</v>
      </c>
      <c r="BW46" s="57" t="s">
        <v>35</v>
      </c>
      <c r="BX46" s="57" t="s">
        <v>35</v>
      </c>
      <c r="BY46" s="46" t="s">
        <v>35</v>
      </c>
      <c r="BZ46" s="46" t="s">
        <v>35</v>
      </c>
      <c r="CA46" s="46" t="s">
        <v>35</v>
      </c>
      <c r="CB46" s="46" t="s">
        <v>35</v>
      </c>
      <c r="CC46" s="46" t="s">
        <v>35</v>
      </c>
      <c r="CD46" s="46" t="s">
        <v>35</v>
      </c>
      <c r="CE46" s="46" t="s">
        <v>35</v>
      </c>
      <c r="CF46" s="46" t="s">
        <v>35</v>
      </c>
      <c r="CG46" s="46" t="s">
        <v>35</v>
      </c>
      <c r="CH46" s="46" t="s">
        <v>35</v>
      </c>
      <c r="CI46" s="46" t="s">
        <v>35</v>
      </c>
      <c r="CJ46" s="46" t="s">
        <v>35</v>
      </c>
      <c r="CK46" s="46" t="s">
        <v>35</v>
      </c>
      <c r="CL46" s="46" t="s">
        <v>35</v>
      </c>
      <c r="CM46" s="46" t="s">
        <v>35</v>
      </c>
      <c r="CN46" s="46" t="s">
        <v>35</v>
      </c>
      <c r="CO46" s="46" t="s">
        <v>35</v>
      </c>
      <c r="CP46" s="46" t="s">
        <v>35</v>
      </c>
      <c r="CQ46" s="46" t="s">
        <v>35</v>
      </c>
      <c r="CR46" s="46" t="s">
        <v>35</v>
      </c>
      <c r="CS46" s="46" t="s">
        <v>35</v>
      </c>
      <c r="CT46" s="46" t="s">
        <v>35</v>
      </c>
      <c r="CU46" s="46" t="s">
        <v>35</v>
      </c>
      <c r="CV46" s="46" t="s">
        <v>35</v>
      </c>
      <c r="CW46" s="7"/>
      <c r="CX46" s="7"/>
      <c r="CY46" s="7"/>
      <c r="CZ46" s="7"/>
    </row>
    <row r="47" s="332" customFormat="true" ht="15" customHeight="true" x14ac:dyDescent="0.2">
      <c r="A47" s="1069" t="s">
        <v>101</v>
      </c>
      <c r="B47" s="387" t="s">
        <v>100</v>
      </c>
      <c r="C47" s="87" t="s">
        <v>35</v>
      </c>
      <c r="D47" s="82" t="s">
        <v>35</v>
      </c>
      <c r="E47" s="82" t="s">
        <v>35</v>
      </c>
      <c r="F47" s="82" t="s">
        <v>35</v>
      </c>
      <c r="G47" s="77" t="s">
        <v>35</v>
      </c>
      <c r="H47" s="72" t="s">
        <v>35</v>
      </c>
      <c r="I47" s="82" t="s">
        <v>35</v>
      </c>
      <c r="J47" s="82" t="s">
        <v>35</v>
      </c>
      <c r="K47" s="82" t="s">
        <v>35</v>
      </c>
      <c r="L47" s="67" t="s">
        <v>35</v>
      </c>
      <c r="M47" s="87" t="s">
        <v>35</v>
      </c>
      <c r="N47" s="82" t="s">
        <v>35</v>
      </c>
      <c r="O47" s="82" t="s">
        <v>35</v>
      </c>
      <c r="P47" s="82" t="s">
        <v>35</v>
      </c>
      <c r="Q47" s="77" t="s">
        <v>35</v>
      </c>
      <c r="R47" s="72" t="s">
        <v>35</v>
      </c>
      <c r="S47" s="82" t="s">
        <v>35</v>
      </c>
      <c r="T47" s="82" t="s">
        <v>35</v>
      </c>
      <c r="U47" s="82" t="s">
        <v>35</v>
      </c>
      <c r="V47" s="82" t="s">
        <v>35</v>
      </c>
      <c r="W47" s="82" t="s">
        <v>35</v>
      </c>
      <c r="X47" s="82" t="s">
        <v>35</v>
      </c>
      <c r="Y47" s="82" t="s">
        <v>35</v>
      </c>
      <c r="Z47" s="82" t="s">
        <v>35</v>
      </c>
      <c r="AA47" s="82" t="s">
        <v>35</v>
      </c>
      <c r="AB47" s="82" t="s">
        <v>35</v>
      </c>
      <c r="AC47" s="82" t="s">
        <v>35</v>
      </c>
      <c r="AD47" s="82" t="s">
        <v>35</v>
      </c>
      <c r="AE47" s="82" t="s">
        <v>35</v>
      </c>
      <c r="AF47" s="82" t="s">
        <v>35</v>
      </c>
      <c r="AG47" s="82" t="s">
        <v>35</v>
      </c>
      <c r="AH47" s="82" t="s">
        <v>35</v>
      </c>
      <c r="AI47" s="82" t="s">
        <v>35</v>
      </c>
      <c r="AJ47" s="82" t="s">
        <v>35</v>
      </c>
      <c r="AK47" s="82" t="s">
        <v>35</v>
      </c>
      <c r="AL47" s="82" t="s">
        <v>35</v>
      </c>
      <c r="AM47" s="82" t="s">
        <v>35</v>
      </c>
      <c r="AN47" s="82" t="s">
        <v>35</v>
      </c>
      <c r="AO47" s="82" t="s">
        <v>35</v>
      </c>
      <c r="AP47" s="82" t="s">
        <v>35</v>
      </c>
      <c r="AQ47" s="82" t="s">
        <v>35</v>
      </c>
      <c r="AR47" s="82" t="s">
        <v>35</v>
      </c>
      <c r="AS47" s="82" t="s">
        <v>35</v>
      </c>
      <c r="AT47" s="82" t="s">
        <v>35</v>
      </c>
      <c r="AU47" s="82" t="s">
        <v>35</v>
      </c>
      <c r="AV47" s="67" t="s">
        <v>35</v>
      </c>
      <c r="AW47" s="8"/>
      <c r="AX47" s="8"/>
      <c r="AY47" s="8"/>
      <c r="AZ47" s="360"/>
      <c r="BA47" s="1089" t="s">
        <v>101</v>
      </c>
      <c r="BB47" s="585" t="s">
        <v>100</v>
      </c>
      <c r="BC47" s="61" t="s">
        <v>35</v>
      </c>
      <c r="BD47" s="57" t="s">
        <v>35</v>
      </c>
      <c r="BE47" s="57" t="s">
        <v>35</v>
      </c>
      <c r="BF47" s="57" t="s">
        <v>35</v>
      </c>
      <c r="BG47" s="52" t="s">
        <v>35</v>
      </c>
      <c r="BH47" s="61" t="s">
        <v>35</v>
      </c>
      <c r="BI47" s="57" t="s">
        <v>35</v>
      </c>
      <c r="BJ47" s="57" t="s">
        <v>35</v>
      </c>
      <c r="BK47" s="57" t="s">
        <v>35</v>
      </c>
      <c r="BL47" s="52" t="s">
        <v>35</v>
      </c>
      <c r="BM47" s="61" t="s">
        <v>35</v>
      </c>
      <c r="BN47" s="57" t="s">
        <v>35</v>
      </c>
      <c r="BO47" s="57" t="s">
        <v>35</v>
      </c>
      <c r="BP47" s="57" t="s">
        <v>35</v>
      </c>
      <c r="BQ47" s="52" t="s">
        <v>35</v>
      </c>
      <c r="BR47" s="61" t="s">
        <v>35</v>
      </c>
      <c r="BS47" s="57" t="s">
        <v>35</v>
      </c>
      <c r="BT47" s="57" t="s">
        <v>35</v>
      </c>
      <c r="BU47" s="57" t="s">
        <v>35</v>
      </c>
      <c r="BV47" s="57" t="s">
        <v>35</v>
      </c>
      <c r="BW47" s="57" t="s">
        <v>35</v>
      </c>
      <c r="BX47" s="57" t="s">
        <v>35</v>
      </c>
      <c r="BY47" s="46" t="s">
        <v>35</v>
      </c>
      <c r="BZ47" s="46" t="s">
        <v>35</v>
      </c>
      <c r="CA47" s="46" t="s">
        <v>35</v>
      </c>
      <c r="CB47" s="46" t="s">
        <v>35</v>
      </c>
      <c r="CC47" s="46" t="s">
        <v>35</v>
      </c>
      <c r="CD47" s="46" t="s">
        <v>35</v>
      </c>
      <c r="CE47" s="46" t="s">
        <v>35</v>
      </c>
      <c r="CF47" s="46" t="s">
        <v>35</v>
      </c>
      <c r="CG47" s="46" t="s">
        <v>35</v>
      </c>
      <c r="CH47" s="46" t="s">
        <v>35</v>
      </c>
      <c r="CI47" s="46" t="s">
        <v>35</v>
      </c>
      <c r="CJ47" s="46" t="s">
        <v>35</v>
      </c>
      <c r="CK47" s="46" t="s">
        <v>35</v>
      </c>
      <c r="CL47" s="46" t="s">
        <v>35</v>
      </c>
      <c r="CM47" s="46" t="s">
        <v>35</v>
      </c>
      <c r="CN47" s="46" t="s">
        <v>35</v>
      </c>
      <c r="CO47" s="46" t="s">
        <v>35</v>
      </c>
      <c r="CP47" s="46" t="s">
        <v>35</v>
      </c>
      <c r="CQ47" s="46" t="s">
        <v>35</v>
      </c>
      <c r="CR47" s="46" t="s">
        <v>35</v>
      </c>
      <c r="CS47" s="46" t="s">
        <v>35</v>
      </c>
      <c r="CT47" s="46" t="s">
        <v>35</v>
      </c>
      <c r="CU47" s="46" t="s">
        <v>35</v>
      </c>
      <c r="CV47" s="46" t="s">
        <v>35</v>
      </c>
      <c r="CW47" s="7"/>
      <c r="CX47" s="7"/>
      <c r="CY47" s="7"/>
      <c r="CZ47" s="7"/>
    </row>
    <row r="48" s="332" customFormat="true" ht="15" customHeight="true" x14ac:dyDescent="0.2">
      <c r="A48" s="1069"/>
      <c r="B48" s="387" t="s">
        <v>99</v>
      </c>
      <c r="C48" s="87" t="s">
        <v>35</v>
      </c>
      <c r="D48" s="82" t="s">
        <v>35</v>
      </c>
      <c r="E48" s="82" t="s">
        <v>35</v>
      </c>
      <c r="F48" s="82" t="s">
        <v>35</v>
      </c>
      <c r="G48" s="77" t="s">
        <v>35</v>
      </c>
      <c r="H48" s="72" t="s">
        <v>35</v>
      </c>
      <c r="I48" s="82" t="s">
        <v>35</v>
      </c>
      <c r="J48" s="82" t="s">
        <v>35</v>
      </c>
      <c r="K48" s="82" t="s">
        <v>35</v>
      </c>
      <c r="L48" s="67" t="s">
        <v>35</v>
      </c>
      <c r="M48" s="87" t="s">
        <v>35</v>
      </c>
      <c r="N48" s="82" t="s">
        <v>35</v>
      </c>
      <c r="O48" s="82" t="s">
        <v>35</v>
      </c>
      <c r="P48" s="82" t="s">
        <v>35</v>
      </c>
      <c r="Q48" s="77" t="s">
        <v>35</v>
      </c>
      <c r="R48" s="72" t="s">
        <v>35</v>
      </c>
      <c r="S48" s="82" t="s">
        <v>35</v>
      </c>
      <c r="T48" s="82" t="s">
        <v>35</v>
      </c>
      <c r="U48" s="82" t="s">
        <v>35</v>
      </c>
      <c r="V48" s="82" t="s">
        <v>35</v>
      </c>
      <c r="W48" s="82" t="s">
        <v>35</v>
      </c>
      <c r="X48" s="82" t="s">
        <v>35</v>
      </c>
      <c r="Y48" s="82" t="s">
        <v>35</v>
      </c>
      <c r="Z48" s="82" t="s">
        <v>35</v>
      </c>
      <c r="AA48" s="82" t="s">
        <v>35</v>
      </c>
      <c r="AB48" s="82" t="s">
        <v>35</v>
      </c>
      <c r="AC48" s="82" t="s">
        <v>35</v>
      </c>
      <c r="AD48" s="82" t="s">
        <v>35</v>
      </c>
      <c r="AE48" s="82" t="s">
        <v>35</v>
      </c>
      <c r="AF48" s="82" t="s">
        <v>35</v>
      </c>
      <c r="AG48" s="82" t="s">
        <v>35</v>
      </c>
      <c r="AH48" s="82" t="s">
        <v>35</v>
      </c>
      <c r="AI48" s="82" t="s">
        <v>35</v>
      </c>
      <c r="AJ48" s="82" t="s">
        <v>35</v>
      </c>
      <c r="AK48" s="82" t="s">
        <v>35</v>
      </c>
      <c r="AL48" s="82" t="s">
        <v>35</v>
      </c>
      <c r="AM48" s="82" t="s">
        <v>35</v>
      </c>
      <c r="AN48" s="82" t="s">
        <v>35</v>
      </c>
      <c r="AO48" s="82" t="s">
        <v>35</v>
      </c>
      <c r="AP48" s="82" t="s">
        <v>35</v>
      </c>
      <c r="AQ48" s="82" t="s">
        <v>35</v>
      </c>
      <c r="AR48" s="82" t="s">
        <v>35</v>
      </c>
      <c r="AS48" s="82" t="s">
        <v>35</v>
      </c>
      <c r="AT48" s="82" t="s">
        <v>35</v>
      </c>
      <c r="AU48" s="82" t="s">
        <v>35</v>
      </c>
      <c r="AV48" s="67" t="s">
        <v>35</v>
      </c>
      <c r="AW48" s="8"/>
      <c r="AX48" s="8"/>
      <c r="AY48" s="8"/>
      <c r="AZ48" s="360"/>
      <c r="BA48" s="1089"/>
      <c r="BB48" s="585" t="s">
        <v>99</v>
      </c>
      <c r="BC48" s="61" t="s">
        <v>35</v>
      </c>
      <c r="BD48" s="57" t="s">
        <v>35</v>
      </c>
      <c r="BE48" s="57" t="s">
        <v>35</v>
      </c>
      <c r="BF48" s="57" t="s">
        <v>35</v>
      </c>
      <c r="BG48" s="52" t="s">
        <v>35</v>
      </c>
      <c r="BH48" s="61" t="s">
        <v>35</v>
      </c>
      <c r="BI48" s="57" t="s">
        <v>35</v>
      </c>
      <c r="BJ48" s="57" t="s">
        <v>35</v>
      </c>
      <c r="BK48" s="57" t="s">
        <v>35</v>
      </c>
      <c r="BL48" s="52" t="s">
        <v>35</v>
      </c>
      <c r="BM48" s="61" t="s">
        <v>35</v>
      </c>
      <c r="BN48" s="57" t="s">
        <v>35</v>
      </c>
      <c r="BO48" s="57" t="s">
        <v>35</v>
      </c>
      <c r="BP48" s="57" t="s">
        <v>35</v>
      </c>
      <c r="BQ48" s="52" t="s">
        <v>35</v>
      </c>
      <c r="BR48" s="61" t="s">
        <v>35</v>
      </c>
      <c r="BS48" s="57" t="s">
        <v>35</v>
      </c>
      <c r="BT48" s="57" t="s">
        <v>35</v>
      </c>
      <c r="BU48" s="57" t="s">
        <v>35</v>
      </c>
      <c r="BV48" s="57" t="s">
        <v>35</v>
      </c>
      <c r="BW48" s="57" t="s">
        <v>35</v>
      </c>
      <c r="BX48" s="57" t="s">
        <v>35</v>
      </c>
      <c r="BY48" s="46" t="s">
        <v>35</v>
      </c>
      <c r="BZ48" s="46" t="s">
        <v>35</v>
      </c>
      <c r="CA48" s="46" t="s">
        <v>35</v>
      </c>
      <c r="CB48" s="46" t="s">
        <v>35</v>
      </c>
      <c r="CC48" s="46" t="s">
        <v>35</v>
      </c>
      <c r="CD48" s="46" t="s">
        <v>35</v>
      </c>
      <c r="CE48" s="46" t="s">
        <v>35</v>
      </c>
      <c r="CF48" s="46" t="s">
        <v>35</v>
      </c>
      <c r="CG48" s="46" t="s">
        <v>35</v>
      </c>
      <c r="CH48" s="46" t="s">
        <v>35</v>
      </c>
      <c r="CI48" s="46" t="s">
        <v>35</v>
      </c>
      <c r="CJ48" s="46" t="s">
        <v>35</v>
      </c>
      <c r="CK48" s="46" t="s">
        <v>35</v>
      </c>
      <c r="CL48" s="46" t="s">
        <v>35</v>
      </c>
      <c r="CM48" s="46" t="s">
        <v>35</v>
      </c>
      <c r="CN48" s="46" t="s">
        <v>35</v>
      </c>
      <c r="CO48" s="46" t="s">
        <v>35</v>
      </c>
      <c r="CP48" s="46" t="s">
        <v>35</v>
      </c>
      <c r="CQ48" s="46" t="s">
        <v>35</v>
      </c>
      <c r="CR48" s="46" t="s">
        <v>35</v>
      </c>
      <c r="CS48" s="46" t="s">
        <v>35</v>
      </c>
      <c r="CT48" s="46" t="s">
        <v>35</v>
      </c>
      <c r="CU48" s="46" t="s">
        <v>35</v>
      </c>
      <c r="CV48" s="46" t="s">
        <v>35</v>
      </c>
      <c r="CW48" s="7"/>
      <c r="CX48" s="7"/>
      <c r="CY48" s="7"/>
      <c r="CZ48" s="7"/>
    </row>
    <row r="49" s="332" customFormat="true" ht="15" customHeight="true" x14ac:dyDescent="0.2">
      <c r="A49" s="1069"/>
      <c r="B49" s="387" t="s">
        <v>68</v>
      </c>
      <c r="C49" s="87" t="s">
        <v>35</v>
      </c>
      <c r="D49" s="82" t="s">
        <v>35</v>
      </c>
      <c r="E49" s="82" t="s">
        <v>35</v>
      </c>
      <c r="F49" s="82" t="s">
        <v>35</v>
      </c>
      <c r="G49" s="77" t="s">
        <v>35</v>
      </c>
      <c r="H49" s="72" t="s">
        <v>35</v>
      </c>
      <c r="I49" s="82" t="s">
        <v>35</v>
      </c>
      <c r="J49" s="82" t="s">
        <v>35</v>
      </c>
      <c r="K49" s="82" t="s">
        <v>35</v>
      </c>
      <c r="L49" s="67" t="s">
        <v>35</v>
      </c>
      <c r="M49" s="87" t="s">
        <v>35</v>
      </c>
      <c r="N49" s="82" t="s">
        <v>35</v>
      </c>
      <c r="O49" s="82" t="s">
        <v>35</v>
      </c>
      <c r="P49" s="82" t="s">
        <v>35</v>
      </c>
      <c r="Q49" s="77" t="s">
        <v>35</v>
      </c>
      <c r="R49" s="72" t="s">
        <v>35</v>
      </c>
      <c r="S49" s="82" t="s">
        <v>35</v>
      </c>
      <c r="T49" s="82" t="s">
        <v>35</v>
      </c>
      <c r="U49" s="82" t="s">
        <v>35</v>
      </c>
      <c r="V49" s="82" t="s">
        <v>35</v>
      </c>
      <c r="W49" s="82" t="s">
        <v>35</v>
      </c>
      <c r="X49" s="82" t="s">
        <v>35</v>
      </c>
      <c r="Y49" s="82" t="s">
        <v>35</v>
      </c>
      <c r="Z49" s="82" t="s">
        <v>35</v>
      </c>
      <c r="AA49" s="82" t="s">
        <v>35</v>
      </c>
      <c r="AB49" s="82" t="s">
        <v>35</v>
      </c>
      <c r="AC49" s="82" t="s">
        <v>35</v>
      </c>
      <c r="AD49" s="82" t="s">
        <v>35</v>
      </c>
      <c r="AE49" s="82" t="s">
        <v>35</v>
      </c>
      <c r="AF49" s="82" t="s">
        <v>35</v>
      </c>
      <c r="AG49" s="82" t="s">
        <v>35</v>
      </c>
      <c r="AH49" s="82" t="s">
        <v>35</v>
      </c>
      <c r="AI49" s="82" t="s">
        <v>35</v>
      </c>
      <c r="AJ49" s="82" t="s">
        <v>35</v>
      </c>
      <c r="AK49" s="82" t="s">
        <v>35</v>
      </c>
      <c r="AL49" s="82" t="s">
        <v>35</v>
      </c>
      <c r="AM49" s="82" t="s">
        <v>35</v>
      </c>
      <c r="AN49" s="82" t="s">
        <v>35</v>
      </c>
      <c r="AO49" s="82" t="s">
        <v>35</v>
      </c>
      <c r="AP49" s="82" t="s">
        <v>35</v>
      </c>
      <c r="AQ49" s="82" t="s">
        <v>35</v>
      </c>
      <c r="AR49" s="82" t="s">
        <v>35</v>
      </c>
      <c r="AS49" s="82" t="s">
        <v>35</v>
      </c>
      <c r="AT49" s="82" t="s">
        <v>35</v>
      </c>
      <c r="AU49" s="82" t="s">
        <v>35</v>
      </c>
      <c r="AV49" s="67" t="s">
        <v>35</v>
      </c>
      <c r="AW49" s="8"/>
      <c r="AX49" s="8"/>
      <c r="AY49" s="8"/>
      <c r="AZ49" s="360"/>
      <c r="BA49" s="1089"/>
      <c r="BB49" s="585" t="s">
        <v>68</v>
      </c>
      <c r="BC49" s="61" t="s">
        <v>35</v>
      </c>
      <c r="BD49" s="57" t="s">
        <v>35</v>
      </c>
      <c r="BE49" s="57" t="s">
        <v>35</v>
      </c>
      <c r="BF49" s="57" t="s">
        <v>35</v>
      </c>
      <c r="BG49" s="52" t="s">
        <v>35</v>
      </c>
      <c r="BH49" s="61" t="s">
        <v>35</v>
      </c>
      <c r="BI49" s="57" t="s">
        <v>35</v>
      </c>
      <c r="BJ49" s="57" t="s">
        <v>35</v>
      </c>
      <c r="BK49" s="57" t="s">
        <v>35</v>
      </c>
      <c r="BL49" s="52" t="s">
        <v>35</v>
      </c>
      <c r="BM49" s="61" t="s">
        <v>35</v>
      </c>
      <c r="BN49" s="57" t="s">
        <v>35</v>
      </c>
      <c r="BO49" s="57" t="s">
        <v>35</v>
      </c>
      <c r="BP49" s="57" t="s">
        <v>35</v>
      </c>
      <c r="BQ49" s="52" t="s">
        <v>35</v>
      </c>
      <c r="BR49" s="61" t="s">
        <v>35</v>
      </c>
      <c r="BS49" s="57" t="s">
        <v>35</v>
      </c>
      <c r="BT49" s="57" t="s">
        <v>35</v>
      </c>
      <c r="BU49" s="57" t="s">
        <v>35</v>
      </c>
      <c r="BV49" s="57" t="s">
        <v>35</v>
      </c>
      <c r="BW49" s="57" t="s">
        <v>35</v>
      </c>
      <c r="BX49" s="57" t="s">
        <v>35</v>
      </c>
      <c r="BY49" s="46" t="s">
        <v>35</v>
      </c>
      <c r="BZ49" s="46" t="s">
        <v>35</v>
      </c>
      <c r="CA49" s="46" t="s">
        <v>35</v>
      </c>
      <c r="CB49" s="46" t="s">
        <v>35</v>
      </c>
      <c r="CC49" s="46" t="s">
        <v>35</v>
      </c>
      <c r="CD49" s="46" t="s">
        <v>35</v>
      </c>
      <c r="CE49" s="46" t="s">
        <v>35</v>
      </c>
      <c r="CF49" s="46" t="s">
        <v>35</v>
      </c>
      <c r="CG49" s="46" t="s">
        <v>35</v>
      </c>
      <c r="CH49" s="46" t="s">
        <v>35</v>
      </c>
      <c r="CI49" s="46" t="s">
        <v>35</v>
      </c>
      <c r="CJ49" s="46" t="s">
        <v>35</v>
      </c>
      <c r="CK49" s="46" t="s">
        <v>35</v>
      </c>
      <c r="CL49" s="46" t="s">
        <v>35</v>
      </c>
      <c r="CM49" s="46" t="s">
        <v>35</v>
      </c>
      <c r="CN49" s="46" t="s">
        <v>35</v>
      </c>
      <c r="CO49" s="46" t="s">
        <v>35</v>
      </c>
      <c r="CP49" s="46" t="s">
        <v>35</v>
      </c>
      <c r="CQ49" s="46" t="s">
        <v>35</v>
      </c>
      <c r="CR49" s="46" t="s">
        <v>35</v>
      </c>
      <c r="CS49" s="46" t="s">
        <v>35</v>
      </c>
      <c r="CT49" s="46" t="s">
        <v>35</v>
      </c>
      <c r="CU49" s="46" t="s">
        <v>35</v>
      </c>
      <c r="CV49" s="46" t="s">
        <v>35</v>
      </c>
      <c r="CW49" s="7"/>
      <c r="CX49" s="7"/>
      <c r="CY49" s="7"/>
      <c r="CZ49" s="7"/>
    </row>
    <row r="50" s="332" customFormat="true" ht="15" customHeight="true" x14ac:dyDescent="0.2">
      <c r="A50" s="1069" t="s">
        <v>102</v>
      </c>
      <c r="B50" s="387" t="s">
        <v>100</v>
      </c>
      <c r="C50" s="87" t="s">
        <v>35</v>
      </c>
      <c r="D50" s="82" t="s">
        <v>35</v>
      </c>
      <c r="E50" s="82" t="s">
        <v>35</v>
      </c>
      <c r="F50" s="82" t="s">
        <v>35</v>
      </c>
      <c r="G50" s="77" t="s">
        <v>35</v>
      </c>
      <c r="H50" s="72" t="s">
        <v>35</v>
      </c>
      <c r="I50" s="82" t="s">
        <v>35</v>
      </c>
      <c r="J50" s="82" t="s">
        <v>35</v>
      </c>
      <c r="K50" s="82" t="s">
        <v>35</v>
      </c>
      <c r="L50" s="67" t="s">
        <v>35</v>
      </c>
      <c r="M50" s="87" t="s">
        <v>35</v>
      </c>
      <c r="N50" s="82" t="s">
        <v>35</v>
      </c>
      <c r="O50" s="82" t="s">
        <v>35</v>
      </c>
      <c r="P50" s="82" t="s">
        <v>35</v>
      </c>
      <c r="Q50" s="77" t="s">
        <v>35</v>
      </c>
      <c r="R50" s="72" t="s">
        <v>35</v>
      </c>
      <c r="S50" s="82" t="s">
        <v>35</v>
      </c>
      <c r="T50" s="82" t="s">
        <v>35</v>
      </c>
      <c r="U50" s="82" t="s">
        <v>35</v>
      </c>
      <c r="V50" s="82" t="s">
        <v>35</v>
      </c>
      <c r="W50" s="82" t="s">
        <v>35</v>
      </c>
      <c r="X50" s="82" t="s">
        <v>35</v>
      </c>
      <c r="Y50" s="82" t="s">
        <v>35</v>
      </c>
      <c r="Z50" s="82" t="s">
        <v>35</v>
      </c>
      <c r="AA50" s="82" t="s">
        <v>35</v>
      </c>
      <c r="AB50" s="82" t="s">
        <v>35</v>
      </c>
      <c r="AC50" s="82" t="s">
        <v>35</v>
      </c>
      <c r="AD50" s="82" t="s">
        <v>35</v>
      </c>
      <c r="AE50" s="82" t="s">
        <v>35</v>
      </c>
      <c r="AF50" s="82" t="s">
        <v>35</v>
      </c>
      <c r="AG50" s="82" t="s">
        <v>35</v>
      </c>
      <c r="AH50" s="82" t="s">
        <v>35</v>
      </c>
      <c r="AI50" s="82" t="s">
        <v>35</v>
      </c>
      <c r="AJ50" s="82" t="s">
        <v>35</v>
      </c>
      <c r="AK50" s="82" t="s">
        <v>35</v>
      </c>
      <c r="AL50" s="82" t="s">
        <v>35</v>
      </c>
      <c r="AM50" s="82" t="s">
        <v>35</v>
      </c>
      <c r="AN50" s="82" t="s">
        <v>35</v>
      </c>
      <c r="AO50" s="82" t="s">
        <v>35</v>
      </c>
      <c r="AP50" s="82" t="s">
        <v>35</v>
      </c>
      <c r="AQ50" s="82" t="s">
        <v>35</v>
      </c>
      <c r="AR50" s="82" t="s">
        <v>35</v>
      </c>
      <c r="AS50" s="82" t="s">
        <v>35</v>
      </c>
      <c r="AT50" s="82" t="s">
        <v>35</v>
      </c>
      <c r="AU50" s="82" t="s">
        <v>35</v>
      </c>
      <c r="AV50" s="67" t="s">
        <v>35</v>
      </c>
      <c r="AW50" s="8"/>
      <c r="AX50" s="8"/>
      <c r="AY50" s="8"/>
      <c r="AZ50" s="360"/>
      <c r="BA50" s="1089" t="s">
        <v>102</v>
      </c>
      <c r="BB50" s="585" t="s">
        <v>100</v>
      </c>
      <c r="BC50" s="61" t="s">
        <v>35</v>
      </c>
      <c r="BD50" s="57" t="s">
        <v>35</v>
      </c>
      <c r="BE50" s="57" t="s">
        <v>35</v>
      </c>
      <c r="BF50" s="57" t="s">
        <v>35</v>
      </c>
      <c r="BG50" s="52" t="s">
        <v>35</v>
      </c>
      <c r="BH50" s="61" t="s">
        <v>35</v>
      </c>
      <c r="BI50" s="57" t="s">
        <v>35</v>
      </c>
      <c r="BJ50" s="57" t="s">
        <v>35</v>
      </c>
      <c r="BK50" s="57" t="s">
        <v>35</v>
      </c>
      <c r="BL50" s="52" t="s">
        <v>35</v>
      </c>
      <c r="BM50" s="61" t="s">
        <v>35</v>
      </c>
      <c r="BN50" s="57" t="s">
        <v>35</v>
      </c>
      <c r="BO50" s="57" t="s">
        <v>35</v>
      </c>
      <c r="BP50" s="57" t="s">
        <v>35</v>
      </c>
      <c r="BQ50" s="52" t="s">
        <v>35</v>
      </c>
      <c r="BR50" s="61" t="s">
        <v>35</v>
      </c>
      <c r="BS50" s="57" t="s">
        <v>35</v>
      </c>
      <c r="BT50" s="57" t="s">
        <v>35</v>
      </c>
      <c r="BU50" s="57" t="s">
        <v>35</v>
      </c>
      <c r="BV50" s="57" t="s">
        <v>35</v>
      </c>
      <c r="BW50" s="57" t="s">
        <v>35</v>
      </c>
      <c r="BX50" s="57" t="s">
        <v>35</v>
      </c>
      <c r="BY50" s="46" t="s">
        <v>35</v>
      </c>
      <c r="BZ50" s="46" t="s">
        <v>35</v>
      </c>
      <c r="CA50" s="46" t="s">
        <v>35</v>
      </c>
      <c r="CB50" s="46" t="s">
        <v>35</v>
      </c>
      <c r="CC50" s="46" t="s">
        <v>35</v>
      </c>
      <c r="CD50" s="46" t="s">
        <v>35</v>
      </c>
      <c r="CE50" s="46" t="s">
        <v>35</v>
      </c>
      <c r="CF50" s="46" t="s">
        <v>35</v>
      </c>
      <c r="CG50" s="46" t="s">
        <v>35</v>
      </c>
      <c r="CH50" s="46" t="s">
        <v>35</v>
      </c>
      <c r="CI50" s="46" t="s">
        <v>35</v>
      </c>
      <c r="CJ50" s="46" t="s">
        <v>35</v>
      </c>
      <c r="CK50" s="46" t="s">
        <v>35</v>
      </c>
      <c r="CL50" s="46" t="s">
        <v>35</v>
      </c>
      <c r="CM50" s="46" t="s">
        <v>35</v>
      </c>
      <c r="CN50" s="46" t="s">
        <v>35</v>
      </c>
      <c r="CO50" s="46" t="s">
        <v>35</v>
      </c>
      <c r="CP50" s="46" t="s">
        <v>35</v>
      </c>
      <c r="CQ50" s="46" t="s">
        <v>35</v>
      </c>
      <c r="CR50" s="46" t="s">
        <v>35</v>
      </c>
      <c r="CS50" s="46" t="s">
        <v>35</v>
      </c>
      <c r="CT50" s="46" t="s">
        <v>35</v>
      </c>
      <c r="CU50" s="46" t="s">
        <v>35</v>
      </c>
      <c r="CV50" s="46" t="s">
        <v>35</v>
      </c>
      <c r="CW50" s="7"/>
      <c r="CX50" s="7"/>
      <c r="CY50" s="7"/>
      <c r="CZ50" s="7"/>
    </row>
    <row r="51" s="332" customFormat="true" ht="15" customHeight="true" x14ac:dyDescent="0.2">
      <c r="A51" s="1069"/>
      <c r="B51" s="387" t="s">
        <v>99</v>
      </c>
      <c r="C51" s="87" t="s">
        <v>35</v>
      </c>
      <c r="D51" s="82" t="s">
        <v>35</v>
      </c>
      <c r="E51" s="82" t="s">
        <v>35</v>
      </c>
      <c r="F51" s="82" t="s">
        <v>35</v>
      </c>
      <c r="G51" s="77" t="s">
        <v>35</v>
      </c>
      <c r="H51" s="72" t="s">
        <v>35</v>
      </c>
      <c r="I51" s="82" t="s">
        <v>35</v>
      </c>
      <c r="J51" s="82" t="s">
        <v>35</v>
      </c>
      <c r="K51" s="82" t="s">
        <v>35</v>
      </c>
      <c r="L51" s="67" t="s">
        <v>35</v>
      </c>
      <c r="M51" s="87" t="s">
        <v>35</v>
      </c>
      <c r="N51" s="82" t="s">
        <v>35</v>
      </c>
      <c r="O51" s="82" t="s">
        <v>35</v>
      </c>
      <c r="P51" s="82" t="s">
        <v>35</v>
      </c>
      <c r="Q51" s="77" t="s">
        <v>35</v>
      </c>
      <c r="R51" s="72" t="s">
        <v>35</v>
      </c>
      <c r="S51" s="82" t="s">
        <v>35</v>
      </c>
      <c r="T51" s="82" t="s">
        <v>35</v>
      </c>
      <c r="U51" s="82" t="s">
        <v>35</v>
      </c>
      <c r="V51" s="82" t="s">
        <v>35</v>
      </c>
      <c r="W51" s="82" t="s">
        <v>35</v>
      </c>
      <c r="X51" s="82" t="s">
        <v>35</v>
      </c>
      <c r="Y51" s="82" t="s">
        <v>35</v>
      </c>
      <c r="Z51" s="82" t="s">
        <v>35</v>
      </c>
      <c r="AA51" s="82" t="s">
        <v>35</v>
      </c>
      <c r="AB51" s="82" t="s">
        <v>35</v>
      </c>
      <c r="AC51" s="82" t="s">
        <v>35</v>
      </c>
      <c r="AD51" s="82" t="s">
        <v>35</v>
      </c>
      <c r="AE51" s="82" t="s">
        <v>35</v>
      </c>
      <c r="AF51" s="82" t="s">
        <v>35</v>
      </c>
      <c r="AG51" s="82" t="s">
        <v>35</v>
      </c>
      <c r="AH51" s="82" t="s">
        <v>35</v>
      </c>
      <c r="AI51" s="82" t="s">
        <v>35</v>
      </c>
      <c r="AJ51" s="82" t="s">
        <v>35</v>
      </c>
      <c r="AK51" s="82" t="s">
        <v>35</v>
      </c>
      <c r="AL51" s="82" t="s">
        <v>35</v>
      </c>
      <c r="AM51" s="82" t="s">
        <v>35</v>
      </c>
      <c r="AN51" s="82" t="s">
        <v>35</v>
      </c>
      <c r="AO51" s="82" t="s">
        <v>35</v>
      </c>
      <c r="AP51" s="82" t="s">
        <v>35</v>
      </c>
      <c r="AQ51" s="82" t="s">
        <v>35</v>
      </c>
      <c r="AR51" s="82" t="s">
        <v>35</v>
      </c>
      <c r="AS51" s="82" t="s">
        <v>35</v>
      </c>
      <c r="AT51" s="82" t="s">
        <v>35</v>
      </c>
      <c r="AU51" s="82" t="s">
        <v>35</v>
      </c>
      <c r="AV51" s="67" t="s">
        <v>35</v>
      </c>
      <c r="AW51" s="8"/>
      <c r="AX51" s="8"/>
      <c r="AY51" s="8"/>
      <c r="AZ51" s="360"/>
      <c r="BA51" s="1089"/>
      <c r="BB51" s="585" t="s">
        <v>99</v>
      </c>
      <c r="BC51" s="61" t="s">
        <v>35</v>
      </c>
      <c r="BD51" s="57" t="s">
        <v>35</v>
      </c>
      <c r="BE51" s="57" t="s">
        <v>35</v>
      </c>
      <c r="BF51" s="57" t="s">
        <v>35</v>
      </c>
      <c r="BG51" s="52" t="s">
        <v>35</v>
      </c>
      <c r="BH51" s="61" t="s">
        <v>35</v>
      </c>
      <c r="BI51" s="57" t="s">
        <v>35</v>
      </c>
      <c r="BJ51" s="57" t="s">
        <v>35</v>
      </c>
      <c r="BK51" s="57" t="s">
        <v>35</v>
      </c>
      <c r="BL51" s="52" t="s">
        <v>35</v>
      </c>
      <c r="BM51" s="61" t="s">
        <v>35</v>
      </c>
      <c r="BN51" s="57" t="s">
        <v>35</v>
      </c>
      <c r="BO51" s="57" t="s">
        <v>35</v>
      </c>
      <c r="BP51" s="57" t="s">
        <v>35</v>
      </c>
      <c r="BQ51" s="52" t="s">
        <v>35</v>
      </c>
      <c r="BR51" s="61" t="s">
        <v>35</v>
      </c>
      <c r="BS51" s="57" t="s">
        <v>35</v>
      </c>
      <c r="BT51" s="57" t="s">
        <v>35</v>
      </c>
      <c r="BU51" s="57" t="s">
        <v>35</v>
      </c>
      <c r="BV51" s="57" t="s">
        <v>35</v>
      </c>
      <c r="BW51" s="57" t="s">
        <v>35</v>
      </c>
      <c r="BX51" s="57" t="s">
        <v>35</v>
      </c>
      <c r="BY51" s="46" t="s">
        <v>35</v>
      </c>
      <c r="BZ51" s="46" t="s">
        <v>35</v>
      </c>
      <c r="CA51" s="46" t="s">
        <v>35</v>
      </c>
      <c r="CB51" s="46" t="s">
        <v>35</v>
      </c>
      <c r="CC51" s="46" t="s">
        <v>35</v>
      </c>
      <c r="CD51" s="46" t="s">
        <v>35</v>
      </c>
      <c r="CE51" s="46" t="s">
        <v>35</v>
      </c>
      <c r="CF51" s="46" t="s">
        <v>35</v>
      </c>
      <c r="CG51" s="46" t="s">
        <v>35</v>
      </c>
      <c r="CH51" s="46" t="s">
        <v>35</v>
      </c>
      <c r="CI51" s="46" t="s">
        <v>35</v>
      </c>
      <c r="CJ51" s="46" t="s">
        <v>35</v>
      </c>
      <c r="CK51" s="46" t="s">
        <v>35</v>
      </c>
      <c r="CL51" s="46" t="s">
        <v>35</v>
      </c>
      <c r="CM51" s="46" t="s">
        <v>35</v>
      </c>
      <c r="CN51" s="46" t="s">
        <v>35</v>
      </c>
      <c r="CO51" s="46" t="s">
        <v>35</v>
      </c>
      <c r="CP51" s="46" t="s">
        <v>35</v>
      </c>
      <c r="CQ51" s="46" t="s">
        <v>35</v>
      </c>
      <c r="CR51" s="46" t="s">
        <v>35</v>
      </c>
      <c r="CS51" s="46" t="s">
        <v>35</v>
      </c>
      <c r="CT51" s="46" t="s">
        <v>35</v>
      </c>
      <c r="CU51" s="46" t="s">
        <v>35</v>
      </c>
      <c r="CV51" s="46" t="s">
        <v>35</v>
      </c>
      <c r="CW51" s="7"/>
      <c r="CX51" s="7"/>
      <c r="CY51" s="7"/>
      <c r="CZ51" s="7"/>
    </row>
    <row r="52" s="332" customFormat="true" ht="15" customHeight="true" x14ac:dyDescent="0.2">
      <c r="A52" s="1069"/>
      <c r="B52" s="387" t="s">
        <v>68</v>
      </c>
      <c r="C52" s="87" t="s">
        <v>35</v>
      </c>
      <c r="D52" s="82" t="s">
        <v>35</v>
      </c>
      <c r="E52" s="82" t="s">
        <v>35</v>
      </c>
      <c r="F52" s="82" t="s">
        <v>35</v>
      </c>
      <c r="G52" s="77" t="s">
        <v>35</v>
      </c>
      <c r="H52" s="72" t="s">
        <v>35</v>
      </c>
      <c r="I52" s="82" t="s">
        <v>35</v>
      </c>
      <c r="J52" s="82" t="s">
        <v>35</v>
      </c>
      <c r="K52" s="82" t="s">
        <v>35</v>
      </c>
      <c r="L52" s="67" t="s">
        <v>35</v>
      </c>
      <c r="M52" s="87" t="s">
        <v>35</v>
      </c>
      <c r="N52" s="82" t="s">
        <v>35</v>
      </c>
      <c r="O52" s="82" t="s">
        <v>35</v>
      </c>
      <c r="P52" s="82" t="s">
        <v>35</v>
      </c>
      <c r="Q52" s="77" t="s">
        <v>35</v>
      </c>
      <c r="R52" s="72" t="s">
        <v>35</v>
      </c>
      <c r="S52" s="82" t="s">
        <v>35</v>
      </c>
      <c r="T52" s="82" t="s">
        <v>35</v>
      </c>
      <c r="U52" s="82" t="s">
        <v>35</v>
      </c>
      <c r="V52" s="82" t="s">
        <v>35</v>
      </c>
      <c r="W52" s="82" t="s">
        <v>35</v>
      </c>
      <c r="X52" s="82" t="s">
        <v>35</v>
      </c>
      <c r="Y52" s="82" t="s">
        <v>35</v>
      </c>
      <c r="Z52" s="82" t="s">
        <v>35</v>
      </c>
      <c r="AA52" s="82" t="s">
        <v>35</v>
      </c>
      <c r="AB52" s="82" t="s">
        <v>35</v>
      </c>
      <c r="AC52" s="82" t="s">
        <v>35</v>
      </c>
      <c r="AD52" s="82" t="s">
        <v>35</v>
      </c>
      <c r="AE52" s="82" t="s">
        <v>35</v>
      </c>
      <c r="AF52" s="82" t="s">
        <v>35</v>
      </c>
      <c r="AG52" s="82" t="s">
        <v>35</v>
      </c>
      <c r="AH52" s="82" t="s">
        <v>35</v>
      </c>
      <c r="AI52" s="82" t="s">
        <v>35</v>
      </c>
      <c r="AJ52" s="82" t="s">
        <v>35</v>
      </c>
      <c r="AK52" s="82" t="s">
        <v>35</v>
      </c>
      <c r="AL52" s="82" t="s">
        <v>35</v>
      </c>
      <c r="AM52" s="82" t="s">
        <v>35</v>
      </c>
      <c r="AN52" s="82" t="s">
        <v>35</v>
      </c>
      <c r="AO52" s="82" t="s">
        <v>35</v>
      </c>
      <c r="AP52" s="82" t="s">
        <v>35</v>
      </c>
      <c r="AQ52" s="82" t="s">
        <v>35</v>
      </c>
      <c r="AR52" s="82" t="s">
        <v>35</v>
      </c>
      <c r="AS52" s="82" t="s">
        <v>35</v>
      </c>
      <c r="AT52" s="82" t="s">
        <v>35</v>
      </c>
      <c r="AU52" s="82" t="s">
        <v>35</v>
      </c>
      <c r="AV52" s="67" t="s">
        <v>35</v>
      </c>
      <c r="AW52" s="8"/>
      <c r="AX52" s="8"/>
      <c r="AY52" s="8"/>
      <c r="AZ52" s="360"/>
      <c r="BA52" s="1089"/>
      <c r="BB52" s="585" t="s">
        <v>68</v>
      </c>
      <c r="BC52" s="61" t="s">
        <v>35</v>
      </c>
      <c r="BD52" s="57" t="s">
        <v>35</v>
      </c>
      <c r="BE52" s="57" t="s">
        <v>35</v>
      </c>
      <c r="BF52" s="57" t="s">
        <v>35</v>
      </c>
      <c r="BG52" s="52" t="s">
        <v>35</v>
      </c>
      <c r="BH52" s="61" t="s">
        <v>35</v>
      </c>
      <c r="BI52" s="57" t="s">
        <v>35</v>
      </c>
      <c r="BJ52" s="57" t="s">
        <v>35</v>
      </c>
      <c r="BK52" s="57" t="s">
        <v>35</v>
      </c>
      <c r="BL52" s="52" t="s">
        <v>35</v>
      </c>
      <c r="BM52" s="61" t="s">
        <v>35</v>
      </c>
      <c r="BN52" s="57" t="s">
        <v>35</v>
      </c>
      <c r="BO52" s="57" t="s">
        <v>35</v>
      </c>
      <c r="BP52" s="57" t="s">
        <v>35</v>
      </c>
      <c r="BQ52" s="52" t="s">
        <v>35</v>
      </c>
      <c r="BR52" s="61" t="s">
        <v>35</v>
      </c>
      <c r="BS52" s="57" t="s">
        <v>35</v>
      </c>
      <c r="BT52" s="57" t="s">
        <v>35</v>
      </c>
      <c r="BU52" s="57" t="s">
        <v>35</v>
      </c>
      <c r="BV52" s="57" t="s">
        <v>35</v>
      </c>
      <c r="BW52" s="57" t="s">
        <v>35</v>
      </c>
      <c r="BX52" s="57" t="s">
        <v>35</v>
      </c>
      <c r="BY52" s="46" t="s">
        <v>35</v>
      </c>
      <c r="BZ52" s="46" t="s">
        <v>35</v>
      </c>
      <c r="CA52" s="46" t="s">
        <v>35</v>
      </c>
      <c r="CB52" s="46" t="s">
        <v>35</v>
      </c>
      <c r="CC52" s="46" t="s">
        <v>35</v>
      </c>
      <c r="CD52" s="46" t="s">
        <v>35</v>
      </c>
      <c r="CE52" s="46" t="s">
        <v>35</v>
      </c>
      <c r="CF52" s="46" t="s">
        <v>35</v>
      </c>
      <c r="CG52" s="46" t="s">
        <v>35</v>
      </c>
      <c r="CH52" s="46" t="s">
        <v>35</v>
      </c>
      <c r="CI52" s="46" t="s">
        <v>35</v>
      </c>
      <c r="CJ52" s="46" t="s">
        <v>35</v>
      </c>
      <c r="CK52" s="46" t="s">
        <v>35</v>
      </c>
      <c r="CL52" s="46" t="s">
        <v>35</v>
      </c>
      <c r="CM52" s="46" t="s">
        <v>35</v>
      </c>
      <c r="CN52" s="46" t="s">
        <v>35</v>
      </c>
      <c r="CO52" s="46" t="s">
        <v>35</v>
      </c>
      <c r="CP52" s="46" t="s">
        <v>35</v>
      </c>
      <c r="CQ52" s="46" t="s">
        <v>35</v>
      </c>
      <c r="CR52" s="46" t="s">
        <v>35</v>
      </c>
      <c r="CS52" s="46" t="s">
        <v>35</v>
      </c>
      <c r="CT52" s="46" t="s">
        <v>35</v>
      </c>
      <c r="CU52" s="46" t="s">
        <v>35</v>
      </c>
      <c r="CV52" s="46" t="s">
        <v>35</v>
      </c>
      <c r="CW52" s="7"/>
      <c r="CX52" s="7"/>
      <c r="CY52" s="7"/>
      <c r="CZ52" s="7"/>
    </row>
    <row r="53" s="332" customFormat="true" ht="15" customHeight="true" x14ac:dyDescent="0.2">
      <c r="A53" s="1069" t="s">
        <v>105</v>
      </c>
      <c r="B53" s="387" t="s">
        <v>100</v>
      </c>
      <c r="C53" s="87" t="s">
        <v>35</v>
      </c>
      <c r="D53" s="82" t="s">
        <v>35</v>
      </c>
      <c r="E53" s="82" t="s">
        <v>35</v>
      </c>
      <c r="F53" s="82" t="s">
        <v>35</v>
      </c>
      <c r="G53" s="77" t="s">
        <v>35</v>
      </c>
      <c r="H53" s="72" t="s">
        <v>35</v>
      </c>
      <c r="I53" s="82" t="s">
        <v>35</v>
      </c>
      <c r="J53" s="82" t="s">
        <v>35</v>
      </c>
      <c r="K53" s="82" t="s">
        <v>35</v>
      </c>
      <c r="L53" s="67" t="s">
        <v>35</v>
      </c>
      <c r="M53" s="87" t="s">
        <v>35</v>
      </c>
      <c r="N53" s="82" t="s">
        <v>35</v>
      </c>
      <c r="O53" s="82" t="s">
        <v>35</v>
      </c>
      <c r="P53" s="82" t="s">
        <v>35</v>
      </c>
      <c r="Q53" s="77" t="s">
        <v>35</v>
      </c>
      <c r="R53" s="72" t="s">
        <v>35</v>
      </c>
      <c r="S53" s="82" t="s">
        <v>35</v>
      </c>
      <c r="T53" s="82" t="s">
        <v>35</v>
      </c>
      <c r="U53" s="82" t="s">
        <v>35</v>
      </c>
      <c r="V53" s="82" t="s">
        <v>35</v>
      </c>
      <c r="W53" s="82" t="s">
        <v>35</v>
      </c>
      <c r="X53" s="82" t="s">
        <v>35</v>
      </c>
      <c r="Y53" s="82" t="s">
        <v>35</v>
      </c>
      <c r="Z53" s="82" t="s">
        <v>35</v>
      </c>
      <c r="AA53" s="82" t="s">
        <v>35</v>
      </c>
      <c r="AB53" s="82" t="s">
        <v>35</v>
      </c>
      <c r="AC53" s="82" t="s">
        <v>35</v>
      </c>
      <c r="AD53" s="82" t="s">
        <v>35</v>
      </c>
      <c r="AE53" s="82" t="s">
        <v>35</v>
      </c>
      <c r="AF53" s="82" t="s">
        <v>35</v>
      </c>
      <c r="AG53" s="82" t="s">
        <v>35</v>
      </c>
      <c r="AH53" s="82" t="s">
        <v>35</v>
      </c>
      <c r="AI53" s="82" t="s">
        <v>35</v>
      </c>
      <c r="AJ53" s="82" t="s">
        <v>35</v>
      </c>
      <c r="AK53" s="82" t="s">
        <v>35</v>
      </c>
      <c r="AL53" s="82" t="s">
        <v>35</v>
      </c>
      <c r="AM53" s="82" t="s">
        <v>35</v>
      </c>
      <c r="AN53" s="82" t="s">
        <v>35</v>
      </c>
      <c r="AO53" s="82" t="s">
        <v>35</v>
      </c>
      <c r="AP53" s="82" t="s">
        <v>35</v>
      </c>
      <c r="AQ53" s="82" t="s">
        <v>35</v>
      </c>
      <c r="AR53" s="82" t="s">
        <v>35</v>
      </c>
      <c r="AS53" s="82" t="s">
        <v>35</v>
      </c>
      <c r="AT53" s="82" t="s">
        <v>35</v>
      </c>
      <c r="AU53" s="82" t="s">
        <v>35</v>
      </c>
      <c r="AV53" s="67" t="s">
        <v>35</v>
      </c>
      <c r="AW53" s="8"/>
      <c r="AX53" s="8"/>
      <c r="AY53" s="8"/>
      <c r="AZ53" s="360"/>
      <c r="BA53" s="1089" t="s">
        <v>105</v>
      </c>
      <c r="BB53" s="585" t="s">
        <v>100</v>
      </c>
      <c r="BC53" s="61" t="s">
        <v>35</v>
      </c>
      <c r="BD53" s="57" t="s">
        <v>35</v>
      </c>
      <c r="BE53" s="57" t="s">
        <v>35</v>
      </c>
      <c r="BF53" s="57" t="s">
        <v>35</v>
      </c>
      <c r="BG53" s="52" t="s">
        <v>35</v>
      </c>
      <c r="BH53" s="61" t="s">
        <v>35</v>
      </c>
      <c r="BI53" s="57" t="s">
        <v>35</v>
      </c>
      <c r="BJ53" s="57" t="s">
        <v>35</v>
      </c>
      <c r="BK53" s="57" t="s">
        <v>35</v>
      </c>
      <c r="BL53" s="52" t="s">
        <v>35</v>
      </c>
      <c r="BM53" s="61" t="s">
        <v>35</v>
      </c>
      <c r="BN53" s="57" t="s">
        <v>35</v>
      </c>
      <c r="BO53" s="57" t="s">
        <v>35</v>
      </c>
      <c r="BP53" s="57" t="s">
        <v>35</v>
      </c>
      <c r="BQ53" s="52" t="s">
        <v>35</v>
      </c>
      <c r="BR53" s="61" t="s">
        <v>35</v>
      </c>
      <c r="BS53" s="57" t="s">
        <v>35</v>
      </c>
      <c r="BT53" s="57" t="s">
        <v>35</v>
      </c>
      <c r="BU53" s="57" t="s">
        <v>35</v>
      </c>
      <c r="BV53" s="57" t="s">
        <v>35</v>
      </c>
      <c r="BW53" s="57" t="s">
        <v>35</v>
      </c>
      <c r="BX53" s="57" t="s">
        <v>35</v>
      </c>
      <c r="BY53" s="46" t="s">
        <v>35</v>
      </c>
      <c r="BZ53" s="46" t="s">
        <v>35</v>
      </c>
      <c r="CA53" s="46" t="s">
        <v>35</v>
      </c>
      <c r="CB53" s="46" t="s">
        <v>35</v>
      </c>
      <c r="CC53" s="46" t="s">
        <v>35</v>
      </c>
      <c r="CD53" s="46" t="s">
        <v>35</v>
      </c>
      <c r="CE53" s="46" t="s">
        <v>35</v>
      </c>
      <c r="CF53" s="46" t="s">
        <v>35</v>
      </c>
      <c r="CG53" s="46" t="s">
        <v>35</v>
      </c>
      <c r="CH53" s="46" t="s">
        <v>35</v>
      </c>
      <c r="CI53" s="46" t="s">
        <v>35</v>
      </c>
      <c r="CJ53" s="46" t="s">
        <v>35</v>
      </c>
      <c r="CK53" s="46" t="s">
        <v>35</v>
      </c>
      <c r="CL53" s="46" t="s">
        <v>35</v>
      </c>
      <c r="CM53" s="46" t="s">
        <v>35</v>
      </c>
      <c r="CN53" s="46" t="s">
        <v>35</v>
      </c>
      <c r="CO53" s="46" t="s">
        <v>35</v>
      </c>
      <c r="CP53" s="46" t="s">
        <v>35</v>
      </c>
      <c r="CQ53" s="46" t="s">
        <v>35</v>
      </c>
      <c r="CR53" s="46" t="s">
        <v>35</v>
      </c>
      <c r="CS53" s="46" t="s">
        <v>35</v>
      </c>
      <c r="CT53" s="46" t="s">
        <v>35</v>
      </c>
      <c r="CU53" s="46" t="s">
        <v>35</v>
      </c>
      <c r="CV53" s="46" t="s">
        <v>35</v>
      </c>
      <c r="CW53" s="7"/>
      <c r="CX53" s="7"/>
      <c r="CY53" s="7"/>
      <c r="CZ53" s="7"/>
    </row>
    <row r="54" s="332" customFormat="true" ht="15" customHeight="true" x14ac:dyDescent="0.2">
      <c r="A54" s="1069"/>
      <c r="B54" s="387" t="s">
        <v>99</v>
      </c>
      <c r="C54" s="87" t="s">
        <v>35</v>
      </c>
      <c r="D54" s="82" t="s">
        <v>35</v>
      </c>
      <c r="E54" s="82" t="s">
        <v>35</v>
      </c>
      <c r="F54" s="82" t="s">
        <v>35</v>
      </c>
      <c r="G54" s="77" t="s">
        <v>35</v>
      </c>
      <c r="H54" s="72" t="s">
        <v>35</v>
      </c>
      <c r="I54" s="82" t="s">
        <v>35</v>
      </c>
      <c r="J54" s="82" t="s">
        <v>35</v>
      </c>
      <c r="K54" s="82" t="s">
        <v>35</v>
      </c>
      <c r="L54" s="67" t="s">
        <v>35</v>
      </c>
      <c r="M54" s="87" t="s">
        <v>35</v>
      </c>
      <c r="N54" s="82" t="s">
        <v>35</v>
      </c>
      <c r="O54" s="82" t="s">
        <v>35</v>
      </c>
      <c r="P54" s="82" t="s">
        <v>35</v>
      </c>
      <c r="Q54" s="77" t="s">
        <v>35</v>
      </c>
      <c r="R54" s="72" t="s">
        <v>35</v>
      </c>
      <c r="S54" s="82" t="s">
        <v>35</v>
      </c>
      <c r="T54" s="82" t="s">
        <v>35</v>
      </c>
      <c r="U54" s="82" t="s">
        <v>35</v>
      </c>
      <c r="V54" s="82" t="s">
        <v>35</v>
      </c>
      <c r="W54" s="82" t="s">
        <v>35</v>
      </c>
      <c r="X54" s="82" t="s">
        <v>35</v>
      </c>
      <c r="Y54" s="82" t="s">
        <v>35</v>
      </c>
      <c r="Z54" s="82" t="s">
        <v>35</v>
      </c>
      <c r="AA54" s="82" t="s">
        <v>35</v>
      </c>
      <c r="AB54" s="82" t="s">
        <v>35</v>
      </c>
      <c r="AC54" s="82" t="s">
        <v>35</v>
      </c>
      <c r="AD54" s="82" t="s">
        <v>35</v>
      </c>
      <c r="AE54" s="82" t="s">
        <v>35</v>
      </c>
      <c r="AF54" s="82" t="s">
        <v>35</v>
      </c>
      <c r="AG54" s="82" t="s">
        <v>35</v>
      </c>
      <c r="AH54" s="82" t="s">
        <v>35</v>
      </c>
      <c r="AI54" s="82" t="s">
        <v>35</v>
      </c>
      <c r="AJ54" s="82" t="s">
        <v>35</v>
      </c>
      <c r="AK54" s="82" t="s">
        <v>35</v>
      </c>
      <c r="AL54" s="82" t="s">
        <v>35</v>
      </c>
      <c r="AM54" s="82" t="s">
        <v>35</v>
      </c>
      <c r="AN54" s="82" t="s">
        <v>35</v>
      </c>
      <c r="AO54" s="82" t="s">
        <v>35</v>
      </c>
      <c r="AP54" s="82" t="s">
        <v>35</v>
      </c>
      <c r="AQ54" s="82" t="s">
        <v>35</v>
      </c>
      <c r="AR54" s="82" t="s">
        <v>35</v>
      </c>
      <c r="AS54" s="82" t="s">
        <v>35</v>
      </c>
      <c r="AT54" s="82" t="s">
        <v>35</v>
      </c>
      <c r="AU54" s="82" t="s">
        <v>35</v>
      </c>
      <c r="AV54" s="67" t="s">
        <v>35</v>
      </c>
      <c r="AW54" s="8"/>
      <c r="AX54" s="8"/>
      <c r="AY54" s="8"/>
      <c r="AZ54" s="360"/>
      <c r="BA54" s="1089"/>
      <c r="BB54" s="585" t="s">
        <v>99</v>
      </c>
      <c r="BC54" s="61" t="s">
        <v>35</v>
      </c>
      <c r="BD54" s="57" t="s">
        <v>35</v>
      </c>
      <c r="BE54" s="57" t="s">
        <v>35</v>
      </c>
      <c r="BF54" s="57" t="s">
        <v>35</v>
      </c>
      <c r="BG54" s="52" t="s">
        <v>35</v>
      </c>
      <c r="BH54" s="61" t="s">
        <v>35</v>
      </c>
      <c r="BI54" s="57" t="s">
        <v>35</v>
      </c>
      <c r="BJ54" s="57" t="s">
        <v>35</v>
      </c>
      <c r="BK54" s="57" t="s">
        <v>35</v>
      </c>
      <c r="BL54" s="52" t="s">
        <v>35</v>
      </c>
      <c r="BM54" s="61" t="s">
        <v>35</v>
      </c>
      <c r="BN54" s="57" t="s">
        <v>35</v>
      </c>
      <c r="BO54" s="57" t="s">
        <v>35</v>
      </c>
      <c r="BP54" s="57" t="s">
        <v>35</v>
      </c>
      <c r="BQ54" s="52" t="s">
        <v>35</v>
      </c>
      <c r="BR54" s="61" t="s">
        <v>35</v>
      </c>
      <c r="BS54" s="57" t="s">
        <v>35</v>
      </c>
      <c r="BT54" s="57" t="s">
        <v>35</v>
      </c>
      <c r="BU54" s="57" t="s">
        <v>35</v>
      </c>
      <c r="BV54" s="57" t="s">
        <v>35</v>
      </c>
      <c r="BW54" s="57" t="s">
        <v>35</v>
      </c>
      <c r="BX54" s="57" t="s">
        <v>35</v>
      </c>
      <c r="BY54" s="46" t="s">
        <v>35</v>
      </c>
      <c r="BZ54" s="46" t="s">
        <v>35</v>
      </c>
      <c r="CA54" s="46" t="s">
        <v>35</v>
      </c>
      <c r="CB54" s="46" t="s">
        <v>35</v>
      </c>
      <c r="CC54" s="46" t="s">
        <v>35</v>
      </c>
      <c r="CD54" s="46" t="s">
        <v>35</v>
      </c>
      <c r="CE54" s="46" t="s">
        <v>35</v>
      </c>
      <c r="CF54" s="46" t="s">
        <v>35</v>
      </c>
      <c r="CG54" s="46" t="s">
        <v>35</v>
      </c>
      <c r="CH54" s="46" t="s">
        <v>35</v>
      </c>
      <c r="CI54" s="46" t="s">
        <v>35</v>
      </c>
      <c r="CJ54" s="46" t="s">
        <v>35</v>
      </c>
      <c r="CK54" s="46" t="s">
        <v>35</v>
      </c>
      <c r="CL54" s="46" t="s">
        <v>35</v>
      </c>
      <c r="CM54" s="46" t="s">
        <v>35</v>
      </c>
      <c r="CN54" s="46" t="s">
        <v>35</v>
      </c>
      <c r="CO54" s="46" t="s">
        <v>35</v>
      </c>
      <c r="CP54" s="46" t="s">
        <v>35</v>
      </c>
      <c r="CQ54" s="46" t="s">
        <v>35</v>
      </c>
      <c r="CR54" s="46" t="s">
        <v>35</v>
      </c>
      <c r="CS54" s="46" t="s">
        <v>35</v>
      </c>
      <c r="CT54" s="46" t="s">
        <v>35</v>
      </c>
      <c r="CU54" s="46" t="s">
        <v>35</v>
      </c>
      <c r="CV54" s="46" t="s">
        <v>35</v>
      </c>
      <c r="CW54" s="7"/>
      <c r="CX54" s="7"/>
      <c r="CY54" s="7"/>
      <c r="CZ54" s="7"/>
    </row>
    <row r="55" s="332" customFormat="true" ht="15" customHeight="true" x14ac:dyDescent="0.2">
      <c r="A55" s="1070"/>
      <c r="B55" s="388" t="s">
        <v>68</v>
      </c>
      <c r="C55" s="86" t="s">
        <v>35</v>
      </c>
      <c r="D55" s="81" t="s">
        <v>35</v>
      </c>
      <c r="E55" s="81" t="s">
        <v>35</v>
      </c>
      <c r="F55" s="81" t="s">
        <v>35</v>
      </c>
      <c r="G55" s="76" t="s">
        <v>35</v>
      </c>
      <c r="H55" s="71" t="s">
        <v>35</v>
      </c>
      <c r="I55" s="81" t="s">
        <v>35</v>
      </c>
      <c r="J55" s="81" t="s">
        <v>35</v>
      </c>
      <c r="K55" s="81" t="s">
        <v>35</v>
      </c>
      <c r="L55" s="66" t="s">
        <v>35</v>
      </c>
      <c r="M55" s="86" t="s">
        <v>35</v>
      </c>
      <c r="N55" s="81" t="s">
        <v>35</v>
      </c>
      <c r="O55" s="81" t="s">
        <v>35</v>
      </c>
      <c r="P55" s="81" t="s">
        <v>35</v>
      </c>
      <c r="Q55" s="76" t="s">
        <v>35</v>
      </c>
      <c r="R55" s="13" t="s">
        <v>35</v>
      </c>
      <c r="S55" s="12" t="s">
        <v>35</v>
      </c>
      <c r="T55" s="12" t="s">
        <v>35</v>
      </c>
      <c r="U55" s="12" t="s">
        <v>35</v>
      </c>
      <c r="V55" s="12" t="s">
        <v>35</v>
      </c>
      <c r="W55" s="12" t="s">
        <v>35</v>
      </c>
      <c r="X55" s="12" t="s">
        <v>35</v>
      </c>
      <c r="Y55" s="12" t="s">
        <v>35</v>
      </c>
      <c r="Z55" s="12" t="s">
        <v>35</v>
      </c>
      <c r="AA55" s="12" t="s">
        <v>35</v>
      </c>
      <c r="AB55" s="12" t="s">
        <v>35</v>
      </c>
      <c r="AC55" s="12" t="s">
        <v>35</v>
      </c>
      <c r="AD55" s="12" t="s">
        <v>35</v>
      </c>
      <c r="AE55" s="12" t="s">
        <v>35</v>
      </c>
      <c r="AF55" s="12" t="s">
        <v>35</v>
      </c>
      <c r="AG55" s="12" t="s">
        <v>35</v>
      </c>
      <c r="AH55" s="12" t="s">
        <v>35</v>
      </c>
      <c r="AI55" s="12" t="s">
        <v>35</v>
      </c>
      <c r="AJ55" s="12" t="s">
        <v>35</v>
      </c>
      <c r="AK55" s="12" t="s">
        <v>35</v>
      </c>
      <c r="AL55" s="12" t="s">
        <v>35</v>
      </c>
      <c r="AM55" s="12" t="s">
        <v>35</v>
      </c>
      <c r="AN55" s="12" t="s">
        <v>35</v>
      </c>
      <c r="AO55" s="12" t="s">
        <v>35</v>
      </c>
      <c r="AP55" s="12" t="s">
        <v>35</v>
      </c>
      <c r="AQ55" s="12" t="s">
        <v>35</v>
      </c>
      <c r="AR55" s="12" t="s">
        <v>35</v>
      </c>
      <c r="AS55" s="12" t="s">
        <v>35</v>
      </c>
      <c r="AT55" s="12" t="s">
        <v>35</v>
      </c>
      <c r="AU55" s="12" t="s">
        <v>35</v>
      </c>
      <c r="AV55" s="9" t="s">
        <v>35</v>
      </c>
      <c r="AW55" s="8"/>
      <c r="AX55" s="8"/>
      <c r="AY55" s="8"/>
      <c r="AZ55" s="360"/>
      <c r="BA55" s="1091"/>
      <c r="BB55" s="588" t="s">
        <v>68</v>
      </c>
      <c r="BC55" s="59" t="s">
        <v>35</v>
      </c>
      <c r="BD55" s="55" t="s">
        <v>35</v>
      </c>
      <c r="BE55" s="55" t="s">
        <v>35</v>
      </c>
      <c r="BF55" s="55" t="s">
        <v>35</v>
      </c>
      <c r="BG55" s="50" t="s">
        <v>35</v>
      </c>
      <c r="BH55" s="59" t="s">
        <v>35</v>
      </c>
      <c r="BI55" s="55" t="s">
        <v>35</v>
      </c>
      <c r="BJ55" s="55" t="s">
        <v>35</v>
      </c>
      <c r="BK55" s="55" t="s">
        <v>35</v>
      </c>
      <c r="BL55" s="50" t="s">
        <v>35</v>
      </c>
      <c r="BM55" s="59" t="s">
        <v>35</v>
      </c>
      <c r="BN55" s="55" t="s">
        <v>35</v>
      </c>
      <c r="BO55" s="55" t="s">
        <v>35</v>
      </c>
      <c r="BP55" s="55" t="s">
        <v>35</v>
      </c>
      <c r="BQ55" s="50" t="s">
        <v>35</v>
      </c>
      <c r="BR55" s="11" t="s">
        <v>35</v>
      </c>
      <c r="BS55" s="10" t="s">
        <v>35</v>
      </c>
      <c r="BT55" s="10" t="s">
        <v>35</v>
      </c>
      <c r="BU55" s="10" t="s">
        <v>35</v>
      </c>
      <c r="BV55" s="10" t="s">
        <v>35</v>
      </c>
      <c r="BW55" s="10" t="s">
        <v>35</v>
      </c>
      <c r="BX55" s="10" t="s">
        <v>35</v>
      </c>
      <c r="BY55" s="10" t="s">
        <v>35</v>
      </c>
      <c r="BZ55" s="48" t="s">
        <v>35</v>
      </c>
      <c r="CA55" s="48" t="s">
        <v>35</v>
      </c>
      <c r="CB55" s="48" t="s">
        <v>35</v>
      </c>
      <c r="CC55" s="48" t="s">
        <v>35</v>
      </c>
      <c r="CD55" s="48" t="s">
        <v>35</v>
      </c>
      <c r="CE55" s="48" t="s">
        <v>35</v>
      </c>
      <c r="CF55" s="48" t="s">
        <v>35</v>
      </c>
      <c r="CG55" s="48" t="s">
        <v>35</v>
      </c>
      <c r="CH55" s="48" t="s">
        <v>35</v>
      </c>
      <c r="CI55" s="48" t="s">
        <v>35</v>
      </c>
      <c r="CJ55" s="48" t="s">
        <v>35</v>
      </c>
      <c r="CK55" s="48" t="s">
        <v>35</v>
      </c>
      <c r="CL55" s="48" t="s">
        <v>35</v>
      </c>
      <c r="CM55" s="48" t="s">
        <v>35</v>
      </c>
      <c r="CN55" s="48" t="s">
        <v>35</v>
      </c>
      <c r="CO55" s="48" t="s">
        <v>35</v>
      </c>
      <c r="CP55" s="48" t="s">
        <v>35</v>
      </c>
      <c r="CQ55" s="48" t="s">
        <v>35</v>
      </c>
      <c r="CR55" s="48" t="s">
        <v>35</v>
      </c>
      <c r="CS55" s="48" t="s">
        <v>35</v>
      </c>
      <c r="CT55" s="48" t="s">
        <v>35</v>
      </c>
      <c r="CU55" s="48" t="s">
        <v>35</v>
      </c>
      <c r="CV55" s="48" t="s">
        <v>35</v>
      </c>
      <c r="CW55" s="7"/>
      <c r="CX55" s="7"/>
      <c r="CY55" s="7"/>
      <c r="CZ55" s="7"/>
    </row>
    <row r="56" s="337" customFormat="true" ht="15" customHeight="true" x14ac:dyDescent="0.2">
      <c r="A56" s="334"/>
      <c r="B56" s="384"/>
      <c r="C56" s="1085" t="s">
        <v>114</v>
      </c>
      <c r="D56" s="1086"/>
      <c r="E56" s="1086"/>
      <c r="F56" s="1086"/>
      <c r="G56" s="1087"/>
      <c r="H56" s="1062" t="s">
        <v>38</v>
      </c>
      <c r="I56" s="1063"/>
      <c r="J56" s="1063"/>
      <c r="K56" s="1063"/>
      <c r="L56" s="1064"/>
      <c r="M56" s="1081" t="s">
        <v>37</v>
      </c>
      <c r="N56" s="1063"/>
      <c r="O56" s="1063"/>
      <c r="P56" s="1063"/>
      <c r="Q56" s="1064"/>
      <c r="R56" s="18" t="s">
        <v>137</v>
      </c>
      <c r="S56" s="415"/>
      <c r="T56" s="415"/>
      <c r="U56" s="415"/>
      <c r="V56" s="415"/>
      <c r="W56" s="415"/>
      <c r="X56" s="415"/>
      <c r="Y56" s="415"/>
      <c r="Z56" s="415"/>
      <c r="AA56" s="415"/>
      <c r="AB56" s="415"/>
      <c r="AC56" s="415"/>
      <c r="AD56" s="415"/>
      <c r="AE56" s="415"/>
      <c r="AF56" s="415"/>
      <c r="AG56" s="415"/>
      <c r="AH56" s="415"/>
      <c r="AI56" s="415"/>
      <c r="AJ56" s="415"/>
      <c r="AK56" s="415"/>
      <c r="AL56" s="415"/>
      <c r="AM56" s="415"/>
      <c r="AN56" s="415"/>
      <c r="AO56" s="415"/>
      <c r="AP56" s="415"/>
      <c r="AQ56" s="415"/>
      <c r="AR56" s="415"/>
      <c r="AS56" s="415"/>
      <c r="AT56" s="415"/>
      <c r="AU56" s="415"/>
      <c r="AV56" s="415"/>
      <c r="AW56" s="425"/>
      <c r="AX56" s="425"/>
      <c r="AY56" s="425"/>
      <c r="AZ56" s="199"/>
      <c r="BA56" s="362" t="s">
        <v>128</v>
      </c>
      <c r="BB56" s="317" t="s">
        <v>95</v>
      </c>
      <c r="BC56" s="1081" t="s">
        <v>114</v>
      </c>
      <c r="BD56" s="1063"/>
      <c r="BE56" s="1063"/>
      <c r="BF56" s="1063"/>
      <c r="BG56" s="1092"/>
      <c r="BH56" s="1081" t="s">
        <v>38</v>
      </c>
      <c r="BI56" s="1063"/>
      <c r="BJ56" s="1063"/>
      <c r="BK56" s="1063"/>
      <c r="BL56" s="1092"/>
      <c r="BM56" s="1081" t="s">
        <v>37</v>
      </c>
      <c r="BN56" s="1063"/>
      <c r="BO56" s="1063"/>
      <c r="BP56" s="1063"/>
      <c r="BQ56" s="1064"/>
      <c r="BR56" s="17" t="s">
        <v>137</v>
      </c>
      <c r="BS56" s="415"/>
      <c r="BT56" s="415"/>
      <c r="BU56" s="415"/>
      <c r="BV56" s="415"/>
      <c r="BW56" s="415"/>
      <c r="BX56" s="415"/>
      <c r="BY56" s="415"/>
      <c r="BZ56" s="360"/>
      <c r="CA56" s="360"/>
      <c r="CB56" s="360"/>
      <c r="CC56" s="360"/>
      <c r="CD56" s="360"/>
      <c r="CE56" s="360"/>
      <c r="CF56" s="360"/>
      <c r="CG56" s="360"/>
      <c r="CH56" s="360"/>
      <c r="CI56" s="360"/>
      <c r="CJ56" s="360"/>
      <c r="CK56" s="360"/>
      <c r="CL56" s="360"/>
      <c r="CM56" s="360"/>
      <c r="CN56" s="360"/>
      <c r="CO56" s="360"/>
      <c r="CP56" s="360"/>
      <c r="CQ56" s="360"/>
      <c r="CR56" s="360"/>
      <c r="CS56" s="360"/>
      <c r="CT56" s="360"/>
      <c r="CU56" s="360"/>
      <c r="CV56" s="360"/>
      <c r="CW56" s="360"/>
      <c r="CX56" s="360"/>
      <c r="CY56" s="360"/>
      <c r="CZ56" s="360"/>
    </row>
    <row r="57" s="337" customFormat="true" ht="24" x14ac:dyDescent="0.2">
      <c r="A57" s="350" t="s">
        <v>69</v>
      </c>
      <c r="B57" s="384"/>
      <c r="C57" s="407" t="s">
        <v>0</v>
      </c>
      <c r="D57" s="578" t="s">
        <v>1</v>
      </c>
      <c r="E57" s="578" t="s">
        <v>2</v>
      </c>
      <c r="F57" s="578" t="s">
        <v>3</v>
      </c>
      <c r="G57" s="579" t="s">
        <v>4</v>
      </c>
      <c r="H57" s="389" t="s">
        <v>0</v>
      </c>
      <c r="I57" s="581" t="s">
        <v>1</v>
      </c>
      <c r="J57" s="581" t="s">
        <v>2</v>
      </c>
      <c r="K57" s="581" t="s">
        <v>3</v>
      </c>
      <c r="L57" s="582" t="s">
        <v>4</v>
      </c>
      <c r="M57" s="390" t="s">
        <v>0</v>
      </c>
      <c r="N57" s="581" t="s">
        <v>1</v>
      </c>
      <c r="O57" s="581" t="s">
        <v>2</v>
      </c>
      <c r="P57" s="581" t="s">
        <v>3</v>
      </c>
      <c r="Q57" s="577" t="s">
        <v>4</v>
      </c>
      <c r="R57" s="389" t="s">
        <v>147</v>
      </c>
      <c r="S57" s="581" t="s">
        <v>148</v>
      </c>
      <c r="T57" s="581" t="s">
        <v>149</v>
      </c>
      <c r="U57" s="581" t="s">
        <v>430</v>
      </c>
      <c r="V57" s="581" t="s">
        <v>150</v>
      </c>
      <c r="W57" s="581" t="s">
        <v>151</v>
      </c>
      <c r="X57" s="581" t="s">
        <v>432</v>
      </c>
      <c r="Y57" s="581" t="s">
        <v>488</v>
      </c>
      <c r="Z57" s="581" t="s">
        <v>433</v>
      </c>
      <c r="AA57" s="581" t="s">
        <v>152</v>
      </c>
      <c r="AB57" s="581" t="s">
        <v>153</v>
      </c>
      <c r="AC57" s="581" t="s">
        <v>435</v>
      </c>
      <c r="AD57" s="581" t="s">
        <v>489</v>
      </c>
      <c r="AE57" s="581" t="s">
        <v>154</v>
      </c>
      <c r="AF57" s="581" t="s">
        <v>155</v>
      </c>
      <c r="AG57" s="581" t="s">
        <v>156</v>
      </c>
      <c r="AH57" s="581" t="s">
        <v>157</v>
      </c>
      <c r="AI57" s="581" t="s">
        <v>436</v>
      </c>
      <c r="AJ57" s="581" t="s">
        <v>158</v>
      </c>
      <c r="AK57" s="581" t="s">
        <v>159</v>
      </c>
      <c r="AL57" s="581" t="s">
        <v>160</v>
      </c>
      <c r="AM57" s="581" t="s">
        <v>437</v>
      </c>
      <c r="AN57" s="581" t="s">
        <v>161</v>
      </c>
      <c r="AO57" s="581" t="s">
        <v>162</v>
      </c>
      <c r="AP57" s="581" t="s">
        <v>163</v>
      </c>
      <c r="AQ57" s="581" t="s">
        <v>164</v>
      </c>
      <c r="AR57" s="581" t="s">
        <v>438</v>
      </c>
      <c r="AS57" s="581" t="s">
        <v>165</v>
      </c>
      <c r="AT57" s="581" t="s">
        <v>573</v>
      </c>
      <c r="AU57" s="581" t="s">
        <v>166</v>
      </c>
      <c r="AV57" s="582" t="s">
        <v>167</v>
      </c>
      <c r="AW57" s="425"/>
      <c r="AX57" s="425"/>
      <c r="AY57" s="425"/>
      <c r="AZ57" s="199"/>
      <c r="BA57" s="350" t="s">
        <v>119</v>
      </c>
      <c r="BB57" s="349"/>
      <c r="BC57" s="437" t="s">
        <v>0</v>
      </c>
      <c r="BD57" s="554" t="s">
        <v>1</v>
      </c>
      <c r="BE57" s="554" t="s">
        <v>2</v>
      </c>
      <c r="BF57" s="554" t="s">
        <v>3</v>
      </c>
      <c r="BG57" s="438" t="s">
        <v>4</v>
      </c>
      <c r="BH57" s="437" t="s">
        <v>0</v>
      </c>
      <c r="BI57" s="554" t="s">
        <v>1</v>
      </c>
      <c r="BJ57" s="554" t="s">
        <v>2</v>
      </c>
      <c r="BK57" s="554" t="s">
        <v>3</v>
      </c>
      <c r="BL57" s="438" t="s">
        <v>4</v>
      </c>
      <c r="BM57" s="437" t="s">
        <v>0</v>
      </c>
      <c r="BN57" s="554" t="s">
        <v>1</v>
      </c>
      <c r="BO57" s="554" t="s">
        <v>2</v>
      </c>
      <c r="BP57" s="554" t="s">
        <v>3</v>
      </c>
      <c r="BQ57" s="438" t="s">
        <v>4</v>
      </c>
      <c r="BR57" s="437" t="s">
        <v>147</v>
      </c>
      <c r="BS57" s="554" t="s">
        <v>148</v>
      </c>
      <c r="BT57" s="554" t="s">
        <v>149</v>
      </c>
      <c r="BU57" s="554" t="s">
        <v>430</v>
      </c>
      <c r="BV57" s="554" t="s">
        <v>150</v>
      </c>
      <c r="BW57" s="554" t="s">
        <v>151</v>
      </c>
      <c r="BX57" s="554" t="s">
        <v>432</v>
      </c>
      <c r="BY57" s="555" t="s">
        <v>488</v>
      </c>
      <c r="BZ57" s="555" t="s">
        <v>433</v>
      </c>
      <c r="CA57" s="555" t="s">
        <v>152</v>
      </c>
      <c r="CB57" s="555" t="s">
        <v>153</v>
      </c>
      <c r="CC57" s="555" t="s">
        <v>435</v>
      </c>
      <c r="CD57" s="555" t="s">
        <v>489</v>
      </c>
      <c r="CE57" s="555" t="s">
        <v>154</v>
      </c>
      <c r="CF57" s="555" t="s">
        <v>155</v>
      </c>
      <c r="CG57" s="555" t="s">
        <v>156</v>
      </c>
      <c r="CH57" s="555" t="s">
        <v>157</v>
      </c>
      <c r="CI57" s="555" t="s">
        <v>436</v>
      </c>
      <c r="CJ57" s="555" t="s">
        <v>158</v>
      </c>
      <c r="CK57" s="555" t="s">
        <v>159</v>
      </c>
      <c r="CL57" s="555" t="s">
        <v>160</v>
      </c>
      <c r="CM57" s="555" t="s">
        <v>437</v>
      </c>
      <c r="CN57" s="555" t="s">
        <v>161</v>
      </c>
      <c r="CO57" s="555" t="s">
        <v>162</v>
      </c>
      <c r="CP57" s="555" t="s">
        <v>163</v>
      </c>
      <c r="CQ57" s="555" t="s">
        <v>164</v>
      </c>
      <c r="CR57" s="555" t="s">
        <v>438</v>
      </c>
      <c r="CS57" s="555" t="s">
        <v>165</v>
      </c>
      <c r="CT57" s="555" t="s">
        <v>573</v>
      </c>
      <c r="CU57" s="555" t="s">
        <v>166</v>
      </c>
      <c r="CV57" s="555" t="s">
        <v>167</v>
      </c>
      <c r="CW57" s="201"/>
      <c r="CX57" s="201"/>
      <c r="CY57" s="201"/>
      <c r="CZ57" s="201"/>
    </row>
    <row r="58" s="337" customFormat="true" ht="15" customHeight="true" x14ac:dyDescent="0.2">
      <c r="A58" s="1068" t="s">
        <v>169</v>
      </c>
      <c r="B58" s="386" t="s">
        <v>170</v>
      </c>
      <c r="C58" s="145">
        <v>1.9002319544819266</v>
      </c>
      <c r="D58" s="144">
        <v>2.0123918845818785</v>
      </c>
      <c r="E58" s="144">
        <v>3.5660854605953114</v>
      </c>
      <c r="F58" s="144">
        <v>6.2215683576189855</v>
      </c>
      <c r="G58" s="143">
        <v>21.248012473475878</v>
      </c>
      <c r="H58" s="142">
        <v>7.1569735801976995</v>
      </c>
      <c r="I58" s="144">
        <v>5.2610913676890272</v>
      </c>
      <c r="J58" s="144">
        <v>16.093941606259669</v>
      </c>
      <c r="K58" s="144">
        <v>17.102441402401833</v>
      </c>
      <c r="L58" s="141">
        <v>29.038677264740926</v>
      </c>
      <c r="M58" s="145">
        <v>1.232045407102909</v>
      </c>
      <c r="N58" s="144">
        <v>1.6359213986066261</v>
      </c>
      <c r="O58" s="144">
        <v>1.4857949366109777</v>
      </c>
      <c r="P58" s="144">
        <v>3.8561683168180068</v>
      </c>
      <c r="Q58" s="143">
        <v>9.8168651916829361</v>
      </c>
      <c r="R58" s="142">
        <v>6.7139152298184426</v>
      </c>
      <c r="S58" s="144">
        <v>16.273792961578771</v>
      </c>
      <c r="T58" s="144">
        <v>1.4877436492260756</v>
      </c>
      <c r="U58" s="144">
        <v>1.7011798971328425</v>
      </c>
      <c r="V58" s="144">
        <v>7.1594427393931808</v>
      </c>
      <c r="W58" s="144">
        <v>0.37284770658261174</v>
      </c>
      <c r="X58" s="144">
        <v>55.328063399383524</v>
      </c>
      <c r="Y58" s="144">
        <v>36.850533835239148</v>
      </c>
      <c r="Z58" s="144">
        <v>0.55091278841035185</v>
      </c>
      <c r="AA58" s="144">
        <v>1.644531650305247</v>
      </c>
      <c r="AB58" s="144">
        <v>29.937564143579319</v>
      </c>
      <c r="AC58" s="144">
        <v>70.187473297203908</v>
      </c>
      <c r="AD58" s="144">
        <v>60.475629991970067</v>
      </c>
      <c r="AE58" s="144">
        <v>1.9034380087918812</v>
      </c>
      <c r="AF58" s="144">
        <v>14.3845899703513</v>
      </c>
      <c r="AG58" s="144">
        <v>1.9417423619396621</v>
      </c>
      <c r="AH58" s="144">
        <v>3.9034458288652929</v>
      </c>
      <c r="AI58" s="144">
        <v>63.848535291722541</v>
      </c>
      <c r="AJ58" s="144">
        <v>8.0958113915542267</v>
      </c>
      <c r="AK58" s="144">
        <v>1.1097041404800416</v>
      </c>
      <c r="AL58" s="144">
        <v>3.3961901898010267</v>
      </c>
      <c r="AM58" s="144">
        <v>0.82791151531237372</v>
      </c>
      <c r="AN58" s="144">
        <v>3.5819122495290636</v>
      </c>
      <c r="AO58" s="144">
        <v>2.2333340722187205</v>
      </c>
      <c r="AP58" s="144">
        <v>2.8480024360520702</v>
      </c>
      <c r="AQ58" s="144">
        <v>9.6083344354873734</v>
      </c>
      <c r="AR58" s="144">
        <v>0.54105970043984097</v>
      </c>
      <c r="AS58" s="144">
        <v>1.5981697460629867</v>
      </c>
      <c r="AT58" s="144">
        <v>0.16756423106691448</v>
      </c>
      <c r="AU58" s="144">
        <v>0.36986187411443289</v>
      </c>
      <c r="AV58" s="141">
        <v>8.7054869787076505</v>
      </c>
      <c r="AW58" s="425"/>
      <c r="AX58" s="425"/>
      <c r="AY58" s="425"/>
      <c r="AZ58" s="199"/>
      <c r="BA58" s="584"/>
      <c r="BB58" s="587"/>
      <c r="BC58" s="427"/>
      <c r="BD58" s="418"/>
      <c r="BE58" s="418"/>
      <c r="BF58" s="418"/>
      <c r="BG58" s="428"/>
      <c r="BH58" s="427"/>
      <c r="BI58" s="418"/>
      <c r="BJ58" s="418"/>
      <c r="BK58" s="418"/>
      <c r="BL58" s="428"/>
      <c r="BM58" s="427"/>
      <c r="BN58" s="418"/>
      <c r="BO58" s="418"/>
      <c r="BP58" s="418"/>
      <c r="BQ58" s="428"/>
      <c r="BR58" s="427"/>
      <c r="BS58" s="418"/>
      <c r="BT58" s="418"/>
      <c r="BU58" s="418"/>
      <c r="BV58" s="418"/>
      <c r="BW58" s="418"/>
      <c r="BX58" s="418"/>
      <c r="BY58" s="419"/>
      <c r="BZ58" s="419"/>
      <c r="CA58" s="419"/>
      <c r="CB58" s="419"/>
      <c r="CC58" s="419"/>
      <c r="CD58" s="419"/>
      <c r="CE58" s="419"/>
      <c r="CF58" s="419"/>
      <c r="CG58" s="419"/>
      <c r="CH58" s="419"/>
      <c r="CI58" s="419"/>
      <c r="CJ58" s="419"/>
      <c r="CK58" s="419"/>
      <c r="CL58" s="419"/>
      <c r="CM58" s="419"/>
      <c r="CN58" s="419"/>
      <c r="CO58" s="419"/>
      <c r="CP58" s="419"/>
      <c r="CQ58" s="419"/>
      <c r="CR58" s="419"/>
      <c r="CS58" s="419"/>
      <c r="CT58" s="419"/>
      <c r="CU58" s="419"/>
      <c r="CV58" s="419"/>
      <c r="CW58" s="6"/>
      <c r="CX58" s="6"/>
      <c r="CY58" s="6"/>
      <c r="CZ58" s="6"/>
    </row>
    <row r="59" s="337" customFormat="true" ht="15" customHeight="true" x14ac:dyDescent="0.2">
      <c r="A59" s="1069"/>
      <c r="B59" s="387" t="s">
        <v>377</v>
      </c>
      <c r="C59" s="140">
        <v>1.2569297803706125</v>
      </c>
      <c r="D59" s="139">
        <v>1.8879964777421012</v>
      </c>
      <c r="E59" s="139">
        <v>3.3128249105879979</v>
      </c>
      <c r="F59" s="139">
        <v>9.2136596364204451</v>
      </c>
      <c r="G59" s="138">
        <v>20.0260478899873</v>
      </c>
      <c r="H59" s="137">
        <v>7.0083601119629551</v>
      </c>
      <c r="I59" s="139">
        <v>14.619452641024234</v>
      </c>
      <c r="J59" s="139">
        <v>14.1678156608068</v>
      </c>
      <c r="K59" s="139">
        <v>25.106423123838002</v>
      </c>
      <c r="L59" s="136">
        <v>22.949391764378795</v>
      </c>
      <c r="M59" s="140">
        <v>1.1896562179248222</v>
      </c>
      <c r="N59" s="139">
        <v>1.3517467857402254</v>
      </c>
      <c r="O59" s="139">
        <v>1.6065841168916808</v>
      </c>
      <c r="P59" s="139">
        <v>2.9280913050845725</v>
      </c>
      <c r="Q59" s="138">
        <v>8.0787953426304604</v>
      </c>
      <c r="R59" s="137">
        <v>18.390034575136411</v>
      </c>
      <c r="S59" s="139">
        <v>13.668045329133649</v>
      </c>
      <c r="T59" s="139">
        <v>7.3585556989405321</v>
      </c>
      <c r="U59" s="139">
        <v>1.3986063610538377</v>
      </c>
      <c r="V59" s="139">
        <v>11.699934303003582</v>
      </c>
      <c r="W59" s="139">
        <v>2.5786703376018134</v>
      </c>
      <c r="X59" s="139">
        <v>2.5254026124112925</v>
      </c>
      <c r="Y59" s="139">
        <v>7.731624779706908</v>
      </c>
      <c r="Z59" s="139">
        <v>7.917772465954549</v>
      </c>
      <c r="AA59" s="139">
        <v>5.1280756059624526</v>
      </c>
      <c r="AB59" s="139">
        <v>24.173843001263716</v>
      </c>
      <c r="AC59" s="139">
        <v>0</v>
      </c>
      <c r="AD59" s="139">
        <v>5.5939291823189956</v>
      </c>
      <c r="AE59" s="139">
        <v>3.2328260601787036</v>
      </c>
      <c r="AF59" s="139">
        <v>5.2334986023936843</v>
      </c>
      <c r="AG59" s="139">
        <v>4.6163803370834593</v>
      </c>
      <c r="AH59" s="139">
        <v>13.873314042878073</v>
      </c>
      <c r="AI59" s="139">
        <v>2.1278484381728124</v>
      </c>
      <c r="AJ59" s="139">
        <v>5.5479278553660984</v>
      </c>
      <c r="AK59" s="139">
        <v>5.26324721310512</v>
      </c>
      <c r="AL59" s="139">
        <v>6.1919741436602882</v>
      </c>
      <c r="AM59" s="139">
        <v>13.683702024366978</v>
      </c>
      <c r="AN59" s="139">
        <v>9.6185369655028694</v>
      </c>
      <c r="AO59" s="139">
        <v>4.582903612143677</v>
      </c>
      <c r="AP59" s="139">
        <v>21.425188404919687</v>
      </c>
      <c r="AQ59" s="139">
        <v>7.8086412463190289</v>
      </c>
      <c r="AR59" s="139">
        <v>0.35128920838503519</v>
      </c>
      <c r="AS59" s="139">
        <v>2.4029969893016712</v>
      </c>
      <c r="AT59" s="139">
        <v>1.7267816644014513</v>
      </c>
      <c r="AU59" s="139">
        <v>1.0475532572009667</v>
      </c>
      <c r="AV59" s="136">
        <v>3.7217035868040642</v>
      </c>
      <c r="AW59" s="425"/>
      <c r="AX59" s="425"/>
      <c r="AY59" s="425"/>
      <c r="AZ59" s="199"/>
      <c r="BA59" s="586"/>
      <c r="BB59" s="585"/>
      <c r="BC59" s="430"/>
      <c r="BD59" s="422"/>
      <c r="BE59" s="422"/>
      <c r="BF59" s="422"/>
      <c r="BG59" s="434"/>
      <c r="BH59" s="430"/>
      <c r="BI59" s="422"/>
      <c r="BJ59" s="422"/>
      <c r="BK59" s="422"/>
      <c r="BL59" s="434"/>
      <c r="BM59" s="430"/>
      <c r="BN59" s="422"/>
      <c r="BO59" s="422"/>
      <c r="BP59" s="422"/>
      <c r="BQ59" s="434"/>
      <c r="BR59" s="430"/>
      <c r="BS59" s="422"/>
      <c r="BT59" s="422"/>
      <c r="BU59" s="422"/>
      <c r="BV59" s="422"/>
      <c r="BW59" s="422"/>
      <c r="BX59" s="422"/>
      <c r="BY59" s="423"/>
      <c r="BZ59" s="423"/>
      <c r="CA59" s="423"/>
      <c r="CB59" s="423"/>
      <c r="CC59" s="423"/>
      <c r="CD59" s="423"/>
      <c r="CE59" s="423"/>
      <c r="CF59" s="423"/>
      <c r="CG59" s="423"/>
      <c r="CH59" s="423"/>
      <c r="CI59" s="423"/>
      <c r="CJ59" s="423"/>
      <c r="CK59" s="423"/>
      <c r="CL59" s="423"/>
      <c r="CM59" s="423"/>
      <c r="CN59" s="423"/>
      <c r="CO59" s="423"/>
      <c r="CP59" s="423"/>
      <c r="CQ59" s="423"/>
      <c r="CR59" s="423"/>
      <c r="CS59" s="423"/>
      <c r="CT59" s="423"/>
      <c r="CU59" s="423"/>
      <c r="CV59" s="423"/>
      <c r="CW59" s="6"/>
      <c r="CX59" s="6"/>
      <c r="CY59" s="6"/>
      <c r="CZ59" s="6"/>
    </row>
    <row r="60" s="337" customFormat="true" ht="15" customHeight="true" x14ac:dyDescent="0.2">
      <c r="A60" s="1069"/>
      <c r="B60" s="387" t="s">
        <v>490</v>
      </c>
      <c r="C60" s="140">
        <v>1.9868339765563348</v>
      </c>
      <c r="D60" s="139">
        <v>4.912665544206587</v>
      </c>
      <c r="E60" s="139">
        <v>9.70950356622755</v>
      </c>
      <c r="F60" s="139">
        <v>20.377510321602426</v>
      </c>
      <c r="G60" s="138">
        <v>27.026949661977422</v>
      </c>
      <c r="H60" s="137">
        <v>18.502770242208832</v>
      </c>
      <c r="I60" s="139">
        <v>32.412662042589204</v>
      </c>
      <c r="J60" s="139">
        <v>34.053424442332748</v>
      </c>
      <c r="K60" s="139">
        <v>30.51115666053834</v>
      </c>
      <c r="L60" s="136">
        <v>23.049443646536069</v>
      </c>
      <c r="M60" s="140">
        <v>1.2468408811729677</v>
      </c>
      <c r="N60" s="139">
        <v>2.9130693124916398</v>
      </c>
      <c r="O60" s="139">
        <v>6.4138891686283142</v>
      </c>
      <c r="P60" s="139">
        <v>9.3737672426399374</v>
      </c>
      <c r="Q60" s="138">
        <v>12.261814905210683</v>
      </c>
      <c r="R60" s="137">
        <v>20.050081269378833</v>
      </c>
      <c r="S60" s="139">
        <v>42.474363370989586</v>
      </c>
      <c r="T60" s="139">
        <v>14.517749758492874</v>
      </c>
      <c r="U60" s="139">
        <v>2.7891518859790132</v>
      </c>
      <c r="V60" s="139">
        <v>19.942519890484334</v>
      </c>
      <c r="W60" s="139">
        <v>2.4370308890464614</v>
      </c>
      <c r="X60" s="139">
        <v>12.350968739829691</v>
      </c>
      <c r="Y60" s="139">
        <v>31.407598833045324</v>
      </c>
      <c r="Z60" s="139">
        <v>8.4273632730913466</v>
      </c>
      <c r="AA60" s="139">
        <v>7.5071054076759385</v>
      </c>
      <c r="AB60" s="139">
        <v>28.72002376312912</v>
      </c>
      <c r="AC60" s="139">
        <v>6.8263819710697602</v>
      </c>
      <c r="AD60" s="139">
        <v>20.838323337450458</v>
      </c>
      <c r="AE60" s="139">
        <v>5.8806331054131631</v>
      </c>
      <c r="AF60" s="139">
        <v>9.1418703641330623</v>
      </c>
      <c r="AG60" s="139">
        <v>4.4705724708217494</v>
      </c>
      <c r="AH60" s="139">
        <v>14.409621435838121</v>
      </c>
      <c r="AI60" s="139">
        <v>17.270471409522649</v>
      </c>
      <c r="AJ60" s="139">
        <v>7.8019270967572636</v>
      </c>
      <c r="AK60" s="139">
        <v>11.635266568547406</v>
      </c>
      <c r="AL60" s="139">
        <v>14.478325908566173</v>
      </c>
      <c r="AM60" s="139">
        <v>13.037553790448293</v>
      </c>
      <c r="AN60" s="139">
        <v>27.717936731610322</v>
      </c>
      <c r="AO60" s="139">
        <v>7.141250245423282</v>
      </c>
      <c r="AP60" s="139">
        <v>15.695292024314639</v>
      </c>
      <c r="AQ60" s="139">
        <v>3.953029396185844</v>
      </c>
      <c r="AR60" s="139">
        <v>0.98949251221105206</v>
      </c>
      <c r="AS60" s="139">
        <v>3.1023322041851054</v>
      </c>
      <c r="AT60" s="139">
        <v>4.9331882418921396</v>
      </c>
      <c r="AU60" s="139">
        <v>1.3333841779171696</v>
      </c>
      <c r="AV60" s="136">
        <v>12.13737968834897</v>
      </c>
      <c r="AW60" s="425"/>
      <c r="AX60" s="425"/>
      <c r="AY60" s="425"/>
      <c r="AZ60" s="199"/>
      <c r="BA60" s="586"/>
      <c r="BB60" s="585"/>
      <c r="BC60" s="430"/>
      <c r="BD60" s="422"/>
      <c r="BE60" s="422"/>
      <c r="BF60" s="422"/>
      <c r="BG60" s="434"/>
      <c r="BH60" s="430"/>
      <c r="BI60" s="422"/>
      <c r="BJ60" s="422"/>
      <c r="BK60" s="422"/>
      <c r="BL60" s="434"/>
      <c r="BM60" s="430"/>
      <c r="BN60" s="422"/>
      <c r="BO60" s="422"/>
      <c r="BP60" s="422"/>
      <c r="BQ60" s="434"/>
      <c r="BR60" s="430"/>
      <c r="BS60" s="422"/>
      <c r="BT60" s="422"/>
      <c r="BU60" s="422"/>
      <c r="BV60" s="422"/>
      <c r="BW60" s="422"/>
      <c r="BX60" s="422"/>
      <c r="BY60" s="423"/>
      <c r="BZ60" s="423"/>
      <c r="CA60" s="423"/>
      <c r="CB60" s="423"/>
      <c r="CC60" s="423"/>
      <c r="CD60" s="423"/>
      <c r="CE60" s="423"/>
      <c r="CF60" s="423"/>
      <c r="CG60" s="423"/>
      <c r="CH60" s="423"/>
      <c r="CI60" s="423"/>
      <c r="CJ60" s="423"/>
      <c r="CK60" s="423"/>
      <c r="CL60" s="423"/>
      <c r="CM60" s="423"/>
      <c r="CN60" s="423"/>
      <c r="CO60" s="423"/>
      <c r="CP60" s="423"/>
      <c r="CQ60" s="423"/>
      <c r="CR60" s="423"/>
      <c r="CS60" s="423"/>
      <c r="CT60" s="423"/>
      <c r="CU60" s="423"/>
      <c r="CV60" s="423"/>
      <c r="CW60" s="6"/>
      <c r="CX60" s="6"/>
      <c r="CY60" s="6"/>
      <c r="CZ60" s="6"/>
    </row>
    <row r="61" s="337" customFormat="true" ht="15" customHeight="true" x14ac:dyDescent="0.2">
      <c r="A61" s="1069"/>
      <c r="B61" s="387" t="s">
        <v>378</v>
      </c>
      <c r="C61" s="140">
        <v>19.132770196316311</v>
      </c>
      <c r="D61" s="139">
        <v>19.050638604296733</v>
      </c>
      <c r="E61" s="139">
        <v>20.773083969794097</v>
      </c>
      <c r="F61" s="139">
        <v>17.329714340813503</v>
      </c>
      <c r="G61" s="138">
        <v>9.0624618021242576</v>
      </c>
      <c r="H61" s="137">
        <v>23.761324826620356</v>
      </c>
      <c r="I61" s="139">
        <v>12.061409787939411</v>
      </c>
      <c r="J61" s="139">
        <v>11.171108789533212</v>
      </c>
      <c r="K61" s="139">
        <v>7.3541441274626358</v>
      </c>
      <c r="L61" s="136">
        <v>5.3861946766146911</v>
      </c>
      <c r="M61" s="140">
        <v>20.125748141608749</v>
      </c>
      <c r="N61" s="139">
        <v>16.26185113608792</v>
      </c>
      <c r="O61" s="139">
        <v>19.295137487056831</v>
      </c>
      <c r="P61" s="139">
        <v>21.067375221991814</v>
      </c>
      <c r="Q61" s="138">
        <v>19.527442332099511</v>
      </c>
      <c r="R61" s="137">
        <v>24.954344518751466</v>
      </c>
      <c r="S61" s="139">
        <v>4.7393088622699313</v>
      </c>
      <c r="T61" s="139">
        <v>34.592503598551545</v>
      </c>
      <c r="U61" s="139">
        <v>5.3791644525903228</v>
      </c>
      <c r="V61" s="139">
        <v>21.83066045723697</v>
      </c>
      <c r="W61" s="139">
        <v>0.70829971456670049</v>
      </c>
      <c r="X61" s="139">
        <v>16.257808231693048</v>
      </c>
      <c r="Y61" s="139">
        <v>17.933182625945665</v>
      </c>
      <c r="Z61" s="139">
        <v>8.1047976856023336</v>
      </c>
      <c r="AA61" s="139">
        <v>15.873482697589649</v>
      </c>
      <c r="AB61" s="139">
        <v>6.609365161400035</v>
      </c>
      <c r="AC61" s="139">
        <v>20.666336982970229</v>
      </c>
      <c r="AD61" s="139">
        <v>9.9900906927387201</v>
      </c>
      <c r="AE61" s="139">
        <v>5.7030652519953433</v>
      </c>
      <c r="AF61" s="139">
        <v>16.893586857542541</v>
      </c>
      <c r="AG61" s="139">
        <v>13.857935187634032</v>
      </c>
      <c r="AH61" s="139">
        <v>4.8305934977194811</v>
      </c>
      <c r="AI61" s="139">
        <v>11.220717847142794</v>
      </c>
      <c r="AJ61" s="139">
        <v>25.60098055491153</v>
      </c>
      <c r="AK61" s="139">
        <v>19.687853497607257</v>
      </c>
      <c r="AL61" s="139">
        <v>27.759469309205837</v>
      </c>
      <c r="AM61" s="139">
        <v>49.621680567730607</v>
      </c>
      <c r="AN61" s="139">
        <v>9.0601994646671731</v>
      </c>
      <c r="AO61" s="139">
        <v>41.919604669597668</v>
      </c>
      <c r="AP61" s="139">
        <v>18.630933439796536</v>
      </c>
      <c r="AQ61" s="139">
        <v>27.97160976770548</v>
      </c>
      <c r="AR61" s="139">
        <v>3.7522210586151621</v>
      </c>
      <c r="AS61" s="139">
        <v>42.211934577188003</v>
      </c>
      <c r="AT61" s="139">
        <v>3.1920484046470925</v>
      </c>
      <c r="AU61" s="139">
        <v>1.2186916440546658</v>
      </c>
      <c r="AV61" s="136">
        <v>23.124586289845173</v>
      </c>
      <c r="AW61" s="425"/>
      <c r="AX61" s="425"/>
      <c r="AY61" s="425"/>
      <c r="AZ61" s="199"/>
      <c r="BA61" s="586"/>
      <c r="BB61" s="585"/>
      <c r="BC61" s="430"/>
      <c r="BD61" s="422"/>
      <c r="BE61" s="422"/>
      <c r="BF61" s="422"/>
      <c r="BG61" s="434"/>
      <c r="BH61" s="430"/>
      <c r="BI61" s="422"/>
      <c r="BJ61" s="422"/>
      <c r="BK61" s="422"/>
      <c r="BL61" s="434"/>
      <c r="BM61" s="430"/>
      <c r="BN61" s="422"/>
      <c r="BO61" s="422"/>
      <c r="BP61" s="422"/>
      <c r="BQ61" s="434"/>
      <c r="BR61" s="430"/>
      <c r="BS61" s="422"/>
      <c r="BT61" s="422"/>
      <c r="BU61" s="422"/>
      <c r="BV61" s="422"/>
      <c r="BW61" s="422"/>
      <c r="BX61" s="422"/>
      <c r="BY61" s="423"/>
      <c r="BZ61" s="423"/>
      <c r="CA61" s="423"/>
      <c r="CB61" s="423"/>
      <c r="CC61" s="423"/>
      <c r="CD61" s="423"/>
      <c r="CE61" s="423"/>
      <c r="CF61" s="423"/>
      <c r="CG61" s="423"/>
      <c r="CH61" s="423"/>
      <c r="CI61" s="423"/>
      <c r="CJ61" s="423"/>
      <c r="CK61" s="423"/>
      <c r="CL61" s="423"/>
      <c r="CM61" s="423"/>
      <c r="CN61" s="423"/>
      <c r="CO61" s="423"/>
      <c r="CP61" s="423"/>
      <c r="CQ61" s="423"/>
      <c r="CR61" s="423"/>
      <c r="CS61" s="423"/>
      <c r="CT61" s="423"/>
      <c r="CU61" s="423"/>
      <c r="CV61" s="423"/>
      <c r="CW61" s="6"/>
      <c r="CX61" s="6"/>
      <c r="CY61" s="6"/>
      <c r="CZ61" s="6"/>
    </row>
    <row r="62" s="337" customFormat="true" ht="15" customHeight="true" x14ac:dyDescent="0.2">
      <c r="A62" s="1069"/>
      <c r="B62" s="387" t="s">
        <v>439</v>
      </c>
      <c r="C62" s="140">
        <v>1.9312370087940591</v>
      </c>
      <c r="D62" s="139">
        <v>1.7684013904127143</v>
      </c>
      <c r="E62" s="139">
        <v>1.864739667306228</v>
      </c>
      <c r="F62" s="139">
        <v>2.3674090468219862</v>
      </c>
      <c r="G62" s="138">
        <v>1.7144136136407737</v>
      </c>
      <c r="H62" s="137">
        <v>1.5562703753815377</v>
      </c>
      <c r="I62" s="139">
        <v>4.1271647683812809</v>
      </c>
      <c r="J62" s="139">
        <v>1.1381169260406432</v>
      </c>
      <c r="K62" s="139">
        <v>3.2100491248934429</v>
      </c>
      <c r="L62" s="136">
        <v>0.90969561173859581</v>
      </c>
      <c r="M62" s="140">
        <v>1.7750211092812254</v>
      </c>
      <c r="N62" s="139">
        <v>1.7681453274317933</v>
      </c>
      <c r="O62" s="139">
        <v>1.8820928543076649</v>
      </c>
      <c r="P62" s="139">
        <v>1.9010763709941969</v>
      </c>
      <c r="Q62" s="138">
        <v>1.7642352676399278</v>
      </c>
      <c r="R62" s="137">
        <v>0.2826587174250314</v>
      </c>
      <c r="S62" s="139">
        <v>3.0857273921943063</v>
      </c>
      <c r="T62" s="139">
        <v>0</v>
      </c>
      <c r="U62" s="139">
        <v>0.64663008754085016</v>
      </c>
      <c r="V62" s="139">
        <v>0</v>
      </c>
      <c r="W62" s="139">
        <v>0.31292853034260276</v>
      </c>
      <c r="X62" s="139">
        <v>0</v>
      </c>
      <c r="Y62" s="139">
        <v>0</v>
      </c>
      <c r="Z62" s="139">
        <v>5.0361743274758748</v>
      </c>
      <c r="AA62" s="139">
        <v>6.7272805133301778</v>
      </c>
      <c r="AB62" s="139">
        <v>0.65700167377165808</v>
      </c>
      <c r="AC62" s="139">
        <v>0</v>
      </c>
      <c r="AD62" s="139">
        <v>2.013053369239433</v>
      </c>
      <c r="AE62" s="139">
        <v>0</v>
      </c>
      <c r="AF62" s="139">
        <v>0.53117897288431903</v>
      </c>
      <c r="AG62" s="139">
        <v>2.7822165641150223</v>
      </c>
      <c r="AH62" s="139">
        <v>0.6967417280680005</v>
      </c>
      <c r="AI62" s="139">
        <v>0</v>
      </c>
      <c r="AJ62" s="139">
        <v>4.9558816389508671</v>
      </c>
      <c r="AK62" s="139">
        <v>0.48731265040222416</v>
      </c>
      <c r="AL62" s="139">
        <v>0.3324395976781877</v>
      </c>
      <c r="AM62" s="139">
        <v>0</v>
      </c>
      <c r="AN62" s="139">
        <v>6.2901105906957095</v>
      </c>
      <c r="AO62" s="139">
        <v>1.6566918386480292</v>
      </c>
      <c r="AP62" s="139">
        <v>1.8587297139696879</v>
      </c>
      <c r="AQ62" s="139">
        <v>0</v>
      </c>
      <c r="AR62" s="139">
        <v>6.9363362822869439</v>
      </c>
      <c r="AS62" s="139">
        <v>2.4704698392361668</v>
      </c>
      <c r="AT62" s="139">
        <v>5.7787501758258415</v>
      </c>
      <c r="AU62" s="139">
        <v>0.22346285347912945</v>
      </c>
      <c r="AV62" s="136">
        <v>0.95021624878859501</v>
      </c>
      <c r="AW62" s="425"/>
      <c r="AX62" s="425"/>
      <c r="AY62" s="425"/>
      <c r="AZ62" s="199"/>
      <c r="BA62" s="586"/>
      <c r="BB62" s="585"/>
      <c r="BC62" s="430"/>
      <c r="BD62" s="422"/>
      <c r="BE62" s="422"/>
      <c r="BF62" s="422"/>
      <c r="BG62" s="434"/>
      <c r="BH62" s="430"/>
      <c r="BI62" s="422"/>
      <c r="BJ62" s="422"/>
      <c r="BK62" s="422"/>
      <c r="BL62" s="434"/>
      <c r="BM62" s="430"/>
      <c r="BN62" s="422"/>
      <c r="BO62" s="422"/>
      <c r="BP62" s="422"/>
      <c r="BQ62" s="434"/>
      <c r="BR62" s="430"/>
      <c r="BS62" s="422"/>
      <c r="BT62" s="422"/>
      <c r="BU62" s="422"/>
      <c r="BV62" s="422"/>
      <c r="BW62" s="422"/>
      <c r="BX62" s="422"/>
      <c r="BY62" s="423"/>
      <c r="BZ62" s="423"/>
      <c r="CA62" s="423"/>
      <c r="CB62" s="423"/>
      <c r="CC62" s="423"/>
      <c r="CD62" s="423"/>
      <c r="CE62" s="423"/>
      <c r="CF62" s="423"/>
      <c r="CG62" s="423"/>
      <c r="CH62" s="423"/>
      <c r="CI62" s="423"/>
      <c r="CJ62" s="423"/>
      <c r="CK62" s="423"/>
      <c r="CL62" s="423"/>
      <c r="CM62" s="423"/>
      <c r="CN62" s="423"/>
      <c r="CO62" s="423"/>
      <c r="CP62" s="423"/>
      <c r="CQ62" s="423"/>
      <c r="CR62" s="423"/>
      <c r="CS62" s="423"/>
      <c r="CT62" s="423"/>
      <c r="CU62" s="423"/>
      <c r="CV62" s="423"/>
      <c r="CW62" s="6"/>
      <c r="CX62" s="6"/>
      <c r="CY62" s="6"/>
      <c r="CZ62" s="6"/>
    </row>
    <row r="63" s="337" customFormat="true" ht="15" customHeight="true" x14ac:dyDescent="0.2">
      <c r="A63" s="1069"/>
      <c r="B63" s="387" t="s">
        <v>440</v>
      </c>
      <c r="C63" s="140">
        <v>10.209102151750788</v>
      </c>
      <c r="D63" s="139">
        <v>10.64371148051052</v>
      </c>
      <c r="E63" s="139">
        <v>11.008139040185609</v>
      </c>
      <c r="F63" s="139">
        <v>9.1292549988584071</v>
      </c>
      <c r="G63" s="138">
        <v>6.7705664069187872</v>
      </c>
      <c r="H63" s="137">
        <v>13.095012231782691</v>
      </c>
      <c r="I63" s="139">
        <v>10.155403937038638</v>
      </c>
      <c r="J63" s="139">
        <v>5.4598148457244298</v>
      </c>
      <c r="K63" s="139">
        <v>6.573672833040292</v>
      </c>
      <c r="L63" s="136">
        <v>6.4432267082564234</v>
      </c>
      <c r="M63" s="140">
        <v>10.098631921383324</v>
      </c>
      <c r="N63" s="139">
        <v>11.501070283945268</v>
      </c>
      <c r="O63" s="139">
        <v>9.4488441112580031</v>
      </c>
      <c r="P63" s="139">
        <v>10.279554620343372</v>
      </c>
      <c r="Q63" s="138">
        <v>9.0092331533294043</v>
      </c>
      <c r="R63" s="137">
        <v>2.7895796345081996</v>
      </c>
      <c r="S63" s="139">
        <v>5.6163872394179783</v>
      </c>
      <c r="T63" s="139">
        <v>9.5377844424781006</v>
      </c>
      <c r="U63" s="139">
        <v>14.035285028604735</v>
      </c>
      <c r="V63" s="139">
        <v>6.0427814584454547</v>
      </c>
      <c r="W63" s="139">
        <v>18.049952739654064</v>
      </c>
      <c r="X63" s="139">
        <v>6.4434634239423421</v>
      </c>
      <c r="Y63" s="139">
        <v>4.1001506393218135</v>
      </c>
      <c r="Z63" s="139">
        <v>10.358659877500342</v>
      </c>
      <c r="AA63" s="139">
        <v>12.947901082857113</v>
      </c>
      <c r="AB63" s="139">
        <v>0</v>
      </c>
      <c r="AC63" s="139">
        <v>1.892864041902615</v>
      </c>
      <c r="AD63" s="139">
        <v>0.46185609015388279</v>
      </c>
      <c r="AE63" s="139">
        <v>14.770558831096489</v>
      </c>
      <c r="AF63" s="139">
        <v>2.1481273775863747</v>
      </c>
      <c r="AG63" s="139">
        <v>6.9577467196615288</v>
      </c>
      <c r="AH63" s="139">
        <v>10.416156047259264</v>
      </c>
      <c r="AI63" s="139">
        <v>1.9135527929490641</v>
      </c>
      <c r="AJ63" s="139">
        <v>15.441597244749945</v>
      </c>
      <c r="AK63" s="139">
        <v>9.7343224629250908</v>
      </c>
      <c r="AL63" s="139">
        <v>3.1711507255769926</v>
      </c>
      <c r="AM63" s="139">
        <v>0.62649896503403057</v>
      </c>
      <c r="AN63" s="139">
        <v>15.122176401775771</v>
      </c>
      <c r="AO63" s="139">
        <v>8.7278100269229224</v>
      </c>
      <c r="AP63" s="139">
        <v>7.5925104387890574</v>
      </c>
      <c r="AQ63" s="139">
        <v>8.7929258540357385</v>
      </c>
      <c r="AR63" s="139">
        <v>42.106159374679756</v>
      </c>
      <c r="AS63" s="139">
        <v>3.9993974407890849</v>
      </c>
      <c r="AT63" s="139">
        <v>4.9813735273218276</v>
      </c>
      <c r="AU63" s="139">
        <v>15.845580398174752</v>
      </c>
      <c r="AV63" s="136">
        <v>1.4675939985596496</v>
      </c>
      <c r="AW63" s="425"/>
      <c r="AX63" s="425"/>
      <c r="AY63" s="425"/>
      <c r="AZ63" s="199"/>
      <c r="BA63" s="586"/>
      <c r="BB63" s="585"/>
      <c r="BC63" s="430"/>
      <c r="BD63" s="422"/>
      <c r="BE63" s="422"/>
      <c r="BF63" s="422"/>
      <c r="BG63" s="434"/>
      <c r="BH63" s="430"/>
      <c r="BI63" s="422"/>
      <c r="BJ63" s="422"/>
      <c r="BK63" s="422"/>
      <c r="BL63" s="434"/>
      <c r="BM63" s="430"/>
      <c r="BN63" s="422"/>
      <c r="BO63" s="422"/>
      <c r="BP63" s="422"/>
      <c r="BQ63" s="434"/>
      <c r="BR63" s="430"/>
      <c r="BS63" s="422"/>
      <c r="BT63" s="422"/>
      <c r="BU63" s="422"/>
      <c r="BV63" s="422"/>
      <c r="BW63" s="422"/>
      <c r="BX63" s="422"/>
      <c r="BY63" s="423"/>
      <c r="BZ63" s="423"/>
      <c r="CA63" s="423"/>
      <c r="CB63" s="423"/>
      <c r="CC63" s="423"/>
      <c r="CD63" s="423"/>
      <c r="CE63" s="423"/>
      <c r="CF63" s="423"/>
      <c r="CG63" s="423"/>
      <c r="CH63" s="423"/>
      <c r="CI63" s="423"/>
      <c r="CJ63" s="423"/>
      <c r="CK63" s="423"/>
      <c r="CL63" s="423"/>
      <c r="CM63" s="423"/>
      <c r="CN63" s="423"/>
      <c r="CO63" s="423"/>
      <c r="CP63" s="423"/>
      <c r="CQ63" s="423"/>
      <c r="CR63" s="423"/>
      <c r="CS63" s="423"/>
      <c r="CT63" s="423"/>
      <c r="CU63" s="423"/>
      <c r="CV63" s="423"/>
      <c r="CW63" s="6"/>
      <c r="CX63" s="6"/>
      <c r="CY63" s="6"/>
      <c r="CZ63" s="6"/>
    </row>
    <row r="64" s="337" customFormat="true" ht="15" customHeight="true" x14ac:dyDescent="0.2">
      <c r="A64" s="1069"/>
      <c r="B64" s="387" t="s">
        <v>441</v>
      </c>
      <c r="C64" s="140">
        <v>35.983707899661688</v>
      </c>
      <c r="D64" s="139">
        <v>29.052983527341279</v>
      </c>
      <c r="E64" s="139">
        <v>21.821842447393273</v>
      </c>
      <c r="F64" s="139">
        <v>10.438064668392983</v>
      </c>
      <c r="G64" s="138">
        <v>1.3805437225105033</v>
      </c>
      <c r="H64" s="137">
        <v>13.00025903470701</v>
      </c>
      <c r="I64" s="139">
        <v>4.9494776303301959</v>
      </c>
      <c r="J64" s="139">
        <v>1.8780405382430951</v>
      </c>
      <c r="K64" s="139">
        <v>1.0215438128069936</v>
      </c>
      <c r="L64" s="136">
        <v>0.79406935231011788</v>
      </c>
      <c r="M64" s="140">
        <v>38.254407071944478</v>
      </c>
      <c r="N64" s="139">
        <v>32.865123865256699</v>
      </c>
      <c r="O64" s="139">
        <v>27.757826876169638</v>
      </c>
      <c r="P64" s="139">
        <v>21.28368123776038</v>
      </c>
      <c r="Q64" s="138">
        <v>11.378241548961663</v>
      </c>
      <c r="R64" s="137">
        <v>2.8720699886418304</v>
      </c>
      <c r="S64" s="139">
        <v>4.0974498407338888</v>
      </c>
      <c r="T64" s="139">
        <v>13.520388743052763</v>
      </c>
      <c r="U64" s="139">
        <v>27.857582008401394</v>
      </c>
      <c r="V64" s="139">
        <v>10.111418695526693</v>
      </c>
      <c r="W64" s="139">
        <v>11.249340580665825</v>
      </c>
      <c r="X64" s="139">
        <v>3.0208430446240007</v>
      </c>
      <c r="Y64" s="139">
        <v>1.9398193586759767</v>
      </c>
      <c r="Z64" s="139">
        <v>21.58515146755364</v>
      </c>
      <c r="AA64" s="139">
        <v>16.603465012231116</v>
      </c>
      <c r="AB64" s="139">
        <v>1.0764084973311712</v>
      </c>
      <c r="AC64" s="139">
        <v>0</v>
      </c>
      <c r="AD64" s="139">
        <v>0.62711733612844711</v>
      </c>
      <c r="AE64" s="139">
        <v>46.350729607568326</v>
      </c>
      <c r="AF64" s="139">
        <v>22.372363356665385</v>
      </c>
      <c r="AG64" s="139">
        <v>34.747737236655084</v>
      </c>
      <c r="AH64" s="139">
        <v>15.339777993817783</v>
      </c>
      <c r="AI64" s="139">
        <v>0</v>
      </c>
      <c r="AJ64" s="139">
        <v>13.320534694673544</v>
      </c>
      <c r="AK64" s="139">
        <v>22.355513682492543</v>
      </c>
      <c r="AL64" s="139">
        <v>27.691884247220788</v>
      </c>
      <c r="AM64" s="139">
        <v>6.3100866748593472</v>
      </c>
      <c r="AN64" s="139">
        <v>16.157301882539457</v>
      </c>
      <c r="AO64" s="139">
        <v>13.979516962446725</v>
      </c>
      <c r="AP64" s="139">
        <v>23.529050891143537</v>
      </c>
      <c r="AQ64" s="139">
        <v>19.364525161314216</v>
      </c>
      <c r="AR64" s="139">
        <v>13.980840031008512</v>
      </c>
      <c r="AS64" s="139">
        <v>34.612397174328478</v>
      </c>
      <c r="AT64" s="139">
        <v>13.98858455303291</v>
      </c>
      <c r="AU64" s="139">
        <v>57.915634611083973</v>
      </c>
      <c r="AV64" s="136">
        <v>27.044303789894979</v>
      </c>
      <c r="AW64" s="425"/>
      <c r="AX64" s="425"/>
      <c r="AY64" s="425"/>
      <c r="AZ64" s="199"/>
      <c r="BA64" s="586"/>
      <c r="BB64" s="585"/>
      <c r="BC64" s="430"/>
      <c r="BD64" s="422"/>
      <c r="BE64" s="422"/>
      <c r="BF64" s="422"/>
      <c r="BG64" s="434"/>
      <c r="BH64" s="430"/>
      <c r="BI64" s="422"/>
      <c r="BJ64" s="422"/>
      <c r="BK64" s="422"/>
      <c r="BL64" s="434"/>
      <c r="BM64" s="430"/>
      <c r="BN64" s="422"/>
      <c r="BO64" s="422"/>
      <c r="BP64" s="422"/>
      <c r="BQ64" s="434"/>
      <c r="BR64" s="430"/>
      <c r="BS64" s="422"/>
      <c r="BT64" s="422"/>
      <c r="BU64" s="422"/>
      <c r="BV64" s="422"/>
      <c r="BW64" s="422"/>
      <c r="BX64" s="422"/>
      <c r="BY64" s="423"/>
      <c r="BZ64" s="423"/>
      <c r="CA64" s="423"/>
      <c r="CB64" s="423"/>
      <c r="CC64" s="423"/>
      <c r="CD64" s="423"/>
      <c r="CE64" s="423"/>
      <c r="CF64" s="423"/>
      <c r="CG64" s="423"/>
      <c r="CH64" s="423"/>
      <c r="CI64" s="423"/>
      <c r="CJ64" s="423"/>
      <c r="CK64" s="423"/>
      <c r="CL64" s="423"/>
      <c r="CM64" s="423"/>
      <c r="CN64" s="423"/>
      <c r="CO64" s="423"/>
      <c r="CP64" s="423"/>
      <c r="CQ64" s="423"/>
      <c r="CR64" s="423"/>
      <c r="CS64" s="423"/>
      <c r="CT64" s="423"/>
      <c r="CU64" s="423"/>
      <c r="CV64" s="423"/>
      <c r="CW64" s="6"/>
      <c r="CX64" s="6"/>
      <c r="CY64" s="6"/>
      <c r="CZ64" s="6"/>
    </row>
    <row r="65" s="337" customFormat="true" ht="15" customHeight="true" x14ac:dyDescent="0.2">
      <c r="A65" s="1069"/>
      <c r="B65" s="387" t="s">
        <v>176</v>
      </c>
      <c r="C65" s="140">
        <v>1.6512112632527072</v>
      </c>
      <c r="D65" s="139">
        <v>2.8163326111484355</v>
      </c>
      <c r="E65" s="139">
        <v>3.0192404915452578</v>
      </c>
      <c r="F65" s="139">
        <v>4.1262251543993349</v>
      </c>
      <c r="G65" s="138">
        <v>1.2130255380989445</v>
      </c>
      <c r="H65" s="137">
        <v>4.0602879308975002</v>
      </c>
      <c r="I65" s="139">
        <v>3.9492352290722024</v>
      </c>
      <c r="J65" s="139">
        <v>2.2490818196730458</v>
      </c>
      <c r="K65" s="139">
        <v>0.68902539632804827</v>
      </c>
      <c r="L65" s="136">
        <v>0.89830465834641637</v>
      </c>
      <c r="M65" s="140">
        <v>1.1478724499544779</v>
      </c>
      <c r="N65" s="139">
        <v>2.7783114277629228</v>
      </c>
      <c r="O65" s="139">
        <v>3.4440827814169808</v>
      </c>
      <c r="P65" s="139">
        <v>2.4626363016419646</v>
      </c>
      <c r="Q65" s="138">
        <v>3.4119697639933042</v>
      </c>
      <c r="R65" s="137">
        <v>4.9650870461935472</v>
      </c>
      <c r="S65" s="139">
        <v>0</v>
      </c>
      <c r="T65" s="139">
        <v>0.16976507005150232</v>
      </c>
      <c r="U65" s="139">
        <v>10.799052305752875</v>
      </c>
      <c r="V65" s="139">
        <v>4.0798745324043235</v>
      </c>
      <c r="W65" s="139">
        <v>14.145562262925274</v>
      </c>
      <c r="X65" s="139">
        <v>1.0986691109194684</v>
      </c>
      <c r="Y65" s="139">
        <v>0</v>
      </c>
      <c r="Z65" s="139">
        <v>0.19088058971136493</v>
      </c>
      <c r="AA65" s="139">
        <v>5.6922055455974894</v>
      </c>
      <c r="AB65" s="139">
        <v>2.3170531078729661</v>
      </c>
      <c r="AC65" s="139">
        <v>0</v>
      </c>
      <c r="AD65" s="139">
        <v>0</v>
      </c>
      <c r="AE65" s="139">
        <v>0.13666787507387257</v>
      </c>
      <c r="AF65" s="139">
        <v>2.7034372890122782</v>
      </c>
      <c r="AG65" s="139">
        <v>1.1261735338812771</v>
      </c>
      <c r="AH65" s="139">
        <v>2.0826155647951392</v>
      </c>
      <c r="AI65" s="139">
        <v>0</v>
      </c>
      <c r="AJ65" s="139">
        <v>0.9796014418352097</v>
      </c>
      <c r="AK65" s="139">
        <v>0.60033954201578343</v>
      </c>
      <c r="AL65" s="139">
        <v>1.6307025861851165</v>
      </c>
      <c r="AM65" s="139">
        <v>2.5786347577373694</v>
      </c>
      <c r="AN65" s="139">
        <v>0.37535725847424734</v>
      </c>
      <c r="AO65" s="139">
        <v>1.0432356801909717</v>
      </c>
      <c r="AP65" s="139">
        <v>0.6370133887523407</v>
      </c>
      <c r="AQ65" s="139">
        <v>0.4963654867787704</v>
      </c>
      <c r="AR65" s="139">
        <v>0.66250966868135652</v>
      </c>
      <c r="AS65" s="139">
        <v>0</v>
      </c>
      <c r="AT65" s="139">
        <v>1.6249460093308736</v>
      </c>
      <c r="AU65" s="139">
        <v>4.6754816126053003</v>
      </c>
      <c r="AV65" s="136">
        <v>0</v>
      </c>
      <c r="AW65" s="425"/>
      <c r="AX65" s="425"/>
      <c r="AY65" s="425"/>
      <c r="AZ65" s="199"/>
      <c r="BA65" s="586"/>
      <c r="BB65" s="585"/>
      <c r="BC65" s="430"/>
      <c r="BD65" s="422"/>
      <c r="BE65" s="422"/>
      <c r="BF65" s="422"/>
      <c r="BG65" s="434"/>
      <c r="BH65" s="430"/>
      <c r="BI65" s="422"/>
      <c r="BJ65" s="422"/>
      <c r="BK65" s="422"/>
      <c r="BL65" s="434"/>
      <c r="BM65" s="430"/>
      <c r="BN65" s="422"/>
      <c r="BO65" s="422"/>
      <c r="BP65" s="422"/>
      <c r="BQ65" s="434"/>
      <c r="BR65" s="430"/>
      <c r="BS65" s="422"/>
      <c r="BT65" s="422"/>
      <c r="BU65" s="422"/>
      <c r="BV65" s="422"/>
      <c r="BW65" s="422"/>
      <c r="BX65" s="422"/>
      <c r="BY65" s="423"/>
      <c r="BZ65" s="423"/>
      <c r="CA65" s="423"/>
      <c r="CB65" s="423"/>
      <c r="CC65" s="423"/>
      <c r="CD65" s="423"/>
      <c r="CE65" s="423"/>
      <c r="CF65" s="423"/>
      <c r="CG65" s="423"/>
      <c r="CH65" s="423"/>
      <c r="CI65" s="423"/>
      <c r="CJ65" s="423"/>
      <c r="CK65" s="423"/>
      <c r="CL65" s="423"/>
      <c r="CM65" s="423"/>
      <c r="CN65" s="423"/>
      <c r="CO65" s="423"/>
      <c r="CP65" s="423"/>
      <c r="CQ65" s="423"/>
      <c r="CR65" s="423"/>
      <c r="CS65" s="423"/>
      <c r="CT65" s="423"/>
      <c r="CU65" s="423"/>
      <c r="CV65" s="423"/>
      <c r="CW65" s="6"/>
      <c r="CX65" s="6"/>
      <c r="CY65" s="6"/>
      <c r="CZ65" s="6"/>
    </row>
    <row r="66" s="337" customFormat="true" ht="15" customHeight="true" x14ac:dyDescent="0.2">
      <c r="A66" s="1069"/>
      <c r="B66" s="387" t="s">
        <v>177</v>
      </c>
      <c r="C66" s="140">
        <v>10.250334112893533</v>
      </c>
      <c r="D66" s="139">
        <v>11.282809785712523</v>
      </c>
      <c r="E66" s="139">
        <v>7.6652072633145121</v>
      </c>
      <c r="F66" s="139">
        <v>6.2942905790693375</v>
      </c>
      <c r="G66" s="138">
        <v>1.6283921239452679</v>
      </c>
      <c r="H66" s="137">
        <v>2.814530656345394</v>
      </c>
      <c r="I66" s="139">
        <v>3.6871894027176713</v>
      </c>
      <c r="J66" s="139">
        <v>2.0615144803029462</v>
      </c>
      <c r="K66" s="139">
        <v>0.93750124386491673</v>
      </c>
      <c r="L66" s="136">
        <v>0.78151856232677752</v>
      </c>
      <c r="M66" s="140">
        <v>9.8538734504876473</v>
      </c>
      <c r="N66" s="139">
        <v>12.097385983459201</v>
      </c>
      <c r="O66" s="139">
        <v>10.879838015318132</v>
      </c>
      <c r="P66" s="139">
        <v>8.3862915638694737</v>
      </c>
      <c r="Q66" s="138">
        <v>7.3517412941144542</v>
      </c>
      <c r="R66" s="137">
        <v>1.8888065504656975</v>
      </c>
      <c r="S66" s="139">
        <v>1.7263529219949041</v>
      </c>
      <c r="T66" s="139">
        <v>9.1974773248585588</v>
      </c>
      <c r="U66" s="139">
        <v>26.328057764168776</v>
      </c>
      <c r="V66" s="139">
        <v>6.0897841525050147</v>
      </c>
      <c r="W66" s="139">
        <v>29.276410745884057</v>
      </c>
      <c r="X66" s="139">
        <v>0.6675763042657481</v>
      </c>
      <c r="Y66" s="139">
        <v>0</v>
      </c>
      <c r="Z66" s="139">
        <v>24.256320730693773</v>
      </c>
      <c r="AA66" s="139">
        <v>1.8614148564734263</v>
      </c>
      <c r="AB66" s="139">
        <v>4.7563364448576362</v>
      </c>
      <c r="AC66" s="139">
        <v>0</v>
      </c>
      <c r="AD66" s="139">
        <v>0</v>
      </c>
      <c r="AE66" s="139">
        <v>3.960846761985505</v>
      </c>
      <c r="AF66" s="139">
        <v>12.427718178232098</v>
      </c>
      <c r="AG66" s="139">
        <v>6.5582269307935581</v>
      </c>
      <c r="AH66" s="139">
        <v>4.5210168373828612</v>
      </c>
      <c r="AI66" s="139">
        <v>0</v>
      </c>
      <c r="AJ66" s="139">
        <v>5.3021159987910407</v>
      </c>
      <c r="AK66" s="139">
        <v>3.1998958910747763</v>
      </c>
      <c r="AL66" s="139">
        <v>2.8567316911944034</v>
      </c>
      <c r="AM66" s="139">
        <v>4.1358861039036459</v>
      </c>
      <c r="AN66" s="139">
        <v>0.49325563398074812</v>
      </c>
      <c r="AO66" s="139">
        <v>9.3367756391281471</v>
      </c>
      <c r="AP66" s="139">
        <v>4.033761556342216</v>
      </c>
      <c r="AQ66" s="139">
        <v>2.3175563885941037</v>
      </c>
      <c r="AR66" s="139">
        <v>6.0878788421671288</v>
      </c>
      <c r="AS66" s="139">
        <v>2.474267347758262</v>
      </c>
      <c r="AT66" s="139">
        <v>10.652498284248885</v>
      </c>
      <c r="AU66" s="139">
        <v>11.251833446677177</v>
      </c>
      <c r="AV66" s="136">
        <v>8.1015352428345668</v>
      </c>
      <c r="AW66" s="425"/>
      <c r="AX66" s="425"/>
      <c r="AY66" s="425"/>
      <c r="AZ66" s="199"/>
      <c r="BA66" s="586"/>
      <c r="BB66" s="585"/>
      <c r="BC66" s="430"/>
      <c r="BD66" s="422"/>
      <c r="BE66" s="422"/>
      <c r="BF66" s="422"/>
      <c r="BG66" s="434"/>
      <c r="BH66" s="430"/>
      <c r="BI66" s="422"/>
      <c r="BJ66" s="422"/>
      <c r="BK66" s="422"/>
      <c r="BL66" s="434"/>
      <c r="BM66" s="430"/>
      <c r="BN66" s="422"/>
      <c r="BO66" s="422"/>
      <c r="BP66" s="422"/>
      <c r="BQ66" s="434"/>
      <c r="BR66" s="430"/>
      <c r="BS66" s="422"/>
      <c r="BT66" s="422"/>
      <c r="BU66" s="422"/>
      <c r="BV66" s="422"/>
      <c r="BW66" s="422"/>
      <c r="BX66" s="422"/>
      <c r="BY66" s="423"/>
      <c r="BZ66" s="423"/>
      <c r="CA66" s="423"/>
      <c r="CB66" s="423"/>
      <c r="CC66" s="423"/>
      <c r="CD66" s="423"/>
      <c r="CE66" s="423"/>
      <c r="CF66" s="423"/>
      <c r="CG66" s="423"/>
      <c r="CH66" s="423"/>
      <c r="CI66" s="423"/>
      <c r="CJ66" s="423"/>
      <c r="CK66" s="423"/>
      <c r="CL66" s="423"/>
      <c r="CM66" s="423"/>
      <c r="CN66" s="423"/>
      <c r="CO66" s="423"/>
      <c r="CP66" s="423"/>
      <c r="CQ66" s="423"/>
      <c r="CR66" s="423"/>
      <c r="CS66" s="423"/>
      <c r="CT66" s="423"/>
      <c r="CU66" s="423"/>
      <c r="CV66" s="423"/>
      <c r="CW66" s="6"/>
      <c r="CX66" s="6"/>
      <c r="CY66" s="6"/>
      <c r="CZ66" s="6"/>
    </row>
    <row r="67" s="337" customFormat="true" ht="15" customHeight="true" x14ac:dyDescent="0.2">
      <c r="A67" s="1069"/>
      <c r="B67" s="387" t="s">
        <v>442</v>
      </c>
      <c r="C67" s="140">
        <v>14.170365843611926</v>
      </c>
      <c r="D67" s="139">
        <v>14.282272765683379</v>
      </c>
      <c r="E67" s="139">
        <v>13.18307349376783</v>
      </c>
      <c r="F67" s="139">
        <v>8.4307068238891247</v>
      </c>
      <c r="G67" s="138">
        <v>2.5665023637362321</v>
      </c>
      <c r="H67" s="137">
        <v>6.4581159342860213</v>
      </c>
      <c r="I67" s="139">
        <v>4.1963835930130102</v>
      </c>
      <c r="J67" s="139">
        <v>5.1946379036957566</v>
      </c>
      <c r="K67" s="139">
        <v>2.0210208237485414</v>
      </c>
      <c r="L67" s="136">
        <v>0.26855374629818041</v>
      </c>
      <c r="M67" s="140">
        <v>13.704477940593836</v>
      </c>
      <c r="N67" s="139">
        <v>15.067801760093937</v>
      </c>
      <c r="O67" s="139">
        <v>14.76605971761602</v>
      </c>
      <c r="P67" s="139">
        <v>13.959465396434192</v>
      </c>
      <c r="Q67" s="138">
        <v>9.8454727296687192</v>
      </c>
      <c r="R67" s="137">
        <v>6.5637214146997831</v>
      </c>
      <c r="S67" s="139">
        <v>0</v>
      </c>
      <c r="T67" s="139">
        <v>9.5540706039559602</v>
      </c>
      <c r="U67" s="139">
        <v>7.944247520329009</v>
      </c>
      <c r="V67" s="139">
        <v>13.043583771000439</v>
      </c>
      <c r="W67" s="139">
        <v>13.910184026788627</v>
      </c>
      <c r="X67" s="139">
        <v>2.3072051329308834</v>
      </c>
      <c r="Y67" s="139">
        <v>0</v>
      </c>
      <c r="Z67" s="139">
        <v>11.922309039777275</v>
      </c>
      <c r="AA67" s="139">
        <v>19.706132131572605</v>
      </c>
      <c r="AB67" s="139">
        <v>1.7524042067944727</v>
      </c>
      <c r="AC67" s="139">
        <v>0.42694370685348582</v>
      </c>
      <c r="AD67" s="139">
        <v>0</v>
      </c>
      <c r="AE67" s="139">
        <v>7.4631829742658491</v>
      </c>
      <c r="AF67" s="139">
        <v>13.564920413223733</v>
      </c>
      <c r="AG67" s="139">
        <v>8.2494772020665295</v>
      </c>
      <c r="AH67" s="139">
        <v>28.907303296973865</v>
      </c>
      <c r="AI67" s="139">
        <v>0</v>
      </c>
      <c r="AJ67" s="139">
        <v>10.085284223663047</v>
      </c>
      <c r="AK67" s="139">
        <v>7.0409206458465112</v>
      </c>
      <c r="AL67" s="139">
        <v>9.0737483333036746</v>
      </c>
      <c r="AM67" s="139">
        <v>8.8414006467702944</v>
      </c>
      <c r="AN67" s="139">
        <v>8.371746533376708</v>
      </c>
      <c r="AO67" s="139">
        <v>9.1544827234065629</v>
      </c>
      <c r="AP67" s="139">
        <v>3.4430420514783169</v>
      </c>
      <c r="AQ67" s="139">
        <v>18.460052493325691</v>
      </c>
      <c r="AR67" s="139">
        <v>24.262347507185648</v>
      </c>
      <c r="AS67" s="139">
        <v>6.4592784665544194</v>
      </c>
      <c r="AT67" s="139">
        <v>41.492910753175813</v>
      </c>
      <c r="AU67" s="139">
        <v>5.7266379854839249</v>
      </c>
      <c r="AV67" s="136">
        <v>12.006867389436392</v>
      </c>
      <c r="AW67" s="425"/>
      <c r="AX67" s="425"/>
      <c r="AY67" s="425"/>
      <c r="AZ67" s="199"/>
      <c r="BA67" s="586"/>
      <c r="BB67" s="585"/>
      <c r="BC67" s="430"/>
      <c r="BD67" s="422"/>
      <c r="BE67" s="422"/>
      <c r="BF67" s="422"/>
      <c r="BG67" s="434"/>
      <c r="BH67" s="430"/>
      <c r="BI67" s="422"/>
      <c r="BJ67" s="422"/>
      <c r="BK67" s="422"/>
      <c r="BL67" s="434"/>
      <c r="BM67" s="430"/>
      <c r="BN67" s="422"/>
      <c r="BO67" s="422"/>
      <c r="BP67" s="422"/>
      <c r="BQ67" s="434"/>
      <c r="BR67" s="430"/>
      <c r="BS67" s="422"/>
      <c r="BT67" s="422"/>
      <c r="BU67" s="422"/>
      <c r="BV67" s="422"/>
      <c r="BW67" s="422"/>
      <c r="BX67" s="422"/>
      <c r="BY67" s="423"/>
      <c r="BZ67" s="423"/>
      <c r="CA67" s="423"/>
      <c r="CB67" s="423"/>
      <c r="CC67" s="423"/>
      <c r="CD67" s="423"/>
      <c r="CE67" s="423"/>
      <c r="CF67" s="423"/>
      <c r="CG67" s="423"/>
      <c r="CH67" s="423"/>
      <c r="CI67" s="423"/>
      <c r="CJ67" s="423"/>
      <c r="CK67" s="423"/>
      <c r="CL67" s="423"/>
      <c r="CM67" s="423"/>
      <c r="CN67" s="423"/>
      <c r="CO67" s="423"/>
      <c r="CP67" s="423"/>
      <c r="CQ67" s="423"/>
      <c r="CR67" s="423"/>
      <c r="CS67" s="423"/>
      <c r="CT67" s="423"/>
      <c r="CU67" s="423"/>
      <c r="CV67" s="423"/>
      <c r="CW67" s="6"/>
      <c r="CX67" s="6"/>
      <c r="CY67" s="6"/>
      <c r="CZ67" s="6"/>
    </row>
    <row r="68" s="337" customFormat="true" ht="15" customHeight="true" x14ac:dyDescent="0.2">
      <c r="A68" s="1069"/>
      <c r="B68" s="387" t="s">
        <v>181</v>
      </c>
      <c r="C68" s="140">
        <v>1.3061892299471447</v>
      </c>
      <c r="D68" s="139">
        <v>1.827934069975077</v>
      </c>
      <c r="E68" s="139">
        <v>2.9061312113677409</v>
      </c>
      <c r="F68" s="139">
        <v>3.3784443881360384</v>
      </c>
      <c r="G68" s="138">
        <v>1.3686965012079886</v>
      </c>
      <c r="H68" s="137">
        <v>1.6275431862355909</v>
      </c>
      <c r="I68" s="139">
        <v>1.9438407047715391</v>
      </c>
      <c r="J68" s="139">
        <v>1.6859666241564288</v>
      </c>
      <c r="K68" s="139">
        <v>0.83642751565049922</v>
      </c>
      <c r="L68" s="136">
        <v>0.78604801930233359</v>
      </c>
      <c r="M68" s="140">
        <v>1.0560174540427676</v>
      </c>
      <c r="N68" s="139">
        <v>1.5443378367218643</v>
      </c>
      <c r="O68" s="139">
        <v>2.4226285200072422</v>
      </c>
      <c r="P68" s="139">
        <v>3.267367271974448</v>
      </c>
      <c r="Q68" s="138">
        <v>4.1636410672073625</v>
      </c>
      <c r="R68" s="137">
        <v>0.41229637570444483</v>
      </c>
      <c r="S68" s="139">
        <v>0</v>
      </c>
      <c r="T68" s="139">
        <v>0</v>
      </c>
      <c r="U68" s="139">
        <v>0.25658153298473585</v>
      </c>
      <c r="V68" s="139">
        <v>0</v>
      </c>
      <c r="W68" s="139">
        <v>3.8616225386071115</v>
      </c>
      <c r="X68" s="139">
        <v>0</v>
      </c>
      <c r="Y68" s="139">
        <v>0</v>
      </c>
      <c r="Z68" s="139">
        <v>1.1498997361109511</v>
      </c>
      <c r="AA68" s="139">
        <v>5.8655938486423063</v>
      </c>
      <c r="AB68" s="139">
        <v>0</v>
      </c>
      <c r="AC68" s="139">
        <v>0</v>
      </c>
      <c r="AD68" s="139">
        <v>0</v>
      </c>
      <c r="AE68" s="139">
        <v>3.68946154974897</v>
      </c>
      <c r="AF68" s="139">
        <v>0.5987086179751766</v>
      </c>
      <c r="AG68" s="139">
        <v>14.332286389956758</v>
      </c>
      <c r="AH68" s="139">
        <v>0</v>
      </c>
      <c r="AI68" s="139">
        <v>0</v>
      </c>
      <c r="AJ68" s="139">
        <v>0.4521044204445786</v>
      </c>
      <c r="AK68" s="139">
        <v>16.343600969430373</v>
      </c>
      <c r="AL68" s="139">
        <v>1.2250017104163229</v>
      </c>
      <c r="AM68" s="139">
        <v>0.33664495383708543</v>
      </c>
      <c r="AN68" s="139">
        <v>0.64771546828678217</v>
      </c>
      <c r="AO68" s="139">
        <v>0</v>
      </c>
      <c r="AP68" s="139">
        <v>0</v>
      </c>
      <c r="AQ68" s="139">
        <v>0</v>
      </c>
      <c r="AR68" s="139">
        <v>0.25212071556014604</v>
      </c>
      <c r="AS68" s="139">
        <v>0.26495845469864532</v>
      </c>
      <c r="AT68" s="139">
        <v>9.3577686228133459</v>
      </c>
      <c r="AU68" s="139">
        <v>6.0990615412035383E-2</v>
      </c>
      <c r="AV68" s="136">
        <v>1.6829468224262087</v>
      </c>
      <c r="AW68" s="425"/>
      <c r="AX68" s="425"/>
      <c r="AY68" s="425"/>
      <c r="AZ68" s="199"/>
      <c r="BA68" s="586"/>
      <c r="BB68" s="585"/>
      <c r="BC68" s="430"/>
      <c r="BD68" s="422"/>
      <c r="BE68" s="422"/>
      <c r="BF68" s="422"/>
      <c r="BG68" s="434"/>
      <c r="BH68" s="430"/>
      <c r="BI68" s="422"/>
      <c r="BJ68" s="422"/>
      <c r="BK68" s="422"/>
      <c r="BL68" s="434"/>
      <c r="BM68" s="430"/>
      <c r="BN68" s="422"/>
      <c r="BO68" s="422"/>
      <c r="BP68" s="422"/>
      <c r="BQ68" s="434"/>
      <c r="BR68" s="430"/>
      <c r="BS68" s="422"/>
      <c r="BT68" s="422"/>
      <c r="BU68" s="422"/>
      <c r="BV68" s="422"/>
      <c r="BW68" s="422"/>
      <c r="BX68" s="422"/>
      <c r="BY68" s="423"/>
      <c r="BZ68" s="423"/>
      <c r="CA68" s="423"/>
      <c r="CB68" s="423"/>
      <c r="CC68" s="423"/>
      <c r="CD68" s="423"/>
      <c r="CE68" s="423"/>
      <c r="CF68" s="423"/>
      <c r="CG68" s="423"/>
      <c r="CH68" s="423"/>
      <c r="CI68" s="423"/>
      <c r="CJ68" s="423"/>
      <c r="CK68" s="423"/>
      <c r="CL68" s="423"/>
      <c r="CM68" s="423"/>
      <c r="CN68" s="423"/>
      <c r="CO68" s="423"/>
      <c r="CP68" s="423"/>
      <c r="CQ68" s="423"/>
      <c r="CR68" s="423"/>
      <c r="CS68" s="423"/>
      <c r="CT68" s="423"/>
      <c r="CU68" s="423"/>
      <c r="CV68" s="423"/>
      <c r="CW68" s="6"/>
      <c r="CX68" s="6"/>
      <c r="CY68" s="6"/>
      <c r="CZ68" s="6"/>
    </row>
    <row r="69" s="337" customFormat="true" ht="15" customHeight="true" x14ac:dyDescent="0.2">
      <c r="A69" s="1069"/>
      <c r="B69" s="387" t="s">
        <v>182</v>
      </c>
      <c r="C69" s="140">
        <v>0.22108658236293927</v>
      </c>
      <c r="D69" s="139">
        <v>0.14102337066097897</v>
      </c>
      <c r="E69" s="139">
        <v>0.40930531563693223</v>
      </c>
      <c r="F69" s="139">
        <v>0.79171544732512322</v>
      </c>
      <c r="G69" s="138">
        <v>3.3996568027713989</v>
      </c>
      <c r="H69" s="137">
        <v>5.8070133528363675E-2</v>
      </c>
      <c r="I69" s="139">
        <v>1.2537577580162507</v>
      </c>
      <c r="J69" s="139">
        <v>2.3467167810183622</v>
      </c>
      <c r="K69" s="139">
        <v>2.5480904872226349</v>
      </c>
      <c r="L69" s="136">
        <v>5.3368381240839184</v>
      </c>
      <c r="M69" s="140">
        <v>0.31540795450263109</v>
      </c>
      <c r="N69" s="139">
        <v>0.17683328212238397</v>
      </c>
      <c r="O69" s="139">
        <v>4.8830750569946395E-2</v>
      </c>
      <c r="P69" s="139">
        <v>0.55900679540101472</v>
      </c>
      <c r="Q69" s="138">
        <v>1.0577992041553739</v>
      </c>
      <c r="R69" s="137">
        <v>2.9962990273063372</v>
      </c>
      <c r="S69" s="139">
        <v>5.8823746053130463</v>
      </c>
      <c r="T69" s="139">
        <v>0</v>
      </c>
      <c r="U69" s="139">
        <v>0.51149388401231188</v>
      </c>
      <c r="V69" s="139">
        <v>0</v>
      </c>
      <c r="W69" s="139">
        <v>0.22077368931612584</v>
      </c>
      <c r="X69" s="139">
        <v>0</v>
      </c>
      <c r="Y69" s="139">
        <v>0</v>
      </c>
      <c r="Z69" s="139">
        <v>0.43116128222301109</v>
      </c>
      <c r="AA69" s="139">
        <v>0</v>
      </c>
      <c r="AB69" s="139">
        <v>0</v>
      </c>
      <c r="AC69" s="139">
        <v>0</v>
      </c>
      <c r="AD69" s="139">
        <v>0</v>
      </c>
      <c r="AE69" s="139">
        <v>5.2962753111894028</v>
      </c>
      <c r="AF69" s="139">
        <v>0</v>
      </c>
      <c r="AG69" s="139">
        <v>0.35950506539147531</v>
      </c>
      <c r="AH69" s="139">
        <v>1.0194137264020009</v>
      </c>
      <c r="AI69" s="139">
        <v>0</v>
      </c>
      <c r="AJ69" s="139">
        <v>0.35809249045629155</v>
      </c>
      <c r="AK69" s="139">
        <v>0.93566315756956442</v>
      </c>
      <c r="AL69" s="139">
        <v>0.56075216725401411</v>
      </c>
      <c r="AM69" s="139">
        <v>0</v>
      </c>
      <c r="AN69" s="139">
        <v>0.27882184919220643</v>
      </c>
      <c r="AO69" s="139">
        <v>0</v>
      </c>
      <c r="AP69" s="139">
        <v>0</v>
      </c>
      <c r="AQ69" s="139">
        <v>0.84084713000204347</v>
      </c>
      <c r="AR69" s="139">
        <v>0</v>
      </c>
      <c r="AS69" s="139">
        <v>0</v>
      </c>
      <c r="AT69" s="139">
        <v>1.6954080723751004</v>
      </c>
      <c r="AU69" s="139">
        <v>0</v>
      </c>
      <c r="AV69" s="136">
        <v>0.97395342665332363</v>
      </c>
      <c r="AW69" s="425"/>
      <c r="AX69" s="425"/>
      <c r="AY69" s="425"/>
      <c r="AZ69" s="199"/>
      <c r="BA69" s="586"/>
      <c r="BB69" s="585"/>
      <c r="BC69" s="430"/>
      <c r="BD69" s="422"/>
      <c r="BE69" s="422"/>
      <c r="BF69" s="422"/>
      <c r="BG69" s="434"/>
      <c r="BH69" s="430"/>
      <c r="BI69" s="422"/>
      <c r="BJ69" s="422"/>
      <c r="BK69" s="422"/>
      <c r="BL69" s="434"/>
      <c r="BM69" s="430"/>
      <c r="BN69" s="422"/>
      <c r="BO69" s="422"/>
      <c r="BP69" s="422"/>
      <c r="BQ69" s="434"/>
      <c r="BR69" s="430"/>
      <c r="BS69" s="422"/>
      <c r="BT69" s="422"/>
      <c r="BU69" s="422"/>
      <c r="BV69" s="422"/>
      <c r="BW69" s="422"/>
      <c r="BX69" s="422"/>
      <c r="BY69" s="423"/>
      <c r="BZ69" s="423"/>
      <c r="CA69" s="423"/>
      <c r="CB69" s="423"/>
      <c r="CC69" s="423"/>
      <c r="CD69" s="423"/>
      <c r="CE69" s="423"/>
      <c r="CF69" s="423"/>
      <c r="CG69" s="423"/>
      <c r="CH69" s="423"/>
      <c r="CI69" s="423"/>
      <c r="CJ69" s="423"/>
      <c r="CK69" s="423"/>
      <c r="CL69" s="423"/>
      <c r="CM69" s="423"/>
      <c r="CN69" s="423"/>
      <c r="CO69" s="423"/>
      <c r="CP69" s="423"/>
      <c r="CQ69" s="423"/>
      <c r="CR69" s="423"/>
      <c r="CS69" s="423"/>
      <c r="CT69" s="423"/>
      <c r="CU69" s="423"/>
      <c r="CV69" s="423"/>
      <c r="CW69" s="6"/>
      <c r="CX69" s="6"/>
      <c r="CY69" s="6"/>
      <c r="CZ69" s="6"/>
    </row>
    <row r="70" s="337" customFormat="true" ht="15" customHeight="true" x14ac:dyDescent="0.2">
      <c r="A70" s="1069"/>
      <c r="B70" s="387" t="s">
        <v>345</v>
      </c>
      <c r="C70" s="140">
        <v>0</v>
      </c>
      <c r="D70" s="139">
        <v>0.29662375320200179</v>
      </c>
      <c r="E70" s="139">
        <v>0.5305269055639722</v>
      </c>
      <c r="F70" s="139">
        <v>1.2020261486961041</v>
      </c>
      <c r="G70" s="138">
        <v>0.66560475566151911</v>
      </c>
      <c r="H70" s="137">
        <v>0.90048175584621726</v>
      </c>
      <c r="I70" s="139">
        <v>0.83576766219344234</v>
      </c>
      <c r="J70" s="139">
        <v>1.6428383864036504</v>
      </c>
      <c r="K70" s="139">
        <v>0.31695726890835124</v>
      </c>
      <c r="L70" s="136">
        <v>0.60855618125155142</v>
      </c>
      <c r="M70" s="140">
        <v>0</v>
      </c>
      <c r="N70" s="139">
        <v>3.8401600279563207E-2</v>
      </c>
      <c r="O70" s="139">
        <v>0.51385931413173491</v>
      </c>
      <c r="P70" s="139">
        <v>0.34726060075691539</v>
      </c>
      <c r="Q70" s="138">
        <v>1.1088340636095138</v>
      </c>
      <c r="R70" s="137">
        <v>4.5412305489014999</v>
      </c>
      <c r="S70" s="139">
        <v>0.4234921301712275</v>
      </c>
      <c r="T70" s="139">
        <v>0</v>
      </c>
      <c r="U70" s="139">
        <v>0.24507466695927477</v>
      </c>
      <c r="V70" s="139">
        <v>0</v>
      </c>
      <c r="W70" s="139">
        <v>1.4383246515312236</v>
      </c>
      <c r="X70" s="139">
        <v>0</v>
      </c>
      <c r="Y70" s="139">
        <v>0</v>
      </c>
      <c r="Z70" s="139">
        <v>0</v>
      </c>
      <c r="AA70" s="139">
        <v>0.13284349432871145</v>
      </c>
      <c r="AB70" s="139">
        <v>0</v>
      </c>
      <c r="AC70" s="139">
        <v>0</v>
      </c>
      <c r="AD70" s="139">
        <v>0</v>
      </c>
      <c r="AE70" s="139">
        <v>0.58834307138458342</v>
      </c>
      <c r="AF70" s="139">
        <v>0</v>
      </c>
      <c r="AG70" s="139">
        <v>0</v>
      </c>
      <c r="AH70" s="139">
        <v>0</v>
      </c>
      <c r="AI70" s="139">
        <v>0</v>
      </c>
      <c r="AJ70" s="139">
        <v>0.7878034790038414</v>
      </c>
      <c r="AK70" s="139">
        <v>1.4980678784137569</v>
      </c>
      <c r="AL70" s="139">
        <v>1.3928133403868881</v>
      </c>
      <c r="AM70" s="139">
        <v>0</v>
      </c>
      <c r="AN70" s="139">
        <v>1.0951536741421191</v>
      </c>
      <c r="AO70" s="139">
        <v>0.22439452987331024</v>
      </c>
      <c r="AP70" s="139">
        <v>0</v>
      </c>
      <c r="AQ70" s="139">
        <v>0.16218520582244594</v>
      </c>
      <c r="AR70" s="139">
        <v>7.7745098779376465E-2</v>
      </c>
      <c r="AS70" s="139">
        <v>0</v>
      </c>
      <c r="AT70" s="139">
        <v>0.17182858810898652</v>
      </c>
      <c r="AU70" s="139">
        <v>0.10905583211751305</v>
      </c>
      <c r="AV70" s="136">
        <v>0</v>
      </c>
      <c r="AW70" s="425"/>
      <c r="AX70" s="425"/>
      <c r="AY70" s="425"/>
      <c r="AZ70" s="199"/>
      <c r="BA70" s="586"/>
      <c r="BB70" s="585"/>
      <c r="BC70" s="430"/>
      <c r="BD70" s="422"/>
      <c r="BE70" s="422"/>
      <c r="BF70" s="422"/>
      <c r="BG70" s="434"/>
      <c r="BH70" s="430"/>
      <c r="BI70" s="422"/>
      <c r="BJ70" s="422"/>
      <c r="BK70" s="422"/>
      <c r="BL70" s="434"/>
      <c r="BM70" s="430"/>
      <c r="BN70" s="422"/>
      <c r="BO70" s="422"/>
      <c r="BP70" s="422"/>
      <c r="BQ70" s="434"/>
      <c r="BR70" s="430"/>
      <c r="BS70" s="422"/>
      <c r="BT70" s="422"/>
      <c r="BU70" s="422"/>
      <c r="BV70" s="422"/>
      <c r="BW70" s="422"/>
      <c r="BX70" s="422"/>
      <c r="BY70" s="423"/>
      <c r="BZ70" s="423"/>
      <c r="CA70" s="423"/>
      <c r="CB70" s="423"/>
      <c r="CC70" s="423"/>
      <c r="CD70" s="423"/>
      <c r="CE70" s="423"/>
      <c r="CF70" s="423"/>
      <c r="CG70" s="423"/>
      <c r="CH70" s="423"/>
      <c r="CI70" s="423"/>
      <c r="CJ70" s="423"/>
      <c r="CK70" s="423"/>
      <c r="CL70" s="423"/>
      <c r="CM70" s="423"/>
      <c r="CN70" s="423"/>
      <c r="CO70" s="423"/>
      <c r="CP70" s="423"/>
      <c r="CQ70" s="423"/>
      <c r="CR70" s="423"/>
      <c r="CS70" s="423"/>
      <c r="CT70" s="423"/>
      <c r="CU70" s="423"/>
      <c r="CV70" s="423"/>
      <c r="CW70" s="6"/>
      <c r="CX70" s="6"/>
      <c r="CY70" s="6"/>
      <c r="CZ70" s="6"/>
    </row>
    <row r="71" s="337" customFormat="true" ht="15" customHeight="true" x14ac:dyDescent="0.2">
      <c r="A71" s="1069"/>
      <c r="B71" s="387" t="s">
        <v>183</v>
      </c>
      <c r="C71" s="140">
        <v>0</v>
      </c>
      <c r="D71" s="139">
        <v>2.4214734525558907E-2</v>
      </c>
      <c r="E71" s="139">
        <v>0.23029625671386109</v>
      </c>
      <c r="F71" s="139">
        <v>0.69941008795633164</v>
      </c>
      <c r="G71" s="138">
        <v>1.9248110524045885</v>
      </c>
      <c r="H71" s="137">
        <v>0</v>
      </c>
      <c r="I71" s="139">
        <v>0.54716347522386</v>
      </c>
      <c r="J71" s="139">
        <v>0.84256341874013341</v>
      </c>
      <c r="K71" s="139">
        <v>1.7715461792954239</v>
      </c>
      <c r="L71" s="136">
        <v>2.7494816838150826</v>
      </c>
      <c r="M71" s="140">
        <v>0</v>
      </c>
      <c r="N71" s="139">
        <v>0</v>
      </c>
      <c r="O71" s="139">
        <v>3.4531350016824856E-2</v>
      </c>
      <c r="P71" s="139">
        <v>0.32825775428966858</v>
      </c>
      <c r="Q71" s="138">
        <v>1.2239141356961754</v>
      </c>
      <c r="R71" s="137">
        <v>2.5798751030685052</v>
      </c>
      <c r="S71" s="139">
        <v>2.0127053462026931</v>
      </c>
      <c r="T71" s="139">
        <v>6.3961110392080647E-2</v>
      </c>
      <c r="U71" s="139">
        <v>0.10789260449006956</v>
      </c>
      <c r="V71" s="139">
        <v>0</v>
      </c>
      <c r="W71" s="139">
        <v>1.4380515864874992</v>
      </c>
      <c r="X71" s="139">
        <v>0</v>
      </c>
      <c r="Y71" s="139">
        <v>3.7089928065242847E-2</v>
      </c>
      <c r="Z71" s="139">
        <v>6.8596735895133751E-2</v>
      </c>
      <c r="AA71" s="139">
        <v>0.30996815343366008</v>
      </c>
      <c r="AB71" s="139">
        <v>0</v>
      </c>
      <c r="AC71" s="139">
        <v>0</v>
      </c>
      <c r="AD71" s="139">
        <v>0</v>
      </c>
      <c r="AE71" s="139">
        <v>1.0239715913079077</v>
      </c>
      <c r="AF71" s="139">
        <v>0</v>
      </c>
      <c r="AG71" s="139">
        <v>0</v>
      </c>
      <c r="AH71" s="139">
        <v>0</v>
      </c>
      <c r="AI71" s="139">
        <v>3.6188742204901412</v>
      </c>
      <c r="AJ71" s="139">
        <v>1.2703374688424802</v>
      </c>
      <c r="AK71" s="139">
        <v>0.10829170008938316</v>
      </c>
      <c r="AL71" s="139">
        <v>0.23881604955017185</v>
      </c>
      <c r="AM71" s="139">
        <v>0</v>
      </c>
      <c r="AN71" s="139">
        <v>1.1897752962269192</v>
      </c>
      <c r="AO71" s="139">
        <v>0</v>
      </c>
      <c r="AP71" s="139">
        <v>0.26923555033602597</v>
      </c>
      <c r="AQ71" s="139">
        <v>0.22392743442923757</v>
      </c>
      <c r="AR71" s="139">
        <v>0</v>
      </c>
      <c r="AS71" s="139">
        <v>0.40379775989728089</v>
      </c>
      <c r="AT71" s="139">
        <v>0.23634887175871211</v>
      </c>
      <c r="AU71" s="139">
        <v>0.22183169167886962</v>
      </c>
      <c r="AV71" s="136">
        <v>8.3426537700450096E-2</v>
      </c>
      <c r="AW71" s="425"/>
      <c r="AX71" s="425"/>
      <c r="AY71" s="425"/>
      <c r="AZ71" s="199"/>
      <c r="BA71" s="586"/>
      <c r="BB71" s="585"/>
      <c r="BC71" s="430"/>
      <c r="BD71" s="422"/>
      <c r="BE71" s="422"/>
      <c r="BF71" s="422"/>
      <c r="BG71" s="434"/>
      <c r="BH71" s="430"/>
      <c r="BI71" s="422"/>
      <c r="BJ71" s="422"/>
      <c r="BK71" s="422"/>
      <c r="BL71" s="434"/>
      <c r="BM71" s="430"/>
      <c r="BN71" s="422"/>
      <c r="BO71" s="422"/>
      <c r="BP71" s="422"/>
      <c r="BQ71" s="434"/>
      <c r="BR71" s="430"/>
      <c r="BS71" s="422"/>
      <c r="BT71" s="422"/>
      <c r="BU71" s="422"/>
      <c r="BV71" s="422"/>
      <c r="BW71" s="422"/>
      <c r="BX71" s="422"/>
      <c r="BY71" s="423"/>
      <c r="BZ71" s="423"/>
      <c r="CA71" s="423"/>
      <c r="CB71" s="423"/>
      <c r="CC71" s="423"/>
      <c r="CD71" s="423"/>
      <c r="CE71" s="423"/>
      <c r="CF71" s="423"/>
      <c r="CG71" s="423"/>
      <c r="CH71" s="423"/>
      <c r="CI71" s="423"/>
      <c r="CJ71" s="423"/>
      <c r="CK71" s="423"/>
      <c r="CL71" s="423"/>
      <c r="CM71" s="423"/>
      <c r="CN71" s="423"/>
      <c r="CO71" s="423"/>
      <c r="CP71" s="423"/>
      <c r="CQ71" s="423"/>
      <c r="CR71" s="423"/>
      <c r="CS71" s="423"/>
      <c r="CT71" s="423"/>
      <c r="CU71" s="423"/>
      <c r="CV71" s="423"/>
      <c r="CW71" s="6"/>
      <c r="CX71" s="6"/>
      <c r="CY71" s="6"/>
      <c r="CZ71" s="6"/>
    </row>
    <row r="72" s="337" customFormat="true" ht="15" customHeight="true" x14ac:dyDescent="0.2">
      <c r="A72" s="1069"/>
      <c r="B72" s="387" t="s">
        <v>46</v>
      </c>
      <c r="C72" s="140">
        <v>0</v>
      </c>
      <c r="D72" s="139">
        <v>0</v>
      </c>
      <c r="E72" s="139">
        <v>0</v>
      </c>
      <c r="F72" s="139">
        <v>0</v>
      </c>
      <c r="G72" s="138">
        <v>4.3152915391052749E-3</v>
      </c>
      <c r="H72" s="137">
        <v>0</v>
      </c>
      <c r="I72" s="139">
        <v>0</v>
      </c>
      <c r="J72" s="139">
        <v>1.4417777069014905E-2</v>
      </c>
      <c r="K72" s="139">
        <v>0</v>
      </c>
      <c r="L72" s="136">
        <v>0</v>
      </c>
      <c r="M72" s="140">
        <v>0</v>
      </c>
      <c r="N72" s="139">
        <v>0</v>
      </c>
      <c r="O72" s="139">
        <v>0</v>
      </c>
      <c r="P72" s="139">
        <v>0</v>
      </c>
      <c r="Q72" s="138">
        <v>0</v>
      </c>
      <c r="R72" s="137">
        <v>0</v>
      </c>
      <c r="S72" s="139">
        <v>0</v>
      </c>
      <c r="T72" s="139">
        <v>0</v>
      </c>
      <c r="U72" s="139">
        <v>0</v>
      </c>
      <c r="V72" s="139">
        <v>0</v>
      </c>
      <c r="W72" s="139">
        <v>0</v>
      </c>
      <c r="X72" s="139">
        <v>0</v>
      </c>
      <c r="Y72" s="139">
        <v>0</v>
      </c>
      <c r="Z72" s="139">
        <v>0</v>
      </c>
      <c r="AA72" s="139">
        <v>0</v>
      </c>
      <c r="AB72" s="139">
        <v>0</v>
      </c>
      <c r="AC72" s="139">
        <v>0</v>
      </c>
      <c r="AD72" s="139">
        <v>0</v>
      </c>
      <c r="AE72" s="139">
        <v>0</v>
      </c>
      <c r="AF72" s="139">
        <v>0</v>
      </c>
      <c r="AG72" s="139">
        <v>0</v>
      </c>
      <c r="AH72" s="139">
        <v>0</v>
      </c>
      <c r="AI72" s="139">
        <v>0</v>
      </c>
      <c r="AJ72" s="139">
        <v>0</v>
      </c>
      <c r="AK72" s="139">
        <v>0</v>
      </c>
      <c r="AL72" s="139">
        <v>0</v>
      </c>
      <c r="AM72" s="139">
        <v>0</v>
      </c>
      <c r="AN72" s="139">
        <v>0</v>
      </c>
      <c r="AO72" s="139">
        <v>0</v>
      </c>
      <c r="AP72" s="139">
        <v>3.7240104105800517E-2</v>
      </c>
      <c r="AQ72" s="139">
        <v>0</v>
      </c>
      <c r="AR72" s="139">
        <v>0</v>
      </c>
      <c r="AS72" s="139">
        <v>0</v>
      </c>
      <c r="AT72" s="139">
        <v>0</v>
      </c>
      <c r="AU72" s="139">
        <v>0</v>
      </c>
      <c r="AV72" s="136">
        <v>0</v>
      </c>
      <c r="AW72" s="425"/>
      <c r="AX72" s="425"/>
      <c r="AY72" s="425"/>
      <c r="AZ72" s="199"/>
      <c r="BA72" s="586"/>
      <c r="BB72" s="585"/>
      <c r="BC72" s="430"/>
      <c r="BD72" s="422"/>
      <c r="BE72" s="422"/>
      <c r="BF72" s="422"/>
      <c r="BG72" s="434"/>
      <c r="BH72" s="430"/>
      <c r="BI72" s="422"/>
      <c r="BJ72" s="422"/>
      <c r="BK72" s="422"/>
      <c r="BL72" s="434"/>
      <c r="BM72" s="430"/>
      <c r="BN72" s="422"/>
      <c r="BO72" s="422"/>
      <c r="BP72" s="422"/>
      <c r="BQ72" s="434"/>
      <c r="BR72" s="430"/>
      <c r="BS72" s="422"/>
      <c r="BT72" s="422"/>
      <c r="BU72" s="422"/>
      <c r="BV72" s="422"/>
      <c r="BW72" s="422"/>
      <c r="BX72" s="422"/>
      <c r="BY72" s="423"/>
      <c r="BZ72" s="423"/>
      <c r="CA72" s="423"/>
      <c r="CB72" s="423"/>
      <c r="CC72" s="423"/>
      <c r="CD72" s="423"/>
      <c r="CE72" s="423"/>
      <c r="CF72" s="423"/>
      <c r="CG72" s="423"/>
      <c r="CH72" s="423"/>
      <c r="CI72" s="423"/>
      <c r="CJ72" s="423"/>
      <c r="CK72" s="423"/>
      <c r="CL72" s="423"/>
      <c r="CM72" s="423"/>
      <c r="CN72" s="423"/>
      <c r="CO72" s="423"/>
      <c r="CP72" s="423"/>
      <c r="CQ72" s="423"/>
      <c r="CR72" s="423"/>
      <c r="CS72" s="423"/>
      <c r="CT72" s="423"/>
      <c r="CU72" s="423"/>
      <c r="CV72" s="423"/>
      <c r="CW72" s="6"/>
      <c r="CX72" s="6"/>
      <c r="CY72" s="6"/>
      <c r="CZ72" s="6"/>
    </row>
    <row r="73" s="337" customFormat="true" ht="15" customHeight="true" x14ac:dyDescent="0.2">
      <c r="A73" s="165"/>
      <c r="B73" s="158"/>
      <c r="C73" s="140"/>
      <c r="D73" s="139"/>
      <c r="E73" s="139"/>
      <c r="F73" s="139"/>
      <c r="G73" s="138"/>
      <c r="H73" s="137"/>
      <c r="I73" s="139"/>
      <c r="J73" s="139"/>
      <c r="K73" s="139"/>
      <c r="L73" s="136"/>
      <c r="M73" s="140"/>
      <c r="N73" s="139"/>
      <c r="O73" s="139"/>
      <c r="P73" s="139"/>
      <c r="Q73" s="138"/>
      <c r="R73" s="137"/>
      <c r="S73" s="139"/>
      <c r="T73" s="139"/>
      <c r="U73" s="139"/>
      <c r="V73" s="139"/>
      <c r="W73" s="139"/>
      <c r="X73" s="139"/>
      <c r="Y73" s="139"/>
      <c r="Z73" s="139"/>
      <c r="AA73" s="139"/>
      <c r="AB73" s="139"/>
      <c r="AC73" s="139"/>
      <c r="AD73" s="139"/>
      <c r="AE73" s="139"/>
      <c r="AF73" s="139"/>
      <c r="AG73" s="139"/>
      <c r="AH73" s="139"/>
      <c r="AI73" s="139"/>
      <c r="AJ73" s="139"/>
      <c r="AK73" s="139"/>
      <c r="AL73" s="139"/>
      <c r="AM73" s="139"/>
      <c r="AN73" s="139"/>
      <c r="AO73" s="139"/>
      <c r="AP73" s="139"/>
      <c r="AQ73" s="139"/>
      <c r="AR73" s="139"/>
      <c r="AS73" s="139"/>
      <c r="AT73" s="139"/>
      <c r="AU73" s="139"/>
      <c r="AV73" s="136"/>
      <c r="AW73" s="425"/>
      <c r="AX73" s="425"/>
      <c r="AY73" s="425"/>
      <c r="AZ73" s="199"/>
      <c r="BA73" s="586"/>
      <c r="BB73" s="585"/>
      <c r="BC73" s="430"/>
      <c r="BD73" s="422"/>
      <c r="BE73" s="422"/>
      <c r="BF73" s="422"/>
      <c r="BG73" s="434"/>
      <c r="BH73" s="430"/>
      <c r="BI73" s="422"/>
      <c r="BJ73" s="422"/>
      <c r="BK73" s="422"/>
      <c r="BL73" s="434"/>
      <c r="BM73" s="430"/>
      <c r="BN73" s="422"/>
      <c r="BO73" s="422"/>
      <c r="BP73" s="422"/>
      <c r="BQ73" s="434"/>
      <c r="BR73" s="430"/>
      <c r="BS73" s="422"/>
      <c r="BT73" s="422"/>
      <c r="BU73" s="422"/>
      <c r="BV73" s="422"/>
      <c r="BW73" s="422"/>
      <c r="BX73" s="422"/>
      <c r="BY73" s="423"/>
      <c r="BZ73" s="423"/>
      <c r="CA73" s="423"/>
      <c r="CB73" s="423"/>
      <c r="CC73" s="423"/>
      <c r="CD73" s="423"/>
      <c r="CE73" s="423"/>
      <c r="CF73" s="423"/>
      <c r="CG73" s="423"/>
      <c r="CH73" s="423"/>
      <c r="CI73" s="423"/>
      <c r="CJ73" s="423"/>
      <c r="CK73" s="423"/>
      <c r="CL73" s="423"/>
      <c r="CM73" s="423"/>
      <c r="CN73" s="423"/>
      <c r="CO73" s="423"/>
      <c r="CP73" s="423"/>
      <c r="CQ73" s="423"/>
      <c r="CR73" s="423"/>
      <c r="CS73" s="423"/>
      <c r="CT73" s="423"/>
      <c r="CU73" s="423"/>
      <c r="CV73" s="423"/>
      <c r="CW73" s="6"/>
      <c r="CX73" s="6"/>
      <c r="CY73" s="6"/>
      <c r="CZ73" s="6"/>
    </row>
    <row r="74" s="337" customFormat="true" ht="15" customHeight="true" x14ac:dyDescent="0.2">
      <c r="A74" s="165"/>
      <c r="B74" s="158"/>
      <c r="C74" s="140"/>
      <c r="D74" s="139"/>
      <c r="E74" s="139"/>
      <c r="F74" s="139"/>
      <c r="G74" s="138"/>
      <c r="H74" s="137"/>
      <c r="I74" s="139"/>
      <c r="J74" s="139"/>
      <c r="K74" s="139"/>
      <c r="L74" s="136"/>
      <c r="M74" s="140"/>
      <c r="N74" s="139"/>
      <c r="O74" s="139"/>
      <c r="P74" s="139"/>
      <c r="Q74" s="138"/>
      <c r="R74" s="137"/>
      <c r="S74" s="139"/>
      <c r="T74" s="139"/>
      <c r="U74" s="139"/>
      <c r="V74" s="139"/>
      <c r="W74" s="139"/>
      <c r="X74" s="139"/>
      <c r="Y74" s="139"/>
      <c r="Z74" s="139"/>
      <c r="AA74" s="139"/>
      <c r="AB74" s="139"/>
      <c r="AC74" s="139"/>
      <c r="AD74" s="139"/>
      <c r="AE74" s="139"/>
      <c r="AF74" s="139"/>
      <c r="AG74" s="139"/>
      <c r="AH74" s="139"/>
      <c r="AI74" s="139"/>
      <c r="AJ74" s="139"/>
      <c r="AK74" s="139"/>
      <c r="AL74" s="139"/>
      <c r="AM74" s="139"/>
      <c r="AN74" s="139"/>
      <c r="AO74" s="139"/>
      <c r="AP74" s="139"/>
      <c r="AQ74" s="139"/>
      <c r="AR74" s="139"/>
      <c r="AS74" s="139"/>
      <c r="AT74" s="139"/>
      <c r="AU74" s="139"/>
      <c r="AV74" s="136"/>
      <c r="AW74" s="425"/>
      <c r="AX74" s="425"/>
      <c r="AY74" s="425"/>
      <c r="AZ74" s="199"/>
      <c r="BA74" s="586"/>
      <c r="BB74" s="585"/>
      <c r="BC74" s="430"/>
      <c r="BD74" s="422"/>
      <c r="BE74" s="422"/>
      <c r="BF74" s="422"/>
      <c r="BG74" s="434"/>
      <c r="BH74" s="430"/>
      <c r="BI74" s="422"/>
      <c r="BJ74" s="422"/>
      <c r="BK74" s="422"/>
      <c r="BL74" s="434"/>
      <c r="BM74" s="430"/>
      <c r="BN74" s="422"/>
      <c r="BO74" s="422"/>
      <c r="BP74" s="422"/>
      <c r="BQ74" s="434"/>
      <c r="BR74" s="430"/>
      <c r="BS74" s="422"/>
      <c r="BT74" s="422"/>
      <c r="BU74" s="422"/>
      <c r="BV74" s="422"/>
      <c r="BW74" s="422"/>
      <c r="BX74" s="422"/>
      <c r="BY74" s="423"/>
      <c r="BZ74" s="423"/>
      <c r="CA74" s="423"/>
      <c r="CB74" s="423"/>
      <c r="CC74" s="423"/>
      <c r="CD74" s="423"/>
      <c r="CE74" s="423"/>
      <c r="CF74" s="423"/>
      <c r="CG74" s="423"/>
      <c r="CH74" s="423"/>
      <c r="CI74" s="423"/>
      <c r="CJ74" s="423"/>
      <c r="CK74" s="423"/>
      <c r="CL74" s="423"/>
      <c r="CM74" s="423"/>
      <c r="CN74" s="423"/>
      <c r="CO74" s="423"/>
      <c r="CP74" s="423"/>
      <c r="CQ74" s="423"/>
      <c r="CR74" s="423"/>
      <c r="CS74" s="423"/>
      <c r="CT74" s="423"/>
      <c r="CU74" s="423"/>
      <c r="CV74" s="423"/>
      <c r="CW74" s="6"/>
      <c r="CX74" s="6"/>
      <c r="CY74" s="6"/>
      <c r="CZ74" s="6"/>
    </row>
    <row r="75" s="337" customFormat="true" ht="15" customHeight="true" x14ac:dyDescent="0.2">
      <c r="A75" s="165"/>
      <c r="B75" s="158"/>
      <c r="C75" s="140"/>
      <c r="D75" s="139"/>
      <c r="E75" s="139"/>
      <c r="F75" s="139"/>
      <c r="G75" s="138"/>
      <c r="H75" s="137"/>
      <c r="I75" s="139"/>
      <c r="J75" s="139"/>
      <c r="K75" s="139"/>
      <c r="L75" s="136"/>
      <c r="M75" s="140"/>
      <c r="N75" s="139"/>
      <c r="O75" s="139"/>
      <c r="P75" s="139"/>
      <c r="Q75" s="138"/>
      <c r="R75" s="137"/>
      <c r="S75" s="139"/>
      <c r="T75" s="139"/>
      <c r="U75" s="139"/>
      <c r="V75" s="139"/>
      <c r="W75" s="139"/>
      <c r="X75" s="139"/>
      <c r="Y75" s="139"/>
      <c r="Z75" s="139"/>
      <c r="AA75" s="139"/>
      <c r="AB75" s="139"/>
      <c r="AC75" s="139"/>
      <c r="AD75" s="139"/>
      <c r="AE75" s="139"/>
      <c r="AF75" s="139"/>
      <c r="AG75" s="139"/>
      <c r="AH75" s="139"/>
      <c r="AI75" s="139"/>
      <c r="AJ75" s="139"/>
      <c r="AK75" s="139"/>
      <c r="AL75" s="139"/>
      <c r="AM75" s="139"/>
      <c r="AN75" s="139"/>
      <c r="AO75" s="139"/>
      <c r="AP75" s="139"/>
      <c r="AQ75" s="139"/>
      <c r="AR75" s="139"/>
      <c r="AS75" s="139"/>
      <c r="AT75" s="139"/>
      <c r="AU75" s="139"/>
      <c r="AV75" s="136"/>
      <c r="AW75" s="425"/>
      <c r="AX75" s="425"/>
      <c r="AY75" s="425"/>
      <c r="AZ75" s="199"/>
      <c r="BA75" s="586"/>
      <c r="BB75" s="585"/>
      <c r="BC75" s="430"/>
      <c r="BD75" s="422"/>
      <c r="BE75" s="422"/>
      <c r="BF75" s="422"/>
      <c r="BG75" s="434"/>
      <c r="BH75" s="430"/>
      <c r="BI75" s="422"/>
      <c r="BJ75" s="422"/>
      <c r="BK75" s="422"/>
      <c r="BL75" s="434"/>
      <c r="BM75" s="430"/>
      <c r="BN75" s="422"/>
      <c r="BO75" s="422"/>
      <c r="BP75" s="422"/>
      <c r="BQ75" s="434"/>
      <c r="BR75" s="430"/>
      <c r="BS75" s="422"/>
      <c r="BT75" s="422"/>
      <c r="BU75" s="422"/>
      <c r="BV75" s="422"/>
      <c r="BW75" s="422"/>
      <c r="BX75" s="422"/>
      <c r="BY75" s="423"/>
      <c r="BZ75" s="423"/>
      <c r="CA75" s="423"/>
      <c r="CB75" s="423"/>
      <c r="CC75" s="423"/>
      <c r="CD75" s="423"/>
      <c r="CE75" s="423"/>
      <c r="CF75" s="423"/>
      <c r="CG75" s="423"/>
      <c r="CH75" s="423"/>
      <c r="CI75" s="423"/>
      <c r="CJ75" s="423"/>
      <c r="CK75" s="423"/>
      <c r="CL75" s="423"/>
      <c r="CM75" s="423"/>
      <c r="CN75" s="423"/>
      <c r="CO75" s="423"/>
      <c r="CP75" s="423"/>
      <c r="CQ75" s="423"/>
      <c r="CR75" s="423"/>
      <c r="CS75" s="423"/>
      <c r="CT75" s="423"/>
      <c r="CU75" s="423"/>
      <c r="CV75" s="423"/>
      <c r="CW75" s="6"/>
      <c r="CX75" s="6"/>
      <c r="CY75" s="6"/>
      <c r="CZ75" s="6"/>
    </row>
    <row r="76" s="337" customFormat="true" ht="15" customHeight="true" x14ac:dyDescent="0.2">
      <c r="A76" s="165"/>
      <c r="B76" s="158"/>
      <c r="C76" s="140"/>
      <c r="D76" s="139"/>
      <c r="E76" s="139"/>
      <c r="F76" s="139"/>
      <c r="G76" s="138"/>
      <c r="H76" s="137"/>
      <c r="I76" s="139"/>
      <c r="J76" s="139"/>
      <c r="K76" s="139"/>
      <c r="L76" s="136"/>
      <c r="M76" s="140"/>
      <c r="N76" s="139"/>
      <c r="O76" s="139"/>
      <c r="P76" s="139"/>
      <c r="Q76" s="138"/>
      <c r="R76" s="137"/>
      <c r="S76" s="139"/>
      <c r="T76" s="139"/>
      <c r="U76" s="139"/>
      <c r="V76" s="139"/>
      <c r="W76" s="139"/>
      <c r="X76" s="139"/>
      <c r="Y76" s="139"/>
      <c r="Z76" s="139"/>
      <c r="AA76" s="139"/>
      <c r="AB76" s="139"/>
      <c r="AC76" s="139"/>
      <c r="AD76" s="139"/>
      <c r="AE76" s="139"/>
      <c r="AF76" s="139"/>
      <c r="AG76" s="139"/>
      <c r="AH76" s="139"/>
      <c r="AI76" s="139"/>
      <c r="AJ76" s="139"/>
      <c r="AK76" s="139"/>
      <c r="AL76" s="139"/>
      <c r="AM76" s="139"/>
      <c r="AN76" s="139"/>
      <c r="AO76" s="139"/>
      <c r="AP76" s="139"/>
      <c r="AQ76" s="139"/>
      <c r="AR76" s="139"/>
      <c r="AS76" s="139"/>
      <c r="AT76" s="139"/>
      <c r="AU76" s="139"/>
      <c r="AV76" s="136"/>
      <c r="AW76" s="425"/>
      <c r="AX76" s="425"/>
      <c r="AY76" s="425"/>
      <c r="AZ76" s="199"/>
      <c r="BA76" s="586"/>
      <c r="BB76" s="585"/>
      <c r="BC76" s="430"/>
      <c r="BD76" s="422"/>
      <c r="BE76" s="422"/>
      <c r="BF76" s="422"/>
      <c r="BG76" s="434"/>
      <c r="BH76" s="430"/>
      <c r="BI76" s="422"/>
      <c r="BJ76" s="422"/>
      <c r="BK76" s="422"/>
      <c r="BL76" s="434"/>
      <c r="BM76" s="430"/>
      <c r="BN76" s="422"/>
      <c r="BO76" s="422"/>
      <c r="BP76" s="422"/>
      <c r="BQ76" s="434"/>
      <c r="BR76" s="430"/>
      <c r="BS76" s="422"/>
      <c r="BT76" s="422"/>
      <c r="BU76" s="422"/>
      <c r="BV76" s="422"/>
      <c r="BW76" s="422"/>
      <c r="BX76" s="422"/>
      <c r="BY76" s="423"/>
      <c r="BZ76" s="423"/>
      <c r="CA76" s="423"/>
      <c r="CB76" s="423"/>
      <c r="CC76" s="423"/>
      <c r="CD76" s="423"/>
      <c r="CE76" s="423"/>
      <c r="CF76" s="423"/>
      <c r="CG76" s="423"/>
      <c r="CH76" s="423"/>
      <c r="CI76" s="423"/>
      <c r="CJ76" s="423"/>
      <c r="CK76" s="423"/>
      <c r="CL76" s="423"/>
      <c r="CM76" s="423"/>
      <c r="CN76" s="423"/>
      <c r="CO76" s="423"/>
      <c r="CP76" s="423"/>
      <c r="CQ76" s="423"/>
      <c r="CR76" s="423"/>
      <c r="CS76" s="423"/>
      <c r="CT76" s="423"/>
      <c r="CU76" s="423"/>
      <c r="CV76" s="423"/>
      <c r="CW76" s="6"/>
      <c r="CX76" s="6"/>
      <c r="CY76" s="6"/>
      <c r="CZ76" s="6"/>
    </row>
    <row r="77" s="337" customFormat="true" ht="15" customHeight="true" x14ac:dyDescent="0.2">
      <c r="A77" s="165"/>
      <c r="B77" s="158"/>
      <c r="C77" s="140"/>
      <c r="D77" s="139"/>
      <c r="E77" s="139"/>
      <c r="F77" s="139"/>
      <c r="G77" s="138"/>
      <c r="H77" s="137"/>
      <c r="I77" s="139"/>
      <c r="J77" s="139"/>
      <c r="K77" s="139"/>
      <c r="L77" s="136"/>
      <c r="M77" s="140"/>
      <c r="N77" s="139"/>
      <c r="O77" s="139"/>
      <c r="P77" s="139"/>
      <c r="Q77" s="138"/>
      <c r="R77" s="137"/>
      <c r="S77" s="139"/>
      <c r="T77" s="139"/>
      <c r="U77" s="139"/>
      <c r="V77" s="139"/>
      <c r="W77" s="139"/>
      <c r="X77" s="139"/>
      <c r="Y77" s="139"/>
      <c r="Z77" s="139"/>
      <c r="AA77" s="139"/>
      <c r="AB77" s="139"/>
      <c r="AC77" s="139"/>
      <c r="AD77" s="139"/>
      <c r="AE77" s="139"/>
      <c r="AF77" s="139"/>
      <c r="AG77" s="139"/>
      <c r="AH77" s="139"/>
      <c r="AI77" s="139"/>
      <c r="AJ77" s="139"/>
      <c r="AK77" s="139"/>
      <c r="AL77" s="139"/>
      <c r="AM77" s="139"/>
      <c r="AN77" s="139"/>
      <c r="AO77" s="139"/>
      <c r="AP77" s="139"/>
      <c r="AQ77" s="139"/>
      <c r="AR77" s="139"/>
      <c r="AS77" s="139"/>
      <c r="AT77" s="139"/>
      <c r="AU77" s="139"/>
      <c r="AV77" s="136"/>
      <c r="AW77" s="425"/>
      <c r="AX77" s="425"/>
      <c r="AY77" s="425"/>
      <c r="AZ77" s="199"/>
      <c r="BA77" s="586"/>
      <c r="BB77" s="585"/>
      <c r="BC77" s="430"/>
      <c r="BD77" s="422"/>
      <c r="BE77" s="422"/>
      <c r="BF77" s="422"/>
      <c r="BG77" s="434"/>
      <c r="BH77" s="430"/>
      <c r="BI77" s="422"/>
      <c r="BJ77" s="422"/>
      <c r="BK77" s="422"/>
      <c r="BL77" s="434"/>
      <c r="BM77" s="430"/>
      <c r="BN77" s="422"/>
      <c r="BO77" s="422"/>
      <c r="BP77" s="422"/>
      <c r="BQ77" s="434"/>
      <c r="BR77" s="430"/>
      <c r="BS77" s="422"/>
      <c r="BT77" s="422"/>
      <c r="BU77" s="422"/>
      <c r="BV77" s="422"/>
      <c r="BW77" s="422"/>
      <c r="BX77" s="422"/>
      <c r="BY77" s="423"/>
      <c r="BZ77" s="423"/>
      <c r="CA77" s="423"/>
      <c r="CB77" s="423"/>
      <c r="CC77" s="423"/>
      <c r="CD77" s="423"/>
      <c r="CE77" s="423"/>
      <c r="CF77" s="423"/>
      <c r="CG77" s="423"/>
      <c r="CH77" s="423"/>
      <c r="CI77" s="423"/>
      <c r="CJ77" s="423"/>
      <c r="CK77" s="423"/>
      <c r="CL77" s="423"/>
      <c r="CM77" s="423"/>
      <c r="CN77" s="423"/>
      <c r="CO77" s="423"/>
      <c r="CP77" s="423"/>
      <c r="CQ77" s="423"/>
      <c r="CR77" s="423"/>
      <c r="CS77" s="423"/>
      <c r="CT77" s="423"/>
      <c r="CU77" s="423"/>
      <c r="CV77" s="423"/>
      <c r="CW77" s="6"/>
      <c r="CX77" s="6"/>
      <c r="CY77" s="6"/>
      <c r="CZ77" s="6"/>
    </row>
    <row r="78" s="337" customFormat="true" ht="15" customHeight="true" x14ac:dyDescent="0.2">
      <c r="A78" s="165"/>
      <c r="B78" s="158"/>
      <c r="C78" s="140"/>
      <c r="D78" s="139"/>
      <c r="E78" s="139"/>
      <c r="F78" s="139"/>
      <c r="G78" s="138"/>
      <c r="H78" s="137"/>
      <c r="I78" s="139"/>
      <c r="J78" s="139"/>
      <c r="K78" s="139"/>
      <c r="L78" s="136"/>
      <c r="M78" s="140"/>
      <c r="N78" s="139"/>
      <c r="O78" s="139"/>
      <c r="P78" s="139"/>
      <c r="Q78" s="138"/>
      <c r="R78" s="137"/>
      <c r="S78" s="139"/>
      <c r="T78" s="139"/>
      <c r="U78" s="139"/>
      <c r="V78" s="139"/>
      <c r="W78" s="139"/>
      <c r="X78" s="139"/>
      <c r="Y78" s="139"/>
      <c r="Z78" s="139"/>
      <c r="AA78" s="139"/>
      <c r="AB78" s="139"/>
      <c r="AC78" s="139"/>
      <c r="AD78" s="139"/>
      <c r="AE78" s="139"/>
      <c r="AF78" s="139"/>
      <c r="AG78" s="139"/>
      <c r="AH78" s="139"/>
      <c r="AI78" s="139"/>
      <c r="AJ78" s="139"/>
      <c r="AK78" s="139"/>
      <c r="AL78" s="139"/>
      <c r="AM78" s="139"/>
      <c r="AN78" s="139"/>
      <c r="AO78" s="139"/>
      <c r="AP78" s="139"/>
      <c r="AQ78" s="139"/>
      <c r="AR78" s="139"/>
      <c r="AS78" s="139"/>
      <c r="AT78" s="139"/>
      <c r="AU78" s="139"/>
      <c r="AV78" s="136"/>
      <c r="AW78" s="425"/>
      <c r="AX78" s="425"/>
      <c r="AY78" s="425"/>
      <c r="AZ78" s="199"/>
      <c r="BA78" s="586"/>
      <c r="BB78" s="585"/>
      <c r="BC78" s="430"/>
      <c r="BD78" s="422"/>
      <c r="BE78" s="422"/>
      <c r="BF78" s="422"/>
      <c r="BG78" s="434"/>
      <c r="BH78" s="430"/>
      <c r="BI78" s="422"/>
      <c r="BJ78" s="422"/>
      <c r="BK78" s="422"/>
      <c r="BL78" s="434"/>
      <c r="BM78" s="430"/>
      <c r="BN78" s="422"/>
      <c r="BO78" s="422"/>
      <c r="BP78" s="422"/>
      <c r="BQ78" s="434"/>
      <c r="BR78" s="430"/>
      <c r="BS78" s="422"/>
      <c r="BT78" s="422"/>
      <c r="BU78" s="422"/>
      <c r="BV78" s="422"/>
      <c r="BW78" s="422"/>
      <c r="BX78" s="422"/>
      <c r="BY78" s="423"/>
      <c r="BZ78" s="423"/>
      <c r="CA78" s="423"/>
      <c r="CB78" s="423"/>
      <c r="CC78" s="423"/>
      <c r="CD78" s="423"/>
      <c r="CE78" s="423"/>
      <c r="CF78" s="423"/>
      <c r="CG78" s="423"/>
      <c r="CH78" s="423"/>
      <c r="CI78" s="423"/>
      <c r="CJ78" s="423"/>
      <c r="CK78" s="423"/>
      <c r="CL78" s="423"/>
      <c r="CM78" s="423"/>
      <c r="CN78" s="423"/>
      <c r="CO78" s="423"/>
      <c r="CP78" s="423"/>
      <c r="CQ78" s="423"/>
      <c r="CR78" s="423"/>
      <c r="CS78" s="423"/>
      <c r="CT78" s="423"/>
      <c r="CU78" s="423"/>
      <c r="CV78" s="423"/>
      <c r="CW78" s="6"/>
      <c r="CX78" s="6"/>
      <c r="CY78" s="6"/>
      <c r="CZ78" s="6"/>
    </row>
    <row r="79" s="337" customFormat="true" ht="15" customHeight="true" x14ac:dyDescent="0.2">
      <c r="A79" s="165"/>
      <c r="B79" s="158"/>
      <c r="C79" s="140"/>
      <c r="D79" s="139"/>
      <c r="E79" s="139"/>
      <c r="F79" s="139"/>
      <c r="G79" s="138"/>
      <c r="H79" s="137"/>
      <c r="I79" s="139"/>
      <c r="J79" s="139"/>
      <c r="K79" s="139"/>
      <c r="L79" s="136"/>
      <c r="M79" s="140"/>
      <c r="N79" s="139"/>
      <c r="O79" s="139"/>
      <c r="P79" s="139"/>
      <c r="Q79" s="138"/>
      <c r="R79" s="137"/>
      <c r="S79" s="139"/>
      <c r="T79" s="139"/>
      <c r="U79" s="139"/>
      <c r="V79" s="139"/>
      <c r="W79" s="139"/>
      <c r="X79" s="139"/>
      <c r="Y79" s="139"/>
      <c r="Z79" s="139"/>
      <c r="AA79" s="139"/>
      <c r="AB79" s="139"/>
      <c r="AC79" s="139"/>
      <c r="AD79" s="139"/>
      <c r="AE79" s="139"/>
      <c r="AF79" s="139"/>
      <c r="AG79" s="139"/>
      <c r="AH79" s="139"/>
      <c r="AI79" s="139"/>
      <c r="AJ79" s="139"/>
      <c r="AK79" s="139"/>
      <c r="AL79" s="139"/>
      <c r="AM79" s="139"/>
      <c r="AN79" s="139"/>
      <c r="AO79" s="139"/>
      <c r="AP79" s="139"/>
      <c r="AQ79" s="139"/>
      <c r="AR79" s="139"/>
      <c r="AS79" s="139"/>
      <c r="AT79" s="139"/>
      <c r="AU79" s="139"/>
      <c r="AV79" s="136"/>
      <c r="AW79" s="425"/>
      <c r="AX79" s="425"/>
      <c r="AY79" s="425"/>
      <c r="AZ79" s="199"/>
      <c r="BA79" s="586"/>
      <c r="BB79" s="585"/>
      <c r="BC79" s="430"/>
      <c r="BD79" s="422"/>
      <c r="BE79" s="422"/>
      <c r="BF79" s="422"/>
      <c r="BG79" s="434"/>
      <c r="BH79" s="430"/>
      <c r="BI79" s="422"/>
      <c r="BJ79" s="422"/>
      <c r="BK79" s="422"/>
      <c r="BL79" s="434"/>
      <c r="BM79" s="430"/>
      <c r="BN79" s="422"/>
      <c r="BO79" s="422"/>
      <c r="BP79" s="422"/>
      <c r="BQ79" s="434"/>
      <c r="BR79" s="430"/>
      <c r="BS79" s="422"/>
      <c r="BT79" s="422"/>
      <c r="BU79" s="422"/>
      <c r="BV79" s="422"/>
      <c r="BW79" s="422"/>
      <c r="BX79" s="422"/>
      <c r="BY79" s="423"/>
      <c r="BZ79" s="423"/>
      <c r="CA79" s="423"/>
      <c r="CB79" s="423"/>
      <c r="CC79" s="423"/>
      <c r="CD79" s="423"/>
      <c r="CE79" s="423"/>
      <c r="CF79" s="423"/>
      <c r="CG79" s="423"/>
      <c r="CH79" s="423"/>
      <c r="CI79" s="423"/>
      <c r="CJ79" s="423"/>
      <c r="CK79" s="423"/>
      <c r="CL79" s="423"/>
      <c r="CM79" s="423"/>
      <c r="CN79" s="423"/>
      <c r="CO79" s="423"/>
      <c r="CP79" s="423"/>
      <c r="CQ79" s="423"/>
      <c r="CR79" s="423"/>
      <c r="CS79" s="423"/>
      <c r="CT79" s="423"/>
      <c r="CU79" s="423"/>
      <c r="CV79" s="423"/>
      <c r="CW79" s="6"/>
      <c r="CX79" s="6"/>
      <c r="CY79" s="6"/>
      <c r="CZ79" s="6"/>
    </row>
    <row r="80" s="337" customFormat="true" ht="15" customHeight="true" x14ac:dyDescent="0.2">
      <c r="A80" s="165"/>
      <c r="B80" s="158"/>
      <c r="C80" s="140"/>
      <c r="D80" s="139"/>
      <c r="E80" s="139"/>
      <c r="F80" s="139"/>
      <c r="G80" s="138"/>
      <c r="H80" s="137"/>
      <c r="I80" s="139"/>
      <c r="J80" s="139"/>
      <c r="K80" s="139"/>
      <c r="L80" s="136"/>
      <c r="M80" s="140"/>
      <c r="N80" s="139"/>
      <c r="O80" s="139"/>
      <c r="P80" s="139"/>
      <c r="Q80" s="138"/>
      <c r="R80" s="137"/>
      <c r="S80" s="139"/>
      <c r="T80" s="139"/>
      <c r="U80" s="139"/>
      <c r="V80" s="139"/>
      <c r="W80" s="139"/>
      <c r="X80" s="139"/>
      <c r="Y80" s="139"/>
      <c r="Z80" s="139"/>
      <c r="AA80" s="139"/>
      <c r="AB80" s="139"/>
      <c r="AC80" s="139"/>
      <c r="AD80" s="139"/>
      <c r="AE80" s="139"/>
      <c r="AF80" s="139"/>
      <c r="AG80" s="139"/>
      <c r="AH80" s="139"/>
      <c r="AI80" s="139"/>
      <c r="AJ80" s="139"/>
      <c r="AK80" s="139"/>
      <c r="AL80" s="139"/>
      <c r="AM80" s="139"/>
      <c r="AN80" s="139"/>
      <c r="AO80" s="139"/>
      <c r="AP80" s="139"/>
      <c r="AQ80" s="139"/>
      <c r="AR80" s="139"/>
      <c r="AS80" s="139"/>
      <c r="AT80" s="139"/>
      <c r="AU80" s="139"/>
      <c r="AV80" s="136"/>
      <c r="AW80" s="425"/>
      <c r="AX80" s="425"/>
      <c r="AY80" s="425"/>
      <c r="AZ80" s="199"/>
      <c r="BA80" s="586"/>
      <c r="BB80" s="585"/>
      <c r="BC80" s="430"/>
      <c r="BD80" s="422"/>
      <c r="BE80" s="422"/>
      <c r="BF80" s="422"/>
      <c r="BG80" s="434"/>
      <c r="BH80" s="430"/>
      <c r="BI80" s="422"/>
      <c r="BJ80" s="422"/>
      <c r="BK80" s="422"/>
      <c r="BL80" s="434"/>
      <c r="BM80" s="430"/>
      <c r="BN80" s="422"/>
      <c r="BO80" s="422"/>
      <c r="BP80" s="422"/>
      <c r="BQ80" s="434"/>
      <c r="BR80" s="430"/>
      <c r="BS80" s="422"/>
      <c r="BT80" s="422"/>
      <c r="BU80" s="422"/>
      <c r="BV80" s="422"/>
      <c r="BW80" s="422"/>
      <c r="BX80" s="422"/>
      <c r="BY80" s="423"/>
      <c r="BZ80" s="423"/>
      <c r="CA80" s="423"/>
      <c r="CB80" s="423"/>
      <c r="CC80" s="423"/>
      <c r="CD80" s="423"/>
      <c r="CE80" s="423"/>
      <c r="CF80" s="423"/>
      <c r="CG80" s="423"/>
      <c r="CH80" s="423"/>
      <c r="CI80" s="423"/>
      <c r="CJ80" s="423"/>
      <c r="CK80" s="423"/>
      <c r="CL80" s="423"/>
      <c r="CM80" s="423"/>
      <c r="CN80" s="423"/>
      <c r="CO80" s="423"/>
      <c r="CP80" s="423"/>
      <c r="CQ80" s="423"/>
      <c r="CR80" s="423"/>
      <c r="CS80" s="423"/>
      <c r="CT80" s="423"/>
      <c r="CU80" s="423"/>
      <c r="CV80" s="423"/>
      <c r="CW80" s="6"/>
      <c r="CX80" s="6"/>
      <c r="CY80" s="6"/>
      <c r="CZ80" s="6"/>
    </row>
    <row r="81" s="337" customFormat="true" ht="15" customHeight="true" x14ac:dyDescent="0.2">
      <c r="A81" s="165"/>
      <c r="B81" s="158"/>
      <c r="C81" s="140"/>
      <c r="D81" s="139"/>
      <c r="E81" s="139"/>
      <c r="F81" s="139"/>
      <c r="G81" s="138"/>
      <c r="H81" s="137"/>
      <c r="I81" s="139"/>
      <c r="J81" s="139"/>
      <c r="K81" s="139"/>
      <c r="L81" s="136"/>
      <c r="M81" s="140"/>
      <c r="N81" s="139"/>
      <c r="O81" s="139"/>
      <c r="P81" s="139"/>
      <c r="Q81" s="138"/>
      <c r="R81" s="137"/>
      <c r="S81" s="139"/>
      <c r="T81" s="139"/>
      <c r="U81" s="139"/>
      <c r="V81" s="139"/>
      <c r="W81" s="139"/>
      <c r="X81" s="139"/>
      <c r="Y81" s="139"/>
      <c r="Z81" s="139"/>
      <c r="AA81" s="139"/>
      <c r="AB81" s="139"/>
      <c r="AC81" s="139"/>
      <c r="AD81" s="139"/>
      <c r="AE81" s="139"/>
      <c r="AF81" s="139"/>
      <c r="AG81" s="139"/>
      <c r="AH81" s="139"/>
      <c r="AI81" s="139"/>
      <c r="AJ81" s="139"/>
      <c r="AK81" s="139"/>
      <c r="AL81" s="139"/>
      <c r="AM81" s="139"/>
      <c r="AN81" s="139"/>
      <c r="AO81" s="139"/>
      <c r="AP81" s="139"/>
      <c r="AQ81" s="139"/>
      <c r="AR81" s="139"/>
      <c r="AS81" s="139"/>
      <c r="AT81" s="139"/>
      <c r="AU81" s="139"/>
      <c r="AV81" s="136"/>
      <c r="AW81" s="425"/>
      <c r="AX81" s="425"/>
      <c r="AY81" s="425"/>
      <c r="AZ81" s="199"/>
      <c r="BA81" s="586"/>
      <c r="BB81" s="585"/>
      <c r="BC81" s="430"/>
      <c r="BD81" s="422"/>
      <c r="BE81" s="422"/>
      <c r="BF81" s="422"/>
      <c r="BG81" s="434"/>
      <c r="BH81" s="430"/>
      <c r="BI81" s="422"/>
      <c r="BJ81" s="422"/>
      <c r="BK81" s="422"/>
      <c r="BL81" s="434"/>
      <c r="BM81" s="430"/>
      <c r="BN81" s="422"/>
      <c r="BO81" s="422"/>
      <c r="BP81" s="422"/>
      <c r="BQ81" s="434"/>
      <c r="BR81" s="430"/>
      <c r="BS81" s="422"/>
      <c r="BT81" s="422"/>
      <c r="BU81" s="422"/>
      <c r="BV81" s="422"/>
      <c r="BW81" s="422"/>
      <c r="BX81" s="422"/>
      <c r="BY81" s="423"/>
      <c r="BZ81" s="423"/>
      <c r="CA81" s="423"/>
      <c r="CB81" s="423"/>
      <c r="CC81" s="423"/>
      <c r="CD81" s="423"/>
      <c r="CE81" s="423"/>
      <c r="CF81" s="423"/>
      <c r="CG81" s="423"/>
      <c r="CH81" s="423"/>
      <c r="CI81" s="423"/>
      <c r="CJ81" s="423"/>
      <c r="CK81" s="423"/>
      <c r="CL81" s="423"/>
      <c r="CM81" s="423"/>
      <c r="CN81" s="423"/>
      <c r="CO81" s="423"/>
      <c r="CP81" s="423"/>
      <c r="CQ81" s="423"/>
      <c r="CR81" s="423"/>
      <c r="CS81" s="423"/>
      <c r="CT81" s="423"/>
      <c r="CU81" s="423"/>
      <c r="CV81" s="423"/>
      <c r="CW81" s="6"/>
      <c r="CX81" s="6"/>
      <c r="CY81" s="6"/>
      <c r="CZ81" s="6"/>
    </row>
    <row r="82" s="337" customFormat="true" ht="15" customHeight="true" x14ac:dyDescent="0.2">
      <c r="A82" s="165"/>
      <c r="B82" s="158"/>
      <c r="C82" s="140"/>
      <c r="D82" s="139"/>
      <c r="E82" s="139"/>
      <c r="F82" s="139"/>
      <c r="G82" s="138"/>
      <c r="H82" s="137"/>
      <c r="I82" s="139"/>
      <c r="J82" s="139"/>
      <c r="K82" s="139"/>
      <c r="L82" s="136"/>
      <c r="M82" s="140"/>
      <c r="N82" s="139"/>
      <c r="O82" s="139"/>
      <c r="P82" s="139"/>
      <c r="Q82" s="138"/>
      <c r="R82" s="137"/>
      <c r="S82" s="139"/>
      <c r="T82" s="139"/>
      <c r="U82" s="139"/>
      <c r="V82" s="139"/>
      <c r="W82" s="139"/>
      <c r="X82" s="139"/>
      <c r="Y82" s="139"/>
      <c r="Z82" s="139"/>
      <c r="AA82" s="139"/>
      <c r="AB82" s="139"/>
      <c r="AC82" s="139"/>
      <c r="AD82" s="139"/>
      <c r="AE82" s="139"/>
      <c r="AF82" s="139"/>
      <c r="AG82" s="139"/>
      <c r="AH82" s="139"/>
      <c r="AI82" s="139"/>
      <c r="AJ82" s="139"/>
      <c r="AK82" s="139"/>
      <c r="AL82" s="139"/>
      <c r="AM82" s="139"/>
      <c r="AN82" s="139"/>
      <c r="AO82" s="139"/>
      <c r="AP82" s="139"/>
      <c r="AQ82" s="139"/>
      <c r="AR82" s="139"/>
      <c r="AS82" s="139"/>
      <c r="AT82" s="139"/>
      <c r="AU82" s="139"/>
      <c r="AV82" s="136"/>
      <c r="AW82" s="425"/>
      <c r="AX82" s="425"/>
      <c r="AY82" s="425"/>
      <c r="AZ82" s="199"/>
      <c r="BA82" s="586"/>
      <c r="BB82" s="585"/>
      <c r="BC82" s="430"/>
      <c r="BD82" s="422"/>
      <c r="BE82" s="422"/>
      <c r="BF82" s="422"/>
      <c r="BG82" s="434"/>
      <c r="BH82" s="430"/>
      <c r="BI82" s="422"/>
      <c r="BJ82" s="422"/>
      <c r="BK82" s="422"/>
      <c r="BL82" s="434"/>
      <c r="BM82" s="430"/>
      <c r="BN82" s="422"/>
      <c r="BO82" s="422"/>
      <c r="BP82" s="422"/>
      <c r="BQ82" s="434"/>
      <c r="BR82" s="430"/>
      <c r="BS82" s="422"/>
      <c r="BT82" s="422"/>
      <c r="BU82" s="422"/>
      <c r="BV82" s="422"/>
      <c r="BW82" s="422"/>
      <c r="BX82" s="422"/>
      <c r="BY82" s="423"/>
      <c r="BZ82" s="423"/>
      <c r="CA82" s="423"/>
      <c r="CB82" s="423"/>
      <c r="CC82" s="423"/>
      <c r="CD82" s="423"/>
      <c r="CE82" s="423"/>
      <c r="CF82" s="423"/>
      <c r="CG82" s="423"/>
      <c r="CH82" s="423"/>
      <c r="CI82" s="423"/>
      <c r="CJ82" s="423"/>
      <c r="CK82" s="423"/>
      <c r="CL82" s="423"/>
      <c r="CM82" s="423"/>
      <c r="CN82" s="423"/>
      <c r="CO82" s="423"/>
      <c r="CP82" s="423"/>
      <c r="CQ82" s="423"/>
      <c r="CR82" s="423"/>
      <c r="CS82" s="423"/>
      <c r="CT82" s="423"/>
      <c r="CU82" s="423"/>
      <c r="CV82" s="423"/>
      <c r="CW82" s="6"/>
      <c r="CX82" s="6"/>
      <c r="CY82" s="6"/>
      <c r="CZ82" s="6"/>
    </row>
    <row r="83" s="337" customFormat="true" ht="15" customHeight="true" x14ac:dyDescent="0.2">
      <c r="A83" s="165"/>
      <c r="B83" s="158"/>
      <c r="C83" s="140"/>
      <c r="D83" s="139"/>
      <c r="E83" s="139"/>
      <c r="F83" s="139"/>
      <c r="G83" s="138"/>
      <c r="H83" s="137"/>
      <c r="I83" s="139"/>
      <c r="J83" s="139"/>
      <c r="K83" s="139"/>
      <c r="L83" s="136"/>
      <c r="M83" s="140"/>
      <c r="N83" s="139"/>
      <c r="O83" s="139"/>
      <c r="P83" s="139"/>
      <c r="Q83" s="138"/>
      <c r="R83" s="137"/>
      <c r="S83" s="139"/>
      <c r="T83" s="139"/>
      <c r="U83" s="139"/>
      <c r="V83" s="139"/>
      <c r="W83" s="139"/>
      <c r="X83" s="139"/>
      <c r="Y83" s="139"/>
      <c r="Z83" s="139"/>
      <c r="AA83" s="139"/>
      <c r="AB83" s="139"/>
      <c r="AC83" s="139"/>
      <c r="AD83" s="139"/>
      <c r="AE83" s="139"/>
      <c r="AF83" s="139"/>
      <c r="AG83" s="139"/>
      <c r="AH83" s="139"/>
      <c r="AI83" s="139"/>
      <c r="AJ83" s="139"/>
      <c r="AK83" s="139"/>
      <c r="AL83" s="139"/>
      <c r="AM83" s="139"/>
      <c r="AN83" s="139"/>
      <c r="AO83" s="139"/>
      <c r="AP83" s="139"/>
      <c r="AQ83" s="139"/>
      <c r="AR83" s="139"/>
      <c r="AS83" s="139"/>
      <c r="AT83" s="139"/>
      <c r="AU83" s="139"/>
      <c r="AV83" s="136"/>
      <c r="AW83" s="425"/>
      <c r="AX83" s="425"/>
      <c r="AY83" s="425"/>
      <c r="AZ83" s="199"/>
      <c r="BA83" s="586"/>
      <c r="BB83" s="585"/>
      <c r="BC83" s="430"/>
      <c r="BD83" s="422"/>
      <c r="BE83" s="422"/>
      <c r="BF83" s="422"/>
      <c r="BG83" s="434"/>
      <c r="BH83" s="430"/>
      <c r="BI83" s="422"/>
      <c r="BJ83" s="422"/>
      <c r="BK83" s="422"/>
      <c r="BL83" s="434"/>
      <c r="BM83" s="430"/>
      <c r="BN83" s="422"/>
      <c r="BO83" s="422"/>
      <c r="BP83" s="422"/>
      <c r="BQ83" s="434"/>
      <c r="BR83" s="430"/>
      <c r="BS83" s="422"/>
      <c r="BT83" s="422"/>
      <c r="BU83" s="422"/>
      <c r="BV83" s="422"/>
      <c r="BW83" s="422"/>
      <c r="BX83" s="422"/>
      <c r="BY83" s="423"/>
      <c r="BZ83" s="423"/>
      <c r="CA83" s="423"/>
      <c r="CB83" s="423"/>
      <c r="CC83" s="423"/>
      <c r="CD83" s="423"/>
      <c r="CE83" s="423"/>
      <c r="CF83" s="423"/>
      <c r="CG83" s="423"/>
      <c r="CH83" s="423"/>
      <c r="CI83" s="423"/>
      <c r="CJ83" s="423"/>
      <c r="CK83" s="423"/>
      <c r="CL83" s="423"/>
      <c r="CM83" s="423"/>
      <c r="CN83" s="423"/>
      <c r="CO83" s="423"/>
      <c r="CP83" s="423"/>
      <c r="CQ83" s="423"/>
      <c r="CR83" s="423"/>
      <c r="CS83" s="423"/>
      <c r="CT83" s="423"/>
      <c r="CU83" s="423"/>
      <c r="CV83" s="423"/>
      <c r="CW83" s="6"/>
      <c r="CX83" s="6"/>
      <c r="CY83" s="6"/>
      <c r="CZ83" s="6"/>
    </row>
    <row r="84" s="337" customFormat="true" ht="15" customHeight="true" x14ac:dyDescent="0.2">
      <c r="A84" s="165"/>
      <c r="B84" s="158"/>
      <c r="C84" s="140"/>
      <c r="D84" s="139"/>
      <c r="E84" s="139"/>
      <c r="F84" s="139"/>
      <c r="G84" s="138"/>
      <c r="H84" s="137"/>
      <c r="I84" s="139"/>
      <c r="J84" s="139"/>
      <c r="K84" s="139"/>
      <c r="L84" s="136"/>
      <c r="M84" s="140"/>
      <c r="N84" s="139"/>
      <c r="O84" s="139"/>
      <c r="P84" s="139"/>
      <c r="Q84" s="138"/>
      <c r="R84" s="137"/>
      <c r="S84" s="139"/>
      <c r="T84" s="139"/>
      <c r="U84" s="139"/>
      <c r="V84" s="139"/>
      <c r="W84" s="139"/>
      <c r="X84" s="139"/>
      <c r="Y84" s="139"/>
      <c r="Z84" s="139"/>
      <c r="AA84" s="139"/>
      <c r="AB84" s="139"/>
      <c r="AC84" s="139"/>
      <c r="AD84" s="139"/>
      <c r="AE84" s="139"/>
      <c r="AF84" s="139"/>
      <c r="AG84" s="139"/>
      <c r="AH84" s="139"/>
      <c r="AI84" s="139"/>
      <c r="AJ84" s="139"/>
      <c r="AK84" s="139"/>
      <c r="AL84" s="139"/>
      <c r="AM84" s="139"/>
      <c r="AN84" s="139"/>
      <c r="AO84" s="139"/>
      <c r="AP84" s="139"/>
      <c r="AQ84" s="139"/>
      <c r="AR84" s="139"/>
      <c r="AS84" s="139"/>
      <c r="AT84" s="139"/>
      <c r="AU84" s="139"/>
      <c r="AV84" s="136"/>
      <c r="AW84" s="425"/>
      <c r="AX84" s="425"/>
      <c r="AY84" s="425"/>
      <c r="AZ84" s="199"/>
      <c r="BA84" s="586"/>
      <c r="BB84" s="585"/>
      <c r="BC84" s="430"/>
      <c r="BD84" s="422"/>
      <c r="BE84" s="422"/>
      <c r="BF84" s="422"/>
      <c r="BG84" s="434"/>
      <c r="BH84" s="430"/>
      <c r="BI84" s="422"/>
      <c r="BJ84" s="422"/>
      <c r="BK84" s="422"/>
      <c r="BL84" s="434"/>
      <c r="BM84" s="430"/>
      <c r="BN84" s="422"/>
      <c r="BO84" s="422"/>
      <c r="BP84" s="422"/>
      <c r="BQ84" s="434"/>
      <c r="BR84" s="430"/>
      <c r="BS84" s="422"/>
      <c r="BT84" s="422"/>
      <c r="BU84" s="422"/>
      <c r="BV84" s="422"/>
      <c r="BW84" s="422"/>
      <c r="BX84" s="422"/>
      <c r="BY84" s="423"/>
      <c r="BZ84" s="423"/>
      <c r="CA84" s="423"/>
      <c r="CB84" s="423"/>
      <c r="CC84" s="423"/>
      <c r="CD84" s="423"/>
      <c r="CE84" s="423"/>
      <c r="CF84" s="423"/>
      <c r="CG84" s="423"/>
      <c r="CH84" s="423"/>
      <c r="CI84" s="423"/>
      <c r="CJ84" s="423"/>
      <c r="CK84" s="423"/>
      <c r="CL84" s="423"/>
      <c r="CM84" s="423"/>
      <c r="CN84" s="423"/>
      <c r="CO84" s="423"/>
      <c r="CP84" s="423"/>
      <c r="CQ84" s="423"/>
      <c r="CR84" s="423"/>
      <c r="CS84" s="423"/>
      <c r="CT84" s="423"/>
      <c r="CU84" s="423"/>
      <c r="CV84" s="423"/>
      <c r="CW84" s="6"/>
      <c r="CX84" s="6"/>
      <c r="CY84" s="6"/>
      <c r="CZ84" s="6"/>
    </row>
    <row r="85" s="337" customFormat="true" ht="15" customHeight="true" x14ac:dyDescent="0.2">
      <c r="A85" s="165"/>
      <c r="B85" s="158"/>
      <c r="C85" s="140"/>
      <c r="D85" s="139"/>
      <c r="E85" s="139"/>
      <c r="F85" s="139"/>
      <c r="G85" s="138"/>
      <c r="H85" s="137"/>
      <c r="I85" s="139"/>
      <c r="J85" s="139"/>
      <c r="K85" s="139"/>
      <c r="L85" s="136"/>
      <c r="M85" s="140"/>
      <c r="N85" s="139"/>
      <c r="O85" s="139"/>
      <c r="P85" s="139"/>
      <c r="Q85" s="138"/>
      <c r="R85" s="137"/>
      <c r="S85" s="139"/>
      <c r="T85" s="139"/>
      <c r="U85" s="139"/>
      <c r="V85" s="139"/>
      <c r="W85" s="139"/>
      <c r="X85" s="139"/>
      <c r="Y85" s="139"/>
      <c r="Z85" s="139"/>
      <c r="AA85" s="139"/>
      <c r="AB85" s="139"/>
      <c r="AC85" s="139"/>
      <c r="AD85" s="139"/>
      <c r="AE85" s="139"/>
      <c r="AF85" s="139"/>
      <c r="AG85" s="139"/>
      <c r="AH85" s="139"/>
      <c r="AI85" s="139"/>
      <c r="AJ85" s="139"/>
      <c r="AK85" s="139"/>
      <c r="AL85" s="139"/>
      <c r="AM85" s="139"/>
      <c r="AN85" s="139"/>
      <c r="AO85" s="139"/>
      <c r="AP85" s="139"/>
      <c r="AQ85" s="139"/>
      <c r="AR85" s="139"/>
      <c r="AS85" s="139"/>
      <c r="AT85" s="139"/>
      <c r="AU85" s="139"/>
      <c r="AV85" s="136"/>
      <c r="AW85" s="425"/>
      <c r="AX85" s="425"/>
      <c r="AY85" s="425"/>
      <c r="AZ85" s="199"/>
      <c r="BA85" s="586"/>
      <c r="BB85" s="585"/>
      <c r="BC85" s="430"/>
      <c r="BD85" s="422"/>
      <c r="BE85" s="422"/>
      <c r="BF85" s="422"/>
      <c r="BG85" s="434"/>
      <c r="BH85" s="430"/>
      <c r="BI85" s="422"/>
      <c r="BJ85" s="422"/>
      <c r="BK85" s="422"/>
      <c r="BL85" s="434"/>
      <c r="BM85" s="430"/>
      <c r="BN85" s="422"/>
      <c r="BO85" s="422"/>
      <c r="BP85" s="422"/>
      <c r="BQ85" s="434"/>
      <c r="BR85" s="430"/>
      <c r="BS85" s="422"/>
      <c r="BT85" s="422"/>
      <c r="BU85" s="422"/>
      <c r="BV85" s="422"/>
      <c r="BW85" s="422"/>
      <c r="BX85" s="422"/>
      <c r="BY85" s="423"/>
      <c r="BZ85" s="423"/>
      <c r="CA85" s="423"/>
      <c r="CB85" s="423"/>
      <c r="CC85" s="423"/>
      <c r="CD85" s="423"/>
      <c r="CE85" s="423"/>
      <c r="CF85" s="423"/>
      <c r="CG85" s="423"/>
      <c r="CH85" s="423"/>
      <c r="CI85" s="423"/>
      <c r="CJ85" s="423"/>
      <c r="CK85" s="423"/>
      <c r="CL85" s="423"/>
      <c r="CM85" s="423"/>
      <c r="CN85" s="423"/>
      <c r="CO85" s="423"/>
      <c r="CP85" s="423"/>
      <c r="CQ85" s="423"/>
      <c r="CR85" s="423"/>
      <c r="CS85" s="423"/>
      <c r="CT85" s="423"/>
      <c r="CU85" s="423"/>
      <c r="CV85" s="423"/>
      <c r="CW85" s="6"/>
      <c r="CX85" s="6"/>
      <c r="CY85" s="6"/>
      <c r="CZ85" s="6"/>
    </row>
    <row r="86" s="337" customFormat="true" ht="15" customHeight="true" x14ac:dyDescent="0.2">
      <c r="A86" s="165"/>
      <c r="B86" s="158"/>
      <c r="C86" s="140"/>
      <c r="D86" s="139"/>
      <c r="E86" s="139"/>
      <c r="F86" s="139"/>
      <c r="G86" s="138"/>
      <c r="H86" s="137"/>
      <c r="I86" s="139"/>
      <c r="J86" s="139"/>
      <c r="K86" s="139"/>
      <c r="L86" s="136"/>
      <c r="M86" s="140"/>
      <c r="N86" s="139"/>
      <c r="O86" s="139"/>
      <c r="P86" s="139"/>
      <c r="Q86" s="138"/>
      <c r="R86" s="137"/>
      <c r="S86" s="139"/>
      <c r="T86" s="139"/>
      <c r="U86" s="139"/>
      <c r="V86" s="139"/>
      <c r="W86" s="139"/>
      <c r="X86" s="139"/>
      <c r="Y86" s="139"/>
      <c r="Z86" s="139"/>
      <c r="AA86" s="139"/>
      <c r="AB86" s="139"/>
      <c r="AC86" s="139"/>
      <c r="AD86" s="139"/>
      <c r="AE86" s="139"/>
      <c r="AF86" s="139"/>
      <c r="AG86" s="139"/>
      <c r="AH86" s="139"/>
      <c r="AI86" s="139"/>
      <c r="AJ86" s="139"/>
      <c r="AK86" s="139"/>
      <c r="AL86" s="139"/>
      <c r="AM86" s="139"/>
      <c r="AN86" s="139"/>
      <c r="AO86" s="139"/>
      <c r="AP86" s="139"/>
      <c r="AQ86" s="139"/>
      <c r="AR86" s="139"/>
      <c r="AS86" s="139"/>
      <c r="AT86" s="139"/>
      <c r="AU86" s="139"/>
      <c r="AV86" s="136"/>
      <c r="AW86" s="425"/>
      <c r="AX86" s="425"/>
      <c r="AY86" s="425"/>
      <c r="AZ86" s="199"/>
      <c r="BA86" s="586"/>
      <c r="BB86" s="585"/>
      <c r="BC86" s="430"/>
      <c r="BD86" s="422"/>
      <c r="BE86" s="422"/>
      <c r="BF86" s="422"/>
      <c r="BG86" s="434"/>
      <c r="BH86" s="430"/>
      <c r="BI86" s="422"/>
      <c r="BJ86" s="422"/>
      <c r="BK86" s="422"/>
      <c r="BL86" s="434"/>
      <c r="BM86" s="430"/>
      <c r="BN86" s="422"/>
      <c r="BO86" s="422"/>
      <c r="BP86" s="422"/>
      <c r="BQ86" s="434"/>
      <c r="BR86" s="430"/>
      <c r="BS86" s="422"/>
      <c r="BT86" s="422"/>
      <c r="BU86" s="422"/>
      <c r="BV86" s="422"/>
      <c r="BW86" s="422"/>
      <c r="BX86" s="422"/>
      <c r="BY86" s="423"/>
      <c r="BZ86" s="423"/>
      <c r="CA86" s="423"/>
      <c r="CB86" s="423"/>
      <c r="CC86" s="423"/>
      <c r="CD86" s="423"/>
      <c r="CE86" s="423"/>
      <c r="CF86" s="423"/>
      <c r="CG86" s="423"/>
      <c r="CH86" s="423"/>
      <c r="CI86" s="423"/>
      <c r="CJ86" s="423"/>
      <c r="CK86" s="423"/>
      <c r="CL86" s="423"/>
      <c r="CM86" s="423"/>
      <c r="CN86" s="423"/>
      <c r="CO86" s="423"/>
      <c r="CP86" s="423"/>
      <c r="CQ86" s="423"/>
      <c r="CR86" s="423"/>
      <c r="CS86" s="423"/>
      <c r="CT86" s="423"/>
      <c r="CU86" s="423"/>
      <c r="CV86" s="423"/>
      <c r="CW86" s="6"/>
      <c r="CX86" s="6"/>
      <c r="CY86" s="6"/>
      <c r="CZ86" s="6"/>
    </row>
    <row r="87" s="454" customFormat="true" ht="15" customHeight="true" x14ac:dyDescent="0.2">
      <c r="A87" s="165"/>
      <c r="B87" s="158"/>
      <c r="C87" s="126"/>
      <c r="D87" s="125"/>
      <c r="E87" s="125"/>
      <c r="F87" s="125"/>
      <c r="G87" s="124"/>
      <c r="H87" s="123"/>
      <c r="I87" s="125"/>
      <c r="J87" s="125"/>
      <c r="K87" s="125"/>
      <c r="L87" s="122"/>
      <c r="M87" s="126"/>
      <c r="N87" s="125"/>
      <c r="O87" s="125"/>
      <c r="P87" s="125"/>
      <c r="Q87" s="124"/>
      <c r="R87" s="123"/>
      <c r="S87" s="125"/>
      <c r="T87" s="125"/>
      <c r="U87" s="125"/>
      <c r="V87" s="125"/>
      <c r="W87" s="125"/>
      <c r="X87" s="125"/>
      <c r="Y87" s="125"/>
      <c r="Z87" s="125"/>
      <c r="AA87" s="125"/>
      <c r="AB87" s="125"/>
      <c r="AC87" s="128"/>
      <c r="AD87" s="128"/>
      <c r="AE87" s="128"/>
      <c r="AF87" s="128"/>
      <c r="AG87" s="128"/>
      <c r="AH87" s="128"/>
      <c r="AI87" s="128"/>
      <c r="AJ87" s="128"/>
      <c r="AK87" s="128"/>
      <c r="AL87" s="128"/>
      <c r="AM87" s="128"/>
      <c r="AN87" s="128"/>
      <c r="AO87" s="128"/>
      <c r="AP87" s="128"/>
      <c r="AQ87" s="128"/>
      <c r="AR87" s="128"/>
      <c r="AS87" s="128"/>
      <c r="AT87" s="128"/>
      <c r="AU87" s="128"/>
      <c r="AV87" s="119"/>
      <c r="AW87" s="908"/>
      <c r="AX87" s="908"/>
      <c r="AY87" s="908"/>
      <c r="AZ87" s="361"/>
      <c r="BA87" s="586"/>
      <c r="BB87" s="585"/>
      <c r="BC87" s="430"/>
      <c r="BD87" s="422"/>
      <c r="BE87" s="422"/>
      <c r="BF87" s="422"/>
      <c r="BG87" s="434"/>
      <c r="BH87" s="430"/>
      <c r="BI87" s="422"/>
      <c r="BJ87" s="422"/>
      <c r="BK87" s="422"/>
      <c r="BL87" s="434"/>
      <c r="BM87" s="430"/>
      <c r="BN87" s="422"/>
      <c r="BO87" s="422"/>
      <c r="BP87" s="422"/>
      <c r="BQ87" s="434"/>
      <c r="BR87" s="430"/>
      <c r="BS87" s="422"/>
      <c r="BT87" s="422"/>
      <c r="BU87" s="422"/>
      <c r="BV87" s="422"/>
      <c r="BW87" s="422"/>
      <c r="BX87" s="422"/>
      <c r="BY87" s="423"/>
      <c r="BZ87" s="423"/>
      <c r="CA87" s="423"/>
      <c r="CB87" s="423"/>
      <c r="CC87" s="423"/>
      <c r="CD87" s="423"/>
      <c r="CE87" s="423"/>
      <c r="CF87" s="423"/>
      <c r="CG87" s="423"/>
      <c r="CH87" s="423"/>
      <c r="CI87" s="423"/>
      <c r="CJ87" s="423"/>
      <c r="CK87" s="423"/>
      <c r="CL87" s="423"/>
      <c r="CM87" s="423"/>
      <c r="CN87" s="423"/>
      <c r="CO87" s="423"/>
      <c r="CP87" s="423"/>
      <c r="CQ87" s="423"/>
      <c r="CR87" s="423"/>
      <c r="CS87" s="423"/>
      <c r="CT87" s="423"/>
      <c r="CU87" s="423"/>
      <c r="CV87" s="423"/>
      <c r="CW87" s="6"/>
      <c r="CX87" s="6"/>
      <c r="CY87" s="6"/>
      <c r="CZ87" s="6"/>
    </row>
    <row r="88" s="454" customFormat="true" ht="15" customHeight="true" x14ac:dyDescent="0.2">
      <c r="A88" s="165"/>
      <c r="B88" s="158"/>
      <c r="C88" s="126"/>
      <c r="D88" s="125"/>
      <c r="E88" s="125"/>
      <c r="F88" s="125"/>
      <c r="G88" s="124"/>
      <c r="H88" s="123"/>
      <c r="I88" s="125"/>
      <c r="J88" s="125"/>
      <c r="K88" s="125"/>
      <c r="L88" s="122"/>
      <c r="M88" s="126"/>
      <c r="N88" s="125"/>
      <c r="O88" s="125"/>
      <c r="P88" s="125"/>
      <c r="Q88" s="124"/>
      <c r="R88" s="123"/>
      <c r="S88" s="125"/>
      <c r="T88" s="125"/>
      <c r="U88" s="125"/>
      <c r="V88" s="125"/>
      <c r="W88" s="125"/>
      <c r="X88" s="125"/>
      <c r="Y88" s="125"/>
      <c r="Z88" s="125"/>
      <c r="AA88" s="125"/>
      <c r="AB88" s="125"/>
      <c r="AC88" s="128"/>
      <c r="AD88" s="128"/>
      <c r="AE88" s="128"/>
      <c r="AF88" s="128"/>
      <c r="AG88" s="128"/>
      <c r="AH88" s="128"/>
      <c r="AI88" s="128"/>
      <c r="AJ88" s="128"/>
      <c r="AK88" s="128"/>
      <c r="AL88" s="128"/>
      <c r="AM88" s="128"/>
      <c r="AN88" s="128"/>
      <c r="AO88" s="128"/>
      <c r="AP88" s="128"/>
      <c r="AQ88" s="128"/>
      <c r="AR88" s="128"/>
      <c r="AS88" s="128"/>
      <c r="AT88" s="128"/>
      <c r="AU88" s="128"/>
      <c r="AV88" s="119"/>
      <c r="AW88" s="908"/>
      <c r="AX88" s="908"/>
      <c r="AY88" s="908"/>
      <c r="AZ88" s="361"/>
      <c r="BA88" s="586"/>
      <c r="BB88" s="585"/>
      <c r="BC88" s="430"/>
      <c r="BD88" s="422"/>
      <c r="BE88" s="422"/>
      <c r="BF88" s="422"/>
      <c r="BG88" s="434"/>
      <c r="BH88" s="430"/>
      <c r="BI88" s="422"/>
      <c r="BJ88" s="422"/>
      <c r="BK88" s="422"/>
      <c r="BL88" s="434"/>
      <c r="BM88" s="430"/>
      <c r="BN88" s="422"/>
      <c r="BO88" s="422"/>
      <c r="BP88" s="422"/>
      <c r="BQ88" s="434"/>
      <c r="BR88" s="430"/>
      <c r="BS88" s="422"/>
      <c r="BT88" s="422"/>
      <c r="BU88" s="422"/>
      <c r="BV88" s="422"/>
      <c r="BW88" s="422"/>
      <c r="BX88" s="422"/>
      <c r="BY88" s="423"/>
      <c r="BZ88" s="423"/>
      <c r="CA88" s="423"/>
      <c r="CB88" s="423"/>
      <c r="CC88" s="423"/>
      <c r="CD88" s="423"/>
      <c r="CE88" s="423"/>
      <c r="CF88" s="423"/>
      <c r="CG88" s="423"/>
      <c r="CH88" s="423"/>
      <c r="CI88" s="423"/>
      <c r="CJ88" s="423"/>
      <c r="CK88" s="423"/>
      <c r="CL88" s="423"/>
      <c r="CM88" s="423"/>
      <c r="CN88" s="423"/>
      <c r="CO88" s="423"/>
      <c r="CP88" s="423"/>
      <c r="CQ88" s="423"/>
      <c r="CR88" s="423"/>
      <c r="CS88" s="423"/>
      <c r="CT88" s="423"/>
      <c r="CU88" s="423"/>
      <c r="CV88" s="423"/>
      <c r="CW88" s="6"/>
      <c r="CX88" s="6"/>
      <c r="CY88" s="6"/>
      <c r="CZ88" s="6"/>
    </row>
    <row r="89" s="454" customFormat="true" ht="15" customHeight="true" x14ac:dyDescent="0.2">
      <c r="A89" s="165"/>
      <c r="B89" s="158"/>
      <c r="C89" s="126"/>
      <c r="D89" s="125"/>
      <c r="E89" s="125"/>
      <c r="F89" s="125"/>
      <c r="G89" s="124"/>
      <c r="H89" s="123"/>
      <c r="I89" s="125"/>
      <c r="J89" s="125"/>
      <c r="K89" s="125"/>
      <c r="L89" s="122"/>
      <c r="M89" s="126"/>
      <c r="N89" s="125"/>
      <c r="O89" s="125"/>
      <c r="P89" s="125"/>
      <c r="Q89" s="124"/>
      <c r="R89" s="123"/>
      <c r="S89" s="125"/>
      <c r="T89" s="125"/>
      <c r="U89" s="125"/>
      <c r="V89" s="125"/>
      <c r="W89" s="125"/>
      <c r="X89" s="125"/>
      <c r="Y89" s="125"/>
      <c r="Z89" s="125"/>
      <c r="AA89" s="125"/>
      <c r="AB89" s="125"/>
      <c r="AC89" s="128"/>
      <c r="AD89" s="128"/>
      <c r="AE89" s="128"/>
      <c r="AF89" s="128"/>
      <c r="AG89" s="128"/>
      <c r="AH89" s="128"/>
      <c r="AI89" s="128"/>
      <c r="AJ89" s="128"/>
      <c r="AK89" s="128"/>
      <c r="AL89" s="128"/>
      <c r="AM89" s="128"/>
      <c r="AN89" s="128"/>
      <c r="AO89" s="128"/>
      <c r="AP89" s="128"/>
      <c r="AQ89" s="128"/>
      <c r="AR89" s="128"/>
      <c r="AS89" s="128"/>
      <c r="AT89" s="128"/>
      <c r="AU89" s="128"/>
      <c r="AV89" s="119"/>
      <c r="AW89" s="908"/>
      <c r="AX89" s="908"/>
      <c r="AY89" s="908"/>
      <c r="AZ89" s="361"/>
      <c r="BA89" s="586"/>
      <c r="BB89" s="585"/>
      <c r="BC89" s="430"/>
      <c r="BD89" s="422"/>
      <c r="BE89" s="422"/>
      <c r="BF89" s="422"/>
      <c r="BG89" s="434"/>
      <c r="BH89" s="430"/>
      <c r="BI89" s="422"/>
      <c r="BJ89" s="422"/>
      <c r="BK89" s="422"/>
      <c r="BL89" s="434"/>
      <c r="BM89" s="430"/>
      <c r="BN89" s="422"/>
      <c r="BO89" s="422"/>
      <c r="BP89" s="422"/>
      <c r="BQ89" s="434"/>
      <c r="BR89" s="430"/>
      <c r="BS89" s="422"/>
      <c r="BT89" s="422"/>
      <c r="BU89" s="422"/>
      <c r="BV89" s="422"/>
      <c r="BW89" s="422"/>
      <c r="BX89" s="422"/>
      <c r="BY89" s="423"/>
      <c r="BZ89" s="423"/>
      <c r="CA89" s="423"/>
      <c r="CB89" s="423"/>
      <c r="CC89" s="423"/>
      <c r="CD89" s="423"/>
      <c r="CE89" s="423"/>
      <c r="CF89" s="423"/>
      <c r="CG89" s="423"/>
      <c r="CH89" s="423"/>
      <c r="CI89" s="423"/>
      <c r="CJ89" s="423"/>
      <c r="CK89" s="423"/>
      <c r="CL89" s="423"/>
      <c r="CM89" s="423"/>
      <c r="CN89" s="423"/>
      <c r="CO89" s="423"/>
      <c r="CP89" s="423"/>
      <c r="CQ89" s="423"/>
      <c r="CR89" s="423"/>
      <c r="CS89" s="423"/>
      <c r="CT89" s="423"/>
      <c r="CU89" s="423"/>
      <c r="CV89" s="423"/>
      <c r="CW89" s="6"/>
      <c r="CX89" s="6"/>
      <c r="CY89" s="6"/>
      <c r="CZ89" s="6"/>
    </row>
    <row r="90" s="454" customFormat="true" ht="15" customHeight="true" x14ac:dyDescent="0.2">
      <c r="A90" s="165"/>
      <c r="B90" s="158"/>
      <c r="C90" s="126"/>
      <c r="D90" s="125"/>
      <c r="E90" s="125"/>
      <c r="F90" s="125"/>
      <c r="G90" s="124"/>
      <c r="H90" s="123"/>
      <c r="I90" s="125"/>
      <c r="J90" s="125"/>
      <c r="K90" s="125"/>
      <c r="L90" s="122"/>
      <c r="M90" s="126"/>
      <c r="N90" s="125"/>
      <c r="O90" s="125"/>
      <c r="P90" s="125"/>
      <c r="Q90" s="124"/>
      <c r="R90" s="123"/>
      <c r="S90" s="125"/>
      <c r="T90" s="125"/>
      <c r="U90" s="125"/>
      <c r="V90" s="125"/>
      <c r="W90" s="125"/>
      <c r="X90" s="125"/>
      <c r="Y90" s="125"/>
      <c r="Z90" s="125"/>
      <c r="AA90" s="125"/>
      <c r="AB90" s="125"/>
      <c r="AC90" s="128"/>
      <c r="AD90" s="128"/>
      <c r="AE90" s="128"/>
      <c r="AF90" s="128"/>
      <c r="AG90" s="128"/>
      <c r="AH90" s="128"/>
      <c r="AI90" s="128"/>
      <c r="AJ90" s="128"/>
      <c r="AK90" s="128"/>
      <c r="AL90" s="128"/>
      <c r="AM90" s="128"/>
      <c r="AN90" s="128"/>
      <c r="AO90" s="128"/>
      <c r="AP90" s="128"/>
      <c r="AQ90" s="128"/>
      <c r="AR90" s="128"/>
      <c r="AS90" s="128"/>
      <c r="AT90" s="128"/>
      <c r="AU90" s="128"/>
      <c r="AV90" s="119"/>
      <c r="AW90" s="908"/>
      <c r="AX90" s="908"/>
      <c r="AY90" s="908"/>
      <c r="AZ90" s="361"/>
      <c r="BA90" s="586"/>
      <c r="BB90" s="585"/>
      <c r="BC90" s="430"/>
      <c r="BD90" s="422"/>
      <c r="BE90" s="422"/>
      <c r="BF90" s="422"/>
      <c r="BG90" s="434"/>
      <c r="BH90" s="430"/>
      <c r="BI90" s="422"/>
      <c r="BJ90" s="422"/>
      <c r="BK90" s="422"/>
      <c r="BL90" s="434"/>
      <c r="BM90" s="430"/>
      <c r="BN90" s="422"/>
      <c r="BO90" s="422"/>
      <c r="BP90" s="422"/>
      <c r="BQ90" s="434"/>
      <c r="BR90" s="430"/>
      <c r="BS90" s="422"/>
      <c r="BT90" s="422"/>
      <c r="BU90" s="422"/>
      <c r="BV90" s="422"/>
      <c r="BW90" s="422"/>
      <c r="BX90" s="422"/>
      <c r="BY90" s="423"/>
      <c r="BZ90" s="423"/>
      <c r="CA90" s="423"/>
      <c r="CB90" s="423"/>
      <c r="CC90" s="423"/>
      <c r="CD90" s="423"/>
      <c r="CE90" s="423"/>
      <c r="CF90" s="423"/>
      <c r="CG90" s="423"/>
      <c r="CH90" s="423"/>
      <c r="CI90" s="423"/>
      <c r="CJ90" s="423"/>
      <c r="CK90" s="423"/>
      <c r="CL90" s="423"/>
      <c r="CM90" s="423"/>
      <c r="CN90" s="423"/>
      <c r="CO90" s="423"/>
      <c r="CP90" s="423"/>
      <c r="CQ90" s="423"/>
      <c r="CR90" s="423"/>
      <c r="CS90" s="423"/>
      <c r="CT90" s="423"/>
      <c r="CU90" s="423"/>
      <c r="CV90" s="423"/>
      <c r="CW90" s="6"/>
      <c r="CX90" s="6"/>
      <c r="CY90" s="6"/>
      <c r="CZ90" s="6"/>
    </row>
    <row r="91" s="454" customFormat="true" ht="15" customHeight="true" x14ac:dyDescent="0.2">
      <c r="A91" s="188"/>
      <c r="B91" s="157"/>
      <c r="C91" s="121"/>
      <c r="D91" s="128"/>
      <c r="E91" s="128"/>
      <c r="F91" s="128"/>
      <c r="G91" s="127"/>
      <c r="H91" s="120"/>
      <c r="I91" s="128"/>
      <c r="J91" s="128"/>
      <c r="K91" s="128"/>
      <c r="L91" s="119"/>
      <c r="M91" s="121"/>
      <c r="N91" s="128"/>
      <c r="O91" s="128"/>
      <c r="P91" s="128"/>
      <c r="Q91" s="127"/>
      <c r="R91" s="120"/>
      <c r="S91" s="128"/>
      <c r="T91" s="128"/>
      <c r="U91" s="128"/>
      <c r="V91" s="128"/>
      <c r="W91" s="128"/>
      <c r="X91" s="128"/>
      <c r="Y91" s="128"/>
      <c r="Z91" s="128"/>
      <c r="AA91" s="128"/>
      <c r="AB91" s="128"/>
      <c r="AC91" s="128"/>
      <c r="AD91" s="128"/>
      <c r="AE91" s="128"/>
      <c r="AF91" s="128"/>
      <c r="AG91" s="128"/>
      <c r="AH91" s="128"/>
      <c r="AI91" s="128"/>
      <c r="AJ91" s="128"/>
      <c r="AK91" s="128"/>
      <c r="AL91" s="128"/>
      <c r="AM91" s="128"/>
      <c r="AN91" s="128"/>
      <c r="AO91" s="128"/>
      <c r="AP91" s="128"/>
      <c r="AQ91" s="128"/>
      <c r="AR91" s="128"/>
      <c r="AS91" s="128"/>
      <c r="AT91" s="128"/>
      <c r="AU91" s="128"/>
      <c r="AV91" s="119"/>
      <c r="AW91" s="908"/>
      <c r="AX91" s="908"/>
      <c r="AY91" s="908"/>
      <c r="AZ91" s="361"/>
      <c r="BA91" s="586"/>
      <c r="BB91" s="585"/>
      <c r="BC91" s="430"/>
      <c r="BD91" s="422"/>
      <c r="BE91" s="422"/>
      <c r="BF91" s="422"/>
      <c r="BG91" s="434"/>
      <c r="BH91" s="430"/>
      <c r="BI91" s="422"/>
      <c r="BJ91" s="422"/>
      <c r="BK91" s="422"/>
      <c r="BL91" s="434"/>
      <c r="BM91" s="430"/>
      <c r="BN91" s="422"/>
      <c r="BO91" s="422"/>
      <c r="BP91" s="422"/>
      <c r="BQ91" s="434"/>
      <c r="BR91" s="430"/>
      <c r="BS91" s="422"/>
      <c r="BT91" s="422"/>
      <c r="BU91" s="422"/>
      <c r="BV91" s="422"/>
      <c r="BW91" s="422"/>
      <c r="BX91" s="422"/>
      <c r="BY91" s="423"/>
      <c r="BZ91" s="423"/>
      <c r="CA91" s="423"/>
      <c r="CB91" s="423"/>
      <c r="CC91" s="423"/>
      <c r="CD91" s="423"/>
      <c r="CE91" s="423"/>
      <c r="CF91" s="423"/>
      <c r="CG91" s="423"/>
      <c r="CH91" s="423"/>
      <c r="CI91" s="423"/>
      <c r="CJ91" s="423"/>
      <c r="CK91" s="423"/>
      <c r="CL91" s="423"/>
      <c r="CM91" s="423"/>
      <c r="CN91" s="423"/>
      <c r="CO91" s="423"/>
      <c r="CP91" s="423"/>
      <c r="CQ91" s="423"/>
      <c r="CR91" s="423"/>
      <c r="CS91" s="423"/>
      <c r="CT91" s="423"/>
      <c r="CU91" s="423"/>
      <c r="CV91" s="423"/>
      <c r="CW91" s="6"/>
      <c r="CX91" s="6"/>
      <c r="CY91" s="6"/>
      <c r="CZ91" s="6"/>
    </row>
    <row r="92" s="454" customFormat="true" ht="15" customHeight="true" x14ac:dyDescent="0.2">
      <c r="A92" s="188"/>
      <c r="B92" s="157"/>
      <c r="C92" s="121"/>
      <c r="D92" s="128"/>
      <c r="E92" s="128"/>
      <c r="F92" s="128"/>
      <c r="G92" s="127"/>
      <c r="H92" s="120"/>
      <c r="I92" s="128"/>
      <c r="J92" s="128"/>
      <c r="K92" s="128"/>
      <c r="L92" s="119"/>
      <c r="M92" s="121"/>
      <c r="N92" s="128"/>
      <c r="O92" s="128"/>
      <c r="P92" s="128"/>
      <c r="Q92" s="127"/>
      <c r="R92" s="120"/>
      <c r="S92" s="128"/>
      <c r="T92" s="128"/>
      <c r="U92" s="128"/>
      <c r="V92" s="128"/>
      <c r="W92" s="128"/>
      <c r="X92" s="128"/>
      <c r="Y92" s="128"/>
      <c r="Z92" s="128"/>
      <c r="AA92" s="128"/>
      <c r="AB92" s="128"/>
      <c r="AC92" s="128"/>
      <c r="AD92" s="128"/>
      <c r="AE92" s="128"/>
      <c r="AF92" s="128"/>
      <c r="AG92" s="128"/>
      <c r="AH92" s="128"/>
      <c r="AI92" s="128"/>
      <c r="AJ92" s="128"/>
      <c r="AK92" s="128"/>
      <c r="AL92" s="128"/>
      <c r="AM92" s="128"/>
      <c r="AN92" s="128"/>
      <c r="AO92" s="128"/>
      <c r="AP92" s="128"/>
      <c r="AQ92" s="128"/>
      <c r="AR92" s="128"/>
      <c r="AS92" s="128"/>
      <c r="AT92" s="128"/>
      <c r="AU92" s="128"/>
      <c r="AV92" s="119"/>
      <c r="AW92" s="908"/>
      <c r="AX92" s="908"/>
      <c r="AY92" s="908"/>
      <c r="AZ92" s="361"/>
      <c r="BA92" s="586"/>
      <c r="BB92" s="585"/>
      <c r="BC92" s="430"/>
      <c r="BD92" s="422"/>
      <c r="BE92" s="422"/>
      <c r="BF92" s="422"/>
      <c r="BG92" s="434"/>
      <c r="BH92" s="430"/>
      <c r="BI92" s="422"/>
      <c r="BJ92" s="422"/>
      <c r="BK92" s="422"/>
      <c r="BL92" s="434"/>
      <c r="BM92" s="430"/>
      <c r="BN92" s="422"/>
      <c r="BO92" s="422"/>
      <c r="BP92" s="422"/>
      <c r="BQ92" s="434"/>
      <c r="BR92" s="430"/>
      <c r="BS92" s="422"/>
      <c r="BT92" s="422"/>
      <c r="BU92" s="422"/>
      <c r="BV92" s="422"/>
      <c r="BW92" s="422"/>
      <c r="BX92" s="422"/>
      <c r="BY92" s="423"/>
      <c r="BZ92" s="423"/>
      <c r="CA92" s="423"/>
      <c r="CB92" s="423"/>
      <c r="CC92" s="423"/>
      <c r="CD92" s="423"/>
      <c r="CE92" s="423"/>
      <c r="CF92" s="423"/>
      <c r="CG92" s="423"/>
      <c r="CH92" s="423"/>
      <c r="CI92" s="423"/>
      <c r="CJ92" s="423"/>
      <c r="CK92" s="423"/>
      <c r="CL92" s="423"/>
      <c r="CM92" s="423"/>
      <c r="CN92" s="423"/>
      <c r="CO92" s="423"/>
      <c r="CP92" s="423"/>
      <c r="CQ92" s="423"/>
      <c r="CR92" s="423"/>
      <c r="CS92" s="423"/>
      <c r="CT92" s="423"/>
      <c r="CU92" s="423"/>
      <c r="CV92" s="423"/>
      <c r="CW92" s="6"/>
      <c r="CX92" s="6"/>
      <c r="CY92" s="6"/>
      <c r="CZ92" s="6"/>
    </row>
    <row r="93" s="454" customFormat="true" ht="15" customHeight="true" x14ac:dyDescent="0.2">
      <c r="A93" s="164"/>
      <c r="B93" s="156"/>
      <c r="C93" s="180"/>
      <c r="D93" s="179"/>
      <c r="E93" s="179"/>
      <c r="F93" s="179"/>
      <c r="G93" s="168"/>
      <c r="H93" s="170"/>
      <c r="I93" s="179"/>
      <c r="J93" s="179"/>
      <c r="K93" s="179"/>
      <c r="L93" s="174"/>
      <c r="M93" s="180"/>
      <c r="N93" s="179"/>
      <c r="O93" s="179"/>
      <c r="P93" s="179"/>
      <c r="Q93" s="168"/>
      <c r="R93" s="170"/>
      <c r="S93" s="179"/>
      <c r="T93" s="179"/>
      <c r="U93" s="179"/>
      <c r="V93" s="179"/>
      <c r="W93" s="179"/>
      <c r="X93" s="179"/>
      <c r="Y93" s="179"/>
      <c r="Z93" s="179"/>
      <c r="AA93" s="179"/>
      <c r="AB93" s="179"/>
      <c r="AC93" s="128"/>
      <c r="AD93" s="128"/>
      <c r="AE93" s="128"/>
      <c r="AF93" s="128"/>
      <c r="AG93" s="128"/>
      <c r="AH93" s="128"/>
      <c r="AI93" s="128"/>
      <c r="AJ93" s="128"/>
      <c r="AK93" s="128"/>
      <c r="AL93" s="128"/>
      <c r="AM93" s="128"/>
      <c r="AN93" s="128"/>
      <c r="AO93" s="128"/>
      <c r="AP93" s="128"/>
      <c r="AQ93" s="128"/>
      <c r="AR93" s="128"/>
      <c r="AS93" s="128"/>
      <c r="AT93" s="128"/>
      <c r="AU93" s="128"/>
      <c r="AV93" s="119"/>
      <c r="AW93" s="908"/>
      <c r="AX93" s="908"/>
      <c r="AY93" s="908"/>
      <c r="AZ93" s="361"/>
      <c r="BA93" s="586"/>
      <c r="BB93" s="585"/>
      <c r="BC93" s="430"/>
      <c r="BD93" s="422"/>
      <c r="BE93" s="422"/>
      <c r="BF93" s="422"/>
      <c r="BG93" s="434"/>
      <c r="BH93" s="430"/>
      <c r="BI93" s="422"/>
      <c r="BJ93" s="422"/>
      <c r="BK93" s="422"/>
      <c r="BL93" s="434"/>
      <c r="BM93" s="430"/>
      <c r="BN93" s="422"/>
      <c r="BO93" s="422"/>
      <c r="BP93" s="422"/>
      <c r="BQ93" s="434"/>
      <c r="BR93" s="430"/>
      <c r="BS93" s="422"/>
      <c r="BT93" s="422"/>
      <c r="BU93" s="422"/>
      <c r="BV93" s="422"/>
      <c r="BW93" s="422"/>
      <c r="BX93" s="422"/>
      <c r="BY93" s="423"/>
      <c r="BZ93" s="423"/>
      <c r="CA93" s="423"/>
      <c r="CB93" s="423"/>
      <c r="CC93" s="423"/>
      <c r="CD93" s="423"/>
      <c r="CE93" s="423"/>
      <c r="CF93" s="423"/>
      <c r="CG93" s="423"/>
      <c r="CH93" s="423"/>
      <c r="CI93" s="423"/>
      <c r="CJ93" s="423"/>
      <c r="CK93" s="423"/>
      <c r="CL93" s="423"/>
      <c r="CM93" s="423"/>
      <c r="CN93" s="423"/>
      <c r="CO93" s="423"/>
      <c r="CP93" s="423"/>
      <c r="CQ93" s="423"/>
      <c r="CR93" s="423"/>
      <c r="CS93" s="423"/>
      <c r="CT93" s="423"/>
      <c r="CU93" s="423"/>
      <c r="CV93" s="423"/>
      <c r="CW93" s="6"/>
      <c r="CX93" s="6"/>
      <c r="CY93" s="6"/>
      <c r="CZ93" s="6"/>
    </row>
    <row r="94" s="454" customFormat="true" ht="15" customHeight="true" x14ac:dyDescent="0.2">
      <c r="A94" s="88"/>
      <c r="B94" s="156"/>
      <c r="C94" s="180"/>
      <c r="D94" s="178"/>
      <c r="E94" s="178"/>
      <c r="F94" s="178"/>
      <c r="G94" s="167"/>
      <c r="H94" s="170"/>
      <c r="I94" s="178"/>
      <c r="J94" s="178"/>
      <c r="K94" s="178"/>
      <c r="L94" s="173"/>
      <c r="M94" s="180"/>
      <c r="N94" s="178"/>
      <c r="O94" s="178"/>
      <c r="P94" s="178"/>
      <c r="Q94" s="167"/>
      <c r="R94" s="170"/>
      <c r="S94" s="178"/>
      <c r="T94" s="178"/>
      <c r="U94" s="178"/>
      <c r="V94" s="178"/>
      <c r="W94" s="178"/>
      <c r="X94" s="178"/>
      <c r="Y94" s="178"/>
      <c r="Z94" s="178"/>
      <c r="AA94" s="178"/>
      <c r="AB94" s="178"/>
      <c r="AC94" s="128"/>
      <c r="AD94" s="128"/>
      <c r="AE94" s="128"/>
      <c r="AF94" s="128"/>
      <c r="AG94" s="128"/>
      <c r="AH94" s="128"/>
      <c r="AI94" s="128"/>
      <c r="AJ94" s="128"/>
      <c r="AK94" s="128"/>
      <c r="AL94" s="128"/>
      <c r="AM94" s="128"/>
      <c r="AN94" s="128"/>
      <c r="AO94" s="128"/>
      <c r="AP94" s="128"/>
      <c r="AQ94" s="128"/>
      <c r="AR94" s="128"/>
      <c r="AS94" s="128"/>
      <c r="AT94" s="128"/>
      <c r="AU94" s="128"/>
      <c r="AV94" s="119"/>
      <c r="AW94" s="908"/>
      <c r="AX94" s="908"/>
      <c r="AY94" s="908"/>
      <c r="AZ94" s="361"/>
      <c r="BA94" s="586"/>
      <c r="BB94" s="585"/>
      <c r="BC94" s="430"/>
      <c r="BD94" s="422"/>
      <c r="BE94" s="422"/>
      <c r="BF94" s="422"/>
      <c r="BG94" s="434"/>
      <c r="BH94" s="430"/>
      <c r="BI94" s="422"/>
      <c r="BJ94" s="422"/>
      <c r="BK94" s="422"/>
      <c r="BL94" s="434"/>
      <c r="BM94" s="430"/>
      <c r="BN94" s="422"/>
      <c r="BO94" s="422"/>
      <c r="BP94" s="422"/>
      <c r="BQ94" s="434"/>
      <c r="BR94" s="430"/>
      <c r="BS94" s="422"/>
      <c r="BT94" s="422"/>
      <c r="BU94" s="422"/>
      <c r="BV94" s="422"/>
      <c r="BW94" s="422"/>
      <c r="BX94" s="422"/>
      <c r="BY94" s="423"/>
      <c r="BZ94" s="423"/>
      <c r="CA94" s="423"/>
      <c r="CB94" s="423"/>
      <c r="CC94" s="423"/>
      <c r="CD94" s="423"/>
      <c r="CE94" s="423"/>
      <c r="CF94" s="423"/>
      <c r="CG94" s="423"/>
      <c r="CH94" s="423"/>
      <c r="CI94" s="423"/>
      <c r="CJ94" s="423"/>
      <c r="CK94" s="423"/>
      <c r="CL94" s="423"/>
      <c r="CM94" s="423"/>
      <c r="CN94" s="423"/>
      <c r="CO94" s="423"/>
      <c r="CP94" s="423"/>
      <c r="CQ94" s="423"/>
      <c r="CR94" s="423"/>
      <c r="CS94" s="423"/>
      <c r="CT94" s="423"/>
      <c r="CU94" s="423"/>
      <c r="CV94" s="423"/>
      <c r="CW94" s="6"/>
      <c r="CX94" s="6"/>
      <c r="CY94" s="6"/>
      <c r="CZ94" s="6"/>
    </row>
    <row r="95" s="454" customFormat="true" ht="15" customHeight="true" x14ac:dyDescent="0.2">
      <c r="A95" s="164"/>
      <c r="B95" s="155"/>
      <c r="C95" s="118"/>
      <c r="D95" s="117"/>
      <c r="E95" s="117"/>
      <c r="F95" s="117"/>
      <c r="G95" s="116"/>
      <c r="H95" s="115"/>
      <c r="I95" s="117"/>
      <c r="J95" s="117"/>
      <c r="K95" s="117"/>
      <c r="L95" s="114"/>
      <c r="M95" s="118"/>
      <c r="N95" s="117"/>
      <c r="O95" s="117"/>
      <c r="P95" s="117"/>
      <c r="Q95" s="116"/>
      <c r="R95" s="115"/>
      <c r="S95" s="117"/>
      <c r="T95" s="117"/>
      <c r="U95" s="117"/>
      <c r="V95" s="117"/>
      <c r="W95" s="117"/>
      <c r="X95" s="117"/>
      <c r="Y95" s="117"/>
      <c r="Z95" s="117"/>
      <c r="AA95" s="117"/>
      <c r="AB95" s="117"/>
      <c r="AC95" s="128"/>
      <c r="AD95" s="128"/>
      <c r="AE95" s="128"/>
      <c r="AF95" s="128"/>
      <c r="AG95" s="128"/>
      <c r="AH95" s="128"/>
      <c r="AI95" s="128"/>
      <c r="AJ95" s="128"/>
      <c r="AK95" s="128"/>
      <c r="AL95" s="128"/>
      <c r="AM95" s="128"/>
      <c r="AN95" s="128"/>
      <c r="AO95" s="128"/>
      <c r="AP95" s="128"/>
      <c r="AQ95" s="128"/>
      <c r="AR95" s="128"/>
      <c r="AS95" s="128"/>
      <c r="AT95" s="128"/>
      <c r="AU95" s="128"/>
      <c r="AV95" s="119"/>
      <c r="AW95" s="908"/>
      <c r="AX95" s="908"/>
      <c r="AY95" s="908"/>
      <c r="AZ95" s="361"/>
      <c r="BA95" s="586"/>
      <c r="BB95" s="585"/>
      <c r="BC95" s="430"/>
      <c r="BD95" s="422"/>
      <c r="BE95" s="422"/>
      <c r="BF95" s="422"/>
      <c r="BG95" s="434"/>
      <c r="BH95" s="430"/>
      <c r="BI95" s="422"/>
      <c r="BJ95" s="422"/>
      <c r="BK95" s="422"/>
      <c r="BL95" s="434"/>
      <c r="BM95" s="430"/>
      <c r="BN95" s="422"/>
      <c r="BO95" s="422"/>
      <c r="BP95" s="422"/>
      <c r="BQ95" s="434"/>
      <c r="BR95" s="430"/>
      <c r="BS95" s="422"/>
      <c r="BT95" s="422"/>
      <c r="BU95" s="422"/>
      <c r="BV95" s="422"/>
      <c r="BW95" s="422"/>
      <c r="BX95" s="422"/>
      <c r="BY95" s="423"/>
      <c r="BZ95" s="423"/>
      <c r="CA95" s="423"/>
      <c r="CB95" s="423"/>
      <c r="CC95" s="423"/>
      <c r="CD95" s="423"/>
      <c r="CE95" s="423"/>
      <c r="CF95" s="423"/>
      <c r="CG95" s="423"/>
      <c r="CH95" s="423"/>
      <c r="CI95" s="423"/>
      <c r="CJ95" s="423"/>
      <c r="CK95" s="423"/>
      <c r="CL95" s="423"/>
      <c r="CM95" s="423"/>
      <c r="CN95" s="423"/>
      <c r="CO95" s="423"/>
      <c r="CP95" s="423"/>
      <c r="CQ95" s="423"/>
      <c r="CR95" s="423"/>
      <c r="CS95" s="423"/>
      <c r="CT95" s="423"/>
      <c r="CU95" s="423"/>
      <c r="CV95" s="423"/>
      <c r="CW95" s="6"/>
      <c r="CX95" s="6"/>
      <c r="CY95" s="6"/>
      <c r="CZ95" s="6"/>
    </row>
    <row r="96" s="333" customFormat="true" ht="15" customHeight="true" x14ac:dyDescent="0.2">
      <c r="A96" s="88"/>
      <c r="B96" s="155"/>
      <c r="C96" s="118"/>
      <c r="D96" s="117"/>
      <c r="E96" s="117"/>
      <c r="F96" s="117"/>
      <c r="G96" s="116"/>
      <c r="H96" s="115"/>
      <c r="I96" s="117"/>
      <c r="J96" s="117"/>
      <c r="K96" s="117"/>
      <c r="L96" s="114"/>
      <c r="M96" s="118"/>
      <c r="N96" s="117"/>
      <c r="O96" s="117"/>
      <c r="P96" s="117"/>
      <c r="Q96" s="116"/>
      <c r="R96" s="115"/>
      <c r="S96" s="117"/>
      <c r="T96" s="117"/>
      <c r="U96" s="117"/>
      <c r="V96" s="117"/>
      <c r="W96" s="117"/>
      <c r="X96" s="117"/>
      <c r="Y96" s="117"/>
      <c r="Z96" s="117"/>
      <c r="AA96" s="117"/>
      <c r="AB96" s="117"/>
      <c r="AC96" s="128"/>
      <c r="AD96" s="128"/>
      <c r="AE96" s="128"/>
      <c r="AF96" s="128"/>
      <c r="AG96" s="128"/>
      <c r="AH96" s="128"/>
      <c r="AI96" s="128"/>
      <c r="AJ96" s="128"/>
      <c r="AK96" s="128"/>
      <c r="AL96" s="128"/>
      <c r="AM96" s="128"/>
      <c r="AN96" s="128"/>
      <c r="AO96" s="128"/>
      <c r="AP96" s="128"/>
      <c r="AQ96" s="128"/>
      <c r="AR96" s="128"/>
      <c r="AS96" s="128"/>
      <c r="AT96" s="128"/>
      <c r="AU96" s="128"/>
      <c r="AV96" s="119"/>
      <c r="AW96" s="908"/>
      <c r="AX96" s="908"/>
      <c r="AY96" s="908"/>
      <c r="AZ96" s="361"/>
      <c r="BA96" s="586"/>
      <c r="BB96" s="585"/>
      <c r="BC96" s="430"/>
      <c r="BD96" s="422"/>
      <c r="BE96" s="422"/>
      <c r="BF96" s="422"/>
      <c r="BG96" s="434"/>
      <c r="BH96" s="430"/>
      <c r="BI96" s="422"/>
      <c r="BJ96" s="422"/>
      <c r="BK96" s="422"/>
      <c r="BL96" s="434"/>
      <c r="BM96" s="430"/>
      <c r="BN96" s="422"/>
      <c r="BO96" s="422"/>
      <c r="BP96" s="422"/>
      <c r="BQ96" s="434"/>
      <c r="BR96" s="430"/>
      <c r="BS96" s="422"/>
      <c r="BT96" s="422"/>
      <c r="BU96" s="422"/>
      <c r="BV96" s="422"/>
      <c r="BW96" s="422"/>
      <c r="BX96" s="422"/>
      <c r="BY96" s="423"/>
      <c r="BZ96" s="423"/>
      <c r="CA96" s="423"/>
      <c r="CB96" s="423"/>
      <c r="CC96" s="423"/>
      <c r="CD96" s="423"/>
      <c r="CE96" s="423"/>
      <c r="CF96" s="423"/>
      <c r="CG96" s="423"/>
      <c r="CH96" s="423"/>
      <c r="CI96" s="423"/>
      <c r="CJ96" s="423"/>
      <c r="CK96" s="423"/>
      <c r="CL96" s="423"/>
      <c r="CM96" s="423"/>
      <c r="CN96" s="423"/>
      <c r="CO96" s="423"/>
      <c r="CP96" s="423"/>
      <c r="CQ96" s="423"/>
      <c r="CR96" s="423"/>
      <c r="CS96" s="423"/>
      <c r="CT96" s="423"/>
      <c r="CU96" s="423"/>
      <c r="CV96" s="423"/>
      <c r="CW96" s="6"/>
      <c r="CX96" s="6"/>
      <c r="CY96" s="6"/>
      <c r="CZ96" s="6"/>
    </row>
    <row r="97" s="333" customFormat="true" ht="15" customHeight="true" x14ac:dyDescent="0.2">
      <c r="A97" s="164"/>
      <c r="B97" s="155"/>
      <c r="C97" s="118"/>
      <c r="D97" s="117"/>
      <c r="E97" s="117"/>
      <c r="F97" s="117"/>
      <c r="G97" s="116"/>
      <c r="H97" s="115"/>
      <c r="I97" s="117"/>
      <c r="J97" s="117"/>
      <c r="K97" s="117"/>
      <c r="L97" s="114"/>
      <c r="M97" s="118"/>
      <c r="N97" s="117"/>
      <c r="O97" s="117"/>
      <c r="P97" s="117"/>
      <c r="Q97" s="116"/>
      <c r="R97" s="115"/>
      <c r="S97" s="117"/>
      <c r="T97" s="117"/>
      <c r="U97" s="117"/>
      <c r="V97" s="117"/>
      <c r="W97" s="117"/>
      <c r="X97" s="117"/>
      <c r="Y97" s="117"/>
      <c r="Z97" s="117"/>
      <c r="AA97" s="117"/>
      <c r="AB97" s="117"/>
      <c r="AC97" s="128"/>
      <c r="AD97" s="128"/>
      <c r="AE97" s="128"/>
      <c r="AF97" s="128"/>
      <c r="AG97" s="128"/>
      <c r="AH97" s="128"/>
      <c r="AI97" s="128"/>
      <c r="AJ97" s="128"/>
      <c r="AK97" s="128"/>
      <c r="AL97" s="128"/>
      <c r="AM97" s="128"/>
      <c r="AN97" s="128"/>
      <c r="AO97" s="128"/>
      <c r="AP97" s="128"/>
      <c r="AQ97" s="128"/>
      <c r="AR97" s="128"/>
      <c r="AS97" s="128"/>
      <c r="AT97" s="128"/>
      <c r="AU97" s="128"/>
      <c r="AV97" s="119"/>
      <c r="AW97" s="908"/>
      <c r="AX97" s="908"/>
      <c r="AY97" s="908"/>
      <c r="AZ97" s="361"/>
      <c r="BA97" s="586"/>
      <c r="BB97" s="585"/>
      <c r="BC97" s="430"/>
      <c r="BD97" s="422"/>
      <c r="BE97" s="422"/>
      <c r="BF97" s="422"/>
      <c r="BG97" s="434"/>
      <c r="BH97" s="430"/>
      <c r="BI97" s="422"/>
      <c r="BJ97" s="422"/>
      <c r="BK97" s="422"/>
      <c r="BL97" s="434"/>
      <c r="BM97" s="430"/>
      <c r="BN97" s="422"/>
      <c r="BO97" s="422"/>
      <c r="BP97" s="422"/>
      <c r="BQ97" s="434"/>
      <c r="BR97" s="430"/>
      <c r="BS97" s="422"/>
      <c r="BT97" s="422"/>
      <c r="BU97" s="422"/>
      <c r="BV97" s="422"/>
      <c r="BW97" s="422"/>
      <c r="BX97" s="422"/>
      <c r="BY97" s="423"/>
      <c r="BZ97" s="423"/>
      <c r="CA97" s="423"/>
      <c r="CB97" s="423"/>
      <c r="CC97" s="423"/>
      <c r="CD97" s="423"/>
      <c r="CE97" s="423"/>
      <c r="CF97" s="423"/>
      <c r="CG97" s="423"/>
      <c r="CH97" s="423"/>
      <c r="CI97" s="423"/>
      <c r="CJ97" s="423"/>
      <c r="CK97" s="423"/>
      <c r="CL97" s="423"/>
      <c r="CM97" s="423"/>
      <c r="CN97" s="423"/>
      <c r="CO97" s="423"/>
      <c r="CP97" s="423"/>
      <c r="CQ97" s="423"/>
      <c r="CR97" s="423"/>
      <c r="CS97" s="423"/>
      <c r="CT97" s="423"/>
      <c r="CU97" s="423"/>
      <c r="CV97" s="423"/>
      <c r="CW97" s="6"/>
      <c r="CX97" s="6"/>
      <c r="CY97" s="6"/>
      <c r="CZ97" s="6"/>
    </row>
    <row r="98" s="333" customFormat="true" ht="15" customHeight="true" x14ac:dyDescent="0.2">
      <c r="A98" s="88"/>
      <c r="B98" s="155"/>
      <c r="C98" s="118"/>
      <c r="D98" s="117"/>
      <c r="E98" s="117"/>
      <c r="F98" s="117"/>
      <c r="G98" s="116"/>
      <c r="H98" s="115"/>
      <c r="I98" s="117"/>
      <c r="J98" s="117"/>
      <c r="K98" s="117"/>
      <c r="L98" s="114"/>
      <c r="M98" s="118"/>
      <c r="N98" s="117"/>
      <c r="O98" s="117"/>
      <c r="P98" s="117"/>
      <c r="Q98" s="116"/>
      <c r="R98" s="115"/>
      <c r="S98" s="117"/>
      <c r="T98" s="117"/>
      <c r="U98" s="117"/>
      <c r="V98" s="117"/>
      <c r="W98" s="117"/>
      <c r="X98" s="117"/>
      <c r="Y98" s="117"/>
      <c r="Z98" s="117"/>
      <c r="AA98" s="117"/>
      <c r="AB98" s="117"/>
      <c r="AC98" s="128"/>
      <c r="AD98" s="128"/>
      <c r="AE98" s="128"/>
      <c r="AF98" s="128"/>
      <c r="AG98" s="128"/>
      <c r="AH98" s="128"/>
      <c r="AI98" s="128"/>
      <c r="AJ98" s="128"/>
      <c r="AK98" s="128"/>
      <c r="AL98" s="128"/>
      <c r="AM98" s="128"/>
      <c r="AN98" s="128"/>
      <c r="AO98" s="128"/>
      <c r="AP98" s="128"/>
      <c r="AQ98" s="128"/>
      <c r="AR98" s="128"/>
      <c r="AS98" s="128"/>
      <c r="AT98" s="128"/>
      <c r="AU98" s="128"/>
      <c r="AV98" s="119"/>
      <c r="AW98" s="908"/>
      <c r="AX98" s="908"/>
      <c r="AY98" s="908"/>
      <c r="AZ98" s="361"/>
      <c r="BA98" s="586"/>
      <c r="BB98" s="585"/>
      <c r="BC98" s="430"/>
      <c r="BD98" s="422"/>
      <c r="BE98" s="422"/>
      <c r="BF98" s="422"/>
      <c r="BG98" s="434"/>
      <c r="BH98" s="430"/>
      <c r="BI98" s="422"/>
      <c r="BJ98" s="422"/>
      <c r="BK98" s="422"/>
      <c r="BL98" s="434"/>
      <c r="BM98" s="430"/>
      <c r="BN98" s="422"/>
      <c r="BO98" s="422"/>
      <c r="BP98" s="422"/>
      <c r="BQ98" s="434"/>
      <c r="BR98" s="430"/>
      <c r="BS98" s="422"/>
      <c r="BT98" s="422"/>
      <c r="BU98" s="422"/>
      <c r="BV98" s="422"/>
      <c r="BW98" s="422"/>
      <c r="BX98" s="422"/>
      <c r="BY98" s="423"/>
      <c r="BZ98" s="423"/>
      <c r="CA98" s="423"/>
      <c r="CB98" s="423"/>
      <c r="CC98" s="423"/>
      <c r="CD98" s="423"/>
      <c r="CE98" s="423"/>
      <c r="CF98" s="423"/>
      <c r="CG98" s="423"/>
      <c r="CH98" s="423"/>
      <c r="CI98" s="423"/>
      <c r="CJ98" s="423"/>
      <c r="CK98" s="423"/>
      <c r="CL98" s="423"/>
      <c r="CM98" s="423"/>
      <c r="CN98" s="423"/>
      <c r="CO98" s="423"/>
      <c r="CP98" s="423"/>
      <c r="CQ98" s="423"/>
      <c r="CR98" s="423"/>
      <c r="CS98" s="423"/>
      <c r="CT98" s="423"/>
      <c r="CU98" s="423"/>
      <c r="CV98" s="423"/>
      <c r="CW98" s="6"/>
      <c r="CX98" s="6"/>
      <c r="CY98" s="6"/>
      <c r="CZ98" s="6"/>
    </row>
    <row r="99" s="333" customFormat="true" ht="15" customHeight="true" x14ac:dyDescent="0.2">
      <c r="A99" s="88"/>
      <c r="B99" s="155"/>
      <c r="C99" s="118"/>
      <c r="D99" s="117"/>
      <c r="E99" s="117"/>
      <c r="F99" s="117"/>
      <c r="G99" s="116"/>
      <c r="H99" s="115"/>
      <c r="I99" s="117"/>
      <c r="J99" s="117"/>
      <c r="K99" s="117"/>
      <c r="L99" s="114"/>
      <c r="M99" s="118"/>
      <c r="N99" s="117"/>
      <c r="O99" s="117"/>
      <c r="P99" s="117"/>
      <c r="Q99" s="116"/>
      <c r="R99" s="115"/>
      <c r="S99" s="117"/>
      <c r="T99" s="117"/>
      <c r="U99" s="117"/>
      <c r="V99" s="117"/>
      <c r="W99" s="117"/>
      <c r="X99" s="117"/>
      <c r="Y99" s="117"/>
      <c r="Z99" s="117"/>
      <c r="AA99" s="117"/>
      <c r="AB99" s="117"/>
      <c r="AC99" s="128"/>
      <c r="AD99" s="128"/>
      <c r="AE99" s="128"/>
      <c r="AF99" s="128"/>
      <c r="AG99" s="128"/>
      <c r="AH99" s="128"/>
      <c r="AI99" s="128"/>
      <c r="AJ99" s="128"/>
      <c r="AK99" s="128"/>
      <c r="AL99" s="128"/>
      <c r="AM99" s="128"/>
      <c r="AN99" s="128"/>
      <c r="AO99" s="128"/>
      <c r="AP99" s="128"/>
      <c r="AQ99" s="128"/>
      <c r="AR99" s="128"/>
      <c r="AS99" s="128"/>
      <c r="AT99" s="128"/>
      <c r="AU99" s="128"/>
      <c r="AV99" s="119"/>
      <c r="AW99" s="908"/>
      <c r="AX99" s="908"/>
      <c r="AY99" s="908"/>
      <c r="AZ99" s="361"/>
      <c r="BA99" s="586"/>
      <c r="BB99" s="585"/>
      <c r="BC99" s="430"/>
      <c r="BD99" s="422"/>
      <c r="BE99" s="422"/>
      <c r="BF99" s="422"/>
      <c r="BG99" s="434"/>
      <c r="BH99" s="430"/>
      <c r="BI99" s="422"/>
      <c r="BJ99" s="422"/>
      <c r="BK99" s="422"/>
      <c r="BL99" s="434"/>
      <c r="BM99" s="430"/>
      <c r="BN99" s="422"/>
      <c r="BO99" s="422"/>
      <c r="BP99" s="422"/>
      <c r="BQ99" s="434"/>
      <c r="BR99" s="430"/>
      <c r="BS99" s="422"/>
      <c r="BT99" s="422"/>
      <c r="BU99" s="422"/>
      <c r="BV99" s="422"/>
      <c r="BW99" s="422"/>
      <c r="BX99" s="422"/>
      <c r="BY99" s="423"/>
      <c r="BZ99" s="423"/>
      <c r="CA99" s="423"/>
      <c r="CB99" s="423"/>
      <c r="CC99" s="423"/>
      <c r="CD99" s="423"/>
      <c r="CE99" s="423"/>
      <c r="CF99" s="423"/>
      <c r="CG99" s="423"/>
      <c r="CH99" s="423"/>
      <c r="CI99" s="423"/>
      <c r="CJ99" s="423"/>
      <c r="CK99" s="423"/>
      <c r="CL99" s="423"/>
      <c r="CM99" s="423"/>
      <c r="CN99" s="423"/>
      <c r="CO99" s="423"/>
      <c r="CP99" s="423"/>
      <c r="CQ99" s="423"/>
      <c r="CR99" s="423"/>
      <c r="CS99" s="423"/>
      <c r="CT99" s="423"/>
      <c r="CU99" s="423"/>
      <c r="CV99" s="423"/>
      <c r="CW99" s="6"/>
      <c r="CX99" s="6"/>
      <c r="CY99" s="6"/>
      <c r="CZ99" s="6"/>
    </row>
    <row r="100" s="333" customFormat="true" ht="15" customHeight="true" x14ac:dyDescent="0.2">
      <c r="A100" s="88"/>
      <c r="B100" s="155"/>
      <c r="C100" s="118"/>
      <c r="D100" s="117"/>
      <c r="E100" s="117"/>
      <c r="F100" s="117"/>
      <c r="G100" s="116"/>
      <c r="H100" s="115"/>
      <c r="I100" s="117"/>
      <c r="J100" s="117"/>
      <c r="K100" s="117"/>
      <c r="L100" s="114"/>
      <c r="M100" s="118"/>
      <c r="N100" s="117"/>
      <c r="O100" s="117"/>
      <c r="P100" s="117"/>
      <c r="Q100" s="116"/>
      <c r="R100" s="115"/>
      <c r="S100" s="117"/>
      <c r="T100" s="117"/>
      <c r="U100" s="117"/>
      <c r="V100" s="117"/>
      <c r="W100" s="117"/>
      <c r="X100" s="117"/>
      <c r="Y100" s="117"/>
      <c r="Z100" s="117"/>
      <c r="AA100" s="117"/>
      <c r="AB100" s="117"/>
      <c r="AC100" s="128"/>
      <c r="AD100" s="128"/>
      <c r="AE100" s="128"/>
      <c r="AF100" s="128"/>
      <c r="AG100" s="128"/>
      <c r="AH100" s="128"/>
      <c r="AI100" s="128"/>
      <c r="AJ100" s="128"/>
      <c r="AK100" s="128"/>
      <c r="AL100" s="128"/>
      <c r="AM100" s="128"/>
      <c r="AN100" s="128"/>
      <c r="AO100" s="128"/>
      <c r="AP100" s="128"/>
      <c r="AQ100" s="128"/>
      <c r="AR100" s="128"/>
      <c r="AS100" s="128"/>
      <c r="AT100" s="128"/>
      <c r="AU100" s="128"/>
      <c r="AV100" s="119"/>
      <c r="AW100" s="908"/>
      <c r="AX100" s="908"/>
      <c r="AY100" s="908"/>
      <c r="AZ100" s="361"/>
      <c r="BA100" s="586"/>
      <c r="BB100" s="585"/>
      <c r="BC100" s="430"/>
      <c r="BD100" s="422"/>
      <c r="BE100" s="422"/>
      <c r="BF100" s="422"/>
      <c r="BG100" s="434"/>
      <c r="BH100" s="430"/>
      <c r="BI100" s="422"/>
      <c r="BJ100" s="422"/>
      <c r="BK100" s="422"/>
      <c r="BL100" s="434"/>
      <c r="BM100" s="430"/>
      <c r="BN100" s="422"/>
      <c r="BO100" s="422"/>
      <c r="BP100" s="422"/>
      <c r="BQ100" s="434"/>
      <c r="BR100" s="430"/>
      <c r="BS100" s="422"/>
      <c r="BT100" s="422"/>
      <c r="BU100" s="422"/>
      <c r="BV100" s="422"/>
      <c r="BW100" s="422"/>
      <c r="BX100" s="422"/>
      <c r="BY100" s="423"/>
      <c r="BZ100" s="423"/>
      <c r="CA100" s="423"/>
      <c r="CB100" s="423"/>
      <c r="CC100" s="423"/>
      <c r="CD100" s="423"/>
      <c r="CE100" s="423"/>
      <c r="CF100" s="423"/>
      <c r="CG100" s="423"/>
      <c r="CH100" s="423"/>
      <c r="CI100" s="423"/>
      <c r="CJ100" s="423"/>
      <c r="CK100" s="423"/>
      <c r="CL100" s="423"/>
      <c r="CM100" s="423"/>
      <c r="CN100" s="423"/>
      <c r="CO100" s="423"/>
      <c r="CP100" s="423"/>
      <c r="CQ100" s="423"/>
      <c r="CR100" s="423"/>
      <c r="CS100" s="423"/>
      <c r="CT100" s="423"/>
      <c r="CU100" s="423"/>
      <c r="CV100" s="423"/>
      <c r="CW100" s="6"/>
      <c r="CX100" s="6"/>
      <c r="CY100" s="6"/>
      <c r="CZ100" s="6"/>
    </row>
    <row r="101" s="333" customFormat="true" ht="15" customHeight="true" x14ac:dyDescent="0.2">
      <c r="A101" s="164"/>
      <c r="B101" s="155"/>
      <c r="C101" s="118"/>
      <c r="D101" s="117"/>
      <c r="E101" s="117"/>
      <c r="F101" s="117"/>
      <c r="G101" s="116"/>
      <c r="H101" s="115"/>
      <c r="I101" s="117"/>
      <c r="J101" s="117"/>
      <c r="K101" s="117"/>
      <c r="L101" s="114"/>
      <c r="M101" s="118"/>
      <c r="N101" s="117"/>
      <c r="O101" s="117"/>
      <c r="P101" s="117"/>
      <c r="Q101" s="116"/>
      <c r="R101" s="115"/>
      <c r="S101" s="117"/>
      <c r="T101" s="117"/>
      <c r="U101" s="117"/>
      <c r="V101" s="117"/>
      <c r="W101" s="117"/>
      <c r="X101" s="117"/>
      <c r="Y101" s="117"/>
      <c r="Z101" s="117"/>
      <c r="AA101" s="117"/>
      <c r="AB101" s="117"/>
      <c r="AC101" s="128"/>
      <c r="AD101" s="128"/>
      <c r="AE101" s="128"/>
      <c r="AF101" s="128"/>
      <c r="AG101" s="128"/>
      <c r="AH101" s="128"/>
      <c r="AI101" s="128"/>
      <c r="AJ101" s="128"/>
      <c r="AK101" s="128"/>
      <c r="AL101" s="128"/>
      <c r="AM101" s="128"/>
      <c r="AN101" s="128"/>
      <c r="AO101" s="128"/>
      <c r="AP101" s="128"/>
      <c r="AQ101" s="128"/>
      <c r="AR101" s="128"/>
      <c r="AS101" s="128"/>
      <c r="AT101" s="128"/>
      <c r="AU101" s="128"/>
      <c r="AV101" s="119"/>
      <c r="AW101" s="908"/>
      <c r="AX101" s="908"/>
      <c r="AY101" s="908"/>
      <c r="AZ101" s="361"/>
      <c r="BA101" s="586"/>
      <c r="BB101" s="585"/>
      <c r="BC101" s="430"/>
      <c r="BD101" s="422"/>
      <c r="BE101" s="422"/>
      <c r="BF101" s="422"/>
      <c r="BG101" s="434"/>
      <c r="BH101" s="430"/>
      <c r="BI101" s="422"/>
      <c r="BJ101" s="422"/>
      <c r="BK101" s="422"/>
      <c r="BL101" s="434"/>
      <c r="BM101" s="430"/>
      <c r="BN101" s="422"/>
      <c r="BO101" s="422"/>
      <c r="BP101" s="422"/>
      <c r="BQ101" s="434"/>
      <c r="BR101" s="430"/>
      <c r="BS101" s="422"/>
      <c r="BT101" s="422"/>
      <c r="BU101" s="422"/>
      <c r="BV101" s="422"/>
      <c r="BW101" s="422"/>
      <c r="BX101" s="422"/>
      <c r="BY101" s="423"/>
      <c r="BZ101" s="423"/>
      <c r="CA101" s="423"/>
      <c r="CB101" s="423"/>
      <c r="CC101" s="423"/>
      <c r="CD101" s="423"/>
      <c r="CE101" s="423"/>
      <c r="CF101" s="423"/>
      <c r="CG101" s="423"/>
      <c r="CH101" s="423"/>
      <c r="CI101" s="423"/>
      <c r="CJ101" s="423"/>
      <c r="CK101" s="423"/>
      <c r="CL101" s="423"/>
      <c r="CM101" s="423"/>
      <c r="CN101" s="423"/>
      <c r="CO101" s="423"/>
      <c r="CP101" s="423"/>
      <c r="CQ101" s="423"/>
      <c r="CR101" s="423"/>
      <c r="CS101" s="423"/>
      <c r="CT101" s="423"/>
      <c r="CU101" s="423"/>
      <c r="CV101" s="423"/>
      <c r="CW101" s="6"/>
      <c r="CX101" s="6"/>
      <c r="CY101" s="6"/>
      <c r="CZ101" s="6"/>
    </row>
    <row r="102" s="333" customFormat="true" ht="15" customHeight="true" x14ac:dyDescent="0.2">
      <c r="A102" s="88"/>
      <c r="B102" s="155"/>
      <c r="C102" s="118"/>
      <c r="D102" s="117"/>
      <c r="E102" s="117"/>
      <c r="F102" s="117"/>
      <c r="G102" s="116"/>
      <c r="H102" s="115"/>
      <c r="I102" s="117"/>
      <c r="J102" s="117"/>
      <c r="K102" s="117"/>
      <c r="L102" s="114"/>
      <c r="M102" s="118"/>
      <c r="N102" s="117"/>
      <c r="O102" s="117"/>
      <c r="P102" s="117"/>
      <c r="Q102" s="116"/>
      <c r="R102" s="115"/>
      <c r="S102" s="117"/>
      <c r="T102" s="117"/>
      <c r="U102" s="117"/>
      <c r="V102" s="117"/>
      <c r="W102" s="117"/>
      <c r="X102" s="117"/>
      <c r="Y102" s="117"/>
      <c r="Z102" s="117"/>
      <c r="AA102" s="117"/>
      <c r="AB102" s="117"/>
      <c r="AC102" s="128"/>
      <c r="AD102" s="128"/>
      <c r="AE102" s="128"/>
      <c r="AF102" s="128"/>
      <c r="AG102" s="128"/>
      <c r="AH102" s="128"/>
      <c r="AI102" s="128"/>
      <c r="AJ102" s="128"/>
      <c r="AK102" s="128"/>
      <c r="AL102" s="128"/>
      <c r="AM102" s="128"/>
      <c r="AN102" s="128"/>
      <c r="AO102" s="128"/>
      <c r="AP102" s="128"/>
      <c r="AQ102" s="128"/>
      <c r="AR102" s="128"/>
      <c r="AS102" s="128"/>
      <c r="AT102" s="128"/>
      <c r="AU102" s="128"/>
      <c r="AV102" s="119"/>
      <c r="AW102" s="908"/>
      <c r="AX102" s="908"/>
      <c r="AY102" s="908"/>
      <c r="AZ102" s="361"/>
      <c r="BA102" s="586"/>
      <c r="BB102" s="585"/>
      <c r="BC102" s="430"/>
      <c r="BD102" s="422"/>
      <c r="BE102" s="422"/>
      <c r="BF102" s="422"/>
      <c r="BG102" s="434"/>
      <c r="BH102" s="430"/>
      <c r="BI102" s="422"/>
      <c r="BJ102" s="422"/>
      <c r="BK102" s="422"/>
      <c r="BL102" s="434"/>
      <c r="BM102" s="430"/>
      <c r="BN102" s="422"/>
      <c r="BO102" s="422"/>
      <c r="BP102" s="422"/>
      <c r="BQ102" s="434"/>
      <c r="BR102" s="430"/>
      <c r="BS102" s="422"/>
      <c r="BT102" s="422"/>
      <c r="BU102" s="422"/>
      <c r="BV102" s="422"/>
      <c r="BW102" s="422"/>
      <c r="BX102" s="422"/>
      <c r="BY102" s="423"/>
      <c r="BZ102" s="423"/>
      <c r="CA102" s="423"/>
      <c r="CB102" s="423"/>
      <c r="CC102" s="423"/>
      <c r="CD102" s="423"/>
      <c r="CE102" s="423"/>
      <c r="CF102" s="423"/>
      <c r="CG102" s="423"/>
      <c r="CH102" s="423"/>
      <c r="CI102" s="423"/>
      <c r="CJ102" s="423"/>
      <c r="CK102" s="423"/>
      <c r="CL102" s="423"/>
      <c r="CM102" s="423"/>
      <c r="CN102" s="423"/>
      <c r="CO102" s="423"/>
      <c r="CP102" s="423"/>
      <c r="CQ102" s="423"/>
      <c r="CR102" s="423"/>
      <c r="CS102" s="423"/>
      <c r="CT102" s="423"/>
      <c r="CU102" s="423"/>
      <c r="CV102" s="423"/>
      <c r="CW102" s="6"/>
      <c r="CX102" s="6"/>
      <c r="CY102" s="6"/>
      <c r="CZ102" s="6"/>
    </row>
    <row r="103" s="333" customFormat="true" ht="15" customHeight="true" x14ac:dyDescent="0.2">
      <c r="A103" s="88"/>
      <c r="B103" s="155"/>
      <c r="C103" s="118"/>
      <c r="D103" s="117"/>
      <c r="E103" s="117"/>
      <c r="F103" s="117"/>
      <c r="G103" s="116"/>
      <c r="H103" s="115"/>
      <c r="I103" s="117"/>
      <c r="J103" s="117"/>
      <c r="K103" s="117"/>
      <c r="L103" s="114"/>
      <c r="M103" s="118"/>
      <c r="N103" s="117"/>
      <c r="O103" s="117"/>
      <c r="P103" s="117"/>
      <c r="Q103" s="116"/>
      <c r="R103" s="115"/>
      <c r="S103" s="117"/>
      <c r="T103" s="117"/>
      <c r="U103" s="117"/>
      <c r="V103" s="117"/>
      <c r="W103" s="117"/>
      <c r="X103" s="117"/>
      <c r="Y103" s="117"/>
      <c r="Z103" s="117"/>
      <c r="AA103" s="117"/>
      <c r="AB103" s="117"/>
      <c r="AC103" s="128"/>
      <c r="AD103" s="128"/>
      <c r="AE103" s="128"/>
      <c r="AF103" s="128"/>
      <c r="AG103" s="128"/>
      <c r="AH103" s="128"/>
      <c r="AI103" s="128"/>
      <c r="AJ103" s="128"/>
      <c r="AK103" s="128"/>
      <c r="AL103" s="128"/>
      <c r="AM103" s="128"/>
      <c r="AN103" s="128"/>
      <c r="AO103" s="128"/>
      <c r="AP103" s="128"/>
      <c r="AQ103" s="128"/>
      <c r="AR103" s="128"/>
      <c r="AS103" s="128"/>
      <c r="AT103" s="128"/>
      <c r="AU103" s="128"/>
      <c r="AV103" s="119"/>
      <c r="AW103" s="908"/>
      <c r="AX103" s="908"/>
      <c r="AY103" s="908"/>
      <c r="AZ103" s="361"/>
      <c r="BA103" s="586"/>
      <c r="BB103" s="585"/>
      <c r="BC103" s="430"/>
      <c r="BD103" s="422"/>
      <c r="BE103" s="422"/>
      <c r="BF103" s="422"/>
      <c r="BG103" s="434"/>
      <c r="BH103" s="430"/>
      <c r="BI103" s="422"/>
      <c r="BJ103" s="422"/>
      <c r="BK103" s="422"/>
      <c r="BL103" s="434"/>
      <c r="BM103" s="430"/>
      <c r="BN103" s="422"/>
      <c r="BO103" s="422"/>
      <c r="BP103" s="422"/>
      <c r="BQ103" s="434"/>
      <c r="BR103" s="430"/>
      <c r="BS103" s="422"/>
      <c r="BT103" s="422"/>
      <c r="BU103" s="422"/>
      <c r="BV103" s="422"/>
      <c r="BW103" s="422"/>
      <c r="BX103" s="422"/>
      <c r="BY103" s="423"/>
      <c r="BZ103" s="423"/>
      <c r="CA103" s="423"/>
      <c r="CB103" s="423"/>
      <c r="CC103" s="423"/>
      <c r="CD103" s="423"/>
      <c r="CE103" s="423"/>
      <c r="CF103" s="423"/>
      <c r="CG103" s="423"/>
      <c r="CH103" s="423"/>
      <c r="CI103" s="423"/>
      <c r="CJ103" s="423"/>
      <c r="CK103" s="423"/>
      <c r="CL103" s="423"/>
      <c r="CM103" s="423"/>
      <c r="CN103" s="423"/>
      <c r="CO103" s="423"/>
      <c r="CP103" s="423"/>
      <c r="CQ103" s="423"/>
      <c r="CR103" s="423"/>
      <c r="CS103" s="423"/>
      <c r="CT103" s="423"/>
      <c r="CU103" s="423"/>
      <c r="CV103" s="423"/>
      <c r="CW103" s="6"/>
      <c r="CX103" s="6"/>
      <c r="CY103" s="6"/>
      <c r="CZ103" s="6"/>
    </row>
    <row r="104" s="333" customFormat="true" ht="15" customHeight="true" x14ac:dyDescent="0.2">
      <c r="A104" s="88"/>
      <c r="B104" s="155"/>
      <c r="C104" s="118"/>
      <c r="D104" s="117"/>
      <c r="E104" s="117"/>
      <c r="F104" s="117"/>
      <c r="G104" s="116"/>
      <c r="H104" s="115"/>
      <c r="I104" s="117"/>
      <c r="J104" s="117"/>
      <c r="K104" s="117"/>
      <c r="L104" s="114"/>
      <c r="M104" s="118"/>
      <c r="N104" s="117"/>
      <c r="O104" s="117"/>
      <c r="P104" s="117"/>
      <c r="Q104" s="116"/>
      <c r="R104" s="115"/>
      <c r="S104" s="117"/>
      <c r="T104" s="117"/>
      <c r="U104" s="117"/>
      <c r="V104" s="117"/>
      <c r="W104" s="117"/>
      <c r="X104" s="117"/>
      <c r="Y104" s="117"/>
      <c r="Z104" s="117"/>
      <c r="AA104" s="117"/>
      <c r="AB104" s="117"/>
      <c r="AC104" s="128"/>
      <c r="AD104" s="128"/>
      <c r="AE104" s="128"/>
      <c r="AF104" s="128"/>
      <c r="AG104" s="128"/>
      <c r="AH104" s="128"/>
      <c r="AI104" s="128"/>
      <c r="AJ104" s="128"/>
      <c r="AK104" s="128"/>
      <c r="AL104" s="128"/>
      <c r="AM104" s="128"/>
      <c r="AN104" s="128"/>
      <c r="AO104" s="128"/>
      <c r="AP104" s="128"/>
      <c r="AQ104" s="128"/>
      <c r="AR104" s="128"/>
      <c r="AS104" s="128"/>
      <c r="AT104" s="128"/>
      <c r="AU104" s="128"/>
      <c r="AV104" s="119"/>
      <c r="AW104" s="908"/>
      <c r="AX104" s="908"/>
      <c r="AY104" s="908"/>
      <c r="AZ104" s="361"/>
      <c r="BA104" s="586"/>
      <c r="BB104" s="585"/>
      <c r="BC104" s="430"/>
      <c r="BD104" s="422"/>
      <c r="BE104" s="422"/>
      <c r="BF104" s="422"/>
      <c r="BG104" s="434"/>
      <c r="BH104" s="430"/>
      <c r="BI104" s="422"/>
      <c r="BJ104" s="422"/>
      <c r="BK104" s="422"/>
      <c r="BL104" s="434"/>
      <c r="BM104" s="430"/>
      <c r="BN104" s="422"/>
      <c r="BO104" s="422"/>
      <c r="BP104" s="422"/>
      <c r="BQ104" s="434"/>
      <c r="BR104" s="430"/>
      <c r="BS104" s="422"/>
      <c r="BT104" s="422"/>
      <c r="BU104" s="422"/>
      <c r="BV104" s="422"/>
      <c r="BW104" s="422"/>
      <c r="BX104" s="422"/>
      <c r="BY104" s="423"/>
      <c r="BZ104" s="423"/>
      <c r="CA104" s="423"/>
      <c r="CB104" s="423"/>
      <c r="CC104" s="423"/>
      <c r="CD104" s="423"/>
      <c r="CE104" s="423"/>
      <c r="CF104" s="423"/>
      <c r="CG104" s="423"/>
      <c r="CH104" s="423"/>
      <c r="CI104" s="423"/>
      <c r="CJ104" s="423"/>
      <c r="CK104" s="423"/>
      <c r="CL104" s="423"/>
      <c r="CM104" s="423"/>
      <c r="CN104" s="423"/>
      <c r="CO104" s="423"/>
      <c r="CP104" s="423"/>
      <c r="CQ104" s="423"/>
      <c r="CR104" s="423"/>
      <c r="CS104" s="423"/>
      <c r="CT104" s="423"/>
      <c r="CU104" s="423"/>
      <c r="CV104" s="423"/>
      <c r="CW104" s="6"/>
      <c r="CX104" s="6"/>
      <c r="CY104" s="6"/>
      <c r="CZ104" s="6"/>
    </row>
    <row r="105" s="333" customFormat="true" ht="15" customHeight="true" x14ac:dyDescent="0.2">
      <c r="A105" s="160"/>
      <c r="B105" s="154"/>
      <c r="C105" s="113"/>
      <c r="D105" s="112"/>
      <c r="E105" s="112"/>
      <c r="F105" s="112"/>
      <c r="G105" s="111"/>
      <c r="H105" s="110"/>
      <c r="I105" s="112"/>
      <c r="J105" s="112"/>
      <c r="K105" s="112"/>
      <c r="L105" s="109"/>
      <c r="M105" s="113"/>
      <c r="N105" s="112"/>
      <c r="O105" s="112"/>
      <c r="P105" s="112"/>
      <c r="Q105" s="111"/>
      <c r="R105" s="110"/>
      <c r="S105" s="112"/>
      <c r="T105" s="112"/>
      <c r="U105" s="112"/>
      <c r="V105" s="112"/>
      <c r="W105" s="112"/>
      <c r="X105" s="112"/>
      <c r="Y105" s="112"/>
      <c r="Z105" s="112"/>
      <c r="AA105" s="112"/>
      <c r="AB105" s="112"/>
      <c r="AC105" s="108"/>
      <c r="AD105" s="108"/>
      <c r="AE105" s="108"/>
      <c r="AF105" s="108"/>
      <c r="AG105" s="108"/>
      <c r="AH105" s="108"/>
      <c r="AI105" s="108"/>
      <c r="AJ105" s="108"/>
      <c r="AK105" s="108"/>
      <c r="AL105" s="108"/>
      <c r="AM105" s="108"/>
      <c r="AN105" s="108"/>
      <c r="AO105" s="108"/>
      <c r="AP105" s="108"/>
      <c r="AQ105" s="108"/>
      <c r="AR105" s="108"/>
      <c r="AS105" s="108"/>
      <c r="AT105" s="108"/>
      <c r="AU105" s="108"/>
      <c r="AV105" s="89"/>
      <c r="AW105" s="908"/>
      <c r="AX105" s="908"/>
      <c r="AY105" s="908"/>
      <c r="AZ105" s="361"/>
      <c r="BA105" s="586"/>
      <c r="BB105" s="585"/>
      <c r="BC105" s="433"/>
      <c r="BD105" s="432"/>
      <c r="BE105" s="432"/>
      <c r="BF105" s="432"/>
      <c r="BG105" s="436"/>
      <c r="BH105" s="433"/>
      <c r="BI105" s="432"/>
      <c r="BJ105" s="432"/>
      <c r="BK105" s="432"/>
      <c r="BL105" s="436"/>
      <c r="BM105" s="433"/>
      <c r="BN105" s="432"/>
      <c r="BO105" s="432"/>
      <c r="BP105" s="432"/>
      <c r="BQ105" s="436"/>
      <c r="BR105" s="433"/>
      <c r="BS105" s="432"/>
      <c r="BT105" s="432"/>
      <c r="BU105" s="432"/>
      <c r="BV105" s="432"/>
      <c r="BW105" s="432"/>
      <c r="BX105" s="432"/>
      <c r="BY105" s="435"/>
      <c r="BZ105" s="435"/>
      <c r="CA105" s="435"/>
      <c r="CB105" s="435"/>
      <c r="CC105" s="435"/>
      <c r="CD105" s="435"/>
      <c r="CE105" s="435"/>
      <c r="CF105" s="435"/>
      <c r="CG105" s="435"/>
      <c r="CH105" s="435"/>
      <c r="CI105" s="435"/>
      <c r="CJ105" s="435"/>
      <c r="CK105" s="435"/>
      <c r="CL105" s="435"/>
      <c r="CM105" s="435"/>
      <c r="CN105" s="435"/>
      <c r="CO105" s="435"/>
      <c r="CP105" s="435"/>
      <c r="CQ105" s="435"/>
      <c r="CR105" s="435"/>
      <c r="CS105" s="435"/>
      <c r="CT105" s="435"/>
      <c r="CU105" s="435"/>
      <c r="CV105" s="435"/>
      <c r="CW105" s="6"/>
      <c r="CX105" s="6"/>
      <c r="CY105" s="6"/>
      <c r="CZ105" s="6"/>
    </row>
    <row r="106" s="333" customFormat="true" ht="250.15" customHeight="true" x14ac:dyDescent="0.2">
      <c r="A106" s="455"/>
      <c r="B106" s="190"/>
      <c r="C106" s="189"/>
      <c r="D106" s="189"/>
      <c r="E106" s="189"/>
      <c r="F106" s="189"/>
      <c r="G106" s="189"/>
      <c r="H106" s="189"/>
      <c r="I106" s="189"/>
      <c r="J106" s="189"/>
      <c r="K106" s="189"/>
      <c r="L106" s="189"/>
      <c r="M106" s="189"/>
      <c r="N106" s="189"/>
      <c r="O106" s="189"/>
      <c r="P106" s="189"/>
      <c r="Q106" s="189"/>
      <c r="R106" s="189"/>
      <c r="S106" s="189"/>
      <c r="T106" s="189"/>
      <c r="U106" s="189"/>
      <c r="V106" s="189"/>
      <c r="W106" s="189"/>
      <c r="X106" s="189"/>
      <c r="Y106" s="189"/>
      <c r="Z106" s="189"/>
      <c r="AA106" s="189"/>
      <c r="AB106" s="189"/>
      <c r="AW106" s="361"/>
      <c r="AX106" s="361"/>
      <c r="AY106" s="361"/>
      <c r="AZ106" s="361"/>
      <c r="BA106" s="416"/>
      <c r="BB106" s="417"/>
      <c r="BC106" s="417"/>
      <c r="BD106" s="417"/>
      <c r="BE106" s="417"/>
      <c r="BF106" s="417"/>
      <c r="BG106" s="417"/>
      <c r="BH106" s="417"/>
      <c r="BI106" s="417"/>
      <c r="BJ106" s="417"/>
      <c r="BK106" s="417"/>
      <c r="BL106" s="417"/>
      <c r="BM106" s="417"/>
      <c r="BN106" s="417"/>
      <c r="BO106" s="417"/>
      <c r="BP106" s="417"/>
      <c r="BQ106" s="417"/>
      <c r="BR106" s="417"/>
      <c r="BS106" s="417"/>
      <c r="BT106" s="417"/>
      <c r="BU106" s="417"/>
      <c r="BV106" s="417"/>
      <c r="BW106" s="417"/>
      <c r="BX106" s="417"/>
      <c r="BY106" s="416"/>
      <c r="BZ106" s="416"/>
      <c r="CA106" s="416"/>
      <c r="CB106" s="416"/>
      <c r="CC106" s="416"/>
      <c r="CD106" s="416"/>
      <c r="CE106" s="416"/>
      <c r="CF106" s="416"/>
      <c r="CG106" s="416"/>
      <c r="CH106" s="416"/>
      <c r="CI106" s="416"/>
      <c r="CJ106" s="416"/>
      <c r="CK106" s="416"/>
      <c r="CL106" s="416"/>
      <c r="CM106" s="416"/>
      <c r="CN106" s="416"/>
      <c r="CO106" s="416"/>
      <c r="CP106" s="416"/>
      <c r="CQ106" s="416"/>
      <c r="CR106" s="416"/>
      <c r="CS106" s="416"/>
      <c r="CT106" s="416"/>
      <c r="CU106" s="416"/>
      <c r="CV106" s="416"/>
      <c r="CW106" s="360"/>
      <c r="CX106" s="360"/>
      <c r="CY106" s="360"/>
      <c r="CZ106" s="360"/>
    </row>
    <row r="107" s="313" customFormat="true" ht="18" customHeight="true" x14ac:dyDescent="0.2">
      <c r="A107" s="455"/>
      <c r="B107" s="314"/>
      <c r="C107" s="406"/>
      <c r="D107" s="406"/>
      <c r="E107" s="406"/>
      <c r="F107" s="406"/>
      <c r="G107" s="406"/>
      <c r="H107" s="406"/>
      <c r="I107" s="406"/>
      <c r="J107" s="406"/>
      <c r="K107" s="406"/>
      <c r="L107" s="406"/>
      <c r="M107" s="406"/>
      <c r="N107" s="406"/>
      <c r="O107" s="406"/>
      <c r="P107" s="406"/>
      <c r="Q107" s="406"/>
      <c r="R107" s="406"/>
      <c r="S107" s="406"/>
      <c r="T107" s="406"/>
      <c r="U107" s="406"/>
      <c r="V107" s="406"/>
      <c r="W107" s="406"/>
      <c r="X107" s="406"/>
      <c r="Y107" s="406"/>
      <c r="Z107" s="406"/>
      <c r="AA107" s="406"/>
      <c r="AB107" s="406"/>
      <c r="AW107" s="356"/>
      <c r="AX107" s="356"/>
      <c r="AY107" s="356"/>
      <c r="AZ107" s="356"/>
      <c r="BB107" s="336"/>
      <c r="BZ107" s="356"/>
      <c r="CA107" s="356"/>
      <c r="CB107" s="356"/>
      <c r="CC107" s="356"/>
      <c r="CD107" s="356"/>
      <c r="CE107" s="356"/>
      <c r="CF107" s="356"/>
      <c r="CG107" s="356"/>
      <c r="CH107" s="356"/>
      <c r="CI107" s="356"/>
      <c r="CJ107" s="356"/>
      <c r="CK107" s="356"/>
      <c r="CL107" s="356"/>
      <c r="CM107" s="356"/>
      <c r="CN107" s="356"/>
      <c r="CO107" s="356"/>
      <c r="CP107" s="356"/>
      <c r="CQ107" s="356"/>
      <c r="CR107" s="356"/>
      <c r="CS107" s="356"/>
      <c r="CT107" s="356"/>
      <c r="CU107" s="356"/>
      <c r="CV107" s="356"/>
      <c r="CW107" s="356"/>
      <c r="CX107" s="356"/>
      <c r="CY107" s="356"/>
      <c r="CZ107" s="356"/>
    </row>
    <row r="108" s="313" customFormat="true" ht="22.5" customHeight="true" x14ac:dyDescent="0.35">
      <c r="A108" s="1076" t="str">
        <f>A1026</f>
        <v>United Republic of Tanzania</v>
      </c>
      <c r="B108" s="1077"/>
      <c r="C108" s="315"/>
      <c r="D108" s="315"/>
      <c r="E108" s="315"/>
      <c r="F108" s="315"/>
      <c r="G108" s="315"/>
      <c r="H108" s="315"/>
      <c r="I108" s="315"/>
      <c r="J108" s="315"/>
      <c r="K108" s="315"/>
      <c r="L108" s="315"/>
      <c r="M108" s="315"/>
      <c r="N108" s="315"/>
      <c r="O108" s="315"/>
      <c r="P108" s="315"/>
      <c r="Q108" s="315"/>
      <c r="R108" s="315"/>
      <c r="S108" s="315"/>
      <c r="T108" s="315"/>
      <c r="U108" s="315"/>
      <c r="AW108" s="356"/>
      <c r="AX108" s="356"/>
      <c r="AY108" s="356"/>
      <c r="AZ108" s="356"/>
      <c r="BB108" s="336"/>
      <c r="BZ108" s="356"/>
      <c r="CA108" s="356"/>
      <c r="CB108" s="356"/>
      <c r="CC108" s="356"/>
      <c r="CD108" s="356"/>
      <c r="CE108" s="356"/>
      <c r="CF108" s="356"/>
      <c r="CG108" s="356"/>
      <c r="CH108" s="356"/>
      <c r="CI108" s="356"/>
      <c r="CJ108" s="356"/>
      <c r="CK108" s="356"/>
      <c r="CL108" s="356"/>
      <c r="CM108" s="356"/>
      <c r="CN108" s="356"/>
      <c r="CO108" s="356"/>
      <c r="CP108" s="356"/>
      <c r="CQ108" s="356"/>
      <c r="CR108" s="356"/>
      <c r="CS108" s="356"/>
      <c r="CT108" s="356"/>
      <c r="CU108" s="356"/>
      <c r="CV108" s="356"/>
      <c r="CW108" s="356"/>
      <c r="CX108" s="356"/>
      <c r="CY108" s="356"/>
      <c r="CZ108" s="356"/>
    </row>
    <row r="109" s="313" customFormat="true" ht="22.5" customHeight="true" x14ac:dyDescent="0.35">
      <c r="A109" s="340" t="str">
        <f>A1034</f>
        <v>2017</v>
      </c>
      <c r="B109" s="341"/>
      <c r="C109" s="315"/>
      <c r="D109" s="315"/>
      <c r="E109" s="315"/>
      <c r="F109" s="315"/>
      <c r="G109" s="315"/>
      <c r="H109" s="315"/>
      <c r="I109" s="315"/>
      <c r="J109" s="315"/>
      <c r="K109" s="315"/>
      <c r="L109" s="315"/>
      <c r="M109" s="315"/>
      <c r="N109" s="315"/>
      <c r="O109" s="315"/>
      <c r="P109" s="315"/>
      <c r="Q109" s="315"/>
      <c r="R109" s="315"/>
      <c r="S109" s="315"/>
      <c r="T109" s="315"/>
      <c r="U109" s="315"/>
      <c r="AW109" s="356"/>
      <c r="AX109" s="356"/>
      <c r="AY109" s="356"/>
      <c r="AZ109" s="356"/>
      <c r="BB109" s="336"/>
      <c r="BZ109" s="356"/>
      <c r="CA109" s="356"/>
      <c r="CB109" s="356"/>
      <c r="CC109" s="356"/>
      <c r="CD109" s="356"/>
      <c r="CE109" s="356"/>
      <c r="CF109" s="356"/>
      <c r="CG109" s="356"/>
      <c r="CH109" s="356"/>
      <c r="CI109" s="356"/>
      <c r="CJ109" s="356"/>
      <c r="CK109" s="356"/>
      <c r="CL109" s="356"/>
      <c r="CM109" s="356"/>
      <c r="CN109" s="356"/>
      <c r="CO109" s="356"/>
      <c r="CP109" s="356"/>
      <c r="CQ109" s="356"/>
      <c r="CR109" s="356"/>
      <c r="CS109" s="356"/>
      <c r="CT109" s="356"/>
      <c r="CU109" s="356"/>
      <c r="CV109" s="356"/>
      <c r="CW109" s="356"/>
      <c r="CX109" s="356"/>
      <c r="CY109" s="356"/>
      <c r="CZ109" s="356"/>
    </row>
    <row r="110" s="313" customFormat="true" ht="22.5" customHeight="true" x14ac:dyDescent="0.35">
      <c r="A110" s="342" t="s">
        <v>98</v>
      </c>
      <c r="B110" s="343"/>
      <c r="C110" s="315"/>
      <c r="D110" s="315"/>
      <c r="E110" s="315"/>
      <c r="F110" s="315"/>
      <c r="G110" s="315"/>
      <c r="H110" s="315"/>
      <c r="I110" s="315"/>
      <c r="J110" s="315"/>
      <c r="K110" s="315"/>
      <c r="L110" s="315"/>
      <c r="M110" s="315"/>
      <c r="N110" s="315"/>
      <c r="O110" s="315"/>
      <c r="P110" s="315"/>
      <c r="Q110" s="315"/>
      <c r="R110" s="315"/>
      <c r="S110" s="315"/>
      <c r="T110" s="315"/>
      <c r="U110" s="315"/>
      <c r="AW110" s="356"/>
      <c r="AX110" s="356"/>
      <c r="AY110" s="356"/>
      <c r="AZ110" s="356"/>
      <c r="BB110" s="336"/>
      <c r="BZ110" s="356"/>
      <c r="CA110" s="356"/>
      <c r="CB110" s="356"/>
      <c r="CC110" s="356"/>
      <c r="CD110" s="356"/>
      <c r="CE110" s="356"/>
      <c r="CF110" s="356"/>
      <c r="CG110" s="356"/>
      <c r="CH110" s="356"/>
      <c r="CI110" s="356"/>
      <c r="CJ110" s="356"/>
      <c r="CK110" s="356"/>
      <c r="CL110" s="356"/>
      <c r="CM110" s="356"/>
      <c r="CN110" s="356"/>
      <c r="CO110" s="356"/>
      <c r="CP110" s="356"/>
      <c r="CQ110" s="356"/>
      <c r="CR110" s="356"/>
      <c r="CS110" s="356"/>
      <c r="CT110" s="356"/>
      <c r="CU110" s="356"/>
      <c r="CV110" s="356"/>
      <c r="CW110" s="356"/>
      <c r="CX110" s="356"/>
      <c r="CY110" s="356"/>
      <c r="CZ110" s="356"/>
    </row>
    <row r="111" s="313" customFormat="true" ht="20.1" customHeight="true" x14ac:dyDescent="0.35">
      <c r="A111" s="344" t="s">
        <v>96</v>
      </c>
      <c r="B111" s="341"/>
      <c r="C111" s="315"/>
      <c r="D111" s="315"/>
      <c r="E111" s="315"/>
      <c r="F111" s="315"/>
      <c r="G111" s="315"/>
      <c r="H111" s="315"/>
      <c r="I111" s="315"/>
      <c r="J111" s="315"/>
      <c r="K111" s="315"/>
      <c r="L111" s="315"/>
      <c r="M111" s="315"/>
      <c r="N111" s="315"/>
      <c r="O111" s="315"/>
      <c r="P111" s="315"/>
      <c r="Q111" s="315"/>
      <c r="R111" s="315"/>
      <c r="S111" s="315"/>
      <c r="T111" s="315"/>
      <c r="U111" s="315"/>
      <c r="AW111" s="356"/>
      <c r="AX111" s="356"/>
      <c r="AY111" s="356"/>
      <c r="AZ111" s="356"/>
      <c r="BB111" s="336"/>
      <c r="BZ111" s="356"/>
      <c r="CA111" s="356"/>
      <c r="CB111" s="356"/>
      <c r="CC111" s="356"/>
      <c r="CD111" s="356"/>
      <c r="CE111" s="356"/>
      <c r="CF111" s="356"/>
      <c r="CG111" s="356"/>
      <c r="CH111" s="356"/>
      <c r="CI111" s="356"/>
      <c r="CJ111" s="356"/>
      <c r="CK111" s="356"/>
      <c r="CL111" s="356"/>
      <c r="CM111" s="356"/>
      <c r="CN111" s="356"/>
      <c r="CO111" s="356"/>
      <c r="CP111" s="356"/>
      <c r="CQ111" s="356"/>
      <c r="CR111" s="356"/>
      <c r="CS111" s="356"/>
      <c r="CT111" s="356"/>
      <c r="CU111" s="356"/>
      <c r="CV111" s="356"/>
      <c r="CW111" s="356"/>
      <c r="CX111" s="356"/>
      <c r="CY111" s="356"/>
      <c r="CZ111" s="356"/>
    </row>
    <row r="112" s="313" customFormat="true" ht="15" customHeight="true" x14ac:dyDescent="0.2">
      <c r="A112" s="583" t="s">
        <v>97</v>
      </c>
      <c r="B112" s="367"/>
      <c r="C112" s="315"/>
      <c r="D112" s="315"/>
      <c r="E112" s="315"/>
      <c r="F112" s="315"/>
      <c r="G112" s="315"/>
      <c r="H112" s="315"/>
      <c r="I112" s="315"/>
      <c r="J112" s="315"/>
      <c r="K112" s="315"/>
      <c r="L112" s="315"/>
      <c r="M112" s="315"/>
      <c r="N112" s="315"/>
      <c r="O112" s="315"/>
      <c r="P112" s="315"/>
      <c r="Q112" s="315"/>
      <c r="R112" s="315"/>
      <c r="S112" s="315"/>
      <c r="T112" s="315"/>
      <c r="U112" s="315"/>
      <c r="AW112" s="356"/>
      <c r="AX112" s="356"/>
      <c r="AY112" s="356"/>
      <c r="AZ112" s="356"/>
      <c r="BB112" s="336"/>
      <c r="BZ112" s="356"/>
      <c r="CA112" s="356"/>
      <c r="CB112" s="356"/>
      <c r="CC112" s="356"/>
      <c r="CD112" s="356"/>
      <c r="CE112" s="356"/>
      <c r="CF112" s="356"/>
      <c r="CG112" s="356"/>
      <c r="CH112" s="356"/>
      <c r="CI112" s="356"/>
      <c r="CJ112" s="356"/>
      <c r="CK112" s="356"/>
      <c r="CL112" s="356"/>
      <c r="CM112" s="356"/>
      <c r="CN112" s="356"/>
      <c r="CO112" s="356"/>
      <c r="CP112" s="356"/>
      <c r="CQ112" s="356"/>
      <c r="CR112" s="356"/>
      <c r="CS112" s="356"/>
      <c r="CT112" s="356"/>
      <c r="CU112" s="356"/>
      <c r="CV112" s="356"/>
      <c r="CW112" s="356"/>
      <c r="CX112" s="356"/>
      <c r="CY112" s="356"/>
      <c r="CZ112" s="356"/>
    </row>
    <row r="113" s="313" customFormat="true" ht="15" customHeight="true" x14ac:dyDescent="0.2">
      <c r="A113" s="348" t="s">
        <v>40</v>
      </c>
      <c r="B113" s="347"/>
      <c r="C113" s="315"/>
      <c r="D113" s="315"/>
      <c r="E113" s="315"/>
      <c r="F113" s="315"/>
      <c r="G113" s="315"/>
      <c r="H113" s="315"/>
      <c r="I113" s="315"/>
      <c r="J113" s="315"/>
      <c r="K113" s="315"/>
      <c r="L113" s="315"/>
      <c r="M113" s="315"/>
      <c r="N113" s="315"/>
      <c r="O113" s="315"/>
      <c r="P113" s="315"/>
      <c r="Q113" s="315"/>
      <c r="R113" s="315"/>
      <c r="S113" s="315"/>
      <c r="T113" s="315"/>
      <c r="U113" s="315"/>
      <c r="AW113" s="356"/>
      <c r="AX113" s="356"/>
      <c r="AY113" s="356"/>
      <c r="AZ113" s="356"/>
      <c r="BB113" s="336"/>
      <c r="BZ113" s="356"/>
      <c r="CA113" s="356"/>
      <c r="CB113" s="356"/>
      <c r="CC113" s="356"/>
      <c r="CD113" s="356"/>
      <c r="CE113" s="356"/>
      <c r="CF113" s="356"/>
      <c r="CG113" s="356"/>
      <c r="CH113" s="356"/>
      <c r="CI113" s="356"/>
      <c r="CJ113" s="356"/>
      <c r="CK113" s="356"/>
      <c r="CL113" s="356"/>
      <c r="CM113" s="356"/>
      <c r="CN113" s="356"/>
      <c r="CO113" s="356"/>
      <c r="CP113" s="356"/>
      <c r="CQ113" s="356"/>
      <c r="CR113" s="356"/>
      <c r="CS113" s="356"/>
      <c r="CT113" s="356"/>
      <c r="CU113" s="356"/>
      <c r="CV113" s="356"/>
      <c r="CW113" s="356"/>
      <c r="CX113" s="356"/>
      <c r="CY113" s="356"/>
      <c r="CZ113" s="356"/>
    </row>
    <row r="114" s="313" customFormat="true" ht="15" customHeight="true" x14ac:dyDescent="0.2">
      <c r="A114" s="346" t="s">
        <v>39</v>
      </c>
      <c r="B114" s="347"/>
      <c r="C114" s="315"/>
      <c r="D114" s="315"/>
      <c r="E114" s="315"/>
      <c r="F114" s="315"/>
      <c r="G114" s="315"/>
      <c r="H114" s="315"/>
      <c r="I114" s="315"/>
      <c r="J114" s="315"/>
      <c r="K114" s="315"/>
      <c r="L114" s="315"/>
      <c r="M114" s="315"/>
      <c r="N114" s="315"/>
      <c r="O114" s="315"/>
      <c r="P114" s="315"/>
      <c r="Q114" s="315"/>
      <c r="R114" s="315"/>
      <c r="S114" s="315"/>
      <c r="T114" s="315"/>
      <c r="U114" s="315"/>
      <c r="AW114" s="356"/>
      <c r="AX114" s="356"/>
      <c r="AY114" s="356"/>
      <c r="AZ114" s="356"/>
      <c r="BB114" s="336"/>
      <c r="BZ114" s="356"/>
      <c r="CA114" s="356"/>
      <c r="CB114" s="356"/>
      <c r="CC114" s="356"/>
      <c r="CD114" s="356"/>
      <c r="CE114" s="356"/>
      <c r="CF114" s="356"/>
      <c r="CG114" s="356"/>
      <c r="CH114" s="356"/>
      <c r="CI114" s="356"/>
      <c r="CJ114" s="356"/>
      <c r="CK114" s="356"/>
      <c r="CL114" s="356"/>
      <c r="CM114" s="356"/>
      <c r="CN114" s="356"/>
      <c r="CO114" s="356"/>
      <c r="CP114" s="356"/>
      <c r="CQ114" s="356"/>
      <c r="CR114" s="356"/>
      <c r="CS114" s="356"/>
      <c r="CT114" s="356"/>
      <c r="CU114" s="356"/>
      <c r="CV114" s="356"/>
      <c r="CW114" s="356"/>
      <c r="CX114" s="356"/>
      <c r="CY114" s="356"/>
      <c r="CZ114" s="356"/>
    </row>
    <row r="115" s="313" customFormat="true" ht="15" customHeight="true" x14ac:dyDescent="0.2">
      <c r="A115" s="346" t="s">
        <v>133</v>
      </c>
      <c r="B115" s="366" t="str">
        <f>A1025</f>
        <v>MIS17</v>
      </c>
      <c r="C115" s="315"/>
      <c r="D115" s="315"/>
      <c r="E115" s="315"/>
      <c r="F115" s="315"/>
      <c r="G115" s="315"/>
      <c r="H115" s="315"/>
      <c r="I115" s="315"/>
      <c r="J115" s="315"/>
      <c r="K115" s="315"/>
      <c r="L115" s="315"/>
      <c r="M115" s="315"/>
      <c r="N115" s="315"/>
      <c r="O115" s="315"/>
      <c r="P115" s="315"/>
      <c r="Q115" s="315"/>
      <c r="R115" s="315"/>
      <c r="S115" s="315"/>
      <c r="T115" s="315"/>
      <c r="U115" s="315"/>
      <c r="AW115" s="356"/>
      <c r="AX115" s="356"/>
      <c r="AY115" s="356"/>
      <c r="AZ115" s="356"/>
      <c r="BB115" s="336"/>
      <c r="BZ115" s="356"/>
      <c r="CA115" s="356"/>
      <c r="CB115" s="356"/>
      <c r="CC115" s="356"/>
      <c r="CD115" s="356"/>
      <c r="CE115" s="356"/>
      <c r="CF115" s="356"/>
      <c r="CG115" s="356"/>
      <c r="CH115" s="356"/>
      <c r="CI115" s="356"/>
      <c r="CJ115" s="356"/>
      <c r="CK115" s="356"/>
      <c r="CL115" s="356"/>
      <c r="CM115" s="356"/>
      <c r="CN115" s="356"/>
      <c r="CO115" s="356"/>
      <c r="CP115" s="356"/>
      <c r="CQ115" s="356"/>
      <c r="CR115" s="356"/>
      <c r="CS115" s="356"/>
      <c r="CT115" s="356"/>
      <c r="CU115" s="356"/>
      <c r="CV115" s="356"/>
      <c r="CW115" s="356"/>
      <c r="CX115" s="356"/>
      <c r="CY115" s="356"/>
      <c r="CZ115" s="356"/>
    </row>
    <row r="116" s="313" customFormat="true" ht="15" customHeight="true" x14ac:dyDescent="0.2">
      <c r="A116" s="197" t="str">
        <f>B1030</f>
        <v/>
      </c>
      <c r="B116" s="196"/>
      <c r="C116" s="315"/>
      <c r="D116" s="315"/>
      <c r="E116" s="315"/>
      <c r="F116" s="315"/>
      <c r="G116" s="315"/>
      <c r="H116" s="315"/>
      <c r="I116" s="315"/>
      <c r="J116" s="315"/>
      <c r="K116" s="315"/>
      <c r="L116" s="315"/>
      <c r="M116" s="315"/>
      <c r="N116" s="315"/>
      <c r="O116" s="315"/>
      <c r="P116" s="315"/>
      <c r="Q116" s="315"/>
      <c r="R116" s="315"/>
      <c r="S116" s="315"/>
      <c r="T116" s="315"/>
      <c r="U116" s="315"/>
      <c r="AW116" s="356"/>
      <c r="AX116" s="356"/>
      <c r="AY116" s="356"/>
      <c r="AZ116" s="356"/>
      <c r="BB116" s="336"/>
      <c r="BZ116" s="356"/>
      <c r="CA116" s="356"/>
      <c r="CB116" s="356"/>
      <c r="CC116" s="356"/>
      <c r="CD116" s="356"/>
      <c r="CE116" s="356"/>
      <c r="CF116" s="356"/>
      <c r="CG116" s="356"/>
      <c r="CH116" s="356"/>
      <c r="CI116" s="356"/>
      <c r="CJ116" s="356"/>
      <c r="CK116" s="356"/>
      <c r="CL116" s="356"/>
      <c r="CM116" s="356"/>
      <c r="CN116" s="356"/>
      <c r="CO116" s="356"/>
      <c r="CP116" s="356"/>
      <c r="CQ116" s="356"/>
      <c r="CR116" s="356"/>
      <c r="CS116" s="356"/>
      <c r="CT116" s="356"/>
      <c r="CU116" s="356"/>
      <c r="CV116" s="356"/>
      <c r="CW116" s="356"/>
      <c r="CX116" s="356"/>
      <c r="CY116" s="356"/>
      <c r="CZ116" s="356"/>
    </row>
    <row r="117" s="313" customFormat="true" ht="15" customHeight="true" x14ac:dyDescent="0.2">
      <c r="A117" s="197" t="str">
        <f>B1029</f>
        <v/>
      </c>
      <c r="B117" s="195"/>
      <c r="C117" s="315"/>
      <c r="D117" s="315"/>
      <c r="E117" s="315"/>
      <c r="F117" s="315"/>
      <c r="G117" s="315"/>
      <c r="H117" s="315"/>
      <c r="I117" s="315"/>
      <c r="J117" s="315"/>
      <c r="K117" s="315"/>
      <c r="L117" s="315"/>
      <c r="M117" s="315"/>
      <c r="N117" s="315"/>
      <c r="O117" s="315"/>
      <c r="P117" s="315"/>
      <c r="Q117" s="315"/>
      <c r="R117" s="315"/>
      <c r="S117" s="315"/>
      <c r="T117" s="315"/>
      <c r="U117" s="315"/>
      <c r="AW117" s="356"/>
      <c r="AX117" s="356"/>
      <c r="AY117" s="356"/>
      <c r="AZ117" s="356"/>
      <c r="BB117" s="336"/>
      <c r="BZ117" s="356"/>
      <c r="CA117" s="356"/>
      <c r="CB117" s="356"/>
      <c r="CC117" s="356"/>
      <c r="CD117" s="356"/>
      <c r="CE117" s="356"/>
      <c r="CF117" s="356"/>
      <c r="CG117" s="356"/>
      <c r="CH117" s="356"/>
      <c r="CI117" s="356"/>
      <c r="CJ117" s="356"/>
      <c r="CK117" s="356"/>
      <c r="CL117" s="356"/>
      <c r="CM117" s="356"/>
      <c r="CN117" s="356"/>
      <c r="CO117" s="356"/>
      <c r="CP117" s="356"/>
      <c r="CQ117" s="356"/>
      <c r="CR117" s="356"/>
      <c r="CS117" s="356"/>
      <c r="CT117" s="356"/>
      <c r="CU117" s="356"/>
      <c r="CV117" s="356"/>
      <c r="CW117" s="356"/>
      <c r="CX117" s="356"/>
      <c r="CY117" s="356"/>
      <c r="CZ117" s="356"/>
    </row>
    <row r="118" s="313" customFormat="true" ht="21" customHeight="true" x14ac:dyDescent="0.2">
      <c r="A118" s="194"/>
      <c r="B118" s="196"/>
      <c r="C118" s="315"/>
      <c r="D118" s="315"/>
      <c r="E118" s="315"/>
      <c r="F118" s="315"/>
      <c r="G118" s="315"/>
      <c r="H118" s="315"/>
      <c r="I118" s="315"/>
      <c r="J118" s="315"/>
      <c r="K118" s="315"/>
      <c r="L118" s="315"/>
      <c r="M118" s="315"/>
      <c r="N118" s="315"/>
      <c r="O118" s="315"/>
      <c r="P118" s="315"/>
      <c r="Q118" s="315"/>
      <c r="R118" s="315"/>
      <c r="S118" s="315"/>
      <c r="T118" s="315"/>
      <c r="U118" s="315"/>
      <c r="AW118" s="356"/>
      <c r="AX118" s="356"/>
      <c r="AY118" s="356"/>
      <c r="AZ118" s="356"/>
      <c r="BB118" s="336"/>
      <c r="BZ118" s="356"/>
      <c r="CA118" s="356"/>
      <c r="CB118" s="356"/>
      <c r="CC118" s="356"/>
      <c r="CD118" s="356"/>
      <c r="CE118" s="356"/>
      <c r="CF118" s="356"/>
      <c r="CG118" s="356"/>
      <c r="CH118" s="356"/>
      <c r="CI118" s="356"/>
      <c r="CJ118" s="356"/>
      <c r="CK118" s="356"/>
      <c r="CL118" s="356"/>
      <c r="CM118" s="356"/>
      <c r="CN118" s="356"/>
      <c r="CO118" s="356"/>
      <c r="CP118" s="356"/>
      <c r="CQ118" s="356"/>
      <c r="CR118" s="356"/>
      <c r="CS118" s="356"/>
      <c r="CT118" s="356"/>
      <c r="CU118" s="356"/>
      <c r="CV118" s="356"/>
      <c r="CW118" s="356"/>
      <c r="CX118" s="356"/>
      <c r="CY118" s="356"/>
      <c r="CZ118" s="356"/>
    </row>
    <row r="119" s="313" customFormat="true" ht="15" customHeight="true" x14ac:dyDescent="0.2">
      <c r="A119" s="193"/>
      <c r="B119" s="192"/>
      <c r="C119" s="315"/>
      <c r="D119" s="315"/>
      <c r="E119" s="315"/>
      <c r="F119" s="315"/>
      <c r="G119" s="315"/>
      <c r="H119" s="315"/>
      <c r="I119" s="315"/>
      <c r="J119" s="315"/>
      <c r="K119" s="315"/>
      <c r="L119" s="315"/>
      <c r="M119" s="315"/>
      <c r="N119" s="315"/>
      <c r="O119" s="315"/>
      <c r="P119" s="315"/>
      <c r="Q119" s="315"/>
      <c r="R119" s="315"/>
      <c r="S119" s="315"/>
      <c r="T119" s="315"/>
      <c r="U119" s="315"/>
      <c r="AW119" s="356"/>
      <c r="AX119" s="356"/>
      <c r="AY119" s="356"/>
      <c r="AZ119" s="356"/>
      <c r="BB119" s="336"/>
      <c r="BZ119" s="356"/>
      <c r="CA119" s="356"/>
      <c r="CB119" s="356"/>
      <c r="CC119" s="356"/>
      <c r="CD119" s="356"/>
      <c r="CE119" s="356"/>
      <c r="CF119" s="356"/>
      <c r="CG119" s="356"/>
      <c r="CH119" s="356"/>
      <c r="CI119" s="356"/>
      <c r="CJ119" s="356"/>
      <c r="CK119" s="356"/>
      <c r="CL119" s="356"/>
      <c r="CM119" s="356"/>
      <c r="CN119" s="356"/>
      <c r="CO119" s="356"/>
      <c r="CP119" s="356"/>
      <c r="CQ119" s="356"/>
      <c r="CR119" s="356"/>
      <c r="CS119" s="356"/>
      <c r="CT119" s="356"/>
      <c r="CU119" s="356"/>
      <c r="CV119" s="356"/>
      <c r="CW119" s="356"/>
      <c r="CX119" s="356"/>
      <c r="CY119" s="356"/>
      <c r="CZ119" s="356"/>
    </row>
    <row r="120" s="337" customFormat="true" ht="15" customHeight="true" x14ac:dyDescent="0.2">
      <c r="A120" s="318" t="s">
        <v>98</v>
      </c>
      <c r="B120" s="352"/>
      <c r="C120" s="1078" t="s">
        <v>114</v>
      </c>
      <c r="D120" s="1079"/>
      <c r="E120" s="1079"/>
      <c r="F120" s="1079"/>
      <c r="G120" s="1080"/>
      <c r="H120" s="1062" t="s">
        <v>38</v>
      </c>
      <c r="I120" s="1063"/>
      <c r="J120" s="1063"/>
      <c r="K120" s="1063"/>
      <c r="L120" s="1064"/>
      <c r="M120" s="1065" t="s">
        <v>37</v>
      </c>
      <c r="N120" s="1066"/>
      <c r="O120" s="1066"/>
      <c r="P120" s="1066"/>
      <c r="Q120" s="1067"/>
      <c r="R120" s="18" t="s">
        <v>137</v>
      </c>
      <c r="S120" s="415"/>
      <c r="T120" s="415"/>
      <c r="U120" s="415"/>
      <c r="V120" s="415"/>
      <c r="W120" s="415"/>
      <c r="X120" s="415"/>
      <c r="Y120" s="415"/>
      <c r="Z120" s="415"/>
      <c r="AA120" s="415"/>
      <c r="AB120" s="415"/>
      <c r="AC120" s="415"/>
      <c r="AD120" s="415"/>
      <c r="AE120" s="415"/>
      <c r="AF120" s="415"/>
      <c r="AG120" s="415"/>
      <c r="AH120" s="415"/>
      <c r="AI120" s="415"/>
      <c r="AJ120" s="415"/>
      <c r="AK120" s="415"/>
      <c r="AL120" s="415"/>
      <c r="AM120" s="415"/>
      <c r="AN120" s="415"/>
      <c r="AO120" s="415"/>
      <c r="AP120" s="415"/>
      <c r="AQ120" s="415"/>
      <c r="AR120" s="415"/>
      <c r="AS120" s="415"/>
      <c r="AT120" s="415"/>
      <c r="AU120" s="415"/>
      <c r="AV120" s="415"/>
      <c r="AW120" s="425"/>
      <c r="AX120" s="425"/>
      <c r="AY120" s="425"/>
      <c r="AZ120" s="199"/>
      <c r="BA120" s="362" t="s">
        <v>128</v>
      </c>
      <c r="BB120" s="318" t="s">
        <v>98</v>
      </c>
      <c r="BC120" s="1065" t="s">
        <v>114</v>
      </c>
      <c r="BD120" s="1066"/>
      <c r="BE120" s="1066"/>
      <c r="BF120" s="1066"/>
      <c r="BG120" s="1090"/>
      <c r="BH120" s="1065" t="s">
        <v>38</v>
      </c>
      <c r="BI120" s="1066"/>
      <c r="BJ120" s="1066"/>
      <c r="BK120" s="1066"/>
      <c r="BL120" s="1090"/>
      <c r="BM120" s="1065" t="s">
        <v>37</v>
      </c>
      <c r="BN120" s="1066"/>
      <c r="BO120" s="1066"/>
      <c r="BP120" s="1066"/>
      <c r="BQ120" s="1067"/>
      <c r="BR120" s="17" t="s">
        <v>137</v>
      </c>
      <c r="BS120" s="415"/>
      <c r="BT120" s="415"/>
      <c r="BU120" s="415"/>
      <c r="BV120" s="415"/>
      <c r="BW120" s="415"/>
      <c r="BX120" s="415"/>
      <c r="BY120" s="415"/>
      <c r="BZ120" s="426"/>
      <c r="CA120" s="426"/>
      <c r="CB120" s="426"/>
      <c r="CC120" s="426"/>
      <c r="CD120" s="426"/>
      <c r="CE120" s="426"/>
      <c r="CF120" s="426"/>
      <c r="CG120" s="426"/>
      <c r="CH120" s="426"/>
      <c r="CI120" s="426"/>
      <c r="CJ120" s="426"/>
      <c r="CK120" s="426"/>
      <c r="CL120" s="426"/>
      <c r="CM120" s="426"/>
      <c r="CN120" s="426"/>
      <c r="CO120" s="426"/>
      <c r="CP120" s="426"/>
      <c r="CQ120" s="426"/>
      <c r="CR120" s="426"/>
      <c r="CS120" s="426"/>
      <c r="CT120" s="426"/>
      <c r="CU120" s="426"/>
      <c r="CV120" s="426"/>
      <c r="CW120" s="360"/>
      <c r="CX120" s="360"/>
      <c r="CY120" s="360"/>
      <c r="CZ120" s="360"/>
    </row>
    <row r="121" s="337" customFormat="true" ht="24" x14ac:dyDescent="0.2">
      <c r="A121" s="350" t="s">
        <v>87</v>
      </c>
      <c r="B121" s="384"/>
      <c r="C121" s="407" t="s">
        <v>0</v>
      </c>
      <c r="D121" s="578" t="s">
        <v>1</v>
      </c>
      <c r="E121" s="578" t="s">
        <v>2</v>
      </c>
      <c r="F121" s="578" t="s">
        <v>3</v>
      </c>
      <c r="G121" s="579" t="s">
        <v>4</v>
      </c>
      <c r="H121" s="389" t="s">
        <v>0</v>
      </c>
      <c r="I121" s="581" t="s">
        <v>1</v>
      </c>
      <c r="J121" s="581" t="s">
        <v>2</v>
      </c>
      <c r="K121" s="581" t="s">
        <v>3</v>
      </c>
      <c r="L121" s="582" t="s">
        <v>4</v>
      </c>
      <c r="M121" s="390" t="s">
        <v>0</v>
      </c>
      <c r="N121" s="581" t="s">
        <v>1</v>
      </c>
      <c r="O121" s="581" t="s">
        <v>2</v>
      </c>
      <c r="P121" s="581" t="s">
        <v>3</v>
      </c>
      <c r="Q121" s="577" t="s">
        <v>4</v>
      </c>
      <c r="R121" s="389" t="s">
        <v>147</v>
      </c>
      <c r="S121" s="581" t="s">
        <v>148</v>
      </c>
      <c r="T121" s="581" t="s">
        <v>149</v>
      </c>
      <c r="U121" s="581" t="s">
        <v>430</v>
      </c>
      <c r="V121" s="581" t="s">
        <v>150</v>
      </c>
      <c r="W121" s="581" t="s">
        <v>151</v>
      </c>
      <c r="X121" s="581" t="s">
        <v>432</v>
      </c>
      <c r="Y121" s="581" t="s">
        <v>488</v>
      </c>
      <c r="Z121" s="581" t="s">
        <v>433</v>
      </c>
      <c r="AA121" s="581" t="s">
        <v>152</v>
      </c>
      <c r="AB121" s="581" t="s">
        <v>153</v>
      </c>
      <c r="AC121" s="581" t="s">
        <v>435</v>
      </c>
      <c r="AD121" s="581" t="s">
        <v>489</v>
      </c>
      <c r="AE121" s="581" t="s">
        <v>154</v>
      </c>
      <c r="AF121" s="581" t="s">
        <v>155</v>
      </c>
      <c r="AG121" s="581" t="s">
        <v>156</v>
      </c>
      <c r="AH121" s="581" t="s">
        <v>157</v>
      </c>
      <c r="AI121" s="581" t="s">
        <v>436</v>
      </c>
      <c r="AJ121" s="581" t="s">
        <v>158</v>
      </c>
      <c r="AK121" s="581" t="s">
        <v>159</v>
      </c>
      <c r="AL121" s="581" t="s">
        <v>160</v>
      </c>
      <c r="AM121" s="581" t="s">
        <v>437</v>
      </c>
      <c r="AN121" s="581" t="s">
        <v>161</v>
      </c>
      <c r="AO121" s="581" t="s">
        <v>162</v>
      </c>
      <c r="AP121" s="581" t="s">
        <v>163</v>
      </c>
      <c r="AQ121" s="581" t="s">
        <v>164</v>
      </c>
      <c r="AR121" s="581" t="s">
        <v>438</v>
      </c>
      <c r="AS121" s="581" t="s">
        <v>165</v>
      </c>
      <c r="AT121" s="581" t="s">
        <v>573</v>
      </c>
      <c r="AU121" s="581" t="s">
        <v>166</v>
      </c>
      <c r="AV121" s="582" t="s">
        <v>167</v>
      </c>
      <c r="AW121" s="425"/>
      <c r="AX121" s="425"/>
      <c r="AY121" s="425"/>
      <c r="AZ121" s="199"/>
      <c r="BA121" s="350" t="s">
        <v>116</v>
      </c>
      <c r="BB121" s="349"/>
      <c r="BC121" s="437" t="s">
        <v>0</v>
      </c>
      <c r="BD121" s="554" t="s">
        <v>1</v>
      </c>
      <c r="BE121" s="554" t="s">
        <v>2</v>
      </c>
      <c r="BF121" s="554" t="s">
        <v>3</v>
      </c>
      <c r="BG121" s="438" t="s">
        <v>4</v>
      </c>
      <c r="BH121" s="437" t="s">
        <v>0</v>
      </c>
      <c r="BI121" s="554" t="s">
        <v>1</v>
      </c>
      <c r="BJ121" s="554" t="s">
        <v>2</v>
      </c>
      <c r="BK121" s="554" t="s">
        <v>3</v>
      </c>
      <c r="BL121" s="438" t="s">
        <v>4</v>
      </c>
      <c r="BM121" s="437" t="s">
        <v>0</v>
      </c>
      <c r="BN121" s="554" t="s">
        <v>1</v>
      </c>
      <c r="BO121" s="554" t="s">
        <v>2</v>
      </c>
      <c r="BP121" s="554" t="s">
        <v>3</v>
      </c>
      <c r="BQ121" s="438" t="s">
        <v>4</v>
      </c>
      <c r="BR121" s="437" t="s">
        <v>147</v>
      </c>
      <c r="BS121" s="554" t="s">
        <v>148</v>
      </c>
      <c r="BT121" s="554" t="s">
        <v>149</v>
      </c>
      <c r="BU121" s="554" t="s">
        <v>430</v>
      </c>
      <c r="BV121" s="554" t="s">
        <v>150</v>
      </c>
      <c r="BW121" s="554" t="s">
        <v>151</v>
      </c>
      <c r="BX121" s="554" t="s">
        <v>432</v>
      </c>
      <c r="BY121" s="555" t="s">
        <v>488</v>
      </c>
      <c r="BZ121" s="555" t="s">
        <v>433</v>
      </c>
      <c r="CA121" s="555" t="s">
        <v>152</v>
      </c>
      <c r="CB121" s="555" t="s">
        <v>153</v>
      </c>
      <c r="CC121" s="555" t="s">
        <v>435</v>
      </c>
      <c r="CD121" s="555" t="s">
        <v>489</v>
      </c>
      <c r="CE121" s="555" t="s">
        <v>154</v>
      </c>
      <c r="CF121" s="555" t="s">
        <v>155</v>
      </c>
      <c r="CG121" s="555" t="s">
        <v>156</v>
      </c>
      <c r="CH121" s="555" t="s">
        <v>157</v>
      </c>
      <c r="CI121" s="555" t="s">
        <v>436</v>
      </c>
      <c r="CJ121" s="555" t="s">
        <v>158</v>
      </c>
      <c r="CK121" s="555" t="s">
        <v>159</v>
      </c>
      <c r="CL121" s="555" t="s">
        <v>160</v>
      </c>
      <c r="CM121" s="555" t="s">
        <v>437</v>
      </c>
      <c r="CN121" s="555" t="s">
        <v>161</v>
      </c>
      <c r="CO121" s="555" t="s">
        <v>162</v>
      </c>
      <c r="CP121" s="555" t="s">
        <v>163</v>
      </c>
      <c r="CQ121" s="555" t="s">
        <v>164</v>
      </c>
      <c r="CR121" s="555" t="s">
        <v>438</v>
      </c>
      <c r="CS121" s="555" t="s">
        <v>165</v>
      </c>
      <c r="CT121" s="555" t="s">
        <v>573</v>
      </c>
      <c r="CU121" s="555" t="s">
        <v>166</v>
      </c>
      <c r="CV121" s="555" t="s">
        <v>167</v>
      </c>
      <c r="CW121" s="201"/>
      <c r="CX121" s="201"/>
      <c r="CY121" s="201"/>
      <c r="CZ121" s="201"/>
    </row>
    <row r="122" s="337" customFormat="true" ht="15" customHeight="true" x14ac:dyDescent="0.2">
      <c r="A122" s="1068" t="s">
        <v>18</v>
      </c>
      <c r="B122" s="386" t="s">
        <v>14</v>
      </c>
      <c r="C122" s="145">
        <f>C153+C154+C155+C157+C158+C159+C161+C163</f>
        <v>38.77914184748164</v>
      </c>
      <c r="D122" s="144">
        <f t="shared" ref="D122:AV122" si="0">D153+D154+D155+D157+D158+D159+D161+D163</f>
        <v>41.81107501045755</v>
      </c>
      <c r="E122" s="144">
        <f t="shared" si="0"/>
        <v>51.547160332180177</v>
      </c>
      <c r="F122" s="144">
        <f t="shared" si="0"/>
        <v>75.806567963942939</v>
      </c>
      <c r="G122" s="143">
        <f t="shared" si="0"/>
        <v>93.629429657345554</v>
      </c>
      <c r="H122" s="142">
        <f t="shared" si="0"/>
        <v>68.477300778321165</v>
      </c>
      <c r="I122" s="144">
        <f t="shared" si="0"/>
        <v>83.149195402063683</v>
      </c>
      <c r="J122" s="144">
        <f t="shared" si="0"/>
        <v>91.369495022644159</v>
      </c>
      <c r="K122" s="144">
        <f t="shared" si="0"/>
        <v>95.82457843056946</v>
      </c>
      <c r="L122" s="141">
        <f t="shared" si="0"/>
        <v>94.450452562047204</v>
      </c>
      <c r="M122" s="145">
        <f t="shared" si="0"/>
        <v>35.948590350857373</v>
      </c>
      <c r="N122" s="144">
        <f t="shared" si="0"/>
        <v>40.447795307073335</v>
      </c>
      <c r="O122" s="144">
        <f t="shared" si="0"/>
        <v>43.538337890262234</v>
      </c>
      <c r="P122" s="144">
        <f t="shared" si="0"/>
        <v>50.690086473579569</v>
      </c>
      <c r="Q122" s="143">
        <f t="shared" si="0"/>
        <v>74.773329952537381</v>
      </c>
      <c r="R122" s="142">
        <f t="shared" si="0"/>
        <v>79.352646661435216</v>
      </c>
      <c r="S122" s="144">
        <f t="shared" si="0"/>
        <v>94.163940595136992</v>
      </c>
      <c r="T122" s="144">
        <f t="shared" si="0"/>
        <v>19.177101977891979</v>
      </c>
      <c r="U122" s="144">
        <f t="shared" si="0"/>
        <v>41.917628622106271</v>
      </c>
      <c r="V122" s="144">
        <f t="shared" si="0"/>
        <v>55.964768255659131</v>
      </c>
      <c r="W122" s="144">
        <f t="shared" si="0"/>
        <v>39.471183528358736</v>
      </c>
      <c r="X122" s="144">
        <f t="shared" si="0"/>
        <v>57.380788585310704</v>
      </c>
      <c r="Y122" s="144">
        <f t="shared" si="0"/>
        <v>79.78633251913422</v>
      </c>
      <c r="Z122" s="144">
        <f t="shared" si="0"/>
        <v>54.961877225387525</v>
      </c>
      <c r="AA122" s="144">
        <f t="shared" si="0"/>
        <v>51.864890720296501</v>
      </c>
      <c r="AB122" s="144">
        <f t="shared" si="0"/>
        <v>76.806466258328101</v>
      </c>
      <c r="AC122" s="144">
        <f t="shared" si="0"/>
        <v>72.618902245297278</v>
      </c>
      <c r="AD122" s="144">
        <f t="shared" si="0"/>
        <v>91.160558381879611</v>
      </c>
      <c r="AE122" s="144">
        <f t="shared" si="0"/>
        <v>68.072359252054866</v>
      </c>
      <c r="AF122" s="144">
        <f t="shared" si="0"/>
        <v>58.303030783832362</v>
      </c>
      <c r="AG122" s="144">
        <f t="shared" si="0"/>
        <v>66.187559396388835</v>
      </c>
      <c r="AH122" s="144">
        <f t="shared" si="0"/>
        <v>65.277897791057171</v>
      </c>
      <c r="AI122" s="144">
        <f t="shared" si="0"/>
        <v>90.757687939161187</v>
      </c>
      <c r="AJ122" s="144">
        <f t="shared" si="0"/>
        <v>52.055844522166346</v>
      </c>
      <c r="AK122" s="144">
        <f t="shared" si="0"/>
        <v>29.450678036325488</v>
      </c>
      <c r="AL122" s="144">
        <f t="shared" si="0"/>
        <v>87.994038441121631</v>
      </c>
      <c r="AM122" s="144">
        <f t="shared" si="0"/>
        <v>60.493261056488777</v>
      </c>
      <c r="AN122" s="144">
        <f t="shared" si="0"/>
        <v>62.069355473332735</v>
      </c>
      <c r="AO122" s="144">
        <f t="shared" si="0"/>
        <v>61.020197900904463</v>
      </c>
      <c r="AP122" s="144">
        <f t="shared" si="0"/>
        <v>60.858283988473403</v>
      </c>
      <c r="AQ122" s="144">
        <f t="shared" si="0"/>
        <v>37.9083620155765</v>
      </c>
      <c r="AR122" s="144">
        <f t="shared" si="0"/>
        <v>56.389926392595584</v>
      </c>
      <c r="AS122" s="144">
        <f t="shared" si="0"/>
        <v>34.968235449296103</v>
      </c>
      <c r="AT122" s="144">
        <f t="shared" si="0"/>
        <v>67.983086908297764</v>
      </c>
      <c r="AU122" s="144">
        <f t="shared" si="0"/>
        <v>34.033944788775486</v>
      </c>
      <c r="AV122" s="141">
        <f t="shared" si="0"/>
        <v>80.106977419484352</v>
      </c>
      <c r="AW122" s="425"/>
      <c r="AX122" s="425"/>
      <c r="AY122" s="425"/>
      <c r="AZ122" s="199"/>
      <c r="BA122" s="1088" t="s">
        <v>18</v>
      </c>
      <c r="BB122" s="587" t="s">
        <v>14</v>
      </c>
      <c r="BC122" s="441">
        <v>704.84295099999986</v>
      </c>
      <c r="BD122" s="439">
        <v>960.07245400000033</v>
      </c>
      <c r="BE122" s="439">
        <v>1991.4230650000018</v>
      </c>
      <c r="BF122" s="439">
        <v>5167.9832900000256</v>
      </c>
      <c r="BG122" s="445">
        <v>8288.1986100000104</v>
      </c>
      <c r="BH122" s="441">
        <v>1058.9446329999994</v>
      </c>
      <c r="BI122" s="439">
        <v>1895.5531640000022</v>
      </c>
      <c r="BJ122" s="439">
        <v>2408.1689379999993</v>
      </c>
      <c r="BK122" s="439">
        <v>2559.1734609999999</v>
      </c>
      <c r="BL122" s="445">
        <v>2530.8974680000051</v>
      </c>
      <c r="BM122" s="441">
        <v>399.51180899999997</v>
      </c>
      <c r="BN122" s="439">
        <v>598.32868699999995</v>
      </c>
      <c r="BO122" s="439">
        <v>640.48771299999964</v>
      </c>
      <c r="BP122" s="439">
        <v>1385.0216140000007</v>
      </c>
      <c r="BQ122" s="445">
        <v>3636.4328830000009</v>
      </c>
      <c r="BR122" s="441">
        <v>987.67234899999994</v>
      </c>
      <c r="BS122" s="439">
        <v>3616.7480499999997</v>
      </c>
      <c r="BT122" s="439">
        <v>289.67626999999993</v>
      </c>
      <c r="BU122" s="439">
        <v>476.19967600000007</v>
      </c>
      <c r="BV122" s="439">
        <v>356.59508099999994</v>
      </c>
      <c r="BW122" s="439">
        <v>373.37621299999984</v>
      </c>
      <c r="BX122" s="439">
        <v>138.49804900000007</v>
      </c>
      <c r="BY122" s="443">
        <v>123.14554700000001</v>
      </c>
      <c r="BZ122" s="443">
        <v>103.75257000000002</v>
      </c>
      <c r="CA122" s="443">
        <v>178.49761900000001</v>
      </c>
      <c r="CB122" s="443">
        <v>828.61563899999919</v>
      </c>
      <c r="CC122" s="443">
        <v>159.34015100000002</v>
      </c>
      <c r="CD122" s="443">
        <v>95.862880999999973</v>
      </c>
      <c r="CE122" s="443">
        <v>315.96461899999997</v>
      </c>
      <c r="CF122" s="443">
        <v>287.75477100000001</v>
      </c>
      <c r="CG122" s="443">
        <v>1043.9241559999989</v>
      </c>
      <c r="CH122" s="443">
        <v>478.07759299999998</v>
      </c>
      <c r="CI122" s="443">
        <v>433.79746999999998</v>
      </c>
      <c r="CJ122" s="443">
        <v>818.96187200000008</v>
      </c>
      <c r="CK122" s="443">
        <v>241.85829500000011</v>
      </c>
      <c r="CL122" s="443">
        <v>1834.6941900000011</v>
      </c>
      <c r="CM122" s="443">
        <v>211.01529900000008</v>
      </c>
      <c r="CN122" s="443">
        <v>517.45455300000003</v>
      </c>
      <c r="CO122" s="443">
        <v>353.19183800000002</v>
      </c>
      <c r="CP122" s="443">
        <v>315.96127199999995</v>
      </c>
      <c r="CQ122" s="443">
        <v>257.96200699999997</v>
      </c>
      <c r="CR122" s="443">
        <v>167.35520800000006</v>
      </c>
      <c r="CS122" s="443">
        <v>107.21178400000001</v>
      </c>
      <c r="CT122" s="443">
        <v>368.39779000000021</v>
      </c>
      <c r="CU122" s="443">
        <v>427.92840100000001</v>
      </c>
      <c r="CV122" s="443">
        <v>1203.0291570000004</v>
      </c>
      <c r="CW122" s="5"/>
      <c r="CX122" s="5"/>
      <c r="CY122" s="5"/>
      <c r="CZ122" s="7"/>
    </row>
    <row r="123" s="337" customFormat="true" ht="15" customHeight="true" x14ac:dyDescent="0.2">
      <c r="A123" s="1069"/>
      <c r="B123" s="387" t="s">
        <v>51</v>
      </c>
      <c r="C123" s="140">
        <f>100-C122</f>
        <v>61.22085815251836</v>
      </c>
      <c r="D123" s="139">
        <f t="shared" ref="D123:AV123" si="1">100-D122</f>
        <v>58.18892498954245</v>
      </c>
      <c r="E123" s="139">
        <f t="shared" si="1"/>
        <v>48.452839667819823</v>
      </c>
      <c r="F123" s="139">
        <f t="shared" si="1"/>
        <v>24.193432036057061</v>
      </c>
      <c r="G123" s="138">
        <f t="shared" si="1"/>
        <v>6.370570342654446</v>
      </c>
      <c r="H123" s="137">
        <f t="shared" si="1"/>
        <v>31.522699221678835</v>
      </c>
      <c r="I123" s="139">
        <f t="shared" si="1"/>
        <v>16.850804597936317</v>
      </c>
      <c r="J123" s="139">
        <f t="shared" si="1"/>
        <v>8.6305049773558409</v>
      </c>
      <c r="K123" s="139">
        <f t="shared" si="1"/>
        <v>4.1754215694305401</v>
      </c>
      <c r="L123" s="136">
        <f t="shared" si="1"/>
        <v>5.5495474379527963</v>
      </c>
      <c r="M123" s="140">
        <f t="shared" si="1"/>
        <v>64.051409649142627</v>
      </c>
      <c r="N123" s="139">
        <f t="shared" si="1"/>
        <v>59.552204692926665</v>
      </c>
      <c r="O123" s="139">
        <f t="shared" si="1"/>
        <v>56.461662109737766</v>
      </c>
      <c r="P123" s="139">
        <f t="shared" si="1"/>
        <v>49.309913526420431</v>
      </c>
      <c r="Q123" s="138">
        <f t="shared" si="1"/>
        <v>25.226670047462619</v>
      </c>
      <c r="R123" s="137">
        <f t="shared" si="1"/>
        <v>20.647353338564784</v>
      </c>
      <c r="S123" s="139">
        <f t="shared" si="1"/>
        <v>5.8360594048630077</v>
      </c>
      <c r="T123" s="139">
        <f t="shared" si="1"/>
        <v>80.822898022108021</v>
      </c>
      <c r="U123" s="139">
        <f t="shared" si="1"/>
        <v>58.082371377893729</v>
      </c>
      <c r="V123" s="139">
        <f t="shared" si="1"/>
        <v>44.035231744340869</v>
      </c>
      <c r="W123" s="139">
        <f t="shared" si="1"/>
        <v>60.528816471641264</v>
      </c>
      <c r="X123" s="139">
        <f t="shared" si="1"/>
        <v>42.619211414689296</v>
      </c>
      <c r="Y123" s="139">
        <f t="shared" si="1"/>
        <v>20.21366748086578</v>
      </c>
      <c r="Z123" s="139">
        <f t="shared" si="1"/>
        <v>45.038122774612475</v>
      </c>
      <c r="AA123" s="139">
        <f t="shared" si="1"/>
        <v>48.135109279703499</v>
      </c>
      <c r="AB123" s="139">
        <f t="shared" si="1"/>
        <v>23.193533741671899</v>
      </c>
      <c r="AC123" s="139">
        <f t="shared" si="1"/>
        <v>27.381097754702722</v>
      </c>
      <c r="AD123" s="139">
        <f t="shared" si="1"/>
        <v>8.8394416181203894</v>
      </c>
      <c r="AE123" s="139">
        <f t="shared" si="1"/>
        <v>31.927640747945134</v>
      </c>
      <c r="AF123" s="139">
        <f t="shared" si="1"/>
        <v>41.696969216167638</v>
      </c>
      <c r="AG123" s="139">
        <f t="shared" si="1"/>
        <v>33.812440603611165</v>
      </c>
      <c r="AH123" s="139">
        <f t="shared" si="1"/>
        <v>34.722102208942829</v>
      </c>
      <c r="AI123" s="139">
        <f t="shared" si="1"/>
        <v>9.2423120608388132</v>
      </c>
      <c r="AJ123" s="139">
        <f t="shared" si="1"/>
        <v>47.944155477833654</v>
      </c>
      <c r="AK123" s="139">
        <f t="shared" si="1"/>
        <v>70.549321963674515</v>
      </c>
      <c r="AL123" s="139">
        <f t="shared" si="1"/>
        <v>12.005961558878369</v>
      </c>
      <c r="AM123" s="139">
        <f t="shared" si="1"/>
        <v>39.506738943511223</v>
      </c>
      <c r="AN123" s="139">
        <f t="shared" si="1"/>
        <v>37.930644526667265</v>
      </c>
      <c r="AO123" s="139">
        <f t="shared" si="1"/>
        <v>38.979802099095537</v>
      </c>
      <c r="AP123" s="139">
        <f t="shared" si="1"/>
        <v>39.141716011526597</v>
      </c>
      <c r="AQ123" s="139">
        <f t="shared" si="1"/>
        <v>62.0916379844235</v>
      </c>
      <c r="AR123" s="139">
        <f t="shared" si="1"/>
        <v>43.610073607404416</v>
      </c>
      <c r="AS123" s="139">
        <f t="shared" si="1"/>
        <v>65.031764550703897</v>
      </c>
      <c r="AT123" s="139">
        <f t="shared" si="1"/>
        <v>32.016913091702236</v>
      </c>
      <c r="AU123" s="139">
        <f t="shared" si="1"/>
        <v>65.966055211224514</v>
      </c>
      <c r="AV123" s="136">
        <f t="shared" si="1"/>
        <v>19.893022580515648</v>
      </c>
      <c r="AW123" s="425"/>
      <c r="AX123" s="425"/>
      <c r="AY123" s="425"/>
      <c r="AZ123" s="199"/>
      <c r="BA123" s="1089"/>
      <c r="BB123" s="585" t="s">
        <v>51</v>
      </c>
      <c r="BC123" s="442">
        <v>8350.6419120000064</v>
      </c>
      <c r="BD123" s="440">
        <v>8095.1372890000048</v>
      </c>
      <c r="BE123" s="440">
        <v>7063.1991409999919</v>
      </c>
      <c r="BF123" s="440">
        <v>3887.4551560000068</v>
      </c>
      <c r="BG123" s="446">
        <v>766.06797800000004</v>
      </c>
      <c r="BH123" s="442">
        <v>1644.4691610000016</v>
      </c>
      <c r="BI123" s="440">
        <v>815.12996299999963</v>
      </c>
      <c r="BJ123" s="440">
        <v>301.80499299999991</v>
      </c>
      <c r="BK123" s="440">
        <v>153.38998000000001</v>
      </c>
      <c r="BL123" s="446">
        <v>170.000248</v>
      </c>
      <c r="BM123" s="442">
        <v>5947.9698300000091</v>
      </c>
      <c r="BN123" s="440">
        <v>5746.414714999999</v>
      </c>
      <c r="BO123" s="440">
        <v>5709.3798680000045</v>
      </c>
      <c r="BP123" s="440">
        <v>4967.4424869999966</v>
      </c>
      <c r="BQ123" s="446">
        <v>2706.5002310000036</v>
      </c>
      <c r="BR123" s="442">
        <v>452.52876599999962</v>
      </c>
      <c r="BS123" s="440">
        <v>264.42914999999999</v>
      </c>
      <c r="BT123" s="440">
        <v>1702.6593730000009</v>
      </c>
      <c r="BU123" s="440">
        <v>1472.4195179999986</v>
      </c>
      <c r="BV123" s="440">
        <v>454.45417399999997</v>
      </c>
      <c r="BW123" s="440">
        <v>1871.1439630000007</v>
      </c>
      <c r="BX123" s="440">
        <v>143.99100699999997</v>
      </c>
      <c r="BY123" s="444">
        <v>44.339275000000008</v>
      </c>
      <c r="BZ123" s="444">
        <v>341.28901400000007</v>
      </c>
      <c r="CA123" s="444">
        <v>1650.1557240000009</v>
      </c>
      <c r="CB123" s="444">
        <v>499.56971400000003</v>
      </c>
      <c r="CC123" s="444">
        <v>64.557282000000029</v>
      </c>
      <c r="CD123" s="444">
        <v>17.525469000000001</v>
      </c>
      <c r="CE123" s="444">
        <v>474.99668000000031</v>
      </c>
      <c r="CF123" s="444">
        <v>979.31985799999973</v>
      </c>
      <c r="CG123" s="444">
        <v>999.59865000000048</v>
      </c>
      <c r="CH123" s="444">
        <v>928.15567900000053</v>
      </c>
      <c r="CI123" s="444">
        <v>61.595238000000009</v>
      </c>
      <c r="CJ123" s="444">
        <v>1695.119054</v>
      </c>
      <c r="CK123" s="444">
        <v>1099.8825760000004</v>
      </c>
      <c r="CL123" s="444">
        <v>1995.6744210000002</v>
      </c>
      <c r="CM123" s="444">
        <v>561.09994300000017</v>
      </c>
      <c r="CN123" s="444">
        <v>627.39582699999937</v>
      </c>
      <c r="CO123" s="444">
        <v>1437.7038680000001</v>
      </c>
      <c r="CP123" s="444">
        <v>733.22483900000009</v>
      </c>
      <c r="CQ123" s="444">
        <v>1147.7549870000005</v>
      </c>
      <c r="CR123" s="444">
        <v>1431.7938309999995</v>
      </c>
      <c r="CS123" s="444">
        <v>1258.0781079999986</v>
      </c>
      <c r="CT123" s="444">
        <v>755.1713560000004</v>
      </c>
      <c r="CU123" s="444">
        <v>2106.4615040000008</v>
      </c>
      <c r="CV123" s="444">
        <v>890.4126280000005</v>
      </c>
      <c r="CW123" s="5"/>
      <c r="CX123" s="5"/>
      <c r="CY123" s="5"/>
      <c r="CZ123" s="7"/>
    </row>
    <row r="124" s="337" customFormat="true" ht="15" customHeight="true" x14ac:dyDescent="0.2">
      <c r="A124" s="1069" t="s">
        <v>50</v>
      </c>
      <c r="B124" s="387" t="s">
        <v>15</v>
      </c>
      <c r="C124" s="140">
        <f>C122*C129/100</f>
        <v>30.894732980692631</v>
      </c>
      <c r="D124" s="139">
        <f t="shared" ref="D124:AV124" si="2">D122*D129/100</f>
        <v>33.16781631987439</v>
      </c>
      <c r="E124" s="139">
        <f t="shared" si="2"/>
        <v>41.934666585276091</v>
      </c>
      <c r="F124" s="139">
        <f t="shared" si="2"/>
        <v>51.073725517601531</v>
      </c>
      <c r="G124" s="138">
        <f t="shared" si="2"/>
        <v>52.190032743321282</v>
      </c>
      <c r="H124" s="137">
        <f t="shared" si="2"/>
        <v>53.570259129653415</v>
      </c>
      <c r="I124" s="139">
        <f t="shared" si="2"/>
        <v>45.600377088393678</v>
      </c>
      <c r="J124" s="139">
        <f t="shared" si="2"/>
        <v>40.486242481662813</v>
      </c>
      <c r="K124" s="139">
        <f t="shared" si="2"/>
        <v>50.451764586119872</v>
      </c>
      <c r="L124" s="136">
        <f t="shared" si="2"/>
        <v>56.81621829593233</v>
      </c>
      <c r="M124" s="140">
        <f t="shared" si="2"/>
        <v>27.343424724905066</v>
      </c>
      <c r="N124" s="139">
        <f t="shared" si="2"/>
        <v>32.468230613544371</v>
      </c>
      <c r="O124" s="139">
        <f t="shared" si="2"/>
        <v>32.049472945037166</v>
      </c>
      <c r="P124" s="139">
        <f t="shared" si="2"/>
        <v>41.545206566864664</v>
      </c>
      <c r="Q124" s="138">
        <f t="shared" si="2"/>
        <v>58.588090762549697</v>
      </c>
      <c r="R124" s="137">
        <f t="shared" si="2"/>
        <v>55.428947228714769</v>
      </c>
      <c r="S124" s="139">
        <f t="shared" si="2"/>
        <v>43.434549161317939</v>
      </c>
      <c r="T124" s="139">
        <f t="shared" si="2"/>
        <v>16.297695993369583</v>
      </c>
      <c r="U124" s="139">
        <f t="shared" si="2"/>
        <v>24.924740329037231</v>
      </c>
      <c r="V124" s="139">
        <f t="shared" si="2"/>
        <v>39.482586758731919</v>
      </c>
      <c r="W124" s="139">
        <f t="shared" si="2"/>
        <v>24.239683807669088</v>
      </c>
      <c r="X124" s="139">
        <f t="shared" si="2"/>
        <v>48.146104696689591</v>
      </c>
      <c r="Y124" s="139">
        <f t="shared" si="2"/>
        <v>73.838970578031024</v>
      </c>
      <c r="Z124" s="139">
        <f t="shared" si="2"/>
        <v>25.733407695634664</v>
      </c>
      <c r="AA124" s="139">
        <f t="shared" si="2"/>
        <v>34.366823634394962</v>
      </c>
      <c r="AB124" s="139">
        <f t="shared" si="2"/>
        <v>67.505173151215928</v>
      </c>
      <c r="AC124" s="139">
        <f t="shared" si="2"/>
        <v>68.191789906485596</v>
      </c>
      <c r="AD124" s="139">
        <f t="shared" si="2"/>
        <v>79.371553983770852</v>
      </c>
      <c r="AE124" s="139">
        <f t="shared" si="2"/>
        <v>47.926043125182169</v>
      </c>
      <c r="AF124" s="139">
        <f t="shared" si="2"/>
        <v>40.967969358519433</v>
      </c>
      <c r="AG124" s="139">
        <f t="shared" si="2"/>
        <v>39.165495494251779</v>
      </c>
      <c r="AH124" s="139">
        <f t="shared" si="2"/>
        <v>50.232839017752177</v>
      </c>
      <c r="AI124" s="139">
        <f t="shared" si="2"/>
        <v>84.457475731396869</v>
      </c>
      <c r="AJ124" s="139">
        <f t="shared" si="2"/>
        <v>33.778212476458251</v>
      </c>
      <c r="AK124" s="139">
        <f t="shared" si="2"/>
        <v>25.179806333425034</v>
      </c>
      <c r="AL124" s="139">
        <f t="shared" si="2"/>
        <v>54.197275998274506</v>
      </c>
      <c r="AM124" s="139">
        <f t="shared" si="2"/>
        <v>56.169153038478115</v>
      </c>
      <c r="AN124" s="139">
        <f t="shared" si="2"/>
        <v>46.59996969320877</v>
      </c>
      <c r="AO124" s="139">
        <f t="shared" si="2"/>
        <v>40.26758624220966</v>
      </c>
      <c r="AP124" s="139">
        <f t="shared" si="2"/>
        <v>43.920265563987435</v>
      </c>
      <c r="AQ124" s="139">
        <f t="shared" si="2"/>
        <v>23.932788782416363</v>
      </c>
      <c r="AR124" s="139">
        <f t="shared" si="2"/>
        <v>33.581699786819634</v>
      </c>
      <c r="AS124" s="139">
        <f t="shared" si="2"/>
        <v>28.377950175056199</v>
      </c>
      <c r="AT124" s="139">
        <f t="shared" si="2"/>
        <v>41.245889819648767</v>
      </c>
      <c r="AU124" s="139">
        <f t="shared" si="2"/>
        <v>28.827525109236106</v>
      </c>
      <c r="AV124" s="136">
        <f t="shared" si="2"/>
        <v>43.61641091842106</v>
      </c>
      <c r="AW124" s="425"/>
      <c r="AX124" s="425"/>
      <c r="AY124" s="425"/>
      <c r="AZ124" s="199"/>
      <c r="BA124" s="1089" t="s">
        <v>50</v>
      </c>
      <c r="BB124" s="585" t="s">
        <v>15</v>
      </c>
      <c r="BC124" s="442">
        <v>561.53730399999984</v>
      </c>
      <c r="BD124" s="440">
        <v>761.60459399999991</v>
      </c>
      <c r="BE124" s="440">
        <v>1620.0632920000007</v>
      </c>
      <c r="BF124" s="440">
        <v>3481.8640009999981</v>
      </c>
      <c r="BG124" s="446">
        <v>4619.9294220000038</v>
      </c>
      <c r="BH124" s="442">
        <v>828.41960399999982</v>
      </c>
      <c r="BI124" s="440">
        <v>1039.5523210000003</v>
      </c>
      <c r="BJ124" s="440">
        <v>1067.0707060000002</v>
      </c>
      <c r="BK124" s="440">
        <v>1347.4081399999989</v>
      </c>
      <c r="BL124" s="446">
        <v>1522.4492750000006</v>
      </c>
      <c r="BM124" s="442">
        <v>303.87898299999995</v>
      </c>
      <c r="BN124" s="440">
        <v>480.29005400000017</v>
      </c>
      <c r="BO124" s="440">
        <v>471.47628099999986</v>
      </c>
      <c r="BP124" s="440">
        <v>1135.1531049999994</v>
      </c>
      <c r="BQ124" s="446">
        <v>2849.3001440000007</v>
      </c>
      <c r="BR124" s="442">
        <v>689.90312000000017</v>
      </c>
      <c r="BS124" s="440">
        <v>1668.2800230000003</v>
      </c>
      <c r="BT124" s="440">
        <v>246.18191999999996</v>
      </c>
      <c r="BU124" s="440">
        <v>283.15421600000008</v>
      </c>
      <c r="BV124" s="440">
        <v>251.57427900000002</v>
      </c>
      <c r="BW124" s="440">
        <v>229.29440000000002</v>
      </c>
      <c r="BX124" s="440">
        <v>116.20860800000003</v>
      </c>
      <c r="BY124" s="444">
        <v>113.96614100000001</v>
      </c>
      <c r="BZ124" s="444">
        <v>48.577438000000008</v>
      </c>
      <c r="CA124" s="444">
        <v>118.27647</v>
      </c>
      <c r="CB124" s="444">
        <v>728.26996099999928</v>
      </c>
      <c r="CC124" s="444">
        <v>149.62619600000002</v>
      </c>
      <c r="CD124" s="444">
        <v>83.465765999999974</v>
      </c>
      <c r="CE124" s="444">
        <v>222.45349099999996</v>
      </c>
      <c r="CF124" s="444">
        <v>202.19752700000001</v>
      </c>
      <c r="CG124" s="444">
        <v>617.72646099999974</v>
      </c>
      <c r="CH124" s="444">
        <v>367.89166900000015</v>
      </c>
      <c r="CI124" s="444">
        <v>403.68414100000007</v>
      </c>
      <c r="CJ124" s="444">
        <v>531.4113789999999</v>
      </c>
      <c r="CK124" s="444">
        <v>206.78454400000007</v>
      </c>
      <c r="CL124" s="444">
        <v>1130.0245919999995</v>
      </c>
      <c r="CM124" s="444">
        <v>195.9317520000001</v>
      </c>
      <c r="CN124" s="444">
        <v>388.49068600000004</v>
      </c>
      <c r="CO124" s="444">
        <v>233.07336400000003</v>
      </c>
      <c r="CP124" s="444">
        <v>228.02323800000011</v>
      </c>
      <c r="CQ124" s="444">
        <v>162.85985200000002</v>
      </c>
      <c r="CR124" s="444">
        <v>99.664474000000013</v>
      </c>
      <c r="CS124" s="444">
        <v>87.006124999999997</v>
      </c>
      <c r="CT124" s="444">
        <v>223.50992499999992</v>
      </c>
      <c r="CU124" s="444">
        <v>362.46508599999999</v>
      </c>
      <c r="CV124" s="444">
        <v>655.02176900000006</v>
      </c>
      <c r="CW124" s="5"/>
      <c r="CX124" s="5"/>
      <c r="CY124" s="5"/>
      <c r="CZ124" s="7"/>
    </row>
    <row r="125" s="337" customFormat="true" ht="15" customHeight="true" x14ac:dyDescent="0.2">
      <c r="A125" s="1069"/>
      <c r="B125" s="387" t="s">
        <v>16</v>
      </c>
      <c r="C125" s="140">
        <f>C122*C128/100</f>
        <v>7.8844088667890118</v>
      </c>
      <c r="D125" s="139">
        <f t="shared" ref="D125:AV125" si="3">D122*D128/100</f>
        <v>8.6432586905831403</v>
      </c>
      <c r="E125" s="139">
        <f t="shared" si="3"/>
        <v>9.6124937469040592</v>
      </c>
      <c r="F125" s="139">
        <f t="shared" si="3"/>
        <v>24.732842446340999</v>
      </c>
      <c r="G125" s="138">
        <f t="shared" si="3"/>
        <v>41.439396914024236</v>
      </c>
      <c r="H125" s="137">
        <f t="shared" si="3"/>
        <v>14.90704164866778</v>
      </c>
      <c r="I125" s="139">
        <f t="shared" si="3"/>
        <v>37.548818313669898</v>
      </c>
      <c r="J125" s="139">
        <f t="shared" si="3"/>
        <v>50.88325254098136</v>
      </c>
      <c r="K125" s="139">
        <f t="shared" si="3"/>
        <v>45.372813844449567</v>
      </c>
      <c r="L125" s="136">
        <f t="shared" si="3"/>
        <v>37.634234266114703</v>
      </c>
      <c r="M125" s="140">
        <f t="shared" si="3"/>
        <v>8.6051656259523046</v>
      </c>
      <c r="N125" s="139">
        <f t="shared" si="3"/>
        <v>7.9795646935289817</v>
      </c>
      <c r="O125" s="139">
        <f t="shared" si="3"/>
        <v>11.48886494522508</v>
      </c>
      <c r="P125" s="139">
        <f t="shared" si="3"/>
        <v>9.144879906714861</v>
      </c>
      <c r="Q125" s="138">
        <f t="shared" si="3"/>
        <v>16.185239189987666</v>
      </c>
      <c r="R125" s="137">
        <f t="shared" si="3"/>
        <v>23.923699432720454</v>
      </c>
      <c r="S125" s="139">
        <f t="shared" si="3"/>
        <v>50.729391433819089</v>
      </c>
      <c r="T125" s="139">
        <f t="shared" si="3"/>
        <v>2.8794059845223994</v>
      </c>
      <c r="U125" s="139">
        <f t="shared" si="3"/>
        <v>16.992888293069051</v>
      </c>
      <c r="V125" s="139">
        <f t="shared" si="3"/>
        <v>16.482181496927222</v>
      </c>
      <c r="W125" s="139">
        <f t="shared" si="3"/>
        <v>15.231499720689671</v>
      </c>
      <c r="X125" s="139">
        <f t="shared" si="3"/>
        <v>9.2346838886211007</v>
      </c>
      <c r="Y125" s="139">
        <f t="shared" si="3"/>
        <v>5.9473619411032033</v>
      </c>
      <c r="Z125" s="139">
        <f t="shared" si="3"/>
        <v>29.228469529752861</v>
      </c>
      <c r="AA125" s="139">
        <f t="shared" si="3"/>
        <v>17.498067085901543</v>
      </c>
      <c r="AB125" s="139">
        <f t="shared" si="3"/>
        <v>9.3012931071121905</v>
      </c>
      <c r="AC125" s="139">
        <f t="shared" si="3"/>
        <v>4.427112338811682</v>
      </c>
      <c r="AD125" s="139">
        <f t="shared" si="3"/>
        <v>11.78900439810875</v>
      </c>
      <c r="AE125" s="139">
        <f t="shared" si="3"/>
        <v>20.146316126872698</v>
      </c>
      <c r="AF125" s="139">
        <f t="shared" si="3"/>
        <v>17.335061425312929</v>
      </c>
      <c r="AG125" s="139">
        <f t="shared" si="3"/>
        <v>27.022063902137109</v>
      </c>
      <c r="AH125" s="139">
        <f t="shared" si="3"/>
        <v>15.045058773305017</v>
      </c>
      <c r="AI125" s="139">
        <f t="shared" si="3"/>
        <v>6.3002122077643596</v>
      </c>
      <c r="AJ125" s="139">
        <f t="shared" si="3"/>
        <v>18.277632045708078</v>
      </c>
      <c r="AK125" s="139">
        <f t="shared" si="3"/>
        <v>4.2708717029004468</v>
      </c>
      <c r="AL125" s="139">
        <f t="shared" si="3"/>
        <v>33.796762442847033</v>
      </c>
      <c r="AM125" s="139">
        <f t="shared" si="3"/>
        <v>4.3241080180106648</v>
      </c>
      <c r="AN125" s="139">
        <f t="shared" si="3"/>
        <v>15.469385780123966</v>
      </c>
      <c r="AO125" s="139">
        <f t="shared" si="3"/>
        <v>20.752611658694811</v>
      </c>
      <c r="AP125" s="139">
        <f t="shared" si="3"/>
        <v>16.938018424485989</v>
      </c>
      <c r="AQ125" s="139">
        <f t="shared" si="3"/>
        <v>13.975573233160144</v>
      </c>
      <c r="AR125" s="139">
        <f t="shared" si="3"/>
        <v>22.808226605775936</v>
      </c>
      <c r="AS125" s="139">
        <f t="shared" si="3"/>
        <v>6.5902852742398998</v>
      </c>
      <c r="AT125" s="139">
        <f t="shared" si="3"/>
        <v>26.737197088648955</v>
      </c>
      <c r="AU125" s="139">
        <f t="shared" si="3"/>
        <v>5.2064196795393789</v>
      </c>
      <c r="AV125" s="136">
        <f t="shared" si="3"/>
        <v>36.490566501063277</v>
      </c>
      <c r="AW125" s="425"/>
      <c r="AX125" s="425"/>
      <c r="AY125" s="425"/>
      <c r="AZ125" s="199"/>
      <c r="BA125" s="1089"/>
      <c r="BB125" s="585" t="s">
        <v>16</v>
      </c>
      <c r="BC125" s="442">
        <v>143.30564699999999</v>
      </c>
      <c r="BD125" s="440">
        <v>198.46785999999994</v>
      </c>
      <c r="BE125" s="440">
        <v>371.35977300000002</v>
      </c>
      <c r="BF125" s="440">
        <v>1686.119289</v>
      </c>
      <c r="BG125" s="446">
        <v>3668.2691880000029</v>
      </c>
      <c r="BH125" s="442">
        <v>230.52502900000002</v>
      </c>
      <c r="BI125" s="440">
        <v>856.00084299999946</v>
      </c>
      <c r="BJ125" s="440">
        <v>1341.0982319999996</v>
      </c>
      <c r="BK125" s="440">
        <v>1211.7653210000001</v>
      </c>
      <c r="BL125" s="446">
        <v>1008.4481930000001</v>
      </c>
      <c r="BM125" s="442">
        <v>95.632826000000009</v>
      </c>
      <c r="BN125" s="440">
        <v>118.03863300000002</v>
      </c>
      <c r="BO125" s="440">
        <v>169.01143199999996</v>
      </c>
      <c r="BP125" s="440">
        <v>249.86850899999996</v>
      </c>
      <c r="BQ125" s="446">
        <v>787.13273899999945</v>
      </c>
      <c r="BR125" s="442">
        <v>297.76922899999988</v>
      </c>
      <c r="BS125" s="440">
        <v>1948.468027000001</v>
      </c>
      <c r="BT125" s="440">
        <v>43.494350000000011</v>
      </c>
      <c r="BU125" s="440">
        <v>193.04546000000013</v>
      </c>
      <c r="BV125" s="440">
        <v>105.020802</v>
      </c>
      <c r="BW125" s="440">
        <v>144.08181300000001</v>
      </c>
      <c r="BX125" s="440">
        <v>22.289440999999997</v>
      </c>
      <c r="BY125" s="444">
        <v>9.1794060000000002</v>
      </c>
      <c r="BZ125" s="444">
        <v>55.175132000000019</v>
      </c>
      <c r="CA125" s="444">
        <v>60.221149000000011</v>
      </c>
      <c r="CB125" s="444">
        <v>100.34567799999999</v>
      </c>
      <c r="CC125" s="444">
        <v>9.7139549999999986</v>
      </c>
      <c r="CD125" s="444">
        <v>12.397114999999999</v>
      </c>
      <c r="CE125" s="444">
        <v>93.511128000000014</v>
      </c>
      <c r="CF125" s="444">
        <v>85.557243999999997</v>
      </c>
      <c r="CG125" s="444">
        <v>426.19769500000007</v>
      </c>
      <c r="CH125" s="444">
        <v>110.18592400000001</v>
      </c>
      <c r="CI125" s="444">
        <v>30.113329</v>
      </c>
      <c r="CJ125" s="444">
        <v>287.55049299999996</v>
      </c>
      <c r="CK125" s="444">
        <v>35.073750999999994</v>
      </c>
      <c r="CL125" s="444">
        <v>704.66959799999972</v>
      </c>
      <c r="CM125" s="444">
        <v>15.083546999999999</v>
      </c>
      <c r="CN125" s="444">
        <v>128.96386699999999</v>
      </c>
      <c r="CO125" s="444">
        <v>120.11847400000002</v>
      </c>
      <c r="CP125" s="444">
        <v>87.938033999999988</v>
      </c>
      <c r="CQ125" s="444">
        <v>95.10215500000001</v>
      </c>
      <c r="CR125" s="444">
        <v>67.690734000000006</v>
      </c>
      <c r="CS125" s="444">
        <v>20.205659000000001</v>
      </c>
      <c r="CT125" s="444">
        <v>144.88786500000001</v>
      </c>
      <c r="CU125" s="444">
        <v>65.463315000000023</v>
      </c>
      <c r="CV125" s="444">
        <v>548.00738800000011</v>
      </c>
      <c r="CW125" s="5"/>
      <c r="CX125" s="5"/>
      <c r="CY125" s="5"/>
      <c r="CZ125" s="7"/>
    </row>
    <row r="126" s="337" customFormat="true" ht="15" customHeight="true" x14ac:dyDescent="0.2">
      <c r="A126" s="1069"/>
      <c r="B126" s="387" t="s">
        <v>22</v>
      </c>
      <c r="C126" s="140">
        <f>100-(C124+C125+C127)</f>
        <v>40.079342717797047</v>
      </c>
      <c r="D126" s="139">
        <f t="shared" ref="D126:AV126" si="4">100-(D124+D125+D127)</f>
        <v>49.723891094634055</v>
      </c>
      <c r="E126" s="139">
        <f t="shared" si="4"/>
        <v>44.282925292487818</v>
      </c>
      <c r="F126" s="139">
        <f t="shared" si="4"/>
        <v>23.337192788644231</v>
      </c>
      <c r="G126" s="138">
        <f t="shared" si="4"/>
        <v>6.3330877705762703</v>
      </c>
      <c r="H126" s="137">
        <f t="shared" si="4"/>
        <v>29.377424823482102</v>
      </c>
      <c r="I126" s="139">
        <f t="shared" si="4"/>
        <v>16.182403934667008</v>
      </c>
      <c r="J126" s="139">
        <f t="shared" si="4"/>
        <v>8.6305049773558267</v>
      </c>
      <c r="K126" s="139">
        <f t="shared" si="4"/>
        <v>4.0503084771908249</v>
      </c>
      <c r="L126" s="136">
        <f t="shared" si="4"/>
        <v>5.5495474379529668</v>
      </c>
      <c r="M126" s="140">
        <f t="shared" si="4"/>
        <v>40.100230544361345</v>
      </c>
      <c r="N126" s="139">
        <f t="shared" si="4"/>
        <v>46.66126984846656</v>
      </c>
      <c r="O126" s="139">
        <f t="shared" si="4"/>
        <v>49.402781207383391</v>
      </c>
      <c r="P126" s="139">
        <f t="shared" si="4"/>
        <v>45.702717147869855</v>
      </c>
      <c r="Q126" s="138">
        <f t="shared" si="4"/>
        <v>24.526414074370877</v>
      </c>
      <c r="R126" s="137">
        <f t="shared" si="4"/>
        <v>8.9325540481892745</v>
      </c>
      <c r="S126" s="139">
        <f t="shared" si="4"/>
        <v>5.7698961026566167</v>
      </c>
      <c r="T126" s="139">
        <f t="shared" si="4"/>
        <v>76.820997525064115</v>
      </c>
      <c r="U126" s="139">
        <f t="shared" si="4"/>
        <v>52.866097961672814</v>
      </c>
      <c r="V126" s="139">
        <f t="shared" si="4"/>
        <v>42.991328806534696</v>
      </c>
      <c r="W126" s="139">
        <f t="shared" si="4"/>
        <v>58.294390578024327</v>
      </c>
      <c r="X126" s="139">
        <f t="shared" si="4"/>
        <v>7.0699149492007791</v>
      </c>
      <c r="Y126" s="139">
        <f t="shared" si="4"/>
        <v>18.973744379057777</v>
      </c>
      <c r="Z126" s="139">
        <f t="shared" si="4"/>
        <v>38.160535802874577</v>
      </c>
      <c r="AA126" s="139">
        <f t="shared" si="4"/>
        <v>44.907854632128675</v>
      </c>
      <c r="AB126" s="139">
        <f t="shared" si="4"/>
        <v>22.553708586183973</v>
      </c>
      <c r="AC126" s="139">
        <f t="shared" si="4"/>
        <v>13.854837719376633</v>
      </c>
      <c r="AD126" s="139">
        <f t="shared" si="4"/>
        <v>6.6424143221063048</v>
      </c>
      <c r="AE126" s="139">
        <f t="shared" si="4"/>
        <v>29.053274324613966</v>
      </c>
      <c r="AF126" s="139">
        <f t="shared" si="4"/>
        <v>33.503408030120085</v>
      </c>
      <c r="AG126" s="139">
        <f t="shared" si="4"/>
        <v>14.47507540074875</v>
      </c>
      <c r="AH126" s="139">
        <f t="shared" si="4"/>
        <v>24.097204834163591</v>
      </c>
      <c r="AI126" s="139">
        <f t="shared" si="4"/>
        <v>9.2423120608387705</v>
      </c>
      <c r="AJ126" s="139">
        <f t="shared" si="4"/>
        <v>44.139375766458549</v>
      </c>
      <c r="AK126" s="139">
        <f t="shared" si="4"/>
        <v>64.71096459578601</v>
      </c>
      <c r="AL126" s="139">
        <f t="shared" si="4"/>
        <v>7.1979967204259907</v>
      </c>
      <c r="AM126" s="139">
        <f t="shared" si="4"/>
        <v>39.506738943511223</v>
      </c>
      <c r="AN126" s="139">
        <f t="shared" si="4"/>
        <v>27.088612050772895</v>
      </c>
      <c r="AO126" s="139">
        <f t="shared" si="4"/>
        <v>37.256086424498896</v>
      </c>
      <c r="AP126" s="139">
        <f t="shared" si="4"/>
        <v>38.648957868257561</v>
      </c>
      <c r="AQ126" s="139">
        <f t="shared" si="4"/>
        <v>53.172547617362028</v>
      </c>
      <c r="AR126" s="139">
        <f t="shared" si="4"/>
        <v>28.406896913377736</v>
      </c>
      <c r="AS126" s="139">
        <f t="shared" si="4"/>
        <v>51.067428030149024</v>
      </c>
      <c r="AT126" s="139">
        <f t="shared" si="4"/>
        <v>30.511898730975076</v>
      </c>
      <c r="AU126" s="139">
        <f t="shared" si="4"/>
        <v>43.419624140272163</v>
      </c>
      <c r="AV126" s="136">
        <f t="shared" si="4"/>
        <v>12.35075294916787</v>
      </c>
      <c r="AW126" s="425"/>
      <c r="AX126" s="425"/>
      <c r="AY126" s="425"/>
      <c r="AZ126" s="199"/>
      <c r="BA126" s="1089"/>
      <c r="BB126" s="585" t="s">
        <v>22</v>
      </c>
      <c r="BC126" s="442">
        <v>6436.1751820000081</v>
      </c>
      <c r="BD126" s="440">
        <v>7328.6107150000053</v>
      </c>
      <c r="BE126" s="440">
        <v>6685.6291479999882</v>
      </c>
      <c r="BF126" s="440">
        <v>3809.9189380000075</v>
      </c>
      <c r="BG126" s="446">
        <v>762.67420600000014</v>
      </c>
      <c r="BH126" s="442">
        <v>1586.4735170000008</v>
      </c>
      <c r="BI126" s="440">
        <v>797.01173899999969</v>
      </c>
      <c r="BJ126" s="440">
        <v>301.80499299999991</v>
      </c>
      <c r="BK126" s="440">
        <v>149.996208</v>
      </c>
      <c r="BL126" s="446">
        <v>170.000248</v>
      </c>
      <c r="BM126" s="442">
        <v>4427.6731339999969</v>
      </c>
      <c r="BN126" s="440">
        <v>4928.5179769999986</v>
      </c>
      <c r="BO126" s="440">
        <v>5261.1502779999983</v>
      </c>
      <c r="BP126" s="440">
        <v>4738.2966319999987</v>
      </c>
      <c r="BQ126" s="446">
        <v>2662.0834630000036</v>
      </c>
      <c r="BR126" s="442">
        <v>283.81209599999988</v>
      </c>
      <c r="BS126" s="440">
        <v>261.86123499999997</v>
      </c>
      <c r="BT126" s="440">
        <v>1622.9280830000009</v>
      </c>
      <c r="BU126" s="440">
        <v>1370.7742129999988</v>
      </c>
      <c r="BV126" s="440">
        <v>445.98760699999997</v>
      </c>
      <c r="BW126" s="440">
        <v>1820.9918230000007</v>
      </c>
      <c r="BX126" s="440">
        <v>43.568134999999998</v>
      </c>
      <c r="BY126" s="444">
        <v>42.262592000000005</v>
      </c>
      <c r="BZ126" s="444">
        <v>310.68089199999991</v>
      </c>
      <c r="CA126" s="444">
        <v>1591.1404240000011</v>
      </c>
      <c r="CB126" s="444">
        <v>491.07165000000003</v>
      </c>
      <c r="CC126" s="444">
        <v>34.272332999999996</v>
      </c>
      <c r="CD126" s="444">
        <v>15.034296000000001</v>
      </c>
      <c r="CE126" s="444">
        <v>452.26155400000022</v>
      </c>
      <c r="CF126" s="444">
        <v>875.5013229999995</v>
      </c>
      <c r="CG126" s="444">
        <v>604.43518199999994</v>
      </c>
      <c r="CH126" s="444">
        <v>778.7448370000003</v>
      </c>
      <c r="CI126" s="444">
        <v>61.595238000000009</v>
      </c>
      <c r="CJ126" s="444">
        <v>1599.4638130000003</v>
      </c>
      <c r="CK126" s="444">
        <v>1021.5469490000004</v>
      </c>
      <c r="CL126" s="444">
        <v>1811.511645</v>
      </c>
      <c r="CM126" s="444">
        <v>561.09994300000017</v>
      </c>
      <c r="CN126" s="444">
        <v>503.27077699999973</v>
      </c>
      <c r="CO126" s="444">
        <v>1406.8339179999998</v>
      </c>
      <c r="CP126" s="444">
        <v>728.05488900000012</v>
      </c>
      <c r="CQ126" s="444">
        <v>1022.3778180000011</v>
      </c>
      <c r="CR126" s="444">
        <v>1188.672376999999</v>
      </c>
      <c r="CS126" s="444">
        <v>1067.4244329999995</v>
      </c>
      <c r="CT126" s="444">
        <v>738.26147900000035</v>
      </c>
      <c r="CU126" s="444">
        <v>1535.0470309999996</v>
      </c>
      <c r="CV126" s="444">
        <v>732.51960400000019</v>
      </c>
      <c r="CW126" s="5"/>
      <c r="CX126" s="5"/>
      <c r="CY126" s="5"/>
      <c r="CZ126" s="7"/>
    </row>
    <row r="127" s="337" customFormat="true" ht="15" customHeight="true" x14ac:dyDescent="0.2">
      <c r="A127" s="1069"/>
      <c r="B127" s="387" t="s">
        <v>19</v>
      </c>
      <c r="C127" s="140">
        <f>C162</f>
        <v>21.14151543472131</v>
      </c>
      <c r="D127" s="139">
        <f t="shared" ref="D127:AV127" si="5">D162</f>
        <v>8.4650338949084123</v>
      </c>
      <c r="E127" s="139">
        <f t="shared" si="5"/>
        <v>4.1699143753320325</v>
      </c>
      <c r="F127" s="139">
        <f t="shared" si="5"/>
        <v>0.85623924741324553</v>
      </c>
      <c r="G127" s="138">
        <f t="shared" si="5"/>
        <v>3.7482572078205732E-2</v>
      </c>
      <c r="H127" s="137">
        <f t="shared" si="5"/>
        <v>2.1452743981967011</v>
      </c>
      <c r="I127" s="139">
        <f t="shared" si="5"/>
        <v>0.66840066326941072</v>
      </c>
      <c r="J127" s="139">
        <f t="shared" si="5"/>
        <v>0</v>
      </c>
      <c r="K127" s="139">
        <f t="shared" si="5"/>
        <v>0.12511309223974751</v>
      </c>
      <c r="L127" s="136">
        <f t="shared" si="5"/>
        <v>0</v>
      </c>
      <c r="M127" s="140">
        <f t="shared" si="5"/>
        <v>23.951179104781282</v>
      </c>
      <c r="N127" s="139">
        <f t="shared" si="5"/>
        <v>12.890934844460089</v>
      </c>
      <c r="O127" s="139">
        <f t="shared" si="5"/>
        <v>7.0588809023543604</v>
      </c>
      <c r="P127" s="139">
        <f t="shared" si="5"/>
        <v>3.6071963785506158</v>
      </c>
      <c r="Q127" s="138">
        <f t="shared" si="5"/>
        <v>0.70025597309175391</v>
      </c>
      <c r="R127" s="137">
        <f t="shared" si="5"/>
        <v>11.714799290375504</v>
      </c>
      <c r="S127" s="139">
        <f t="shared" si="5"/>
        <v>6.6163302206351221E-2</v>
      </c>
      <c r="T127" s="139">
        <f t="shared" si="5"/>
        <v>4.0019004970439092</v>
      </c>
      <c r="U127" s="139">
        <f t="shared" si="5"/>
        <v>5.2162734162209059</v>
      </c>
      <c r="V127" s="139">
        <f t="shared" si="5"/>
        <v>1.0439029378061631</v>
      </c>
      <c r="W127" s="139">
        <f t="shared" si="5"/>
        <v>2.2344258936169172</v>
      </c>
      <c r="X127" s="139">
        <f t="shared" si="5"/>
        <v>35.549296465488531</v>
      </c>
      <c r="Y127" s="139">
        <f t="shared" si="5"/>
        <v>1.2399231018079961</v>
      </c>
      <c r="Z127" s="139">
        <f t="shared" si="5"/>
        <v>6.877586971737899</v>
      </c>
      <c r="AA127" s="139">
        <f t="shared" si="5"/>
        <v>3.2272546475748274</v>
      </c>
      <c r="AB127" s="139">
        <f t="shared" si="5"/>
        <v>0.63982515548791818</v>
      </c>
      <c r="AC127" s="139">
        <f t="shared" si="5"/>
        <v>13.526260035326082</v>
      </c>
      <c r="AD127" s="139">
        <f t="shared" si="5"/>
        <v>2.1970272960140971</v>
      </c>
      <c r="AE127" s="139">
        <f t="shared" si="5"/>
        <v>2.874366423331161</v>
      </c>
      <c r="AF127" s="139">
        <f t="shared" si="5"/>
        <v>8.1935611860475461</v>
      </c>
      <c r="AG127" s="139">
        <f t="shared" si="5"/>
        <v>19.337365202862365</v>
      </c>
      <c r="AH127" s="139">
        <f t="shared" si="5"/>
        <v>10.624897374779211</v>
      </c>
      <c r="AI127" s="139">
        <f t="shared" si="5"/>
        <v>0</v>
      </c>
      <c r="AJ127" s="139">
        <f t="shared" si="5"/>
        <v>3.8047797113751272</v>
      </c>
      <c r="AK127" s="139">
        <f t="shared" si="5"/>
        <v>5.8383573678885021</v>
      </c>
      <c r="AL127" s="139">
        <f t="shared" si="5"/>
        <v>4.8079648384524587</v>
      </c>
      <c r="AM127" s="139">
        <f t="shared" si="5"/>
        <v>0</v>
      </c>
      <c r="AN127" s="139">
        <f t="shared" si="5"/>
        <v>10.842032475894369</v>
      </c>
      <c r="AO127" s="139">
        <f t="shared" si="5"/>
        <v>1.7237156745966313</v>
      </c>
      <c r="AP127" s="139">
        <f t="shared" si="5"/>
        <v>0.4927581432690159</v>
      </c>
      <c r="AQ127" s="139">
        <f t="shared" si="5"/>
        <v>8.9190903670614645</v>
      </c>
      <c r="AR127" s="139">
        <f t="shared" si="5"/>
        <v>15.203176694026698</v>
      </c>
      <c r="AS127" s="139">
        <f t="shared" si="5"/>
        <v>13.964336520554873</v>
      </c>
      <c r="AT127" s="139">
        <f t="shared" si="5"/>
        <v>1.5050143607272017</v>
      </c>
      <c r="AU127" s="139">
        <f t="shared" si="5"/>
        <v>22.546431070952348</v>
      </c>
      <c r="AV127" s="136">
        <f t="shared" si="5"/>
        <v>7.5422696313477884</v>
      </c>
      <c r="AW127" s="425"/>
      <c r="AX127" s="425"/>
      <c r="AY127" s="425"/>
      <c r="AZ127" s="199"/>
      <c r="BA127" s="1089"/>
      <c r="BB127" s="585" t="s">
        <v>19</v>
      </c>
      <c r="BC127" s="442">
        <v>1914.4667299999974</v>
      </c>
      <c r="BD127" s="440">
        <v>766.52657400000066</v>
      </c>
      <c r="BE127" s="440">
        <v>377.56999299999984</v>
      </c>
      <c r="BF127" s="440">
        <v>77.536218000000005</v>
      </c>
      <c r="BG127" s="446">
        <v>3.3937720000000002</v>
      </c>
      <c r="BH127" s="442">
        <v>57.995644000000006</v>
      </c>
      <c r="BI127" s="440">
        <v>18.118224000000001</v>
      </c>
      <c r="BJ127" s="440">
        <v>0</v>
      </c>
      <c r="BK127" s="440">
        <v>3.3937720000000002</v>
      </c>
      <c r="BL127" s="446">
        <v>0</v>
      </c>
      <c r="BM127" s="442">
        <v>1520.2966959999981</v>
      </c>
      <c r="BN127" s="440">
        <v>817.89673800000037</v>
      </c>
      <c r="BO127" s="440">
        <v>448.22958999999986</v>
      </c>
      <c r="BP127" s="440">
        <v>229.14585500000007</v>
      </c>
      <c r="BQ127" s="446">
        <v>44.416768000000005</v>
      </c>
      <c r="BR127" s="442">
        <v>168.71667000000002</v>
      </c>
      <c r="BS127" s="440">
        <v>2.5679150000000002</v>
      </c>
      <c r="BT127" s="440">
        <v>79.731289999999987</v>
      </c>
      <c r="BU127" s="440">
        <v>101.64530500000001</v>
      </c>
      <c r="BV127" s="440">
        <v>8.4665669999999995</v>
      </c>
      <c r="BW127" s="440">
        <v>50.152139999999996</v>
      </c>
      <c r="BX127" s="440">
        <v>100.42287199999994</v>
      </c>
      <c r="BY127" s="444">
        <v>2.0766830000000001</v>
      </c>
      <c r="BZ127" s="444">
        <v>30.608122000000002</v>
      </c>
      <c r="CA127" s="444">
        <v>59.015300000000011</v>
      </c>
      <c r="CB127" s="444">
        <v>8.4980639999999994</v>
      </c>
      <c r="CC127" s="444">
        <v>30.284948999999997</v>
      </c>
      <c r="CD127" s="444">
        <v>2.4911729999999999</v>
      </c>
      <c r="CE127" s="444">
        <v>22.735125999999998</v>
      </c>
      <c r="CF127" s="444">
        <v>103.818535</v>
      </c>
      <c r="CG127" s="444">
        <v>395.16346799999997</v>
      </c>
      <c r="CH127" s="444">
        <v>149.41084199999997</v>
      </c>
      <c r="CI127" s="444">
        <v>0</v>
      </c>
      <c r="CJ127" s="444">
        <v>95.655240999999975</v>
      </c>
      <c r="CK127" s="444">
        <v>78.335627000000002</v>
      </c>
      <c r="CL127" s="444">
        <v>184.16277600000004</v>
      </c>
      <c r="CM127" s="444">
        <v>0</v>
      </c>
      <c r="CN127" s="444">
        <v>124.12505</v>
      </c>
      <c r="CO127" s="444">
        <v>30.869949999999999</v>
      </c>
      <c r="CP127" s="444">
        <v>5.16995</v>
      </c>
      <c r="CQ127" s="444">
        <v>125.37716899999999</v>
      </c>
      <c r="CR127" s="444">
        <v>243.121454</v>
      </c>
      <c r="CS127" s="444">
        <v>190.65367499999999</v>
      </c>
      <c r="CT127" s="444">
        <v>16.909877000000002</v>
      </c>
      <c r="CU127" s="444">
        <v>571.41447300000004</v>
      </c>
      <c r="CV127" s="444">
        <v>157.89302400000003</v>
      </c>
      <c r="CW127" s="5"/>
      <c r="CX127" s="5"/>
      <c r="CY127" s="5"/>
      <c r="CZ127" s="7"/>
    </row>
    <row r="128" s="337" customFormat="true" ht="15" customHeight="true" x14ac:dyDescent="0.2">
      <c r="A128" s="1069" t="s">
        <v>185</v>
      </c>
      <c r="B128" s="387" t="s">
        <v>49</v>
      </c>
      <c r="C128" s="140">
        <v>20.331571280763228</v>
      </c>
      <c r="D128" s="139">
        <v>20.672175227308404</v>
      </c>
      <c r="E128" s="139">
        <v>18.647959819627761</v>
      </c>
      <c r="F128" s="139">
        <v>32.626252725364203</v>
      </c>
      <c r="G128" s="138">
        <v>44.258944079526572</v>
      </c>
      <c r="H128" s="137">
        <v>21.769318415347229</v>
      </c>
      <c r="I128" s="139">
        <v>45.158366394412482</v>
      </c>
      <c r="J128" s="139">
        <v>55.689541162913216</v>
      </c>
      <c r="K128" s="139">
        <v>47.349870552600272</v>
      </c>
      <c r="L128" s="136">
        <v>39.845477967817779</v>
      </c>
      <c r="M128" s="140">
        <v>23.937421584451844</v>
      </c>
      <c r="N128" s="139">
        <v>19.72805843420976</v>
      </c>
      <c r="O128" s="139">
        <v>26.387927288778457</v>
      </c>
      <c r="P128" s="139">
        <v>18.040766041070594</v>
      </c>
      <c r="Q128" s="138">
        <v>21.645738126496841</v>
      </c>
      <c r="R128" s="137">
        <v>30.148584123215127</v>
      </c>
      <c r="S128" s="139">
        <v>53.873479713357455</v>
      </c>
      <c r="T128" s="139">
        <v>15.014812915120739</v>
      </c>
      <c r="U128" s="139">
        <v>40.538763407306497</v>
      </c>
      <c r="V128" s="139">
        <v>29.450995707930144</v>
      </c>
      <c r="W128" s="139">
        <v>38.588910590295178</v>
      </c>
      <c r="X128" s="139">
        <v>16.093685911777708</v>
      </c>
      <c r="Y128" s="139">
        <v>7.4541111908821192</v>
      </c>
      <c r="Z128" s="139">
        <v>53.179532805789783</v>
      </c>
      <c r="AA128" s="139">
        <v>33.737788401536051</v>
      </c>
      <c r="AB128" s="139">
        <v>12.110039115493944</v>
      </c>
      <c r="AC128" s="139">
        <v>6.0963636214954997</v>
      </c>
      <c r="AD128" s="139">
        <v>12.932132719858485</v>
      </c>
      <c r="AE128" s="139">
        <v>29.595442773293556</v>
      </c>
      <c r="AF128" s="139">
        <v>29.732693467661043</v>
      </c>
      <c r="AG128" s="139">
        <v>40.826499947377457</v>
      </c>
      <c r="AH128" s="139">
        <v>23.047707236929639</v>
      </c>
      <c r="AI128" s="139">
        <v>6.9417945199173259</v>
      </c>
      <c r="AJ128" s="139">
        <v>35.111584901720541</v>
      </c>
      <c r="AK128" s="139">
        <v>14.501777166666944</v>
      </c>
      <c r="AL128" s="139">
        <v>38.408013817278139</v>
      </c>
      <c r="AM128" s="139">
        <v>7.1480821871593268</v>
      </c>
      <c r="AN128" s="139">
        <v>24.922742732152553</v>
      </c>
      <c r="AO128" s="139">
        <v>34.009413886852059</v>
      </c>
      <c r="AP128" s="139">
        <v>27.831902765602234</v>
      </c>
      <c r="AQ128" s="139">
        <v>36.8667293707325</v>
      </c>
      <c r="AR128" s="139">
        <v>40.447342397614527</v>
      </c>
      <c r="AS128" s="139">
        <v>18.846490792467367</v>
      </c>
      <c r="AT128" s="139">
        <v>39.32918951549626</v>
      </c>
      <c r="AU128" s="139">
        <v>15.297726172654762</v>
      </c>
      <c r="AV128" s="136">
        <v>45.552294789476989</v>
      </c>
      <c r="AW128" s="425"/>
      <c r="AX128" s="425"/>
      <c r="AY128" s="425"/>
      <c r="AZ128" s="199"/>
      <c r="BA128" s="1089" t="s">
        <v>108</v>
      </c>
      <c r="BB128" s="585" t="s">
        <v>49</v>
      </c>
      <c r="BC128" s="61" t="s">
        <v>35</v>
      </c>
      <c r="BD128" s="57" t="s">
        <v>35</v>
      </c>
      <c r="BE128" s="57" t="s">
        <v>35</v>
      </c>
      <c r="BF128" s="57" t="s">
        <v>35</v>
      </c>
      <c r="BG128" s="52" t="s">
        <v>35</v>
      </c>
      <c r="BH128" s="61" t="s">
        <v>35</v>
      </c>
      <c r="BI128" s="57" t="s">
        <v>35</v>
      </c>
      <c r="BJ128" s="57" t="s">
        <v>35</v>
      </c>
      <c r="BK128" s="57" t="s">
        <v>35</v>
      </c>
      <c r="BL128" s="52" t="s">
        <v>35</v>
      </c>
      <c r="BM128" s="61" t="s">
        <v>35</v>
      </c>
      <c r="BN128" s="57" t="s">
        <v>35</v>
      </c>
      <c r="BO128" s="57" t="s">
        <v>35</v>
      </c>
      <c r="BP128" s="57" t="s">
        <v>35</v>
      </c>
      <c r="BQ128" s="52" t="s">
        <v>35</v>
      </c>
      <c r="BR128" s="61" t="s">
        <v>35</v>
      </c>
      <c r="BS128" s="57" t="s">
        <v>35</v>
      </c>
      <c r="BT128" s="57" t="s">
        <v>35</v>
      </c>
      <c r="BU128" s="57" t="s">
        <v>35</v>
      </c>
      <c r="BV128" s="57" t="s">
        <v>35</v>
      </c>
      <c r="BW128" s="57" t="s">
        <v>35</v>
      </c>
      <c r="BX128" s="57" t="s">
        <v>35</v>
      </c>
      <c r="BY128" s="46" t="s">
        <v>35</v>
      </c>
      <c r="BZ128" s="46" t="s">
        <v>35</v>
      </c>
      <c r="CA128" s="46" t="s">
        <v>35</v>
      </c>
      <c r="CB128" s="46" t="s">
        <v>35</v>
      </c>
      <c r="CC128" s="46" t="s">
        <v>35</v>
      </c>
      <c r="CD128" s="46" t="s">
        <v>35</v>
      </c>
      <c r="CE128" s="46" t="s">
        <v>35</v>
      </c>
      <c r="CF128" s="46" t="s">
        <v>35</v>
      </c>
      <c r="CG128" s="46" t="s">
        <v>35</v>
      </c>
      <c r="CH128" s="46" t="s">
        <v>35</v>
      </c>
      <c r="CI128" s="46" t="s">
        <v>35</v>
      </c>
      <c r="CJ128" s="46" t="s">
        <v>35</v>
      </c>
      <c r="CK128" s="46" t="s">
        <v>35</v>
      </c>
      <c r="CL128" s="46" t="s">
        <v>35</v>
      </c>
      <c r="CM128" s="46" t="s">
        <v>35</v>
      </c>
      <c r="CN128" s="46" t="s">
        <v>35</v>
      </c>
      <c r="CO128" s="46" t="s">
        <v>35</v>
      </c>
      <c r="CP128" s="46" t="s">
        <v>35</v>
      </c>
      <c r="CQ128" s="46" t="s">
        <v>35</v>
      </c>
      <c r="CR128" s="46" t="s">
        <v>35</v>
      </c>
      <c r="CS128" s="46" t="s">
        <v>35</v>
      </c>
      <c r="CT128" s="46" t="s">
        <v>35</v>
      </c>
      <c r="CU128" s="46" t="s">
        <v>35</v>
      </c>
      <c r="CV128" s="46" t="s">
        <v>35</v>
      </c>
      <c r="CW128" s="7"/>
      <c r="CX128" s="7"/>
      <c r="CY128" s="7"/>
      <c r="CZ128" s="7"/>
    </row>
    <row r="129" s="337" customFormat="true" ht="15" customHeight="true" x14ac:dyDescent="0.2">
      <c r="A129" s="1070"/>
      <c r="B129" s="388" t="s">
        <v>48</v>
      </c>
      <c r="C129" s="135">
        <v>79.668428719236772</v>
      </c>
      <c r="D129" s="134">
        <v>79.327824772691542</v>
      </c>
      <c r="E129" s="134">
        <v>81.352040180372185</v>
      </c>
      <c r="F129" s="134">
        <v>67.373747274635264</v>
      </c>
      <c r="G129" s="133">
        <v>55.741055920473393</v>
      </c>
      <c r="H129" s="132">
        <v>78.230681584652814</v>
      </c>
      <c r="I129" s="134">
        <v>54.84163360558739</v>
      </c>
      <c r="J129" s="134">
        <v>44.310458837086806</v>
      </c>
      <c r="K129" s="134">
        <v>52.650129447399699</v>
      </c>
      <c r="L129" s="131">
        <v>60.154522032182044</v>
      </c>
      <c r="M129" s="135">
        <v>76.06257841554816</v>
      </c>
      <c r="N129" s="134">
        <v>80.271941565790286</v>
      </c>
      <c r="O129" s="134">
        <v>73.612072711221572</v>
      </c>
      <c r="P129" s="134">
        <v>81.959233958929318</v>
      </c>
      <c r="Q129" s="133">
        <v>78.354261873503134</v>
      </c>
      <c r="R129" s="132">
        <v>69.851415876784884</v>
      </c>
      <c r="S129" s="134">
        <v>46.126520286642588</v>
      </c>
      <c r="T129" s="134">
        <v>84.985187084879271</v>
      </c>
      <c r="U129" s="134">
        <v>59.461236592693531</v>
      </c>
      <c r="V129" s="134">
        <v>70.549004292069881</v>
      </c>
      <c r="W129" s="134">
        <v>61.411089409704879</v>
      </c>
      <c r="X129" s="134">
        <v>83.906314088222274</v>
      </c>
      <c r="Y129" s="134">
        <v>92.545888809117884</v>
      </c>
      <c r="Z129" s="134">
        <v>46.820467194210224</v>
      </c>
      <c r="AA129" s="134">
        <v>66.262211598463949</v>
      </c>
      <c r="AB129" s="134">
        <v>87.889960884506067</v>
      </c>
      <c r="AC129" s="134">
        <v>93.903636378504501</v>
      </c>
      <c r="AD129" s="134">
        <v>87.067867280141513</v>
      </c>
      <c r="AE129" s="134">
        <v>70.404557226706444</v>
      </c>
      <c r="AF129" s="134">
        <v>70.267306532338964</v>
      </c>
      <c r="AG129" s="134">
        <v>59.173500052622629</v>
      </c>
      <c r="AH129" s="134">
        <v>76.952292763070389</v>
      </c>
      <c r="AI129" s="134">
        <v>93.058205480082705</v>
      </c>
      <c r="AJ129" s="134">
        <v>64.888415098279424</v>
      </c>
      <c r="AK129" s="134">
        <v>85.498222833333031</v>
      </c>
      <c r="AL129" s="134">
        <v>61.591986182721762</v>
      </c>
      <c r="AM129" s="134">
        <v>92.851917812840682</v>
      </c>
      <c r="AN129" s="134">
        <v>75.077257267847443</v>
      </c>
      <c r="AO129" s="134">
        <v>65.990586113147955</v>
      </c>
      <c r="AP129" s="134">
        <v>72.168097234397806</v>
      </c>
      <c r="AQ129" s="134">
        <v>63.133270629267521</v>
      </c>
      <c r="AR129" s="134">
        <v>59.552657602385452</v>
      </c>
      <c r="AS129" s="134">
        <v>81.153509207532622</v>
      </c>
      <c r="AT129" s="134">
        <v>60.670810484503669</v>
      </c>
      <c r="AU129" s="134">
        <v>84.702273827345238</v>
      </c>
      <c r="AV129" s="131">
        <v>54.44770521052299</v>
      </c>
      <c r="AW129" s="425"/>
      <c r="AX129" s="425"/>
      <c r="AY129" s="425"/>
      <c r="AZ129" s="199"/>
      <c r="BA129" s="1091"/>
      <c r="BB129" s="588" t="s">
        <v>48</v>
      </c>
      <c r="BC129" s="60" t="s">
        <v>35</v>
      </c>
      <c r="BD129" s="56" t="s">
        <v>35</v>
      </c>
      <c r="BE129" s="56" t="s">
        <v>35</v>
      </c>
      <c r="BF129" s="56" t="s">
        <v>35</v>
      </c>
      <c r="BG129" s="51" t="s">
        <v>35</v>
      </c>
      <c r="BH129" s="60" t="s">
        <v>35</v>
      </c>
      <c r="BI129" s="56" t="s">
        <v>35</v>
      </c>
      <c r="BJ129" s="56" t="s">
        <v>35</v>
      </c>
      <c r="BK129" s="56" t="s">
        <v>35</v>
      </c>
      <c r="BL129" s="51" t="s">
        <v>35</v>
      </c>
      <c r="BM129" s="60" t="s">
        <v>35</v>
      </c>
      <c r="BN129" s="56" t="s">
        <v>35</v>
      </c>
      <c r="BO129" s="56" t="s">
        <v>35</v>
      </c>
      <c r="BP129" s="56" t="s">
        <v>35</v>
      </c>
      <c r="BQ129" s="51" t="s">
        <v>35</v>
      </c>
      <c r="BR129" s="60" t="s">
        <v>35</v>
      </c>
      <c r="BS129" s="56" t="s">
        <v>35</v>
      </c>
      <c r="BT129" s="56" t="s">
        <v>35</v>
      </c>
      <c r="BU129" s="56" t="s">
        <v>35</v>
      </c>
      <c r="BV129" s="56" t="s">
        <v>35</v>
      </c>
      <c r="BW129" s="56" t="s">
        <v>35</v>
      </c>
      <c r="BX129" s="56" t="s">
        <v>35</v>
      </c>
      <c r="BY129" s="45" t="s">
        <v>35</v>
      </c>
      <c r="BZ129" s="45" t="s">
        <v>35</v>
      </c>
      <c r="CA129" s="45" t="s">
        <v>35</v>
      </c>
      <c r="CB129" s="45" t="s">
        <v>35</v>
      </c>
      <c r="CC129" s="45" t="s">
        <v>35</v>
      </c>
      <c r="CD129" s="45" t="s">
        <v>35</v>
      </c>
      <c r="CE129" s="45" t="s">
        <v>35</v>
      </c>
      <c r="CF129" s="45" t="s">
        <v>35</v>
      </c>
      <c r="CG129" s="45" t="s">
        <v>35</v>
      </c>
      <c r="CH129" s="45" t="s">
        <v>35</v>
      </c>
      <c r="CI129" s="45" t="s">
        <v>35</v>
      </c>
      <c r="CJ129" s="45" t="s">
        <v>35</v>
      </c>
      <c r="CK129" s="45" t="s">
        <v>35</v>
      </c>
      <c r="CL129" s="45" t="s">
        <v>35</v>
      </c>
      <c r="CM129" s="45" t="s">
        <v>35</v>
      </c>
      <c r="CN129" s="45" t="s">
        <v>35</v>
      </c>
      <c r="CO129" s="45" t="s">
        <v>35</v>
      </c>
      <c r="CP129" s="45" t="s">
        <v>35</v>
      </c>
      <c r="CQ129" s="45" t="s">
        <v>35</v>
      </c>
      <c r="CR129" s="45" t="s">
        <v>35</v>
      </c>
      <c r="CS129" s="45" t="s">
        <v>35</v>
      </c>
      <c r="CT129" s="45" t="s">
        <v>35</v>
      </c>
      <c r="CU129" s="45" t="s">
        <v>35</v>
      </c>
      <c r="CV129" s="45" t="s">
        <v>35</v>
      </c>
      <c r="CW129" s="7"/>
      <c r="CX129" s="7"/>
      <c r="CY129" s="7"/>
      <c r="CZ129" s="7"/>
    </row>
    <row r="130" s="333" customFormat="true" ht="15" hidden="true" customHeight="true" x14ac:dyDescent="0.2">
      <c r="A130" s="1082" t="s">
        <v>47</v>
      </c>
      <c r="B130" s="385" t="s">
        <v>42</v>
      </c>
      <c r="C130" s="391"/>
      <c r="D130" s="392"/>
      <c r="E130" s="392"/>
      <c r="F130" s="392"/>
      <c r="G130" s="393"/>
      <c r="H130" s="394"/>
      <c r="I130" s="392"/>
      <c r="J130" s="392"/>
      <c r="K130" s="392"/>
      <c r="L130" s="395"/>
      <c r="M130" s="391"/>
      <c r="N130" s="392"/>
      <c r="O130" s="392"/>
      <c r="P130" s="392"/>
      <c r="Q130" s="393"/>
      <c r="R130" s="394"/>
      <c r="S130" s="392"/>
      <c r="T130" s="392"/>
      <c r="U130" s="392"/>
      <c r="V130" s="392"/>
      <c r="W130" s="392"/>
      <c r="X130" s="392"/>
      <c r="Y130" s="392"/>
      <c r="Z130" s="392"/>
      <c r="AA130" s="392"/>
      <c r="AB130" s="395"/>
      <c r="AC130" s="395"/>
      <c r="AD130" s="395"/>
      <c r="AE130" s="395"/>
      <c r="AF130" s="395"/>
      <c r="AG130" s="395"/>
      <c r="AH130" s="395"/>
      <c r="AI130" s="395"/>
      <c r="AJ130" s="395"/>
      <c r="AK130" s="395"/>
      <c r="AL130" s="395"/>
      <c r="AM130" s="395"/>
      <c r="AN130" s="395"/>
      <c r="AO130" s="395"/>
      <c r="AP130" s="395"/>
      <c r="AQ130" s="395"/>
      <c r="AR130" s="395"/>
      <c r="AS130" s="395"/>
      <c r="AT130" s="395"/>
      <c r="AU130" s="395"/>
      <c r="AV130" s="395"/>
      <c r="AW130" s="2"/>
      <c r="AX130" s="2"/>
      <c r="AY130" s="2"/>
      <c r="AZ130" s="191"/>
      <c r="BB130" s="335"/>
      <c r="BZ130" s="361"/>
      <c r="CA130" s="361"/>
      <c r="CB130" s="361"/>
      <c r="CC130" s="361"/>
      <c r="CD130" s="361"/>
      <c r="CE130" s="361"/>
      <c r="CF130" s="361"/>
      <c r="CG130" s="361"/>
      <c r="CH130" s="361"/>
      <c r="CI130" s="361"/>
      <c r="CJ130" s="361"/>
      <c r="CK130" s="361"/>
      <c r="CL130" s="361"/>
      <c r="CM130" s="361"/>
      <c r="CN130" s="361"/>
      <c r="CO130" s="361"/>
      <c r="CP130" s="361"/>
      <c r="CQ130" s="361"/>
      <c r="CR130" s="361"/>
      <c r="CS130" s="361"/>
      <c r="CT130" s="361"/>
      <c r="CU130" s="361"/>
      <c r="CV130" s="361"/>
      <c r="CW130" s="361"/>
      <c r="CX130" s="361"/>
      <c r="CY130" s="361"/>
      <c r="CZ130" s="361"/>
    </row>
    <row r="131" s="333" customFormat="true" ht="15" hidden="true" customHeight="true" x14ac:dyDescent="0.2">
      <c r="A131" s="1083"/>
      <c r="B131" s="382" t="s">
        <v>46</v>
      </c>
      <c r="C131" s="396"/>
      <c r="D131" s="397"/>
      <c r="E131" s="397"/>
      <c r="F131" s="397"/>
      <c r="G131" s="398"/>
      <c r="H131" s="399"/>
      <c r="I131" s="397"/>
      <c r="J131" s="397"/>
      <c r="K131" s="397"/>
      <c r="L131" s="400"/>
      <c r="M131" s="396"/>
      <c r="N131" s="397"/>
      <c r="O131" s="397"/>
      <c r="P131" s="397"/>
      <c r="Q131" s="398"/>
      <c r="R131" s="399"/>
      <c r="S131" s="397"/>
      <c r="T131" s="397"/>
      <c r="U131" s="397"/>
      <c r="V131" s="397"/>
      <c r="W131" s="397"/>
      <c r="X131" s="397"/>
      <c r="Y131" s="397"/>
      <c r="Z131" s="397"/>
      <c r="AA131" s="397"/>
      <c r="AB131" s="400"/>
      <c r="AC131" s="400"/>
      <c r="AD131" s="400"/>
      <c r="AE131" s="400"/>
      <c r="AF131" s="400"/>
      <c r="AG131" s="400"/>
      <c r="AH131" s="400"/>
      <c r="AI131" s="400"/>
      <c r="AJ131" s="400"/>
      <c r="AK131" s="400"/>
      <c r="AL131" s="400"/>
      <c r="AM131" s="400"/>
      <c r="AN131" s="400"/>
      <c r="AO131" s="400"/>
      <c r="AP131" s="400"/>
      <c r="AQ131" s="400"/>
      <c r="AR131" s="400"/>
      <c r="AS131" s="400"/>
      <c r="AT131" s="400"/>
      <c r="AU131" s="400"/>
      <c r="AV131" s="400"/>
      <c r="AW131" s="2"/>
      <c r="AX131" s="2"/>
      <c r="AY131" s="2"/>
      <c r="AZ131" s="191"/>
      <c r="BB131" s="335"/>
      <c r="BZ131" s="361"/>
      <c r="CA131" s="361"/>
      <c r="CB131" s="361"/>
      <c r="CC131" s="361"/>
      <c r="CD131" s="361"/>
      <c r="CE131" s="361"/>
      <c r="CF131" s="361"/>
      <c r="CG131" s="361"/>
      <c r="CH131" s="361"/>
      <c r="CI131" s="361"/>
      <c r="CJ131" s="361"/>
      <c r="CK131" s="361"/>
      <c r="CL131" s="361"/>
      <c r="CM131" s="361"/>
      <c r="CN131" s="361"/>
      <c r="CO131" s="361"/>
      <c r="CP131" s="361"/>
      <c r="CQ131" s="361"/>
      <c r="CR131" s="361"/>
      <c r="CS131" s="361"/>
      <c r="CT131" s="361"/>
      <c r="CU131" s="361"/>
      <c r="CV131" s="361"/>
      <c r="CW131" s="361"/>
      <c r="CX131" s="361"/>
      <c r="CY131" s="361"/>
      <c r="CZ131" s="361"/>
    </row>
    <row r="132" s="333" customFormat="true" ht="15" hidden="true" customHeight="true" x14ac:dyDescent="0.2">
      <c r="A132" s="1084"/>
      <c r="B132" s="383" t="s">
        <v>46</v>
      </c>
      <c r="C132" s="401"/>
      <c r="D132" s="402"/>
      <c r="E132" s="402"/>
      <c r="F132" s="402"/>
      <c r="G132" s="403"/>
      <c r="H132" s="404"/>
      <c r="I132" s="402"/>
      <c r="J132" s="402"/>
      <c r="K132" s="402"/>
      <c r="L132" s="405"/>
      <c r="M132" s="401"/>
      <c r="N132" s="402"/>
      <c r="O132" s="402"/>
      <c r="P132" s="402"/>
      <c r="Q132" s="403"/>
      <c r="R132" s="16"/>
      <c r="S132" s="15"/>
      <c r="T132" s="15"/>
      <c r="U132" s="15"/>
      <c r="V132" s="15"/>
      <c r="W132" s="15"/>
      <c r="X132" s="15"/>
      <c r="Y132" s="15"/>
      <c r="Z132" s="15"/>
      <c r="AA132" s="15"/>
      <c r="AB132" s="14"/>
      <c r="AC132" s="14"/>
      <c r="AD132" s="14"/>
      <c r="AE132" s="14"/>
      <c r="AF132" s="14"/>
      <c r="AG132" s="14"/>
      <c r="AH132" s="14"/>
      <c r="AI132" s="14"/>
      <c r="AJ132" s="14"/>
      <c r="AK132" s="14"/>
      <c r="AL132" s="14"/>
      <c r="AM132" s="14"/>
      <c r="AN132" s="14"/>
      <c r="AO132" s="14"/>
      <c r="AP132" s="14"/>
      <c r="AQ132" s="14"/>
      <c r="AR132" s="14"/>
      <c r="AS132" s="14"/>
      <c r="AT132" s="14"/>
      <c r="AU132" s="14"/>
      <c r="AV132" s="14"/>
      <c r="AW132" s="2"/>
      <c r="AX132" s="2"/>
      <c r="AY132" s="2"/>
      <c r="AZ132" s="191"/>
      <c r="BB132" s="335"/>
      <c r="BZ132" s="361"/>
      <c r="CA132" s="361"/>
      <c r="CB132" s="361"/>
      <c r="CC132" s="361"/>
      <c r="CD132" s="361"/>
      <c r="CE132" s="361"/>
      <c r="CF132" s="361"/>
      <c r="CG132" s="361"/>
      <c r="CH132" s="361"/>
      <c r="CI132" s="361"/>
      <c r="CJ132" s="361"/>
      <c r="CK132" s="361"/>
      <c r="CL132" s="361"/>
      <c r="CM132" s="361"/>
      <c r="CN132" s="361"/>
      <c r="CO132" s="361"/>
      <c r="CP132" s="361"/>
      <c r="CQ132" s="361"/>
      <c r="CR132" s="361"/>
      <c r="CS132" s="361"/>
      <c r="CT132" s="361"/>
      <c r="CU132" s="361"/>
      <c r="CV132" s="361"/>
      <c r="CW132" s="361"/>
      <c r="CX132" s="361"/>
      <c r="CY132" s="361"/>
      <c r="CZ132" s="361"/>
    </row>
    <row r="133" s="337" customFormat="true" ht="15" customHeight="true" x14ac:dyDescent="0.2">
      <c r="A133" s="332"/>
      <c r="B133" s="384"/>
      <c r="C133" s="1085" t="s">
        <v>114</v>
      </c>
      <c r="D133" s="1086"/>
      <c r="E133" s="1086"/>
      <c r="F133" s="1086"/>
      <c r="G133" s="1087"/>
      <c r="H133" s="1062" t="s">
        <v>38</v>
      </c>
      <c r="I133" s="1063"/>
      <c r="J133" s="1063"/>
      <c r="K133" s="1063"/>
      <c r="L133" s="1064"/>
      <c r="M133" s="1081" t="s">
        <v>37</v>
      </c>
      <c r="N133" s="1063"/>
      <c r="O133" s="1063"/>
      <c r="P133" s="1063"/>
      <c r="Q133" s="1064"/>
      <c r="R133" s="18" t="s">
        <v>137</v>
      </c>
      <c r="S133" s="415"/>
      <c r="T133" s="415"/>
      <c r="U133" s="415"/>
      <c r="V133" s="415"/>
      <c r="W133" s="415"/>
      <c r="X133" s="415"/>
      <c r="Y133" s="415"/>
      <c r="Z133" s="415"/>
      <c r="AA133" s="415"/>
      <c r="AB133" s="415"/>
      <c r="AC133" s="415"/>
      <c r="AD133" s="415"/>
      <c r="AE133" s="415"/>
      <c r="AF133" s="415"/>
      <c r="AG133" s="415"/>
      <c r="AH133" s="415"/>
      <c r="AI133" s="415"/>
      <c r="AJ133" s="415"/>
      <c r="AK133" s="415"/>
      <c r="AL133" s="415"/>
      <c r="AM133" s="415"/>
      <c r="AN133" s="415"/>
      <c r="AO133" s="415"/>
      <c r="AP133" s="415"/>
      <c r="AQ133" s="415"/>
      <c r="AR133" s="415"/>
      <c r="AS133" s="415"/>
      <c r="AT133" s="415"/>
      <c r="AU133" s="415"/>
      <c r="AV133" s="415"/>
      <c r="AW133" s="425"/>
      <c r="AX133" s="425"/>
      <c r="AY133" s="425"/>
      <c r="AZ133" s="199"/>
      <c r="BA133" s="362" t="s">
        <v>128</v>
      </c>
      <c r="BB133" s="318" t="s">
        <v>98</v>
      </c>
      <c r="BC133" s="1065" t="s">
        <v>114</v>
      </c>
      <c r="BD133" s="1066"/>
      <c r="BE133" s="1066"/>
      <c r="BF133" s="1066"/>
      <c r="BG133" s="1090"/>
      <c r="BH133" s="1065" t="s">
        <v>38</v>
      </c>
      <c r="BI133" s="1066"/>
      <c r="BJ133" s="1066"/>
      <c r="BK133" s="1066"/>
      <c r="BL133" s="1090"/>
      <c r="BM133" s="1065" t="s">
        <v>37</v>
      </c>
      <c r="BN133" s="1066"/>
      <c r="BO133" s="1066"/>
      <c r="BP133" s="1066"/>
      <c r="BQ133" s="1067"/>
      <c r="BR133" s="17" t="s">
        <v>137</v>
      </c>
      <c r="BS133" s="415"/>
      <c r="BT133" s="415"/>
      <c r="BU133" s="415"/>
      <c r="BV133" s="415"/>
      <c r="BW133" s="415"/>
      <c r="BX133" s="415"/>
      <c r="BY133" s="415"/>
      <c r="BZ133" s="426"/>
      <c r="CA133" s="426"/>
      <c r="CB133" s="426"/>
      <c r="CC133" s="426"/>
      <c r="CD133" s="426"/>
      <c r="CE133" s="426"/>
      <c r="CF133" s="426"/>
      <c r="CG133" s="426"/>
      <c r="CH133" s="426"/>
      <c r="CI133" s="426"/>
      <c r="CJ133" s="426"/>
      <c r="CK133" s="426"/>
      <c r="CL133" s="426"/>
      <c r="CM133" s="426"/>
      <c r="CN133" s="426"/>
      <c r="CO133" s="426"/>
      <c r="CP133" s="426"/>
      <c r="CQ133" s="426"/>
      <c r="CR133" s="426"/>
      <c r="CS133" s="426"/>
      <c r="CT133" s="426"/>
      <c r="CU133" s="426"/>
      <c r="CV133" s="426"/>
      <c r="CW133" s="360"/>
      <c r="CX133" s="360"/>
      <c r="CY133" s="360"/>
      <c r="CZ133" s="360"/>
    </row>
    <row r="134" s="337" customFormat="true" ht="24" x14ac:dyDescent="0.2">
      <c r="A134" s="350" t="s">
        <v>69</v>
      </c>
      <c r="B134" s="384"/>
      <c r="C134" s="407" t="s">
        <v>0</v>
      </c>
      <c r="D134" s="578" t="s">
        <v>1</v>
      </c>
      <c r="E134" s="578" t="s">
        <v>2</v>
      </c>
      <c r="F134" s="578" t="s">
        <v>3</v>
      </c>
      <c r="G134" s="579" t="s">
        <v>4</v>
      </c>
      <c r="H134" s="389" t="s">
        <v>0</v>
      </c>
      <c r="I134" s="581" t="s">
        <v>1</v>
      </c>
      <c r="J134" s="581" t="s">
        <v>2</v>
      </c>
      <c r="K134" s="581" t="s">
        <v>3</v>
      </c>
      <c r="L134" s="582" t="s">
        <v>4</v>
      </c>
      <c r="M134" s="390" t="s">
        <v>0</v>
      </c>
      <c r="N134" s="581" t="s">
        <v>1</v>
      </c>
      <c r="O134" s="581" t="s">
        <v>2</v>
      </c>
      <c r="P134" s="581" t="s">
        <v>3</v>
      </c>
      <c r="Q134" s="577" t="s">
        <v>4</v>
      </c>
      <c r="R134" s="389" t="s">
        <v>147</v>
      </c>
      <c r="S134" s="581" t="s">
        <v>148</v>
      </c>
      <c r="T134" s="581" t="s">
        <v>149</v>
      </c>
      <c r="U134" s="581" t="s">
        <v>430</v>
      </c>
      <c r="V134" s="581" t="s">
        <v>150</v>
      </c>
      <c r="W134" s="581" t="s">
        <v>151</v>
      </c>
      <c r="X134" s="581" t="s">
        <v>432</v>
      </c>
      <c r="Y134" s="581" t="s">
        <v>488</v>
      </c>
      <c r="Z134" s="581" t="s">
        <v>433</v>
      </c>
      <c r="AA134" s="581" t="s">
        <v>152</v>
      </c>
      <c r="AB134" s="581" t="s">
        <v>153</v>
      </c>
      <c r="AC134" s="581" t="s">
        <v>435</v>
      </c>
      <c r="AD134" s="581" t="s">
        <v>489</v>
      </c>
      <c r="AE134" s="581" t="s">
        <v>154</v>
      </c>
      <c r="AF134" s="581" t="s">
        <v>155</v>
      </c>
      <c r="AG134" s="581" t="s">
        <v>156</v>
      </c>
      <c r="AH134" s="581" t="s">
        <v>157</v>
      </c>
      <c r="AI134" s="581" t="s">
        <v>436</v>
      </c>
      <c r="AJ134" s="581" t="s">
        <v>158</v>
      </c>
      <c r="AK134" s="581" t="s">
        <v>159</v>
      </c>
      <c r="AL134" s="581" t="s">
        <v>160</v>
      </c>
      <c r="AM134" s="581" t="s">
        <v>437</v>
      </c>
      <c r="AN134" s="581" t="s">
        <v>161</v>
      </c>
      <c r="AO134" s="581" t="s">
        <v>162</v>
      </c>
      <c r="AP134" s="581" t="s">
        <v>163</v>
      </c>
      <c r="AQ134" s="581" t="s">
        <v>164</v>
      </c>
      <c r="AR134" s="581" t="s">
        <v>438</v>
      </c>
      <c r="AS134" s="581" t="s">
        <v>165</v>
      </c>
      <c r="AT134" s="581" t="s">
        <v>573</v>
      </c>
      <c r="AU134" s="581" t="s">
        <v>166</v>
      </c>
      <c r="AV134" s="582" t="s">
        <v>167</v>
      </c>
      <c r="AW134" s="425"/>
      <c r="AX134" s="425"/>
      <c r="AY134" s="425"/>
      <c r="AZ134" s="199"/>
      <c r="BA134" s="350" t="s">
        <v>116</v>
      </c>
      <c r="BB134" s="349"/>
      <c r="BC134" s="437" t="s">
        <v>0</v>
      </c>
      <c r="BD134" s="554" t="s">
        <v>1</v>
      </c>
      <c r="BE134" s="554" t="s">
        <v>2</v>
      </c>
      <c r="BF134" s="554" t="s">
        <v>3</v>
      </c>
      <c r="BG134" s="438" t="s">
        <v>4</v>
      </c>
      <c r="BH134" s="437" t="s">
        <v>0</v>
      </c>
      <c r="BI134" s="554" t="s">
        <v>1</v>
      </c>
      <c r="BJ134" s="554" t="s">
        <v>2</v>
      </c>
      <c r="BK134" s="554" t="s">
        <v>3</v>
      </c>
      <c r="BL134" s="438" t="s">
        <v>4</v>
      </c>
      <c r="BM134" s="437" t="s">
        <v>0</v>
      </c>
      <c r="BN134" s="554" t="s">
        <v>1</v>
      </c>
      <c r="BO134" s="554" t="s">
        <v>2</v>
      </c>
      <c r="BP134" s="554" t="s">
        <v>3</v>
      </c>
      <c r="BQ134" s="438" t="s">
        <v>4</v>
      </c>
      <c r="BR134" s="437" t="s">
        <v>147</v>
      </c>
      <c r="BS134" s="554" t="s">
        <v>148</v>
      </c>
      <c r="BT134" s="554" t="s">
        <v>149</v>
      </c>
      <c r="BU134" s="554" t="s">
        <v>430</v>
      </c>
      <c r="BV134" s="554" t="s">
        <v>150</v>
      </c>
      <c r="BW134" s="554" t="s">
        <v>151</v>
      </c>
      <c r="BX134" s="554" t="s">
        <v>432</v>
      </c>
      <c r="BY134" s="555" t="s">
        <v>488</v>
      </c>
      <c r="BZ134" s="555" t="s">
        <v>433</v>
      </c>
      <c r="CA134" s="555" t="s">
        <v>152</v>
      </c>
      <c r="CB134" s="555" t="s">
        <v>153</v>
      </c>
      <c r="CC134" s="555" t="s">
        <v>435</v>
      </c>
      <c r="CD134" s="555" t="s">
        <v>489</v>
      </c>
      <c r="CE134" s="555" t="s">
        <v>154</v>
      </c>
      <c r="CF134" s="555" t="s">
        <v>155</v>
      </c>
      <c r="CG134" s="555" t="s">
        <v>156</v>
      </c>
      <c r="CH134" s="555" t="s">
        <v>157</v>
      </c>
      <c r="CI134" s="555" t="s">
        <v>436</v>
      </c>
      <c r="CJ134" s="555" t="s">
        <v>158</v>
      </c>
      <c r="CK134" s="555" t="s">
        <v>159</v>
      </c>
      <c r="CL134" s="555" t="s">
        <v>160</v>
      </c>
      <c r="CM134" s="555" t="s">
        <v>437</v>
      </c>
      <c r="CN134" s="555" t="s">
        <v>161</v>
      </c>
      <c r="CO134" s="555" t="s">
        <v>162</v>
      </c>
      <c r="CP134" s="555" t="s">
        <v>163</v>
      </c>
      <c r="CQ134" s="555" t="s">
        <v>164</v>
      </c>
      <c r="CR134" s="555" t="s">
        <v>438</v>
      </c>
      <c r="CS134" s="555" t="s">
        <v>165</v>
      </c>
      <c r="CT134" s="555" t="s">
        <v>573</v>
      </c>
      <c r="CU134" s="555" t="s">
        <v>166</v>
      </c>
      <c r="CV134" s="555" t="s">
        <v>167</v>
      </c>
      <c r="CW134" s="201"/>
      <c r="CX134" s="201"/>
      <c r="CY134" s="201"/>
      <c r="CZ134" s="201"/>
    </row>
    <row r="135" s="337" customFormat="true" ht="15" customHeight="true" x14ac:dyDescent="0.2">
      <c r="A135" s="1068" t="s">
        <v>45</v>
      </c>
      <c r="B135" s="386" t="s">
        <v>44</v>
      </c>
      <c r="C135" s="145">
        <v>8.9151051789461717E-3</v>
      </c>
      <c r="D135" s="144">
        <v>5.7050682939658412E-2</v>
      </c>
      <c r="E135" s="144">
        <v>0.12306238456438606</v>
      </c>
      <c r="F135" s="144">
        <v>0.70733154868159198</v>
      </c>
      <c r="G135" s="143">
        <v>3.9174849729971277</v>
      </c>
      <c r="H135" s="142">
        <v>0.27570459307939787</v>
      </c>
      <c r="I135" s="144">
        <v>1.0506835607716536</v>
      </c>
      <c r="J135" s="144">
        <v>1.7817997969516244</v>
      </c>
      <c r="K135" s="144">
        <v>1.8228082430312449</v>
      </c>
      <c r="L135" s="141">
        <v>6.7731760042704163</v>
      </c>
      <c r="M135" s="145">
        <v>0</v>
      </c>
      <c r="N135" s="144">
        <v>0</v>
      </c>
      <c r="O135" s="144">
        <v>8.1356956410521375E-2</v>
      </c>
      <c r="P135" s="144">
        <v>0.16887272134778797</v>
      </c>
      <c r="Q135" s="143">
        <v>1.6297228922663289</v>
      </c>
      <c r="R135" s="142">
        <v>1.5801303556135637</v>
      </c>
      <c r="S135" s="144">
        <v>0</v>
      </c>
      <c r="T135" s="144">
        <v>0.21330411946055816</v>
      </c>
      <c r="U135" s="144">
        <v>0.15284038098210387</v>
      </c>
      <c r="V135" s="144">
        <v>1.8488147184106591</v>
      </c>
      <c r="W135" s="144">
        <v>0.23851908560433457</v>
      </c>
      <c r="X135" s="144">
        <v>1.3484826824583247</v>
      </c>
      <c r="Y135" s="144">
        <v>12.153909086758924</v>
      </c>
      <c r="Z135" s="144">
        <v>0</v>
      </c>
      <c r="AA135" s="144">
        <v>1.3433726022505064</v>
      </c>
      <c r="AB135" s="144">
        <v>5.4335497554609802</v>
      </c>
      <c r="AC135" s="144">
        <v>0.90854994304467951</v>
      </c>
      <c r="AD135" s="144">
        <v>4.0984131085777333</v>
      </c>
      <c r="AE135" s="144">
        <v>0</v>
      </c>
      <c r="AF135" s="144">
        <v>0.74414938032825173</v>
      </c>
      <c r="AG135" s="144">
        <v>4.9561374946554007E-2</v>
      </c>
      <c r="AH135" s="144">
        <v>0</v>
      </c>
      <c r="AI135" s="144">
        <v>20.722550482111664</v>
      </c>
      <c r="AJ135" s="144">
        <v>3.1801347432043632</v>
      </c>
      <c r="AK135" s="144">
        <v>0</v>
      </c>
      <c r="AL135" s="144">
        <v>0.12196507632669705</v>
      </c>
      <c r="AM135" s="144">
        <v>0</v>
      </c>
      <c r="AN135" s="144">
        <v>0.8687544830093874</v>
      </c>
      <c r="AO135" s="144">
        <v>0.15373893581718154</v>
      </c>
      <c r="AP135" s="144">
        <v>0.5586015615870078</v>
      </c>
      <c r="AQ135" s="144">
        <v>0</v>
      </c>
      <c r="AR135" s="144">
        <v>0</v>
      </c>
      <c r="AS135" s="144">
        <v>0.71892013978229974</v>
      </c>
      <c r="AT135" s="144">
        <v>2.8352878960241545</v>
      </c>
      <c r="AU135" s="144">
        <v>0</v>
      </c>
      <c r="AV135" s="141">
        <v>0</v>
      </c>
      <c r="AW135" s="425"/>
      <c r="AX135" s="425"/>
      <c r="AY135" s="425"/>
      <c r="AZ135" s="199"/>
      <c r="BA135" s="1088" t="s">
        <v>45</v>
      </c>
      <c r="BB135" s="587" t="s">
        <v>44</v>
      </c>
      <c r="BC135" s="62" t="s">
        <v>35</v>
      </c>
      <c r="BD135" s="58" t="s">
        <v>35</v>
      </c>
      <c r="BE135" s="58" t="s">
        <v>35</v>
      </c>
      <c r="BF135" s="58" t="s">
        <v>35</v>
      </c>
      <c r="BG135" s="53" t="s">
        <v>35</v>
      </c>
      <c r="BH135" s="62" t="s">
        <v>35</v>
      </c>
      <c r="BI135" s="58" t="s">
        <v>35</v>
      </c>
      <c r="BJ135" s="58" t="s">
        <v>35</v>
      </c>
      <c r="BK135" s="58" t="s">
        <v>35</v>
      </c>
      <c r="BL135" s="53" t="s">
        <v>35</v>
      </c>
      <c r="BM135" s="62" t="s">
        <v>35</v>
      </c>
      <c r="BN135" s="58" t="s">
        <v>35</v>
      </c>
      <c r="BO135" s="58" t="s">
        <v>35</v>
      </c>
      <c r="BP135" s="58" t="s">
        <v>35</v>
      </c>
      <c r="BQ135" s="53" t="s">
        <v>35</v>
      </c>
      <c r="BR135" s="62" t="s">
        <v>35</v>
      </c>
      <c r="BS135" s="58" t="s">
        <v>35</v>
      </c>
      <c r="BT135" s="58" t="s">
        <v>35</v>
      </c>
      <c r="BU135" s="58" t="s">
        <v>35</v>
      </c>
      <c r="BV135" s="58" t="s">
        <v>35</v>
      </c>
      <c r="BW135" s="58" t="s">
        <v>35</v>
      </c>
      <c r="BX135" s="58" t="s">
        <v>35</v>
      </c>
      <c r="BY135" s="47" t="s">
        <v>35</v>
      </c>
      <c r="BZ135" s="47" t="s">
        <v>35</v>
      </c>
      <c r="CA135" s="47" t="s">
        <v>35</v>
      </c>
      <c r="CB135" s="47" t="s">
        <v>35</v>
      </c>
      <c r="CC135" s="47" t="s">
        <v>35</v>
      </c>
      <c r="CD135" s="47" t="s">
        <v>35</v>
      </c>
      <c r="CE135" s="47" t="s">
        <v>35</v>
      </c>
      <c r="CF135" s="47" t="s">
        <v>35</v>
      </c>
      <c r="CG135" s="47" t="s">
        <v>35</v>
      </c>
      <c r="CH135" s="47" t="s">
        <v>35</v>
      </c>
      <c r="CI135" s="47" t="s">
        <v>35</v>
      </c>
      <c r="CJ135" s="47" t="s">
        <v>35</v>
      </c>
      <c r="CK135" s="47" t="s">
        <v>35</v>
      </c>
      <c r="CL135" s="47" t="s">
        <v>35</v>
      </c>
      <c r="CM135" s="47" t="s">
        <v>35</v>
      </c>
      <c r="CN135" s="47" t="s">
        <v>35</v>
      </c>
      <c r="CO135" s="47" t="s">
        <v>35</v>
      </c>
      <c r="CP135" s="47" t="s">
        <v>35</v>
      </c>
      <c r="CQ135" s="47" t="s">
        <v>35</v>
      </c>
      <c r="CR135" s="47" t="s">
        <v>35</v>
      </c>
      <c r="CS135" s="47" t="s">
        <v>35</v>
      </c>
      <c r="CT135" s="47" t="s">
        <v>35</v>
      </c>
      <c r="CU135" s="47" t="s">
        <v>35</v>
      </c>
      <c r="CV135" s="47" t="s">
        <v>35</v>
      </c>
      <c r="CW135" s="7"/>
      <c r="CX135" s="7"/>
      <c r="CY135" s="7"/>
      <c r="CZ135" s="7"/>
    </row>
    <row r="136" s="337" customFormat="true" ht="15" customHeight="true" x14ac:dyDescent="0.2">
      <c r="A136" s="1069"/>
      <c r="B136" s="387" t="s">
        <v>43</v>
      </c>
      <c r="C136" s="140">
        <v>0.69286162971083742</v>
      </c>
      <c r="D136" s="139">
        <v>1.1815755132862609</v>
      </c>
      <c r="E136" s="139">
        <v>3.3624953429669411</v>
      </c>
      <c r="F136" s="139">
        <v>14.891539432810818</v>
      </c>
      <c r="G136" s="138">
        <v>36.547737874050775</v>
      </c>
      <c r="H136" s="137">
        <v>7.1704027859229109</v>
      </c>
      <c r="I136" s="139">
        <v>21.659593301478509</v>
      </c>
      <c r="J136" s="139">
        <v>33.111672615569518</v>
      </c>
      <c r="K136" s="139">
        <v>40.533717124590545</v>
      </c>
      <c r="L136" s="136">
        <v>38.18829442854765</v>
      </c>
      <c r="M136" s="140">
        <v>0.18651373368706783</v>
      </c>
      <c r="N136" s="139">
        <v>0.62278304253477523</v>
      </c>
      <c r="O136" s="139">
        <v>0.77491305719875903</v>
      </c>
      <c r="P136" s="139">
        <v>3.7168004139186217</v>
      </c>
      <c r="Q136" s="138">
        <v>15.543882053932609</v>
      </c>
      <c r="R136" s="137">
        <v>16.983460188475146</v>
      </c>
      <c r="S136" s="139">
        <v>33.885133819708116</v>
      </c>
      <c r="T136" s="139">
        <v>1.5453780645935065</v>
      </c>
      <c r="U136" s="139">
        <v>2.8025097550178417</v>
      </c>
      <c r="V136" s="139">
        <v>11.056395705585107</v>
      </c>
      <c r="W136" s="139">
        <v>6.2465401068419748</v>
      </c>
      <c r="X136" s="139">
        <v>2.1603983837164997</v>
      </c>
      <c r="Y136" s="139">
        <v>6.3422117139665373</v>
      </c>
      <c r="Z136" s="139">
        <v>2.2350230534861648</v>
      </c>
      <c r="AA136" s="139">
        <v>2.3019883544980866</v>
      </c>
      <c r="AB136" s="139">
        <v>19.881325855880007</v>
      </c>
      <c r="AC136" s="139">
        <v>0</v>
      </c>
      <c r="AD136" s="139">
        <v>7.0916297838358178</v>
      </c>
      <c r="AE136" s="139">
        <v>15.887529283528186</v>
      </c>
      <c r="AF136" s="139">
        <v>4.1718464556202539</v>
      </c>
      <c r="AG136" s="139">
        <v>11.148103771150199</v>
      </c>
      <c r="AH136" s="139">
        <v>15.681426288994802</v>
      </c>
      <c r="AI136" s="139">
        <v>12.939682188458859</v>
      </c>
      <c r="AJ136" s="139">
        <v>5.061948312160256</v>
      </c>
      <c r="AK136" s="139">
        <v>5.518854243801286</v>
      </c>
      <c r="AL136" s="139">
        <v>17.688649574201495</v>
      </c>
      <c r="AM136" s="139">
        <v>3.1182597739729641</v>
      </c>
      <c r="AN136" s="139">
        <v>19.715699181582153</v>
      </c>
      <c r="AO136" s="139">
        <v>12.127622857788017</v>
      </c>
      <c r="AP136" s="139">
        <v>3.2541293333990753</v>
      </c>
      <c r="AQ136" s="139">
        <v>12.175290882198723</v>
      </c>
      <c r="AR136" s="139">
        <v>1.9360628212215056</v>
      </c>
      <c r="AS136" s="139">
        <v>2.1401281274555886</v>
      </c>
      <c r="AT136" s="139">
        <v>2.3762764485880572</v>
      </c>
      <c r="AU136" s="139">
        <v>6.2382297486305642</v>
      </c>
      <c r="AV136" s="136">
        <v>20.486419449203837</v>
      </c>
      <c r="AW136" s="425"/>
      <c r="AX136" s="425"/>
      <c r="AY136" s="425"/>
      <c r="AZ136" s="199"/>
      <c r="BA136" s="1089"/>
      <c r="BB136" s="585" t="s">
        <v>43</v>
      </c>
      <c r="BC136" s="61" t="s">
        <v>35</v>
      </c>
      <c r="BD136" s="57" t="s">
        <v>35</v>
      </c>
      <c r="BE136" s="57" t="s">
        <v>35</v>
      </c>
      <c r="BF136" s="57" t="s">
        <v>35</v>
      </c>
      <c r="BG136" s="52" t="s">
        <v>35</v>
      </c>
      <c r="BH136" s="61" t="s">
        <v>35</v>
      </c>
      <c r="BI136" s="57" t="s">
        <v>35</v>
      </c>
      <c r="BJ136" s="57" t="s">
        <v>35</v>
      </c>
      <c r="BK136" s="57" t="s">
        <v>35</v>
      </c>
      <c r="BL136" s="52" t="s">
        <v>35</v>
      </c>
      <c r="BM136" s="61" t="s">
        <v>35</v>
      </c>
      <c r="BN136" s="57" t="s">
        <v>35</v>
      </c>
      <c r="BO136" s="57" t="s">
        <v>35</v>
      </c>
      <c r="BP136" s="57" t="s">
        <v>35</v>
      </c>
      <c r="BQ136" s="52" t="s">
        <v>35</v>
      </c>
      <c r="BR136" s="61" t="s">
        <v>35</v>
      </c>
      <c r="BS136" s="57" t="s">
        <v>35</v>
      </c>
      <c r="BT136" s="57" t="s">
        <v>35</v>
      </c>
      <c r="BU136" s="57" t="s">
        <v>35</v>
      </c>
      <c r="BV136" s="57" t="s">
        <v>35</v>
      </c>
      <c r="BW136" s="57" t="s">
        <v>35</v>
      </c>
      <c r="BX136" s="57" t="s">
        <v>35</v>
      </c>
      <c r="BY136" s="46" t="s">
        <v>35</v>
      </c>
      <c r="BZ136" s="46" t="s">
        <v>35</v>
      </c>
      <c r="CA136" s="46" t="s">
        <v>35</v>
      </c>
      <c r="CB136" s="46" t="s">
        <v>35</v>
      </c>
      <c r="CC136" s="46" t="s">
        <v>35</v>
      </c>
      <c r="CD136" s="46" t="s">
        <v>35</v>
      </c>
      <c r="CE136" s="46" t="s">
        <v>35</v>
      </c>
      <c r="CF136" s="46" t="s">
        <v>35</v>
      </c>
      <c r="CG136" s="46" t="s">
        <v>35</v>
      </c>
      <c r="CH136" s="46" t="s">
        <v>35</v>
      </c>
      <c r="CI136" s="46" t="s">
        <v>35</v>
      </c>
      <c r="CJ136" s="46" t="s">
        <v>35</v>
      </c>
      <c r="CK136" s="46" t="s">
        <v>35</v>
      </c>
      <c r="CL136" s="46" t="s">
        <v>35</v>
      </c>
      <c r="CM136" s="46" t="s">
        <v>35</v>
      </c>
      <c r="CN136" s="46" t="s">
        <v>35</v>
      </c>
      <c r="CO136" s="46" t="s">
        <v>35</v>
      </c>
      <c r="CP136" s="46" t="s">
        <v>35</v>
      </c>
      <c r="CQ136" s="46" t="s">
        <v>35</v>
      </c>
      <c r="CR136" s="46" t="s">
        <v>35</v>
      </c>
      <c r="CS136" s="46" t="s">
        <v>35</v>
      </c>
      <c r="CT136" s="46" t="s">
        <v>35</v>
      </c>
      <c r="CU136" s="46" t="s">
        <v>35</v>
      </c>
      <c r="CV136" s="46" t="s">
        <v>35</v>
      </c>
      <c r="CW136" s="7"/>
      <c r="CX136" s="7"/>
      <c r="CY136" s="7"/>
      <c r="CZ136" s="7"/>
    </row>
    <row r="137" s="337" customFormat="true" ht="15" customHeight="true" x14ac:dyDescent="0.2">
      <c r="A137" s="1069"/>
      <c r="B137" s="387" t="s">
        <v>42</v>
      </c>
      <c r="C137" s="140">
        <v>7.0818258182979834</v>
      </c>
      <c r="D137" s="139">
        <v>9.3638057876623417</v>
      </c>
      <c r="E137" s="139">
        <v>18.507884071513566</v>
      </c>
      <c r="F137" s="139">
        <v>41.471621196418894</v>
      </c>
      <c r="G137" s="138">
        <v>51.07392645284903</v>
      </c>
      <c r="H137" s="137">
        <v>31.724538097107942</v>
      </c>
      <c r="I137" s="139">
        <v>47.21870691011241</v>
      </c>
      <c r="J137" s="139">
        <v>53.969704847319342</v>
      </c>
      <c r="K137" s="139">
        <v>51.988676750731145</v>
      </c>
      <c r="L137" s="136">
        <v>48.744316832174306</v>
      </c>
      <c r="M137" s="140">
        <v>6.1075069775400674</v>
      </c>
      <c r="N137" s="139">
        <v>8.8075224732311455</v>
      </c>
      <c r="O137" s="139">
        <v>9.2303610039643686</v>
      </c>
      <c r="P137" s="139">
        <v>17.917230304706901</v>
      </c>
      <c r="Q137" s="138">
        <v>40.156857438367538</v>
      </c>
      <c r="R137" s="137">
        <v>50.015189093920441</v>
      </c>
      <c r="S137" s="139">
        <v>59.301749015736782</v>
      </c>
      <c r="T137" s="139">
        <v>12.780849396268113</v>
      </c>
      <c r="U137" s="139">
        <v>21.482450613693402</v>
      </c>
      <c r="V137" s="139">
        <v>31.061919661093825</v>
      </c>
      <c r="W137" s="139">
        <v>10.149953359118305</v>
      </c>
      <c r="X137" s="139">
        <v>45.51887631356594</v>
      </c>
      <c r="Y137" s="139">
        <v>55.030271340050177</v>
      </c>
      <c r="Z137" s="139">
        <v>21.077982681276801</v>
      </c>
      <c r="AA137" s="139">
        <v>6.1157903124780431</v>
      </c>
      <c r="AB137" s="139">
        <v>37.072172787317321</v>
      </c>
      <c r="AC137" s="139">
        <v>70.258032391108287</v>
      </c>
      <c r="AD137" s="139">
        <v>73.353811039670276</v>
      </c>
      <c r="AE137" s="139">
        <v>24.059383340321926</v>
      </c>
      <c r="AF137" s="139">
        <v>17.794171695943565</v>
      </c>
      <c r="AG137" s="139">
        <v>39.88687146562733</v>
      </c>
      <c r="AH137" s="139">
        <v>18.315606957136463</v>
      </c>
      <c r="AI137" s="139">
        <v>53.904149109921875</v>
      </c>
      <c r="AJ137" s="139">
        <v>24.332917356535386</v>
      </c>
      <c r="AK137" s="139">
        <v>12.506854015330932</v>
      </c>
      <c r="AL137" s="139">
        <v>30.088017996239756</v>
      </c>
      <c r="AM137" s="139">
        <v>24.211248506864742</v>
      </c>
      <c r="AN137" s="139">
        <v>24.613989908445532</v>
      </c>
      <c r="AO137" s="139">
        <v>7.4401572661987254</v>
      </c>
      <c r="AP137" s="139">
        <v>26.302161847813466</v>
      </c>
      <c r="AQ137" s="139">
        <v>6.1756295449608816</v>
      </c>
      <c r="AR137" s="139">
        <v>8.5292036372852422</v>
      </c>
      <c r="AS137" s="139">
        <v>4.9936271702801172</v>
      </c>
      <c r="AT137" s="139">
        <v>27.576608177882417</v>
      </c>
      <c r="AU137" s="139">
        <v>10.646638682850964</v>
      </c>
      <c r="AV137" s="136">
        <v>36.98014903242224</v>
      </c>
      <c r="AW137" s="425"/>
      <c r="AX137" s="425"/>
      <c r="AY137" s="425"/>
      <c r="AZ137" s="199"/>
      <c r="BA137" s="1089"/>
      <c r="BB137" s="585" t="s">
        <v>42</v>
      </c>
      <c r="BC137" s="61" t="s">
        <v>35</v>
      </c>
      <c r="BD137" s="57" t="s">
        <v>35</v>
      </c>
      <c r="BE137" s="57" t="s">
        <v>35</v>
      </c>
      <c r="BF137" s="57" t="s">
        <v>35</v>
      </c>
      <c r="BG137" s="52" t="s">
        <v>35</v>
      </c>
      <c r="BH137" s="61" t="s">
        <v>35</v>
      </c>
      <c r="BI137" s="57" t="s">
        <v>35</v>
      </c>
      <c r="BJ137" s="57" t="s">
        <v>35</v>
      </c>
      <c r="BK137" s="57" t="s">
        <v>35</v>
      </c>
      <c r="BL137" s="52" t="s">
        <v>35</v>
      </c>
      <c r="BM137" s="61" t="s">
        <v>35</v>
      </c>
      <c r="BN137" s="57" t="s">
        <v>35</v>
      </c>
      <c r="BO137" s="57" t="s">
        <v>35</v>
      </c>
      <c r="BP137" s="57" t="s">
        <v>35</v>
      </c>
      <c r="BQ137" s="52" t="s">
        <v>35</v>
      </c>
      <c r="BR137" s="61" t="s">
        <v>35</v>
      </c>
      <c r="BS137" s="57" t="s">
        <v>35</v>
      </c>
      <c r="BT137" s="57" t="s">
        <v>35</v>
      </c>
      <c r="BU137" s="57" t="s">
        <v>35</v>
      </c>
      <c r="BV137" s="57" t="s">
        <v>35</v>
      </c>
      <c r="BW137" s="57" t="s">
        <v>35</v>
      </c>
      <c r="BX137" s="57" t="s">
        <v>35</v>
      </c>
      <c r="BY137" s="46" t="s">
        <v>35</v>
      </c>
      <c r="BZ137" s="46" t="s">
        <v>35</v>
      </c>
      <c r="CA137" s="46" t="s">
        <v>35</v>
      </c>
      <c r="CB137" s="46" t="s">
        <v>35</v>
      </c>
      <c r="CC137" s="46" t="s">
        <v>35</v>
      </c>
      <c r="CD137" s="46" t="s">
        <v>35</v>
      </c>
      <c r="CE137" s="46" t="s">
        <v>35</v>
      </c>
      <c r="CF137" s="46" t="s">
        <v>35</v>
      </c>
      <c r="CG137" s="46" t="s">
        <v>35</v>
      </c>
      <c r="CH137" s="46" t="s">
        <v>35</v>
      </c>
      <c r="CI137" s="46" t="s">
        <v>35</v>
      </c>
      <c r="CJ137" s="46" t="s">
        <v>35</v>
      </c>
      <c r="CK137" s="46" t="s">
        <v>35</v>
      </c>
      <c r="CL137" s="46" t="s">
        <v>35</v>
      </c>
      <c r="CM137" s="46" t="s">
        <v>35</v>
      </c>
      <c r="CN137" s="46" t="s">
        <v>35</v>
      </c>
      <c r="CO137" s="46" t="s">
        <v>35</v>
      </c>
      <c r="CP137" s="46" t="s">
        <v>35</v>
      </c>
      <c r="CQ137" s="46" t="s">
        <v>35</v>
      </c>
      <c r="CR137" s="46" t="s">
        <v>35</v>
      </c>
      <c r="CS137" s="46" t="s">
        <v>35</v>
      </c>
      <c r="CT137" s="46" t="s">
        <v>35</v>
      </c>
      <c r="CU137" s="46" t="s">
        <v>35</v>
      </c>
      <c r="CV137" s="46" t="s">
        <v>35</v>
      </c>
      <c r="CW137" s="7"/>
      <c r="CX137" s="7"/>
      <c r="CY137" s="7"/>
      <c r="CZ137" s="7"/>
    </row>
    <row r="138" s="337" customFormat="true" ht="15" customHeight="true" x14ac:dyDescent="0.2">
      <c r="A138" s="1069"/>
      <c r="B138" s="387" t="s">
        <v>41</v>
      </c>
      <c r="C138" s="140">
        <v>71.074882012090939</v>
      </c>
      <c r="D138" s="139">
        <v>80.932534121203162</v>
      </c>
      <c r="E138" s="139">
        <v>73.836643825623099</v>
      </c>
      <c r="F138" s="139">
        <v>42.073268574675616</v>
      </c>
      <c r="G138" s="138">
        <v>8.4233681280249026</v>
      </c>
      <c r="H138" s="137">
        <v>58.684080125693242</v>
      </c>
      <c r="I138" s="139">
        <v>29.402615564368023</v>
      </c>
      <c r="J138" s="139">
        <v>11.136822740159404</v>
      </c>
      <c r="K138" s="139">
        <v>5.5296847894072885</v>
      </c>
      <c r="L138" s="136">
        <v>6.2942127350075383</v>
      </c>
      <c r="M138" s="140">
        <v>69.754800183991406</v>
      </c>
      <c r="N138" s="139">
        <v>77.678759639773986</v>
      </c>
      <c r="O138" s="139">
        <v>82.854488080071931</v>
      </c>
      <c r="P138" s="139">
        <v>74.589900181475983</v>
      </c>
      <c r="Q138" s="138">
        <v>41.969281642341322</v>
      </c>
      <c r="R138" s="137">
        <v>19.706421071615406</v>
      </c>
      <c r="S138" s="139">
        <v>6.7469538623487741</v>
      </c>
      <c r="T138" s="139">
        <v>81.458567922633947</v>
      </c>
      <c r="U138" s="139">
        <v>70.345925834085762</v>
      </c>
      <c r="V138" s="139">
        <v>54.988966977104234</v>
      </c>
      <c r="W138" s="139">
        <v>81.130561554818527</v>
      </c>
      <c r="X138" s="139">
        <v>15.422946154770678</v>
      </c>
      <c r="Y138" s="139">
        <v>25.23368475741642</v>
      </c>
      <c r="Z138" s="139">
        <v>69.809407293499049</v>
      </c>
      <c r="AA138" s="139">
        <v>87.011594083198489</v>
      </c>
      <c r="AB138" s="139">
        <v>36.973126445853858</v>
      </c>
      <c r="AC138" s="139">
        <v>15.307157630520932</v>
      </c>
      <c r="AD138" s="139">
        <v>13.259118771902056</v>
      </c>
      <c r="AE138" s="139">
        <v>57.178720952818715</v>
      </c>
      <c r="AF138" s="139">
        <v>69.0962712820603</v>
      </c>
      <c r="AG138" s="139">
        <v>29.578098185413687</v>
      </c>
      <c r="AH138" s="139">
        <v>55.378069379089425</v>
      </c>
      <c r="AI138" s="139">
        <v>12.433618219507586</v>
      </c>
      <c r="AJ138" s="139">
        <v>63.620219876724825</v>
      </c>
      <c r="AK138" s="139">
        <v>76.135934372979136</v>
      </c>
      <c r="AL138" s="139">
        <v>47.293402514779487</v>
      </c>
      <c r="AM138" s="139">
        <v>72.670491719162342</v>
      </c>
      <c r="AN138" s="139">
        <v>43.959523951068618</v>
      </c>
      <c r="AO138" s="139">
        <v>78.554765265599443</v>
      </c>
      <c r="AP138" s="139">
        <v>69.392349113931388</v>
      </c>
      <c r="AQ138" s="139">
        <v>72.729989205779006</v>
      </c>
      <c r="AR138" s="139">
        <v>74.331556847466445</v>
      </c>
      <c r="AS138" s="139">
        <v>78.182988041927189</v>
      </c>
      <c r="AT138" s="139">
        <v>65.706813116778079</v>
      </c>
      <c r="AU138" s="139">
        <v>60.568700497566056</v>
      </c>
      <c r="AV138" s="136">
        <v>34.991161887026173</v>
      </c>
      <c r="AW138" s="425"/>
      <c r="AX138" s="425"/>
      <c r="AY138" s="425"/>
      <c r="AZ138" s="199"/>
      <c r="BA138" s="1089"/>
      <c r="BB138" s="585" t="s">
        <v>41</v>
      </c>
      <c r="BC138" s="61" t="s">
        <v>35</v>
      </c>
      <c r="BD138" s="57" t="s">
        <v>35</v>
      </c>
      <c r="BE138" s="57" t="s">
        <v>35</v>
      </c>
      <c r="BF138" s="57" t="s">
        <v>35</v>
      </c>
      <c r="BG138" s="52" t="s">
        <v>35</v>
      </c>
      <c r="BH138" s="61" t="s">
        <v>35</v>
      </c>
      <c r="BI138" s="57" t="s">
        <v>35</v>
      </c>
      <c r="BJ138" s="57" t="s">
        <v>35</v>
      </c>
      <c r="BK138" s="57" t="s">
        <v>35</v>
      </c>
      <c r="BL138" s="52" t="s">
        <v>35</v>
      </c>
      <c r="BM138" s="61" t="s">
        <v>35</v>
      </c>
      <c r="BN138" s="57" t="s">
        <v>35</v>
      </c>
      <c r="BO138" s="57" t="s">
        <v>35</v>
      </c>
      <c r="BP138" s="57" t="s">
        <v>35</v>
      </c>
      <c r="BQ138" s="52" t="s">
        <v>35</v>
      </c>
      <c r="BR138" s="61" t="s">
        <v>35</v>
      </c>
      <c r="BS138" s="57" t="s">
        <v>35</v>
      </c>
      <c r="BT138" s="57" t="s">
        <v>35</v>
      </c>
      <c r="BU138" s="57" t="s">
        <v>35</v>
      </c>
      <c r="BV138" s="57" t="s">
        <v>35</v>
      </c>
      <c r="BW138" s="57" t="s">
        <v>35</v>
      </c>
      <c r="BX138" s="57" t="s">
        <v>35</v>
      </c>
      <c r="BY138" s="46" t="s">
        <v>35</v>
      </c>
      <c r="BZ138" s="46" t="s">
        <v>35</v>
      </c>
      <c r="CA138" s="46" t="s">
        <v>35</v>
      </c>
      <c r="CB138" s="46" t="s">
        <v>35</v>
      </c>
      <c r="CC138" s="46" t="s">
        <v>35</v>
      </c>
      <c r="CD138" s="46" t="s">
        <v>35</v>
      </c>
      <c r="CE138" s="46" t="s">
        <v>35</v>
      </c>
      <c r="CF138" s="46" t="s">
        <v>35</v>
      </c>
      <c r="CG138" s="46" t="s">
        <v>35</v>
      </c>
      <c r="CH138" s="46" t="s">
        <v>35</v>
      </c>
      <c r="CI138" s="46" t="s">
        <v>35</v>
      </c>
      <c r="CJ138" s="46" t="s">
        <v>35</v>
      </c>
      <c r="CK138" s="46" t="s">
        <v>35</v>
      </c>
      <c r="CL138" s="46" t="s">
        <v>35</v>
      </c>
      <c r="CM138" s="46" t="s">
        <v>35</v>
      </c>
      <c r="CN138" s="46" t="s">
        <v>35</v>
      </c>
      <c r="CO138" s="46" t="s">
        <v>35</v>
      </c>
      <c r="CP138" s="46" t="s">
        <v>35</v>
      </c>
      <c r="CQ138" s="46" t="s">
        <v>35</v>
      </c>
      <c r="CR138" s="46" t="s">
        <v>35</v>
      </c>
      <c r="CS138" s="46" t="s">
        <v>35</v>
      </c>
      <c r="CT138" s="46" t="s">
        <v>35</v>
      </c>
      <c r="CU138" s="46" t="s">
        <v>35</v>
      </c>
      <c r="CV138" s="46" t="s">
        <v>35</v>
      </c>
      <c r="CW138" s="7"/>
      <c r="CX138" s="7"/>
      <c r="CY138" s="7"/>
      <c r="CZ138" s="7"/>
    </row>
    <row r="139" s="337" customFormat="true" ht="15" customHeight="true" x14ac:dyDescent="0.2">
      <c r="A139" s="1069"/>
      <c r="B139" s="387" t="s">
        <v>19</v>
      </c>
      <c r="C139" s="140">
        <v>21.14151543472131</v>
      </c>
      <c r="D139" s="139">
        <v>8.4650338949084123</v>
      </c>
      <c r="E139" s="139">
        <v>4.1699143753320325</v>
      </c>
      <c r="F139" s="139">
        <v>0.85623924741324553</v>
      </c>
      <c r="G139" s="138">
        <v>3.7482572078205732E-2</v>
      </c>
      <c r="H139" s="137">
        <v>2.1452743981967011</v>
      </c>
      <c r="I139" s="139">
        <v>0.66840066326941072</v>
      </c>
      <c r="J139" s="139">
        <v>0</v>
      </c>
      <c r="K139" s="139">
        <v>0.12511309223974751</v>
      </c>
      <c r="L139" s="136">
        <v>0</v>
      </c>
      <c r="M139" s="140">
        <v>23.951179104781282</v>
      </c>
      <c r="N139" s="139">
        <v>12.890934844460089</v>
      </c>
      <c r="O139" s="139">
        <v>7.0588809023543604</v>
      </c>
      <c r="P139" s="139">
        <v>3.6071963785506158</v>
      </c>
      <c r="Q139" s="138">
        <v>0.70025597309175391</v>
      </c>
      <c r="R139" s="137">
        <v>11.714799290375504</v>
      </c>
      <c r="S139" s="139">
        <v>6.6163302206351221E-2</v>
      </c>
      <c r="T139" s="139">
        <v>4.0019004970439092</v>
      </c>
      <c r="U139" s="139">
        <v>5.2162734162209059</v>
      </c>
      <c r="V139" s="139">
        <v>1.0439029378061631</v>
      </c>
      <c r="W139" s="139">
        <v>2.2344258936169172</v>
      </c>
      <c r="X139" s="139">
        <v>35.549296465488531</v>
      </c>
      <c r="Y139" s="139">
        <v>1.2399231018079961</v>
      </c>
      <c r="Z139" s="139">
        <v>6.877586971737899</v>
      </c>
      <c r="AA139" s="139">
        <v>3.2272546475748274</v>
      </c>
      <c r="AB139" s="139">
        <v>0.63982515548791818</v>
      </c>
      <c r="AC139" s="139">
        <v>13.526260035326082</v>
      </c>
      <c r="AD139" s="139">
        <v>2.1970272960140971</v>
      </c>
      <c r="AE139" s="139">
        <v>2.874366423331161</v>
      </c>
      <c r="AF139" s="139">
        <v>8.1935611860475461</v>
      </c>
      <c r="AG139" s="139">
        <v>19.337365202862365</v>
      </c>
      <c r="AH139" s="139">
        <v>10.624897374779211</v>
      </c>
      <c r="AI139" s="139">
        <v>0</v>
      </c>
      <c r="AJ139" s="139">
        <v>3.8047797113751272</v>
      </c>
      <c r="AK139" s="139">
        <v>5.8383573678885021</v>
      </c>
      <c r="AL139" s="139">
        <v>4.8079648384524587</v>
      </c>
      <c r="AM139" s="139">
        <v>0</v>
      </c>
      <c r="AN139" s="139">
        <v>10.842032475894369</v>
      </c>
      <c r="AO139" s="139">
        <v>1.7237156745966313</v>
      </c>
      <c r="AP139" s="139">
        <v>0.4927581432690159</v>
      </c>
      <c r="AQ139" s="139">
        <v>8.9190903670614645</v>
      </c>
      <c r="AR139" s="139">
        <v>15.203176694026698</v>
      </c>
      <c r="AS139" s="139">
        <v>13.964336520554873</v>
      </c>
      <c r="AT139" s="139">
        <v>1.5050143607272017</v>
      </c>
      <c r="AU139" s="139">
        <v>22.546431070952348</v>
      </c>
      <c r="AV139" s="136">
        <v>7.5422696313477884</v>
      </c>
      <c r="AW139" s="425"/>
      <c r="AX139" s="425"/>
      <c r="AY139" s="425"/>
      <c r="AZ139" s="199"/>
      <c r="BA139" s="1089"/>
      <c r="BB139" s="585" t="s">
        <v>19</v>
      </c>
      <c r="BC139" s="61" t="s">
        <v>35</v>
      </c>
      <c r="BD139" s="57" t="s">
        <v>35</v>
      </c>
      <c r="BE139" s="57" t="s">
        <v>35</v>
      </c>
      <c r="BF139" s="57" t="s">
        <v>35</v>
      </c>
      <c r="BG139" s="52" t="s">
        <v>35</v>
      </c>
      <c r="BH139" s="61" t="s">
        <v>35</v>
      </c>
      <c r="BI139" s="57" t="s">
        <v>35</v>
      </c>
      <c r="BJ139" s="57" t="s">
        <v>35</v>
      </c>
      <c r="BK139" s="57" t="s">
        <v>35</v>
      </c>
      <c r="BL139" s="52" t="s">
        <v>35</v>
      </c>
      <c r="BM139" s="61" t="s">
        <v>35</v>
      </c>
      <c r="BN139" s="57" t="s">
        <v>35</v>
      </c>
      <c r="BO139" s="57" t="s">
        <v>35</v>
      </c>
      <c r="BP139" s="57" t="s">
        <v>35</v>
      </c>
      <c r="BQ139" s="52" t="s">
        <v>35</v>
      </c>
      <c r="BR139" s="61" t="s">
        <v>35</v>
      </c>
      <c r="BS139" s="57" t="s">
        <v>35</v>
      </c>
      <c r="BT139" s="57" t="s">
        <v>35</v>
      </c>
      <c r="BU139" s="57" t="s">
        <v>35</v>
      </c>
      <c r="BV139" s="57" t="s">
        <v>35</v>
      </c>
      <c r="BW139" s="57" t="s">
        <v>35</v>
      </c>
      <c r="BX139" s="57" t="s">
        <v>35</v>
      </c>
      <c r="BY139" s="46" t="s">
        <v>35</v>
      </c>
      <c r="BZ139" s="46" t="s">
        <v>35</v>
      </c>
      <c r="CA139" s="46" t="s">
        <v>35</v>
      </c>
      <c r="CB139" s="46" t="s">
        <v>35</v>
      </c>
      <c r="CC139" s="46" t="s">
        <v>35</v>
      </c>
      <c r="CD139" s="46" t="s">
        <v>35</v>
      </c>
      <c r="CE139" s="46" t="s">
        <v>35</v>
      </c>
      <c r="CF139" s="46" t="s">
        <v>35</v>
      </c>
      <c r="CG139" s="46" t="s">
        <v>35</v>
      </c>
      <c r="CH139" s="46" t="s">
        <v>35</v>
      </c>
      <c r="CI139" s="46" t="s">
        <v>35</v>
      </c>
      <c r="CJ139" s="46" t="s">
        <v>35</v>
      </c>
      <c r="CK139" s="46" t="s">
        <v>35</v>
      </c>
      <c r="CL139" s="46" t="s">
        <v>35</v>
      </c>
      <c r="CM139" s="46" t="s">
        <v>35</v>
      </c>
      <c r="CN139" s="46" t="s">
        <v>35</v>
      </c>
      <c r="CO139" s="46" t="s">
        <v>35</v>
      </c>
      <c r="CP139" s="46" t="s">
        <v>35</v>
      </c>
      <c r="CQ139" s="46" t="s">
        <v>35</v>
      </c>
      <c r="CR139" s="46" t="s">
        <v>35</v>
      </c>
      <c r="CS139" s="46" t="s">
        <v>35</v>
      </c>
      <c r="CT139" s="46" t="s">
        <v>35</v>
      </c>
      <c r="CU139" s="46" t="s">
        <v>35</v>
      </c>
      <c r="CV139" s="46" t="s">
        <v>35</v>
      </c>
      <c r="CW139" s="7"/>
      <c r="CX139" s="7"/>
      <c r="CY139" s="7"/>
      <c r="CZ139" s="7"/>
    </row>
    <row r="140" s="332" customFormat="true" ht="15" customHeight="true" x14ac:dyDescent="0.2">
      <c r="A140" s="1069" t="s">
        <v>106</v>
      </c>
      <c r="B140" s="387" t="s">
        <v>64</v>
      </c>
      <c r="C140" s="87" t="s">
        <v>35</v>
      </c>
      <c r="D140" s="82" t="s">
        <v>35</v>
      </c>
      <c r="E140" s="82" t="s">
        <v>35</v>
      </c>
      <c r="F140" s="82" t="s">
        <v>35</v>
      </c>
      <c r="G140" s="77" t="s">
        <v>35</v>
      </c>
      <c r="H140" s="72" t="s">
        <v>35</v>
      </c>
      <c r="I140" s="82" t="s">
        <v>35</v>
      </c>
      <c r="J140" s="82" t="s">
        <v>35</v>
      </c>
      <c r="K140" s="82" t="s">
        <v>35</v>
      </c>
      <c r="L140" s="67" t="s">
        <v>35</v>
      </c>
      <c r="M140" s="87" t="s">
        <v>35</v>
      </c>
      <c r="N140" s="82" t="s">
        <v>35</v>
      </c>
      <c r="O140" s="82" t="s">
        <v>35</v>
      </c>
      <c r="P140" s="82" t="s">
        <v>35</v>
      </c>
      <c r="Q140" s="77" t="s">
        <v>35</v>
      </c>
      <c r="R140" s="72" t="s">
        <v>35</v>
      </c>
      <c r="S140" s="82" t="s">
        <v>35</v>
      </c>
      <c r="T140" s="82" t="s">
        <v>35</v>
      </c>
      <c r="U140" s="82" t="s">
        <v>35</v>
      </c>
      <c r="V140" s="82" t="s">
        <v>35</v>
      </c>
      <c r="W140" s="82" t="s">
        <v>35</v>
      </c>
      <c r="X140" s="82" t="s">
        <v>35</v>
      </c>
      <c r="Y140" s="82" t="s">
        <v>35</v>
      </c>
      <c r="Z140" s="82" t="s">
        <v>35</v>
      </c>
      <c r="AA140" s="82" t="s">
        <v>35</v>
      </c>
      <c r="AB140" s="82" t="s">
        <v>35</v>
      </c>
      <c r="AC140" s="82" t="s">
        <v>35</v>
      </c>
      <c r="AD140" s="82" t="s">
        <v>35</v>
      </c>
      <c r="AE140" s="82" t="s">
        <v>35</v>
      </c>
      <c r="AF140" s="82" t="s">
        <v>35</v>
      </c>
      <c r="AG140" s="82" t="s">
        <v>35</v>
      </c>
      <c r="AH140" s="82" t="s">
        <v>35</v>
      </c>
      <c r="AI140" s="82" t="s">
        <v>35</v>
      </c>
      <c r="AJ140" s="82" t="s">
        <v>35</v>
      </c>
      <c r="AK140" s="82" t="s">
        <v>35</v>
      </c>
      <c r="AL140" s="82" t="s">
        <v>35</v>
      </c>
      <c r="AM140" s="82" t="s">
        <v>35</v>
      </c>
      <c r="AN140" s="82" t="s">
        <v>35</v>
      </c>
      <c r="AO140" s="82" t="s">
        <v>35</v>
      </c>
      <c r="AP140" s="82" t="s">
        <v>35</v>
      </c>
      <c r="AQ140" s="82" t="s">
        <v>35</v>
      </c>
      <c r="AR140" s="82" t="s">
        <v>35</v>
      </c>
      <c r="AS140" s="82" t="s">
        <v>35</v>
      </c>
      <c r="AT140" s="82" t="s">
        <v>35</v>
      </c>
      <c r="AU140" s="82" t="s">
        <v>35</v>
      </c>
      <c r="AV140" s="67" t="s">
        <v>35</v>
      </c>
      <c r="AW140" s="8"/>
      <c r="AX140" s="8"/>
      <c r="AY140" s="8"/>
      <c r="AZ140" s="360"/>
      <c r="BA140" s="1089" t="s">
        <v>106</v>
      </c>
      <c r="BB140" s="585" t="s">
        <v>64</v>
      </c>
      <c r="BC140" s="61" t="s">
        <v>35</v>
      </c>
      <c r="BD140" s="57" t="s">
        <v>35</v>
      </c>
      <c r="BE140" s="57" t="s">
        <v>35</v>
      </c>
      <c r="BF140" s="57" t="s">
        <v>35</v>
      </c>
      <c r="BG140" s="52" t="s">
        <v>35</v>
      </c>
      <c r="BH140" s="61" t="s">
        <v>35</v>
      </c>
      <c r="BI140" s="57" t="s">
        <v>35</v>
      </c>
      <c r="BJ140" s="57" t="s">
        <v>35</v>
      </c>
      <c r="BK140" s="57" t="s">
        <v>35</v>
      </c>
      <c r="BL140" s="52" t="s">
        <v>35</v>
      </c>
      <c r="BM140" s="61" t="s">
        <v>35</v>
      </c>
      <c r="BN140" s="57" t="s">
        <v>35</v>
      </c>
      <c r="BO140" s="57" t="s">
        <v>35</v>
      </c>
      <c r="BP140" s="57" t="s">
        <v>35</v>
      </c>
      <c r="BQ140" s="52" t="s">
        <v>35</v>
      </c>
      <c r="BR140" s="61" t="s">
        <v>35</v>
      </c>
      <c r="BS140" s="57" t="s">
        <v>35</v>
      </c>
      <c r="BT140" s="57" t="s">
        <v>35</v>
      </c>
      <c r="BU140" s="57" t="s">
        <v>35</v>
      </c>
      <c r="BV140" s="57" t="s">
        <v>35</v>
      </c>
      <c r="BW140" s="57" t="s">
        <v>35</v>
      </c>
      <c r="BX140" s="57" t="s">
        <v>35</v>
      </c>
      <c r="BY140" s="46" t="s">
        <v>35</v>
      </c>
      <c r="BZ140" s="46" t="s">
        <v>35</v>
      </c>
      <c r="CA140" s="46" t="s">
        <v>35</v>
      </c>
      <c r="CB140" s="46" t="s">
        <v>35</v>
      </c>
      <c r="CC140" s="46" t="s">
        <v>35</v>
      </c>
      <c r="CD140" s="46" t="s">
        <v>35</v>
      </c>
      <c r="CE140" s="46" t="s">
        <v>35</v>
      </c>
      <c r="CF140" s="46" t="s">
        <v>35</v>
      </c>
      <c r="CG140" s="46" t="s">
        <v>35</v>
      </c>
      <c r="CH140" s="46" t="s">
        <v>35</v>
      </c>
      <c r="CI140" s="46" t="s">
        <v>35</v>
      </c>
      <c r="CJ140" s="46" t="s">
        <v>35</v>
      </c>
      <c r="CK140" s="46" t="s">
        <v>35</v>
      </c>
      <c r="CL140" s="46" t="s">
        <v>35</v>
      </c>
      <c r="CM140" s="46" t="s">
        <v>35</v>
      </c>
      <c r="CN140" s="46" t="s">
        <v>35</v>
      </c>
      <c r="CO140" s="46" t="s">
        <v>35</v>
      </c>
      <c r="CP140" s="46" t="s">
        <v>35</v>
      </c>
      <c r="CQ140" s="46" t="s">
        <v>35</v>
      </c>
      <c r="CR140" s="46" t="s">
        <v>35</v>
      </c>
      <c r="CS140" s="46" t="s">
        <v>35</v>
      </c>
      <c r="CT140" s="46" t="s">
        <v>35</v>
      </c>
      <c r="CU140" s="46" t="s">
        <v>35</v>
      </c>
      <c r="CV140" s="46" t="s">
        <v>35</v>
      </c>
      <c r="CW140" s="7"/>
      <c r="CX140" s="7"/>
      <c r="CY140" s="7"/>
      <c r="CZ140" s="7"/>
    </row>
    <row r="141" s="332" customFormat="true" ht="15" customHeight="true" x14ac:dyDescent="0.2">
      <c r="A141" s="1069"/>
      <c r="B141" s="387" t="s">
        <v>65</v>
      </c>
      <c r="C141" s="87" t="s">
        <v>35</v>
      </c>
      <c r="D141" s="82" t="s">
        <v>35</v>
      </c>
      <c r="E141" s="82" t="s">
        <v>35</v>
      </c>
      <c r="F141" s="82" t="s">
        <v>35</v>
      </c>
      <c r="G141" s="77" t="s">
        <v>35</v>
      </c>
      <c r="H141" s="72" t="s">
        <v>35</v>
      </c>
      <c r="I141" s="82" t="s">
        <v>35</v>
      </c>
      <c r="J141" s="82" t="s">
        <v>35</v>
      </c>
      <c r="K141" s="82" t="s">
        <v>35</v>
      </c>
      <c r="L141" s="67" t="s">
        <v>35</v>
      </c>
      <c r="M141" s="87" t="s">
        <v>35</v>
      </c>
      <c r="N141" s="82" t="s">
        <v>35</v>
      </c>
      <c r="O141" s="82" t="s">
        <v>35</v>
      </c>
      <c r="P141" s="82" t="s">
        <v>35</v>
      </c>
      <c r="Q141" s="77" t="s">
        <v>35</v>
      </c>
      <c r="R141" s="72" t="s">
        <v>35</v>
      </c>
      <c r="S141" s="82" t="s">
        <v>35</v>
      </c>
      <c r="T141" s="82" t="s">
        <v>35</v>
      </c>
      <c r="U141" s="82" t="s">
        <v>35</v>
      </c>
      <c r="V141" s="82" t="s">
        <v>35</v>
      </c>
      <c r="W141" s="82" t="s">
        <v>35</v>
      </c>
      <c r="X141" s="82" t="s">
        <v>35</v>
      </c>
      <c r="Y141" s="82" t="s">
        <v>35</v>
      </c>
      <c r="Z141" s="82" t="s">
        <v>35</v>
      </c>
      <c r="AA141" s="82" t="s">
        <v>35</v>
      </c>
      <c r="AB141" s="82" t="s">
        <v>35</v>
      </c>
      <c r="AC141" s="82" t="s">
        <v>35</v>
      </c>
      <c r="AD141" s="82" t="s">
        <v>35</v>
      </c>
      <c r="AE141" s="82" t="s">
        <v>35</v>
      </c>
      <c r="AF141" s="82" t="s">
        <v>35</v>
      </c>
      <c r="AG141" s="82" t="s">
        <v>35</v>
      </c>
      <c r="AH141" s="82" t="s">
        <v>35</v>
      </c>
      <c r="AI141" s="82" t="s">
        <v>35</v>
      </c>
      <c r="AJ141" s="82" t="s">
        <v>35</v>
      </c>
      <c r="AK141" s="82" t="s">
        <v>35</v>
      </c>
      <c r="AL141" s="82" t="s">
        <v>35</v>
      </c>
      <c r="AM141" s="82" t="s">
        <v>35</v>
      </c>
      <c r="AN141" s="82" t="s">
        <v>35</v>
      </c>
      <c r="AO141" s="82" t="s">
        <v>35</v>
      </c>
      <c r="AP141" s="82" t="s">
        <v>35</v>
      </c>
      <c r="AQ141" s="82" t="s">
        <v>35</v>
      </c>
      <c r="AR141" s="82" t="s">
        <v>35</v>
      </c>
      <c r="AS141" s="82" t="s">
        <v>35</v>
      </c>
      <c r="AT141" s="82" t="s">
        <v>35</v>
      </c>
      <c r="AU141" s="82" t="s">
        <v>35</v>
      </c>
      <c r="AV141" s="67" t="s">
        <v>35</v>
      </c>
      <c r="AW141" s="8"/>
      <c r="AX141" s="8"/>
      <c r="AY141" s="8"/>
      <c r="AZ141" s="360"/>
      <c r="BA141" s="1089"/>
      <c r="BB141" s="585" t="s">
        <v>65</v>
      </c>
      <c r="BC141" s="61" t="s">
        <v>35</v>
      </c>
      <c r="BD141" s="57" t="s">
        <v>35</v>
      </c>
      <c r="BE141" s="57" t="s">
        <v>35</v>
      </c>
      <c r="BF141" s="57" t="s">
        <v>35</v>
      </c>
      <c r="BG141" s="52" t="s">
        <v>35</v>
      </c>
      <c r="BH141" s="61" t="s">
        <v>35</v>
      </c>
      <c r="BI141" s="57" t="s">
        <v>35</v>
      </c>
      <c r="BJ141" s="57" t="s">
        <v>35</v>
      </c>
      <c r="BK141" s="57" t="s">
        <v>35</v>
      </c>
      <c r="BL141" s="52" t="s">
        <v>35</v>
      </c>
      <c r="BM141" s="61" t="s">
        <v>35</v>
      </c>
      <c r="BN141" s="57" t="s">
        <v>35</v>
      </c>
      <c r="BO141" s="57" t="s">
        <v>35</v>
      </c>
      <c r="BP141" s="57" t="s">
        <v>35</v>
      </c>
      <c r="BQ141" s="52" t="s">
        <v>35</v>
      </c>
      <c r="BR141" s="61" t="s">
        <v>35</v>
      </c>
      <c r="BS141" s="57" t="s">
        <v>35</v>
      </c>
      <c r="BT141" s="57" t="s">
        <v>35</v>
      </c>
      <c r="BU141" s="57" t="s">
        <v>35</v>
      </c>
      <c r="BV141" s="57" t="s">
        <v>35</v>
      </c>
      <c r="BW141" s="57" t="s">
        <v>35</v>
      </c>
      <c r="BX141" s="57" t="s">
        <v>35</v>
      </c>
      <c r="BY141" s="46" t="s">
        <v>35</v>
      </c>
      <c r="BZ141" s="46" t="s">
        <v>35</v>
      </c>
      <c r="CA141" s="46" t="s">
        <v>35</v>
      </c>
      <c r="CB141" s="46" t="s">
        <v>35</v>
      </c>
      <c r="CC141" s="46" t="s">
        <v>35</v>
      </c>
      <c r="CD141" s="46" t="s">
        <v>35</v>
      </c>
      <c r="CE141" s="46" t="s">
        <v>35</v>
      </c>
      <c r="CF141" s="46" t="s">
        <v>35</v>
      </c>
      <c r="CG141" s="46" t="s">
        <v>35</v>
      </c>
      <c r="CH141" s="46" t="s">
        <v>35</v>
      </c>
      <c r="CI141" s="46" t="s">
        <v>35</v>
      </c>
      <c r="CJ141" s="46" t="s">
        <v>35</v>
      </c>
      <c r="CK141" s="46" t="s">
        <v>35</v>
      </c>
      <c r="CL141" s="46" t="s">
        <v>35</v>
      </c>
      <c r="CM141" s="46" t="s">
        <v>35</v>
      </c>
      <c r="CN141" s="46" t="s">
        <v>35</v>
      </c>
      <c r="CO141" s="46" t="s">
        <v>35</v>
      </c>
      <c r="CP141" s="46" t="s">
        <v>35</v>
      </c>
      <c r="CQ141" s="46" t="s">
        <v>35</v>
      </c>
      <c r="CR141" s="46" t="s">
        <v>35</v>
      </c>
      <c r="CS141" s="46" t="s">
        <v>35</v>
      </c>
      <c r="CT141" s="46" t="s">
        <v>35</v>
      </c>
      <c r="CU141" s="46" t="s">
        <v>35</v>
      </c>
      <c r="CV141" s="46" t="s">
        <v>35</v>
      </c>
      <c r="CW141" s="7"/>
      <c r="CX141" s="7"/>
      <c r="CY141" s="7"/>
      <c r="CZ141" s="7"/>
    </row>
    <row r="142" s="332" customFormat="true" ht="15" customHeight="true" x14ac:dyDescent="0.2">
      <c r="A142" s="1069"/>
      <c r="B142" s="387" t="s">
        <v>66</v>
      </c>
      <c r="C142" s="87" t="s">
        <v>35</v>
      </c>
      <c r="D142" s="82" t="s">
        <v>35</v>
      </c>
      <c r="E142" s="82" t="s">
        <v>35</v>
      </c>
      <c r="F142" s="82" t="s">
        <v>35</v>
      </c>
      <c r="G142" s="77" t="s">
        <v>35</v>
      </c>
      <c r="H142" s="72" t="s">
        <v>35</v>
      </c>
      <c r="I142" s="82" t="s">
        <v>35</v>
      </c>
      <c r="J142" s="82" t="s">
        <v>35</v>
      </c>
      <c r="K142" s="82" t="s">
        <v>35</v>
      </c>
      <c r="L142" s="67" t="s">
        <v>35</v>
      </c>
      <c r="M142" s="87" t="s">
        <v>35</v>
      </c>
      <c r="N142" s="82" t="s">
        <v>35</v>
      </c>
      <c r="O142" s="82" t="s">
        <v>35</v>
      </c>
      <c r="P142" s="82" t="s">
        <v>35</v>
      </c>
      <c r="Q142" s="77" t="s">
        <v>35</v>
      </c>
      <c r="R142" s="72" t="s">
        <v>35</v>
      </c>
      <c r="S142" s="82" t="s">
        <v>35</v>
      </c>
      <c r="T142" s="82" t="s">
        <v>35</v>
      </c>
      <c r="U142" s="82" t="s">
        <v>35</v>
      </c>
      <c r="V142" s="82" t="s">
        <v>35</v>
      </c>
      <c r="W142" s="82" t="s">
        <v>35</v>
      </c>
      <c r="X142" s="82" t="s">
        <v>35</v>
      </c>
      <c r="Y142" s="82" t="s">
        <v>35</v>
      </c>
      <c r="Z142" s="82" t="s">
        <v>35</v>
      </c>
      <c r="AA142" s="82" t="s">
        <v>35</v>
      </c>
      <c r="AB142" s="82" t="s">
        <v>35</v>
      </c>
      <c r="AC142" s="82" t="s">
        <v>35</v>
      </c>
      <c r="AD142" s="82" t="s">
        <v>35</v>
      </c>
      <c r="AE142" s="82" t="s">
        <v>35</v>
      </c>
      <c r="AF142" s="82" t="s">
        <v>35</v>
      </c>
      <c r="AG142" s="82" t="s">
        <v>35</v>
      </c>
      <c r="AH142" s="82" t="s">
        <v>35</v>
      </c>
      <c r="AI142" s="82" t="s">
        <v>35</v>
      </c>
      <c r="AJ142" s="82" t="s">
        <v>35</v>
      </c>
      <c r="AK142" s="82" t="s">
        <v>35</v>
      </c>
      <c r="AL142" s="82" t="s">
        <v>35</v>
      </c>
      <c r="AM142" s="82" t="s">
        <v>35</v>
      </c>
      <c r="AN142" s="82" t="s">
        <v>35</v>
      </c>
      <c r="AO142" s="82" t="s">
        <v>35</v>
      </c>
      <c r="AP142" s="82" t="s">
        <v>35</v>
      </c>
      <c r="AQ142" s="82" t="s">
        <v>35</v>
      </c>
      <c r="AR142" s="82" t="s">
        <v>35</v>
      </c>
      <c r="AS142" s="82" t="s">
        <v>35</v>
      </c>
      <c r="AT142" s="82" t="s">
        <v>35</v>
      </c>
      <c r="AU142" s="82" t="s">
        <v>35</v>
      </c>
      <c r="AV142" s="67" t="s">
        <v>35</v>
      </c>
      <c r="AW142" s="8"/>
      <c r="AX142" s="8"/>
      <c r="AY142" s="8"/>
      <c r="AZ142" s="360"/>
      <c r="BA142" s="1089"/>
      <c r="BB142" s="585" t="s">
        <v>66</v>
      </c>
      <c r="BC142" s="61" t="s">
        <v>35</v>
      </c>
      <c r="BD142" s="57" t="s">
        <v>35</v>
      </c>
      <c r="BE142" s="57" t="s">
        <v>35</v>
      </c>
      <c r="BF142" s="57" t="s">
        <v>35</v>
      </c>
      <c r="BG142" s="52" t="s">
        <v>35</v>
      </c>
      <c r="BH142" s="61" t="s">
        <v>35</v>
      </c>
      <c r="BI142" s="57" t="s">
        <v>35</v>
      </c>
      <c r="BJ142" s="57" t="s">
        <v>35</v>
      </c>
      <c r="BK142" s="57" t="s">
        <v>35</v>
      </c>
      <c r="BL142" s="52" t="s">
        <v>35</v>
      </c>
      <c r="BM142" s="61" t="s">
        <v>35</v>
      </c>
      <c r="BN142" s="57" t="s">
        <v>35</v>
      </c>
      <c r="BO142" s="57" t="s">
        <v>35</v>
      </c>
      <c r="BP142" s="57" t="s">
        <v>35</v>
      </c>
      <c r="BQ142" s="52" t="s">
        <v>35</v>
      </c>
      <c r="BR142" s="61" t="s">
        <v>35</v>
      </c>
      <c r="BS142" s="57" t="s">
        <v>35</v>
      </c>
      <c r="BT142" s="57" t="s">
        <v>35</v>
      </c>
      <c r="BU142" s="57" t="s">
        <v>35</v>
      </c>
      <c r="BV142" s="57" t="s">
        <v>35</v>
      </c>
      <c r="BW142" s="57" t="s">
        <v>35</v>
      </c>
      <c r="BX142" s="57" t="s">
        <v>35</v>
      </c>
      <c r="BY142" s="46" t="s">
        <v>35</v>
      </c>
      <c r="BZ142" s="46" t="s">
        <v>35</v>
      </c>
      <c r="CA142" s="46" t="s">
        <v>35</v>
      </c>
      <c r="CB142" s="46" t="s">
        <v>35</v>
      </c>
      <c r="CC142" s="46" t="s">
        <v>35</v>
      </c>
      <c r="CD142" s="46" t="s">
        <v>35</v>
      </c>
      <c r="CE142" s="46" t="s">
        <v>35</v>
      </c>
      <c r="CF142" s="46" t="s">
        <v>35</v>
      </c>
      <c r="CG142" s="46" t="s">
        <v>35</v>
      </c>
      <c r="CH142" s="46" t="s">
        <v>35</v>
      </c>
      <c r="CI142" s="46" t="s">
        <v>35</v>
      </c>
      <c r="CJ142" s="46" t="s">
        <v>35</v>
      </c>
      <c r="CK142" s="46" t="s">
        <v>35</v>
      </c>
      <c r="CL142" s="46" t="s">
        <v>35</v>
      </c>
      <c r="CM142" s="46" t="s">
        <v>35</v>
      </c>
      <c r="CN142" s="46" t="s">
        <v>35</v>
      </c>
      <c r="CO142" s="46" t="s">
        <v>35</v>
      </c>
      <c r="CP142" s="46" t="s">
        <v>35</v>
      </c>
      <c r="CQ142" s="46" t="s">
        <v>35</v>
      </c>
      <c r="CR142" s="46" t="s">
        <v>35</v>
      </c>
      <c r="CS142" s="46" t="s">
        <v>35</v>
      </c>
      <c r="CT142" s="46" t="s">
        <v>35</v>
      </c>
      <c r="CU142" s="46" t="s">
        <v>35</v>
      </c>
      <c r="CV142" s="46" t="s">
        <v>35</v>
      </c>
      <c r="CW142" s="7"/>
      <c r="CX142" s="7"/>
      <c r="CY142" s="7"/>
      <c r="CZ142" s="7"/>
    </row>
    <row r="143" s="332" customFormat="true" ht="15" customHeight="true" x14ac:dyDescent="0.2">
      <c r="A143" s="1069"/>
      <c r="B143" s="387" t="s">
        <v>67</v>
      </c>
      <c r="C143" s="87" t="s">
        <v>35</v>
      </c>
      <c r="D143" s="82" t="s">
        <v>35</v>
      </c>
      <c r="E143" s="82" t="s">
        <v>35</v>
      </c>
      <c r="F143" s="82" t="s">
        <v>35</v>
      </c>
      <c r="G143" s="77" t="s">
        <v>35</v>
      </c>
      <c r="H143" s="72" t="s">
        <v>35</v>
      </c>
      <c r="I143" s="82" t="s">
        <v>35</v>
      </c>
      <c r="J143" s="82" t="s">
        <v>35</v>
      </c>
      <c r="K143" s="82" t="s">
        <v>35</v>
      </c>
      <c r="L143" s="67" t="s">
        <v>35</v>
      </c>
      <c r="M143" s="87" t="s">
        <v>35</v>
      </c>
      <c r="N143" s="82" t="s">
        <v>35</v>
      </c>
      <c r="O143" s="82" t="s">
        <v>35</v>
      </c>
      <c r="P143" s="82" t="s">
        <v>35</v>
      </c>
      <c r="Q143" s="77" t="s">
        <v>35</v>
      </c>
      <c r="R143" s="72" t="s">
        <v>35</v>
      </c>
      <c r="S143" s="82" t="s">
        <v>35</v>
      </c>
      <c r="T143" s="82" t="s">
        <v>35</v>
      </c>
      <c r="U143" s="82" t="s">
        <v>35</v>
      </c>
      <c r="V143" s="82" t="s">
        <v>35</v>
      </c>
      <c r="W143" s="82" t="s">
        <v>35</v>
      </c>
      <c r="X143" s="82" t="s">
        <v>35</v>
      </c>
      <c r="Y143" s="82" t="s">
        <v>35</v>
      </c>
      <c r="Z143" s="82" t="s">
        <v>35</v>
      </c>
      <c r="AA143" s="82" t="s">
        <v>35</v>
      </c>
      <c r="AB143" s="82" t="s">
        <v>35</v>
      </c>
      <c r="AC143" s="82" t="s">
        <v>35</v>
      </c>
      <c r="AD143" s="82" t="s">
        <v>35</v>
      </c>
      <c r="AE143" s="82" t="s">
        <v>35</v>
      </c>
      <c r="AF143" s="82" t="s">
        <v>35</v>
      </c>
      <c r="AG143" s="82" t="s">
        <v>35</v>
      </c>
      <c r="AH143" s="82" t="s">
        <v>35</v>
      </c>
      <c r="AI143" s="82" t="s">
        <v>35</v>
      </c>
      <c r="AJ143" s="82" t="s">
        <v>35</v>
      </c>
      <c r="AK143" s="82" t="s">
        <v>35</v>
      </c>
      <c r="AL143" s="82" t="s">
        <v>35</v>
      </c>
      <c r="AM143" s="82" t="s">
        <v>35</v>
      </c>
      <c r="AN143" s="82" t="s">
        <v>35</v>
      </c>
      <c r="AO143" s="82" t="s">
        <v>35</v>
      </c>
      <c r="AP143" s="82" t="s">
        <v>35</v>
      </c>
      <c r="AQ143" s="82" t="s">
        <v>35</v>
      </c>
      <c r="AR143" s="82" t="s">
        <v>35</v>
      </c>
      <c r="AS143" s="82" t="s">
        <v>35</v>
      </c>
      <c r="AT143" s="82" t="s">
        <v>35</v>
      </c>
      <c r="AU143" s="82" t="s">
        <v>35</v>
      </c>
      <c r="AV143" s="67" t="s">
        <v>35</v>
      </c>
      <c r="AW143" s="8"/>
      <c r="AX143" s="8"/>
      <c r="AY143" s="8"/>
      <c r="AZ143" s="360"/>
      <c r="BA143" s="1089"/>
      <c r="BB143" s="585" t="s">
        <v>67</v>
      </c>
      <c r="BC143" s="61" t="s">
        <v>35</v>
      </c>
      <c r="BD143" s="57" t="s">
        <v>35</v>
      </c>
      <c r="BE143" s="57" t="s">
        <v>35</v>
      </c>
      <c r="BF143" s="57" t="s">
        <v>35</v>
      </c>
      <c r="BG143" s="52" t="s">
        <v>35</v>
      </c>
      <c r="BH143" s="61" t="s">
        <v>35</v>
      </c>
      <c r="BI143" s="57" t="s">
        <v>35</v>
      </c>
      <c r="BJ143" s="57" t="s">
        <v>35</v>
      </c>
      <c r="BK143" s="57" t="s">
        <v>35</v>
      </c>
      <c r="BL143" s="52" t="s">
        <v>35</v>
      </c>
      <c r="BM143" s="61" t="s">
        <v>35</v>
      </c>
      <c r="BN143" s="57" t="s">
        <v>35</v>
      </c>
      <c r="BO143" s="57" t="s">
        <v>35</v>
      </c>
      <c r="BP143" s="57" t="s">
        <v>35</v>
      </c>
      <c r="BQ143" s="52" t="s">
        <v>35</v>
      </c>
      <c r="BR143" s="61" t="s">
        <v>35</v>
      </c>
      <c r="BS143" s="57" t="s">
        <v>35</v>
      </c>
      <c r="BT143" s="57" t="s">
        <v>35</v>
      </c>
      <c r="BU143" s="57" t="s">
        <v>35</v>
      </c>
      <c r="BV143" s="57" t="s">
        <v>35</v>
      </c>
      <c r="BW143" s="57" t="s">
        <v>35</v>
      </c>
      <c r="BX143" s="57" t="s">
        <v>35</v>
      </c>
      <c r="BY143" s="46" t="s">
        <v>35</v>
      </c>
      <c r="BZ143" s="46" t="s">
        <v>35</v>
      </c>
      <c r="CA143" s="46" t="s">
        <v>35</v>
      </c>
      <c r="CB143" s="46" t="s">
        <v>35</v>
      </c>
      <c r="CC143" s="46" t="s">
        <v>35</v>
      </c>
      <c r="CD143" s="46" t="s">
        <v>35</v>
      </c>
      <c r="CE143" s="46" t="s">
        <v>35</v>
      </c>
      <c r="CF143" s="46" t="s">
        <v>35</v>
      </c>
      <c r="CG143" s="46" t="s">
        <v>35</v>
      </c>
      <c r="CH143" s="46" t="s">
        <v>35</v>
      </c>
      <c r="CI143" s="46" t="s">
        <v>35</v>
      </c>
      <c r="CJ143" s="46" t="s">
        <v>35</v>
      </c>
      <c r="CK143" s="46" t="s">
        <v>35</v>
      </c>
      <c r="CL143" s="46" t="s">
        <v>35</v>
      </c>
      <c r="CM143" s="46" t="s">
        <v>35</v>
      </c>
      <c r="CN143" s="46" t="s">
        <v>35</v>
      </c>
      <c r="CO143" s="46" t="s">
        <v>35</v>
      </c>
      <c r="CP143" s="46" t="s">
        <v>35</v>
      </c>
      <c r="CQ143" s="46" t="s">
        <v>35</v>
      </c>
      <c r="CR143" s="46" t="s">
        <v>35</v>
      </c>
      <c r="CS143" s="46" t="s">
        <v>35</v>
      </c>
      <c r="CT143" s="46" t="s">
        <v>35</v>
      </c>
      <c r="CU143" s="46" t="s">
        <v>35</v>
      </c>
      <c r="CV143" s="46" t="s">
        <v>35</v>
      </c>
      <c r="CW143" s="7"/>
      <c r="CX143" s="7"/>
      <c r="CY143" s="7"/>
      <c r="CZ143" s="7"/>
    </row>
    <row r="144" s="332" customFormat="true" ht="15" customHeight="true" x14ac:dyDescent="0.2">
      <c r="A144" s="1069" t="s">
        <v>107</v>
      </c>
      <c r="B144" s="387" t="s">
        <v>64</v>
      </c>
      <c r="C144" s="87" t="s">
        <v>35</v>
      </c>
      <c r="D144" s="82" t="s">
        <v>35</v>
      </c>
      <c r="E144" s="82" t="s">
        <v>35</v>
      </c>
      <c r="F144" s="82" t="s">
        <v>35</v>
      </c>
      <c r="G144" s="77" t="s">
        <v>35</v>
      </c>
      <c r="H144" s="72" t="s">
        <v>35</v>
      </c>
      <c r="I144" s="82" t="s">
        <v>35</v>
      </c>
      <c r="J144" s="82" t="s">
        <v>35</v>
      </c>
      <c r="K144" s="82" t="s">
        <v>35</v>
      </c>
      <c r="L144" s="67" t="s">
        <v>35</v>
      </c>
      <c r="M144" s="87" t="s">
        <v>35</v>
      </c>
      <c r="N144" s="82" t="s">
        <v>35</v>
      </c>
      <c r="O144" s="82" t="s">
        <v>35</v>
      </c>
      <c r="P144" s="82" t="s">
        <v>35</v>
      </c>
      <c r="Q144" s="77" t="s">
        <v>35</v>
      </c>
      <c r="R144" s="72" t="s">
        <v>35</v>
      </c>
      <c r="S144" s="82" t="s">
        <v>35</v>
      </c>
      <c r="T144" s="82" t="s">
        <v>35</v>
      </c>
      <c r="U144" s="82" t="s">
        <v>35</v>
      </c>
      <c r="V144" s="82" t="s">
        <v>35</v>
      </c>
      <c r="W144" s="82" t="s">
        <v>35</v>
      </c>
      <c r="X144" s="82" t="s">
        <v>35</v>
      </c>
      <c r="Y144" s="82" t="s">
        <v>35</v>
      </c>
      <c r="Z144" s="82" t="s">
        <v>35</v>
      </c>
      <c r="AA144" s="82" t="s">
        <v>35</v>
      </c>
      <c r="AB144" s="82" t="s">
        <v>35</v>
      </c>
      <c r="AC144" s="82" t="s">
        <v>35</v>
      </c>
      <c r="AD144" s="82" t="s">
        <v>35</v>
      </c>
      <c r="AE144" s="82" t="s">
        <v>35</v>
      </c>
      <c r="AF144" s="82" t="s">
        <v>35</v>
      </c>
      <c r="AG144" s="82" t="s">
        <v>35</v>
      </c>
      <c r="AH144" s="82" t="s">
        <v>35</v>
      </c>
      <c r="AI144" s="82" t="s">
        <v>35</v>
      </c>
      <c r="AJ144" s="82" t="s">
        <v>35</v>
      </c>
      <c r="AK144" s="82" t="s">
        <v>35</v>
      </c>
      <c r="AL144" s="82" t="s">
        <v>35</v>
      </c>
      <c r="AM144" s="82" t="s">
        <v>35</v>
      </c>
      <c r="AN144" s="82" t="s">
        <v>35</v>
      </c>
      <c r="AO144" s="82" t="s">
        <v>35</v>
      </c>
      <c r="AP144" s="82" t="s">
        <v>35</v>
      </c>
      <c r="AQ144" s="82" t="s">
        <v>35</v>
      </c>
      <c r="AR144" s="82" t="s">
        <v>35</v>
      </c>
      <c r="AS144" s="82" t="s">
        <v>35</v>
      </c>
      <c r="AT144" s="82" t="s">
        <v>35</v>
      </c>
      <c r="AU144" s="82" t="s">
        <v>35</v>
      </c>
      <c r="AV144" s="67" t="s">
        <v>35</v>
      </c>
      <c r="AW144" s="8"/>
      <c r="AX144" s="8"/>
      <c r="AY144" s="8"/>
      <c r="AZ144" s="360"/>
      <c r="BA144" s="1089" t="s">
        <v>107</v>
      </c>
      <c r="BB144" s="585" t="s">
        <v>64</v>
      </c>
      <c r="BC144" s="61" t="s">
        <v>35</v>
      </c>
      <c r="BD144" s="57" t="s">
        <v>35</v>
      </c>
      <c r="BE144" s="57" t="s">
        <v>35</v>
      </c>
      <c r="BF144" s="57" t="s">
        <v>35</v>
      </c>
      <c r="BG144" s="52" t="s">
        <v>35</v>
      </c>
      <c r="BH144" s="61" t="s">
        <v>35</v>
      </c>
      <c r="BI144" s="57" t="s">
        <v>35</v>
      </c>
      <c r="BJ144" s="57" t="s">
        <v>35</v>
      </c>
      <c r="BK144" s="57" t="s">
        <v>35</v>
      </c>
      <c r="BL144" s="52" t="s">
        <v>35</v>
      </c>
      <c r="BM144" s="61" t="s">
        <v>35</v>
      </c>
      <c r="BN144" s="57" t="s">
        <v>35</v>
      </c>
      <c r="BO144" s="57" t="s">
        <v>35</v>
      </c>
      <c r="BP144" s="57" t="s">
        <v>35</v>
      </c>
      <c r="BQ144" s="52" t="s">
        <v>35</v>
      </c>
      <c r="BR144" s="61" t="s">
        <v>35</v>
      </c>
      <c r="BS144" s="57" t="s">
        <v>35</v>
      </c>
      <c r="BT144" s="57" t="s">
        <v>35</v>
      </c>
      <c r="BU144" s="57" t="s">
        <v>35</v>
      </c>
      <c r="BV144" s="57" t="s">
        <v>35</v>
      </c>
      <c r="BW144" s="57" t="s">
        <v>35</v>
      </c>
      <c r="BX144" s="57" t="s">
        <v>35</v>
      </c>
      <c r="BY144" s="46" t="s">
        <v>35</v>
      </c>
      <c r="BZ144" s="46" t="s">
        <v>35</v>
      </c>
      <c r="CA144" s="46" t="s">
        <v>35</v>
      </c>
      <c r="CB144" s="46" t="s">
        <v>35</v>
      </c>
      <c r="CC144" s="46" t="s">
        <v>35</v>
      </c>
      <c r="CD144" s="46" t="s">
        <v>35</v>
      </c>
      <c r="CE144" s="46" t="s">
        <v>35</v>
      </c>
      <c r="CF144" s="46" t="s">
        <v>35</v>
      </c>
      <c r="CG144" s="46" t="s">
        <v>35</v>
      </c>
      <c r="CH144" s="46" t="s">
        <v>35</v>
      </c>
      <c r="CI144" s="46" t="s">
        <v>35</v>
      </c>
      <c r="CJ144" s="46" t="s">
        <v>35</v>
      </c>
      <c r="CK144" s="46" t="s">
        <v>35</v>
      </c>
      <c r="CL144" s="46" t="s">
        <v>35</v>
      </c>
      <c r="CM144" s="46" t="s">
        <v>35</v>
      </c>
      <c r="CN144" s="46" t="s">
        <v>35</v>
      </c>
      <c r="CO144" s="46" t="s">
        <v>35</v>
      </c>
      <c r="CP144" s="46" t="s">
        <v>35</v>
      </c>
      <c r="CQ144" s="46" t="s">
        <v>35</v>
      </c>
      <c r="CR144" s="46" t="s">
        <v>35</v>
      </c>
      <c r="CS144" s="46" t="s">
        <v>35</v>
      </c>
      <c r="CT144" s="46" t="s">
        <v>35</v>
      </c>
      <c r="CU144" s="46" t="s">
        <v>35</v>
      </c>
      <c r="CV144" s="46" t="s">
        <v>35</v>
      </c>
      <c r="CW144" s="7"/>
      <c r="CX144" s="7"/>
      <c r="CY144" s="7"/>
      <c r="CZ144" s="7"/>
    </row>
    <row r="145" s="332" customFormat="true" ht="15" customHeight="true" x14ac:dyDescent="0.2">
      <c r="A145" s="1069"/>
      <c r="B145" s="387" t="s">
        <v>65</v>
      </c>
      <c r="C145" s="87" t="s">
        <v>35</v>
      </c>
      <c r="D145" s="82" t="s">
        <v>35</v>
      </c>
      <c r="E145" s="82" t="s">
        <v>35</v>
      </c>
      <c r="F145" s="82" t="s">
        <v>35</v>
      </c>
      <c r="G145" s="77" t="s">
        <v>35</v>
      </c>
      <c r="H145" s="72" t="s">
        <v>35</v>
      </c>
      <c r="I145" s="82" t="s">
        <v>35</v>
      </c>
      <c r="J145" s="82" t="s">
        <v>35</v>
      </c>
      <c r="K145" s="82" t="s">
        <v>35</v>
      </c>
      <c r="L145" s="67" t="s">
        <v>35</v>
      </c>
      <c r="M145" s="87" t="s">
        <v>35</v>
      </c>
      <c r="N145" s="82" t="s">
        <v>35</v>
      </c>
      <c r="O145" s="82" t="s">
        <v>35</v>
      </c>
      <c r="P145" s="82" t="s">
        <v>35</v>
      </c>
      <c r="Q145" s="77" t="s">
        <v>35</v>
      </c>
      <c r="R145" s="72" t="s">
        <v>35</v>
      </c>
      <c r="S145" s="82" t="s">
        <v>35</v>
      </c>
      <c r="T145" s="82" t="s">
        <v>35</v>
      </c>
      <c r="U145" s="82" t="s">
        <v>35</v>
      </c>
      <c r="V145" s="82" t="s">
        <v>35</v>
      </c>
      <c r="W145" s="82" t="s">
        <v>35</v>
      </c>
      <c r="X145" s="82" t="s">
        <v>35</v>
      </c>
      <c r="Y145" s="82" t="s">
        <v>35</v>
      </c>
      <c r="Z145" s="82" t="s">
        <v>35</v>
      </c>
      <c r="AA145" s="82" t="s">
        <v>35</v>
      </c>
      <c r="AB145" s="82" t="s">
        <v>35</v>
      </c>
      <c r="AC145" s="82" t="s">
        <v>35</v>
      </c>
      <c r="AD145" s="82" t="s">
        <v>35</v>
      </c>
      <c r="AE145" s="82" t="s">
        <v>35</v>
      </c>
      <c r="AF145" s="82" t="s">
        <v>35</v>
      </c>
      <c r="AG145" s="82" t="s">
        <v>35</v>
      </c>
      <c r="AH145" s="82" t="s">
        <v>35</v>
      </c>
      <c r="AI145" s="82" t="s">
        <v>35</v>
      </c>
      <c r="AJ145" s="82" t="s">
        <v>35</v>
      </c>
      <c r="AK145" s="82" t="s">
        <v>35</v>
      </c>
      <c r="AL145" s="82" t="s">
        <v>35</v>
      </c>
      <c r="AM145" s="82" t="s">
        <v>35</v>
      </c>
      <c r="AN145" s="82" t="s">
        <v>35</v>
      </c>
      <c r="AO145" s="82" t="s">
        <v>35</v>
      </c>
      <c r="AP145" s="82" t="s">
        <v>35</v>
      </c>
      <c r="AQ145" s="82" t="s">
        <v>35</v>
      </c>
      <c r="AR145" s="82" t="s">
        <v>35</v>
      </c>
      <c r="AS145" s="82" t="s">
        <v>35</v>
      </c>
      <c r="AT145" s="82" t="s">
        <v>35</v>
      </c>
      <c r="AU145" s="82" t="s">
        <v>35</v>
      </c>
      <c r="AV145" s="67" t="s">
        <v>35</v>
      </c>
      <c r="AW145" s="8"/>
      <c r="AX145" s="8"/>
      <c r="AY145" s="8"/>
      <c r="AZ145" s="360"/>
      <c r="BA145" s="1089"/>
      <c r="BB145" s="585" t="s">
        <v>65</v>
      </c>
      <c r="BC145" s="61" t="s">
        <v>35</v>
      </c>
      <c r="BD145" s="57" t="s">
        <v>35</v>
      </c>
      <c r="BE145" s="57" t="s">
        <v>35</v>
      </c>
      <c r="BF145" s="57" t="s">
        <v>35</v>
      </c>
      <c r="BG145" s="52" t="s">
        <v>35</v>
      </c>
      <c r="BH145" s="61" t="s">
        <v>35</v>
      </c>
      <c r="BI145" s="57" t="s">
        <v>35</v>
      </c>
      <c r="BJ145" s="57" t="s">
        <v>35</v>
      </c>
      <c r="BK145" s="57" t="s">
        <v>35</v>
      </c>
      <c r="BL145" s="52" t="s">
        <v>35</v>
      </c>
      <c r="BM145" s="61" t="s">
        <v>35</v>
      </c>
      <c r="BN145" s="57" t="s">
        <v>35</v>
      </c>
      <c r="BO145" s="57" t="s">
        <v>35</v>
      </c>
      <c r="BP145" s="57" t="s">
        <v>35</v>
      </c>
      <c r="BQ145" s="52" t="s">
        <v>35</v>
      </c>
      <c r="BR145" s="61" t="s">
        <v>35</v>
      </c>
      <c r="BS145" s="57" t="s">
        <v>35</v>
      </c>
      <c r="BT145" s="57" t="s">
        <v>35</v>
      </c>
      <c r="BU145" s="57" t="s">
        <v>35</v>
      </c>
      <c r="BV145" s="57" t="s">
        <v>35</v>
      </c>
      <c r="BW145" s="57" t="s">
        <v>35</v>
      </c>
      <c r="BX145" s="57" t="s">
        <v>35</v>
      </c>
      <c r="BY145" s="46" t="s">
        <v>35</v>
      </c>
      <c r="BZ145" s="46" t="s">
        <v>35</v>
      </c>
      <c r="CA145" s="46" t="s">
        <v>35</v>
      </c>
      <c r="CB145" s="46" t="s">
        <v>35</v>
      </c>
      <c r="CC145" s="46" t="s">
        <v>35</v>
      </c>
      <c r="CD145" s="46" t="s">
        <v>35</v>
      </c>
      <c r="CE145" s="46" t="s">
        <v>35</v>
      </c>
      <c r="CF145" s="46" t="s">
        <v>35</v>
      </c>
      <c r="CG145" s="46" t="s">
        <v>35</v>
      </c>
      <c r="CH145" s="46" t="s">
        <v>35</v>
      </c>
      <c r="CI145" s="46" t="s">
        <v>35</v>
      </c>
      <c r="CJ145" s="46" t="s">
        <v>35</v>
      </c>
      <c r="CK145" s="46" t="s">
        <v>35</v>
      </c>
      <c r="CL145" s="46" t="s">
        <v>35</v>
      </c>
      <c r="CM145" s="46" t="s">
        <v>35</v>
      </c>
      <c r="CN145" s="46" t="s">
        <v>35</v>
      </c>
      <c r="CO145" s="46" t="s">
        <v>35</v>
      </c>
      <c r="CP145" s="46" t="s">
        <v>35</v>
      </c>
      <c r="CQ145" s="46" t="s">
        <v>35</v>
      </c>
      <c r="CR145" s="46" t="s">
        <v>35</v>
      </c>
      <c r="CS145" s="46" t="s">
        <v>35</v>
      </c>
      <c r="CT145" s="46" t="s">
        <v>35</v>
      </c>
      <c r="CU145" s="46" t="s">
        <v>35</v>
      </c>
      <c r="CV145" s="46" t="s">
        <v>35</v>
      </c>
      <c r="CW145" s="7"/>
      <c r="CX145" s="7"/>
      <c r="CY145" s="7"/>
      <c r="CZ145" s="7"/>
    </row>
    <row r="146" s="332" customFormat="true" ht="15" customHeight="true" x14ac:dyDescent="0.2">
      <c r="A146" s="1069"/>
      <c r="B146" s="387" t="s">
        <v>66</v>
      </c>
      <c r="C146" s="87" t="s">
        <v>35</v>
      </c>
      <c r="D146" s="82" t="s">
        <v>35</v>
      </c>
      <c r="E146" s="82" t="s">
        <v>35</v>
      </c>
      <c r="F146" s="82" t="s">
        <v>35</v>
      </c>
      <c r="G146" s="77" t="s">
        <v>35</v>
      </c>
      <c r="H146" s="72" t="s">
        <v>35</v>
      </c>
      <c r="I146" s="82" t="s">
        <v>35</v>
      </c>
      <c r="J146" s="82" t="s">
        <v>35</v>
      </c>
      <c r="K146" s="82" t="s">
        <v>35</v>
      </c>
      <c r="L146" s="67" t="s">
        <v>35</v>
      </c>
      <c r="M146" s="87" t="s">
        <v>35</v>
      </c>
      <c r="N146" s="82" t="s">
        <v>35</v>
      </c>
      <c r="O146" s="82" t="s">
        <v>35</v>
      </c>
      <c r="P146" s="82" t="s">
        <v>35</v>
      </c>
      <c r="Q146" s="77" t="s">
        <v>35</v>
      </c>
      <c r="R146" s="72" t="s">
        <v>35</v>
      </c>
      <c r="S146" s="82" t="s">
        <v>35</v>
      </c>
      <c r="T146" s="82" t="s">
        <v>35</v>
      </c>
      <c r="U146" s="82" t="s">
        <v>35</v>
      </c>
      <c r="V146" s="82" t="s">
        <v>35</v>
      </c>
      <c r="W146" s="82" t="s">
        <v>35</v>
      </c>
      <c r="X146" s="82" t="s">
        <v>35</v>
      </c>
      <c r="Y146" s="82" t="s">
        <v>35</v>
      </c>
      <c r="Z146" s="82" t="s">
        <v>35</v>
      </c>
      <c r="AA146" s="82" t="s">
        <v>35</v>
      </c>
      <c r="AB146" s="82" t="s">
        <v>35</v>
      </c>
      <c r="AC146" s="82" t="s">
        <v>35</v>
      </c>
      <c r="AD146" s="82" t="s">
        <v>35</v>
      </c>
      <c r="AE146" s="82" t="s">
        <v>35</v>
      </c>
      <c r="AF146" s="82" t="s">
        <v>35</v>
      </c>
      <c r="AG146" s="82" t="s">
        <v>35</v>
      </c>
      <c r="AH146" s="82" t="s">
        <v>35</v>
      </c>
      <c r="AI146" s="82" t="s">
        <v>35</v>
      </c>
      <c r="AJ146" s="82" t="s">
        <v>35</v>
      </c>
      <c r="AK146" s="82" t="s">
        <v>35</v>
      </c>
      <c r="AL146" s="82" t="s">
        <v>35</v>
      </c>
      <c r="AM146" s="82" t="s">
        <v>35</v>
      </c>
      <c r="AN146" s="82" t="s">
        <v>35</v>
      </c>
      <c r="AO146" s="82" t="s">
        <v>35</v>
      </c>
      <c r="AP146" s="82" t="s">
        <v>35</v>
      </c>
      <c r="AQ146" s="82" t="s">
        <v>35</v>
      </c>
      <c r="AR146" s="82" t="s">
        <v>35</v>
      </c>
      <c r="AS146" s="82" t="s">
        <v>35</v>
      </c>
      <c r="AT146" s="82" t="s">
        <v>35</v>
      </c>
      <c r="AU146" s="82" t="s">
        <v>35</v>
      </c>
      <c r="AV146" s="67" t="s">
        <v>35</v>
      </c>
      <c r="AW146" s="8"/>
      <c r="AX146" s="8"/>
      <c r="AY146" s="8"/>
      <c r="AZ146" s="360"/>
      <c r="BA146" s="1089"/>
      <c r="BB146" s="585" t="s">
        <v>66</v>
      </c>
      <c r="BC146" s="61" t="s">
        <v>35</v>
      </c>
      <c r="BD146" s="57" t="s">
        <v>35</v>
      </c>
      <c r="BE146" s="57" t="s">
        <v>35</v>
      </c>
      <c r="BF146" s="57" t="s">
        <v>35</v>
      </c>
      <c r="BG146" s="52" t="s">
        <v>35</v>
      </c>
      <c r="BH146" s="61" t="s">
        <v>35</v>
      </c>
      <c r="BI146" s="57" t="s">
        <v>35</v>
      </c>
      <c r="BJ146" s="57" t="s">
        <v>35</v>
      </c>
      <c r="BK146" s="57" t="s">
        <v>35</v>
      </c>
      <c r="BL146" s="52" t="s">
        <v>35</v>
      </c>
      <c r="BM146" s="61" t="s">
        <v>35</v>
      </c>
      <c r="BN146" s="57" t="s">
        <v>35</v>
      </c>
      <c r="BO146" s="57" t="s">
        <v>35</v>
      </c>
      <c r="BP146" s="57" t="s">
        <v>35</v>
      </c>
      <c r="BQ146" s="52" t="s">
        <v>35</v>
      </c>
      <c r="BR146" s="61" t="s">
        <v>35</v>
      </c>
      <c r="BS146" s="57" t="s">
        <v>35</v>
      </c>
      <c r="BT146" s="57" t="s">
        <v>35</v>
      </c>
      <c r="BU146" s="57" t="s">
        <v>35</v>
      </c>
      <c r="BV146" s="57" t="s">
        <v>35</v>
      </c>
      <c r="BW146" s="57" t="s">
        <v>35</v>
      </c>
      <c r="BX146" s="57" t="s">
        <v>35</v>
      </c>
      <c r="BY146" s="46" t="s">
        <v>35</v>
      </c>
      <c r="BZ146" s="46" t="s">
        <v>35</v>
      </c>
      <c r="CA146" s="46" t="s">
        <v>35</v>
      </c>
      <c r="CB146" s="46" t="s">
        <v>35</v>
      </c>
      <c r="CC146" s="46" t="s">
        <v>35</v>
      </c>
      <c r="CD146" s="46" t="s">
        <v>35</v>
      </c>
      <c r="CE146" s="46" t="s">
        <v>35</v>
      </c>
      <c r="CF146" s="46" t="s">
        <v>35</v>
      </c>
      <c r="CG146" s="46" t="s">
        <v>35</v>
      </c>
      <c r="CH146" s="46" t="s">
        <v>35</v>
      </c>
      <c r="CI146" s="46" t="s">
        <v>35</v>
      </c>
      <c r="CJ146" s="46" t="s">
        <v>35</v>
      </c>
      <c r="CK146" s="46" t="s">
        <v>35</v>
      </c>
      <c r="CL146" s="46" t="s">
        <v>35</v>
      </c>
      <c r="CM146" s="46" t="s">
        <v>35</v>
      </c>
      <c r="CN146" s="46" t="s">
        <v>35</v>
      </c>
      <c r="CO146" s="46" t="s">
        <v>35</v>
      </c>
      <c r="CP146" s="46" t="s">
        <v>35</v>
      </c>
      <c r="CQ146" s="46" t="s">
        <v>35</v>
      </c>
      <c r="CR146" s="46" t="s">
        <v>35</v>
      </c>
      <c r="CS146" s="46" t="s">
        <v>35</v>
      </c>
      <c r="CT146" s="46" t="s">
        <v>35</v>
      </c>
      <c r="CU146" s="46" t="s">
        <v>35</v>
      </c>
      <c r="CV146" s="46" t="s">
        <v>35</v>
      </c>
      <c r="CW146" s="7"/>
      <c r="CX146" s="7"/>
      <c r="CY146" s="7"/>
      <c r="CZ146" s="7"/>
    </row>
    <row r="147" s="332" customFormat="true" ht="15" customHeight="true" x14ac:dyDescent="0.2">
      <c r="A147" s="1069"/>
      <c r="B147" s="387" t="s">
        <v>67</v>
      </c>
      <c r="C147" s="87" t="s">
        <v>35</v>
      </c>
      <c r="D147" s="82" t="s">
        <v>35</v>
      </c>
      <c r="E147" s="82" t="s">
        <v>35</v>
      </c>
      <c r="F147" s="82" t="s">
        <v>35</v>
      </c>
      <c r="G147" s="77" t="s">
        <v>35</v>
      </c>
      <c r="H147" s="72" t="s">
        <v>35</v>
      </c>
      <c r="I147" s="82" t="s">
        <v>35</v>
      </c>
      <c r="J147" s="82" t="s">
        <v>35</v>
      </c>
      <c r="K147" s="82" t="s">
        <v>35</v>
      </c>
      <c r="L147" s="67" t="s">
        <v>35</v>
      </c>
      <c r="M147" s="87" t="s">
        <v>35</v>
      </c>
      <c r="N147" s="82" t="s">
        <v>35</v>
      </c>
      <c r="O147" s="82" t="s">
        <v>35</v>
      </c>
      <c r="P147" s="82" t="s">
        <v>35</v>
      </c>
      <c r="Q147" s="77" t="s">
        <v>35</v>
      </c>
      <c r="R147" s="72" t="s">
        <v>35</v>
      </c>
      <c r="S147" s="82" t="s">
        <v>35</v>
      </c>
      <c r="T147" s="82" t="s">
        <v>35</v>
      </c>
      <c r="U147" s="82" t="s">
        <v>35</v>
      </c>
      <c r="V147" s="82" t="s">
        <v>35</v>
      </c>
      <c r="W147" s="82" t="s">
        <v>35</v>
      </c>
      <c r="X147" s="82" t="s">
        <v>35</v>
      </c>
      <c r="Y147" s="82" t="s">
        <v>35</v>
      </c>
      <c r="Z147" s="82" t="s">
        <v>35</v>
      </c>
      <c r="AA147" s="82" t="s">
        <v>35</v>
      </c>
      <c r="AB147" s="82" t="s">
        <v>35</v>
      </c>
      <c r="AC147" s="82" t="s">
        <v>35</v>
      </c>
      <c r="AD147" s="82" t="s">
        <v>35</v>
      </c>
      <c r="AE147" s="82" t="s">
        <v>35</v>
      </c>
      <c r="AF147" s="82" t="s">
        <v>35</v>
      </c>
      <c r="AG147" s="82" t="s">
        <v>35</v>
      </c>
      <c r="AH147" s="82" t="s">
        <v>35</v>
      </c>
      <c r="AI147" s="82" t="s">
        <v>35</v>
      </c>
      <c r="AJ147" s="82" t="s">
        <v>35</v>
      </c>
      <c r="AK147" s="82" t="s">
        <v>35</v>
      </c>
      <c r="AL147" s="82" t="s">
        <v>35</v>
      </c>
      <c r="AM147" s="82" t="s">
        <v>35</v>
      </c>
      <c r="AN147" s="82" t="s">
        <v>35</v>
      </c>
      <c r="AO147" s="82" t="s">
        <v>35</v>
      </c>
      <c r="AP147" s="82" t="s">
        <v>35</v>
      </c>
      <c r="AQ147" s="82" t="s">
        <v>35</v>
      </c>
      <c r="AR147" s="82" t="s">
        <v>35</v>
      </c>
      <c r="AS147" s="82" t="s">
        <v>35</v>
      </c>
      <c r="AT147" s="82" t="s">
        <v>35</v>
      </c>
      <c r="AU147" s="82" t="s">
        <v>35</v>
      </c>
      <c r="AV147" s="67" t="s">
        <v>35</v>
      </c>
      <c r="AW147" s="8"/>
      <c r="AX147" s="8"/>
      <c r="AY147" s="8"/>
      <c r="AZ147" s="360"/>
      <c r="BA147" s="1089"/>
      <c r="BB147" s="585" t="s">
        <v>67</v>
      </c>
      <c r="BC147" s="61" t="s">
        <v>35</v>
      </c>
      <c r="BD147" s="57" t="s">
        <v>35</v>
      </c>
      <c r="BE147" s="57" t="s">
        <v>35</v>
      </c>
      <c r="BF147" s="57" t="s">
        <v>35</v>
      </c>
      <c r="BG147" s="52" t="s">
        <v>35</v>
      </c>
      <c r="BH147" s="61" t="s">
        <v>35</v>
      </c>
      <c r="BI147" s="57" t="s">
        <v>35</v>
      </c>
      <c r="BJ147" s="57" t="s">
        <v>35</v>
      </c>
      <c r="BK147" s="57" t="s">
        <v>35</v>
      </c>
      <c r="BL147" s="52" t="s">
        <v>35</v>
      </c>
      <c r="BM147" s="61" t="s">
        <v>35</v>
      </c>
      <c r="BN147" s="57" t="s">
        <v>35</v>
      </c>
      <c r="BO147" s="57" t="s">
        <v>35</v>
      </c>
      <c r="BP147" s="57" t="s">
        <v>35</v>
      </c>
      <c r="BQ147" s="52" t="s">
        <v>35</v>
      </c>
      <c r="BR147" s="61" t="s">
        <v>35</v>
      </c>
      <c r="BS147" s="57" t="s">
        <v>35</v>
      </c>
      <c r="BT147" s="57" t="s">
        <v>35</v>
      </c>
      <c r="BU147" s="57" t="s">
        <v>35</v>
      </c>
      <c r="BV147" s="57" t="s">
        <v>35</v>
      </c>
      <c r="BW147" s="57" t="s">
        <v>35</v>
      </c>
      <c r="BX147" s="57" t="s">
        <v>35</v>
      </c>
      <c r="BY147" s="46" t="s">
        <v>35</v>
      </c>
      <c r="BZ147" s="46" t="s">
        <v>35</v>
      </c>
      <c r="CA147" s="46" t="s">
        <v>35</v>
      </c>
      <c r="CB147" s="46" t="s">
        <v>35</v>
      </c>
      <c r="CC147" s="46" t="s">
        <v>35</v>
      </c>
      <c r="CD147" s="46" t="s">
        <v>35</v>
      </c>
      <c r="CE147" s="46" t="s">
        <v>35</v>
      </c>
      <c r="CF147" s="46" t="s">
        <v>35</v>
      </c>
      <c r="CG147" s="46" t="s">
        <v>35</v>
      </c>
      <c r="CH147" s="46" t="s">
        <v>35</v>
      </c>
      <c r="CI147" s="46" t="s">
        <v>35</v>
      </c>
      <c r="CJ147" s="46" t="s">
        <v>35</v>
      </c>
      <c r="CK147" s="46" t="s">
        <v>35</v>
      </c>
      <c r="CL147" s="46" t="s">
        <v>35</v>
      </c>
      <c r="CM147" s="46" t="s">
        <v>35</v>
      </c>
      <c r="CN147" s="46" t="s">
        <v>35</v>
      </c>
      <c r="CO147" s="46" t="s">
        <v>35</v>
      </c>
      <c r="CP147" s="46" t="s">
        <v>35</v>
      </c>
      <c r="CQ147" s="46" t="s">
        <v>35</v>
      </c>
      <c r="CR147" s="46" t="s">
        <v>35</v>
      </c>
      <c r="CS147" s="46" t="s">
        <v>35</v>
      </c>
      <c r="CT147" s="46" t="s">
        <v>35</v>
      </c>
      <c r="CU147" s="46" t="s">
        <v>35</v>
      </c>
      <c r="CV147" s="46" t="s">
        <v>35</v>
      </c>
      <c r="CW147" s="7"/>
      <c r="CX147" s="7"/>
      <c r="CY147" s="7"/>
      <c r="CZ147" s="7"/>
    </row>
    <row r="148" s="332" customFormat="true" ht="15" customHeight="true" x14ac:dyDescent="0.2">
      <c r="A148" s="1069" t="s">
        <v>108</v>
      </c>
      <c r="B148" s="387" t="s">
        <v>49</v>
      </c>
      <c r="C148" s="183">
        <v>1.5825287013126772</v>
      </c>
      <c r="D148" s="182">
        <v>2.1917533180655724</v>
      </c>
      <c r="E148" s="182">
        <v>4.1013281896391085</v>
      </c>
      <c r="F148" s="182">
        <v>18.619963009574654</v>
      </c>
      <c r="G148" s="181">
        <v>40.514260899515733</v>
      </c>
      <c r="H148" s="171">
        <v>8.5271825390412435</v>
      </c>
      <c r="I148" s="182">
        <v>31.578786707812768</v>
      </c>
      <c r="J148" s="182">
        <v>49.487495678791412</v>
      </c>
      <c r="K148" s="182">
        <v>44.672331075629195</v>
      </c>
      <c r="L148" s="175">
        <v>37.337518819242788</v>
      </c>
      <c r="M148" s="183">
        <v>1.5066262722591535</v>
      </c>
      <c r="N148" s="182">
        <v>1.8604161826748062</v>
      </c>
      <c r="O148" s="182">
        <v>2.6616528588047093</v>
      </c>
      <c r="P148" s="182">
        <v>3.9334107997661203</v>
      </c>
      <c r="Q148" s="181">
        <v>12.409601754473044</v>
      </c>
      <c r="R148" s="171">
        <v>20.675531069839508</v>
      </c>
      <c r="S148" s="182">
        <v>50.203016419863566</v>
      </c>
      <c r="T148" s="182">
        <v>2.1830834655202724</v>
      </c>
      <c r="U148" s="182">
        <v>9.9067822278671578</v>
      </c>
      <c r="V148" s="182">
        <v>12.948757594259794</v>
      </c>
      <c r="W148" s="182">
        <v>6.4192701202076448</v>
      </c>
      <c r="X148" s="182">
        <v>7.8903732822838952</v>
      </c>
      <c r="Y148" s="182">
        <v>5.4807390248174279</v>
      </c>
      <c r="Z148" s="182">
        <v>12.397747532733925</v>
      </c>
      <c r="AA148" s="182">
        <v>3.2931965607655331</v>
      </c>
      <c r="AB148" s="182">
        <v>7.5550959640796513</v>
      </c>
      <c r="AC148" s="182">
        <v>4.3385736360809446</v>
      </c>
      <c r="AD148" s="182">
        <v>10.933323396980379</v>
      </c>
      <c r="AE148" s="182">
        <v>11.822465665289142</v>
      </c>
      <c r="AF148" s="182">
        <v>6.7523444982497516</v>
      </c>
      <c r="AG148" s="182">
        <v>20.856028312903529</v>
      </c>
      <c r="AH148" s="182">
        <v>7.8355366918099687</v>
      </c>
      <c r="AI148" s="182">
        <v>6.0786782917281057</v>
      </c>
      <c r="AJ148" s="182">
        <v>11.437598926360092</v>
      </c>
      <c r="AK148" s="182">
        <v>2.6140480444528347</v>
      </c>
      <c r="AL148" s="182">
        <v>18.396913445257944</v>
      </c>
      <c r="AM148" s="182">
        <v>1.9535357132607936</v>
      </c>
      <c r="AN148" s="182">
        <v>11.264691810645168</v>
      </c>
      <c r="AO148" s="182">
        <v>6.7071730418231308</v>
      </c>
      <c r="AP148" s="182">
        <v>8.3815476661413726</v>
      </c>
      <c r="AQ148" s="182">
        <v>6.7653841709193987</v>
      </c>
      <c r="AR148" s="182">
        <v>4.2329221572949329</v>
      </c>
      <c r="AS148" s="182">
        <v>1.4799537532941773</v>
      </c>
      <c r="AT148" s="182">
        <v>12.895322510039788</v>
      </c>
      <c r="AU148" s="182">
        <v>2.5830009372610716</v>
      </c>
      <c r="AV148" s="175">
        <v>26.177340680146987</v>
      </c>
      <c r="AW148" s="3"/>
      <c r="AX148" s="3"/>
      <c r="AY148" s="3"/>
      <c r="AZ148" s="360"/>
      <c r="BA148" s="1089" t="s">
        <v>108</v>
      </c>
      <c r="BB148" s="585" t="s">
        <v>49</v>
      </c>
      <c r="BC148" s="61" t="s">
        <v>35</v>
      </c>
      <c r="BD148" s="57" t="s">
        <v>35</v>
      </c>
      <c r="BE148" s="57" t="s">
        <v>35</v>
      </c>
      <c r="BF148" s="57" t="s">
        <v>35</v>
      </c>
      <c r="BG148" s="52" t="s">
        <v>35</v>
      </c>
      <c r="BH148" s="61" t="s">
        <v>35</v>
      </c>
      <c r="BI148" s="57" t="s">
        <v>35</v>
      </c>
      <c r="BJ148" s="57" t="s">
        <v>35</v>
      </c>
      <c r="BK148" s="57" t="s">
        <v>35</v>
      </c>
      <c r="BL148" s="52" t="s">
        <v>35</v>
      </c>
      <c r="BM148" s="61" t="s">
        <v>35</v>
      </c>
      <c r="BN148" s="57" t="s">
        <v>35</v>
      </c>
      <c r="BO148" s="57" t="s">
        <v>35</v>
      </c>
      <c r="BP148" s="57" t="s">
        <v>35</v>
      </c>
      <c r="BQ148" s="52" t="s">
        <v>35</v>
      </c>
      <c r="BR148" s="61" t="s">
        <v>35</v>
      </c>
      <c r="BS148" s="57" t="s">
        <v>35</v>
      </c>
      <c r="BT148" s="57" t="s">
        <v>35</v>
      </c>
      <c r="BU148" s="57" t="s">
        <v>35</v>
      </c>
      <c r="BV148" s="57" t="s">
        <v>35</v>
      </c>
      <c r="BW148" s="57" t="s">
        <v>35</v>
      </c>
      <c r="BX148" s="57" t="s">
        <v>35</v>
      </c>
      <c r="BY148" s="46" t="s">
        <v>35</v>
      </c>
      <c r="BZ148" s="46" t="s">
        <v>35</v>
      </c>
      <c r="CA148" s="46" t="s">
        <v>35</v>
      </c>
      <c r="CB148" s="46" t="s">
        <v>35</v>
      </c>
      <c r="CC148" s="46" t="s">
        <v>35</v>
      </c>
      <c r="CD148" s="46" t="s">
        <v>35</v>
      </c>
      <c r="CE148" s="46" t="s">
        <v>35</v>
      </c>
      <c r="CF148" s="46" t="s">
        <v>35</v>
      </c>
      <c r="CG148" s="46" t="s">
        <v>35</v>
      </c>
      <c r="CH148" s="46" t="s">
        <v>35</v>
      </c>
      <c r="CI148" s="46" t="s">
        <v>35</v>
      </c>
      <c r="CJ148" s="46" t="s">
        <v>35</v>
      </c>
      <c r="CK148" s="46" t="s">
        <v>35</v>
      </c>
      <c r="CL148" s="46" t="s">
        <v>35</v>
      </c>
      <c r="CM148" s="46" t="s">
        <v>35</v>
      </c>
      <c r="CN148" s="46" t="s">
        <v>35</v>
      </c>
      <c r="CO148" s="46" t="s">
        <v>35</v>
      </c>
      <c r="CP148" s="46" t="s">
        <v>35</v>
      </c>
      <c r="CQ148" s="46" t="s">
        <v>35</v>
      </c>
      <c r="CR148" s="46" t="s">
        <v>35</v>
      </c>
      <c r="CS148" s="46" t="s">
        <v>35</v>
      </c>
      <c r="CT148" s="46" t="s">
        <v>35</v>
      </c>
      <c r="CU148" s="46" t="s">
        <v>35</v>
      </c>
      <c r="CV148" s="46" t="s">
        <v>35</v>
      </c>
      <c r="CW148" s="7"/>
      <c r="CX148" s="7"/>
      <c r="CY148" s="7"/>
      <c r="CZ148" s="7"/>
    </row>
    <row r="149" s="332" customFormat="true" ht="15" customHeight="true" x14ac:dyDescent="0.2">
      <c r="A149" s="1069"/>
      <c r="B149" s="387" t="s">
        <v>48</v>
      </c>
      <c r="C149" s="183">
        <v>6.2010738518750879</v>
      </c>
      <c r="D149" s="182">
        <v>8.4106786658226831</v>
      </c>
      <c r="E149" s="182">
        <v>17.892113609405772</v>
      </c>
      <c r="F149" s="182">
        <v>38.450529168336658</v>
      </c>
      <c r="G149" s="181">
        <v>51.024888400381187</v>
      </c>
      <c r="H149" s="171">
        <v>30.64346293706901</v>
      </c>
      <c r="I149" s="182">
        <v>38.350197064549789</v>
      </c>
      <c r="J149" s="182">
        <v>39.375681581049108</v>
      </c>
      <c r="K149" s="182">
        <v>49.672871042723685</v>
      </c>
      <c r="L149" s="175">
        <v>56.36826844574955</v>
      </c>
      <c r="M149" s="183">
        <v>4.787394438967981</v>
      </c>
      <c r="N149" s="182">
        <v>7.5698893330911137</v>
      </c>
      <c r="O149" s="182">
        <v>7.4249781587689423</v>
      </c>
      <c r="P149" s="182">
        <v>17.869492640207188</v>
      </c>
      <c r="Q149" s="181">
        <v>44.920860630093458</v>
      </c>
      <c r="R149" s="171">
        <v>47.903248568169623</v>
      </c>
      <c r="S149" s="182">
        <v>42.983866415581346</v>
      </c>
      <c r="T149" s="182">
        <v>12.356448114801905</v>
      </c>
      <c r="U149" s="182">
        <v>14.531018521826194</v>
      </c>
      <c r="V149" s="182">
        <v>31.018372490829794</v>
      </c>
      <c r="W149" s="182">
        <v>10.215742431356967</v>
      </c>
      <c r="X149" s="182">
        <v>41.137384097456859</v>
      </c>
      <c r="Y149" s="182">
        <v>68.045653115958203</v>
      </c>
      <c r="Z149" s="182">
        <v>10.915258202029044</v>
      </c>
      <c r="AA149" s="182">
        <v>6.4679547084611029</v>
      </c>
      <c r="AB149" s="182">
        <v>54.831952434578604</v>
      </c>
      <c r="AC149" s="182">
        <v>66.828008698072026</v>
      </c>
      <c r="AD149" s="182">
        <v>73.610530535103464</v>
      </c>
      <c r="AE149" s="182">
        <v>28.124446958560977</v>
      </c>
      <c r="AF149" s="182">
        <v>15.957823033642315</v>
      </c>
      <c r="AG149" s="182">
        <v>30.228508298820557</v>
      </c>
      <c r="AH149" s="182">
        <v>26.1614965543213</v>
      </c>
      <c r="AI149" s="182">
        <v>81.487703488764325</v>
      </c>
      <c r="AJ149" s="182">
        <v>21.137401485539918</v>
      </c>
      <c r="AK149" s="182">
        <v>15.411660214679387</v>
      </c>
      <c r="AL149" s="182">
        <v>29.501719201509985</v>
      </c>
      <c r="AM149" s="182">
        <v>25.37597256757692</v>
      </c>
      <c r="AN149" s="182">
        <v>33.933751762391893</v>
      </c>
      <c r="AO149" s="182">
        <v>13.014346017980797</v>
      </c>
      <c r="AP149" s="182">
        <v>21.733345076658182</v>
      </c>
      <c r="AQ149" s="182">
        <v>11.585536256240209</v>
      </c>
      <c r="AR149" s="182">
        <v>6.2323443012118132</v>
      </c>
      <c r="AS149" s="182">
        <v>6.3727216842238281</v>
      </c>
      <c r="AT149" s="182">
        <v>19.892850012454833</v>
      </c>
      <c r="AU149" s="182">
        <v>14.30186749422046</v>
      </c>
      <c r="AV149" s="175">
        <v>31.289227801479097</v>
      </c>
      <c r="AW149" s="3"/>
      <c r="AX149" s="3"/>
      <c r="AY149" s="3"/>
      <c r="AZ149" s="360"/>
      <c r="BA149" s="1089"/>
      <c r="BB149" s="585" t="s">
        <v>48</v>
      </c>
      <c r="BC149" s="61" t="s">
        <v>35</v>
      </c>
      <c r="BD149" s="57" t="s">
        <v>35</v>
      </c>
      <c r="BE149" s="57" t="s">
        <v>35</v>
      </c>
      <c r="BF149" s="57" t="s">
        <v>35</v>
      </c>
      <c r="BG149" s="52" t="s">
        <v>35</v>
      </c>
      <c r="BH149" s="61" t="s">
        <v>35</v>
      </c>
      <c r="BI149" s="57" t="s">
        <v>35</v>
      </c>
      <c r="BJ149" s="57" t="s">
        <v>35</v>
      </c>
      <c r="BK149" s="57" t="s">
        <v>35</v>
      </c>
      <c r="BL149" s="52" t="s">
        <v>35</v>
      </c>
      <c r="BM149" s="61" t="s">
        <v>35</v>
      </c>
      <c r="BN149" s="57" t="s">
        <v>35</v>
      </c>
      <c r="BO149" s="57" t="s">
        <v>35</v>
      </c>
      <c r="BP149" s="57" t="s">
        <v>35</v>
      </c>
      <c r="BQ149" s="52" t="s">
        <v>35</v>
      </c>
      <c r="BR149" s="61" t="s">
        <v>35</v>
      </c>
      <c r="BS149" s="57" t="s">
        <v>35</v>
      </c>
      <c r="BT149" s="57" t="s">
        <v>35</v>
      </c>
      <c r="BU149" s="57" t="s">
        <v>35</v>
      </c>
      <c r="BV149" s="57" t="s">
        <v>35</v>
      </c>
      <c r="BW149" s="57" t="s">
        <v>35</v>
      </c>
      <c r="BX149" s="57" t="s">
        <v>35</v>
      </c>
      <c r="BY149" s="46" t="s">
        <v>35</v>
      </c>
      <c r="BZ149" s="46" t="s">
        <v>35</v>
      </c>
      <c r="CA149" s="46" t="s">
        <v>35</v>
      </c>
      <c r="CB149" s="46" t="s">
        <v>35</v>
      </c>
      <c r="CC149" s="46" t="s">
        <v>35</v>
      </c>
      <c r="CD149" s="46" t="s">
        <v>35</v>
      </c>
      <c r="CE149" s="46" t="s">
        <v>35</v>
      </c>
      <c r="CF149" s="46" t="s">
        <v>35</v>
      </c>
      <c r="CG149" s="46" t="s">
        <v>35</v>
      </c>
      <c r="CH149" s="46" t="s">
        <v>35</v>
      </c>
      <c r="CI149" s="46" t="s">
        <v>35</v>
      </c>
      <c r="CJ149" s="46" t="s">
        <v>35</v>
      </c>
      <c r="CK149" s="46" t="s">
        <v>35</v>
      </c>
      <c r="CL149" s="46" t="s">
        <v>35</v>
      </c>
      <c r="CM149" s="46" t="s">
        <v>35</v>
      </c>
      <c r="CN149" s="46" t="s">
        <v>35</v>
      </c>
      <c r="CO149" s="46" t="s">
        <v>35</v>
      </c>
      <c r="CP149" s="46" t="s">
        <v>35</v>
      </c>
      <c r="CQ149" s="46" t="s">
        <v>35</v>
      </c>
      <c r="CR149" s="46" t="s">
        <v>35</v>
      </c>
      <c r="CS149" s="46" t="s">
        <v>35</v>
      </c>
      <c r="CT149" s="46" t="s">
        <v>35</v>
      </c>
      <c r="CU149" s="46" t="s">
        <v>35</v>
      </c>
      <c r="CV149" s="46" t="s">
        <v>35</v>
      </c>
      <c r="CW149" s="7"/>
      <c r="CX149" s="7"/>
      <c r="CY149" s="7"/>
      <c r="CZ149" s="7"/>
    </row>
    <row r="150" s="332" customFormat="true" ht="15" customHeight="true" x14ac:dyDescent="0.2">
      <c r="A150" s="1069"/>
      <c r="B150" s="387" t="s">
        <v>110</v>
      </c>
      <c r="C150" s="183">
        <v>92.216397446812266</v>
      </c>
      <c r="D150" s="182">
        <v>89.397568016111563</v>
      </c>
      <c r="E150" s="182">
        <v>78.006558200955183</v>
      </c>
      <c r="F150" s="182">
        <v>42.929507822088851</v>
      </c>
      <c r="G150" s="181">
        <v>8.4608507001031068</v>
      </c>
      <c r="H150" s="171">
        <v>60.829354523889968</v>
      </c>
      <c r="I150" s="182">
        <v>30.071016227637433</v>
      </c>
      <c r="J150" s="182">
        <v>11.136822740159404</v>
      </c>
      <c r="K150" s="182">
        <v>5.6547978816470357</v>
      </c>
      <c r="L150" s="175">
        <v>6.2942127350075383</v>
      </c>
      <c r="M150" s="183">
        <v>93.705979288772909</v>
      </c>
      <c r="N150" s="182">
        <v>90.569694484234077</v>
      </c>
      <c r="O150" s="182">
        <v>89.913368982426405</v>
      </c>
      <c r="P150" s="182">
        <v>78.197096560026566</v>
      </c>
      <c r="Q150" s="181">
        <v>42.669537615433079</v>
      </c>
      <c r="R150" s="171">
        <v>31.421220361990887</v>
      </c>
      <c r="S150" s="182">
        <v>6.8131171645551252</v>
      </c>
      <c r="T150" s="182">
        <v>85.460468419677852</v>
      </c>
      <c r="U150" s="182">
        <v>75.562199250306662</v>
      </c>
      <c r="V150" s="182">
        <v>56.0328699149104</v>
      </c>
      <c r="W150" s="182">
        <v>83.364987448435429</v>
      </c>
      <c r="X150" s="182">
        <v>50.972242620259223</v>
      </c>
      <c r="Y150" s="182">
        <v>26.473607859224419</v>
      </c>
      <c r="Z150" s="182">
        <v>76.68699426523699</v>
      </c>
      <c r="AA150" s="182">
        <v>90.238848730773299</v>
      </c>
      <c r="AB150" s="182">
        <v>37.612951601341777</v>
      </c>
      <c r="AC150" s="182">
        <v>28.833417665847033</v>
      </c>
      <c r="AD150" s="182">
        <v>15.456146067916151</v>
      </c>
      <c r="AE150" s="182">
        <v>60.053087376149897</v>
      </c>
      <c r="AF150" s="182">
        <v>77.289832468107861</v>
      </c>
      <c r="AG150" s="182">
        <v>48.915463388276073</v>
      </c>
      <c r="AH150" s="182">
        <v>66.002966753868648</v>
      </c>
      <c r="AI150" s="182">
        <v>12.433618219507586</v>
      </c>
      <c r="AJ150" s="182">
        <v>67.424999588099936</v>
      </c>
      <c r="AK150" s="182">
        <v>81.974291740867628</v>
      </c>
      <c r="AL150" s="182">
        <v>52.10136735323195</v>
      </c>
      <c r="AM150" s="182">
        <v>72.670491719162342</v>
      </c>
      <c r="AN150" s="182">
        <v>54.801556426962961</v>
      </c>
      <c r="AO150" s="182">
        <v>80.27848094019609</v>
      </c>
      <c r="AP150" s="182">
        <v>69.885107257200403</v>
      </c>
      <c r="AQ150" s="182">
        <v>81.649079572840421</v>
      </c>
      <c r="AR150" s="182">
        <v>89.534733541493182</v>
      </c>
      <c r="AS150" s="182">
        <v>92.147324562481998</v>
      </c>
      <c r="AT150" s="182">
        <v>67.211827477505281</v>
      </c>
      <c r="AU150" s="182">
        <v>83.115131568518436</v>
      </c>
      <c r="AV150" s="175">
        <v>42.533431518373973</v>
      </c>
      <c r="AW150" s="3"/>
      <c r="AX150" s="3"/>
      <c r="AY150" s="3"/>
      <c r="AZ150" s="360"/>
      <c r="BA150" s="1089"/>
      <c r="BB150" s="585" t="s">
        <v>110</v>
      </c>
      <c r="BC150" s="61" t="s">
        <v>35</v>
      </c>
      <c r="BD150" s="57" t="s">
        <v>35</v>
      </c>
      <c r="BE150" s="57" t="s">
        <v>35</v>
      </c>
      <c r="BF150" s="57" t="s">
        <v>35</v>
      </c>
      <c r="BG150" s="52" t="s">
        <v>35</v>
      </c>
      <c r="BH150" s="61" t="s">
        <v>35</v>
      </c>
      <c r="BI150" s="57" t="s">
        <v>35</v>
      </c>
      <c r="BJ150" s="57" t="s">
        <v>35</v>
      </c>
      <c r="BK150" s="57" t="s">
        <v>35</v>
      </c>
      <c r="BL150" s="52" t="s">
        <v>35</v>
      </c>
      <c r="BM150" s="61" t="s">
        <v>35</v>
      </c>
      <c r="BN150" s="57" t="s">
        <v>35</v>
      </c>
      <c r="BO150" s="57" t="s">
        <v>35</v>
      </c>
      <c r="BP150" s="57" t="s">
        <v>35</v>
      </c>
      <c r="BQ150" s="52" t="s">
        <v>35</v>
      </c>
      <c r="BR150" s="61" t="s">
        <v>35</v>
      </c>
      <c r="BS150" s="57" t="s">
        <v>35</v>
      </c>
      <c r="BT150" s="57" t="s">
        <v>35</v>
      </c>
      <c r="BU150" s="57" t="s">
        <v>35</v>
      </c>
      <c r="BV150" s="57" t="s">
        <v>35</v>
      </c>
      <c r="BW150" s="57" t="s">
        <v>35</v>
      </c>
      <c r="BX150" s="57" t="s">
        <v>35</v>
      </c>
      <c r="BY150" s="46" t="s">
        <v>35</v>
      </c>
      <c r="BZ150" s="46" t="s">
        <v>35</v>
      </c>
      <c r="CA150" s="46" t="s">
        <v>35</v>
      </c>
      <c r="CB150" s="46" t="s">
        <v>35</v>
      </c>
      <c r="CC150" s="46" t="s">
        <v>35</v>
      </c>
      <c r="CD150" s="46" t="s">
        <v>35</v>
      </c>
      <c r="CE150" s="46" t="s">
        <v>35</v>
      </c>
      <c r="CF150" s="46" t="s">
        <v>35</v>
      </c>
      <c r="CG150" s="46" t="s">
        <v>35</v>
      </c>
      <c r="CH150" s="46" t="s">
        <v>35</v>
      </c>
      <c r="CI150" s="46" t="s">
        <v>35</v>
      </c>
      <c r="CJ150" s="46" t="s">
        <v>35</v>
      </c>
      <c r="CK150" s="46" t="s">
        <v>35</v>
      </c>
      <c r="CL150" s="46" t="s">
        <v>35</v>
      </c>
      <c r="CM150" s="46" t="s">
        <v>35</v>
      </c>
      <c r="CN150" s="46" t="s">
        <v>35</v>
      </c>
      <c r="CO150" s="46" t="s">
        <v>35</v>
      </c>
      <c r="CP150" s="46" t="s">
        <v>35</v>
      </c>
      <c r="CQ150" s="46" t="s">
        <v>35</v>
      </c>
      <c r="CR150" s="46" t="s">
        <v>35</v>
      </c>
      <c r="CS150" s="46" t="s">
        <v>35</v>
      </c>
      <c r="CT150" s="46" t="s">
        <v>35</v>
      </c>
      <c r="CU150" s="46" t="s">
        <v>35</v>
      </c>
      <c r="CV150" s="46" t="s">
        <v>35</v>
      </c>
      <c r="CW150" s="7"/>
      <c r="CX150" s="7"/>
      <c r="CY150" s="7"/>
      <c r="CZ150" s="7"/>
    </row>
    <row r="151" s="332" customFormat="true" ht="15" customHeight="true" x14ac:dyDescent="0.2">
      <c r="A151" s="1069" t="s">
        <v>109</v>
      </c>
      <c r="B151" s="387" t="s">
        <v>49</v>
      </c>
      <c r="C151" s="183">
        <v>12.219693071041238</v>
      </c>
      <c r="D151" s="182">
        <v>15.186426484580693</v>
      </c>
      <c r="E151" s="182">
        <v>16.285183923209871</v>
      </c>
      <c r="F151" s="182">
        <v>28.221055483296631</v>
      </c>
      <c r="G151" s="181">
        <v>44.240731600177632</v>
      </c>
      <c r="H151" s="171">
        <v>18.786129104013309</v>
      </c>
      <c r="I151" s="182">
        <v>42.949292873554192</v>
      </c>
      <c r="J151" s="182">
        <v>54.946517085148997</v>
      </c>
      <c r="K151" s="182">
        <v>48.058572037704273</v>
      </c>
      <c r="L151" s="175">
        <v>40.067866272356049</v>
      </c>
      <c r="M151" s="183">
        <v>11.270247699726466</v>
      </c>
      <c r="N151" s="182">
        <v>12.87679393451687</v>
      </c>
      <c r="O151" s="182">
        <v>17.330569861447806</v>
      </c>
      <c r="P151" s="182">
        <v>16.384333211088165</v>
      </c>
      <c r="Q151" s="181">
        <v>20.225012257196013</v>
      </c>
      <c r="R151" s="171">
        <v>29.228430474428652</v>
      </c>
      <c r="S151" s="182">
        <v>54.210466316665915</v>
      </c>
      <c r="T151" s="182">
        <v>18.703354953621183</v>
      </c>
      <c r="U151" s="182">
        <v>23.996084169872116</v>
      </c>
      <c r="V151" s="182">
        <v>16.573971378759666</v>
      </c>
      <c r="W151" s="182">
        <v>14.828883289475698</v>
      </c>
      <c r="X151" s="182">
        <v>17.222879236047479</v>
      </c>
      <c r="Y151" s="182">
        <v>7.2973361969812176</v>
      </c>
      <c r="Z151" s="182">
        <v>27.561520358122049</v>
      </c>
      <c r="AA151" s="182">
        <v>22.75823955034625</v>
      </c>
      <c r="AB151" s="182">
        <v>12.510656984891227</v>
      </c>
      <c r="AC151" s="182">
        <v>6.7401340711066933</v>
      </c>
      <c r="AD151" s="182">
        <v>12.88030893698944</v>
      </c>
      <c r="AE151" s="182">
        <v>19.978544000999548</v>
      </c>
      <c r="AF151" s="182">
        <v>14.745301905979094</v>
      </c>
      <c r="AG151" s="182">
        <v>35.424864077786467</v>
      </c>
      <c r="AH151" s="182">
        <v>19.248770249907121</v>
      </c>
      <c r="AI151" s="182">
        <v>6.6187637545928517</v>
      </c>
      <c r="AJ151" s="182">
        <v>25.878237147485468</v>
      </c>
      <c r="AK151" s="182">
        <v>12.309097792536932</v>
      </c>
      <c r="AL151" s="182">
        <v>24.421425703741122</v>
      </c>
      <c r="AM151" s="182">
        <v>5.414984671420334</v>
      </c>
      <c r="AN151" s="182">
        <v>19.99963996190829</v>
      </c>
      <c r="AO151" s="182">
        <v>23.148864476049205</v>
      </c>
      <c r="AP151" s="182">
        <v>14.027708235830637</v>
      </c>
      <c r="AQ151" s="182">
        <v>18.114115133456849</v>
      </c>
      <c r="AR151" s="182">
        <v>17.477784716304274</v>
      </c>
      <c r="AS151" s="182">
        <v>14.776731679813352</v>
      </c>
      <c r="AT151" s="182">
        <v>23.411675956423011</v>
      </c>
      <c r="AU151" s="182">
        <v>13.640233832534276</v>
      </c>
      <c r="AV151" s="175">
        <v>39.84522971157535</v>
      </c>
      <c r="AW151" s="3"/>
      <c r="AX151" s="3"/>
      <c r="AY151" s="3"/>
      <c r="AZ151" s="360"/>
      <c r="BA151" s="1089" t="s">
        <v>109</v>
      </c>
      <c r="BB151" s="585" t="s">
        <v>49</v>
      </c>
      <c r="BC151" s="61" t="s">
        <v>35</v>
      </c>
      <c r="BD151" s="57" t="s">
        <v>35</v>
      </c>
      <c r="BE151" s="57" t="s">
        <v>35</v>
      </c>
      <c r="BF151" s="57" t="s">
        <v>35</v>
      </c>
      <c r="BG151" s="52" t="s">
        <v>35</v>
      </c>
      <c r="BH151" s="61" t="s">
        <v>35</v>
      </c>
      <c r="BI151" s="57" t="s">
        <v>35</v>
      </c>
      <c r="BJ151" s="57" t="s">
        <v>35</v>
      </c>
      <c r="BK151" s="57" t="s">
        <v>35</v>
      </c>
      <c r="BL151" s="52" t="s">
        <v>35</v>
      </c>
      <c r="BM151" s="61" t="s">
        <v>35</v>
      </c>
      <c r="BN151" s="57" t="s">
        <v>35</v>
      </c>
      <c r="BO151" s="57" t="s">
        <v>35</v>
      </c>
      <c r="BP151" s="57" t="s">
        <v>35</v>
      </c>
      <c r="BQ151" s="52" t="s">
        <v>35</v>
      </c>
      <c r="BR151" s="61" t="s">
        <v>35</v>
      </c>
      <c r="BS151" s="57" t="s">
        <v>35</v>
      </c>
      <c r="BT151" s="57" t="s">
        <v>35</v>
      </c>
      <c r="BU151" s="57" t="s">
        <v>35</v>
      </c>
      <c r="BV151" s="57" t="s">
        <v>35</v>
      </c>
      <c r="BW151" s="57" t="s">
        <v>35</v>
      </c>
      <c r="BX151" s="57" t="s">
        <v>35</v>
      </c>
      <c r="BY151" s="46" t="s">
        <v>35</v>
      </c>
      <c r="BZ151" s="46" t="s">
        <v>35</v>
      </c>
      <c r="CA151" s="46" t="s">
        <v>35</v>
      </c>
      <c r="CB151" s="46" t="s">
        <v>35</v>
      </c>
      <c r="CC151" s="46" t="s">
        <v>35</v>
      </c>
      <c r="CD151" s="46" t="s">
        <v>35</v>
      </c>
      <c r="CE151" s="46" t="s">
        <v>35</v>
      </c>
      <c r="CF151" s="46" t="s">
        <v>35</v>
      </c>
      <c r="CG151" s="46" t="s">
        <v>35</v>
      </c>
      <c r="CH151" s="46" t="s">
        <v>35</v>
      </c>
      <c r="CI151" s="46" t="s">
        <v>35</v>
      </c>
      <c r="CJ151" s="46" t="s">
        <v>35</v>
      </c>
      <c r="CK151" s="46" t="s">
        <v>35</v>
      </c>
      <c r="CL151" s="46" t="s">
        <v>35</v>
      </c>
      <c r="CM151" s="46" t="s">
        <v>35</v>
      </c>
      <c r="CN151" s="46" t="s">
        <v>35</v>
      </c>
      <c r="CO151" s="46" t="s">
        <v>35</v>
      </c>
      <c r="CP151" s="46" t="s">
        <v>35</v>
      </c>
      <c r="CQ151" s="46" t="s">
        <v>35</v>
      </c>
      <c r="CR151" s="46" t="s">
        <v>35</v>
      </c>
      <c r="CS151" s="46" t="s">
        <v>35</v>
      </c>
      <c r="CT151" s="46" t="s">
        <v>35</v>
      </c>
      <c r="CU151" s="46" t="s">
        <v>35</v>
      </c>
      <c r="CV151" s="46" t="s">
        <v>35</v>
      </c>
      <c r="CW151" s="7"/>
      <c r="CX151" s="7"/>
      <c r="CY151" s="7"/>
      <c r="CZ151" s="7"/>
    </row>
    <row r="152" s="332" customFormat="true" ht="15" customHeight="true" x14ac:dyDescent="0.2">
      <c r="A152" s="1096"/>
      <c r="B152" s="414" t="s">
        <v>48</v>
      </c>
      <c r="C152" s="183">
        <v>87.780306928958765</v>
      </c>
      <c r="D152" s="182">
        <v>84.81357351541925</v>
      </c>
      <c r="E152" s="182">
        <v>83.714816076790214</v>
      </c>
      <c r="F152" s="182">
        <v>71.77894451670376</v>
      </c>
      <c r="G152" s="181">
        <v>55.759268399822439</v>
      </c>
      <c r="H152" s="171">
        <v>81.213870895986844</v>
      </c>
      <c r="I152" s="182">
        <v>57.050707126445886</v>
      </c>
      <c r="J152" s="182">
        <v>45.053482914850868</v>
      </c>
      <c r="K152" s="182">
        <v>51.941427962295663</v>
      </c>
      <c r="L152" s="175">
        <v>59.93213372764388</v>
      </c>
      <c r="M152" s="183">
        <v>88.729752300273475</v>
      </c>
      <c r="N152" s="182">
        <v>87.123206065483032</v>
      </c>
      <c r="O152" s="182">
        <v>82.669430138552215</v>
      </c>
      <c r="P152" s="182">
        <v>83.615666788911966</v>
      </c>
      <c r="Q152" s="181">
        <v>79.774987742803944</v>
      </c>
      <c r="R152" s="171">
        <v>70.77156952557138</v>
      </c>
      <c r="S152" s="182">
        <v>45.789533683334142</v>
      </c>
      <c r="T152" s="182">
        <v>81.296645046378842</v>
      </c>
      <c r="U152" s="182">
        <v>76.003915830127909</v>
      </c>
      <c r="V152" s="182">
        <v>83.42602862124032</v>
      </c>
      <c r="W152" s="182">
        <v>85.171116710524359</v>
      </c>
      <c r="X152" s="182">
        <v>82.777120763952539</v>
      </c>
      <c r="Y152" s="182">
        <v>92.70266380301878</v>
      </c>
      <c r="Z152" s="182">
        <v>72.438479641877919</v>
      </c>
      <c r="AA152" s="182">
        <v>77.241760449653668</v>
      </c>
      <c r="AB152" s="182">
        <v>87.489343015108759</v>
      </c>
      <c r="AC152" s="182">
        <v>93.259865928893305</v>
      </c>
      <c r="AD152" s="182">
        <v>87.119691063010521</v>
      </c>
      <c r="AE152" s="182">
        <v>80.021455999000409</v>
      </c>
      <c r="AF152" s="182">
        <v>85.254698094020824</v>
      </c>
      <c r="AG152" s="182">
        <v>64.57513592221369</v>
      </c>
      <c r="AH152" s="182">
        <v>80.751229750092762</v>
      </c>
      <c r="AI152" s="182">
        <v>93.381236245407166</v>
      </c>
      <c r="AJ152" s="182">
        <v>74.121762852514522</v>
      </c>
      <c r="AK152" s="182">
        <v>87.690902207463026</v>
      </c>
      <c r="AL152" s="182">
        <v>75.578574296258864</v>
      </c>
      <c r="AM152" s="182">
        <v>94.585015328579701</v>
      </c>
      <c r="AN152" s="182">
        <v>80.000360038091827</v>
      </c>
      <c r="AO152" s="182">
        <v>76.851135523950802</v>
      </c>
      <c r="AP152" s="182">
        <v>85.972291764169285</v>
      </c>
      <c r="AQ152" s="182">
        <v>81.885884866543194</v>
      </c>
      <c r="AR152" s="182">
        <v>82.522215283695672</v>
      </c>
      <c r="AS152" s="182">
        <v>85.223268320186705</v>
      </c>
      <c r="AT152" s="182">
        <v>76.588324043576904</v>
      </c>
      <c r="AU152" s="182">
        <v>86.359766167465651</v>
      </c>
      <c r="AV152" s="175">
        <v>60.154770288424722</v>
      </c>
      <c r="AW152" s="3"/>
      <c r="AX152" s="3"/>
      <c r="AY152" s="3"/>
      <c r="AZ152" s="360"/>
      <c r="BA152" s="1089"/>
      <c r="BB152" s="585" t="s">
        <v>48</v>
      </c>
      <c r="BC152" s="61" t="s">
        <v>35</v>
      </c>
      <c r="BD152" s="57" t="s">
        <v>35</v>
      </c>
      <c r="BE152" s="57" t="s">
        <v>35</v>
      </c>
      <c r="BF152" s="57" t="s">
        <v>35</v>
      </c>
      <c r="BG152" s="52" t="s">
        <v>35</v>
      </c>
      <c r="BH152" s="61" t="s">
        <v>35</v>
      </c>
      <c r="BI152" s="57" t="s">
        <v>35</v>
      </c>
      <c r="BJ152" s="57" t="s">
        <v>35</v>
      </c>
      <c r="BK152" s="57" t="s">
        <v>35</v>
      </c>
      <c r="BL152" s="52" t="s">
        <v>35</v>
      </c>
      <c r="BM152" s="61" t="s">
        <v>35</v>
      </c>
      <c r="BN152" s="57" t="s">
        <v>35</v>
      </c>
      <c r="BO152" s="57" t="s">
        <v>35</v>
      </c>
      <c r="BP152" s="57" t="s">
        <v>35</v>
      </c>
      <c r="BQ152" s="52" t="s">
        <v>35</v>
      </c>
      <c r="BR152" s="61" t="s">
        <v>35</v>
      </c>
      <c r="BS152" s="57" t="s">
        <v>35</v>
      </c>
      <c r="BT152" s="57" t="s">
        <v>35</v>
      </c>
      <c r="BU152" s="57" t="s">
        <v>35</v>
      </c>
      <c r="BV152" s="57" t="s">
        <v>35</v>
      </c>
      <c r="BW152" s="57" t="s">
        <v>35</v>
      </c>
      <c r="BX152" s="57" t="s">
        <v>35</v>
      </c>
      <c r="BY152" s="46" t="s">
        <v>35</v>
      </c>
      <c r="BZ152" s="46" t="s">
        <v>35</v>
      </c>
      <c r="CA152" s="46" t="s">
        <v>35</v>
      </c>
      <c r="CB152" s="46" t="s">
        <v>35</v>
      </c>
      <c r="CC152" s="46" t="s">
        <v>35</v>
      </c>
      <c r="CD152" s="46" t="s">
        <v>35</v>
      </c>
      <c r="CE152" s="46" t="s">
        <v>35</v>
      </c>
      <c r="CF152" s="46" t="s">
        <v>35</v>
      </c>
      <c r="CG152" s="46" t="s">
        <v>35</v>
      </c>
      <c r="CH152" s="46" t="s">
        <v>35</v>
      </c>
      <c r="CI152" s="46" t="s">
        <v>35</v>
      </c>
      <c r="CJ152" s="46" t="s">
        <v>35</v>
      </c>
      <c r="CK152" s="46" t="s">
        <v>35</v>
      </c>
      <c r="CL152" s="46" t="s">
        <v>35</v>
      </c>
      <c r="CM152" s="46" t="s">
        <v>35</v>
      </c>
      <c r="CN152" s="46" t="s">
        <v>35</v>
      </c>
      <c r="CO152" s="46" t="s">
        <v>35</v>
      </c>
      <c r="CP152" s="46" t="s">
        <v>35</v>
      </c>
      <c r="CQ152" s="46" t="s">
        <v>35</v>
      </c>
      <c r="CR152" s="46" t="s">
        <v>35</v>
      </c>
      <c r="CS152" s="46" t="s">
        <v>35</v>
      </c>
      <c r="CT152" s="46" t="s">
        <v>35</v>
      </c>
      <c r="CU152" s="46" t="s">
        <v>35</v>
      </c>
      <c r="CV152" s="46" t="s">
        <v>35</v>
      </c>
      <c r="CW152" s="7"/>
      <c r="CX152" s="7"/>
      <c r="CY152" s="7"/>
      <c r="CZ152" s="7"/>
    </row>
    <row r="153" s="337" customFormat="true" ht="15" customHeight="true" x14ac:dyDescent="0.2">
      <c r="A153" s="1068" t="s">
        <v>62</v>
      </c>
      <c r="B153" s="386" t="s">
        <v>443</v>
      </c>
      <c r="C153" s="140">
        <v>8.9151051789461717E-3</v>
      </c>
      <c r="D153" s="139">
        <v>5.7050682939658412E-2</v>
      </c>
      <c r="E153" s="139">
        <v>0.12306238456438606</v>
      </c>
      <c r="F153" s="139">
        <v>0.70733154868159198</v>
      </c>
      <c r="G153" s="138">
        <v>3.9174849729971277</v>
      </c>
      <c r="H153" s="137">
        <v>0.27570459307939787</v>
      </c>
      <c r="I153" s="139">
        <v>1.0506835607716536</v>
      </c>
      <c r="J153" s="139">
        <v>1.7817997969516244</v>
      </c>
      <c r="K153" s="139">
        <v>1.8228082430312449</v>
      </c>
      <c r="L153" s="136">
        <v>6.7731760042704163</v>
      </c>
      <c r="M153" s="140">
        <v>0</v>
      </c>
      <c r="N153" s="139">
        <v>0</v>
      </c>
      <c r="O153" s="139">
        <v>8.1356956410521375E-2</v>
      </c>
      <c r="P153" s="139">
        <v>0.16887272134778797</v>
      </c>
      <c r="Q153" s="138">
        <v>1.6297228922663289</v>
      </c>
      <c r="R153" s="137">
        <v>1.5801303556135637</v>
      </c>
      <c r="S153" s="139">
        <v>0</v>
      </c>
      <c r="T153" s="139">
        <v>0.21330411946055816</v>
      </c>
      <c r="U153" s="139">
        <v>0.15284038098210387</v>
      </c>
      <c r="V153" s="139">
        <v>1.8488147184106591</v>
      </c>
      <c r="W153" s="139">
        <v>0.23851908560433457</v>
      </c>
      <c r="X153" s="139">
        <v>1.3484826824583247</v>
      </c>
      <c r="Y153" s="139">
        <v>12.153909086758924</v>
      </c>
      <c r="Z153" s="139">
        <v>0</v>
      </c>
      <c r="AA153" s="139">
        <v>1.3433726022505064</v>
      </c>
      <c r="AB153" s="139">
        <v>5.4335497554609802</v>
      </c>
      <c r="AC153" s="139">
        <v>0.90854994304467951</v>
      </c>
      <c r="AD153" s="139">
        <v>4.0984131085777333</v>
      </c>
      <c r="AE153" s="139">
        <v>0</v>
      </c>
      <c r="AF153" s="139">
        <v>0.74414938032825173</v>
      </c>
      <c r="AG153" s="139">
        <v>4.9561374946554007E-2</v>
      </c>
      <c r="AH153" s="139">
        <v>0</v>
      </c>
      <c r="AI153" s="139">
        <v>20.722550482111664</v>
      </c>
      <c r="AJ153" s="139">
        <v>3.1801347432043632</v>
      </c>
      <c r="AK153" s="139">
        <v>0</v>
      </c>
      <c r="AL153" s="139">
        <v>0.12196507632669705</v>
      </c>
      <c r="AM153" s="139">
        <v>0</v>
      </c>
      <c r="AN153" s="139">
        <v>0.8687544830093874</v>
      </c>
      <c r="AO153" s="139">
        <v>0.15373893581718154</v>
      </c>
      <c r="AP153" s="139">
        <v>0.5586015615870078</v>
      </c>
      <c r="AQ153" s="139">
        <v>0</v>
      </c>
      <c r="AR153" s="139">
        <v>0</v>
      </c>
      <c r="AS153" s="139">
        <v>0.71892013978229974</v>
      </c>
      <c r="AT153" s="139">
        <v>2.8352878960241545</v>
      </c>
      <c r="AU153" s="139">
        <v>0</v>
      </c>
      <c r="AV153" s="136">
        <v>0</v>
      </c>
      <c r="AW153" s="425"/>
      <c r="AX153" s="425"/>
      <c r="AY153" s="425"/>
      <c r="AZ153" s="199"/>
      <c r="BA153" s="1089" t="s">
        <v>62</v>
      </c>
      <c r="BB153" s="379" t="s">
        <v>443</v>
      </c>
      <c r="BC153" s="429">
        <v>0.80730599999999997</v>
      </c>
      <c r="BD153" s="420">
        <v>5.1660589999999997</v>
      </c>
      <c r="BE153" s="420">
        <v>11.142834000000001</v>
      </c>
      <c r="BF153" s="420">
        <v>64.051973000000004</v>
      </c>
      <c r="BG153" s="431">
        <v>354.69953299999992</v>
      </c>
      <c r="BH153" s="429">
        <v>7.453436</v>
      </c>
      <c r="BI153" s="420">
        <v>28.480702000000004</v>
      </c>
      <c r="BJ153" s="420">
        <v>48.286309999999986</v>
      </c>
      <c r="BK153" s="420">
        <v>49.444829999999996</v>
      </c>
      <c r="BL153" s="431">
        <v>182.93655600000002</v>
      </c>
      <c r="BM153" s="429">
        <v>0</v>
      </c>
      <c r="BN153" s="420">
        <v>0</v>
      </c>
      <c r="BO153" s="420">
        <v>5.1660589999999997</v>
      </c>
      <c r="BP153" s="420">
        <v>10.727579</v>
      </c>
      <c r="BQ153" s="431">
        <v>103.37223300000002</v>
      </c>
      <c r="BR153" s="429">
        <v>22.757055000000001</v>
      </c>
      <c r="BS153" s="420">
        <v>0</v>
      </c>
      <c r="BT153" s="420">
        <v>4.2497340000000001</v>
      </c>
      <c r="BU153" s="420">
        <v>2.9782769999999998</v>
      </c>
      <c r="BV153" s="420">
        <v>14.994798000000001</v>
      </c>
      <c r="BW153" s="420">
        <v>5.3536089999999996</v>
      </c>
      <c r="BX153" s="420">
        <v>3.8093159999999999</v>
      </c>
      <c r="BY153" s="421">
        <v>20.355953</v>
      </c>
      <c r="BZ153" s="421">
        <v>0</v>
      </c>
      <c r="CA153" s="421">
        <v>24.565628000000004</v>
      </c>
      <c r="CB153" s="421">
        <v>72.167612000000005</v>
      </c>
      <c r="CC153" s="421">
        <v>2.0342199999999999</v>
      </c>
      <c r="CD153" s="421">
        <v>4.6471229999999997</v>
      </c>
      <c r="CE153" s="421">
        <v>0</v>
      </c>
      <c r="CF153" s="421">
        <v>9.4289279999999991</v>
      </c>
      <c r="CG153" s="421">
        <v>1.0127980000000001</v>
      </c>
      <c r="CH153" s="421">
        <v>0</v>
      </c>
      <c r="CI153" s="421">
        <v>102.65800400000003</v>
      </c>
      <c r="CJ153" s="421">
        <v>79.951160999999999</v>
      </c>
      <c r="CK153" s="421">
        <v>0</v>
      </c>
      <c r="CL153" s="421">
        <v>4.6717120000000003</v>
      </c>
      <c r="CM153" s="421">
        <v>0</v>
      </c>
      <c r="CN153" s="421">
        <v>9.9459389999999992</v>
      </c>
      <c r="CO153" s="421">
        <v>2.753304</v>
      </c>
      <c r="CP153" s="421">
        <v>5.8607700000000005</v>
      </c>
      <c r="CQ153" s="421">
        <v>0</v>
      </c>
      <c r="CR153" s="421">
        <v>0</v>
      </c>
      <c r="CS153" s="421">
        <v>9.8153439999999996</v>
      </c>
      <c r="CT153" s="421">
        <v>31.85642</v>
      </c>
      <c r="CU153" s="421">
        <v>0</v>
      </c>
      <c r="CV153" s="421">
        <v>0</v>
      </c>
      <c r="CW153" s="6"/>
      <c r="CX153" s="6"/>
      <c r="CY153" s="6"/>
      <c r="CZ153" s="6"/>
    </row>
    <row r="154" s="337" customFormat="true" ht="15" customHeight="true" x14ac:dyDescent="0.2">
      <c r="A154" s="1069"/>
      <c r="B154" s="387" t="s">
        <v>444</v>
      </c>
      <c r="C154" s="140">
        <v>0.69286162971083742</v>
      </c>
      <c r="D154" s="139">
        <v>1.1815755132862609</v>
      </c>
      <c r="E154" s="139">
        <v>3.3624953429669411</v>
      </c>
      <c r="F154" s="139">
        <v>14.891539432810818</v>
      </c>
      <c r="G154" s="138">
        <v>36.547737874050775</v>
      </c>
      <c r="H154" s="137">
        <v>7.1704027859229109</v>
      </c>
      <c r="I154" s="139">
        <v>21.659593301478509</v>
      </c>
      <c r="J154" s="139">
        <v>33.111672615569518</v>
      </c>
      <c r="K154" s="139">
        <v>40.533717124590545</v>
      </c>
      <c r="L154" s="136">
        <v>38.18829442854765</v>
      </c>
      <c r="M154" s="140">
        <v>0.18651373368706783</v>
      </c>
      <c r="N154" s="139">
        <v>0.62278304253477523</v>
      </c>
      <c r="O154" s="139">
        <v>0.77491305719875903</v>
      </c>
      <c r="P154" s="139">
        <v>3.7168004139186217</v>
      </c>
      <c r="Q154" s="138">
        <v>15.543882053932609</v>
      </c>
      <c r="R154" s="137">
        <v>16.983460188475146</v>
      </c>
      <c r="S154" s="139">
        <v>33.885133819708116</v>
      </c>
      <c r="T154" s="139">
        <v>1.5453780645935065</v>
      </c>
      <c r="U154" s="139">
        <v>2.8025097550178417</v>
      </c>
      <c r="V154" s="139">
        <v>11.056395705585107</v>
      </c>
      <c r="W154" s="139">
        <v>6.2465401068419748</v>
      </c>
      <c r="X154" s="139">
        <v>2.1603983837164997</v>
      </c>
      <c r="Y154" s="139">
        <v>6.3422117139665373</v>
      </c>
      <c r="Z154" s="139">
        <v>2.2350230534861648</v>
      </c>
      <c r="AA154" s="139">
        <v>2.3019883544980866</v>
      </c>
      <c r="AB154" s="139">
        <v>19.881325855880007</v>
      </c>
      <c r="AC154" s="139">
        <v>0</v>
      </c>
      <c r="AD154" s="139">
        <v>7.0916297838358178</v>
      </c>
      <c r="AE154" s="139">
        <v>15.887529283528186</v>
      </c>
      <c r="AF154" s="139">
        <v>4.1718464556202539</v>
      </c>
      <c r="AG154" s="139">
        <v>11.148103771150199</v>
      </c>
      <c r="AH154" s="139">
        <v>15.681426288994802</v>
      </c>
      <c r="AI154" s="139">
        <v>12.939682188458859</v>
      </c>
      <c r="AJ154" s="139">
        <v>5.061948312160256</v>
      </c>
      <c r="AK154" s="139">
        <v>5.518854243801286</v>
      </c>
      <c r="AL154" s="139">
        <v>17.688649574201495</v>
      </c>
      <c r="AM154" s="139">
        <v>3.1182597739729641</v>
      </c>
      <c r="AN154" s="139">
        <v>19.715699181582153</v>
      </c>
      <c r="AO154" s="139">
        <v>12.127622857788017</v>
      </c>
      <c r="AP154" s="139">
        <v>3.2541293333990753</v>
      </c>
      <c r="AQ154" s="139">
        <v>12.175290882198723</v>
      </c>
      <c r="AR154" s="139">
        <v>1.9360628212215056</v>
      </c>
      <c r="AS154" s="139">
        <v>2.1401281274555886</v>
      </c>
      <c r="AT154" s="139">
        <v>2.3762764485880572</v>
      </c>
      <c r="AU154" s="139">
        <v>6.2382297486305642</v>
      </c>
      <c r="AV154" s="136">
        <v>20.486419449203837</v>
      </c>
      <c r="AW154" s="425"/>
      <c r="AX154" s="425"/>
      <c r="AY154" s="425"/>
      <c r="AZ154" s="199"/>
      <c r="BA154" s="1089"/>
      <c r="BB154" s="585" t="s">
        <v>444</v>
      </c>
      <c r="BC154" s="430">
        <v>62.741980000000012</v>
      </c>
      <c r="BD154" s="422">
        <v>106.994141</v>
      </c>
      <c r="BE154" s="422">
        <v>304.46125000000006</v>
      </c>
      <c r="BF154" s="422">
        <v>1348.4941869999996</v>
      </c>
      <c r="BG154" s="434">
        <v>3309.1296190000021</v>
      </c>
      <c r="BH154" s="430">
        <v>193.84565799999993</v>
      </c>
      <c r="BI154" s="422">
        <v>587.12294100000008</v>
      </c>
      <c r="BJ154" s="422">
        <v>897.31769600000041</v>
      </c>
      <c r="BK154" s="422">
        <v>1099.502792</v>
      </c>
      <c r="BL154" s="434">
        <v>1031.4267720000003</v>
      </c>
      <c r="BM154" s="430">
        <v>11.838925</v>
      </c>
      <c r="BN154" s="422">
        <v>39.513986000000003</v>
      </c>
      <c r="BO154" s="422">
        <v>49.205952999999994</v>
      </c>
      <c r="BP154" s="422">
        <v>236.10841200000002</v>
      </c>
      <c r="BQ154" s="434">
        <v>985.93804199999954</v>
      </c>
      <c r="BR154" s="430">
        <v>244.59598300000002</v>
      </c>
      <c r="BS154" s="422">
        <v>1315.1420880000003</v>
      </c>
      <c r="BT154" s="422">
        <v>30.789117999999998</v>
      </c>
      <c r="BU154" s="422">
        <v>54.610242999999997</v>
      </c>
      <c r="BV154" s="422">
        <v>89.672815000000028</v>
      </c>
      <c r="BW154" s="422">
        <v>140.20485300000004</v>
      </c>
      <c r="BX154" s="422">
        <v>6.1028889999999993</v>
      </c>
      <c r="BY154" s="423">
        <v>10.622242</v>
      </c>
      <c r="BZ154" s="423">
        <v>9.9467820000000007</v>
      </c>
      <c r="CA154" s="423">
        <v>42.095387000000002</v>
      </c>
      <c r="CB154" s="423">
        <v>264.06085799999994</v>
      </c>
      <c r="CC154" s="423">
        <v>0</v>
      </c>
      <c r="CD154" s="423">
        <v>8.0410819999999994</v>
      </c>
      <c r="CE154" s="423">
        <v>125.66420799999997</v>
      </c>
      <c r="CF154" s="423">
        <v>52.860408000000007</v>
      </c>
      <c r="CG154" s="423">
        <v>227.81404300000003</v>
      </c>
      <c r="CH154" s="423">
        <v>220.51743400000004</v>
      </c>
      <c r="CI154" s="423">
        <v>64.102242000000004</v>
      </c>
      <c r="CJ154" s="423">
        <v>127.26147699999999</v>
      </c>
      <c r="CK154" s="423">
        <v>74.048722999999981</v>
      </c>
      <c r="CL154" s="423">
        <v>677.54048099999989</v>
      </c>
      <c r="CM154" s="423">
        <v>24.076559</v>
      </c>
      <c r="CN154" s="423">
        <v>225.71525700000001</v>
      </c>
      <c r="CO154" s="423">
        <v>217.19307700000007</v>
      </c>
      <c r="CP154" s="423">
        <v>34.141873000000004</v>
      </c>
      <c r="CQ154" s="423">
        <v>171.15013299999998</v>
      </c>
      <c r="CR154" s="423">
        <v>30.960530000000006</v>
      </c>
      <c r="CS154" s="423">
        <v>29.218952999999999</v>
      </c>
      <c r="CT154" s="423">
        <v>26.699108999999996</v>
      </c>
      <c r="CU154" s="423">
        <v>158.10106499999998</v>
      </c>
      <c r="CV154" s="423">
        <v>428.87126499999988</v>
      </c>
      <c r="CW154" s="6"/>
      <c r="CX154" s="6"/>
      <c r="CY154" s="6"/>
      <c r="CZ154" s="6"/>
    </row>
    <row r="155" s="337" customFormat="true" ht="15" customHeight="true" x14ac:dyDescent="0.2">
      <c r="A155" s="1069"/>
      <c r="B155" s="387" t="s">
        <v>445</v>
      </c>
      <c r="C155" s="140">
        <v>1.0910777445357864</v>
      </c>
      <c r="D155" s="139">
        <v>2.1798411809576068</v>
      </c>
      <c r="E155" s="139">
        <v>5.7423051030827361</v>
      </c>
      <c r="F155" s="139">
        <v>18.61929152359016</v>
      </c>
      <c r="G155" s="138">
        <v>28.844276680137902</v>
      </c>
      <c r="H155" s="137">
        <v>12.676543922376712</v>
      </c>
      <c r="I155" s="139">
        <v>21.687392234983278</v>
      </c>
      <c r="J155" s="139">
        <v>25.439414826607038</v>
      </c>
      <c r="K155" s="139">
        <v>28.934850449457176</v>
      </c>
      <c r="L155" s="136">
        <v>31.588051037472116</v>
      </c>
      <c r="M155" s="140">
        <v>0.58484785165677844</v>
      </c>
      <c r="N155" s="139">
        <v>2.151552274863771</v>
      </c>
      <c r="O155" s="139">
        <v>2.1311707413383303</v>
      </c>
      <c r="P155" s="139">
        <v>5.2552029841057672</v>
      </c>
      <c r="Q155" s="138">
        <v>19.12399570039031</v>
      </c>
      <c r="R155" s="137">
        <v>25.030166984699221</v>
      </c>
      <c r="S155" s="139">
        <v>26.632120352556949</v>
      </c>
      <c r="T155" s="139">
        <v>7.3060581690351238</v>
      </c>
      <c r="U155" s="139">
        <v>13.040842140036943</v>
      </c>
      <c r="V155" s="139">
        <v>15.031366744797758</v>
      </c>
      <c r="W155" s="139">
        <v>3.5027897205233236</v>
      </c>
      <c r="X155" s="139">
        <v>21.466342398765349</v>
      </c>
      <c r="Y155" s="139">
        <v>8.3289463686446794</v>
      </c>
      <c r="Z155" s="139">
        <v>17.208979734352184</v>
      </c>
      <c r="AA155" s="139">
        <v>2.2841057415221622</v>
      </c>
      <c r="AB155" s="139">
        <v>19.215207834022866</v>
      </c>
      <c r="AC155" s="139">
        <v>40.258015374387966</v>
      </c>
      <c r="AD155" s="139">
        <v>14.020127288209064</v>
      </c>
      <c r="AE155" s="139">
        <v>9.6306784031414434</v>
      </c>
      <c r="AF155" s="139">
        <v>5.7172025500322725</v>
      </c>
      <c r="AG155" s="139">
        <v>18.50306284274474</v>
      </c>
      <c r="AH155" s="139">
        <v>5.7694913507920385</v>
      </c>
      <c r="AI155" s="139">
        <v>41.816507319280106</v>
      </c>
      <c r="AJ155" s="139">
        <v>9.8277148696684371</v>
      </c>
      <c r="AK155" s="139">
        <v>6.3362122178359019</v>
      </c>
      <c r="AL155" s="139">
        <v>11.61471636756788</v>
      </c>
      <c r="AM155" s="139">
        <v>1.3061846796180721</v>
      </c>
      <c r="AN155" s="139">
        <v>11.262647176655527</v>
      </c>
      <c r="AO155" s="139">
        <v>1.154007568992407</v>
      </c>
      <c r="AP155" s="139">
        <v>7.1553399547432592</v>
      </c>
      <c r="AQ155" s="139">
        <v>3.5376567411690556</v>
      </c>
      <c r="AR155" s="139">
        <v>3.1456595209822704</v>
      </c>
      <c r="AS155" s="139">
        <v>3.234461945317034</v>
      </c>
      <c r="AT155" s="139">
        <v>10.887349695877093</v>
      </c>
      <c r="AU155" s="139">
        <v>3.085936573756987</v>
      </c>
      <c r="AV155" s="136">
        <v>18.811681023172092</v>
      </c>
      <c r="AW155" s="425"/>
      <c r="AX155" s="425"/>
      <c r="AY155" s="425"/>
      <c r="AZ155" s="199"/>
      <c r="BA155" s="1089"/>
      <c r="BB155" s="585" t="s">
        <v>445</v>
      </c>
      <c r="BC155" s="430">
        <v>98.802379999999999</v>
      </c>
      <c r="BD155" s="422">
        <v>197.38919099999995</v>
      </c>
      <c r="BE155" s="422">
        <v>519.94403299999988</v>
      </c>
      <c r="BF155" s="422">
        <v>1686.0584830000005</v>
      </c>
      <c r="BG155" s="434">
        <v>2611.6377060000032</v>
      </c>
      <c r="BH155" s="430">
        <v>342.69943700000016</v>
      </c>
      <c r="BI155" s="422">
        <v>587.8764819999999</v>
      </c>
      <c r="BJ155" s="422">
        <v>689.40151000000003</v>
      </c>
      <c r="BK155" s="422">
        <v>784.87617499999988</v>
      </c>
      <c r="BL155" s="434">
        <v>853.16094899999996</v>
      </c>
      <c r="BM155" s="430">
        <v>37.123110000000004</v>
      </c>
      <c r="BN155" s="422">
        <v>136.510471</v>
      </c>
      <c r="BO155" s="422">
        <v>135.32652000000002</v>
      </c>
      <c r="BP155" s="422">
        <v>333.83488299999982</v>
      </c>
      <c r="BQ155" s="434">
        <v>1213.0222559999991</v>
      </c>
      <c r="BR155" s="430">
        <v>360.48474399999986</v>
      </c>
      <c r="BS155" s="422">
        <v>1033.6397829999999</v>
      </c>
      <c r="BT155" s="422">
        <v>145.56120099999998</v>
      </c>
      <c r="BU155" s="422">
        <v>254.11635300000006</v>
      </c>
      <c r="BV155" s="422">
        <v>121.91178799999999</v>
      </c>
      <c r="BW155" s="422">
        <v>78.62082199999999</v>
      </c>
      <c r="BX155" s="422">
        <v>60.640067999999999</v>
      </c>
      <c r="BY155" s="423">
        <v>13.949720999999998</v>
      </c>
      <c r="BZ155" s="423">
        <v>76.587115999999995</v>
      </c>
      <c r="CA155" s="423">
        <v>41.768376000000004</v>
      </c>
      <c r="CB155" s="423">
        <v>255.21357600000005</v>
      </c>
      <c r="CC155" s="423">
        <v>90.136663000000013</v>
      </c>
      <c r="CD155" s="423">
        <v>15.897190999999999</v>
      </c>
      <c r="CE155" s="423">
        <v>76.174939000000037</v>
      </c>
      <c r="CF155" s="423">
        <v>72.441222999999994</v>
      </c>
      <c r="CG155" s="423">
        <v>378.11430900000016</v>
      </c>
      <c r="CH155" s="423">
        <v>81.13250699999999</v>
      </c>
      <c r="CI155" s="423">
        <v>207.1559279999999</v>
      </c>
      <c r="CJ155" s="423">
        <v>247.07670500000003</v>
      </c>
      <c r="CK155" s="423">
        <v>85.015548999999993</v>
      </c>
      <c r="CL155" s="423">
        <v>444.88644999999985</v>
      </c>
      <c r="CM155" s="423">
        <v>10.085251</v>
      </c>
      <c r="CN155" s="423">
        <v>128.94045899999998</v>
      </c>
      <c r="CO155" s="423">
        <v>20.667072000000001</v>
      </c>
      <c r="CP155" s="423">
        <v>75.072833000000003</v>
      </c>
      <c r="CQ155" s="423">
        <v>49.729442000000006</v>
      </c>
      <c r="CR155" s="423">
        <v>50.303784</v>
      </c>
      <c r="CS155" s="423">
        <v>44.159781999999993</v>
      </c>
      <c r="CT155" s="423">
        <v>122.326902</v>
      </c>
      <c r="CU155" s="423">
        <v>78.209665000000001</v>
      </c>
      <c r="CV155" s="423">
        <v>393.81159100000002</v>
      </c>
      <c r="CW155" s="6"/>
      <c r="CX155" s="6"/>
      <c r="CY155" s="6"/>
      <c r="CZ155" s="6"/>
    </row>
    <row r="156" s="337" customFormat="true" ht="15" customHeight="true" x14ac:dyDescent="0.2">
      <c r="A156" s="1069"/>
      <c r="B156" s="387" t="s">
        <v>446</v>
      </c>
      <c r="C156" s="140">
        <v>0</v>
      </c>
      <c r="D156" s="139">
        <v>0.13551178104389902</v>
      </c>
      <c r="E156" s="139">
        <v>0.39974787657087651</v>
      </c>
      <c r="F156" s="139">
        <v>1.8187355254206343</v>
      </c>
      <c r="G156" s="138">
        <v>3.8349685932618338</v>
      </c>
      <c r="H156" s="137">
        <v>0.67654415467556894</v>
      </c>
      <c r="I156" s="139">
        <v>1.9774319420109778</v>
      </c>
      <c r="J156" s="139">
        <v>4.104419224392899</v>
      </c>
      <c r="K156" s="139">
        <v>3.4297280791229232</v>
      </c>
      <c r="L156" s="136">
        <v>4.2118269539089734</v>
      </c>
      <c r="M156" s="140">
        <v>0</v>
      </c>
      <c r="N156" s="139">
        <v>0</v>
      </c>
      <c r="O156" s="139">
        <v>0.25577356996541112</v>
      </c>
      <c r="P156" s="139">
        <v>0.5072874476366912</v>
      </c>
      <c r="Q156" s="138">
        <v>1.9235844491359615</v>
      </c>
      <c r="R156" s="137">
        <v>0</v>
      </c>
      <c r="S156" s="139">
        <v>2.9731225876520146</v>
      </c>
      <c r="T156" s="139">
        <v>1.4547011745650928</v>
      </c>
      <c r="U156" s="139">
        <v>1.9970205117460234</v>
      </c>
      <c r="V156" s="139">
        <v>1.5238116456934538</v>
      </c>
      <c r="W156" s="139">
        <v>0.29121012454645906</v>
      </c>
      <c r="X156" s="139">
        <v>2.0395834378801561</v>
      </c>
      <c r="Y156" s="139">
        <v>4.2860767407329625</v>
      </c>
      <c r="Z156" s="139">
        <v>3.9856345199418461</v>
      </c>
      <c r="AA156" s="139">
        <v>1.1980860715819104</v>
      </c>
      <c r="AB156" s="139">
        <v>4.5828903219353636</v>
      </c>
      <c r="AC156" s="139">
        <v>8.8771696636647004</v>
      </c>
      <c r="AD156" s="139">
        <v>0</v>
      </c>
      <c r="AE156" s="139">
        <v>0</v>
      </c>
      <c r="AF156" s="139">
        <v>0</v>
      </c>
      <c r="AG156" s="139">
        <v>0</v>
      </c>
      <c r="AH156" s="139">
        <v>0.96190776234172204</v>
      </c>
      <c r="AI156" s="139">
        <v>6.9197110588071071</v>
      </c>
      <c r="AJ156" s="139">
        <v>2.4891425074198255</v>
      </c>
      <c r="AK156" s="139">
        <v>0.55712814311370762</v>
      </c>
      <c r="AL156" s="139">
        <v>0.8543383502575379</v>
      </c>
      <c r="AM156" s="139">
        <v>0</v>
      </c>
      <c r="AN156" s="139">
        <v>2.5013783897246045</v>
      </c>
      <c r="AO156" s="139">
        <v>0</v>
      </c>
      <c r="AP156" s="139">
        <v>0.25248866452064561</v>
      </c>
      <c r="AQ156" s="139">
        <v>2.5023245183873759</v>
      </c>
      <c r="AR156" s="139">
        <v>0.28393851287553429</v>
      </c>
      <c r="AS156" s="139">
        <v>4.0379775989728091E-2</v>
      </c>
      <c r="AT156" s="139">
        <v>0.24340335525731824</v>
      </c>
      <c r="AU156" s="139">
        <v>0</v>
      </c>
      <c r="AV156" s="136">
        <v>0</v>
      </c>
      <c r="AW156" s="425"/>
      <c r="AX156" s="425"/>
      <c r="AY156" s="425"/>
      <c r="AZ156" s="199"/>
      <c r="BA156" s="1089"/>
      <c r="BB156" s="585" t="s">
        <v>446</v>
      </c>
      <c r="BC156" s="430">
        <v>0</v>
      </c>
      <c r="BD156" s="422">
        <v>12.270876000000001</v>
      </c>
      <c r="BE156" s="422">
        <v>36.195660000000004</v>
      </c>
      <c r="BF156" s="422">
        <v>164.69447600000001</v>
      </c>
      <c r="BG156" s="434">
        <v>347.22827999999998</v>
      </c>
      <c r="BH156" s="430">
        <v>18.289787999999998</v>
      </c>
      <c r="BI156" s="422">
        <v>53.601914000000001</v>
      </c>
      <c r="BJ156" s="422">
        <v>111.22869100000003</v>
      </c>
      <c r="BK156" s="422">
        <v>93.033550000000005</v>
      </c>
      <c r="BL156" s="434">
        <v>113.757138</v>
      </c>
      <c r="BM156" s="430">
        <v>0</v>
      </c>
      <c r="BN156" s="422">
        <v>0</v>
      </c>
      <c r="BO156" s="422">
        <v>16.241282999999999</v>
      </c>
      <c r="BP156" s="422">
        <v>32.225253000000002</v>
      </c>
      <c r="BQ156" s="434">
        <v>122.01167499999997</v>
      </c>
      <c r="BR156" s="430">
        <v>0</v>
      </c>
      <c r="BS156" s="422">
        <v>115.392156</v>
      </c>
      <c r="BT156" s="422">
        <v>28.982530000000001</v>
      </c>
      <c r="BU156" s="422">
        <v>38.914325000000005</v>
      </c>
      <c r="BV156" s="422">
        <v>12.358862999999999</v>
      </c>
      <c r="BW156" s="422">
        <v>6.53627</v>
      </c>
      <c r="BX156" s="422">
        <v>5.7616000000000005</v>
      </c>
      <c r="BY156" s="423">
        <v>7.1785280000000009</v>
      </c>
      <c r="BZ156" s="423">
        <v>17.737731</v>
      </c>
      <c r="CA156" s="423">
        <v>21.908841000000002</v>
      </c>
      <c r="CB156" s="423">
        <v>60.869277999999994</v>
      </c>
      <c r="CC156" s="423">
        <v>19.875755000000002</v>
      </c>
      <c r="CD156" s="423">
        <v>0</v>
      </c>
      <c r="CE156" s="423">
        <v>0</v>
      </c>
      <c r="CF156" s="423">
        <v>0</v>
      </c>
      <c r="CG156" s="423">
        <v>0</v>
      </c>
      <c r="CH156" s="423">
        <v>13.526666999999998</v>
      </c>
      <c r="CI156" s="423">
        <v>34.279744000000001</v>
      </c>
      <c r="CJ156" s="423">
        <v>62.579056999999992</v>
      </c>
      <c r="CK156" s="423">
        <v>7.4752159999999996</v>
      </c>
      <c r="CL156" s="423">
        <v>32.724308000000001</v>
      </c>
      <c r="CM156" s="423">
        <v>0</v>
      </c>
      <c r="CN156" s="423">
        <v>28.637039999999995</v>
      </c>
      <c r="CO156" s="423">
        <v>0</v>
      </c>
      <c r="CP156" s="423">
        <v>2.649076</v>
      </c>
      <c r="CQ156" s="423">
        <v>35.175601</v>
      </c>
      <c r="CR156" s="423">
        <v>4.5405999999999995</v>
      </c>
      <c r="CS156" s="423">
        <v>0.55130100000000004</v>
      </c>
      <c r="CT156" s="423">
        <v>2.7348050000000002</v>
      </c>
      <c r="CU156" s="423">
        <v>0</v>
      </c>
      <c r="CV156" s="423">
        <v>0</v>
      </c>
      <c r="CW156" s="6"/>
      <c r="CX156" s="6"/>
      <c r="CY156" s="6"/>
      <c r="CZ156" s="6"/>
    </row>
    <row r="157" s="337" customFormat="true" ht="15" customHeight="true" x14ac:dyDescent="0.2">
      <c r="A157" s="1069"/>
      <c r="B157" s="387" t="s">
        <v>447</v>
      </c>
      <c r="C157" s="140">
        <v>0</v>
      </c>
      <c r="D157" s="139">
        <v>9.6366624823302896E-2</v>
      </c>
      <c r="E157" s="139">
        <v>0.44118197414718352</v>
      </c>
      <c r="F157" s="139">
        <v>0.11577889974649619</v>
      </c>
      <c r="G157" s="138">
        <v>8.2115640485490832E-2</v>
      </c>
      <c r="H157" s="137">
        <v>0</v>
      </c>
      <c r="I157" s="139">
        <v>7.8388616464797153E-2</v>
      </c>
      <c r="J157" s="139">
        <v>0</v>
      </c>
      <c r="K157" s="139">
        <v>0.17728894105522225</v>
      </c>
      <c r="L157" s="136">
        <v>0</v>
      </c>
      <c r="M157" s="140">
        <v>0</v>
      </c>
      <c r="N157" s="139">
        <v>0.13753432482784592</v>
      </c>
      <c r="O157" s="139">
        <v>0.2150562011853708</v>
      </c>
      <c r="P157" s="139">
        <v>0.41387997762728301</v>
      </c>
      <c r="Q157" s="138">
        <v>0.17318981301810316</v>
      </c>
      <c r="R157" s="137">
        <v>0</v>
      </c>
      <c r="S157" s="139">
        <v>0</v>
      </c>
      <c r="T157" s="139">
        <v>1.1401906139567066</v>
      </c>
      <c r="U157" s="139">
        <v>1.0714828769155609</v>
      </c>
      <c r="V157" s="139">
        <v>0</v>
      </c>
      <c r="W157" s="139">
        <v>0</v>
      </c>
      <c r="X157" s="139">
        <v>0</v>
      </c>
      <c r="Y157" s="139">
        <v>0</v>
      </c>
      <c r="Z157" s="139">
        <v>0</v>
      </c>
      <c r="AA157" s="139">
        <v>0</v>
      </c>
      <c r="AB157" s="139">
        <v>0.65700167377165819</v>
      </c>
      <c r="AC157" s="139">
        <v>0.81769494874021165</v>
      </c>
      <c r="AD157" s="139">
        <v>0.62711733612844711</v>
      </c>
      <c r="AE157" s="139">
        <v>0</v>
      </c>
      <c r="AF157" s="139">
        <v>0.71845034157021181</v>
      </c>
      <c r="AG157" s="139">
        <v>0</v>
      </c>
      <c r="AH157" s="139">
        <v>0</v>
      </c>
      <c r="AI157" s="139">
        <v>0.53006311106218396</v>
      </c>
      <c r="AJ157" s="139">
        <v>0</v>
      </c>
      <c r="AK157" s="139">
        <v>0</v>
      </c>
      <c r="AL157" s="139">
        <v>0</v>
      </c>
      <c r="AM157" s="139">
        <v>0</v>
      </c>
      <c r="AN157" s="139">
        <v>0</v>
      </c>
      <c r="AO157" s="139">
        <v>0</v>
      </c>
      <c r="AP157" s="139">
        <v>0</v>
      </c>
      <c r="AQ157" s="139">
        <v>0</v>
      </c>
      <c r="AR157" s="139">
        <v>0</v>
      </c>
      <c r="AS157" s="139">
        <v>0</v>
      </c>
      <c r="AT157" s="139">
        <v>0</v>
      </c>
      <c r="AU157" s="139">
        <v>0</v>
      </c>
      <c r="AV157" s="136">
        <v>0</v>
      </c>
      <c r="AW157" s="425"/>
      <c r="AX157" s="425"/>
      <c r="AY157" s="425"/>
      <c r="AZ157" s="199"/>
      <c r="BA157" s="1089"/>
      <c r="BB157" s="585" t="s">
        <v>447</v>
      </c>
      <c r="BC157" s="430">
        <v>0</v>
      </c>
      <c r="BD157" s="422">
        <v>8.7262000000000004</v>
      </c>
      <c r="BE157" s="422">
        <v>39.947361000000001</v>
      </c>
      <c r="BF157" s="422">
        <v>10.484287</v>
      </c>
      <c r="BG157" s="434">
        <v>7.4349689999999997</v>
      </c>
      <c r="BH157" s="430">
        <v>0</v>
      </c>
      <c r="BI157" s="422">
        <v>2.1248670000000001</v>
      </c>
      <c r="BJ157" s="422">
        <v>0</v>
      </c>
      <c r="BK157" s="422">
        <v>4.809075</v>
      </c>
      <c r="BL157" s="434">
        <v>0</v>
      </c>
      <c r="BM157" s="430">
        <v>0</v>
      </c>
      <c r="BN157" s="422">
        <v>8.7262000000000004</v>
      </c>
      <c r="BO157" s="422">
        <v>13.655784000000001</v>
      </c>
      <c r="BP157" s="422">
        <v>26.291577000000004</v>
      </c>
      <c r="BQ157" s="434">
        <v>10.985314000000001</v>
      </c>
      <c r="BR157" s="430">
        <v>0</v>
      </c>
      <c r="BS157" s="422">
        <v>0</v>
      </c>
      <c r="BT157" s="422">
        <v>22.716424000000004</v>
      </c>
      <c r="BU157" s="422">
        <v>20.879120999999998</v>
      </c>
      <c r="BV157" s="422">
        <v>0</v>
      </c>
      <c r="BW157" s="422">
        <v>0</v>
      </c>
      <c r="BX157" s="422">
        <v>0</v>
      </c>
      <c r="BY157" s="423">
        <v>0</v>
      </c>
      <c r="BZ157" s="423">
        <v>0</v>
      </c>
      <c r="CA157" s="423">
        <v>0</v>
      </c>
      <c r="CB157" s="423">
        <v>8.7262000000000004</v>
      </c>
      <c r="CC157" s="423">
        <v>1.8307979999999999</v>
      </c>
      <c r="CD157" s="423">
        <v>0.71107799999999999</v>
      </c>
      <c r="CE157" s="423">
        <v>0</v>
      </c>
      <c r="CF157" s="423">
        <v>9.1033019999999993</v>
      </c>
      <c r="CG157" s="423">
        <v>0</v>
      </c>
      <c r="CH157" s="423">
        <v>0</v>
      </c>
      <c r="CI157" s="423">
        <v>2.6258940000000002</v>
      </c>
      <c r="CJ157" s="423">
        <v>0</v>
      </c>
      <c r="CK157" s="423">
        <v>0</v>
      </c>
      <c r="CL157" s="423">
        <v>0</v>
      </c>
      <c r="CM157" s="423">
        <v>0</v>
      </c>
      <c r="CN157" s="423">
        <v>0</v>
      </c>
      <c r="CO157" s="423">
        <v>0</v>
      </c>
      <c r="CP157" s="423">
        <v>0</v>
      </c>
      <c r="CQ157" s="423">
        <v>0</v>
      </c>
      <c r="CR157" s="423">
        <v>0</v>
      </c>
      <c r="CS157" s="423">
        <v>0</v>
      </c>
      <c r="CT157" s="423">
        <v>0</v>
      </c>
      <c r="CU157" s="423">
        <v>0</v>
      </c>
      <c r="CV157" s="423">
        <v>0</v>
      </c>
      <c r="CW157" s="6"/>
      <c r="CX157" s="6"/>
      <c r="CY157" s="6"/>
      <c r="CZ157" s="6"/>
    </row>
    <row r="158" s="337" customFormat="true" ht="15" customHeight="true" x14ac:dyDescent="0.2">
      <c r="A158" s="1069"/>
      <c r="B158" s="387" t="s">
        <v>448</v>
      </c>
      <c r="C158" s="140">
        <v>1.2833452516147168</v>
      </c>
      <c r="D158" s="139">
        <v>0.60603463152714154</v>
      </c>
      <c r="E158" s="139">
        <v>1.4093827892171713</v>
      </c>
      <c r="F158" s="139">
        <v>3.7978975071264083</v>
      </c>
      <c r="G158" s="138">
        <v>7.5484277755396691</v>
      </c>
      <c r="H158" s="137">
        <v>3.0237396576663373</v>
      </c>
      <c r="I158" s="139">
        <v>4.7876990750900106</v>
      </c>
      <c r="J158" s="139">
        <v>9.1801543975811768</v>
      </c>
      <c r="K158" s="139">
        <v>7.6823325069653157</v>
      </c>
      <c r="L158" s="136">
        <v>6.5883853337302654</v>
      </c>
      <c r="M158" s="140">
        <v>1.4960558911511945</v>
      </c>
      <c r="N158" s="139">
        <v>0.4234579918792436</v>
      </c>
      <c r="O158" s="139">
        <v>0.41429371029272799</v>
      </c>
      <c r="P158" s="139">
        <v>1.4887368034887847</v>
      </c>
      <c r="Q158" s="138">
        <v>3.7322067211695793</v>
      </c>
      <c r="R158" s="137">
        <v>3.7271670908267573</v>
      </c>
      <c r="S158" s="139">
        <v>10.470159285693013</v>
      </c>
      <c r="T158" s="139">
        <v>0.45746789864562992</v>
      </c>
      <c r="U158" s="139">
        <v>2.544286136185931</v>
      </c>
      <c r="V158" s="139">
        <v>0.28065422487811786</v>
      </c>
      <c r="W158" s="139">
        <v>0.72912135854197846</v>
      </c>
      <c r="X158" s="139">
        <v>0.42867465987779702</v>
      </c>
      <c r="Y158" s="139">
        <v>8.8372987016101128</v>
      </c>
      <c r="Z158" s="139">
        <v>0.26767655941113122</v>
      </c>
      <c r="AA158" s="139">
        <v>1.1493755271033885</v>
      </c>
      <c r="AB158" s="139">
        <v>2.3020762072806886</v>
      </c>
      <c r="AC158" s="139">
        <v>1.1959029472213734</v>
      </c>
      <c r="AD158" s="139">
        <v>8.2037995966957826</v>
      </c>
      <c r="AE158" s="139">
        <v>0</v>
      </c>
      <c r="AF158" s="139">
        <v>3.3367451318449515</v>
      </c>
      <c r="AG158" s="139">
        <v>0.15977311290158436</v>
      </c>
      <c r="AH158" s="139">
        <v>2.0179499066780697</v>
      </c>
      <c r="AI158" s="139">
        <v>2.3450966904422015</v>
      </c>
      <c r="AJ158" s="139">
        <v>5.0386108374619587</v>
      </c>
      <c r="AK158" s="139">
        <v>0.49797998588357745</v>
      </c>
      <c r="AL158" s="139">
        <v>6.1136398290101743</v>
      </c>
      <c r="AM158" s="139">
        <v>3.9135768025675115</v>
      </c>
      <c r="AN158" s="139">
        <v>1.9496384322290232</v>
      </c>
      <c r="AO158" s="139">
        <v>1.3640374432837019</v>
      </c>
      <c r="AP158" s="139">
        <v>4.8939750023053792</v>
      </c>
      <c r="AQ158" s="139">
        <v>0.73054975104042885</v>
      </c>
      <c r="AR158" s="139">
        <v>1.3848055096758238</v>
      </c>
      <c r="AS158" s="139">
        <v>0.89865017472787467</v>
      </c>
      <c r="AT158" s="139">
        <v>0</v>
      </c>
      <c r="AU158" s="139">
        <v>2.5886271039262199</v>
      </c>
      <c r="AV158" s="136">
        <v>0.77614042656552806</v>
      </c>
      <c r="AW158" s="425"/>
      <c r="AX158" s="425"/>
      <c r="AY158" s="425"/>
      <c r="AZ158" s="199"/>
      <c r="BA158" s="1089"/>
      <c r="BB158" s="585" t="s">
        <v>448</v>
      </c>
      <c r="BC158" s="430">
        <v>116.21313499999999</v>
      </c>
      <c r="BD158" s="422">
        <v>54.877707000000001</v>
      </c>
      <c r="BE158" s="422">
        <v>127.61428699999999</v>
      </c>
      <c r="BF158" s="422">
        <v>343.91627099999994</v>
      </c>
      <c r="BG158" s="434">
        <v>683.45477400000016</v>
      </c>
      <c r="BH158" s="430">
        <v>81.744195000000005</v>
      </c>
      <c r="BI158" s="422">
        <v>129.77935099999996</v>
      </c>
      <c r="BJ158" s="422">
        <v>248.77979100000013</v>
      </c>
      <c r="BK158" s="422">
        <v>208.38814300000001</v>
      </c>
      <c r="BL158" s="434">
        <v>177.94554899999997</v>
      </c>
      <c r="BM158" s="430">
        <v>94.961872999999997</v>
      </c>
      <c r="BN158" s="422">
        <v>26.867322999999999</v>
      </c>
      <c r="BO158" s="422">
        <v>26.307102</v>
      </c>
      <c r="BP158" s="422">
        <v>94.571471000000017</v>
      </c>
      <c r="BQ158" s="434">
        <v>236.73137600000004</v>
      </c>
      <c r="BR158" s="430">
        <v>53.678702000000001</v>
      </c>
      <c r="BS158" s="422">
        <v>406.36543500000005</v>
      </c>
      <c r="BT158" s="422">
        <v>9.1142959999999995</v>
      </c>
      <c r="BU158" s="422">
        <v>49.578447999999995</v>
      </c>
      <c r="BV158" s="422">
        <v>2.2762440000000002</v>
      </c>
      <c r="BW158" s="422">
        <v>16.365276000000001</v>
      </c>
      <c r="BX158" s="422">
        <v>1.2109589999999999</v>
      </c>
      <c r="BY158" s="423">
        <v>14.801133999999999</v>
      </c>
      <c r="BZ158" s="423">
        <v>1.1912720000000001</v>
      </c>
      <c r="CA158" s="423">
        <v>21.018094000000005</v>
      </c>
      <c r="CB158" s="423">
        <v>30.575839000000002</v>
      </c>
      <c r="CC158" s="423">
        <v>2.6775959999999999</v>
      </c>
      <c r="CD158" s="423">
        <v>9.3021530000000006</v>
      </c>
      <c r="CE158" s="423">
        <v>0</v>
      </c>
      <c r="CF158" s="423">
        <v>42.279051000000003</v>
      </c>
      <c r="CG158" s="423">
        <v>3.2650000000000001</v>
      </c>
      <c r="CH158" s="423">
        <v>28.377082999999999</v>
      </c>
      <c r="CI158" s="423">
        <v>11.617438</v>
      </c>
      <c r="CJ158" s="423">
        <v>126.67475400000001</v>
      </c>
      <c r="CK158" s="423">
        <v>6.6816010000000006</v>
      </c>
      <c r="CL158" s="423">
        <v>234.17494100000002</v>
      </c>
      <c r="CM158" s="423">
        <v>30.217323</v>
      </c>
      <c r="CN158" s="423">
        <v>22.320442999999997</v>
      </c>
      <c r="CO158" s="423">
        <v>24.428487999999998</v>
      </c>
      <c r="CP158" s="423">
        <v>51.346906000000004</v>
      </c>
      <c r="CQ158" s="423">
        <v>10.269462000000001</v>
      </c>
      <c r="CR158" s="423">
        <v>22.145103999999996</v>
      </c>
      <c r="CS158" s="423">
        <v>12.26918</v>
      </c>
      <c r="CT158" s="423">
        <v>0</v>
      </c>
      <c r="CU158" s="423">
        <v>65.60590400000001</v>
      </c>
      <c r="CV158" s="423">
        <v>16.248048000000001</v>
      </c>
      <c r="CW158" s="6"/>
      <c r="CX158" s="6"/>
      <c r="CY158" s="6"/>
      <c r="CZ158" s="6"/>
    </row>
    <row r="159" s="337" customFormat="true" ht="15" customHeight="true" x14ac:dyDescent="0.2">
      <c r="A159" s="1069"/>
      <c r="B159" s="387" t="s">
        <v>574</v>
      </c>
      <c r="C159" s="140">
        <v>1.9892519365365309</v>
      </c>
      <c r="D159" s="139">
        <v>4.2443916696364399</v>
      </c>
      <c r="E159" s="139">
        <v>8.936256163883078</v>
      </c>
      <c r="F159" s="139">
        <v>18.277502705913733</v>
      </c>
      <c r="G159" s="138">
        <v>14.559640454447809</v>
      </c>
      <c r="H159" s="137">
        <v>14.457421200833029</v>
      </c>
      <c r="I159" s="139">
        <v>20.665226983574314</v>
      </c>
      <c r="J159" s="139">
        <v>18.94889427259217</v>
      </c>
      <c r="K159" s="139">
        <v>15.194204853253412</v>
      </c>
      <c r="L159" s="136">
        <v>10.435578227576226</v>
      </c>
      <c r="M159" s="140">
        <v>0.97513167457938899</v>
      </c>
      <c r="N159" s="139">
        <v>3.5293281983541438</v>
      </c>
      <c r="O159" s="139">
        <v>4.4667230360626293</v>
      </c>
      <c r="P159" s="139">
        <v>8.927669814154843</v>
      </c>
      <c r="Q159" s="138">
        <v>16.583576479441238</v>
      </c>
      <c r="R159" s="137">
        <v>21.257855018394427</v>
      </c>
      <c r="S159" s="139">
        <v>22.199469377486817</v>
      </c>
      <c r="T159" s="139">
        <v>3.8771327146306529</v>
      </c>
      <c r="U159" s="139">
        <v>4.8258394605549615</v>
      </c>
      <c r="V159" s="139">
        <v>15.74989869141794</v>
      </c>
      <c r="W159" s="139">
        <v>5.918042280053001</v>
      </c>
      <c r="X159" s="139">
        <v>23.623859254922781</v>
      </c>
      <c r="Y159" s="139">
        <v>37.864026269795389</v>
      </c>
      <c r="Z159" s="139">
        <v>3.4308063670742261</v>
      </c>
      <c r="AA159" s="139">
        <v>2.6823090438524928</v>
      </c>
      <c r="AB159" s="139">
        <v>14.897887072242098</v>
      </c>
      <c r="AC159" s="139">
        <v>27.986419120758743</v>
      </c>
      <c r="AD159" s="139">
        <v>50.502766818636992</v>
      </c>
      <c r="AE159" s="139">
        <v>14.428704937180498</v>
      </c>
      <c r="AF159" s="139">
        <v>6.8258651085341837</v>
      </c>
      <c r="AG159" s="139">
        <v>5.1262576415797616</v>
      </c>
      <c r="AH159" s="139">
        <v>10.528165699666351</v>
      </c>
      <c r="AI159" s="139">
        <v>9.2124819891373964</v>
      </c>
      <c r="AJ159" s="139">
        <v>9.4665916494050002</v>
      </c>
      <c r="AK159" s="139">
        <v>5.6726618116114507</v>
      </c>
      <c r="AL159" s="139">
        <v>12.025711329117806</v>
      </c>
      <c r="AM159" s="139">
        <v>18.991487024679149</v>
      </c>
      <c r="AN159" s="139">
        <v>11.401704299560974</v>
      </c>
      <c r="AO159" s="139">
        <v>4.9221122539226183</v>
      </c>
      <c r="AP159" s="139">
        <v>14.252846890764829</v>
      </c>
      <c r="AQ159" s="139">
        <v>1.9074230527513989</v>
      </c>
      <c r="AR159" s="139">
        <v>3.9987386066271453</v>
      </c>
      <c r="AS159" s="139">
        <v>0.86051505023520758</v>
      </c>
      <c r="AT159" s="139">
        <v>16.689258482005314</v>
      </c>
      <c r="AU159" s="139">
        <v>2.4050964644289796</v>
      </c>
      <c r="AV159" s="136">
        <v>4.5611924193058</v>
      </c>
      <c r="AW159" s="425"/>
      <c r="AX159" s="425"/>
      <c r="AY159" s="425"/>
      <c r="AZ159" s="199"/>
      <c r="BA159" s="1089"/>
      <c r="BB159" s="585" t="s">
        <v>574</v>
      </c>
      <c r="BC159" s="430">
        <v>180.13640799999999</v>
      </c>
      <c r="BD159" s="422">
        <v>384.33856800000012</v>
      </c>
      <c r="BE159" s="422">
        <v>809.14423499999975</v>
      </c>
      <c r="BF159" s="422">
        <v>1655.1080070000005</v>
      </c>
      <c r="BG159" s="434">
        <v>1318.2686609999998</v>
      </c>
      <c r="BH159" s="430">
        <v>390.84391899999991</v>
      </c>
      <c r="BI159" s="422">
        <v>560.16882099999998</v>
      </c>
      <c r="BJ159" s="422">
        <v>513.51009500000021</v>
      </c>
      <c r="BK159" s="422">
        <v>412.15244599999994</v>
      </c>
      <c r="BL159" s="434">
        <v>281.85429399999998</v>
      </c>
      <c r="BM159" s="430">
        <v>61.896304000000001</v>
      </c>
      <c r="BN159" s="422">
        <v>223.926818</v>
      </c>
      <c r="BO159" s="422">
        <v>283.63099799999992</v>
      </c>
      <c r="BP159" s="422">
        <v>567.12702000000013</v>
      </c>
      <c r="BQ159" s="434">
        <v>1051.8851639999989</v>
      </c>
      <c r="BR159" s="430">
        <v>306.15586499999984</v>
      </c>
      <c r="BS159" s="422">
        <v>861.60074400000019</v>
      </c>
      <c r="BT159" s="422">
        <v>77.245496999999986</v>
      </c>
      <c r="BU159" s="422">
        <v>94.03723399999997</v>
      </c>
      <c r="BV159" s="422">
        <v>127.73943599999997</v>
      </c>
      <c r="BW159" s="422">
        <v>132.83165300000002</v>
      </c>
      <c r="BX159" s="422">
        <v>66.734817000000007</v>
      </c>
      <c r="BY159" s="423">
        <v>63.416497000000014</v>
      </c>
      <c r="BZ159" s="423">
        <v>15.268514999999999</v>
      </c>
      <c r="CA159" s="423">
        <v>49.050134</v>
      </c>
      <c r="CB159" s="423">
        <v>197.87155399999992</v>
      </c>
      <c r="CC159" s="423">
        <v>62.660874</v>
      </c>
      <c r="CD159" s="423">
        <v>57.264253999999958</v>
      </c>
      <c r="CE159" s="423">
        <v>114.12547200000003</v>
      </c>
      <c r="CF159" s="423">
        <v>86.488804999999999</v>
      </c>
      <c r="CG159" s="423">
        <v>104.75624400000001</v>
      </c>
      <c r="CH159" s="423">
        <v>148.050569</v>
      </c>
      <c r="CI159" s="423">
        <v>45.637964000000011</v>
      </c>
      <c r="CJ159" s="423">
        <v>237.99777499999999</v>
      </c>
      <c r="CK159" s="423">
        <v>76.112421999999995</v>
      </c>
      <c r="CL159" s="423">
        <v>460.62907199999984</v>
      </c>
      <c r="CM159" s="423">
        <v>146.63616599999997</v>
      </c>
      <c r="CN159" s="423">
        <v>130.53245500000006</v>
      </c>
      <c r="CO159" s="423">
        <v>88.149896999999982</v>
      </c>
      <c r="CP159" s="423">
        <v>149.53889000000001</v>
      </c>
      <c r="CQ159" s="423">
        <v>26.81297</v>
      </c>
      <c r="CR159" s="423">
        <v>63.945790000000009</v>
      </c>
      <c r="CS159" s="423">
        <v>11.748524999999999</v>
      </c>
      <c r="CT159" s="423">
        <v>187.5153589999999</v>
      </c>
      <c r="CU159" s="423">
        <v>60.954522000000011</v>
      </c>
      <c r="CV159" s="423">
        <v>95.485907999999995</v>
      </c>
      <c r="CW159" s="6"/>
      <c r="CX159" s="6"/>
      <c r="CY159" s="6"/>
      <c r="CZ159" s="6"/>
    </row>
    <row r="160" s="337" customFormat="true" ht="15" customHeight="true" x14ac:dyDescent="0.2">
      <c r="A160" s="1069"/>
      <c r="B160" s="387" t="s">
        <v>450</v>
      </c>
      <c r="C160" s="140">
        <v>39.688205892592585</v>
      </c>
      <c r="D160" s="139">
        <v>48.944215802688475</v>
      </c>
      <c r="E160" s="139">
        <v>43.6689533372233</v>
      </c>
      <c r="F160" s="139">
        <v>21.155992870187774</v>
      </c>
      <c r="G160" s="138">
        <v>2.3539426957283656</v>
      </c>
      <c r="H160" s="137">
        <v>28.611365737523521</v>
      </c>
      <c r="I160" s="139">
        <v>14.080612270694223</v>
      </c>
      <c r="J160" s="139">
        <v>4.5260857529629108</v>
      </c>
      <c r="K160" s="139">
        <v>0.62058039806782128</v>
      </c>
      <c r="L160" s="136">
        <v>1.3377204840436818</v>
      </c>
      <c r="M160" s="140">
        <v>39.589759733371856</v>
      </c>
      <c r="N160" s="139">
        <v>46.166538004936022</v>
      </c>
      <c r="O160" s="139">
        <v>48.654430011175975</v>
      </c>
      <c r="P160" s="139">
        <v>44.948952415968932</v>
      </c>
      <c r="Q160" s="138">
        <v>21.932700140403728</v>
      </c>
      <c r="R160" s="137">
        <v>8.9325540481893082</v>
      </c>
      <c r="S160" s="139">
        <v>2.7967735150046744</v>
      </c>
      <c r="T160" s="139">
        <v>75.137562401176226</v>
      </c>
      <c r="U160" s="139">
        <v>50.50766388992065</v>
      </c>
      <c r="V160" s="139">
        <v>41.467517160841226</v>
      </c>
      <c r="W160" s="139">
        <v>56.981609239942991</v>
      </c>
      <c r="X160" s="139">
        <v>5.0303315113205649</v>
      </c>
      <c r="Y160" s="139">
        <v>14.687667638324871</v>
      </c>
      <c r="Z160" s="139">
        <v>33.83683669434361</v>
      </c>
      <c r="AA160" s="139">
        <v>43.709768560546628</v>
      </c>
      <c r="AB160" s="139">
        <v>17.00894460925441</v>
      </c>
      <c r="AC160" s="139">
        <v>4.6574602755718049</v>
      </c>
      <c r="AD160" s="139">
        <v>5.9100718901015856</v>
      </c>
      <c r="AE160" s="139">
        <v>29.053274324613966</v>
      </c>
      <c r="AF160" s="139">
        <v>32.913524306704403</v>
      </c>
      <c r="AG160" s="139">
        <v>14.081577712522018</v>
      </c>
      <c r="AH160" s="139">
        <v>22.554693329713771</v>
      </c>
      <c r="AI160" s="139">
        <v>1.6421311554711056</v>
      </c>
      <c r="AJ160" s="139">
        <v>41.650233259038636</v>
      </c>
      <c r="AK160" s="139">
        <v>64.045544752582742</v>
      </c>
      <c r="AL160" s="139">
        <v>6.3436583701682743</v>
      </c>
      <c r="AM160" s="139">
        <v>39.506738943511252</v>
      </c>
      <c r="AN160" s="139">
        <v>24.587233661048373</v>
      </c>
      <c r="AO160" s="139">
        <v>36.824290649117231</v>
      </c>
      <c r="AP160" s="139">
        <v>38.318183950873902</v>
      </c>
      <c r="AQ160" s="139">
        <v>49.059343448472312</v>
      </c>
      <c r="AR160" s="139">
        <v>28.122958400502142</v>
      </c>
      <c r="AS160" s="139">
        <v>50.299810173940749</v>
      </c>
      <c r="AT160" s="139">
        <v>30.268495375717595</v>
      </c>
      <c r="AU160" s="139">
        <v>42.11853582174043</v>
      </c>
      <c r="AV160" s="136">
        <v>12.061236085435262</v>
      </c>
      <c r="AW160" s="425"/>
      <c r="AX160" s="425"/>
      <c r="AY160" s="425"/>
      <c r="AZ160" s="199"/>
      <c r="BA160" s="1089"/>
      <c r="BB160" s="585" t="s">
        <v>450</v>
      </c>
      <c r="BC160" s="430">
        <v>3593.9594769999967</v>
      </c>
      <c r="BD160" s="422">
        <v>4432.0013980000031</v>
      </c>
      <c r="BE160" s="422">
        <v>3954.0587459999933</v>
      </c>
      <c r="BF160" s="422">
        <v>1915.7679120000003</v>
      </c>
      <c r="BG160" s="434">
        <v>213.13224700000001</v>
      </c>
      <c r="BH160" s="430">
        <v>773.48360799999944</v>
      </c>
      <c r="BI160" s="422">
        <v>381.68078099999985</v>
      </c>
      <c r="BJ160" s="422">
        <v>122.65574400000001</v>
      </c>
      <c r="BK160" s="422">
        <v>16.833637</v>
      </c>
      <c r="BL160" s="434">
        <v>36.130462000000001</v>
      </c>
      <c r="BM160" s="430">
        <v>2512.9527299999963</v>
      </c>
      <c r="BN160" s="422">
        <v>2929.1483740000003</v>
      </c>
      <c r="BO160" s="422">
        <v>3089.4918779999985</v>
      </c>
      <c r="BP160" s="422">
        <v>2855.3660660000005</v>
      </c>
      <c r="BQ160" s="434">
        <v>1391.1764999999991</v>
      </c>
      <c r="BR160" s="430">
        <v>128.64674300000001</v>
      </c>
      <c r="BS160" s="422">
        <v>108.54773599999999</v>
      </c>
      <c r="BT160" s="422">
        <v>1496.9924370000008</v>
      </c>
      <c r="BU160" s="422">
        <v>984.20203300000003</v>
      </c>
      <c r="BV160" s="422">
        <v>336.32198899999997</v>
      </c>
      <c r="BW160" s="422">
        <v>1278.9637160000004</v>
      </c>
      <c r="BX160" s="422">
        <v>14.210136</v>
      </c>
      <c r="BY160" s="423">
        <v>24.599614000000006</v>
      </c>
      <c r="BZ160" s="423">
        <v>150.58799400000012</v>
      </c>
      <c r="CA160" s="423">
        <v>799.30014399999982</v>
      </c>
      <c r="CB160" s="423">
        <v>225.91031099999998</v>
      </c>
      <c r="CC160" s="423">
        <v>10.427933999999999</v>
      </c>
      <c r="CD160" s="423">
        <v>6.701333</v>
      </c>
      <c r="CE160" s="423">
        <v>229.80015600000016</v>
      </c>
      <c r="CF160" s="423">
        <v>417.03891599999992</v>
      </c>
      <c r="CG160" s="423">
        <v>287.76025200000009</v>
      </c>
      <c r="CH160" s="423">
        <v>317.17160200000012</v>
      </c>
      <c r="CI160" s="423">
        <v>8.1349979999999995</v>
      </c>
      <c r="CJ160" s="423">
        <v>1047.1205699999989</v>
      </c>
      <c r="CK160" s="423">
        <v>859.32524999999998</v>
      </c>
      <c r="CL160" s="423">
        <v>242.985499</v>
      </c>
      <c r="CM160" s="423">
        <v>305.03755300000012</v>
      </c>
      <c r="CN160" s="423">
        <v>281.48703799999998</v>
      </c>
      <c r="CO160" s="423">
        <v>659.4846399999999</v>
      </c>
      <c r="CP160" s="423">
        <v>402.02906400000029</v>
      </c>
      <c r="CQ160" s="423">
        <v>689.63552800000093</v>
      </c>
      <c r="CR160" s="423">
        <v>449.7280189999999</v>
      </c>
      <c r="CS160" s="423">
        <v>686.73822400000006</v>
      </c>
      <c r="CT160" s="423">
        <v>340.0874750000001</v>
      </c>
      <c r="CU160" s="423">
        <v>1067.4479199999987</v>
      </c>
      <c r="CV160" s="423">
        <v>252.494956</v>
      </c>
      <c r="CW160" s="6"/>
      <c r="CX160" s="6"/>
      <c r="CY160" s="6"/>
      <c r="CZ160" s="6"/>
    </row>
    <row r="161" s="337" customFormat="true" ht="15" customHeight="true" x14ac:dyDescent="0.2">
      <c r="A161" s="1069"/>
      <c r="B161" s="387" t="s">
        <v>575</v>
      </c>
      <c r="C161" s="140">
        <v>30.995539294293874</v>
      </c>
      <c r="D161" s="139">
        <v>31.208643026569288</v>
      </c>
      <c r="E161" s="139">
        <v>29.553718533135314</v>
      </c>
      <c r="F161" s="139">
        <v>18.736075786031599</v>
      </c>
      <c r="G161" s="138">
        <v>2.0902803574486479</v>
      </c>
      <c r="H161" s="137">
        <v>29.306655302210899</v>
      </c>
      <c r="I161" s="139">
        <v>13.220211629701122</v>
      </c>
      <c r="J161" s="139">
        <v>2.5063177628035995</v>
      </c>
      <c r="K161" s="139">
        <v>1.479376312216544</v>
      </c>
      <c r="L161" s="136">
        <v>0.74466529705488371</v>
      </c>
      <c r="M161" s="140">
        <v>29.654569639630235</v>
      </c>
      <c r="N161" s="139">
        <v>31.017489791307423</v>
      </c>
      <c r="O161" s="139">
        <v>33.451706872688582</v>
      </c>
      <c r="P161" s="139">
        <v>28.887183033606256</v>
      </c>
      <c r="Q161" s="138">
        <v>17.442867567970922</v>
      </c>
      <c r="R161" s="137">
        <v>10.773867023426103</v>
      </c>
      <c r="S161" s="139">
        <v>0.97705775969208508</v>
      </c>
      <c r="T161" s="139">
        <v>4.637570397569803</v>
      </c>
      <c r="U161" s="139">
        <v>17.479827872412926</v>
      </c>
      <c r="V161" s="139">
        <v>11.997638170569552</v>
      </c>
      <c r="W161" s="139">
        <v>22.836170976794122</v>
      </c>
      <c r="X161" s="139">
        <v>8.3530312055699572</v>
      </c>
      <c r="Y161" s="139">
        <v>6.2599403783585856</v>
      </c>
      <c r="Z161" s="139">
        <v>31.648871490624565</v>
      </c>
      <c r="AA161" s="139">
        <v>42.103739451069863</v>
      </c>
      <c r="AB161" s="139">
        <v>14.419417859669787</v>
      </c>
      <c r="AC161" s="139">
        <v>1.4523199111443137</v>
      </c>
      <c r="AD161" s="139">
        <v>6.6167044497957699</v>
      </c>
      <c r="AE161" s="139">
        <v>28.125446628204749</v>
      </c>
      <c r="AF161" s="139">
        <v>35.592863251940294</v>
      </c>
      <c r="AG161" s="139">
        <v>15.103022784664748</v>
      </c>
      <c r="AH161" s="139">
        <v>31.280864544925908</v>
      </c>
      <c r="AI161" s="139">
        <v>3.1913061586687705</v>
      </c>
      <c r="AJ161" s="139">
        <v>19.480844110266325</v>
      </c>
      <c r="AK161" s="139">
        <v>11.424969777193272</v>
      </c>
      <c r="AL161" s="139">
        <v>40.095405794353681</v>
      </c>
      <c r="AM161" s="139">
        <v>33.163752775651083</v>
      </c>
      <c r="AN161" s="139">
        <v>16.870911900295667</v>
      </c>
      <c r="AO161" s="139">
        <v>41.298678841100539</v>
      </c>
      <c r="AP161" s="139">
        <v>30.743391245673852</v>
      </c>
      <c r="AQ161" s="139">
        <v>19.5574415884169</v>
      </c>
      <c r="AR161" s="139">
        <v>45.924659934088837</v>
      </c>
      <c r="AS161" s="139">
        <v>27.115560011778101</v>
      </c>
      <c r="AT161" s="139">
        <v>35.194914385803152</v>
      </c>
      <c r="AU161" s="139">
        <v>17.149076357293954</v>
      </c>
      <c r="AV161" s="136">
        <v>22.64040893785829</v>
      </c>
      <c r="AW161" s="425"/>
      <c r="AX161" s="425"/>
      <c r="AY161" s="425"/>
      <c r="AZ161" s="199"/>
      <c r="BA161" s="1089"/>
      <c r="BB161" s="585" t="s">
        <v>575</v>
      </c>
      <c r="BC161" s="430">
        <v>2806.7963689999997</v>
      </c>
      <c r="BD161" s="422">
        <v>2826.0080839999991</v>
      </c>
      <c r="BE161" s="422">
        <v>2675.9775610000038</v>
      </c>
      <c r="BF161" s="422">
        <v>1696.63381</v>
      </c>
      <c r="BG161" s="434">
        <v>189.259556</v>
      </c>
      <c r="BH161" s="430">
        <v>792.28016200000047</v>
      </c>
      <c r="BI161" s="422">
        <v>358.358046</v>
      </c>
      <c r="BJ161" s="422">
        <v>67.920558</v>
      </c>
      <c r="BK161" s="422">
        <v>40.129021000000002</v>
      </c>
      <c r="BL161" s="434">
        <v>20.112648</v>
      </c>
      <c r="BM161" s="430">
        <v>1882.3183629999994</v>
      </c>
      <c r="BN161" s="422">
        <v>1967.9801370000012</v>
      </c>
      <c r="BO161" s="422">
        <v>2124.1390900000015</v>
      </c>
      <c r="BP161" s="422">
        <v>1835.0479320000013</v>
      </c>
      <c r="BQ161" s="434">
        <v>1106.3894229999994</v>
      </c>
      <c r="BR161" s="430">
        <v>155.16535299999998</v>
      </c>
      <c r="BS161" s="422">
        <v>37.921342999999993</v>
      </c>
      <c r="BT161" s="422">
        <v>92.395967999999996</v>
      </c>
      <c r="BU161" s="422">
        <v>340.61528099999987</v>
      </c>
      <c r="BV161" s="422">
        <v>97.306754999999995</v>
      </c>
      <c r="BW161" s="422">
        <v>512.5624650000002</v>
      </c>
      <c r="BX161" s="422">
        <v>23.596398999999998</v>
      </c>
      <c r="BY161" s="423">
        <v>10.484450000000001</v>
      </c>
      <c r="BZ161" s="423">
        <v>140.85063900000006</v>
      </c>
      <c r="CA161" s="423">
        <v>769.93143899999973</v>
      </c>
      <c r="CB161" s="423">
        <v>191.51659600000005</v>
      </c>
      <c r="CC161" s="423">
        <v>3.2517069999999997</v>
      </c>
      <c r="CD161" s="423">
        <v>7.5025719999999998</v>
      </c>
      <c r="CE161" s="423">
        <v>222.461398</v>
      </c>
      <c r="CF161" s="423">
        <v>450.98814000000004</v>
      </c>
      <c r="CG161" s="423">
        <v>308.63371499999994</v>
      </c>
      <c r="CH161" s="423">
        <v>439.88192500000002</v>
      </c>
      <c r="CI161" s="423">
        <v>15.809498</v>
      </c>
      <c r="CJ161" s="423">
        <v>489.76418600000022</v>
      </c>
      <c r="CK161" s="423">
        <v>153.29348900000005</v>
      </c>
      <c r="CL161" s="423">
        <v>1535.8018380000001</v>
      </c>
      <c r="CM161" s="423">
        <v>256.06239000000005</v>
      </c>
      <c r="CN161" s="423">
        <v>193.14669900000001</v>
      </c>
      <c r="CO161" s="423">
        <v>739.616266</v>
      </c>
      <c r="CP161" s="423">
        <v>322.55539100000016</v>
      </c>
      <c r="CQ161" s="423">
        <v>274.92227999999994</v>
      </c>
      <c r="CR161" s="423">
        <v>734.40375799999993</v>
      </c>
      <c r="CS161" s="423">
        <v>370.20600000000007</v>
      </c>
      <c r="CT161" s="423">
        <v>395.43919900000009</v>
      </c>
      <c r="CU161" s="423">
        <v>434.62445999999994</v>
      </c>
      <c r="CV161" s="423">
        <v>473.96378099999998</v>
      </c>
      <c r="CW161" s="6"/>
      <c r="CX161" s="6"/>
      <c r="CY161" s="6"/>
      <c r="CZ161" s="6"/>
    </row>
    <row r="162" s="337" customFormat="true" ht="15" customHeight="true" x14ac:dyDescent="0.2">
      <c r="A162" s="1069"/>
      <c r="B162" s="387" t="s">
        <v>349</v>
      </c>
      <c r="C162" s="140">
        <v>21.14151543472131</v>
      </c>
      <c r="D162" s="139">
        <v>8.4650338949084123</v>
      </c>
      <c r="E162" s="139">
        <v>4.1699143753320325</v>
      </c>
      <c r="F162" s="139">
        <v>0.85623924741324553</v>
      </c>
      <c r="G162" s="138">
        <v>3.7482572078205732E-2</v>
      </c>
      <c r="H162" s="137">
        <v>2.1452743981967011</v>
      </c>
      <c r="I162" s="139">
        <v>0.66840066326941072</v>
      </c>
      <c r="J162" s="139">
        <v>0</v>
      </c>
      <c r="K162" s="139">
        <v>0.12511309223974751</v>
      </c>
      <c r="L162" s="136">
        <v>0</v>
      </c>
      <c r="M162" s="140">
        <v>23.951179104781282</v>
      </c>
      <c r="N162" s="139">
        <v>12.890934844460089</v>
      </c>
      <c r="O162" s="139">
        <v>7.0588809023543604</v>
      </c>
      <c r="P162" s="139">
        <v>3.6071963785506158</v>
      </c>
      <c r="Q162" s="138">
        <v>0.70025597309175391</v>
      </c>
      <c r="R162" s="137">
        <v>11.714799290375504</v>
      </c>
      <c r="S162" s="139">
        <v>6.6163302206351221E-2</v>
      </c>
      <c r="T162" s="139">
        <v>4.0019004970439092</v>
      </c>
      <c r="U162" s="139">
        <v>5.2162734162209059</v>
      </c>
      <c r="V162" s="139">
        <v>1.0439029378061631</v>
      </c>
      <c r="W162" s="139">
        <v>2.2344258936169172</v>
      </c>
      <c r="X162" s="139">
        <v>35.549296465488531</v>
      </c>
      <c r="Y162" s="139">
        <v>1.2399231018079961</v>
      </c>
      <c r="Z162" s="139">
        <v>6.877586971737899</v>
      </c>
      <c r="AA162" s="139">
        <v>3.2272546475748274</v>
      </c>
      <c r="AB162" s="139">
        <v>0.63982515548791818</v>
      </c>
      <c r="AC162" s="139">
        <v>13.526260035326082</v>
      </c>
      <c r="AD162" s="139">
        <v>2.1970272960140971</v>
      </c>
      <c r="AE162" s="139">
        <v>2.874366423331161</v>
      </c>
      <c r="AF162" s="139">
        <v>8.1935611860475461</v>
      </c>
      <c r="AG162" s="139">
        <v>19.337365202862365</v>
      </c>
      <c r="AH162" s="139">
        <v>10.624897374779211</v>
      </c>
      <c r="AI162" s="139">
        <v>0</v>
      </c>
      <c r="AJ162" s="139">
        <v>3.8047797113751272</v>
      </c>
      <c r="AK162" s="139">
        <v>5.8383573678885021</v>
      </c>
      <c r="AL162" s="139">
        <v>4.8079648384524587</v>
      </c>
      <c r="AM162" s="139">
        <v>0</v>
      </c>
      <c r="AN162" s="139">
        <v>10.842032475894369</v>
      </c>
      <c r="AO162" s="139">
        <v>1.7237156745966313</v>
      </c>
      <c r="AP162" s="139">
        <v>0.4927581432690159</v>
      </c>
      <c r="AQ162" s="139">
        <v>8.9190903670614645</v>
      </c>
      <c r="AR162" s="139">
        <v>15.203176694026698</v>
      </c>
      <c r="AS162" s="139">
        <v>13.964336520554873</v>
      </c>
      <c r="AT162" s="139">
        <v>1.5050143607272017</v>
      </c>
      <c r="AU162" s="139">
        <v>22.546431070952348</v>
      </c>
      <c r="AV162" s="136">
        <v>7.5422696313477884</v>
      </c>
      <c r="AW162" s="425"/>
      <c r="AX162" s="425"/>
      <c r="AY162" s="425"/>
      <c r="AZ162" s="199"/>
      <c r="BA162" s="1089"/>
      <c r="BB162" s="585" t="s">
        <v>349</v>
      </c>
      <c r="BC162" s="430">
        <v>1914.4667299999974</v>
      </c>
      <c r="BD162" s="422">
        <v>766.52657400000066</v>
      </c>
      <c r="BE162" s="422">
        <v>377.56999299999984</v>
      </c>
      <c r="BF162" s="422">
        <v>77.536218000000005</v>
      </c>
      <c r="BG162" s="434">
        <v>3.3937720000000002</v>
      </c>
      <c r="BH162" s="430">
        <v>57.995644000000006</v>
      </c>
      <c r="BI162" s="422">
        <v>18.118224000000001</v>
      </c>
      <c r="BJ162" s="422">
        <v>0</v>
      </c>
      <c r="BK162" s="422">
        <v>3.3937720000000002</v>
      </c>
      <c r="BL162" s="434">
        <v>0</v>
      </c>
      <c r="BM162" s="430">
        <v>1520.2966959999981</v>
      </c>
      <c r="BN162" s="422">
        <v>817.89673800000037</v>
      </c>
      <c r="BO162" s="422">
        <v>448.22958999999986</v>
      </c>
      <c r="BP162" s="422">
        <v>229.14585500000007</v>
      </c>
      <c r="BQ162" s="434">
        <v>44.416768000000005</v>
      </c>
      <c r="BR162" s="430">
        <v>168.71667000000002</v>
      </c>
      <c r="BS162" s="422">
        <v>2.5679150000000002</v>
      </c>
      <c r="BT162" s="422">
        <v>79.731289999999987</v>
      </c>
      <c r="BU162" s="422">
        <v>101.64530500000001</v>
      </c>
      <c r="BV162" s="422">
        <v>8.4665669999999995</v>
      </c>
      <c r="BW162" s="422">
        <v>50.152139999999996</v>
      </c>
      <c r="BX162" s="422">
        <v>100.42287199999994</v>
      </c>
      <c r="BY162" s="423">
        <v>2.0766830000000001</v>
      </c>
      <c r="BZ162" s="423">
        <v>30.608122000000002</v>
      </c>
      <c r="CA162" s="423">
        <v>59.015300000000011</v>
      </c>
      <c r="CB162" s="423">
        <v>8.4980639999999994</v>
      </c>
      <c r="CC162" s="423">
        <v>30.284948999999997</v>
      </c>
      <c r="CD162" s="423">
        <v>2.4911729999999999</v>
      </c>
      <c r="CE162" s="423">
        <v>22.735125999999998</v>
      </c>
      <c r="CF162" s="423">
        <v>103.818535</v>
      </c>
      <c r="CG162" s="423">
        <v>395.16346799999997</v>
      </c>
      <c r="CH162" s="423">
        <v>149.41084199999997</v>
      </c>
      <c r="CI162" s="423">
        <v>0</v>
      </c>
      <c r="CJ162" s="423">
        <v>95.655240999999975</v>
      </c>
      <c r="CK162" s="423">
        <v>78.335627000000002</v>
      </c>
      <c r="CL162" s="423">
        <v>184.16277600000004</v>
      </c>
      <c r="CM162" s="423">
        <v>0</v>
      </c>
      <c r="CN162" s="423">
        <v>124.12505</v>
      </c>
      <c r="CO162" s="423">
        <v>30.869949999999999</v>
      </c>
      <c r="CP162" s="423">
        <v>5.16995</v>
      </c>
      <c r="CQ162" s="423">
        <v>125.37716899999999</v>
      </c>
      <c r="CR162" s="423">
        <v>243.121454</v>
      </c>
      <c r="CS162" s="423">
        <v>190.65367499999999</v>
      </c>
      <c r="CT162" s="423">
        <v>16.909877000000002</v>
      </c>
      <c r="CU162" s="423">
        <v>571.41447300000004</v>
      </c>
      <c r="CV162" s="423">
        <v>157.89302400000003</v>
      </c>
      <c r="CW162" s="6"/>
      <c r="CX162" s="6"/>
      <c r="CY162" s="6"/>
      <c r="CZ162" s="6"/>
    </row>
    <row r="163" s="337" customFormat="true" ht="15" customHeight="true" x14ac:dyDescent="0.2">
      <c r="A163" s="1069"/>
      <c r="B163" s="387" t="s">
        <v>387</v>
      </c>
      <c r="C163" s="140">
        <v>2.7181508856109486</v>
      </c>
      <c r="D163" s="139">
        <v>2.2371716807178488</v>
      </c>
      <c r="E163" s="139">
        <v>1.9787580411833718</v>
      </c>
      <c r="F163" s="139">
        <v>0.6611505600421379</v>
      </c>
      <c r="G163" s="138">
        <v>3.9465902238132761E-2</v>
      </c>
      <c r="H163" s="137">
        <v>1.5668333162318722</v>
      </c>
      <c r="I163" s="139">
        <v>0</v>
      </c>
      <c r="J163" s="139">
        <v>0.40124135053902821</v>
      </c>
      <c r="K163" s="139">
        <v>0</v>
      </c>
      <c r="L163" s="136">
        <v>0.13230223339564612</v>
      </c>
      <c r="M163" s="140">
        <v>3.0514715601527054</v>
      </c>
      <c r="N163" s="139">
        <v>2.5656496833061366</v>
      </c>
      <c r="O163" s="139">
        <v>2.0031173150853139</v>
      </c>
      <c r="P163" s="139">
        <v>1.8317407253302307</v>
      </c>
      <c r="Q163" s="138">
        <v>0.54388872434828939</v>
      </c>
      <c r="R163" s="137">
        <v>0</v>
      </c>
      <c r="S163" s="139">
        <v>0</v>
      </c>
      <c r="T163" s="139">
        <v>0</v>
      </c>
      <c r="U163" s="139">
        <v>0</v>
      </c>
      <c r="V163" s="139">
        <v>0</v>
      </c>
      <c r="W163" s="139">
        <v>0</v>
      </c>
      <c r="X163" s="139">
        <v>0</v>
      </c>
      <c r="Y163" s="139">
        <v>0</v>
      </c>
      <c r="Z163" s="139">
        <v>0.17052002043925846</v>
      </c>
      <c r="AA163" s="139">
        <v>0</v>
      </c>
      <c r="AB163" s="139">
        <v>0</v>
      </c>
      <c r="AC163" s="139">
        <v>0</v>
      </c>
      <c r="AD163" s="139">
        <v>0</v>
      </c>
      <c r="AE163" s="139">
        <v>0</v>
      </c>
      <c r="AF163" s="139">
        <v>1.1959085639619411</v>
      </c>
      <c r="AG163" s="139">
        <v>16.097777868401256</v>
      </c>
      <c r="AH163" s="139">
        <v>0</v>
      </c>
      <c r="AI163" s="139">
        <v>0</v>
      </c>
      <c r="AJ163" s="139">
        <v>0</v>
      </c>
      <c r="AK163" s="139">
        <v>0</v>
      </c>
      <c r="AL163" s="139">
        <v>0.3339504705438906</v>
      </c>
      <c r="AM163" s="139">
        <v>0</v>
      </c>
      <c r="AN163" s="139">
        <v>0</v>
      </c>
      <c r="AO163" s="139">
        <v>0</v>
      </c>
      <c r="AP163" s="139">
        <v>0</v>
      </c>
      <c r="AQ163" s="139">
        <v>0</v>
      </c>
      <c r="AR163" s="139">
        <v>0</v>
      </c>
      <c r="AS163" s="139">
        <v>0</v>
      </c>
      <c r="AT163" s="139">
        <v>0</v>
      </c>
      <c r="AU163" s="139">
        <v>2.5669785407387806</v>
      </c>
      <c r="AV163" s="136">
        <v>12.831135163378812</v>
      </c>
      <c r="AW163" s="425"/>
      <c r="AX163" s="425"/>
      <c r="AY163" s="425"/>
      <c r="AZ163" s="199"/>
      <c r="BA163" s="1089"/>
      <c r="BB163" s="585" t="s">
        <v>387</v>
      </c>
      <c r="BC163" s="430">
        <v>246.14174199999999</v>
      </c>
      <c r="BD163" s="422">
        <v>202.58058799999995</v>
      </c>
      <c r="BE163" s="422">
        <v>179.16906499999996</v>
      </c>
      <c r="BF163" s="422">
        <v>59.870081999999996</v>
      </c>
      <c r="BG163" s="434">
        <v>3.5733480000000002</v>
      </c>
      <c r="BH163" s="430">
        <v>42.357987999999999</v>
      </c>
      <c r="BI163" s="422">
        <v>0</v>
      </c>
      <c r="BJ163" s="422">
        <v>10.873536</v>
      </c>
      <c r="BK163" s="422">
        <v>0</v>
      </c>
      <c r="BL163" s="434">
        <v>3.5733480000000002</v>
      </c>
      <c r="BM163" s="430">
        <v>193.691597</v>
      </c>
      <c r="BN163" s="422">
        <v>162.78388899999999</v>
      </c>
      <c r="BO163" s="422">
        <v>127.195297</v>
      </c>
      <c r="BP163" s="422">
        <v>116.36067199999999</v>
      </c>
      <c r="BQ163" s="434">
        <v>34.498497999999998</v>
      </c>
      <c r="BR163" s="430">
        <v>0</v>
      </c>
      <c r="BS163" s="422">
        <v>0</v>
      </c>
      <c r="BT163" s="422">
        <v>0</v>
      </c>
      <c r="BU163" s="422">
        <v>0</v>
      </c>
      <c r="BV163" s="422">
        <v>0</v>
      </c>
      <c r="BW163" s="422">
        <v>0</v>
      </c>
      <c r="BX163" s="422">
        <v>0</v>
      </c>
      <c r="BY163" s="423">
        <v>0</v>
      </c>
      <c r="BZ163" s="423">
        <v>0.75888500000000003</v>
      </c>
      <c r="CA163" s="423">
        <v>0</v>
      </c>
      <c r="CB163" s="423">
        <v>0</v>
      </c>
      <c r="CC163" s="423">
        <v>0</v>
      </c>
      <c r="CD163" s="423">
        <v>0</v>
      </c>
      <c r="CE163" s="423">
        <v>0</v>
      </c>
      <c r="CF163" s="423">
        <v>15.153054000000001</v>
      </c>
      <c r="CG163" s="423">
        <v>328.96176199999985</v>
      </c>
      <c r="CH163" s="423">
        <v>0</v>
      </c>
      <c r="CI163" s="423">
        <v>0</v>
      </c>
      <c r="CJ163" s="423">
        <v>0</v>
      </c>
      <c r="CK163" s="423">
        <v>0</v>
      </c>
      <c r="CL163" s="423">
        <v>12.791534</v>
      </c>
      <c r="CM163" s="423">
        <v>0</v>
      </c>
      <c r="CN163" s="423">
        <v>0</v>
      </c>
      <c r="CO163" s="423">
        <v>0</v>
      </c>
      <c r="CP163" s="423">
        <v>0</v>
      </c>
      <c r="CQ163" s="423">
        <v>0</v>
      </c>
      <c r="CR163" s="423">
        <v>0</v>
      </c>
      <c r="CS163" s="423">
        <v>0</v>
      </c>
      <c r="CT163" s="423">
        <v>0</v>
      </c>
      <c r="CU163" s="423">
        <v>65.057245000000009</v>
      </c>
      <c r="CV163" s="423">
        <v>268.612345</v>
      </c>
      <c r="CW163" s="6"/>
      <c r="CX163" s="6"/>
      <c r="CY163" s="6"/>
      <c r="CZ163" s="6"/>
    </row>
    <row r="164" s="337" customFormat="true" ht="15" customHeight="true" x14ac:dyDescent="0.2">
      <c r="A164" s="1069"/>
      <c r="B164" s="387" t="s">
        <v>453</v>
      </c>
      <c r="C164" s="140">
        <v>0</v>
      </c>
      <c r="D164" s="139">
        <v>6.6932375638071251E-2</v>
      </c>
      <c r="E164" s="139">
        <v>8.5730324506042802E-2</v>
      </c>
      <c r="F164" s="139">
        <v>0.14442635856883407</v>
      </c>
      <c r="G164" s="138">
        <v>0</v>
      </c>
      <c r="H164" s="137">
        <v>0</v>
      </c>
      <c r="I164" s="139">
        <v>0.12435972196170313</v>
      </c>
      <c r="J164" s="139">
        <v>0</v>
      </c>
      <c r="K164" s="139">
        <v>0</v>
      </c>
      <c r="L164" s="136">
        <v>0</v>
      </c>
      <c r="M164" s="140">
        <v>0</v>
      </c>
      <c r="N164" s="139">
        <v>9.5525801691042148E-2</v>
      </c>
      <c r="O164" s="139">
        <v>5.8895716364073245E-2</v>
      </c>
      <c r="P164" s="139">
        <v>6.3325930474235001E-2</v>
      </c>
      <c r="Q164" s="138">
        <v>0.15304342368948956</v>
      </c>
      <c r="R164" s="137">
        <v>0</v>
      </c>
      <c r="S164" s="139">
        <v>0</v>
      </c>
      <c r="T164" s="139">
        <v>0</v>
      </c>
      <c r="U164" s="139">
        <v>0</v>
      </c>
      <c r="V164" s="139">
        <v>0</v>
      </c>
      <c r="W164" s="139">
        <v>8.7966685312611786E-2</v>
      </c>
      <c r="X164" s="139">
        <v>0</v>
      </c>
      <c r="Y164" s="139">
        <v>0</v>
      </c>
      <c r="Z164" s="139">
        <v>0</v>
      </c>
      <c r="AA164" s="139">
        <v>0</v>
      </c>
      <c r="AB164" s="139">
        <v>0.28157214590213925</v>
      </c>
      <c r="AC164" s="139">
        <v>0</v>
      </c>
      <c r="AD164" s="139">
        <v>0</v>
      </c>
      <c r="AE164" s="139">
        <v>0</v>
      </c>
      <c r="AF164" s="139">
        <v>0</v>
      </c>
      <c r="AG164" s="139">
        <v>0.19685403011841926</v>
      </c>
      <c r="AH164" s="139">
        <v>0</v>
      </c>
      <c r="AI164" s="139">
        <v>0.68046984656059983</v>
      </c>
      <c r="AJ164" s="139">
        <v>0</v>
      </c>
      <c r="AK164" s="139">
        <v>0</v>
      </c>
      <c r="AL164" s="139">
        <v>0</v>
      </c>
      <c r="AM164" s="139">
        <v>0</v>
      </c>
      <c r="AN164" s="139">
        <v>0</v>
      </c>
      <c r="AO164" s="139">
        <v>0.43179577538168501</v>
      </c>
      <c r="AP164" s="139">
        <v>0</v>
      </c>
      <c r="AQ164" s="139">
        <v>0</v>
      </c>
      <c r="AR164" s="139">
        <v>0</v>
      </c>
      <c r="AS164" s="139">
        <v>0</v>
      </c>
      <c r="AT164" s="139">
        <v>0</v>
      </c>
      <c r="AU164" s="139">
        <v>0</v>
      </c>
      <c r="AV164" s="136">
        <v>0.28951686373261154</v>
      </c>
      <c r="AW164" s="425"/>
      <c r="AX164" s="425"/>
      <c r="AY164" s="425"/>
      <c r="AZ164" s="199"/>
      <c r="BA164" s="1089"/>
      <c r="BB164" s="585" t="s">
        <v>453</v>
      </c>
      <c r="BC164" s="430">
        <v>0</v>
      </c>
      <c r="BD164" s="422">
        <v>6.060867</v>
      </c>
      <c r="BE164" s="422">
        <v>7.7625570000000002</v>
      </c>
      <c r="BF164" s="422">
        <v>13.078440000000001</v>
      </c>
      <c r="BG164" s="434">
        <v>0</v>
      </c>
      <c r="BH164" s="430">
        <v>0</v>
      </c>
      <c r="BI164" s="422">
        <v>3.3709980000000002</v>
      </c>
      <c r="BJ164" s="422">
        <v>0</v>
      </c>
      <c r="BK164" s="422">
        <v>0</v>
      </c>
      <c r="BL164" s="434">
        <v>0</v>
      </c>
      <c r="BM164" s="430">
        <v>0</v>
      </c>
      <c r="BN164" s="422">
        <v>6.060867</v>
      </c>
      <c r="BO164" s="422">
        <v>3.7397999999999998</v>
      </c>
      <c r="BP164" s="422">
        <v>4.0227570000000004</v>
      </c>
      <c r="BQ164" s="434">
        <v>9.7074420000000003</v>
      </c>
      <c r="BR164" s="430">
        <v>0</v>
      </c>
      <c r="BS164" s="422">
        <v>0</v>
      </c>
      <c r="BT164" s="422">
        <v>0</v>
      </c>
      <c r="BU164" s="422">
        <v>0</v>
      </c>
      <c r="BV164" s="422">
        <v>0</v>
      </c>
      <c r="BW164" s="422">
        <v>1.9744299999999999</v>
      </c>
      <c r="BX164" s="422">
        <v>0</v>
      </c>
      <c r="BY164" s="423">
        <v>0</v>
      </c>
      <c r="BZ164" s="423">
        <v>0</v>
      </c>
      <c r="CA164" s="423">
        <v>0</v>
      </c>
      <c r="CB164" s="423">
        <v>3.7397999999999998</v>
      </c>
      <c r="CC164" s="423">
        <v>0</v>
      </c>
      <c r="CD164" s="423">
        <v>0</v>
      </c>
      <c r="CE164" s="423">
        <v>0</v>
      </c>
      <c r="CF164" s="423">
        <v>0</v>
      </c>
      <c r="CG164" s="423">
        <v>4.0227570000000004</v>
      </c>
      <c r="CH164" s="423">
        <v>0</v>
      </c>
      <c r="CI164" s="423">
        <v>3.3709980000000002</v>
      </c>
      <c r="CJ164" s="423">
        <v>0</v>
      </c>
      <c r="CK164" s="423">
        <v>0</v>
      </c>
      <c r="CL164" s="423">
        <v>0</v>
      </c>
      <c r="CM164" s="423">
        <v>0</v>
      </c>
      <c r="CN164" s="423">
        <v>0</v>
      </c>
      <c r="CO164" s="423">
        <v>7.7330120000000004</v>
      </c>
      <c r="CP164" s="423">
        <v>0</v>
      </c>
      <c r="CQ164" s="423">
        <v>0</v>
      </c>
      <c r="CR164" s="423">
        <v>0</v>
      </c>
      <c r="CS164" s="423">
        <v>0</v>
      </c>
      <c r="CT164" s="423">
        <v>0</v>
      </c>
      <c r="CU164" s="423">
        <v>0</v>
      </c>
      <c r="CV164" s="423">
        <v>6.060867</v>
      </c>
      <c r="CW164" s="6"/>
      <c r="CX164" s="6"/>
      <c r="CY164" s="6"/>
      <c r="CZ164" s="6"/>
    </row>
    <row r="165" s="337" customFormat="true" ht="15" customHeight="true" x14ac:dyDescent="0.2">
      <c r="A165" s="1069"/>
      <c r="B165" s="387" t="s">
        <v>576</v>
      </c>
      <c r="C165" s="140">
        <v>0.17346790633136741</v>
      </c>
      <c r="D165" s="139">
        <v>8.5691123896918686E-2</v>
      </c>
      <c r="E165" s="139">
        <v>0</v>
      </c>
      <c r="F165" s="139">
        <v>0</v>
      </c>
      <c r="G165" s="138">
        <v>0</v>
      </c>
      <c r="H165" s="137">
        <v>0</v>
      </c>
      <c r="I165" s="139">
        <v>0</v>
      </c>
      <c r="J165" s="139">
        <v>0</v>
      </c>
      <c r="K165" s="139">
        <v>0</v>
      </c>
      <c r="L165" s="136">
        <v>0</v>
      </c>
      <c r="M165" s="140">
        <v>0.24747389426832156</v>
      </c>
      <c r="N165" s="139">
        <v>5.166281427499092E-2</v>
      </c>
      <c r="O165" s="139">
        <v>7.0578448177563646E-2</v>
      </c>
      <c r="P165" s="139">
        <v>0</v>
      </c>
      <c r="Q165" s="138">
        <v>0</v>
      </c>
      <c r="R165" s="137">
        <v>0</v>
      </c>
      <c r="S165" s="139">
        <v>0</v>
      </c>
      <c r="T165" s="139">
        <v>0</v>
      </c>
      <c r="U165" s="139">
        <v>0.36141356000622488</v>
      </c>
      <c r="V165" s="139">
        <v>0</v>
      </c>
      <c r="W165" s="139">
        <v>0</v>
      </c>
      <c r="X165" s="139">
        <v>0</v>
      </c>
      <c r="Y165" s="139">
        <v>0</v>
      </c>
      <c r="Z165" s="139">
        <v>0</v>
      </c>
      <c r="AA165" s="139">
        <v>0</v>
      </c>
      <c r="AB165" s="139">
        <v>0</v>
      </c>
      <c r="AC165" s="139">
        <v>0.32020778014011442</v>
      </c>
      <c r="AD165" s="139">
        <v>0</v>
      </c>
      <c r="AE165" s="139">
        <v>0</v>
      </c>
      <c r="AF165" s="139">
        <v>0</v>
      </c>
      <c r="AG165" s="139">
        <v>0</v>
      </c>
      <c r="AH165" s="139">
        <v>0</v>
      </c>
      <c r="AI165" s="139">
        <v>0</v>
      </c>
      <c r="AJ165" s="139">
        <v>0</v>
      </c>
      <c r="AK165" s="139">
        <v>0</v>
      </c>
      <c r="AL165" s="139">
        <v>0</v>
      </c>
      <c r="AM165" s="139">
        <v>0</v>
      </c>
      <c r="AN165" s="139">
        <v>0</v>
      </c>
      <c r="AO165" s="139">
        <v>0</v>
      </c>
      <c r="AP165" s="139">
        <v>0</v>
      </c>
      <c r="AQ165" s="139">
        <v>0.41113908593752119</v>
      </c>
      <c r="AR165" s="139">
        <v>0</v>
      </c>
      <c r="AS165" s="139">
        <v>0.72723808021864489</v>
      </c>
      <c r="AT165" s="139">
        <v>0</v>
      </c>
      <c r="AU165" s="139">
        <v>0</v>
      </c>
      <c r="AV165" s="136">
        <v>0</v>
      </c>
      <c r="AW165" s="425"/>
      <c r="AX165" s="425"/>
      <c r="AY165" s="425"/>
      <c r="AZ165" s="199"/>
      <c r="BA165" s="1089"/>
      <c r="BB165" s="585" t="s">
        <v>576</v>
      </c>
      <c r="BC165" s="430">
        <v>15.708359999999999</v>
      </c>
      <c r="BD165" s="422">
        <v>7.7595109999999998</v>
      </c>
      <c r="BE165" s="422">
        <v>0</v>
      </c>
      <c r="BF165" s="422">
        <v>0</v>
      </c>
      <c r="BG165" s="434">
        <v>0</v>
      </c>
      <c r="BH165" s="430">
        <v>0</v>
      </c>
      <c r="BI165" s="422">
        <v>0</v>
      </c>
      <c r="BJ165" s="422">
        <v>0</v>
      </c>
      <c r="BK165" s="422">
        <v>0</v>
      </c>
      <c r="BL165" s="434">
        <v>0</v>
      </c>
      <c r="BM165" s="430">
        <v>15.708359999999999</v>
      </c>
      <c r="BN165" s="422">
        <v>3.277873</v>
      </c>
      <c r="BO165" s="422">
        <v>4.4816380000000002</v>
      </c>
      <c r="BP165" s="422">
        <v>0</v>
      </c>
      <c r="BQ165" s="434">
        <v>0</v>
      </c>
      <c r="BR165" s="430">
        <v>0</v>
      </c>
      <c r="BS165" s="422">
        <v>0</v>
      </c>
      <c r="BT165" s="422">
        <v>0</v>
      </c>
      <c r="BU165" s="422">
        <v>7.0425740000000001</v>
      </c>
      <c r="BV165" s="422">
        <v>0</v>
      </c>
      <c r="BW165" s="422">
        <v>0</v>
      </c>
      <c r="BX165" s="422">
        <v>0</v>
      </c>
      <c r="BY165" s="423">
        <v>0</v>
      </c>
      <c r="BZ165" s="423">
        <v>0</v>
      </c>
      <c r="CA165" s="423">
        <v>0</v>
      </c>
      <c r="CB165" s="423">
        <v>0</v>
      </c>
      <c r="CC165" s="423">
        <v>0.71693700000000005</v>
      </c>
      <c r="CD165" s="423">
        <v>0</v>
      </c>
      <c r="CE165" s="423">
        <v>0</v>
      </c>
      <c r="CF165" s="423">
        <v>0</v>
      </c>
      <c r="CG165" s="423">
        <v>0</v>
      </c>
      <c r="CH165" s="423">
        <v>0</v>
      </c>
      <c r="CI165" s="423">
        <v>0</v>
      </c>
      <c r="CJ165" s="423">
        <v>0</v>
      </c>
      <c r="CK165" s="423">
        <v>0</v>
      </c>
      <c r="CL165" s="423">
        <v>0</v>
      </c>
      <c r="CM165" s="423">
        <v>0</v>
      </c>
      <c r="CN165" s="423">
        <v>0</v>
      </c>
      <c r="CO165" s="423">
        <v>0</v>
      </c>
      <c r="CP165" s="423">
        <v>0</v>
      </c>
      <c r="CQ165" s="423">
        <v>5.779452</v>
      </c>
      <c r="CR165" s="423">
        <v>0</v>
      </c>
      <c r="CS165" s="423">
        <v>9.9289079999999998</v>
      </c>
      <c r="CT165" s="423">
        <v>0</v>
      </c>
      <c r="CU165" s="423">
        <v>0</v>
      </c>
      <c r="CV165" s="423">
        <v>0</v>
      </c>
      <c r="CW165" s="6"/>
      <c r="CX165" s="6"/>
      <c r="CY165" s="6"/>
      <c r="CZ165" s="6"/>
    </row>
    <row r="166" s="337" customFormat="true" ht="15" customHeight="true" x14ac:dyDescent="0.2">
      <c r="A166" s="1070"/>
      <c r="B166" s="388" t="s">
        <v>46</v>
      </c>
      <c r="C166" s="140">
        <v>0.217668918872997</v>
      </c>
      <c r="D166" s="139">
        <v>0.49154001136646985</v>
      </c>
      <c r="E166" s="139">
        <v>0.12849375418767214</v>
      </c>
      <c r="F166" s="139">
        <v>0.21803803446669712</v>
      </c>
      <c r="G166" s="138">
        <v>0.14417648158605328</v>
      </c>
      <c r="H166" s="137">
        <v>8.9514931283213084E-2</v>
      </c>
      <c r="I166" s="139">
        <v>0</v>
      </c>
      <c r="J166" s="139">
        <v>0</v>
      </c>
      <c r="K166" s="139">
        <v>0</v>
      </c>
      <c r="L166" s="136">
        <v>0</v>
      </c>
      <c r="M166" s="140">
        <v>0.26299691672097458</v>
      </c>
      <c r="N166" s="139">
        <v>0.3475432275645558</v>
      </c>
      <c r="O166" s="139">
        <v>0.36310346170036134</v>
      </c>
      <c r="P166" s="139">
        <v>0.1831513537899172</v>
      </c>
      <c r="Q166" s="138">
        <v>0.51708606114114297</v>
      </c>
      <c r="R166" s="137">
        <v>0</v>
      </c>
      <c r="S166" s="139">
        <v>0</v>
      </c>
      <c r="T166" s="139">
        <v>0.22873394932281496</v>
      </c>
      <c r="U166" s="139">
        <v>0</v>
      </c>
      <c r="V166" s="139">
        <v>0</v>
      </c>
      <c r="W166" s="139">
        <v>0.93360452822233864</v>
      </c>
      <c r="X166" s="139">
        <v>0</v>
      </c>
      <c r="Y166" s="139">
        <v>0</v>
      </c>
      <c r="Z166" s="139">
        <v>0.33806458858909666</v>
      </c>
      <c r="AA166" s="139">
        <v>0</v>
      </c>
      <c r="AB166" s="139">
        <v>0.68030150909215814</v>
      </c>
      <c r="AC166" s="139">
        <v>0</v>
      </c>
      <c r="AD166" s="139">
        <v>0.73234243200469906</v>
      </c>
      <c r="AE166" s="139">
        <v>0</v>
      </c>
      <c r="AF166" s="139">
        <v>0.58988372341563122</v>
      </c>
      <c r="AG166" s="139">
        <v>0.19664365810850687</v>
      </c>
      <c r="AH166" s="139">
        <v>0.58060374210801557</v>
      </c>
      <c r="AI166" s="139">
        <v>0</v>
      </c>
      <c r="AJ166" s="139">
        <v>0</v>
      </c>
      <c r="AK166" s="139">
        <v>0.10829170008938316</v>
      </c>
      <c r="AL166" s="139">
        <v>0</v>
      </c>
      <c r="AM166" s="139">
        <v>0</v>
      </c>
      <c r="AN166" s="139">
        <v>0</v>
      </c>
      <c r="AO166" s="139">
        <v>0</v>
      </c>
      <c r="AP166" s="139">
        <v>7.8285252863016547E-2</v>
      </c>
      <c r="AQ166" s="139">
        <v>1.1997405645648755</v>
      </c>
      <c r="AR166" s="139">
        <v>0</v>
      </c>
      <c r="AS166" s="139">
        <v>0</v>
      </c>
      <c r="AT166" s="139">
        <v>0</v>
      </c>
      <c r="AU166" s="139">
        <v>1.301088318531634</v>
      </c>
      <c r="AV166" s="136">
        <v>0</v>
      </c>
      <c r="AW166" s="425"/>
      <c r="AX166" s="425"/>
      <c r="AY166" s="425"/>
      <c r="AZ166" s="199"/>
      <c r="BA166" s="1089"/>
      <c r="BB166" s="585" t="s">
        <v>46</v>
      </c>
      <c r="BC166" s="430">
        <v>19.710975999999999</v>
      </c>
      <c r="BD166" s="422">
        <v>44.509978999999994</v>
      </c>
      <c r="BE166" s="422">
        <v>11.634624000000001</v>
      </c>
      <c r="BF166" s="422">
        <v>19.744299999999999</v>
      </c>
      <c r="BG166" s="434">
        <v>13.054123000000001</v>
      </c>
      <c r="BH166" s="430">
        <v>2.419959</v>
      </c>
      <c r="BI166" s="422">
        <v>0</v>
      </c>
      <c r="BJ166" s="422">
        <v>0</v>
      </c>
      <c r="BK166" s="422">
        <v>0</v>
      </c>
      <c r="BL166" s="434">
        <v>0</v>
      </c>
      <c r="BM166" s="430">
        <v>16.693680999999998</v>
      </c>
      <c r="BN166" s="422">
        <v>22.050725999999997</v>
      </c>
      <c r="BO166" s="422">
        <v>23.056589000000002</v>
      </c>
      <c r="BP166" s="422">
        <v>11.634624000000001</v>
      </c>
      <c r="BQ166" s="434">
        <v>32.798423</v>
      </c>
      <c r="BR166" s="430">
        <v>0</v>
      </c>
      <c r="BS166" s="422">
        <v>0</v>
      </c>
      <c r="BT166" s="422">
        <v>4.5571479999999998</v>
      </c>
      <c r="BU166" s="422">
        <v>0</v>
      </c>
      <c r="BV166" s="422">
        <v>0</v>
      </c>
      <c r="BW166" s="422">
        <v>20.954941999999999</v>
      </c>
      <c r="BX166" s="422">
        <v>0</v>
      </c>
      <c r="BY166" s="423">
        <v>0</v>
      </c>
      <c r="BZ166" s="423">
        <v>1.5045280000000001</v>
      </c>
      <c r="CA166" s="423">
        <v>0</v>
      </c>
      <c r="CB166" s="423">
        <v>9.0356649999999998</v>
      </c>
      <c r="CC166" s="423">
        <v>0</v>
      </c>
      <c r="CD166" s="423">
        <v>0.83039099999999999</v>
      </c>
      <c r="CE166" s="423">
        <v>0</v>
      </c>
      <c r="CF166" s="423">
        <v>7.4742669999999993</v>
      </c>
      <c r="CG166" s="423">
        <v>4.0184579999999999</v>
      </c>
      <c r="CH166" s="423">
        <v>8.1646429999999999</v>
      </c>
      <c r="CI166" s="423">
        <v>0</v>
      </c>
      <c r="CJ166" s="423">
        <v>0</v>
      </c>
      <c r="CK166" s="423">
        <v>1.4529939999999999</v>
      </c>
      <c r="CL166" s="423">
        <v>0</v>
      </c>
      <c r="CM166" s="423">
        <v>0</v>
      </c>
      <c r="CN166" s="423">
        <v>0</v>
      </c>
      <c r="CO166" s="423">
        <v>0</v>
      </c>
      <c r="CP166" s="423">
        <v>0.82135800000000003</v>
      </c>
      <c r="CQ166" s="423">
        <v>16.864957</v>
      </c>
      <c r="CR166" s="423">
        <v>0</v>
      </c>
      <c r="CS166" s="423">
        <v>0</v>
      </c>
      <c r="CT166" s="423">
        <v>0</v>
      </c>
      <c r="CU166" s="423">
        <v>32.974650999999994</v>
      </c>
      <c r="CV166" s="423">
        <v>0</v>
      </c>
      <c r="CW166" s="6"/>
      <c r="CX166" s="6"/>
      <c r="CY166" s="6"/>
      <c r="CZ166" s="6"/>
    </row>
    <row r="167" s="381" customFormat="true" ht="15" customHeight="true" x14ac:dyDescent="0.2">
      <c r="A167" s="33"/>
      <c r="B167" s="32"/>
      <c r="C167" s="121"/>
      <c r="D167" s="128"/>
      <c r="E167" s="128"/>
      <c r="F167" s="128"/>
      <c r="G167" s="127"/>
      <c r="H167" s="120"/>
      <c r="I167" s="128"/>
      <c r="J167" s="128"/>
      <c r="K167" s="128"/>
      <c r="L167" s="119"/>
      <c r="M167" s="121"/>
      <c r="N167" s="128"/>
      <c r="O167" s="128"/>
      <c r="P167" s="128"/>
      <c r="Q167" s="127"/>
      <c r="R167" s="120"/>
      <c r="S167" s="128"/>
      <c r="T167" s="128"/>
      <c r="U167" s="128"/>
      <c r="V167" s="128"/>
      <c r="W167" s="128"/>
      <c r="X167" s="128"/>
      <c r="Y167" s="128"/>
      <c r="Z167" s="128"/>
      <c r="AA167" s="128"/>
      <c r="AB167" s="128"/>
      <c r="AC167" s="128"/>
      <c r="AD167" s="128"/>
      <c r="AE167" s="128"/>
      <c r="AF167" s="128"/>
      <c r="AG167" s="128"/>
      <c r="AH167" s="128"/>
      <c r="AI167" s="128"/>
      <c r="AJ167" s="128"/>
      <c r="AK167" s="128"/>
      <c r="AL167" s="128"/>
      <c r="AM167" s="128"/>
      <c r="AN167" s="128"/>
      <c r="AO167" s="128"/>
      <c r="AP167" s="128"/>
      <c r="AQ167" s="128"/>
      <c r="AR167" s="128"/>
      <c r="AS167" s="128"/>
      <c r="AT167" s="128"/>
      <c r="AU167" s="128"/>
      <c r="AV167" s="119"/>
      <c r="AW167" s="908"/>
      <c r="AX167" s="908"/>
      <c r="AY167" s="908"/>
      <c r="AZ167" s="361"/>
      <c r="BA167" s="1091"/>
      <c r="BB167" s="585" t="s">
        <v>191</v>
      </c>
      <c r="BC167" s="430">
        <v>9055.4848630000033</v>
      </c>
      <c r="BD167" s="422">
        <v>9055.2097430000213</v>
      </c>
      <c r="BE167" s="422">
        <v>9054.6222059999873</v>
      </c>
      <c r="BF167" s="422">
        <v>9055.4384459999892</v>
      </c>
      <c r="BG167" s="434">
        <v>9054.266588000004</v>
      </c>
      <c r="BH167" s="430">
        <v>2703.4137939999955</v>
      </c>
      <c r="BI167" s="422">
        <v>2710.6831269999998</v>
      </c>
      <c r="BJ167" s="422">
        <v>2709.9739310000018</v>
      </c>
      <c r="BK167" s="422">
        <v>2712.5634410000011</v>
      </c>
      <c r="BL167" s="434">
        <v>2700.897716000004</v>
      </c>
      <c r="BM167" s="430">
        <v>6347.481639000006</v>
      </c>
      <c r="BN167" s="422">
        <v>6344.7434019999992</v>
      </c>
      <c r="BO167" s="422">
        <v>6349.8675810000013</v>
      </c>
      <c r="BP167" s="422">
        <v>6352.4641010000041</v>
      </c>
      <c r="BQ167" s="434">
        <v>6342.9331140000304</v>
      </c>
      <c r="BR167" s="430">
        <v>1440.2011149999994</v>
      </c>
      <c r="BS167" s="422">
        <v>3881.1771999999996</v>
      </c>
      <c r="BT167" s="422">
        <v>1992.3356430000003</v>
      </c>
      <c r="BU167" s="422">
        <v>1948.6191939999985</v>
      </c>
      <c r="BV167" s="422">
        <v>811.04925500000013</v>
      </c>
      <c r="BW167" s="422">
        <v>2244.5201759999995</v>
      </c>
      <c r="BX167" s="422">
        <v>282.48905600000006</v>
      </c>
      <c r="BY167" s="423">
        <v>167.48482199999992</v>
      </c>
      <c r="BZ167" s="423">
        <v>445.04158400000028</v>
      </c>
      <c r="CA167" s="423">
        <v>1828.653343000002</v>
      </c>
      <c r="CB167" s="423">
        <v>1328.1853529999989</v>
      </c>
      <c r="CC167" s="423">
        <v>223.89743300000004</v>
      </c>
      <c r="CD167" s="423">
        <v>113.38834999999997</v>
      </c>
      <c r="CE167" s="423">
        <v>790.96129900000017</v>
      </c>
      <c r="CF167" s="423">
        <v>1267.0746290000006</v>
      </c>
      <c r="CG167" s="423">
        <v>2043.522805999997</v>
      </c>
      <c r="CH167" s="423">
        <v>1406.2332720000018</v>
      </c>
      <c r="CI167" s="423">
        <v>495.39270799999997</v>
      </c>
      <c r="CJ167" s="423">
        <v>2514.080926000001</v>
      </c>
      <c r="CK167" s="423">
        <v>1341.7408710000025</v>
      </c>
      <c r="CL167" s="423">
        <v>3830.368611000004</v>
      </c>
      <c r="CM167" s="423">
        <v>772.11524199999985</v>
      </c>
      <c r="CN167" s="423">
        <v>1144.8503799999992</v>
      </c>
      <c r="CO167" s="423">
        <v>1790.8957059999998</v>
      </c>
      <c r="CP167" s="423">
        <v>1049.1861110000007</v>
      </c>
      <c r="CQ167" s="423">
        <v>1405.7169940000001</v>
      </c>
      <c r="CR167" s="423">
        <v>1599.1490390000006</v>
      </c>
      <c r="CS167" s="423">
        <v>1365.2898919999986</v>
      </c>
      <c r="CT167" s="423">
        <v>1123.5691460000014</v>
      </c>
      <c r="CU167" s="423">
        <v>2534.3899050000014</v>
      </c>
      <c r="CV167" s="423">
        <v>2093.4417849999995</v>
      </c>
      <c r="CW167" s="6"/>
      <c r="CX167" s="6"/>
      <c r="CY167" s="6"/>
      <c r="CZ167" s="6"/>
    </row>
    <row r="168" s="381" customFormat="true" ht="15" customHeight="true" x14ac:dyDescent="0.2">
      <c r="A168" s="43"/>
      <c r="B168" s="31"/>
      <c r="C168" s="121"/>
      <c r="D168" s="128"/>
      <c r="E168" s="128"/>
      <c r="F168" s="128"/>
      <c r="G168" s="127"/>
      <c r="H168" s="120"/>
      <c r="I168" s="128"/>
      <c r="J168" s="128"/>
      <c r="K168" s="128"/>
      <c r="L168" s="119"/>
      <c r="M168" s="121"/>
      <c r="N168" s="128"/>
      <c r="O168" s="128"/>
      <c r="P168" s="128"/>
      <c r="Q168" s="127"/>
      <c r="R168" s="120"/>
      <c r="S168" s="128"/>
      <c r="T168" s="128"/>
      <c r="U168" s="128"/>
      <c r="V168" s="128"/>
      <c r="W168" s="128"/>
      <c r="X168" s="128"/>
      <c r="Y168" s="128"/>
      <c r="Z168" s="128"/>
      <c r="AA168" s="128"/>
      <c r="AB168" s="128"/>
      <c r="AC168" s="128"/>
      <c r="AD168" s="128"/>
      <c r="AE168" s="128"/>
      <c r="AF168" s="128"/>
      <c r="AG168" s="128"/>
      <c r="AH168" s="128"/>
      <c r="AI168" s="128"/>
      <c r="AJ168" s="128"/>
      <c r="AK168" s="128"/>
      <c r="AL168" s="128"/>
      <c r="AM168" s="128"/>
      <c r="AN168" s="128"/>
      <c r="AO168" s="128"/>
      <c r="AP168" s="128"/>
      <c r="AQ168" s="128"/>
      <c r="AR168" s="128"/>
      <c r="AS168" s="128"/>
      <c r="AT168" s="128"/>
      <c r="AU168" s="128"/>
      <c r="AV168" s="119"/>
      <c r="AW168" s="908"/>
      <c r="AX168" s="908"/>
      <c r="AY168" s="908"/>
      <c r="AZ168" s="361"/>
      <c r="BA168" s="586"/>
      <c r="BB168" s="585"/>
      <c r="BC168" s="430"/>
      <c r="BD168" s="422"/>
      <c r="BE168" s="422"/>
      <c r="BF168" s="422"/>
      <c r="BG168" s="434"/>
      <c r="BH168" s="430"/>
      <c r="BI168" s="422"/>
      <c r="BJ168" s="422"/>
      <c r="BK168" s="422"/>
      <c r="BL168" s="434"/>
      <c r="BM168" s="430"/>
      <c r="BN168" s="422"/>
      <c r="BO168" s="422"/>
      <c r="BP168" s="422"/>
      <c r="BQ168" s="434"/>
      <c r="BR168" s="430"/>
      <c r="BS168" s="422"/>
      <c r="BT168" s="422"/>
      <c r="BU168" s="422"/>
      <c r="BV168" s="422"/>
      <c r="BW168" s="422"/>
      <c r="BX168" s="422"/>
      <c r="BY168" s="423"/>
      <c r="BZ168" s="423"/>
      <c r="CA168" s="423"/>
      <c r="CB168" s="423"/>
      <c r="CC168" s="423"/>
      <c r="CD168" s="423"/>
      <c r="CE168" s="423"/>
      <c r="CF168" s="423"/>
      <c r="CG168" s="423"/>
      <c r="CH168" s="423"/>
      <c r="CI168" s="423"/>
      <c r="CJ168" s="423"/>
      <c r="CK168" s="423"/>
      <c r="CL168" s="423"/>
      <c r="CM168" s="423"/>
      <c r="CN168" s="423"/>
      <c r="CO168" s="423"/>
      <c r="CP168" s="423"/>
      <c r="CQ168" s="423"/>
      <c r="CR168" s="423"/>
      <c r="CS168" s="423"/>
      <c r="CT168" s="423"/>
      <c r="CU168" s="423"/>
      <c r="CV168" s="423"/>
      <c r="CW168" s="6"/>
      <c r="CX168" s="6"/>
      <c r="CY168" s="6"/>
      <c r="CZ168" s="6"/>
    </row>
    <row r="169" s="381" customFormat="true" ht="15" customHeight="true" x14ac:dyDescent="0.2">
      <c r="A169" s="43"/>
      <c r="B169" s="31"/>
      <c r="C169" s="121"/>
      <c r="D169" s="128"/>
      <c r="E169" s="128"/>
      <c r="F169" s="128"/>
      <c r="G169" s="127"/>
      <c r="H169" s="120"/>
      <c r="I169" s="128"/>
      <c r="J169" s="128"/>
      <c r="K169" s="128"/>
      <c r="L169" s="119"/>
      <c r="M169" s="121"/>
      <c r="N169" s="128"/>
      <c r="O169" s="128"/>
      <c r="P169" s="128"/>
      <c r="Q169" s="127"/>
      <c r="R169" s="120"/>
      <c r="S169" s="128"/>
      <c r="T169" s="128"/>
      <c r="U169" s="128"/>
      <c r="V169" s="128"/>
      <c r="W169" s="128"/>
      <c r="X169" s="128"/>
      <c r="Y169" s="128"/>
      <c r="Z169" s="128"/>
      <c r="AA169" s="128"/>
      <c r="AB169" s="128"/>
      <c r="AC169" s="128"/>
      <c r="AD169" s="128"/>
      <c r="AE169" s="128"/>
      <c r="AF169" s="128"/>
      <c r="AG169" s="128"/>
      <c r="AH169" s="128"/>
      <c r="AI169" s="128"/>
      <c r="AJ169" s="128"/>
      <c r="AK169" s="128"/>
      <c r="AL169" s="128"/>
      <c r="AM169" s="128"/>
      <c r="AN169" s="128"/>
      <c r="AO169" s="128"/>
      <c r="AP169" s="128"/>
      <c r="AQ169" s="128"/>
      <c r="AR169" s="128"/>
      <c r="AS169" s="128"/>
      <c r="AT169" s="128"/>
      <c r="AU169" s="128"/>
      <c r="AV169" s="119"/>
      <c r="AW169" s="908"/>
      <c r="AX169" s="908"/>
      <c r="AY169" s="908"/>
      <c r="AZ169" s="361"/>
      <c r="BA169" s="586"/>
      <c r="BB169" s="585"/>
      <c r="BC169" s="430"/>
      <c r="BD169" s="422"/>
      <c r="BE169" s="422"/>
      <c r="BF169" s="422"/>
      <c r="BG169" s="434"/>
      <c r="BH169" s="430"/>
      <c r="BI169" s="422"/>
      <c r="BJ169" s="422"/>
      <c r="BK169" s="422"/>
      <c r="BL169" s="434"/>
      <c r="BM169" s="430"/>
      <c r="BN169" s="422"/>
      <c r="BO169" s="422"/>
      <c r="BP169" s="422"/>
      <c r="BQ169" s="434"/>
      <c r="BR169" s="430"/>
      <c r="BS169" s="422"/>
      <c r="BT169" s="422"/>
      <c r="BU169" s="422"/>
      <c r="BV169" s="422"/>
      <c r="BW169" s="422"/>
      <c r="BX169" s="422"/>
      <c r="BY169" s="423"/>
      <c r="BZ169" s="423"/>
      <c r="CA169" s="423"/>
      <c r="CB169" s="423"/>
      <c r="CC169" s="423"/>
      <c r="CD169" s="423"/>
      <c r="CE169" s="423"/>
      <c r="CF169" s="423"/>
      <c r="CG169" s="423"/>
      <c r="CH169" s="423"/>
      <c r="CI169" s="423"/>
      <c r="CJ169" s="423"/>
      <c r="CK169" s="423"/>
      <c r="CL169" s="423"/>
      <c r="CM169" s="423"/>
      <c r="CN169" s="423"/>
      <c r="CO169" s="423"/>
      <c r="CP169" s="423"/>
      <c r="CQ169" s="423"/>
      <c r="CR169" s="423"/>
      <c r="CS169" s="423"/>
      <c r="CT169" s="423"/>
      <c r="CU169" s="423"/>
      <c r="CV169" s="423"/>
      <c r="CW169" s="6"/>
      <c r="CX169" s="6"/>
      <c r="CY169" s="6"/>
      <c r="CZ169" s="6"/>
    </row>
    <row r="170" s="381" customFormat="true" ht="15" customHeight="true" x14ac:dyDescent="0.2">
      <c r="A170" s="43"/>
      <c r="B170" s="31"/>
      <c r="C170" s="121"/>
      <c r="D170" s="128"/>
      <c r="E170" s="128"/>
      <c r="F170" s="128"/>
      <c r="G170" s="127"/>
      <c r="H170" s="120"/>
      <c r="I170" s="128"/>
      <c r="J170" s="128"/>
      <c r="K170" s="128"/>
      <c r="L170" s="119"/>
      <c r="M170" s="121"/>
      <c r="N170" s="128"/>
      <c r="O170" s="128"/>
      <c r="P170" s="128"/>
      <c r="Q170" s="127"/>
      <c r="R170" s="120"/>
      <c r="S170" s="128"/>
      <c r="T170" s="128"/>
      <c r="U170" s="128"/>
      <c r="V170" s="128"/>
      <c r="W170" s="128"/>
      <c r="X170" s="128"/>
      <c r="Y170" s="128"/>
      <c r="Z170" s="128"/>
      <c r="AA170" s="128"/>
      <c r="AB170" s="128"/>
      <c r="AC170" s="128"/>
      <c r="AD170" s="128"/>
      <c r="AE170" s="128"/>
      <c r="AF170" s="128"/>
      <c r="AG170" s="128"/>
      <c r="AH170" s="128"/>
      <c r="AI170" s="128"/>
      <c r="AJ170" s="128"/>
      <c r="AK170" s="128"/>
      <c r="AL170" s="128"/>
      <c r="AM170" s="128"/>
      <c r="AN170" s="128"/>
      <c r="AO170" s="128"/>
      <c r="AP170" s="128"/>
      <c r="AQ170" s="128"/>
      <c r="AR170" s="128"/>
      <c r="AS170" s="128"/>
      <c r="AT170" s="128"/>
      <c r="AU170" s="128"/>
      <c r="AV170" s="119"/>
      <c r="AW170" s="908"/>
      <c r="AX170" s="908"/>
      <c r="AY170" s="908"/>
      <c r="AZ170" s="361"/>
      <c r="BA170" s="586"/>
      <c r="BB170" s="585"/>
      <c r="BC170" s="430"/>
      <c r="BD170" s="422"/>
      <c r="BE170" s="422"/>
      <c r="BF170" s="422"/>
      <c r="BG170" s="434"/>
      <c r="BH170" s="430"/>
      <c r="BI170" s="422"/>
      <c r="BJ170" s="422"/>
      <c r="BK170" s="422"/>
      <c r="BL170" s="434"/>
      <c r="BM170" s="430"/>
      <c r="BN170" s="422"/>
      <c r="BO170" s="422"/>
      <c r="BP170" s="422"/>
      <c r="BQ170" s="434"/>
      <c r="BR170" s="430"/>
      <c r="BS170" s="422"/>
      <c r="BT170" s="422"/>
      <c r="BU170" s="422"/>
      <c r="BV170" s="422"/>
      <c r="BW170" s="422"/>
      <c r="BX170" s="422"/>
      <c r="BY170" s="423"/>
      <c r="BZ170" s="423"/>
      <c r="CA170" s="423"/>
      <c r="CB170" s="423"/>
      <c r="CC170" s="423"/>
      <c r="CD170" s="423"/>
      <c r="CE170" s="423"/>
      <c r="CF170" s="423"/>
      <c r="CG170" s="423"/>
      <c r="CH170" s="423"/>
      <c r="CI170" s="423"/>
      <c r="CJ170" s="423"/>
      <c r="CK170" s="423"/>
      <c r="CL170" s="423"/>
      <c r="CM170" s="423"/>
      <c r="CN170" s="423"/>
      <c r="CO170" s="423"/>
      <c r="CP170" s="423"/>
      <c r="CQ170" s="423"/>
      <c r="CR170" s="423"/>
      <c r="CS170" s="423"/>
      <c r="CT170" s="423"/>
      <c r="CU170" s="423"/>
      <c r="CV170" s="423"/>
      <c r="CW170" s="6"/>
      <c r="CX170" s="6"/>
      <c r="CY170" s="6"/>
      <c r="CZ170" s="6"/>
    </row>
    <row r="171" s="381" customFormat="true" ht="15" customHeight="true" x14ac:dyDescent="0.2">
      <c r="A171" s="43"/>
      <c r="B171" s="31"/>
      <c r="C171" s="121"/>
      <c r="D171" s="128"/>
      <c r="E171" s="128"/>
      <c r="F171" s="128"/>
      <c r="G171" s="127"/>
      <c r="H171" s="120"/>
      <c r="I171" s="128"/>
      <c r="J171" s="128"/>
      <c r="K171" s="128"/>
      <c r="L171" s="119"/>
      <c r="M171" s="121"/>
      <c r="N171" s="128"/>
      <c r="O171" s="128"/>
      <c r="P171" s="128"/>
      <c r="Q171" s="127"/>
      <c r="R171" s="120"/>
      <c r="S171" s="128"/>
      <c r="T171" s="128"/>
      <c r="U171" s="128"/>
      <c r="V171" s="128"/>
      <c r="W171" s="128"/>
      <c r="X171" s="128"/>
      <c r="Y171" s="128"/>
      <c r="Z171" s="128"/>
      <c r="AA171" s="128"/>
      <c r="AB171" s="128"/>
      <c r="AC171" s="128"/>
      <c r="AD171" s="128"/>
      <c r="AE171" s="128"/>
      <c r="AF171" s="128"/>
      <c r="AG171" s="128"/>
      <c r="AH171" s="128"/>
      <c r="AI171" s="128"/>
      <c r="AJ171" s="128"/>
      <c r="AK171" s="128"/>
      <c r="AL171" s="128"/>
      <c r="AM171" s="128"/>
      <c r="AN171" s="128"/>
      <c r="AO171" s="128"/>
      <c r="AP171" s="128"/>
      <c r="AQ171" s="128"/>
      <c r="AR171" s="128"/>
      <c r="AS171" s="128"/>
      <c r="AT171" s="128"/>
      <c r="AU171" s="128"/>
      <c r="AV171" s="119"/>
      <c r="AW171" s="908"/>
      <c r="AX171" s="908"/>
      <c r="AY171" s="908"/>
      <c r="AZ171" s="361"/>
      <c r="BA171" s="586"/>
      <c r="BB171" s="585"/>
      <c r="BC171" s="430"/>
      <c r="BD171" s="422"/>
      <c r="BE171" s="422"/>
      <c r="BF171" s="422"/>
      <c r="BG171" s="434"/>
      <c r="BH171" s="430"/>
      <c r="BI171" s="422"/>
      <c r="BJ171" s="422"/>
      <c r="BK171" s="422"/>
      <c r="BL171" s="434"/>
      <c r="BM171" s="430"/>
      <c r="BN171" s="422"/>
      <c r="BO171" s="422"/>
      <c r="BP171" s="422"/>
      <c r="BQ171" s="434"/>
      <c r="BR171" s="430"/>
      <c r="BS171" s="422"/>
      <c r="BT171" s="422"/>
      <c r="BU171" s="422"/>
      <c r="BV171" s="422"/>
      <c r="BW171" s="422"/>
      <c r="BX171" s="422"/>
      <c r="BY171" s="423"/>
      <c r="BZ171" s="423"/>
      <c r="CA171" s="423"/>
      <c r="CB171" s="423"/>
      <c r="CC171" s="423"/>
      <c r="CD171" s="423"/>
      <c r="CE171" s="423"/>
      <c r="CF171" s="423"/>
      <c r="CG171" s="423"/>
      <c r="CH171" s="423"/>
      <c r="CI171" s="423"/>
      <c r="CJ171" s="423"/>
      <c r="CK171" s="423"/>
      <c r="CL171" s="423"/>
      <c r="CM171" s="423"/>
      <c r="CN171" s="423"/>
      <c r="CO171" s="423"/>
      <c r="CP171" s="423"/>
      <c r="CQ171" s="423"/>
      <c r="CR171" s="423"/>
      <c r="CS171" s="423"/>
      <c r="CT171" s="423"/>
      <c r="CU171" s="423"/>
      <c r="CV171" s="423"/>
      <c r="CW171" s="6"/>
      <c r="CX171" s="6"/>
      <c r="CY171" s="6"/>
      <c r="CZ171" s="6"/>
    </row>
    <row r="172" s="337" customFormat="true" ht="15" customHeight="true" x14ac:dyDescent="0.2">
      <c r="A172" s="188"/>
      <c r="B172" s="157"/>
      <c r="C172" s="30"/>
      <c r="D172" s="179"/>
      <c r="E172" s="179"/>
      <c r="F172" s="179"/>
      <c r="G172" s="168"/>
      <c r="H172" s="29"/>
      <c r="I172" s="179"/>
      <c r="J172" s="179"/>
      <c r="K172" s="179"/>
      <c r="L172" s="174"/>
      <c r="M172" s="30"/>
      <c r="N172" s="179"/>
      <c r="O172" s="179"/>
      <c r="P172" s="179"/>
      <c r="Q172" s="168"/>
      <c r="R172" s="29"/>
      <c r="S172" s="179"/>
      <c r="T172" s="179"/>
      <c r="U172" s="179"/>
      <c r="V172" s="179"/>
      <c r="W172" s="179"/>
      <c r="X172" s="179"/>
      <c r="Y172" s="179"/>
      <c r="Z172" s="179"/>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c r="AV172" s="174"/>
      <c r="AW172" s="425"/>
      <c r="AX172" s="425"/>
      <c r="AY172" s="425"/>
      <c r="AZ172" s="199"/>
      <c r="BA172" s="586"/>
      <c r="BB172" s="585"/>
      <c r="BC172" s="430"/>
      <c r="BD172" s="422"/>
      <c r="BE172" s="422"/>
      <c r="BF172" s="422"/>
      <c r="BG172" s="434"/>
      <c r="BH172" s="430"/>
      <c r="BI172" s="422"/>
      <c r="BJ172" s="422"/>
      <c r="BK172" s="422"/>
      <c r="BL172" s="434"/>
      <c r="BM172" s="430"/>
      <c r="BN172" s="422"/>
      <c r="BO172" s="422"/>
      <c r="BP172" s="422"/>
      <c r="BQ172" s="434"/>
      <c r="BR172" s="430"/>
      <c r="BS172" s="422"/>
      <c r="BT172" s="422"/>
      <c r="BU172" s="422"/>
      <c r="BV172" s="422"/>
      <c r="BW172" s="422"/>
      <c r="BX172" s="422"/>
      <c r="BY172" s="423"/>
      <c r="BZ172" s="423"/>
      <c r="CA172" s="423"/>
      <c r="CB172" s="423"/>
      <c r="CC172" s="423"/>
      <c r="CD172" s="423"/>
      <c r="CE172" s="423"/>
      <c r="CF172" s="423"/>
      <c r="CG172" s="423"/>
      <c r="CH172" s="423"/>
      <c r="CI172" s="423"/>
      <c r="CJ172" s="423"/>
      <c r="CK172" s="423"/>
      <c r="CL172" s="423"/>
      <c r="CM172" s="423"/>
      <c r="CN172" s="423"/>
      <c r="CO172" s="423"/>
      <c r="CP172" s="423"/>
      <c r="CQ172" s="423"/>
      <c r="CR172" s="423"/>
      <c r="CS172" s="423"/>
      <c r="CT172" s="423"/>
      <c r="CU172" s="423"/>
      <c r="CV172" s="423"/>
      <c r="CW172" s="6"/>
      <c r="CX172" s="6"/>
      <c r="CY172" s="6"/>
      <c r="CZ172" s="6"/>
    </row>
    <row r="173" s="337" customFormat="true" ht="15" customHeight="true" x14ac:dyDescent="0.2">
      <c r="A173" s="165"/>
      <c r="B173" s="158"/>
      <c r="C173" s="177"/>
      <c r="D173" s="176"/>
      <c r="E173" s="176"/>
      <c r="F173" s="176"/>
      <c r="G173" s="166"/>
      <c r="H173" s="169"/>
      <c r="I173" s="176"/>
      <c r="J173" s="176"/>
      <c r="K173" s="176"/>
      <c r="L173" s="172"/>
      <c r="M173" s="177"/>
      <c r="N173" s="176"/>
      <c r="O173" s="176"/>
      <c r="P173" s="176"/>
      <c r="Q173" s="166"/>
      <c r="R173" s="169"/>
      <c r="S173" s="176"/>
      <c r="T173" s="176"/>
      <c r="U173" s="176"/>
      <c r="V173" s="176"/>
      <c r="W173" s="176"/>
      <c r="X173" s="176"/>
      <c r="Y173" s="176"/>
      <c r="Z173" s="176"/>
      <c r="AA173" s="176"/>
      <c r="AB173" s="176"/>
      <c r="AC173" s="176"/>
      <c r="AD173" s="176"/>
      <c r="AE173" s="176"/>
      <c r="AF173" s="176"/>
      <c r="AG173" s="176"/>
      <c r="AH173" s="176"/>
      <c r="AI173" s="176"/>
      <c r="AJ173" s="176"/>
      <c r="AK173" s="176"/>
      <c r="AL173" s="176"/>
      <c r="AM173" s="176"/>
      <c r="AN173" s="176"/>
      <c r="AO173" s="176"/>
      <c r="AP173" s="176"/>
      <c r="AQ173" s="176"/>
      <c r="AR173" s="176"/>
      <c r="AS173" s="176"/>
      <c r="AT173" s="176"/>
      <c r="AU173" s="176"/>
      <c r="AV173" s="172"/>
      <c r="AW173" s="425"/>
      <c r="AX173" s="425"/>
      <c r="AY173" s="425"/>
      <c r="AZ173" s="199"/>
      <c r="BA173" s="586"/>
      <c r="BB173" s="585"/>
      <c r="BC173" s="430"/>
      <c r="BD173" s="422"/>
      <c r="BE173" s="422"/>
      <c r="BF173" s="422"/>
      <c r="BG173" s="434"/>
      <c r="BH173" s="430"/>
      <c r="BI173" s="422"/>
      <c r="BJ173" s="422"/>
      <c r="BK173" s="422"/>
      <c r="BL173" s="434"/>
      <c r="BM173" s="430"/>
      <c r="BN173" s="422"/>
      <c r="BO173" s="422"/>
      <c r="BP173" s="422"/>
      <c r="BQ173" s="434"/>
      <c r="BR173" s="430"/>
      <c r="BS173" s="422"/>
      <c r="BT173" s="422"/>
      <c r="BU173" s="422"/>
      <c r="BV173" s="422"/>
      <c r="BW173" s="422"/>
      <c r="BX173" s="422"/>
      <c r="BY173" s="423"/>
      <c r="BZ173" s="423"/>
      <c r="CA173" s="423"/>
      <c r="CB173" s="423"/>
      <c r="CC173" s="423"/>
      <c r="CD173" s="423"/>
      <c r="CE173" s="423"/>
      <c r="CF173" s="423"/>
      <c r="CG173" s="423"/>
      <c r="CH173" s="423"/>
      <c r="CI173" s="423"/>
      <c r="CJ173" s="423"/>
      <c r="CK173" s="423"/>
      <c r="CL173" s="423"/>
      <c r="CM173" s="423"/>
      <c r="CN173" s="423"/>
      <c r="CO173" s="423"/>
      <c r="CP173" s="423"/>
      <c r="CQ173" s="423"/>
      <c r="CR173" s="423"/>
      <c r="CS173" s="423"/>
      <c r="CT173" s="423"/>
      <c r="CU173" s="423"/>
      <c r="CV173" s="423"/>
      <c r="CW173" s="6"/>
      <c r="CX173" s="6"/>
      <c r="CY173" s="6"/>
      <c r="CZ173" s="6"/>
    </row>
    <row r="174" s="337" customFormat="true" ht="15" customHeight="true" x14ac:dyDescent="0.2">
      <c r="A174" s="165"/>
      <c r="B174" s="158"/>
      <c r="C174" s="177"/>
      <c r="D174" s="176"/>
      <c r="E174" s="176"/>
      <c r="F174" s="176"/>
      <c r="G174" s="166"/>
      <c r="H174" s="169"/>
      <c r="I174" s="176"/>
      <c r="J174" s="176"/>
      <c r="K174" s="176"/>
      <c r="L174" s="172"/>
      <c r="M174" s="177"/>
      <c r="N174" s="176"/>
      <c r="O174" s="176"/>
      <c r="P174" s="176"/>
      <c r="Q174" s="166"/>
      <c r="R174" s="169"/>
      <c r="S174" s="176"/>
      <c r="T174" s="176"/>
      <c r="U174" s="176"/>
      <c r="V174" s="176"/>
      <c r="W174" s="176"/>
      <c r="X174" s="176"/>
      <c r="Y174" s="176"/>
      <c r="Z174" s="176"/>
      <c r="AA174" s="176"/>
      <c r="AB174" s="176"/>
      <c r="AC174" s="176"/>
      <c r="AD174" s="176"/>
      <c r="AE174" s="176"/>
      <c r="AF174" s="176"/>
      <c r="AG174" s="176"/>
      <c r="AH174" s="176"/>
      <c r="AI174" s="176"/>
      <c r="AJ174" s="176"/>
      <c r="AK174" s="176"/>
      <c r="AL174" s="176"/>
      <c r="AM174" s="176"/>
      <c r="AN174" s="176"/>
      <c r="AO174" s="176"/>
      <c r="AP174" s="176"/>
      <c r="AQ174" s="176"/>
      <c r="AR174" s="176"/>
      <c r="AS174" s="176"/>
      <c r="AT174" s="176"/>
      <c r="AU174" s="176"/>
      <c r="AV174" s="172"/>
      <c r="AW174" s="425"/>
      <c r="AX174" s="425"/>
      <c r="AY174" s="425"/>
      <c r="AZ174" s="199"/>
      <c r="BA174" s="586"/>
      <c r="BB174" s="585"/>
      <c r="BC174" s="430"/>
      <c r="BD174" s="422"/>
      <c r="BE174" s="422"/>
      <c r="BF174" s="422"/>
      <c r="BG174" s="434"/>
      <c r="BH174" s="430"/>
      <c r="BI174" s="422"/>
      <c r="BJ174" s="422"/>
      <c r="BK174" s="422"/>
      <c r="BL174" s="434"/>
      <c r="BM174" s="430"/>
      <c r="BN174" s="422"/>
      <c r="BO174" s="422"/>
      <c r="BP174" s="422"/>
      <c r="BQ174" s="434"/>
      <c r="BR174" s="430"/>
      <c r="BS174" s="422"/>
      <c r="BT174" s="422"/>
      <c r="BU174" s="422"/>
      <c r="BV174" s="422"/>
      <c r="BW174" s="422"/>
      <c r="BX174" s="422"/>
      <c r="BY174" s="423"/>
      <c r="BZ174" s="423"/>
      <c r="CA174" s="423"/>
      <c r="CB174" s="423"/>
      <c r="CC174" s="423"/>
      <c r="CD174" s="423"/>
      <c r="CE174" s="423"/>
      <c r="CF174" s="423"/>
      <c r="CG174" s="423"/>
      <c r="CH174" s="423"/>
      <c r="CI174" s="423"/>
      <c r="CJ174" s="423"/>
      <c r="CK174" s="423"/>
      <c r="CL174" s="423"/>
      <c r="CM174" s="423"/>
      <c r="CN174" s="423"/>
      <c r="CO174" s="423"/>
      <c r="CP174" s="423"/>
      <c r="CQ174" s="423"/>
      <c r="CR174" s="423"/>
      <c r="CS174" s="423"/>
      <c r="CT174" s="423"/>
      <c r="CU174" s="423"/>
      <c r="CV174" s="423"/>
      <c r="CW174" s="6"/>
      <c r="CX174" s="6"/>
      <c r="CY174" s="6"/>
      <c r="CZ174" s="6"/>
    </row>
    <row r="175" s="337" customFormat="true" ht="15" customHeight="true" x14ac:dyDescent="0.2">
      <c r="A175" s="165"/>
      <c r="B175" s="158"/>
      <c r="C175" s="126"/>
      <c r="D175" s="125"/>
      <c r="E175" s="125"/>
      <c r="F175" s="125"/>
      <c r="G175" s="124"/>
      <c r="H175" s="123"/>
      <c r="I175" s="125"/>
      <c r="J175" s="125"/>
      <c r="K175" s="125"/>
      <c r="L175" s="122"/>
      <c r="M175" s="126"/>
      <c r="N175" s="125"/>
      <c r="O175" s="125"/>
      <c r="P175" s="125"/>
      <c r="Q175" s="124"/>
      <c r="R175" s="123"/>
      <c r="S175" s="125"/>
      <c r="T175" s="125"/>
      <c r="U175" s="125"/>
      <c r="V175" s="125"/>
      <c r="W175" s="125"/>
      <c r="X175" s="125"/>
      <c r="Y175" s="125"/>
      <c r="Z175" s="125"/>
      <c r="AA175" s="125"/>
      <c r="AB175" s="125"/>
      <c r="AC175" s="125"/>
      <c r="AD175" s="125"/>
      <c r="AE175" s="125"/>
      <c r="AF175" s="125"/>
      <c r="AG175" s="125"/>
      <c r="AH175" s="125"/>
      <c r="AI175" s="125"/>
      <c r="AJ175" s="125"/>
      <c r="AK175" s="125"/>
      <c r="AL175" s="125"/>
      <c r="AM175" s="125"/>
      <c r="AN175" s="125"/>
      <c r="AO175" s="125"/>
      <c r="AP175" s="125"/>
      <c r="AQ175" s="125"/>
      <c r="AR175" s="125"/>
      <c r="AS175" s="125"/>
      <c r="AT175" s="125"/>
      <c r="AU175" s="125"/>
      <c r="AV175" s="122"/>
      <c r="AW175" s="425"/>
      <c r="AX175" s="425"/>
      <c r="AY175" s="425"/>
      <c r="AZ175" s="199"/>
      <c r="BA175" s="586"/>
      <c r="BB175" s="585"/>
      <c r="BC175" s="430"/>
      <c r="BD175" s="422"/>
      <c r="BE175" s="422"/>
      <c r="BF175" s="422"/>
      <c r="BG175" s="434"/>
      <c r="BH175" s="430"/>
      <c r="BI175" s="422"/>
      <c r="BJ175" s="422"/>
      <c r="BK175" s="422"/>
      <c r="BL175" s="434"/>
      <c r="BM175" s="430"/>
      <c r="BN175" s="422"/>
      <c r="BO175" s="422"/>
      <c r="BP175" s="422"/>
      <c r="BQ175" s="434"/>
      <c r="BR175" s="430"/>
      <c r="BS175" s="422"/>
      <c r="BT175" s="422"/>
      <c r="BU175" s="422"/>
      <c r="BV175" s="422"/>
      <c r="BW175" s="422"/>
      <c r="BX175" s="422"/>
      <c r="BY175" s="423"/>
      <c r="BZ175" s="423"/>
      <c r="CA175" s="423"/>
      <c r="CB175" s="423"/>
      <c r="CC175" s="423"/>
      <c r="CD175" s="423"/>
      <c r="CE175" s="423"/>
      <c r="CF175" s="423"/>
      <c r="CG175" s="423"/>
      <c r="CH175" s="423"/>
      <c r="CI175" s="423"/>
      <c r="CJ175" s="423"/>
      <c r="CK175" s="423"/>
      <c r="CL175" s="423"/>
      <c r="CM175" s="423"/>
      <c r="CN175" s="423"/>
      <c r="CO175" s="423"/>
      <c r="CP175" s="423"/>
      <c r="CQ175" s="423"/>
      <c r="CR175" s="423"/>
      <c r="CS175" s="423"/>
      <c r="CT175" s="423"/>
      <c r="CU175" s="423"/>
      <c r="CV175" s="423"/>
      <c r="CW175" s="6"/>
      <c r="CX175" s="6"/>
      <c r="CY175" s="6"/>
      <c r="CZ175" s="6"/>
    </row>
    <row r="176" s="337" customFormat="true" ht="15" customHeight="true" x14ac:dyDescent="0.2">
      <c r="A176" s="165"/>
      <c r="B176" s="158"/>
      <c r="C176" s="126"/>
      <c r="D176" s="125"/>
      <c r="E176" s="125"/>
      <c r="F176" s="125"/>
      <c r="G176" s="124"/>
      <c r="H176" s="123"/>
      <c r="I176" s="125"/>
      <c r="J176" s="125"/>
      <c r="K176" s="125"/>
      <c r="L176" s="122"/>
      <c r="M176" s="126"/>
      <c r="N176" s="125"/>
      <c r="O176" s="125"/>
      <c r="P176" s="125"/>
      <c r="Q176" s="124"/>
      <c r="R176" s="123"/>
      <c r="S176" s="125"/>
      <c r="T176" s="125"/>
      <c r="U176" s="125"/>
      <c r="V176" s="125"/>
      <c r="W176" s="125"/>
      <c r="X176" s="125"/>
      <c r="Y176" s="125"/>
      <c r="Z176" s="125"/>
      <c r="AA176" s="125"/>
      <c r="AB176" s="125"/>
      <c r="AC176" s="125"/>
      <c r="AD176" s="125"/>
      <c r="AE176" s="125"/>
      <c r="AF176" s="125"/>
      <c r="AG176" s="125"/>
      <c r="AH176" s="125"/>
      <c r="AI176" s="125"/>
      <c r="AJ176" s="125"/>
      <c r="AK176" s="125"/>
      <c r="AL176" s="125"/>
      <c r="AM176" s="125"/>
      <c r="AN176" s="125"/>
      <c r="AO176" s="125"/>
      <c r="AP176" s="125"/>
      <c r="AQ176" s="125"/>
      <c r="AR176" s="125"/>
      <c r="AS176" s="125"/>
      <c r="AT176" s="125"/>
      <c r="AU176" s="125"/>
      <c r="AV176" s="122"/>
      <c r="AW176" s="425"/>
      <c r="AX176" s="425"/>
      <c r="AY176" s="425"/>
      <c r="AZ176" s="199"/>
      <c r="BA176" s="586"/>
      <c r="BB176" s="585"/>
      <c r="BC176" s="430"/>
      <c r="BD176" s="422"/>
      <c r="BE176" s="422"/>
      <c r="BF176" s="422"/>
      <c r="BG176" s="434"/>
      <c r="BH176" s="430"/>
      <c r="BI176" s="422"/>
      <c r="BJ176" s="422"/>
      <c r="BK176" s="422"/>
      <c r="BL176" s="434"/>
      <c r="BM176" s="430"/>
      <c r="BN176" s="422"/>
      <c r="BO176" s="422"/>
      <c r="BP176" s="422"/>
      <c r="BQ176" s="434"/>
      <c r="BR176" s="430"/>
      <c r="BS176" s="422"/>
      <c r="BT176" s="422"/>
      <c r="BU176" s="422"/>
      <c r="BV176" s="422"/>
      <c r="BW176" s="422"/>
      <c r="BX176" s="422"/>
      <c r="BY176" s="423"/>
      <c r="BZ176" s="423"/>
      <c r="CA176" s="423"/>
      <c r="CB176" s="423"/>
      <c r="CC176" s="423"/>
      <c r="CD176" s="423"/>
      <c r="CE176" s="423"/>
      <c r="CF176" s="423"/>
      <c r="CG176" s="423"/>
      <c r="CH176" s="423"/>
      <c r="CI176" s="423"/>
      <c r="CJ176" s="423"/>
      <c r="CK176" s="423"/>
      <c r="CL176" s="423"/>
      <c r="CM176" s="423"/>
      <c r="CN176" s="423"/>
      <c r="CO176" s="423"/>
      <c r="CP176" s="423"/>
      <c r="CQ176" s="423"/>
      <c r="CR176" s="423"/>
      <c r="CS176" s="423"/>
      <c r="CT176" s="423"/>
      <c r="CU176" s="423"/>
      <c r="CV176" s="423"/>
      <c r="CW176" s="6"/>
      <c r="CX176" s="6"/>
      <c r="CY176" s="6"/>
      <c r="CZ176" s="6"/>
    </row>
    <row r="177" s="337" customFormat="true" ht="15" customHeight="true" x14ac:dyDescent="0.2">
      <c r="A177" s="165"/>
      <c r="B177" s="158"/>
      <c r="C177" s="126"/>
      <c r="D177" s="125"/>
      <c r="E177" s="125"/>
      <c r="F177" s="125"/>
      <c r="G177" s="124"/>
      <c r="H177" s="123"/>
      <c r="I177" s="125"/>
      <c r="J177" s="125"/>
      <c r="K177" s="125"/>
      <c r="L177" s="122"/>
      <c r="M177" s="126"/>
      <c r="N177" s="125"/>
      <c r="O177" s="125"/>
      <c r="P177" s="125"/>
      <c r="Q177" s="124"/>
      <c r="R177" s="123"/>
      <c r="S177" s="125"/>
      <c r="T177" s="125"/>
      <c r="U177" s="125"/>
      <c r="V177" s="125"/>
      <c r="W177" s="125"/>
      <c r="X177" s="125"/>
      <c r="Y177" s="125"/>
      <c r="Z177" s="125"/>
      <c r="AA177" s="125"/>
      <c r="AB177" s="125"/>
      <c r="AC177" s="125"/>
      <c r="AD177" s="125"/>
      <c r="AE177" s="125"/>
      <c r="AF177" s="125"/>
      <c r="AG177" s="125"/>
      <c r="AH177" s="125"/>
      <c r="AI177" s="125"/>
      <c r="AJ177" s="125"/>
      <c r="AK177" s="125"/>
      <c r="AL177" s="125"/>
      <c r="AM177" s="125"/>
      <c r="AN177" s="125"/>
      <c r="AO177" s="125"/>
      <c r="AP177" s="125"/>
      <c r="AQ177" s="125"/>
      <c r="AR177" s="125"/>
      <c r="AS177" s="125"/>
      <c r="AT177" s="125"/>
      <c r="AU177" s="125"/>
      <c r="AV177" s="122"/>
      <c r="AW177" s="425"/>
      <c r="AX177" s="425"/>
      <c r="AY177" s="425"/>
      <c r="AZ177" s="199"/>
      <c r="BA177" s="586"/>
      <c r="BB177" s="585"/>
      <c r="BC177" s="430"/>
      <c r="BD177" s="422"/>
      <c r="BE177" s="422"/>
      <c r="BF177" s="422"/>
      <c r="BG177" s="434"/>
      <c r="BH177" s="430"/>
      <c r="BI177" s="422"/>
      <c r="BJ177" s="422"/>
      <c r="BK177" s="422"/>
      <c r="BL177" s="434"/>
      <c r="BM177" s="430"/>
      <c r="BN177" s="422"/>
      <c r="BO177" s="422"/>
      <c r="BP177" s="422"/>
      <c r="BQ177" s="434"/>
      <c r="BR177" s="430"/>
      <c r="BS177" s="422"/>
      <c r="BT177" s="422"/>
      <c r="BU177" s="422"/>
      <c r="BV177" s="422"/>
      <c r="BW177" s="422"/>
      <c r="BX177" s="422"/>
      <c r="BY177" s="423"/>
      <c r="BZ177" s="423"/>
      <c r="CA177" s="423"/>
      <c r="CB177" s="423"/>
      <c r="CC177" s="423"/>
      <c r="CD177" s="423"/>
      <c r="CE177" s="423"/>
      <c r="CF177" s="423"/>
      <c r="CG177" s="423"/>
      <c r="CH177" s="423"/>
      <c r="CI177" s="423"/>
      <c r="CJ177" s="423"/>
      <c r="CK177" s="423"/>
      <c r="CL177" s="423"/>
      <c r="CM177" s="423"/>
      <c r="CN177" s="423"/>
      <c r="CO177" s="423"/>
      <c r="CP177" s="423"/>
      <c r="CQ177" s="423"/>
      <c r="CR177" s="423"/>
      <c r="CS177" s="423"/>
      <c r="CT177" s="423"/>
      <c r="CU177" s="423"/>
      <c r="CV177" s="423"/>
      <c r="CW177" s="6"/>
      <c r="CX177" s="6"/>
      <c r="CY177" s="6"/>
      <c r="CZ177" s="6"/>
    </row>
    <row r="178" s="337" customFormat="true" ht="15" customHeight="true" x14ac:dyDescent="0.2">
      <c r="A178" s="165"/>
      <c r="B178" s="158"/>
      <c r="C178" s="126"/>
      <c r="D178" s="125"/>
      <c r="E178" s="125"/>
      <c r="F178" s="125"/>
      <c r="G178" s="124"/>
      <c r="H178" s="123"/>
      <c r="I178" s="125"/>
      <c r="J178" s="125"/>
      <c r="K178" s="125"/>
      <c r="L178" s="122"/>
      <c r="M178" s="126"/>
      <c r="N178" s="125"/>
      <c r="O178" s="125"/>
      <c r="P178" s="125"/>
      <c r="Q178" s="124"/>
      <c r="R178" s="123"/>
      <c r="S178" s="125"/>
      <c r="T178" s="125"/>
      <c r="U178" s="125"/>
      <c r="V178" s="125"/>
      <c r="W178" s="125"/>
      <c r="X178" s="125"/>
      <c r="Y178" s="125"/>
      <c r="Z178" s="125"/>
      <c r="AA178" s="125"/>
      <c r="AB178" s="125"/>
      <c r="AC178" s="125"/>
      <c r="AD178" s="125"/>
      <c r="AE178" s="125"/>
      <c r="AF178" s="125"/>
      <c r="AG178" s="125"/>
      <c r="AH178" s="125"/>
      <c r="AI178" s="125"/>
      <c r="AJ178" s="125"/>
      <c r="AK178" s="125"/>
      <c r="AL178" s="125"/>
      <c r="AM178" s="125"/>
      <c r="AN178" s="125"/>
      <c r="AO178" s="125"/>
      <c r="AP178" s="125"/>
      <c r="AQ178" s="125"/>
      <c r="AR178" s="125"/>
      <c r="AS178" s="125"/>
      <c r="AT178" s="125"/>
      <c r="AU178" s="125"/>
      <c r="AV178" s="122"/>
      <c r="AW178" s="425"/>
      <c r="AX178" s="425"/>
      <c r="AY178" s="425"/>
      <c r="AZ178" s="199"/>
      <c r="BA178" s="586"/>
      <c r="BB178" s="585"/>
      <c r="BC178" s="430"/>
      <c r="BD178" s="422"/>
      <c r="BE178" s="422"/>
      <c r="BF178" s="422"/>
      <c r="BG178" s="434"/>
      <c r="BH178" s="430"/>
      <c r="BI178" s="422"/>
      <c r="BJ178" s="422"/>
      <c r="BK178" s="422"/>
      <c r="BL178" s="434"/>
      <c r="BM178" s="430"/>
      <c r="BN178" s="422"/>
      <c r="BO178" s="422"/>
      <c r="BP178" s="422"/>
      <c r="BQ178" s="434"/>
      <c r="BR178" s="430"/>
      <c r="BS178" s="422"/>
      <c r="BT178" s="422"/>
      <c r="BU178" s="422"/>
      <c r="BV178" s="422"/>
      <c r="BW178" s="422"/>
      <c r="BX178" s="422"/>
      <c r="BY178" s="423"/>
      <c r="BZ178" s="423"/>
      <c r="CA178" s="423"/>
      <c r="CB178" s="423"/>
      <c r="CC178" s="423"/>
      <c r="CD178" s="423"/>
      <c r="CE178" s="423"/>
      <c r="CF178" s="423"/>
      <c r="CG178" s="423"/>
      <c r="CH178" s="423"/>
      <c r="CI178" s="423"/>
      <c r="CJ178" s="423"/>
      <c r="CK178" s="423"/>
      <c r="CL178" s="423"/>
      <c r="CM178" s="423"/>
      <c r="CN178" s="423"/>
      <c r="CO178" s="423"/>
      <c r="CP178" s="423"/>
      <c r="CQ178" s="423"/>
      <c r="CR178" s="423"/>
      <c r="CS178" s="423"/>
      <c r="CT178" s="423"/>
      <c r="CU178" s="423"/>
      <c r="CV178" s="423"/>
      <c r="CW178" s="6"/>
      <c r="CX178" s="6"/>
      <c r="CY178" s="6"/>
      <c r="CZ178" s="6"/>
    </row>
    <row r="179" s="337" customFormat="true" ht="15" customHeight="true" x14ac:dyDescent="0.2">
      <c r="A179" s="165"/>
      <c r="B179" s="158"/>
      <c r="C179" s="126"/>
      <c r="D179" s="125"/>
      <c r="E179" s="125"/>
      <c r="F179" s="125"/>
      <c r="G179" s="124"/>
      <c r="H179" s="123"/>
      <c r="I179" s="125"/>
      <c r="J179" s="125"/>
      <c r="K179" s="125"/>
      <c r="L179" s="122"/>
      <c r="M179" s="126"/>
      <c r="N179" s="125"/>
      <c r="O179" s="125"/>
      <c r="P179" s="125"/>
      <c r="Q179" s="124"/>
      <c r="R179" s="123"/>
      <c r="S179" s="125"/>
      <c r="T179" s="125"/>
      <c r="U179" s="125"/>
      <c r="V179" s="125"/>
      <c r="W179" s="125"/>
      <c r="X179" s="125"/>
      <c r="Y179" s="125"/>
      <c r="Z179" s="125"/>
      <c r="AA179" s="125"/>
      <c r="AB179" s="125"/>
      <c r="AC179" s="125"/>
      <c r="AD179" s="125"/>
      <c r="AE179" s="125"/>
      <c r="AF179" s="125"/>
      <c r="AG179" s="125"/>
      <c r="AH179" s="125"/>
      <c r="AI179" s="125"/>
      <c r="AJ179" s="125"/>
      <c r="AK179" s="125"/>
      <c r="AL179" s="125"/>
      <c r="AM179" s="125"/>
      <c r="AN179" s="125"/>
      <c r="AO179" s="125"/>
      <c r="AP179" s="125"/>
      <c r="AQ179" s="125"/>
      <c r="AR179" s="125"/>
      <c r="AS179" s="125"/>
      <c r="AT179" s="125"/>
      <c r="AU179" s="125"/>
      <c r="AV179" s="122"/>
      <c r="AW179" s="425"/>
      <c r="AX179" s="425"/>
      <c r="AY179" s="425"/>
      <c r="AZ179" s="199"/>
      <c r="BA179" s="586"/>
      <c r="BB179" s="585"/>
      <c r="BC179" s="430"/>
      <c r="BD179" s="422"/>
      <c r="BE179" s="422"/>
      <c r="BF179" s="422"/>
      <c r="BG179" s="434"/>
      <c r="BH179" s="430"/>
      <c r="BI179" s="422"/>
      <c r="BJ179" s="422"/>
      <c r="BK179" s="422"/>
      <c r="BL179" s="434"/>
      <c r="BM179" s="430"/>
      <c r="BN179" s="422"/>
      <c r="BO179" s="422"/>
      <c r="BP179" s="422"/>
      <c r="BQ179" s="434"/>
      <c r="BR179" s="430"/>
      <c r="BS179" s="422"/>
      <c r="BT179" s="422"/>
      <c r="BU179" s="422"/>
      <c r="BV179" s="422"/>
      <c r="BW179" s="422"/>
      <c r="BX179" s="422"/>
      <c r="BY179" s="423"/>
      <c r="BZ179" s="423"/>
      <c r="CA179" s="423"/>
      <c r="CB179" s="423"/>
      <c r="CC179" s="423"/>
      <c r="CD179" s="423"/>
      <c r="CE179" s="423"/>
      <c r="CF179" s="423"/>
      <c r="CG179" s="423"/>
      <c r="CH179" s="423"/>
      <c r="CI179" s="423"/>
      <c r="CJ179" s="423"/>
      <c r="CK179" s="423"/>
      <c r="CL179" s="423"/>
      <c r="CM179" s="423"/>
      <c r="CN179" s="423"/>
      <c r="CO179" s="423"/>
      <c r="CP179" s="423"/>
      <c r="CQ179" s="423"/>
      <c r="CR179" s="423"/>
      <c r="CS179" s="423"/>
      <c r="CT179" s="423"/>
      <c r="CU179" s="423"/>
      <c r="CV179" s="423"/>
      <c r="CW179" s="6"/>
      <c r="CX179" s="6"/>
      <c r="CY179" s="6"/>
      <c r="CZ179" s="6"/>
    </row>
    <row r="180" s="337" customFormat="true" ht="15" customHeight="true" x14ac:dyDescent="0.2">
      <c r="A180" s="165"/>
      <c r="B180" s="158"/>
      <c r="C180" s="126"/>
      <c r="D180" s="125"/>
      <c r="E180" s="125"/>
      <c r="F180" s="125"/>
      <c r="G180" s="124"/>
      <c r="H180" s="123"/>
      <c r="I180" s="125"/>
      <c r="J180" s="125"/>
      <c r="K180" s="125"/>
      <c r="L180" s="122"/>
      <c r="M180" s="126"/>
      <c r="N180" s="125"/>
      <c r="O180" s="125"/>
      <c r="P180" s="125"/>
      <c r="Q180" s="124"/>
      <c r="R180" s="123"/>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2"/>
      <c r="AW180" s="425"/>
      <c r="AX180" s="425"/>
      <c r="AY180" s="425"/>
      <c r="AZ180" s="199"/>
      <c r="BA180" s="586"/>
      <c r="BB180" s="585"/>
      <c r="BC180" s="430"/>
      <c r="BD180" s="422"/>
      <c r="BE180" s="422"/>
      <c r="BF180" s="422"/>
      <c r="BG180" s="434"/>
      <c r="BH180" s="430"/>
      <c r="BI180" s="422"/>
      <c r="BJ180" s="422"/>
      <c r="BK180" s="422"/>
      <c r="BL180" s="434"/>
      <c r="BM180" s="430"/>
      <c r="BN180" s="422"/>
      <c r="BO180" s="422"/>
      <c r="BP180" s="422"/>
      <c r="BQ180" s="434"/>
      <c r="BR180" s="430"/>
      <c r="BS180" s="422"/>
      <c r="BT180" s="422"/>
      <c r="BU180" s="422"/>
      <c r="BV180" s="422"/>
      <c r="BW180" s="422"/>
      <c r="BX180" s="422"/>
      <c r="BY180" s="423"/>
      <c r="BZ180" s="423"/>
      <c r="CA180" s="423"/>
      <c r="CB180" s="423"/>
      <c r="CC180" s="423"/>
      <c r="CD180" s="423"/>
      <c r="CE180" s="423"/>
      <c r="CF180" s="423"/>
      <c r="CG180" s="423"/>
      <c r="CH180" s="423"/>
      <c r="CI180" s="423"/>
      <c r="CJ180" s="423"/>
      <c r="CK180" s="423"/>
      <c r="CL180" s="423"/>
      <c r="CM180" s="423"/>
      <c r="CN180" s="423"/>
      <c r="CO180" s="423"/>
      <c r="CP180" s="423"/>
      <c r="CQ180" s="423"/>
      <c r="CR180" s="423"/>
      <c r="CS180" s="423"/>
      <c r="CT180" s="423"/>
      <c r="CU180" s="423"/>
      <c r="CV180" s="423"/>
      <c r="CW180" s="6"/>
      <c r="CX180" s="6"/>
      <c r="CY180" s="6"/>
      <c r="CZ180" s="6"/>
    </row>
    <row r="181" s="337" customFormat="true" ht="15" customHeight="true" x14ac:dyDescent="0.2">
      <c r="A181" s="165"/>
      <c r="B181" s="158"/>
      <c r="C181" s="126"/>
      <c r="D181" s="125"/>
      <c r="E181" s="125"/>
      <c r="F181" s="125"/>
      <c r="G181" s="124"/>
      <c r="H181" s="123"/>
      <c r="I181" s="125"/>
      <c r="J181" s="125"/>
      <c r="K181" s="125"/>
      <c r="L181" s="122"/>
      <c r="M181" s="126"/>
      <c r="N181" s="125"/>
      <c r="O181" s="125"/>
      <c r="P181" s="125"/>
      <c r="Q181" s="124"/>
      <c r="R181" s="123"/>
      <c r="S181" s="125"/>
      <c r="T181" s="125"/>
      <c r="U181" s="125"/>
      <c r="V181" s="125"/>
      <c r="W181" s="125"/>
      <c r="X181" s="125"/>
      <c r="Y181" s="125"/>
      <c r="Z181" s="125"/>
      <c r="AA181" s="125"/>
      <c r="AB181" s="125"/>
      <c r="AC181" s="125"/>
      <c r="AD181" s="125"/>
      <c r="AE181" s="125"/>
      <c r="AF181" s="125"/>
      <c r="AG181" s="125"/>
      <c r="AH181" s="125"/>
      <c r="AI181" s="125"/>
      <c r="AJ181" s="125"/>
      <c r="AK181" s="125"/>
      <c r="AL181" s="125"/>
      <c r="AM181" s="125"/>
      <c r="AN181" s="125"/>
      <c r="AO181" s="125"/>
      <c r="AP181" s="125"/>
      <c r="AQ181" s="125"/>
      <c r="AR181" s="125"/>
      <c r="AS181" s="125"/>
      <c r="AT181" s="125"/>
      <c r="AU181" s="125"/>
      <c r="AV181" s="122"/>
      <c r="AW181" s="425"/>
      <c r="AX181" s="425"/>
      <c r="AY181" s="425"/>
      <c r="AZ181" s="199"/>
      <c r="BA181" s="586"/>
      <c r="BB181" s="585"/>
      <c r="BC181" s="430"/>
      <c r="BD181" s="422"/>
      <c r="BE181" s="422"/>
      <c r="BF181" s="422"/>
      <c r="BG181" s="434"/>
      <c r="BH181" s="430"/>
      <c r="BI181" s="422"/>
      <c r="BJ181" s="422"/>
      <c r="BK181" s="422"/>
      <c r="BL181" s="434"/>
      <c r="BM181" s="430"/>
      <c r="BN181" s="422"/>
      <c r="BO181" s="422"/>
      <c r="BP181" s="422"/>
      <c r="BQ181" s="434"/>
      <c r="BR181" s="430"/>
      <c r="BS181" s="422"/>
      <c r="BT181" s="422"/>
      <c r="BU181" s="422"/>
      <c r="BV181" s="422"/>
      <c r="BW181" s="422"/>
      <c r="BX181" s="422"/>
      <c r="BY181" s="423"/>
      <c r="BZ181" s="423"/>
      <c r="CA181" s="423"/>
      <c r="CB181" s="423"/>
      <c r="CC181" s="423"/>
      <c r="CD181" s="423"/>
      <c r="CE181" s="423"/>
      <c r="CF181" s="423"/>
      <c r="CG181" s="423"/>
      <c r="CH181" s="423"/>
      <c r="CI181" s="423"/>
      <c r="CJ181" s="423"/>
      <c r="CK181" s="423"/>
      <c r="CL181" s="423"/>
      <c r="CM181" s="423"/>
      <c r="CN181" s="423"/>
      <c r="CO181" s="423"/>
      <c r="CP181" s="423"/>
      <c r="CQ181" s="423"/>
      <c r="CR181" s="423"/>
      <c r="CS181" s="423"/>
      <c r="CT181" s="423"/>
      <c r="CU181" s="423"/>
      <c r="CV181" s="423"/>
      <c r="CW181" s="6"/>
      <c r="CX181" s="6"/>
      <c r="CY181" s="6"/>
      <c r="CZ181" s="6"/>
    </row>
    <row r="182" s="337" customFormat="true" ht="15" customHeight="true" x14ac:dyDescent="0.2">
      <c r="A182" s="165"/>
      <c r="B182" s="158"/>
      <c r="C182" s="126"/>
      <c r="D182" s="125"/>
      <c r="E182" s="125"/>
      <c r="F182" s="125"/>
      <c r="G182" s="124"/>
      <c r="H182" s="123"/>
      <c r="I182" s="125"/>
      <c r="J182" s="125"/>
      <c r="K182" s="125"/>
      <c r="L182" s="122"/>
      <c r="M182" s="126"/>
      <c r="N182" s="125"/>
      <c r="O182" s="125"/>
      <c r="P182" s="125"/>
      <c r="Q182" s="124"/>
      <c r="R182" s="123"/>
      <c r="S182" s="125"/>
      <c r="T182" s="125"/>
      <c r="U182" s="125"/>
      <c r="V182" s="125"/>
      <c r="W182" s="125"/>
      <c r="X182" s="125"/>
      <c r="Y182" s="125"/>
      <c r="Z182" s="125"/>
      <c r="AA182" s="125"/>
      <c r="AB182" s="125"/>
      <c r="AC182" s="125"/>
      <c r="AD182" s="125"/>
      <c r="AE182" s="125"/>
      <c r="AF182" s="125"/>
      <c r="AG182" s="125"/>
      <c r="AH182" s="125"/>
      <c r="AI182" s="125"/>
      <c r="AJ182" s="125"/>
      <c r="AK182" s="125"/>
      <c r="AL182" s="125"/>
      <c r="AM182" s="125"/>
      <c r="AN182" s="125"/>
      <c r="AO182" s="125"/>
      <c r="AP182" s="125"/>
      <c r="AQ182" s="125"/>
      <c r="AR182" s="125"/>
      <c r="AS182" s="125"/>
      <c r="AT182" s="125"/>
      <c r="AU182" s="125"/>
      <c r="AV182" s="122"/>
      <c r="AW182" s="425"/>
      <c r="AX182" s="425"/>
      <c r="AY182" s="425"/>
      <c r="AZ182" s="199"/>
      <c r="BA182" s="586"/>
      <c r="BB182" s="585"/>
      <c r="BC182" s="430"/>
      <c r="BD182" s="422"/>
      <c r="BE182" s="422"/>
      <c r="BF182" s="422"/>
      <c r="BG182" s="434"/>
      <c r="BH182" s="430"/>
      <c r="BI182" s="422"/>
      <c r="BJ182" s="422"/>
      <c r="BK182" s="422"/>
      <c r="BL182" s="434"/>
      <c r="BM182" s="430"/>
      <c r="BN182" s="422"/>
      <c r="BO182" s="422"/>
      <c r="BP182" s="422"/>
      <c r="BQ182" s="434"/>
      <c r="BR182" s="430"/>
      <c r="BS182" s="422"/>
      <c r="BT182" s="422"/>
      <c r="BU182" s="422"/>
      <c r="BV182" s="422"/>
      <c r="BW182" s="422"/>
      <c r="BX182" s="422"/>
      <c r="BY182" s="423"/>
      <c r="BZ182" s="423"/>
      <c r="CA182" s="423"/>
      <c r="CB182" s="423"/>
      <c r="CC182" s="423"/>
      <c r="CD182" s="423"/>
      <c r="CE182" s="423"/>
      <c r="CF182" s="423"/>
      <c r="CG182" s="423"/>
      <c r="CH182" s="423"/>
      <c r="CI182" s="423"/>
      <c r="CJ182" s="423"/>
      <c r="CK182" s="423"/>
      <c r="CL182" s="423"/>
      <c r="CM182" s="423"/>
      <c r="CN182" s="423"/>
      <c r="CO182" s="423"/>
      <c r="CP182" s="423"/>
      <c r="CQ182" s="423"/>
      <c r="CR182" s="423"/>
      <c r="CS182" s="423"/>
      <c r="CT182" s="423"/>
      <c r="CU182" s="423"/>
      <c r="CV182" s="423"/>
      <c r="CW182" s="6"/>
      <c r="CX182" s="6"/>
      <c r="CY182" s="6"/>
      <c r="CZ182" s="6"/>
    </row>
    <row r="183" s="337" customFormat="true" ht="15" customHeight="true" x14ac:dyDescent="0.2">
      <c r="A183" s="165"/>
      <c r="B183" s="158"/>
      <c r="C183" s="126"/>
      <c r="D183" s="125"/>
      <c r="E183" s="125"/>
      <c r="F183" s="125"/>
      <c r="G183" s="124"/>
      <c r="H183" s="123"/>
      <c r="I183" s="125"/>
      <c r="J183" s="125"/>
      <c r="K183" s="125"/>
      <c r="L183" s="122"/>
      <c r="M183" s="126"/>
      <c r="N183" s="125"/>
      <c r="O183" s="125"/>
      <c r="P183" s="125"/>
      <c r="Q183" s="124"/>
      <c r="R183" s="123"/>
      <c r="S183" s="125"/>
      <c r="T183" s="125"/>
      <c r="U183" s="125"/>
      <c r="V183" s="125"/>
      <c r="W183" s="125"/>
      <c r="X183" s="125"/>
      <c r="Y183" s="125"/>
      <c r="Z183" s="125"/>
      <c r="AA183" s="125"/>
      <c r="AB183" s="125"/>
      <c r="AC183" s="125"/>
      <c r="AD183" s="125"/>
      <c r="AE183" s="125"/>
      <c r="AF183" s="125"/>
      <c r="AG183" s="125"/>
      <c r="AH183" s="125"/>
      <c r="AI183" s="125"/>
      <c r="AJ183" s="125"/>
      <c r="AK183" s="125"/>
      <c r="AL183" s="125"/>
      <c r="AM183" s="125"/>
      <c r="AN183" s="125"/>
      <c r="AO183" s="125"/>
      <c r="AP183" s="125"/>
      <c r="AQ183" s="125"/>
      <c r="AR183" s="125"/>
      <c r="AS183" s="125"/>
      <c r="AT183" s="125"/>
      <c r="AU183" s="125"/>
      <c r="AV183" s="122"/>
      <c r="AW183" s="425"/>
      <c r="AX183" s="425"/>
      <c r="AY183" s="425"/>
      <c r="AZ183" s="199"/>
      <c r="BA183" s="586"/>
      <c r="BB183" s="585"/>
      <c r="BC183" s="430"/>
      <c r="BD183" s="422"/>
      <c r="BE183" s="422"/>
      <c r="BF183" s="422"/>
      <c r="BG183" s="434"/>
      <c r="BH183" s="430"/>
      <c r="BI183" s="422"/>
      <c r="BJ183" s="422"/>
      <c r="BK183" s="422"/>
      <c r="BL183" s="434"/>
      <c r="BM183" s="430"/>
      <c r="BN183" s="422"/>
      <c r="BO183" s="422"/>
      <c r="BP183" s="422"/>
      <c r="BQ183" s="434"/>
      <c r="BR183" s="430"/>
      <c r="BS183" s="422"/>
      <c r="BT183" s="422"/>
      <c r="BU183" s="422"/>
      <c r="BV183" s="422"/>
      <c r="BW183" s="422"/>
      <c r="BX183" s="422"/>
      <c r="BY183" s="423"/>
      <c r="BZ183" s="423"/>
      <c r="CA183" s="423"/>
      <c r="CB183" s="423"/>
      <c r="CC183" s="423"/>
      <c r="CD183" s="423"/>
      <c r="CE183" s="423"/>
      <c r="CF183" s="423"/>
      <c r="CG183" s="423"/>
      <c r="CH183" s="423"/>
      <c r="CI183" s="423"/>
      <c r="CJ183" s="423"/>
      <c r="CK183" s="423"/>
      <c r="CL183" s="423"/>
      <c r="CM183" s="423"/>
      <c r="CN183" s="423"/>
      <c r="CO183" s="423"/>
      <c r="CP183" s="423"/>
      <c r="CQ183" s="423"/>
      <c r="CR183" s="423"/>
      <c r="CS183" s="423"/>
      <c r="CT183" s="423"/>
      <c r="CU183" s="423"/>
      <c r="CV183" s="423"/>
      <c r="CW183" s="6"/>
      <c r="CX183" s="6"/>
      <c r="CY183" s="6"/>
      <c r="CZ183" s="6"/>
    </row>
    <row r="184" s="337" customFormat="true" ht="15" customHeight="true" x14ac:dyDescent="0.2">
      <c r="A184" s="165"/>
      <c r="B184" s="158"/>
      <c r="C184" s="126"/>
      <c r="D184" s="125"/>
      <c r="E184" s="125"/>
      <c r="F184" s="125"/>
      <c r="G184" s="124"/>
      <c r="H184" s="123"/>
      <c r="I184" s="125"/>
      <c r="J184" s="125"/>
      <c r="K184" s="125"/>
      <c r="L184" s="122"/>
      <c r="M184" s="126"/>
      <c r="N184" s="125"/>
      <c r="O184" s="125"/>
      <c r="P184" s="125"/>
      <c r="Q184" s="124"/>
      <c r="R184" s="123"/>
      <c r="S184" s="125"/>
      <c r="T184" s="125"/>
      <c r="U184" s="125"/>
      <c r="V184" s="125"/>
      <c r="W184" s="125"/>
      <c r="X184" s="125"/>
      <c r="Y184" s="125"/>
      <c r="Z184" s="125"/>
      <c r="AA184" s="125"/>
      <c r="AB184" s="125"/>
      <c r="AC184" s="125"/>
      <c r="AD184" s="125"/>
      <c r="AE184" s="125"/>
      <c r="AF184" s="125"/>
      <c r="AG184" s="125"/>
      <c r="AH184" s="125"/>
      <c r="AI184" s="125"/>
      <c r="AJ184" s="125"/>
      <c r="AK184" s="125"/>
      <c r="AL184" s="125"/>
      <c r="AM184" s="125"/>
      <c r="AN184" s="125"/>
      <c r="AO184" s="125"/>
      <c r="AP184" s="125"/>
      <c r="AQ184" s="125"/>
      <c r="AR184" s="125"/>
      <c r="AS184" s="125"/>
      <c r="AT184" s="125"/>
      <c r="AU184" s="125"/>
      <c r="AV184" s="122"/>
      <c r="AW184" s="425"/>
      <c r="AX184" s="425"/>
      <c r="AY184" s="425"/>
      <c r="AZ184" s="199"/>
      <c r="BA184" s="586"/>
      <c r="BB184" s="585"/>
      <c r="BC184" s="430"/>
      <c r="BD184" s="422"/>
      <c r="BE184" s="422"/>
      <c r="BF184" s="422"/>
      <c r="BG184" s="434"/>
      <c r="BH184" s="430"/>
      <c r="BI184" s="422"/>
      <c r="BJ184" s="422"/>
      <c r="BK184" s="422"/>
      <c r="BL184" s="434"/>
      <c r="BM184" s="430"/>
      <c r="BN184" s="422"/>
      <c r="BO184" s="422"/>
      <c r="BP184" s="422"/>
      <c r="BQ184" s="434"/>
      <c r="BR184" s="430"/>
      <c r="BS184" s="422"/>
      <c r="BT184" s="422"/>
      <c r="BU184" s="422"/>
      <c r="BV184" s="422"/>
      <c r="BW184" s="422"/>
      <c r="BX184" s="422"/>
      <c r="BY184" s="423"/>
      <c r="BZ184" s="423"/>
      <c r="CA184" s="423"/>
      <c r="CB184" s="423"/>
      <c r="CC184" s="423"/>
      <c r="CD184" s="423"/>
      <c r="CE184" s="423"/>
      <c r="CF184" s="423"/>
      <c r="CG184" s="423"/>
      <c r="CH184" s="423"/>
      <c r="CI184" s="423"/>
      <c r="CJ184" s="423"/>
      <c r="CK184" s="423"/>
      <c r="CL184" s="423"/>
      <c r="CM184" s="423"/>
      <c r="CN184" s="423"/>
      <c r="CO184" s="423"/>
      <c r="CP184" s="423"/>
      <c r="CQ184" s="423"/>
      <c r="CR184" s="423"/>
      <c r="CS184" s="423"/>
      <c r="CT184" s="423"/>
      <c r="CU184" s="423"/>
      <c r="CV184" s="423"/>
      <c r="CW184" s="6"/>
      <c r="CX184" s="6"/>
      <c r="CY184" s="6"/>
      <c r="CZ184" s="6"/>
    </row>
    <row r="185" s="337" customFormat="true" ht="15" customHeight="true" x14ac:dyDescent="0.2">
      <c r="A185" s="165"/>
      <c r="B185" s="158"/>
      <c r="C185" s="126"/>
      <c r="D185" s="125"/>
      <c r="E185" s="125"/>
      <c r="F185" s="125"/>
      <c r="G185" s="124"/>
      <c r="H185" s="123"/>
      <c r="I185" s="125"/>
      <c r="J185" s="125"/>
      <c r="K185" s="125"/>
      <c r="L185" s="122"/>
      <c r="M185" s="126"/>
      <c r="N185" s="125"/>
      <c r="O185" s="125"/>
      <c r="P185" s="125"/>
      <c r="Q185" s="124"/>
      <c r="R185" s="123"/>
      <c r="S185" s="125"/>
      <c r="T185" s="125"/>
      <c r="U185" s="125"/>
      <c r="V185" s="125"/>
      <c r="W185" s="125"/>
      <c r="X185" s="125"/>
      <c r="Y185" s="125"/>
      <c r="Z185" s="125"/>
      <c r="AA185" s="125"/>
      <c r="AB185" s="125"/>
      <c r="AC185" s="125"/>
      <c r="AD185" s="125"/>
      <c r="AE185" s="125"/>
      <c r="AF185" s="125"/>
      <c r="AG185" s="125"/>
      <c r="AH185" s="125"/>
      <c r="AI185" s="125"/>
      <c r="AJ185" s="125"/>
      <c r="AK185" s="125"/>
      <c r="AL185" s="125"/>
      <c r="AM185" s="125"/>
      <c r="AN185" s="125"/>
      <c r="AO185" s="125"/>
      <c r="AP185" s="125"/>
      <c r="AQ185" s="125"/>
      <c r="AR185" s="125"/>
      <c r="AS185" s="125"/>
      <c r="AT185" s="125"/>
      <c r="AU185" s="125"/>
      <c r="AV185" s="122"/>
      <c r="AW185" s="425"/>
      <c r="AX185" s="425"/>
      <c r="AY185" s="425"/>
      <c r="AZ185" s="199"/>
      <c r="BA185" s="586"/>
      <c r="BB185" s="585"/>
      <c r="BC185" s="430"/>
      <c r="BD185" s="422"/>
      <c r="BE185" s="422"/>
      <c r="BF185" s="422"/>
      <c r="BG185" s="434"/>
      <c r="BH185" s="430"/>
      <c r="BI185" s="422"/>
      <c r="BJ185" s="422"/>
      <c r="BK185" s="422"/>
      <c r="BL185" s="434"/>
      <c r="BM185" s="430"/>
      <c r="BN185" s="422"/>
      <c r="BO185" s="422"/>
      <c r="BP185" s="422"/>
      <c r="BQ185" s="434"/>
      <c r="BR185" s="430"/>
      <c r="BS185" s="422"/>
      <c r="BT185" s="422"/>
      <c r="BU185" s="422"/>
      <c r="BV185" s="422"/>
      <c r="BW185" s="422"/>
      <c r="BX185" s="422"/>
      <c r="BY185" s="423"/>
      <c r="BZ185" s="423"/>
      <c r="CA185" s="423"/>
      <c r="CB185" s="423"/>
      <c r="CC185" s="423"/>
      <c r="CD185" s="423"/>
      <c r="CE185" s="423"/>
      <c r="CF185" s="423"/>
      <c r="CG185" s="423"/>
      <c r="CH185" s="423"/>
      <c r="CI185" s="423"/>
      <c r="CJ185" s="423"/>
      <c r="CK185" s="423"/>
      <c r="CL185" s="423"/>
      <c r="CM185" s="423"/>
      <c r="CN185" s="423"/>
      <c r="CO185" s="423"/>
      <c r="CP185" s="423"/>
      <c r="CQ185" s="423"/>
      <c r="CR185" s="423"/>
      <c r="CS185" s="423"/>
      <c r="CT185" s="423"/>
      <c r="CU185" s="423"/>
      <c r="CV185" s="423"/>
      <c r="CW185" s="6"/>
      <c r="CX185" s="6"/>
      <c r="CY185" s="6"/>
      <c r="CZ185" s="6"/>
    </row>
    <row r="186" s="337" customFormat="true" ht="15" customHeight="true" x14ac:dyDescent="0.2">
      <c r="A186" s="165"/>
      <c r="B186" s="158"/>
      <c r="C186" s="126"/>
      <c r="D186" s="125"/>
      <c r="E186" s="125"/>
      <c r="F186" s="125"/>
      <c r="G186" s="124"/>
      <c r="H186" s="123"/>
      <c r="I186" s="125"/>
      <c r="J186" s="125"/>
      <c r="K186" s="125"/>
      <c r="L186" s="122"/>
      <c r="M186" s="126"/>
      <c r="N186" s="125"/>
      <c r="O186" s="125"/>
      <c r="P186" s="125"/>
      <c r="Q186" s="124"/>
      <c r="R186" s="123"/>
      <c r="S186" s="125"/>
      <c r="T186" s="125"/>
      <c r="U186" s="125"/>
      <c r="V186" s="125"/>
      <c r="W186" s="125"/>
      <c r="X186" s="125"/>
      <c r="Y186" s="125"/>
      <c r="Z186" s="125"/>
      <c r="AA186" s="125"/>
      <c r="AB186" s="125"/>
      <c r="AC186" s="125"/>
      <c r="AD186" s="125"/>
      <c r="AE186" s="125"/>
      <c r="AF186" s="125"/>
      <c r="AG186" s="125"/>
      <c r="AH186" s="125"/>
      <c r="AI186" s="125"/>
      <c r="AJ186" s="125"/>
      <c r="AK186" s="125"/>
      <c r="AL186" s="125"/>
      <c r="AM186" s="125"/>
      <c r="AN186" s="125"/>
      <c r="AO186" s="125"/>
      <c r="AP186" s="125"/>
      <c r="AQ186" s="125"/>
      <c r="AR186" s="125"/>
      <c r="AS186" s="125"/>
      <c r="AT186" s="125"/>
      <c r="AU186" s="125"/>
      <c r="AV186" s="122"/>
      <c r="AW186" s="425"/>
      <c r="AX186" s="425"/>
      <c r="AY186" s="425"/>
      <c r="AZ186" s="199"/>
      <c r="BA186" s="586"/>
      <c r="BB186" s="585"/>
      <c r="BC186" s="430"/>
      <c r="BD186" s="422"/>
      <c r="BE186" s="422"/>
      <c r="BF186" s="422"/>
      <c r="BG186" s="434"/>
      <c r="BH186" s="430"/>
      <c r="BI186" s="422"/>
      <c r="BJ186" s="422"/>
      <c r="BK186" s="422"/>
      <c r="BL186" s="434"/>
      <c r="BM186" s="430"/>
      <c r="BN186" s="422"/>
      <c r="BO186" s="422"/>
      <c r="BP186" s="422"/>
      <c r="BQ186" s="434"/>
      <c r="BR186" s="430"/>
      <c r="BS186" s="422"/>
      <c r="BT186" s="422"/>
      <c r="BU186" s="422"/>
      <c r="BV186" s="422"/>
      <c r="BW186" s="422"/>
      <c r="BX186" s="422"/>
      <c r="BY186" s="423"/>
      <c r="BZ186" s="423"/>
      <c r="CA186" s="423"/>
      <c r="CB186" s="423"/>
      <c r="CC186" s="423"/>
      <c r="CD186" s="423"/>
      <c r="CE186" s="423"/>
      <c r="CF186" s="423"/>
      <c r="CG186" s="423"/>
      <c r="CH186" s="423"/>
      <c r="CI186" s="423"/>
      <c r="CJ186" s="423"/>
      <c r="CK186" s="423"/>
      <c r="CL186" s="423"/>
      <c r="CM186" s="423"/>
      <c r="CN186" s="423"/>
      <c r="CO186" s="423"/>
      <c r="CP186" s="423"/>
      <c r="CQ186" s="423"/>
      <c r="CR186" s="423"/>
      <c r="CS186" s="423"/>
      <c r="CT186" s="423"/>
      <c r="CU186" s="423"/>
      <c r="CV186" s="423"/>
      <c r="CW186" s="6"/>
      <c r="CX186" s="6"/>
      <c r="CY186" s="6"/>
      <c r="CZ186" s="6"/>
    </row>
    <row r="187" s="337" customFormat="true" ht="15" customHeight="true" x14ac:dyDescent="0.2">
      <c r="A187" s="165"/>
      <c r="B187" s="158"/>
      <c r="C187" s="126"/>
      <c r="D187" s="125"/>
      <c r="E187" s="125"/>
      <c r="F187" s="125"/>
      <c r="G187" s="124"/>
      <c r="H187" s="123"/>
      <c r="I187" s="125"/>
      <c r="J187" s="125"/>
      <c r="K187" s="125"/>
      <c r="L187" s="122"/>
      <c r="M187" s="126"/>
      <c r="N187" s="125"/>
      <c r="O187" s="125"/>
      <c r="P187" s="125"/>
      <c r="Q187" s="124"/>
      <c r="R187" s="123"/>
      <c r="S187" s="125"/>
      <c r="T187" s="125"/>
      <c r="U187" s="125"/>
      <c r="V187" s="125"/>
      <c r="W187" s="125"/>
      <c r="X187" s="125"/>
      <c r="Y187" s="125"/>
      <c r="Z187" s="125"/>
      <c r="AA187" s="125"/>
      <c r="AB187" s="125"/>
      <c r="AC187" s="125"/>
      <c r="AD187" s="125"/>
      <c r="AE187" s="125"/>
      <c r="AF187" s="125"/>
      <c r="AG187" s="125"/>
      <c r="AH187" s="125"/>
      <c r="AI187" s="125"/>
      <c r="AJ187" s="125"/>
      <c r="AK187" s="125"/>
      <c r="AL187" s="125"/>
      <c r="AM187" s="125"/>
      <c r="AN187" s="125"/>
      <c r="AO187" s="125"/>
      <c r="AP187" s="125"/>
      <c r="AQ187" s="125"/>
      <c r="AR187" s="125"/>
      <c r="AS187" s="125"/>
      <c r="AT187" s="125"/>
      <c r="AU187" s="125"/>
      <c r="AV187" s="122"/>
      <c r="AW187" s="425"/>
      <c r="AX187" s="425"/>
      <c r="AY187" s="425"/>
      <c r="AZ187" s="199"/>
      <c r="BA187" s="586"/>
      <c r="BB187" s="585"/>
      <c r="BC187" s="430"/>
      <c r="BD187" s="422"/>
      <c r="BE187" s="422"/>
      <c r="BF187" s="422"/>
      <c r="BG187" s="434"/>
      <c r="BH187" s="430"/>
      <c r="BI187" s="422"/>
      <c r="BJ187" s="422"/>
      <c r="BK187" s="422"/>
      <c r="BL187" s="434"/>
      <c r="BM187" s="430"/>
      <c r="BN187" s="422"/>
      <c r="BO187" s="422"/>
      <c r="BP187" s="422"/>
      <c r="BQ187" s="434"/>
      <c r="BR187" s="430"/>
      <c r="BS187" s="422"/>
      <c r="BT187" s="422"/>
      <c r="BU187" s="422"/>
      <c r="BV187" s="422"/>
      <c r="BW187" s="422"/>
      <c r="BX187" s="422"/>
      <c r="BY187" s="423"/>
      <c r="BZ187" s="423"/>
      <c r="CA187" s="423"/>
      <c r="CB187" s="423"/>
      <c r="CC187" s="423"/>
      <c r="CD187" s="423"/>
      <c r="CE187" s="423"/>
      <c r="CF187" s="423"/>
      <c r="CG187" s="423"/>
      <c r="CH187" s="423"/>
      <c r="CI187" s="423"/>
      <c r="CJ187" s="423"/>
      <c r="CK187" s="423"/>
      <c r="CL187" s="423"/>
      <c r="CM187" s="423"/>
      <c r="CN187" s="423"/>
      <c r="CO187" s="423"/>
      <c r="CP187" s="423"/>
      <c r="CQ187" s="423"/>
      <c r="CR187" s="423"/>
      <c r="CS187" s="423"/>
      <c r="CT187" s="423"/>
      <c r="CU187" s="423"/>
      <c r="CV187" s="423"/>
      <c r="CW187" s="6"/>
      <c r="CX187" s="6"/>
      <c r="CY187" s="6"/>
      <c r="CZ187" s="6"/>
    </row>
    <row r="188" s="337" customFormat="true" ht="15" customHeight="true" x14ac:dyDescent="0.2">
      <c r="A188" s="165"/>
      <c r="B188" s="158"/>
      <c r="C188" s="126"/>
      <c r="D188" s="125"/>
      <c r="E188" s="125"/>
      <c r="F188" s="125"/>
      <c r="G188" s="124"/>
      <c r="H188" s="123"/>
      <c r="I188" s="125"/>
      <c r="J188" s="125"/>
      <c r="K188" s="125"/>
      <c r="L188" s="122"/>
      <c r="M188" s="126"/>
      <c r="N188" s="125"/>
      <c r="O188" s="125"/>
      <c r="P188" s="125"/>
      <c r="Q188" s="124"/>
      <c r="R188" s="123"/>
      <c r="S188" s="125"/>
      <c r="T188" s="125"/>
      <c r="U188" s="125"/>
      <c r="V188" s="125"/>
      <c r="W188" s="125"/>
      <c r="X188" s="125"/>
      <c r="Y188" s="125"/>
      <c r="Z188" s="125"/>
      <c r="AA188" s="125"/>
      <c r="AB188" s="125"/>
      <c r="AC188" s="125"/>
      <c r="AD188" s="125"/>
      <c r="AE188" s="125"/>
      <c r="AF188" s="125"/>
      <c r="AG188" s="125"/>
      <c r="AH188" s="125"/>
      <c r="AI188" s="125"/>
      <c r="AJ188" s="125"/>
      <c r="AK188" s="125"/>
      <c r="AL188" s="125"/>
      <c r="AM188" s="125"/>
      <c r="AN188" s="125"/>
      <c r="AO188" s="125"/>
      <c r="AP188" s="125"/>
      <c r="AQ188" s="125"/>
      <c r="AR188" s="125"/>
      <c r="AS188" s="125"/>
      <c r="AT188" s="125"/>
      <c r="AU188" s="125"/>
      <c r="AV188" s="122"/>
      <c r="AW188" s="425"/>
      <c r="AX188" s="425"/>
      <c r="AY188" s="425"/>
      <c r="AZ188" s="199"/>
      <c r="BA188" s="586"/>
      <c r="BB188" s="585"/>
      <c r="BC188" s="430"/>
      <c r="BD188" s="422"/>
      <c r="BE188" s="422"/>
      <c r="BF188" s="422"/>
      <c r="BG188" s="434"/>
      <c r="BH188" s="430"/>
      <c r="BI188" s="422"/>
      <c r="BJ188" s="422"/>
      <c r="BK188" s="422"/>
      <c r="BL188" s="434"/>
      <c r="BM188" s="430"/>
      <c r="BN188" s="422"/>
      <c r="BO188" s="422"/>
      <c r="BP188" s="422"/>
      <c r="BQ188" s="434"/>
      <c r="BR188" s="430"/>
      <c r="BS188" s="422"/>
      <c r="BT188" s="422"/>
      <c r="BU188" s="422"/>
      <c r="BV188" s="422"/>
      <c r="BW188" s="422"/>
      <c r="BX188" s="422"/>
      <c r="BY188" s="423"/>
      <c r="BZ188" s="423"/>
      <c r="CA188" s="423"/>
      <c r="CB188" s="423"/>
      <c r="CC188" s="423"/>
      <c r="CD188" s="423"/>
      <c r="CE188" s="423"/>
      <c r="CF188" s="423"/>
      <c r="CG188" s="423"/>
      <c r="CH188" s="423"/>
      <c r="CI188" s="423"/>
      <c r="CJ188" s="423"/>
      <c r="CK188" s="423"/>
      <c r="CL188" s="423"/>
      <c r="CM188" s="423"/>
      <c r="CN188" s="423"/>
      <c r="CO188" s="423"/>
      <c r="CP188" s="423"/>
      <c r="CQ188" s="423"/>
      <c r="CR188" s="423"/>
      <c r="CS188" s="423"/>
      <c r="CT188" s="423"/>
      <c r="CU188" s="423"/>
      <c r="CV188" s="423"/>
      <c r="CW188" s="6"/>
      <c r="CX188" s="6"/>
      <c r="CY188" s="6"/>
      <c r="CZ188" s="6"/>
    </row>
    <row r="189" s="337" customFormat="true" ht="15" customHeight="true" x14ac:dyDescent="0.2">
      <c r="A189" s="165"/>
      <c r="B189" s="158"/>
      <c r="C189" s="126"/>
      <c r="D189" s="125"/>
      <c r="E189" s="125"/>
      <c r="F189" s="125"/>
      <c r="G189" s="124"/>
      <c r="H189" s="123"/>
      <c r="I189" s="125"/>
      <c r="J189" s="125"/>
      <c r="K189" s="125"/>
      <c r="L189" s="122"/>
      <c r="M189" s="126"/>
      <c r="N189" s="125"/>
      <c r="O189" s="125"/>
      <c r="P189" s="125"/>
      <c r="Q189" s="124"/>
      <c r="R189" s="123"/>
      <c r="S189" s="125"/>
      <c r="T189" s="125"/>
      <c r="U189" s="125"/>
      <c r="V189" s="125"/>
      <c r="W189" s="125"/>
      <c r="X189" s="125"/>
      <c r="Y189" s="125"/>
      <c r="Z189" s="125"/>
      <c r="AA189" s="125"/>
      <c r="AB189" s="125"/>
      <c r="AC189" s="125"/>
      <c r="AD189" s="125"/>
      <c r="AE189" s="125"/>
      <c r="AF189" s="125"/>
      <c r="AG189" s="125"/>
      <c r="AH189" s="125"/>
      <c r="AI189" s="125"/>
      <c r="AJ189" s="125"/>
      <c r="AK189" s="125"/>
      <c r="AL189" s="125"/>
      <c r="AM189" s="125"/>
      <c r="AN189" s="125"/>
      <c r="AO189" s="125"/>
      <c r="AP189" s="125"/>
      <c r="AQ189" s="125"/>
      <c r="AR189" s="125"/>
      <c r="AS189" s="125"/>
      <c r="AT189" s="125"/>
      <c r="AU189" s="125"/>
      <c r="AV189" s="122"/>
      <c r="AW189" s="425"/>
      <c r="AX189" s="425"/>
      <c r="AY189" s="425"/>
      <c r="AZ189" s="199"/>
      <c r="BA189" s="586"/>
      <c r="BB189" s="585"/>
      <c r="BC189" s="430"/>
      <c r="BD189" s="422"/>
      <c r="BE189" s="422"/>
      <c r="BF189" s="422"/>
      <c r="BG189" s="434"/>
      <c r="BH189" s="430"/>
      <c r="BI189" s="422"/>
      <c r="BJ189" s="422"/>
      <c r="BK189" s="422"/>
      <c r="BL189" s="434"/>
      <c r="BM189" s="430"/>
      <c r="BN189" s="422"/>
      <c r="BO189" s="422"/>
      <c r="BP189" s="422"/>
      <c r="BQ189" s="434"/>
      <c r="BR189" s="430"/>
      <c r="BS189" s="422"/>
      <c r="BT189" s="422"/>
      <c r="BU189" s="422"/>
      <c r="BV189" s="422"/>
      <c r="BW189" s="422"/>
      <c r="BX189" s="422"/>
      <c r="BY189" s="423"/>
      <c r="BZ189" s="423"/>
      <c r="CA189" s="423"/>
      <c r="CB189" s="423"/>
      <c r="CC189" s="423"/>
      <c r="CD189" s="423"/>
      <c r="CE189" s="423"/>
      <c r="CF189" s="423"/>
      <c r="CG189" s="423"/>
      <c r="CH189" s="423"/>
      <c r="CI189" s="423"/>
      <c r="CJ189" s="423"/>
      <c r="CK189" s="423"/>
      <c r="CL189" s="423"/>
      <c r="CM189" s="423"/>
      <c r="CN189" s="423"/>
      <c r="CO189" s="423"/>
      <c r="CP189" s="423"/>
      <c r="CQ189" s="423"/>
      <c r="CR189" s="423"/>
      <c r="CS189" s="423"/>
      <c r="CT189" s="423"/>
      <c r="CU189" s="423"/>
      <c r="CV189" s="423"/>
      <c r="CW189" s="6"/>
      <c r="CX189" s="6"/>
      <c r="CY189" s="6"/>
      <c r="CZ189" s="6"/>
    </row>
    <row r="190" s="337" customFormat="true" ht="15" customHeight="true" x14ac:dyDescent="0.2">
      <c r="A190" s="165"/>
      <c r="B190" s="158"/>
      <c r="C190" s="126"/>
      <c r="D190" s="125"/>
      <c r="E190" s="125"/>
      <c r="F190" s="125"/>
      <c r="G190" s="124"/>
      <c r="H190" s="123"/>
      <c r="I190" s="125"/>
      <c r="J190" s="125"/>
      <c r="K190" s="125"/>
      <c r="L190" s="122"/>
      <c r="M190" s="126"/>
      <c r="N190" s="125"/>
      <c r="O190" s="125"/>
      <c r="P190" s="125"/>
      <c r="Q190" s="124"/>
      <c r="R190" s="123"/>
      <c r="S190" s="125"/>
      <c r="T190" s="125"/>
      <c r="U190" s="125"/>
      <c r="V190" s="125"/>
      <c r="W190" s="125"/>
      <c r="X190" s="125"/>
      <c r="Y190" s="125"/>
      <c r="Z190" s="125"/>
      <c r="AA190" s="125"/>
      <c r="AB190" s="125"/>
      <c r="AC190" s="125"/>
      <c r="AD190" s="125"/>
      <c r="AE190" s="125"/>
      <c r="AF190" s="125"/>
      <c r="AG190" s="125"/>
      <c r="AH190" s="125"/>
      <c r="AI190" s="125"/>
      <c r="AJ190" s="125"/>
      <c r="AK190" s="125"/>
      <c r="AL190" s="125"/>
      <c r="AM190" s="125"/>
      <c r="AN190" s="125"/>
      <c r="AO190" s="125"/>
      <c r="AP190" s="125"/>
      <c r="AQ190" s="125"/>
      <c r="AR190" s="125"/>
      <c r="AS190" s="125"/>
      <c r="AT190" s="125"/>
      <c r="AU190" s="125"/>
      <c r="AV190" s="122"/>
      <c r="AW190" s="425"/>
      <c r="AX190" s="425"/>
      <c r="AY190" s="425"/>
      <c r="AZ190" s="199"/>
      <c r="BA190" s="586"/>
      <c r="BB190" s="585"/>
      <c r="BC190" s="430"/>
      <c r="BD190" s="422"/>
      <c r="BE190" s="422"/>
      <c r="BF190" s="422"/>
      <c r="BG190" s="434"/>
      <c r="BH190" s="430"/>
      <c r="BI190" s="422"/>
      <c r="BJ190" s="422"/>
      <c r="BK190" s="422"/>
      <c r="BL190" s="434"/>
      <c r="BM190" s="430"/>
      <c r="BN190" s="422"/>
      <c r="BO190" s="422"/>
      <c r="BP190" s="422"/>
      <c r="BQ190" s="434"/>
      <c r="BR190" s="430"/>
      <c r="BS190" s="422"/>
      <c r="BT190" s="422"/>
      <c r="BU190" s="422"/>
      <c r="BV190" s="422"/>
      <c r="BW190" s="422"/>
      <c r="BX190" s="422"/>
      <c r="BY190" s="423"/>
      <c r="BZ190" s="423"/>
      <c r="CA190" s="423"/>
      <c r="CB190" s="423"/>
      <c r="CC190" s="423"/>
      <c r="CD190" s="423"/>
      <c r="CE190" s="423"/>
      <c r="CF190" s="423"/>
      <c r="CG190" s="423"/>
      <c r="CH190" s="423"/>
      <c r="CI190" s="423"/>
      <c r="CJ190" s="423"/>
      <c r="CK190" s="423"/>
      <c r="CL190" s="423"/>
      <c r="CM190" s="423"/>
      <c r="CN190" s="423"/>
      <c r="CO190" s="423"/>
      <c r="CP190" s="423"/>
      <c r="CQ190" s="423"/>
      <c r="CR190" s="423"/>
      <c r="CS190" s="423"/>
      <c r="CT190" s="423"/>
      <c r="CU190" s="423"/>
      <c r="CV190" s="423"/>
      <c r="CW190" s="6"/>
      <c r="CX190" s="6"/>
      <c r="CY190" s="6"/>
      <c r="CZ190" s="6"/>
    </row>
    <row r="191" s="337" customFormat="true" ht="15" customHeight="true" x14ac:dyDescent="0.2">
      <c r="A191" s="165"/>
      <c r="B191" s="158"/>
      <c r="C191" s="126"/>
      <c r="D191" s="125"/>
      <c r="E191" s="125"/>
      <c r="F191" s="125"/>
      <c r="G191" s="124"/>
      <c r="H191" s="123"/>
      <c r="I191" s="125"/>
      <c r="J191" s="125"/>
      <c r="K191" s="125"/>
      <c r="L191" s="122"/>
      <c r="M191" s="126"/>
      <c r="N191" s="125"/>
      <c r="O191" s="125"/>
      <c r="P191" s="125"/>
      <c r="Q191" s="124"/>
      <c r="R191" s="123"/>
      <c r="S191" s="125"/>
      <c r="T191" s="125"/>
      <c r="U191" s="125"/>
      <c r="V191" s="125"/>
      <c r="W191" s="125"/>
      <c r="X191" s="125"/>
      <c r="Y191" s="125"/>
      <c r="Z191" s="125"/>
      <c r="AA191" s="125"/>
      <c r="AB191" s="125"/>
      <c r="AC191" s="125"/>
      <c r="AD191" s="125"/>
      <c r="AE191" s="125"/>
      <c r="AF191" s="125"/>
      <c r="AG191" s="125"/>
      <c r="AH191" s="125"/>
      <c r="AI191" s="125"/>
      <c r="AJ191" s="125"/>
      <c r="AK191" s="125"/>
      <c r="AL191" s="125"/>
      <c r="AM191" s="125"/>
      <c r="AN191" s="125"/>
      <c r="AO191" s="125"/>
      <c r="AP191" s="125"/>
      <c r="AQ191" s="125"/>
      <c r="AR191" s="125"/>
      <c r="AS191" s="125"/>
      <c r="AT191" s="125"/>
      <c r="AU191" s="125"/>
      <c r="AV191" s="122"/>
      <c r="AW191" s="425"/>
      <c r="AX191" s="425"/>
      <c r="AY191" s="425"/>
      <c r="AZ191" s="199"/>
      <c r="BA191" s="586"/>
      <c r="BB191" s="585"/>
      <c r="BC191" s="430"/>
      <c r="BD191" s="422"/>
      <c r="BE191" s="422"/>
      <c r="BF191" s="422"/>
      <c r="BG191" s="434"/>
      <c r="BH191" s="430"/>
      <c r="BI191" s="422"/>
      <c r="BJ191" s="422"/>
      <c r="BK191" s="422"/>
      <c r="BL191" s="434"/>
      <c r="BM191" s="430"/>
      <c r="BN191" s="422"/>
      <c r="BO191" s="422"/>
      <c r="BP191" s="422"/>
      <c r="BQ191" s="434"/>
      <c r="BR191" s="430"/>
      <c r="BS191" s="422"/>
      <c r="BT191" s="422"/>
      <c r="BU191" s="422"/>
      <c r="BV191" s="422"/>
      <c r="BW191" s="422"/>
      <c r="BX191" s="422"/>
      <c r="BY191" s="423"/>
      <c r="BZ191" s="423"/>
      <c r="CA191" s="423"/>
      <c r="CB191" s="423"/>
      <c r="CC191" s="423"/>
      <c r="CD191" s="423"/>
      <c r="CE191" s="423"/>
      <c r="CF191" s="423"/>
      <c r="CG191" s="423"/>
      <c r="CH191" s="423"/>
      <c r="CI191" s="423"/>
      <c r="CJ191" s="423"/>
      <c r="CK191" s="423"/>
      <c r="CL191" s="423"/>
      <c r="CM191" s="423"/>
      <c r="CN191" s="423"/>
      <c r="CO191" s="423"/>
      <c r="CP191" s="423"/>
      <c r="CQ191" s="423"/>
      <c r="CR191" s="423"/>
      <c r="CS191" s="423"/>
      <c r="CT191" s="423"/>
      <c r="CU191" s="423"/>
      <c r="CV191" s="423"/>
      <c r="CW191" s="6"/>
      <c r="CX191" s="6"/>
      <c r="CY191" s="6"/>
      <c r="CZ191" s="6"/>
    </row>
    <row r="192" s="337" customFormat="true" ht="15" customHeight="true" x14ac:dyDescent="0.2">
      <c r="A192" s="165"/>
      <c r="B192" s="158"/>
      <c r="C192" s="126"/>
      <c r="D192" s="125"/>
      <c r="E192" s="125"/>
      <c r="F192" s="125"/>
      <c r="G192" s="124"/>
      <c r="H192" s="123"/>
      <c r="I192" s="125"/>
      <c r="J192" s="125"/>
      <c r="K192" s="125"/>
      <c r="L192" s="122"/>
      <c r="M192" s="126"/>
      <c r="N192" s="125"/>
      <c r="O192" s="125"/>
      <c r="P192" s="125"/>
      <c r="Q192" s="124"/>
      <c r="R192" s="123"/>
      <c r="S192" s="125"/>
      <c r="T192" s="125"/>
      <c r="U192" s="125"/>
      <c r="V192" s="125"/>
      <c r="W192" s="125"/>
      <c r="X192" s="125"/>
      <c r="Y192" s="125"/>
      <c r="Z192" s="125"/>
      <c r="AA192" s="125"/>
      <c r="AB192" s="125"/>
      <c r="AC192" s="125"/>
      <c r="AD192" s="125"/>
      <c r="AE192" s="125"/>
      <c r="AF192" s="125"/>
      <c r="AG192" s="125"/>
      <c r="AH192" s="125"/>
      <c r="AI192" s="125"/>
      <c r="AJ192" s="125"/>
      <c r="AK192" s="125"/>
      <c r="AL192" s="125"/>
      <c r="AM192" s="125"/>
      <c r="AN192" s="125"/>
      <c r="AO192" s="125"/>
      <c r="AP192" s="125"/>
      <c r="AQ192" s="125"/>
      <c r="AR192" s="125"/>
      <c r="AS192" s="125"/>
      <c r="AT192" s="125"/>
      <c r="AU192" s="125"/>
      <c r="AV192" s="122"/>
      <c r="AW192" s="425"/>
      <c r="AX192" s="425"/>
      <c r="AY192" s="425"/>
      <c r="AZ192" s="199"/>
      <c r="BA192" s="586"/>
      <c r="BB192" s="585"/>
      <c r="BC192" s="430"/>
      <c r="BD192" s="422"/>
      <c r="BE192" s="422"/>
      <c r="BF192" s="422"/>
      <c r="BG192" s="434"/>
      <c r="BH192" s="430"/>
      <c r="BI192" s="422"/>
      <c r="BJ192" s="422"/>
      <c r="BK192" s="422"/>
      <c r="BL192" s="434"/>
      <c r="BM192" s="430"/>
      <c r="BN192" s="422"/>
      <c r="BO192" s="422"/>
      <c r="BP192" s="422"/>
      <c r="BQ192" s="434"/>
      <c r="BR192" s="430"/>
      <c r="BS192" s="422"/>
      <c r="BT192" s="422"/>
      <c r="BU192" s="422"/>
      <c r="BV192" s="422"/>
      <c r="BW192" s="422"/>
      <c r="BX192" s="422"/>
      <c r="BY192" s="423"/>
      <c r="BZ192" s="423"/>
      <c r="CA192" s="423"/>
      <c r="CB192" s="423"/>
      <c r="CC192" s="423"/>
      <c r="CD192" s="423"/>
      <c r="CE192" s="423"/>
      <c r="CF192" s="423"/>
      <c r="CG192" s="423"/>
      <c r="CH192" s="423"/>
      <c r="CI192" s="423"/>
      <c r="CJ192" s="423"/>
      <c r="CK192" s="423"/>
      <c r="CL192" s="423"/>
      <c r="CM192" s="423"/>
      <c r="CN192" s="423"/>
      <c r="CO192" s="423"/>
      <c r="CP192" s="423"/>
      <c r="CQ192" s="423"/>
      <c r="CR192" s="423"/>
      <c r="CS192" s="423"/>
      <c r="CT192" s="423"/>
      <c r="CU192" s="423"/>
      <c r="CV192" s="423"/>
      <c r="CW192" s="6"/>
      <c r="CX192" s="6"/>
      <c r="CY192" s="6"/>
      <c r="CZ192" s="6"/>
    </row>
    <row r="193" s="337" customFormat="true" ht="15" customHeight="true" x14ac:dyDescent="0.2">
      <c r="A193" s="165"/>
      <c r="B193" s="158"/>
      <c r="C193" s="126"/>
      <c r="D193" s="125"/>
      <c r="E193" s="125"/>
      <c r="F193" s="125"/>
      <c r="G193" s="124"/>
      <c r="H193" s="123"/>
      <c r="I193" s="125"/>
      <c r="J193" s="125"/>
      <c r="K193" s="125"/>
      <c r="L193" s="122"/>
      <c r="M193" s="126"/>
      <c r="N193" s="125"/>
      <c r="O193" s="125"/>
      <c r="P193" s="125"/>
      <c r="Q193" s="124"/>
      <c r="R193" s="123"/>
      <c r="S193" s="125"/>
      <c r="T193" s="125"/>
      <c r="U193" s="125"/>
      <c r="V193" s="125"/>
      <c r="W193" s="125"/>
      <c r="X193" s="125"/>
      <c r="Y193" s="125"/>
      <c r="Z193" s="125"/>
      <c r="AA193" s="125"/>
      <c r="AB193" s="125"/>
      <c r="AC193" s="125"/>
      <c r="AD193" s="125"/>
      <c r="AE193" s="125"/>
      <c r="AF193" s="125"/>
      <c r="AG193" s="125"/>
      <c r="AH193" s="125"/>
      <c r="AI193" s="125"/>
      <c r="AJ193" s="125"/>
      <c r="AK193" s="125"/>
      <c r="AL193" s="125"/>
      <c r="AM193" s="125"/>
      <c r="AN193" s="125"/>
      <c r="AO193" s="125"/>
      <c r="AP193" s="125"/>
      <c r="AQ193" s="125"/>
      <c r="AR193" s="125"/>
      <c r="AS193" s="125"/>
      <c r="AT193" s="125"/>
      <c r="AU193" s="125"/>
      <c r="AV193" s="122"/>
      <c r="AW193" s="425"/>
      <c r="AX193" s="425"/>
      <c r="AY193" s="425"/>
      <c r="AZ193" s="199"/>
      <c r="BA193" s="586"/>
      <c r="BB193" s="585"/>
      <c r="BC193" s="430"/>
      <c r="BD193" s="422"/>
      <c r="BE193" s="422"/>
      <c r="BF193" s="422"/>
      <c r="BG193" s="434"/>
      <c r="BH193" s="430"/>
      <c r="BI193" s="422"/>
      <c r="BJ193" s="422"/>
      <c r="BK193" s="422"/>
      <c r="BL193" s="434"/>
      <c r="BM193" s="430"/>
      <c r="BN193" s="422"/>
      <c r="BO193" s="422"/>
      <c r="BP193" s="422"/>
      <c r="BQ193" s="434"/>
      <c r="BR193" s="430"/>
      <c r="BS193" s="422"/>
      <c r="BT193" s="422"/>
      <c r="BU193" s="422"/>
      <c r="BV193" s="422"/>
      <c r="BW193" s="422"/>
      <c r="BX193" s="422"/>
      <c r="BY193" s="423"/>
      <c r="BZ193" s="423"/>
      <c r="CA193" s="423"/>
      <c r="CB193" s="423"/>
      <c r="CC193" s="423"/>
      <c r="CD193" s="423"/>
      <c r="CE193" s="423"/>
      <c r="CF193" s="423"/>
      <c r="CG193" s="423"/>
      <c r="CH193" s="423"/>
      <c r="CI193" s="423"/>
      <c r="CJ193" s="423"/>
      <c r="CK193" s="423"/>
      <c r="CL193" s="423"/>
      <c r="CM193" s="423"/>
      <c r="CN193" s="423"/>
      <c r="CO193" s="423"/>
      <c r="CP193" s="423"/>
      <c r="CQ193" s="423"/>
      <c r="CR193" s="423"/>
      <c r="CS193" s="423"/>
      <c r="CT193" s="423"/>
      <c r="CU193" s="423"/>
      <c r="CV193" s="423"/>
      <c r="CW193" s="6"/>
      <c r="CX193" s="6"/>
      <c r="CY193" s="6"/>
      <c r="CZ193" s="6"/>
    </row>
    <row r="194" s="337" customFormat="true" ht="15" customHeight="true" x14ac:dyDescent="0.2">
      <c r="A194" s="165"/>
      <c r="B194" s="158"/>
      <c r="C194" s="126"/>
      <c r="D194" s="125"/>
      <c r="E194" s="125"/>
      <c r="F194" s="125"/>
      <c r="G194" s="124"/>
      <c r="H194" s="123"/>
      <c r="I194" s="125"/>
      <c r="J194" s="125"/>
      <c r="K194" s="125"/>
      <c r="L194" s="122"/>
      <c r="M194" s="126"/>
      <c r="N194" s="125"/>
      <c r="O194" s="125"/>
      <c r="P194" s="125"/>
      <c r="Q194" s="124"/>
      <c r="R194" s="123"/>
      <c r="S194" s="125"/>
      <c r="T194" s="125"/>
      <c r="U194" s="125"/>
      <c r="V194" s="125"/>
      <c r="W194" s="125"/>
      <c r="X194" s="125"/>
      <c r="Y194" s="125"/>
      <c r="Z194" s="125"/>
      <c r="AA194" s="125"/>
      <c r="AB194" s="125"/>
      <c r="AC194" s="125"/>
      <c r="AD194" s="125"/>
      <c r="AE194" s="125"/>
      <c r="AF194" s="125"/>
      <c r="AG194" s="125"/>
      <c r="AH194" s="125"/>
      <c r="AI194" s="125"/>
      <c r="AJ194" s="125"/>
      <c r="AK194" s="125"/>
      <c r="AL194" s="125"/>
      <c r="AM194" s="125"/>
      <c r="AN194" s="125"/>
      <c r="AO194" s="125"/>
      <c r="AP194" s="125"/>
      <c r="AQ194" s="125"/>
      <c r="AR194" s="125"/>
      <c r="AS194" s="125"/>
      <c r="AT194" s="125"/>
      <c r="AU194" s="125"/>
      <c r="AV194" s="122"/>
      <c r="AW194" s="425"/>
      <c r="AX194" s="425"/>
      <c r="AY194" s="425"/>
      <c r="AZ194" s="199"/>
      <c r="BA194" s="586"/>
      <c r="BB194" s="585"/>
      <c r="BC194" s="430"/>
      <c r="BD194" s="422"/>
      <c r="BE194" s="422"/>
      <c r="BF194" s="422"/>
      <c r="BG194" s="434"/>
      <c r="BH194" s="430"/>
      <c r="BI194" s="422"/>
      <c r="BJ194" s="422"/>
      <c r="BK194" s="422"/>
      <c r="BL194" s="434"/>
      <c r="BM194" s="430"/>
      <c r="BN194" s="422"/>
      <c r="BO194" s="422"/>
      <c r="BP194" s="422"/>
      <c r="BQ194" s="434"/>
      <c r="BR194" s="430"/>
      <c r="BS194" s="422"/>
      <c r="BT194" s="422"/>
      <c r="BU194" s="422"/>
      <c r="BV194" s="422"/>
      <c r="BW194" s="422"/>
      <c r="BX194" s="422"/>
      <c r="BY194" s="423"/>
      <c r="BZ194" s="423"/>
      <c r="CA194" s="423"/>
      <c r="CB194" s="423"/>
      <c r="CC194" s="423"/>
      <c r="CD194" s="423"/>
      <c r="CE194" s="423"/>
      <c r="CF194" s="423"/>
      <c r="CG194" s="423"/>
      <c r="CH194" s="423"/>
      <c r="CI194" s="423"/>
      <c r="CJ194" s="423"/>
      <c r="CK194" s="423"/>
      <c r="CL194" s="423"/>
      <c r="CM194" s="423"/>
      <c r="CN194" s="423"/>
      <c r="CO194" s="423"/>
      <c r="CP194" s="423"/>
      <c r="CQ194" s="423"/>
      <c r="CR194" s="423"/>
      <c r="CS194" s="423"/>
      <c r="CT194" s="423"/>
      <c r="CU194" s="423"/>
      <c r="CV194" s="423"/>
      <c r="CW194" s="6"/>
      <c r="CX194" s="6"/>
      <c r="CY194" s="6"/>
      <c r="CZ194" s="6"/>
    </row>
    <row r="195" s="337" customFormat="true" ht="15" customHeight="true" x14ac:dyDescent="0.2">
      <c r="A195" s="165"/>
      <c r="B195" s="158"/>
      <c r="C195" s="126"/>
      <c r="D195" s="125"/>
      <c r="E195" s="125"/>
      <c r="F195" s="125"/>
      <c r="G195" s="124"/>
      <c r="H195" s="123"/>
      <c r="I195" s="125"/>
      <c r="J195" s="125"/>
      <c r="K195" s="125"/>
      <c r="L195" s="122"/>
      <c r="M195" s="126"/>
      <c r="N195" s="125"/>
      <c r="O195" s="125"/>
      <c r="P195" s="125"/>
      <c r="Q195" s="124"/>
      <c r="R195" s="123"/>
      <c r="S195" s="125"/>
      <c r="T195" s="125"/>
      <c r="U195" s="125"/>
      <c r="V195" s="125"/>
      <c r="W195" s="125"/>
      <c r="X195" s="125"/>
      <c r="Y195" s="125"/>
      <c r="Z195" s="125"/>
      <c r="AA195" s="125"/>
      <c r="AB195" s="125"/>
      <c r="AC195" s="125"/>
      <c r="AD195" s="125"/>
      <c r="AE195" s="125"/>
      <c r="AF195" s="125"/>
      <c r="AG195" s="125"/>
      <c r="AH195" s="125"/>
      <c r="AI195" s="125"/>
      <c r="AJ195" s="125"/>
      <c r="AK195" s="125"/>
      <c r="AL195" s="125"/>
      <c r="AM195" s="125"/>
      <c r="AN195" s="125"/>
      <c r="AO195" s="125"/>
      <c r="AP195" s="125"/>
      <c r="AQ195" s="125"/>
      <c r="AR195" s="125"/>
      <c r="AS195" s="125"/>
      <c r="AT195" s="125"/>
      <c r="AU195" s="125"/>
      <c r="AV195" s="122"/>
      <c r="AW195" s="425"/>
      <c r="AX195" s="425"/>
      <c r="AY195" s="425"/>
      <c r="AZ195" s="199"/>
      <c r="BA195" s="586"/>
      <c r="BB195" s="585"/>
      <c r="BC195" s="430"/>
      <c r="BD195" s="422"/>
      <c r="BE195" s="422"/>
      <c r="BF195" s="422"/>
      <c r="BG195" s="434"/>
      <c r="BH195" s="430"/>
      <c r="BI195" s="422"/>
      <c r="BJ195" s="422"/>
      <c r="BK195" s="422"/>
      <c r="BL195" s="434"/>
      <c r="BM195" s="430"/>
      <c r="BN195" s="422"/>
      <c r="BO195" s="422"/>
      <c r="BP195" s="422"/>
      <c r="BQ195" s="434"/>
      <c r="BR195" s="430"/>
      <c r="BS195" s="422"/>
      <c r="BT195" s="422"/>
      <c r="BU195" s="422"/>
      <c r="BV195" s="422"/>
      <c r="BW195" s="422"/>
      <c r="BX195" s="422"/>
      <c r="BY195" s="423"/>
      <c r="BZ195" s="423"/>
      <c r="CA195" s="423"/>
      <c r="CB195" s="423"/>
      <c r="CC195" s="423"/>
      <c r="CD195" s="423"/>
      <c r="CE195" s="423"/>
      <c r="CF195" s="423"/>
      <c r="CG195" s="423"/>
      <c r="CH195" s="423"/>
      <c r="CI195" s="423"/>
      <c r="CJ195" s="423"/>
      <c r="CK195" s="423"/>
      <c r="CL195" s="423"/>
      <c r="CM195" s="423"/>
      <c r="CN195" s="423"/>
      <c r="CO195" s="423"/>
      <c r="CP195" s="423"/>
      <c r="CQ195" s="423"/>
      <c r="CR195" s="423"/>
      <c r="CS195" s="423"/>
      <c r="CT195" s="423"/>
      <c r="CU195" s="423"/>
      <c r="CV195" s="423"/>
      <c r="CW195" s="6"/>
      <c r="CX195" s="6"/>
      <c r="CY195" s="6"/>
      <c r="CZ195" s="6"/>
    </row>
    <row r="196" s="333" customFormat="true" ht="15" customHeight="true" x14ac:dyDescent="0.2">
      <c r="A196" s="188"/>
      <c r="B196" s="157"/>
      <c r="C196" s="121"/>
      <c r="D196" s="128"/>
      <c r="E196" s="128"/>
      <c r="F196" s="128"/>
      <c r="G196" s="127"/>
      <c r="H196" s="120"/>
      <c r="I196" s="128"/>
      <c r="J196" s="128"/>
      <c r="K196" s="128"/>
      <c r="L196" s="119"/>
      <c r="M196" s="121"/>
      <c r="N196" s="128"/>
      <c r="O196" s="128"/>
      <c r="P196" s="128"/>
      <c r="Q196" s="127"/>
      <c r="R196" s="120"/>
      <c r="S196" s="128"/>
      <c r="T196" s="128"/>
      <c r="U196" s="128"/>
      <c r="V196" s="128"/>
      <c r="W196" s="128"/>
      <c r="X196" s="128"/>
      <c r="Y196" s="128"/>
      <c r="Z196" s="128"/>
      <c r="AA196" s="128"/>
      <c r="AB196" s="128"/>
      <c r="AC196" s="128"/>
      <c r="AD196" s="128"/>
      <c r="AE196" s="128"/>
      <c r="AF196" s="128"/>
      <c r="AG196" s="128"/>
      <c r="AH196" s="128"/>
      <c r="AI196" s="128"/>
      <c r="AJ196" s="128"/>
      <c r="AK196" s="128"/>
      <c r="AL196" s="128"/>
      <c r="AM196" s="128"/>
      <c r="AN196" s="128"/>
      <c r="AO196" s="128"/>
      <c r="AP196" s="128"/>
      <c r="AQ196" s="128"/>
      <c r="AR196" s="128"/>
      <c r="AS196" s="128"/>
      <c r="AT196" s="128"/>
      <c r="AU196" s="128"/>
      <c r="AV196" s="119"/>
      <c r="AW196" s="908"/>
      <c r="AX196" s="908"/>
      <c r="AY196" s="908"/>
      <c r="AZ196" s="361"/>
      <c r="BA196" s="586"/>
      <c r="BB196" s="585"/>
      <c r="BC196" s="430"/>
      <c r="BD196" s="422"/>
      <c r="BE196" s="422"/>
      <c r="BF196" s="422"/>
      <c r="BG196" s="434"/>
      <c r="BH196" s="430"/>
      <c r="BI196" s="422"/>
      <c r="BJ196" s="422"/>
      <c r="BK196" s="422"/>
      <c r="BL196" s="434"/>
      <c r="BM196" s="430"/>
      <c r="BN196" s="422"/>
      <c r="BO196" s="422"/>
      <c r="BP196" s="422"/>
      <c r="BQ196" s="434"/>
      <c r="BR196" s="430"/>
      <c r="BS196" s="422"/>
      <c r="BT196" s="422"/>
      <c r="BU196" s="422"/>
      <c r="BV196" s="422"/>
      <c r="BW196" s="422"/>
      <c r="BX196" s="422"/>
      <c r="BY196" s="423"/>
      <c r="BZ196" s="423"/>
      <c r="CA196" s="423"/>
      <c r="CB196" s="423"/>
      <c r="CC196" s="423"/>
      <c r="CD196" s="423"/>
      <c r="CE196" s="423"/>
      <c r="CF196" s="423"/>
      <c r="CG196" s="423"/>
      <c r="CH196" s="423"/>
      <c r="CI196" s="423"/>
      <c r="CJ196" s="423"/>
      <c r="CK196" s="423"/>
      <c r="CL196" s="423"/>
      <c r="CM196" s="423"/>
      <c r="CN196" s="423"/>
      <c r="CO196" s="423"/>
      <c r="CP196" s="423"/>
      <c r="CQ196" s="423"/>
      <c r="CR196" s="423"/>
      <c r="CS196" s="423"/>
      <c r="CT196" s="423"/>
      <c r="CU196" s="423"/>
      <c r="CV196" s="423"/>
      <c r="CW196" s="6"/>
      <c r="CX196" s="6"/>
      <c r="CY196" s="6"/>
      <c r="CZ196" s="6"/>
    </row>
    <row r="197" s="333" customFormat="true" ht="15" customHeight="true" x14ac:dyDescent="0.2">
      <c r="A197" s="188"/>
      <c r="B197" s="157"/>
      <c r="C197" s="121"/>
      <c r="D197" s="128"/>
      <c r="E197" s="128"/>
      <c r="F197" s="128"/>
      <c r="G197" s="127"/>
      <c r="H197" s="120"/>
      <c r="I197" s="128"/>
      <c r="J197" s="128"/>
      <c r="K197" s="128"/>
      <c r="L197" s="119"/>
      <c r="M197" s="121"/>
      <c r="N197" s="128"/>
      <c r="O197" s="128"/>
      <c r="P197" s="128"/>
      <c r="Q197" s="127"/>
      <c r="R197" s="120"/>
      <c r="S197" s="128"/>
      <c r="T197" s="128"/>
      <c r="U197" s="128"/>
      <c r="V197" s="128"/>
      <c r="W197" s="128"/>
      <c r="X197" s="128"/>
      <c r="Y197" s="128"/>
      <c r="Z197" s="128"/>
      <c r="AA197" s="128"/>
      <c r="AB197" s="128"/>
      <c r="AC197" s="128"/>
      <c r="AD197" s="128"/>
      <c r="AE197" s="128"/>
      <c r="AF197" s="128"/>
      <c r="AG197" s="128"/>
      <c r="AH197" s="128"/>
      <c r="AI197" s="128"/>
      <c r="AJ197" s="128"/>
      <c r="AK197" s="128"/>
      <c r="AL197" s="128"/>
      <c r="AM197" s="128"/>
      <c r="AN197" s="128"/>
      <c r="AO197" s="128"/>
      <c r="AP197" s="128"/>
      <c r="AQ197" s="128"/>
      <c r="AR197" s="128"/>
      <c r="AS197" s="128"/>
      <c r="AT197" s="128"/>
      <c r="AU197" s="128"/>
      <c r="AV197" s="119"/>
      <c r="AW197" s="908"/>
      <c r="AX197" s="908"/>
      <c r="AY197" s="908"/>
      <c r="AZ197" s="361"/>
      <c r="BA197" s="586"/>
      <c r="BB197" s="585"/>
      <c r="BC197" s="430"/>
      <c r="BD197" s="422"/>
      <c r="BE197" s="422"/>
      <c r="BF197" s="422"/>
      <c r="BG197" s="434"/>
      <c r="BH197" s="430"/>
      <c r="BI197" s="422"/>
      <c r="BJ197" s="422"/>
      <c r="BK197" s="422"/>
      <c r="BL197" s="434"/>
      <c r="BM197" s="430"/>
      <c r="BN197" s="422"/>
      <c r="BO197" s="422"/>
      <c r="BP197" s="422"/>
      <c r="BQ197" s="434"/>
      <c r="BR197" s="430"/>
      <c r="BS197" s="422"/>
      <c r="BT197" s="422"/>
      <c r="BU197" s="422"/>
      <c r="BV197" s="422"/>
      <c r="BW197" s="422"/>
      <c r="BX197" s="422"/>
      <c r="BY197" s="423"/>
      <c r="BZ197" s="423"/>
      <c r="CA197" s="423"/>
      <c r="CB197" s="423"/>
      <c r="CC197" s="423"/>
      <c r="CD197" s="423"/>
      <c r="CE197" s="423"/>
      <c r="CF197" s="423"/>
      <c r="CG197" s="423"/>
      <c r="CH197" s="423"/>
      <c r="CI197" s="423"/>
      <c r="CJ197" s="423"/>
      <c r="CK197" s="423"/>
      <c r="CL197" s="423"/>
      <c r="CM197" s="423"/>
      <c r="CN197" s="423"/>
      <c r="CO197" s="423"/>
      <c r="CP197" s="423"/>
      <c r="CQ197" s="423"/>
      <c r="CR197" s="423"/>
      <c r="CS197" s="423"/>
      <c r="CT197" s="423"/>
      <c r="CU197" s="423"/>
      <c r="CV197" s="423"/>
      <c r="CW197" s="6"/>
      <c r="CX197" s="6"/>
      <c r="CY197" s="6"/>
      <c r="CZ197" s="6"/>
    </row>
    <row r="198" s="333" customFormat="true" ht="15" customHeight="true" x14ac:dyDescent="0.2">
      <c r="A198" s="188"/>
      <c r="B198" s="157"/>
      <c r="C198" s="121"/>
      <c r="D198" s="128"/>
      <c r="E198" s="128"/>
      <c r="F198" s="128"/>
      <c r="G198" s="127"/>
      <c r="H198" s="120"/>
      <c r="I198" s="128"/>
      <c r="J198" s="128"/>
      <c r="K198" s="128"/>
      <c r="L198" s="119"/>
      <c r="M198" s="121"/>
      <c r="N198" s="128"/>
      <c r="O198" s="128"/>
      <c r="P198" s="128"/>
      <c r="Q198" s="127"/>
      <c r="R198" s="120"/>
      <c r="S198" s="128"/>
      <c r="T198" s="128"/>
      <c r="U198" s="128"/>
      <c r="V198" s="128"/>
      <c r="W198" s="128"/>
      <c r="X198" s="128"/>
      <c r="Y198" s="128"/>
      <c r="Z198" s="128"/>
      <c r="AA198" s="128"/>
      <c r="AB198" s="128"/>
      <c r="AC198" s="128"/>
      <c r="AD198" s="128"/>
      <c r="AE198" s="128"/>
      <c r="AF198" s="128"/>
      <c r="AG198" s="128"/>
      <c r="AH198" s="128"/>
      <c r="AI198" s="128"/>
      <c r="AJ198" s="128"/>
      <c r="AK198" s="128"/>
      <c r="AL198" s="128"/>
      <c r="AM198" s="128"/>
      <c r="AN198" s="128"/>
      <c r="AO198" s="128"/>
      <c r="AP198" s="128"/>
      <c r="AQ198" s="128"/>
      <c r="AR198" s="128"/>
      <c r="AS198" s="128"/>
      <c r="AT198" s="128"/>
      <c r="AU198" s="128"/>
      <c r="AV198" s="119"/>
      <c r="AW198" s="908"/>
      <c r="AX198" s="908"/>
      <c r="AY198" s="908"/>
      <c r="AZ198" s="361"/>
      <c r="BA198" s="586"/>
      <c r="BB198" s="585"/>
      <c r="BC198" s="430"/>
      <c r="BD198" s="422"/>
      <c r="BE198" s="422"/>
      <c r="BF198" s="422"/>
      <c r="BG198" s="434"/>
      <c r="BH198" s="430"/>
      <c r="BI198" s="422"/>
      <c r="BJ198" s="422"/>
      <c r="BK198" s="422"/>
      <c r="BL198" s="434"/>
      <c r="BM198" s="430"/>
      <c r="BN198" s="422"/>
      <c r="BO198" s="422"/>
      <c r="BP198" s="422"/>
      <c r="BQ198" s="434"/>
      <c r="BR198" s="430"/>
      <c r="BS198" s="422"/>
      <c r="BT198" s="422"/>
      <c r="BU198" s="422"/>
      <c r="BV198" s="422"/>
      <c r="BW198" s="422"/>
      <c r="BX198" s="422"/>
      <c r="BY198" s="423"/>
      <c r="BZ198" s="423"/>
      <c r="CA198" s="423"/>
      <c r="CB198" s="423"/>
      <c r="CC198" s="423"/>
      <c r="CD198" s="423"/>
      <c r="CE198" s="423"/>
      <c r="CF198" s="423"/>
      <c r="CG198" s="423"/>
      <c r="CH198" s="423"/>
      <c r="CI198" s="423"/>
      <c r="CJ198" s="423"/>
      <c r="CK198" s="423"/>
      <c r="CL198" s="423"/>
      <c r="CM198" s="423"/>
      <c r="CN198" s="423"/>
      <c r="CO198" s="423"/>
      <c r="CP198" s="423"/>
      <c r="CQ198" s="423"/>
      <c r="CR198" s="423"/>
      <c r="CS198" s="423"/>
      <c r="CT198" s="423"/>
      <c r="CU198" s="423"/>
      <c r="CV198" s="423"/>
      <c r="CW198" s="6"/>
      <c r="CX198" s="6"/>
      <c r="CY198" s="6"/>
      <c r="CZ198" s="6"/>
    </row>
    <row r="199" s="333" customFormat="true" ht="15" customHeight="true" x14ac:dyDescent="0.2">
      <c r="A199" s="188"/>
      <c r="B199" s="157"/>
      <c r="C199" s="121"/>
      <c r="D199" s="128"/>
      <c r="E199" s="128"/>
      <c r="F199" s="128"/>
      <c r="G199" s="127"/>
      <c r="H199" s="120"/>
      <c r="I199" s="128"/>
      <c r="J199" s="128"/>
      <c r="K199" s="128"/>
      <c r="L199" s="119"/>
      <c r="M199" s="121"/>
      <c r="N199" s="128"/>
      <c r="O199" s="128"/>
      <c r="P199" s="128"/>
      <c r="Q199" s="127"/>
      <c r="R199" s="120"/>
      <c r="S199" s="128"/>
      <c r="T199" s="128"/>
      <c r="U199" s="128"/>
      <c r="V199" s="128"/>
      <c r="W199" s="128"/>
      <c r="X199" s="128"/>
      <c r="Y199" s="128"/>
      <c r="Z199" s="128"/>
      <c r="AA199" s="128"/>
      <c r="AB199" s="128"/>
      <c r="AC199" s="128"/>
      <c r="AD199" s="128"/>
      <c r="AE199" s="128"/>
      <c r="AF199" s="128"/>
      <c r="AG199" s="128"/>
      <c r="AH199" s="128"/>
      <c r="AI199" s="128"/>
      <c r="AJ199" s="128"/>
      <c r="AK199" s="128"/>
      <c r="AL199" s="128"/>
      <c r="AM199" s="128"/>
      <c r="AN199" s="128"/>
      <c r="AO199" s="128"/>
      <c r="AP199" s="128"/>
      <c r="AQ199" s="128"/>
      <c r="AR199" s="128"/>
      <c r="AS199" s="128"/>
      <c r="AT199" s="128"/>
      <c r="AU199" s="128"/>
      <c r="AV199" s="119"/>
      <c r="AW199" s="908"/>
      <c r="AX199" s="908"/>
      <c r="AY199" s="908"/>
      <c r="AZ199" s="361"/>
      <c r="BA199" s="586"/>
      <c r="BB199" s="585"/>
      <c r="BC199" s="430"/>
      <c r="BD199" s="422"/>
      <c r="BE199" s="422"/>
      <c r="BF199" s="422"/>
      <c r="BG199" s="434"/>
      <c r="BH199" s="430"/>
      <c r="BI199" s="422"/>
      <c r="BJ199" s="422"/>
      <c r="BK199" s="422"/>
      <c r="BL199" s="434"/>
      <c r="BM199" s="430"/>
      <c r="BN199" s="422"/>
      <c r="BO199" s="422"/>
      <c r="BP199" s="422"/>
      <c r="BQ199" s="434"/>
      <c r="BR199" s="430"/>
      <c r="BS199" s="422"/>
      <c r="BT199" s="422"/>
      <c r="BU199" s="422"/>
      <c r="BV199" s="422"/>
      <c r="BW199" s="422"/>
      <c r="BX199" s="422"/>
      <c r="BY199" s="423"/>
      <c r="BZ199" s="423"/>
      <c r="CA199" s="423"/>
      <c r="CB199" s="423"/>
      <c r="CC199" s="423"/>
      <c r="CD199" s="423"/>
      <c r="CE199" s="423"/>
      <c r="CF199" s="423"/>
      <c r="CG199" s="423"/>
      <c r="CH199" s="423"/>
      <c r="CI199" s="423"/>
      <c r="CJ199" s="423"/>
      <c r="CK199" s="423"/>
      <c r="CL199" s="423"/>
      <c r="CM199" s="423"/>
      <c r="CN199" s="423"/>
      <c r="CO199" s="423"/>
      <c r="CP199" s="423"/>
      <c r="CQ199" s="423"/>
      <c r="CR199" s="423"/>
      <c r="CS199" s="423"/>
      <c r="CT199" s="423"/>
      <c r="CU199" s="423"/>
      <c r="CV199" s="423"/>
      <c r="CW199" s="6"/>
      <c r="CX199" s="6"/>
      <c r="CY199" s="6"/>
      <c r="CZ199" s="6"/>
    </row>
    <row r="200" s="333" customFormat="true" ht="15" customHeight="true" x14ac:dyDescent="0.2">
      <c r="A200" s="188"/>
      <c r="B200" s="157"/>
      <c r="C200" s="121"/>
      <c r="D200" s="128"/>
      <c r="E200" s="128"/>
      <c r="F200" s="128"/>
      <c r="G200" s="127"/>
      <c r="H200" s="120"/>
      <c r="I200" s="128"/>
      <c r="J200" s="128"/>
      <c r="K200" s="128"/>
      <c r="L200" s="119"/>
      <c r="M200" s="121"/>
      <c r="N200" s="128"/>
      <c r="O200" s="128"/>
      <c r="P200" s="128"/>
      <c r="Q200" s="127"/>
      <c r="R200" s="120"/>
      <c r="S200" s="128"/>
      <c r="T200" s="128"/>
      <c r="U200" s="128"/>
      <c r="V200" s="128"/>
      <c r="W200" s="128"/>
      <c r="X200" s="128"/>
      <c r="Y200" s="128"/>
      <c r="Z200" s="128"/>
      <c r="AA200" s="128"/>
      <c r="AB200" s="128"/>
      <c r="AC200" s="128"/>
      <c r="AD200" s="128"/>
      <c r="AE200" s="128"/>
      <c r="AF200" s="128"/>
      <c r="AG200" s="128"/>
      <c r="AH200" s="128"/>
      <c r="AI200" s="128"/>
      <c r="AJ200" s="128"/>
      <c r="AK200" s="128"/>
      <c r="AL200" s="128"/>
      <c r="AM200" s="128"/>
      <c r="AN200" s="128"/>
      <c r="AO200" s="128"/>
      <c r="AP200" s="128"/>
      <c r="AQ200" s="128"/>
      <c r="AR200" s="128"/>
      <c r="AS200" s="128"/>
      <c r="AT200" s="128"/>
      <c r="AU200" s="128"/>
      <c r="AV200" s="119"/>
      <c r="AW200" s="908"/>
      <c r="AX200" s="908"/>
      <c r="AY200" s="908"/>
      <c r="AZ200" s="361"/>
      <c r="BA200" s="586"/>
      <c r="BB200" s="585"/>
      <c r="BC200" s="430"/>
      <c r="BD200" s="422"/>
      <c r="BE200" s="422"/>
      <c r="BF200" s="422"/>
      <c r="BG200" s="434"/>
      <c r="BH200" s="430"/>
      <c r="BI200" s="422"/>
      <c r="BJ200" s="422"/>
      <c r="BK200" s="422"/>
      <c r="BL200" s="434"/>
      <c r="BM200" s="430"/>
      <c r="BN200" s="422"/>
      <c r="BO200" s="422"/>
      <c r="BP200" s="422"/>
      <c r="BQ200" s="434"/>
      <c r="BR200" s="430"/>
      <c r="BS200" s="422"/>
      <c r="BT200" s="422"/>
      <c r="BU200" s="422"/>
      <c r="BV200" s="422"/>
      <c r="BW200" s="422"/>
      <c r="BX200" s="422"/>
      <c r="BY200" s="423"/>
      <c r="BZ200" s="423"/>
      <c r="CA200" s="423"/>
      <c r="CB200" s="423"/>
      <c r="CC200" s="423"/>
      <c r="CD200" s="423"/>
      <c r="CE200" s="423"/>
      <c r="CF200" s="423"/>
      <c r="CG200" s="423"/>
      <c r="CH200" s="423"/>
      <c r="CI200" s="423"/>
      <c r="CJ200" s="423"/>
      <c r="CK200" s="423"/>
      <c r="CL200" s="423"/>
      <c r="CM200" s="423"/>
      <c r="CN200" s="423"/>
      <c r="CO200" s="423"/>
      <c r="CP200" s="423"/>
      <c r="CQ200" s="423"/>
      <c r="CR200" s="423"/>
      <c r="CS200" s="423"/>
      <c r="CT200" s="423"/>
      <c r="CU200" s="423"/>
      <c r="CV200" s="423"/>
      <c r="CW200" s="6"/>
      <c r="CX200" s="6"/>
      <c r="CY200" s="6"/>
      <c r="CZ200" s="6"/>
    </row>
    <row r="201" s="333" customFormat="true" ht="15" customHeight="true" x14ac:dyDescent="0.2">
      <c r="A201" s="188"/>
      <c r="B201" s="157"/>
      <c r="C201" s="121"/>
      <c r="D201" s="128"/>
      <c r="E201" s="128"/>
      <c r="F201" s="128"/>
      <c r="G201" s="127"/>
      <c r="H201" s="120"/>
      <c r="I201" s="128"/>
      <c r="J201" s="128"/>
      <c r="K201" s="128"/>
      <c r="L201" s="119"/>
      <c r="M201" s="121"/>
      <c r="N201" s="128"/>
      <c r="O201" s="128"/>
      <c r="P201" s="128"/>
      <c r="Q201" s="127"/>
      <c r="R201" s="120"/>
      <c r="S201" s="128"/>
      <c r="T201" s="128"/>
      <c r="U201" s="128"/>
      <c r="V201" s="128"/>
      <c r="W201" s="128"/>
      <c r="X201" s="128"/>
      <c r="Y201" s="128"/>
      <c r="Z201" s="128"/>
      <c r="AA201" s="128"/>
      <c r="AB201" s="128"/>
      <c r="AC201" s="128"/>
      <c r="AD201" s="128"/>
      <c r="AE201" s="128"/>
      <c r="AF201" s="128"/>
      <c r="AG201" s="128"/>
      <c r="AH201" s="128"/>
      <c r="AI201" s="128"/>
      <c r="AJ201" s="128"/>
      <c r="AK201" s="128"/>
      <c r="AL201" s="128"/>
      <c r="AM201" s="128"/>
      <c r="AN201" s="128"/>
      <c r="AO201" s="128"/>
      <c r="AP201" s="128"/>
      <c r="AQ201" s="128"/>
      <c r="AR201" s="128"/>
      <c r="AS201" s="128"/>
      <c r="AT201" s="128"/>
      <c r="AU201" s="128"/>
      <c r="AV201" s="119"/>
      <c r="AW201" s="908"/>
      <c r="AX201" s="908"/>
      <c r="AY201" s="908"/>
      <c r="AZ201" s="361"/>
      <c r="BA201" s="586"/>
      <c r="BB201" s="585"/>
      <c r="BC201" s="430"/>
      <c r="BD201" s="422"/>
      <c r="BE201" s="422"/>
      <c r="BF201" s="422"/>
      <c r="BG201" s="434"/>
      <c r="BH201" s="430"/>
      <c r="BI201" s="422"/>
      <c r="BJ201" s="422"/>
      <c r="BK201" s="422"/>
      <c r="BL201" s="434"/>
      <c r="BM201" s="430"/>
      <c r="BN201" s="422"/>
      <c r="BO201" s="422"/>
      <c r="BP201" s="422"/>
      <c r="BQ201" s="434"/>
      <c r="BR201" s="430"/>
      <c r="BS201" s="422"/>
      <c r="BT201" s="422"/>
      <c r="BU201" s="422"/>
      <c r="BV201" s="422"/>
      <c r="BW201" s="422"/>
      <c r="BX201" s="422"/>
      <c r="BY201" s="423"/>
      <c r="BZ201" s="423"/>
      <c r="CA201" s="423"/>
      <c r="CB201" s="423"/>
      <c r="CC201" s="423"/>
      <c r="CD201" s="423"/>
      <c r="CE201" s="423"/>
      <c r="CF201" s="423"/>
      <c r="CG201" s="423"/>
      <c r="CH201" s="423"/>
      <c r="CI201" s="423"/>
      <c r="CJ201" s="423"/>
      <c r="CK201" s="423"/>
      <c r="CL201" s="423"/>
      <c r="CM201" s="423"/>
      <c r="CN201" s="423"/>
      <c r="CO201" s="423"/>
      <c r="CP201" s="423"/>
      <c r="CQ201" s="423"/>
      <c r="CR201" s="423"/>
      <c r="CS201" s="423"/>
      <c r="CT201" s="423"/>
      <c r="CU201" s="423"/>
      <c r="CV201" s="423"/>
      <c r="CW201" s="6"/>
      <c r="CX201" s="6"/>
      <c r="CY201" s="6"/>
      <c r="CZ201" s="6"/>
    </row>
    <row r="202" s="333" customFormat="true" ht="15" customHeight="true" x14ac:dyDescent="0.2">
      <c r="A202" s="188"/>
      <c r="B202" s="157"/>
      <c r="C202" s="121"/>
      <c r="D202" s="128"/>
      <c r="E202" s="128"/>
      <c r="F202" s="128"/>
      <c r="G202" s="127"/>
      <c r="H202" s="120"/>
      <c r="I202" s="128"/>
      <c r="J202" s="128"/>
      <c r="K202" s="128"/>
      <c r="L202" s="119"/>
      <c r="M202" s="121"/>
      <c r="N202" s="128"/>
      <c r="O202" s="128"/>
      <c r="P202" s="128"/>
      <c r="Q202" s="127"/>
      <c r="R202" s="120"/>
      <c r="S202" s="128"/>
      <c r="T202" s="128"/>
      <c r="U202" s="128"/>
      <c r="V202" s="128"/>
      <c r="W202" s="128"/>
      <c r="X202" s="128"/>
      <c r="Y202" s="128"/>
      <c r="Z202" s="128"/>
      <c r="AA202" s="128"/>
      <c r="AB202" s="128"/>
      <c r="AC202" s="128"/>
      <c r="AD202" s="128"/>
      <c r="AE202" s="128"/>
      <c r="AF202" s="128"/>
      <c r="AG202" s="128"/>
      <c r="AH202" s="128"/>
      <c r="AI202" s="128"/>
      <c r="AJ202" s="128"/>
      <c r="AK202" s="128"/>
      <c r="AL202" s="128"/>
      <c r="AM202" s="128"/>
      <c r="AN202" s="128"/>
      <c r="AO202" s="128"/>
      <c r="AP202" s="128"/>
      <c r="AQ202" s="128"/>
      <c r="AR202" s="128"/>
      <c r="AS202" s="128"/>
      <c r="AT202" s="128"/>
      <c r="AU202" s="128"/>
      <c r="AV202" s="119"/>
      <c r="AW202" s="908"/>
      <c r="AX202" s="908"/>
      <c r="AY202" s="908"/>
      <c r="AZ202" s="361"/>
      <c r="BA202" s="586"/>
      <c r="BB202" s="585"/>
      <c r="BC202" s="430"/>
      <c r="BD202" s="422"/>
      <c r="BE202" s="422"/>
      <c r="BF202" s="422"/>
      <c r="BG202" s="434"/>
      <c r="BH202" s="430"/>
      <c r="BI202" s="422"/>
      <c r="BJ202" s="422"/>
      <c r="BK202" s="422"/>
      <c r="BL202" s="434"/>
      <c r="BM202" s="430"/>
      <c r="BN202" s="422"/>
      <c r="BO202" s="422"/>
      <c r="BP202" s="422"/>
      <c r="BQ202" s="434"/>
      <c r="BR202" s="430"/>
      <c r="BS202" s="422"/>
      <c r="BT202" s="422"/>
      <c r="BU202" s="422"/>
      <c r="BV202" s="422"/>
      <c r="BW202" s="422"/>
      <c r="BX202" s="422"/>
      <c r="BY202" s="423"/>
      <c r="BZ202" s="423"/>
      <c r="CA202" s="423"/>
      <c r="CB202" s="423"/>
      <c r="CC202" s="423"/>
      <c r="CD202" s="423"/>
      <c r="CE202" s="423"/>
      <c r="CF202" s="423"/>
      <c r="CG202" s="423"/>
      <c r="CH202" s="423"/>
      <c r="CI202" s="423"/>
      <c r="CJ202" s="423"/>
      <c r="CK202" s="423"/>
      <c r="CL202" s="423"/>
      <c r="CM202" s="423"/>
      <c r="CN202" s="423"/>
      <c r="CO202" s="423"/>
      <c r="CP202" s="423"/>
      <c r="CQ202" s="423"/>
      <c r="CR202" s="423"/>
      <c r="CS202" s="423"/>
      <c r="CT202" s="423"/>
      <c r="CU202" s="423"/>
      <c r="CV202" s="423"/>
      <c r="CW202" s="6"/>
      <c r="CX202" s="6"/>
      <c r="CY202" s="6"/>
      <c r="CZ202" s="6"/>
    </row>
    <row r="203" s="453" customFormat="true" ht="15" customHeight="true" x14ac:dyDescent="0.2">
      <c r="A203" s="165"/>
      <c r="B203" s="158"/>
      <c r="C203" s="140"/>
      <c r="D203" s="139"/>
      <c r="E203" s="139"/>
      <c r="F203" s="139"/>
      <c r="G203" s="138"/>
      <c r="H203" s="137"/>
      <c r="I203" s="139"/>
      <c r="J203" s="139"/>
      <c r="K203" s="139"/>
      <c r="L203" s="136"/>
      <c r="M203" s="140"/>
      <c r="N203" s="139"/>
      <c r="O203" s="139"/>
      <c r="P203" s="139"/>
      <c r="Q203" s="138"/>
      <c r="R203" s="137"/>
      <c r="S203" s="139"/>
      <c r="T203" s="139"/>
      <c r="U203" s="139"/>
      <c r="V203" s="139"/>
      <c r="W203" s="139"/>
      <c r="X203" s="139"/>
      <c r="Y203" s="139"/>
      <c r="Z203" s="139"/>
      <c r="AA203" s="139"/>
      <c r="AB203" s="139"/>
      <c r="AC203" s="139"/>
      <c r="AD203" s="139"/>
      <c r="AE203" s="139"/>
      <c r="AF203" s="139"/>
      <c r="AG203" s="139"/>
      <c r="AH203" s="139"/>
      <c r="AI203" s="139"/>
      <c r="AJ203" s="139"/>
      <c r="AK203" s="139"/>
      <c r="AL203" s="139"/>
      <c r="AM203" s="139"/>
      <c r="AN203" s="139"/>
      <c r="AO203" s="139"/>
      <c r="AP203" s="139"/>
      <c r="AQ203" s="139"/>
      <c r="AR203" s="139"/>
      <c r="AS203" s="139"/>
      <c r="AT203" s="139"/>
      <c r="AU203" s="139"/>
      <c r="AV203" s="136"/>
      <c r="AW203" s="425"/>
      <c r="AX203" s="425"/>
      <c r="AY203" s="425"/>
      <c r="AZ203" s="199"/>
      <c r="BA203" s="586"/>
      <c r="BB203" s="585"/>
      <c r="BC203" s="430"/>
      <c r="BD203" s="422"/>
      <c r="BE203" s="422"/>
      <c r="BF203" s="422"/>
      <c r="BG203" s="434"/>
      <c r="BH203" s="430"/>
      <c r="BI203" s="422"/>
      <c r="BJ203" s="422"/>
      <c r="BK203" s="422"/>
      <c r="BL203" s="434"/>
      <c r="BM203" s="430"/>
      <c r="BN203" s="422"/>
      <c r="BO203" s="422"/>
      <c r="BP203" s="422"/>
      <c r="BQ203" s="434"/>
      <c r="BR203" s="430"/>
      <c r="BS203" s="422"/>
      <c r="BT203" s="422"/>
      <c r="BU203" s="422"/>
      <c r="BV203" s="422"/>
      <c r="BW203" s="422"/>
      <c r="BX203" s="422"/>
      <c r="BY203" s="423"/>
      <c r="BZ203" s="423"/>
      <c r="CA203" s="423"/>
      <c r="CB203" s="423"/>
      <c r="CC203" s="423"/>
      <c r="CD203" s="423"/>
      <c r="CE203" s="423"/>
      <c r="CF203" s="423"/>
      <c r="CG203" s="423"/>
      <c r="CH203" s="423"/>
      <c r="CI203" s="423"/>
      <c r="CJ203" s="423"/>
      <c r="CK203" s="423"/>
      <c r="CL203" s="423"/>
      <c r="CM203" s="423"/>
      <c r="CN203" s="423"/>
      <c r="CO203" s="423"/>
      <c r="CP203" s="423"/>
      <c r="CQ203" s="423"/>
      <c r="CR203" s="423"/>
      <c r="CS203" s="423"/>
      <c r="CT203" s="423"/>
      <c r="CU203" s="423"/>
      <c r="CV203" s="423"/>
      <c r="CW203" s="6"/>
      <c r="CX203" s="6"/>
      <c r="CY203" s="6"/>
      <c r="CZ203" s="6"/>
    </row>
    <row r="204" s="453" customFormat="true" ht="15" customHeight="true" x14ac:dyDescent="0.2">
      <c r="A204" s="165"/>
      <c r="B204" s="158"/>
      <c r="C204" s="140"/>
      <c r="D204" s="139"/>
      <c r="E204" s="139"/>
      <c r="F204" s="139"/>
      <c r="G204" s="138"/>
      <c r="H204" s="137"/>
      <c r="I204" s="139"/>
      <c r="J204" s="139"/>
      <c r="K204" s="139"/>
      <c r="L204" s="136"/>
      <c r="M204" s="140"/>
      <c r="N204" s="139"/>
      <c r="O204" s="139"/>
      <c r="P204" s="139"/>
      <c r="Q204" s="138"/>
      <c r="R204" s="137"/>
      <c r="S204" s="139"/>
      <c r="T204" s="139"/>
      <c r="U204" s="139"/>
      <c r="V204" s="139"/>
      <c r="W204" s="139"/>
      <c r="X204" s="139"/>
      <c r="Y204" s="139"/>
      <c r="Z204" s="139"/>
      <c r="AA204" s="139"/>
      <c r="AB204" s="139"/>
      <c r="AC204" s="139"/>
      <c r="AD204" s="139"/>
      <c r="AE204" s="139"/>
      <c r="AF204" s="139"/>
      <c r="AG204" s="139"/>
      <c r="AH204" s="139"/>
      <c r="AI204" s="139"/>
      <c r="AJ204" s="139"/>
      <c r="AK204" s="139"/>
      <c r="AL204" s="139"/>
      <c r="AM204" s="139"/>
      <c r="AN204" s="139"/>
      <c r="AO204" s="139"/>
      <c r="AP204" s="139"/>
      <c r="AQ204" s="139"/>
      <c r="AR204" s="139"/>
      <c r="AS204" s="139"/>
      <c r="AT204" s="139"/>
      <c r="AU204" s="139"/>
      <c r="AV204" s="136"/>
      <c r="AW204" s="425"/>
      <c r="AX204" s="425"/>
      <c r="AY204" s="425"/>
      <c r="AZ204" s="199"/>
      <c r="BA204" s="586"/>
      <c r="BB204" s="585"/>
      <c r="BC204" s="430"/>
      <c r="BD204" s="422"/>
      <c r="BE204" s="422"/>
      <c r="BF204" s="422"/>
      <c r="BG204" s="434"/>
      <c r="BH204" s="430"/>
      <c r="BI204" s="422"/>
      <c r="BJ204" s="422"/>
      <c r="BK204" s="422"/>
      <c r="BL204" s="434"/>
      <c r="BM204" s="430"/>
      <c r="BN204" s="422"/>
      <c r="BO204" s="422"/>
      <c r="BP204" s="422"/>
      <c r="BQ204" s="434"/>
      <c r="BR204" s="430"/>
      <c r="BS204" s="422"/>
      <c r="BT204" s="422"/>
      <c r="BU204" s="422"/>
      <c r="BV204" s="422"/>
      <c r="BW204" s="422"/>
      <c r="BX204" s="422"/>
      <c r="BY204" s="423"/>
      <c r="BZ204" s="423"/>
      <c r="CA204" s="423"/>
      <c r="CB204" s="423"/>
      <c r="CC204" s="423"/>
      <c r="CD204" s="423"/>
      <c r="CE204" s="423"/>
      <c r="CF204" s="423"/>
      <c r="CG204" s="423"/>
      <c r="CH204" s="423"/>
      <c r="CI204" s="423"/>
      <c r="CJ204" s="423"/>
      <c r="CK204" s="423"/>
      <c r="CL204" s="423"/>
      <c r="CM204" s="423"/>
      <c r="CN204" s="423"/>
      <c r="CO204" s="423"/>
      <c r="CP204" s="423"/>
      <c r="CQ204" s="423"/>
      <c r="CR204" s="423"/>
      <c r="CS204" s="423"/>
      <c r="CT204" s="423"/>
      <c r="CU204" s="423"/>
      <c r="CV204" s="423"/>
      <c r="CW204" s="6"/>
      <c r="CX204" s="6"/>
      <c r="CY204" s="6"/>
      <c r="CZ204" s="6"/>
    </row>
    <row r="205" s="453" customFormat="true" ht="15" customHeight="true" x14ac:dyDescent="0.2">
      <c r="A205" s="36"/>
      <c r="B205" s="34"/>
      <c r="C205" s="135"/>
      <c r="D205" s="134"/>
      <c r="E205" s="134"/>
      <c r="F205" s="134"/>
      <c r="G205" s="133"/>
      <c r="H205" s="132"/>
      <c r="I205" s="134"/>
      <c r="J205" s="134"/>
      <c r="K205" s="134"/>
      <c r="L205" s="131"/>
      <c r="M205" s="135"/>
      <c r="N205" s="134"/>
      <c r="O205" s="134"/>
      <c r="P205" s="134"/>
      <c r="Q205" s="133"/>
      <c r="R205" s="132"/>
      <c r="S205" s="134"/>
      <c r="T205" s="134"/>
      <c r="U205" s="134"/>
      <c r="V205" s="134"/>
      <c r="W205" s="134"/>
      <c r="X205" s="134"/>
      <c r="Y205" s="134"/>
      <c r="Z205" s="134"/>
      <c r="AA205" s="134"/>
      <c r="AB205" s="134"/>
      <c r="AC205" s="134"/>
      <c r="AD205" s="134"/>
      <c r="AE205" s="134"/>
      <c r="AF205" s="134"/>
      <c r="AG205" s="134"/>
      <c r="AH205" s="134"/>
      <c r="AI205" s="134"/>
      <c r="AJ205" s="134"/>
      <c r="AK205" s="134"/>
      <c r="AL205" s="134"/>
      <c r="AM205" s="134"/>
      <c r="AN205" s="134"/>
      <c r="AO205" s="134"/>
      <c r="AP205" s="134"/>
      <c r="AQ205" s="134"/>
      <c r="AR205" s="134"/>
      <c r="AS205" s="134"/>
      <c r="AT205" s="134"/>
      <c r="AU205" s="134"/>
      <c r="AV205" s="131"/>
      <c r="AW205" s="425"/>
      <c r="AX205" s="425"/>
      <c r="AY205" s="425"/>
      <c r="AZ205" s="199"/>
      <c r="BA205" s="586"/>
      <c r="BB205" s="585"/>
      <c r="BC205" s="433"/>
      <c r="BD205" s="432"/>
      <c r="BE205" s="432"/>
      <c r="BF205" s="432"/>
      <c r="BG205" s="436"/>
      <c r="BH205" s="433"/>
      <c r="BI205" s="432"/>
      <c r="BJ205" s="432"/>
      <c r="BK205" s="432"/>
      <c r="BL205" s="436"/>
      <c r="BM205" s="433"/>
      <c r="BN205" s="432"/>
      <c r="BO205" s="432"/>
      <c r="BP205" s="432"/>
      <c r="BQ205" s="436"/>
      <c r="BR205" s="433"/>
      <c r="BS205" s="432"/>
      <c r="BT205" s="432"/>
      <c r="BU205" s="432"/>
      <c r="BV205" s="432"/>
      <c r="BW205" s="432"/>
      <c r="BX205" s="432"/>
      <c r="BY205" s="435"/>
      <c r="BZ205" s="435"/>
      <c r="CA205" s="435"/>
      <c r="CB205" s="435"/>
      <c r="CC205" s="435"/>
      <c r="CD205" s="435"/>
      <c r="CE205" s="435"/>
      <c r="CF205" s="435"/>
      <c r="CG205" s="435"/>
      <c r="CH205" s="435"/>
      <c r="CI205" s="435"/>
      <c r="CJ205" s="435"/>
      <c r="CK205" s="435"/>
      <c r="CL205" s="435"/>
      <c r="CM205" s="435"/>
      <c r="CN205" s="435"/>
      <c r="CO205" s="435"/>
      <c r="CP205" s="435"/>
      <c r="CQ205" s="435"/>
      <c r="CR205" s="435"/>
      <c r="CS205" s="435"/>
      <c r="CT205" s="435"/>
      <c r="CU205" s="435"/>
      <c r="CV205" s="435"/>
      <c r="CW205" s="6"/>
      <c r="CX205" s="6"/>
      <c r="CY205" s="6"/>
      <c r="CZ205" s="6"/>
    </row>
    <row r="206" s="454" customFormat="true" ht="250.15" customHeight="true" x14ac:dyDescent="0.2">
      <c r="B206" s="453"/>
      <c r="AW206" s="361"/>
      <c r="AX206" s="361"/>
      <c r="AY206" s="361"/>
      <c r="AZ206" s="361"/>
      <c r="BA206" s="334"/>
      <c r="BB206" s="332"/>
      <c r="BC206" s="332"/>
      <c r="BD206" s="332"/>
      <c r="BE206" s="332"/>
      <c r="BF206" s="332"/>
      <c r="BG206" s="332"/>
      <c r="BH206" s="332"/>
      <c r="BI206" s="332"/>
      <c r="BJ206" s="332"/>
      <c r="BK206" s="332"/>
      <c r="BL206" s="332"/>
      <c r="BM206" s="332"/>
      <c r="BN206" s="332"/>
      <c r="BO206" s="332"/>
      <c r="BP206" s="332"/>
      <c r="BQ206" s="332"/>
      <c r="BR206" s="332"/>
      <c r="BS206" s="332"/>
      <c r="BT206" s="332"/>
      <c r="BU206" s="332"/>
      <c r="BV206" s="332"/>
      <c r="BW206" s="332"/>
      <c r="BX206" s="332"/>
      <c r="BY206" s="334"/>
      <c r="BZ206" s="360"/>
      <c r="CA206" s="360"/>
      <c r="CB206" s="360"/>
      <c r="CC206" s="360"/>
      <c r="CD206" s="360"/>
      <c r="CE206" s="360"/>
      <c r="CF206" s="360"/>
      <c r="CG206" s="360"/>
      <c r="CH206" s="360"/>
      <c r="CI206" s="360"/>
      <c r="CJ206" s="360"/>
      <c r="CK206" s="360"/>
      <c r="CL206" s="360"/>
      <c r="CM206" s="360"/>
      <c r="CN206" s="360"/>
      <c r="CO206" s="360"/>
      <c r="CP206" s="360"/>
      <c r="CQ206" s="360"/>
      <c r="CR206" s="360"/>
      <c r="CS206" s="360"/>
      <c r="CT206" s="360"/>
      <c r="CU206" s="360"/>
      <c r="CV206" s="360"/>
      <c r="CW206" s="360"/>
      <c r="CX206" s="360"/>
      <c r="CY206" s="360"/>
      <c r="CZ206" s="360"/>
    </row>
    <row r="207" s="313" customFormat="true" ht="18" customHeight="true" x14ac:dyDescent="0.2">
      <c r="AW207" s="356"/>
      <c r="AX207" s="356"/>
      <c r="AY207" s="356"/>
      <c r="AZ207" s="356"/>
      <c r="BB207" s="336"/>
      <c r="BZ207" s="356"/>
      <c r="CA207" s="356"/>
      <c r="CB207" s="356"/>
      <c r="CC207" s="356"/>
      <c r="CD207" s="356"/>
      <c r="CE207" s="356"/>
      <c r="CF207" s="356"/>
      <c r="CG207" s="356"/>
      <c r="CH207" s="356"/>
      <c r="CI207" s="356"/>
      <c r="CJ207" s="356"/>
      <c r="CK207" s="356"/>
      <c r="CL207" s="356"/>
      <c r="CM207" s="356"/>
      <c r="CN207" s="356"/>
      <c r="CO207" s="356"/>
      <c r="CP207" s="356"/>
      <c r="CQ207" s="356"/>
      <c r="CR207" s="356"/>
      <c r="CS207" s="356"/>
      <c r="CT207" s="356"/>
      <c r="CU207" s="356"/>
      <c r="CV207" s="356"/>
      <c r="CW207" s="356"/>
      <c r="CX207" s="356"/>
      <c r="CY207" s="356"/>
      <c r="CZ207" s="356"/>
    </row>
    <row r="208" s="313" customFormat="true" ht="22.5" customHeight="true" x14ac:dyDescent="0.35">
      <c r="A208" s="1076" t="str">
        <f>A1026</f>
        <v>United Republic of Tanzania</v>
      </c>
      <c r="B208" s="1077"/>
      <c r="AW208" s="356"/>
      <c r="AX208" s="356"/>
      <c r="AY208" s="356"/>
      <c r="AZ208" s="356"/>
      <c r="BB208" s="336"/>
      <c r="BZ208" s="356"/>
      <c r="CA208" s="356"/>
      <c r="CB208" s="356"/>
      <c r="CC208" s="356"/>
      <c r="CD208" s="356"/>
      <c r="CE208" s="356"/>
      <c r="CF208" s="356"/>
      <c r="CG208" s="356"/>
      <c r="CH208" s="356"/>
      <c r="CI208" s="356"/>
      <c r="CJ208" s="356"/>
      <c r="CK208" s="356"/>
      <c r="CL208" s="356"/>
      <c r="CM208" s="356"/>
      <c r="CN208" s="356"/>
      <c r="CO208" s="356"/>
      <c r="CP208" s="356"/>
      <c r="CQ208" s="356"/>
      <c r="CR208" s="356"/>
      <c r="CS208" s="356"/>
      <c r="CT208" s="356"/>
      <c r="CU208" s="356"/>
      <c r="CV208" s="356"/>
      <c r="CW208" s="356"/>
      <c r="CX208" s="356"/>
      <c r="CY208" s="356"/>
      <c r="CZ208" s="356"/>
    </row>
    <row r="209" s="313" customFormat="true" ht="22.5" customHeight="true" x14ac:dyDescent="0.35">
      <c r="A209" s="340" t="str">
        <f>A1034</f>
        <v>2017</v>
      </c>
      <c r="B209" s="341"/>
      <c r="AW209" s="356"/>
      <c r="AX209" s="356"/>
      <c r="AY209" s="356"/>
      <c r="AZ209" s="356"/>
      <c r="BB209" s="336"/>
      <c r="BZ209" s="356"/>
      <c r="CA209" s="356"/>
      <c r="CB209" s="356"/>
      <c r="CC209" s="356"/>
      <c r="CD209" s="356"/>
      <c r="CE209" s="356"/>
      <c r="CF209" s="356"/>
      <c r="CG209" s="356"/>
      <c r="CH209" s="356"/>
      <c r="CI209" s="356"/>
      <c r="CJ209" s="356"/>
      <c r="CK209" s="356"/>
      <c r="CL209" s="356"/>
      <c r="CM209" s="356"/>
      <c r="CN209" s="356"/>
      <c r="CO209" s="356"/>
      <c r="CP209" s="356"/>
      <c r="CQ209" s="356"/>
      <c r="CR209" s="356"/>
      <c r="CS209" s="356"/>
      <c r="CT209" s="356"/>
      <c r="CU209" s="356"/>
      <c r="CV209" s="356"/>
      <c r="CW209" s="356"/>
      <c r="CX209" s="356"/>
      <c r="CY209" s="356"/>
      <c r="CZ209" s="356"/>
    </row>
    <row r="210" s="313" customFormat="true" ht="22.5" customHeight="true" x14ac:dyDescent="0.35">
      <c r="A210" s="580" t="s">
        <v>111</v>
      </c>
      <c r="B210" s="343"/>
      <c r="AW210" s="356"/>
      <c r="AX210" s="356"/>
      <c r="AY210" s="356"/>
      <c r="AZ210" s="356"/>
      <c r="BB210" s="336"/>
      <c r="BZ210" s="356"/>
      <c r="CA210" s="356"/>
      <c r="CB210" s="356"/>
      <c r="CC210" s="356"/>
      <c r="CD210" s="356"/>
      <c r="CE210" s="356"/>
      <c r="CF210" s="356"/>
      <c r="CG210" s="356"/>
      <c r="CH210" s="356"/>
      <c r="CI210" s="356"/>
      <c r="CJ210" s="356"/>
      <c r="CK210" s="356"/>
      <c r="CL210" s="356"/>
      <c r="CM210" s="356"/>
      <c r="CN210" s="356"/>
      <c r="CO210" s="356"/>
      <c r="CP210" s="356"/>
      <c r="CQ210" s="356"/>
      <c r="CR210" s="356"/>
      <c r="CS210" s="356"/>
      <c r="CT210" s="356"/>
      <c r="CU210" s="356"/>
      <c r="CV210" s="356"/>
      <c r="CW210" s="356"/>
      <c r="CX210" s="356"/>
      <c r="CY210" s="356"/>
      <c r="CZ210" s="356"/>
    </row>
    <row r="211" s="313" customFormat="true" ht="20.1" customHeight="true" x14ac:dyDescent="0.35">
      <c r="A211" s="345" t="s">
        <v>96</v>
      </c>
      <c r="B211" s="341"/>
      <c r="AW211" s="356"/>
      <c r="AX211" s="356"/>
      <c r="AY211" s="356"/>
      <c r="AZ211" s="356"/>
      <c r="BB211" s="336"/>
      <c r="BZ211" s="356"/>
      <c r="CA211" s="356"/>
      <c r="CB211" s="356"/>
      <c r="CC211" s="356"/>
      <c r="CD211" s="356"/>
      <c r="CE211" s="356"/>
      <c r="CF211" s="356"/>
      <c r="CG211" s="356"/>
      <c r="CH211" s="356"/>
      <c r="CI211" s="356"/>
      <c r="CJ211" s="356"/>
      <c r="CK211" s="356"/>
      <c r="CL211" s="356"/>
      <c r="CM211" s="356"/>
      <c r="CN211" s="356"/>
      <c r="CO211" s="356"/>
      <c r="CP211" s="356"/>
      <c r="CQ211" s="356"/>
      <c r="CR211" s="356"/>
      <c r="CS211" s="356"/>
      <c r="CT211" s="356"/>
      <c r="CU211" s="356"/>
      <c r="CV211" s="356"/>
      <c r="CW211" s="356"/>
      <c r="CX211" s="356"/>
      <c r="CY211" s="356"/>
      <c r="CZ211" s="356"/>
    </row>
    <row r="212" s="313" customFormat="true" ht="15" customHeight="true" x14ac:dyDescent="0.2">
      <c r="A212" s="583" t="s">
        <v>97</v>
      </c>
      <c r="B212" s="367"/>
      <c r="AW212" s="356"/>
      <c r="AX212" s="356"/>
      <c r="AY212" s="356"/>
      <c r="AZ212" s="356"/>
      <c r="BB212" s="336"/>
      <c r="BZ212" s="356"/>
      <c r="CA212" s="356"/>
      <c r="CB212" s="356"/>
      <c r="CC212" s="356"/>
      <c r="CD212" s="356"/>
      <c r="CE212" s="356"/>
      <c r="CF212" s="356"/>
      <c r="CG212" s="356"/>
      <c r="CH212" s="356"/>
      <c r="CI212" s="356"/>
      <c r="CJ212" s="356"/>
      <c r="CK212" s="356"/>
      <c r="CL212" s="356"/>
      <c r="CM212" s="356"/>
      <c r="CN212" s="356"/>
      <c r="CO212" s="356"/>
      <c r="CP212" s="356"/>
      <c r="CQ212" s="356"/>
      <c r="CR212" s="356"/>
      <c r="CS212" s="356"/>
      <c r="CT212" s="356"/>
      <c r="CU212" s="356"/>
      <c r="CV212" s="356"/>
      <c r="CW212" s="356"/>
      <c r="CX212" s="356"/>
      <c r="CY212" s="356"/>
      <c r="CZ212" s="356"/>
    </row>
    <row r="213" s="313" customFormat="true" ht="15" customHeight="true" x14ac:dyDescent="0.2">
      <c r="A213" s="348" t="s">
        <v>40</v>
      </c>
      <c r="B213" s="347"/>
      <c r="AW213" s="356"/>
      <c r="AX213" s="356"/>
      <c r="AY213" s="356"/>
      <c r="AZ213" s="356"/>
      <c r="BB213" s="336"/>
      <c r="BZ213" s="356"/>
      <c r="CA213" s="356"/>
      <c r="CB213" s="356"/>
      <c r="CC213" s="356"/>
      <c r="CD213" s="356"/>
      <c r="CE213" s="356"/>
      <c r="CF213" s="356"/>
      <c r="CG213" s="356"/>
      <c r="CH213" s="356"/>
      <c r="CI213" s="356"/>
      <c r="CJ213" s="356"/>
      <c r="CK213" s="356"/>
      <c r="CL213" s="356"/>
      <c r="CM213" s="356"/>
      <c r="CN213" s="356"/>
      <c r="CO213" s="356"/>
      <c r="CP213" s="356"/>
      <c r="CQ213" s="356"/>
      <c r="CR213" s="356"/>
      <c r="CS213" s="356"/>
      <c r="CT213" s="356"/>
      <c r="CU213" s="356"/>
      <c r="CV213" s="356"/>
      <c r="CW213" s="356"/>
      <c r="CX213" s="356"/>
      <c r="CY213" s="356"/>
      <c r="CZ213" s="356"/>
    </row>
    <row r="214" s="313" customFormat="true" ht="15" customHeight="true" x14ac:dyDescent="0.2">
      <c r="A214" s="346" t="s">
        <v>39</v>
      </c>
      <c r="B214" s="347"/>
      <c r="AW214" s="356"/>
      <c r="AX214" s="356"/>
      <c r="AY214" s="356"/>
      <c r="AZ214" s="356"/>
      <c r="BB214" s="336"/>
      <c r="BZ214" s="356"/>
      <c r="CA214" s="356"/>
      <c r="CB214" s="356"/>
      <c r="CC214" s="356"/>
      <c r="CD214" s="356"/>
      <c r="CE214" s="356"/>
      <c r="CF214" s="356"/>
      <c r="CG214" s="356"/>
      <c r="CH214" s="356"/>
      <c r="CI214" s="356"/>
      <c r="CJ214" s="356"/>
      <c r="CK214" s="356"/>
      <c r="CL214" s="356"/>
      <c r="CM214" s="356"/>
      <c r="CN214" s="356"/>
      <c r="CO214" s="356"/>
      <c r="CP214" s="356"/>
      <c r="CQ214" s="356"/>
      <c r="CR214" s="356"/>
      <c r="CS214" s="356"/>
      <c r="CT214" s="356"/>
      <c r="CU214" s="356"/>
      <c r="CV214" s="356"/>
      <c r="CW214" s="356"/>
      <c r="CX214" s="356"/>
      <c r="CY214" s="356"/>
      <c r="CZ214" s="356"/>
    </row>
    <row r="215" s="313" customFormat="true" ht="15" customHeight="true" x14ac:dyDescent="0.2">
      <c r="A215" s="346" t="s">
        <v>133</v>
      </c>
      <c r="B215" s="366" t="str">
        <f>A1025</f>
        <v>MIS17</v>
      </c>
      <c r="AW215" s="356"/>
      <c r="AX215" s="356"/>
      <c r="AY215" s="356"/>
      <c r="AZ215" s="356"/>
      <c r="BB215" s="336"/>
      <c r="BZ215" s="356"/>
      <c r="CA215" s="356"/>
      <c r="CB215" s="356"/>
      <c r="CC215" s="356"/>
      <c r="CD215" s="356"/>
      <c r="CE215" s="356"/>
      <c r="CF215" s="356"/>
      <c r="CG215" s="356"/>
      <c r="CH215" s="356"/>
      <c r="CI215" s="356"/>
      <c r="CJ215" s="356"/>
      <c r="CK215" s="356"/>
      <c r="CL215" s="356"/>
      <c r="CM215" s="356"/>
      <c r="CN215" s="356"/>
      <c r="CO215" s="356"/>
      <c r="CP215" s="356"/>
      <c r="CQ215" s="356"/>
      <c r="CR215" s="356"/>
      <c r="CS215" s="356"/>
      <c r="CT215" s="356"/>
      <c r="CU215" s="356"/>
      <c r="CV215" s="356"/>
      <c r="CW215" s="356"/>
      <c r="CX215" s="356"/>
      <c r="CY215" s="356"/>
      <c r="CZ215" s="356"/>
    </row>
    <row r="216" s="313" customFormat="true" ht="15" customHeight="true" x14ac:dyDescent="0.2">
      <c r="A216" s="194"/>
      <c r="B216" s="196"/>
      <c r="AW216" s="356"/>
      <c r="AX216" s="356"/>
      <c r="AY216" s="356"/>
      <c r="AZ216" s="356"/>
      <c r="BB216" s="336"/>
      <c r="BZ216" s="356"/>
      <c r="CA216" s="356"/>
      <c r="CB216" s="356"/>
      <c r="CC216" s="356"/>
      <c r="CD216" s="356"/>
      <c r="CE216" s="356"/>
      <c r="CF216" s="356"/>
      <c r="CG216" s="356"/>
      <c r="CH216" s="356"/>
      <c r="CI216" s="356"/>
      <c r="CJ216" s="356"/>
      <c r="CK216" s="356"/>
      <c r="CL216" s="356"/>
      <c r="CM216" s="356"/>
      <c r="CN216" s="356"/>
      <c r="CO216" s="356"/>
      <c r="CP216" s="356"/>
      <c r="CQ216" s="356"/>
      <c r="CR216" s="356"/>
      <c r="CS216" s="356"/>
      <c r="CT216" s="356"/>
      <c r="CU216" s="356"/>
      <c r="CV216" s="356"/>
      <c r="CW216" s="356"/>
      <c r="CX216" s="356"/>
      <c r="CY216" s="356"/>
      <c r="CZ216" s="356"/>
    </row>
    <row r="217" s="313" customFormat="true" ht="15" customHeight="true" x14ac:dyDescent="0.2">
      <c r="A217" s="194"/>
      <c r="B217" s="195"/>
      <c r="AW217" s="356"/>
      <c r="AX217" s="356"/>
      <c r="AY217" s="356"/>
      <c r="AZ217" s="356"/>
      <c r="BB217" s="336"/>
      <c r="BZ217" s="356"/>
      <c r="CA217" s="356"/>
      <c r="CB217" s="356"/>
      <c r="CC217" s="356"/>
      <c r="CD217" s="356"/>
      <c r="CE217" s="356"/>
      <c r="CF217" s="356"/>
      <c r="CG217" s="356"/>
      <c r="CH217" s="356"/>
      <c r="CI217" s="356"/>
      <c r="CJ217" s="356"/>
      <c r="CK217" s="356"/>
      <c r="CL217" s="356"/>
      <c r="CM217" s="356"/>
      <c r="CN217" s="356"/>
      <c r="CO217" s="356"/>
      <c r="CP217" s="356"/>
      <c r="CQ217" s="356"/>
      <c r="CR217" s="356"/>
      <c r="CS217" s="356"/>
      <c r="CT217" s="356"/>
      <c r="CU217" s="356"/>
      <c r="CV217" s="356"/>
      <c r="CW217" s="356"/>
      <c r="CX217" s="356"/>
      <c r="CY217" s="356"/>
      <c r="CZ217" s="356"/>
    </row>
    <row r="218" s="313" customFormat="true" ht="18" customHeight="true" x14ac:dyDescent="0.2">
      <c r="A218" s="194"/>
      <c r="B218" s="196"/>
      <c r="AW218" s="356"/>
      <c r="AX218" s="356"/>
      <c r="AY218" s="356"/>
      <c r="AZ218" s="356"/>
      <c r="BB218" s="336"/>
      <c r="BZ218" s="356"/>
      <c r="CA218" s="356"/>
      <c r="CB218" s="356"/>
      <c r="CC218" s="356"/>
      <c r="CD218" s="356"/>
      <c r="CE218" s="356"/>
      <c r="CF218" s="356"/>
      <c r="CG218" s="356"/>
      <c r="CH218" s="356"/>
      <c r="CI218" s="356"/>
      <c r="CJ218" s="356"/>
      <c r="CK218" s="356"/>
      <c r="CL218" s="356"/>
      <c r="CM218" s="356"/>
      <c r="CN218" s="356"/>
      <c r="CO218" s="356"/>
      <c r="CP218" s="356"/>
      <c r="CQ218" s="356"/>
      <c r="CR218" s="356"/>
      <c r="CS218" s="356"/>
      <c r="CT218" s="356"/>
      <c r="CU218" s="356"/>
      <c r="CV218" s="356"/>
      <c r="CW218" s="356"/>
      <c r="CX218" s="356"/>
      <c r="CY218" s="356"/>
      <c r="CZ218" s="356"/>
    </row>
    <row r="219" s="313" customFormat="true" ht="18" customHeight="true" x14ac:dyDescent="0.2">
      <c r="A219" s="193"/>
      <c r="B219" s="192"/>
      <c r="AW219" s="356"/>
      <c r="AX219" s="356"/>
      <c r="AY219" s="356"/>
      <c r="AZ219" s="356"/>
      <c r="BB219" s="336"/>
      <c r="BZ219" s="356"/>
      <c r="CA219" s="356"/>
      <c r="CB219" s="356"/>
      <c r="CC219" s="356"/>
      <c r="CD219" s="356"/>
      <c r="CE219" s="356"/>
      <c r="CF219" s="356"/>
      <c r="CG219" s="356"/>
      <c r="CH219" s="356"/>
      <c r="CI219" s="356"/>
      <c r="CJ219" s="356"/>
      <c r="CK219" s="356"/>
      <c r="CL219" s="356"/>
      <c r="CM219" s="356"/>
      <c r="CN219" s="356"/>
      <c r="CO219" s="356"/>
      <c r="CP219" s="356"/>
      <c r="CQ219" s="356"/>
      <c r="CR219" s="356"/>
      <c r="CS219" s="356"/>
      <c r="CT219" s="356"/>
      <c r="CU219" s="356"/>
      <c r="CV219" s="356"/>
      <c r="CW219" s="356"/>
      <c r="CX219" s="356"/>
      <c r="CY219" s="356"/>
      <c r="CZ219" s="356"/>
    </row>
    <row r="220" s="337" customFormat="true" ht="15" customHeight="true" x14ac:dyDescent="0.2">
      <c r="A220" s="316" t="s">
        <v>86</v>
      </c>
      <c r="B220" s="351"/>
      <c r="C220" s="1078" t="s">
        <v>114</v>
      </c>
      <c r="D220" s="1079"/>
      <c r="E220" s="1079"/>
      <c r="F220" s="1079"/>
      <c r="G220" s="1080"/>
      <c r="H220" s="1062" t="s">
        <v>38</v>
      </c>
      <c r="I220" s="1063"/>
      <c r="J220" s="1063"/>
      <c r="K220" s="1063"/>
      <c r="L220" s="1064"/>
      <c r="M220" s="1065" t="s">
        <v>37</v>
      </c>
      <c r="N220" s="1066"/>
      <c r="O220" s="1066"/>
      <c r="P220" s="1066"/>
      <c r="Q220" s="1067"/>
      <c r="R220" s="18" t="s">
        <v>137</v>
      </c>
      <c r="S220" s="415"/>
      <c r="T220" s="415"/>
      <c r="U220" s="415"/>
      <c r="V220" s="415"/>
      <c r="W220" s="415"/>
      <c r="X220" s="415"/>
      <c r="Y220" s="415"/>
      <c r="Z220" s="415"/>
      <c r="AA220" s="415"/>
      <c r="AB220" s="415"/>
      <c r="AC220" s="415"/>
      <c r="AD220" s="415"/>
      <c r="AE220" s="415"/>
      <c r="AF220" s="415"/>
      <c r="AG220" s="415"/>
      <c r="AH220" s="415"/>
      <c r="AI220" s="415"/>
      <c r="AJ220" s="415"/>
      <c r="AK220" s="415"/>
      <c r="AL220" s="415"/>
      <c r="AM220" s="415"/>
      <c r="AN220" s="415"/>
      <c r="AO220" s="415"/>
      <c r="AP220" s="415"/>
      <c r="AQ220" s="415"/>
      <c r="AR220" s="415"/>
      <c r="AS220" s="415"/>
      <c r="AT220" s="415"/>
      <c r="AU220" s="415"/>
      <c r="AV220" s="415"/>
      <c r="AW220" s="425"/>
      <c r="AX220" s="425"/>
      <c r="AY220" s="425"/>
      <c r="AZ220" s="199"/>
      <c r="BA220" s="362" t="s">
        <v>128</v>
      </c>
      <c r="BB220" s="316" t="s">
        <v>86</v>
      </c>
      <c r="BC220" s="1065" t="s">
        <v>114</v>
      </c>
      <c r="BD220" s="1066"/>
      <c r="BE220" s="1066"/>
      <c r="BF220" s="1066"/>
      <c r="BG220" s="1090"/>
      <c r="BH220" s="1065" t="s">
        <v>38</v>
      </c>
      <c r="BI220" s="1066"/>
      <c r="BJ220" s="1066"/>
      <c r="BK220" s="1066"/>
      <c r="BL220" s="1090"/>
      <c r="BM220" s="1065" t="s">
        <v>37</v>
      </c>
      <c r="BN220" s="1066"/>
      <c r="BO220" s="1066"/>
      <c r="BP220" s="1066"/>
      <c r="BQ220" s="1067"/>
      <c r="BR220" s="17" t="s">
        <v>137</v>
      </c>
      <c r="BS220" s="415"/>
      <c r="BT220" s="415"/>
      <c r="BU220" s="415"/>
      <c r="BV220" s="415"/>
      <c r="BW220" s="415"/>
      <c r="BX220" s="415"/>
      <c r="BY220" s="415"/>
      <c r="BZ220" s="426"/>
      <c r="CA220" s="426"/>
      <c r="CB220" s="426"/>
      <c r="CC220" s="426"/>
      <c r="CD220" s="426"/>
      <c r="CE220" s="426"/>
      <c r="CF220" s="426"/>
      <c r="CG220" s="426"/>
      <c r="CH220" s="426"/>
      <c r="CI220" s="426"/>
      <c r="CJ220" s="426"/>
      <c r="CK220" s="426"/>
      <c r="CL220" s="426"/>
      <c r="CM220" s="426"/>
      <c r="CN220" s="426"/>
      <c r="CO220" s="426"/>
      <c r="CP220" s="426"/>
      <c r="CQ220" s="426"/>
      <c r="CR220" s="426"/>
      <c r="CS220" s="426"/>
      <c r="CT220" s="426"/>
      <c r="CU220" s="426"/>
      <c r="CV220" s="426"/>
      <c r="CW220" s="360"/>
      <c r="CX220" s="360"/>
      <c r="CY220" s="360"/>
      <c r="CZ220" s="360"/>
    </row>
    <row r="221" s="337" customFormat="true" ht="24" x14ac:dyDescent="0.2">
      <c r="A221" s="350" t="s">
        <v>87</v>
      </c>
      <c r="B221" s="384"/>
      <c r="C221" s="407" t="s">
        <v>0</v>
      </c>
      <c r="D221" s="578" t="s">
        <v>1</v>
      </c>
      <c r="E221" s="578" t="s">
        <v>2</v>
      </c>
      <c r="F221" s="578" t="s">
        <v>3</v>
      </c>
      <c r="G221" s="579" t="s">
        <v>4</v>
      </c>
      <c r="H221" s="389" t="s">
        <v>0</v>
      </c>
      <c r="I221" s="581" t="s">
        <v>1</v>
      </c>
      <c r="J221" s="581" t="s">
        <v>2</v>
      </c>
      <c r="K221" s="581" t="s">
        <v>3</v>
      </c>
      <c r="L221" s="582" t="s">
        <v>4</v>
      </c>
      <c r="M221" s="390" t="s">
        <v>0</v>
      </c>
      <c r="N221" s="581" t="s">
        <v>1</v>
      </c>
      <c r="O221" s="581" t="s">
        <v>2</v>
      </c>
      <c r="P221" s="581" t="s">
        <v>3</v>
      </c>
      <c r="Q221" s="577" t="s">
        <v>4</v>
      </c>
      <c r="R221" s="389" t="s">
        <v>147</v>
      </c>
      <c r="S221" s="581" t="s">
        <v>148</v>
      </c>
      <c r="T221" s="581" t="s">
        <v>149</v>
      </c>
      <c r="U221" s="581" t="s">
        <v>430</v>
      </c>
      <c r="V221" s="581" t="s">
        <v>150</v>
      </c>
      <c r="W221" s="581" t="s">
        <v>151</v>
      </c>
      <c r="X221" s="581" t="s">
        <v>432</v>
      </c>
      <c r="Y221" s="581" t="s">
        <v>488</v>
      </c>
      <c r="Z221" s="581" t="s">
        <v>433</v>
      </c>
      <c r="AA221" s="581" t="s">
        <v>152</v>
      </c>
      <c r="AB221" s="581" t="s">
        <v>153</v>
      </c>
      <c r="AC221" s="581" t="s">
        <v>435</v>
      </c>
      <c r="AD221" s="581" t="s">
        <v>489</v>
      </c>
      <c r="AE221" s="581" t="s">
        <v>154</v>
      </c>
      <c r="AF221" s="581" t="s">
        <v>155</v>
      </c>
      <c r="AG221" s="581" t="s">
        <v>156</v>
      </c>
      <c r="AH221" s="581" t="s">
        <v>157</v>
      </c>
      <c r="AI221" s="581" t="s">
        <v>436</v>
      </c>
      <c r="AJ221" s="581" t="s">
        <v>158</v>
      </c>
      <c r="AK221" s="581" t="s">
        <v>159</v>
      </c>
      <c r="AL221" s="581" t="s">
        <v>160</v>
      </c>
      <c r="AM221" s="581" t="s">
        <v>437</v>
      </c>
      <c r="AN221" s="581" t="s">
        <v>161</v>
      </c>
      <c r="AO221" s="581" t="s">
        <v>162</v>
      </c>
      <c r="AP221" s="581" t="s">
        <v>163</v>
      </c>
      <c r="AQ221" s="581" t="s">
        <v>164</v>
      </c>
      <c r="AR221" s="581" t="s">
        <v>438</v>
      </c>
      <c r="AS221" s="581" t="s">
        <v>165</v>
      </c>
      <c r="AT221" s="581" t="s">
        <v>573</v>
      </c>
      <c r="AU221" s="581" t="s">
        <v>166</v>
      </c>
      <c r="AV221" s="582" t="s">
        <v>167</v>
      </c>
      <c r="AW221" s="425"/>
      <c r="AX221" s="425"/>
      <c r="AY221" s="425"/>
      <c r="AZ221" s="199"/>
      <c r="BA221" s="350" t="s">
        <v>117</v>
      </c>
      <c r="BB221" s="349"/>
      <c r="BC221" s="437" t="s">
        <v>0</v>
      </c>
      <c r="BD221" s="554" t="s">
        <v>1</v>
      </c>
      <c r="BE221" s="554" t="s">
        <v>2</v>
      </c>
      <c r="BF221" s="554" t="s">
        <v>3</v>
      </c>
      <c r="BG221" s="438" t="s">
        <v>4</v>
      </c>
      <c r="BH221" s="437" t="s">
        <v>0</v>
      </c>
      <c r="BI221" s="554" t="s">
        <v>1</v>
      </c>
      <c r="BJ221" s="554" t="s">
        <v>2</v>
      </c>
      <c r="BK221" s="554" t="s">
        <v>3</v>
      </c>
      <c r="BL221" s="438" t="s">
        <v>4</v>
      </c>
      <c r="BM221" s="437" t="s">
        <v>0</v>
      </c>
      <c r="BN221" s="554" t="s">
        <v>1</v>
      </c>
      <c r="BO221" s="554" t="s">
        <v>2</v>
      </c>
      <c r="BP221" s="554" t="s">
        <v>3</v>
      </c>
      <c r="BQ221" s="438" t="s">
        <v>4</v>
      </c>
      <c r="BR221" s="437" t="s">
        <v>147</v>
      </c>
      <c r="BS221" s="554" t="s">
        <v>148</v>
      </c>
      <c r="BT221" s="554" t="s">
        <v>149</v>
      </c>
      <c r="BU221" s="554" t="s">
        <v>430</v>
      </c>
      <c r="BV221" s="554" t="s">
        <v>150</v>
      </c>
      <c r="BW221" s="554" t="s">
        <v>151</v>
      </c>
      <c r="BX221" s="554" t="s">
        <v>432</v>
      </c>
      <c r="BY221" s="555" t="s">
        <v>488</v>
      </c>
      <c r="BZ221" s="555" t="s">
        <v>433</v>
      </c>
      <c r="CA221" s="555" t="s">
        <v>152</v>
      </c>
      <c r="CB221" s="555" t="s">
        <v>153</v>
      </c>
      <c r="CC221" s="555" t="s">
        <v>435</v>
      </c>
      <c r="CD221" s="555" t="s">
        <v>489</v>
      </c>
      <c r="CE221" s="555" t="s">
        <v>154</v>
      </c>
      <c r="CF221" s="555" t="s">
        <v>155</v>
      </c>
      <c r="CG221" s="555" t="s">
        <v>156</v>
      </c>
      <c r="CH221" s="555" t="s">
        <v>157</v>
      </c>
      <c r="CI221" s="555" t="s">
        <v>436</v>
      </c>
      <c r="CJ221" s="555" t="s">
        <v>158</v>
      </c>
      <c r="CK221" s="555" t="s">
        <v>159</v>
      </c>
      <c r="CL221" s="555" t="s">
        <v>160</v>
      </c>
      <c r="CM221" s="555" t="s">
        <v>437</v>
      </c>
      <c r="CN221" s="555" t="s">
        <v>161</v>
      </c>
      <c r="CO221" s="555" t="s">
        <v>162</v>
      </c>
      <c r="CP221" s="555" t="s">
        <v>163</v>
      </c>
      <c r="CQ221" s="555" t="s">
        <v>164</v>
      </c>
      <c r="CR221" s="555" t="s">
        <v>438</v>
      </c>
      <c r="CS221" s="555" t="s">
        <v>165</v>
      </c>
      <c r="CT221" s="555" t="s">
        <v>573</v>
      </c>
      <c r="CU221" s="555" t="s">
        <v>166</v>
      </c>
      <c r="CV221" s="555" t="s">
        <v>167</v>
      </c>
      <c r="CW221" s="201"/>
      <c r="CX221" s="201"/>
      <c r="CY221" s="201"/>
      <c r="CZ221" s="201"/>
    </row>
    <row r="222" s="337" customFormat="true" ht="15" customHeight="true" x14ac:dyDescent="0.2">
      <c r="A222" s="1068" t="s">
        <v>36</v>
      </c>
      <c r="B222" s="386" t="s">
        <v>15</v>
      </c>
      <c r="C222" s="85" t="s">
        <v>35</v>
      </c>
      <c r="D222" s="80" t="s">
        <v>35</v>
      </c>
      <c r="E222" s="80" t="s">
        <v>35</v>
      </c>
      <c r="F222" s="80" t="s">
        <v>35</v>
      </c>
      <c r="G222" s="75" t="s">
        <v>35</v>
      </c>
      <c r="H222" s="70" t="s">
        <v>35</v>
      </c>
      <c r="I222" s="80" t="s">
        <v>35</v>
      </c>
      <c r="J222" s="80" t="s">
        <v>35</v>
      </c>
      <c r="K222" s="80" t="s">
        <v>35</v>
      </c>
      <c r="L222" s="65" t="s">
        <v>35</v>
      </c>
      <c r="M222" s="85" t="s">
        <v>35</v>
      </c>
      <c r="N222" s="80" t="s">
        <v>35</v>
      </c>
      <c r="O222" s="80" t="s">
        <v>35</v>
      </c>
      <c r="P222" s="80" t="s">
        <v>35</v>
      </c>
      <c r="Q222" s="75" t="s">
        <v>35</v>
      </c>
      <c r="R222" s="70" t="s">
        <v>35</v>
      </c>
      <c r="S222" s="80" t="s">
        <v>35</v>
      </c>
      <c r="T222" s="80" t="s">
        <v>35</v>
      </c>
      <c r="U222" s="80" t="s">
        <v>35</v>
      </c>
      <c r="V222" s="80" t="s">
        <v>35</v>
      </c>
      <c r="W222" s="80" t="s">
        <v>35</v>
      </c>
      <c r="X222" s="80" t="s">
        <v>35</v>
      </c>
      <c r="Y222" s="80" t="s">
        <v>35</v>
      </c>
      <c r="Z222" s="80" t="s">
        <v>35</v>
      </c>
      <c r="AA222" s="80" t="s">
        <v>35</v>
      </c>
      <c r="AB222" s="80" t="s">
        <v>35</v>
      </c>
      <c r="AC222" s="80" t="s">
        <v>35</v>
      </c>
      <c r="AD222" s="80" t="s">
        <v>35</v>
      </c>
      <c r="AE222" s="80" t="s">
        <v>35</v>
      </c>
      <c r="AF222" s="80" t="s">
        <v>35</v>
      </c>
      <c r="AG222" s="80" t="s">
        <v>35</v>
      </c>
      <c r="AH222" s="80" t="s">
        <v>35</v>
      </c>
      <c r="AI222" s="80" t="s">
        <v>35</v>
      </c>
      <c r="AJ222" s="80" t="s">
        <v>35</v>
      </c>
      <c r="AK222" s="80" t="s">
        <v>35</v>
      </c>
      <c r="AL222" s="80" t="s">
        <v>35</v>
      </c>
      <c r="AM222" s="80" t="s">
        <v>35</v>
      </c>
      <c r="AN222" s="80" t="s">
        <v>35</v>
      </c>
      <c r="AO222" s="80" t="s">
        <v>35</v>
      </c>
      <c r="AP222" s="80" t="s">
        <v>35</v>
      </c>
      <c r="AQ222" s="80" t="s">
        <v>35</v>
      </c>
      <c r="AR222" s="80" t="s">
        <v>35</v>
      </c>
      <c r="AS222" s="80" t="s">
        <v>35</v>
      </c>
      <c r="AT222" s="80" t="s">
        <v>35</v>
      </c>
      <c r="AU222" s="80" t="s">
        <v>35</v>
      </c>
      <c r="AV222" s="65" t="s">
        <v>35</v>
      </c>
      <c r="AW222" s="425"/>
      <c r="AX222" s="425"/>
      <c r="AY222" s="425"/>
      <c r="AZ222" s="199"/>
      <c r="BA222" s="1088" t="s">
        <v>36</v>
      </c>
      <c r="BB222" s="587" t="s">
        <v>15</v>
      </c>
      <c r="BC222" s="62" t="s">
        <v>35</v>
      </c>
      <c r="BD222" s="58" t="s">
        <v>35</v>
      </c>
      <c r="BE222" s="58" t="s">
        <v>35</v>
      </c>
      <c r="BF222" s="58" t="s">
        <v>35</v>
      </c>
      <c r="BG222" s="53" t="s">
        <v>35</v>
      </c>
      <c r="BH222" s="62" t="s">
        <v>35</v>
      </c>
      <c r="BI222" s="58" t="s">
        <v>35</v>
      </c>
      <c r="BJ222" s="58" t="s">
        <v>35</v>
      </c>
      <c r="BK222" s="58" t="s">
        <v>35</v>
      </c>
      <c r="BL222" s="53" t="s">
        <v>35</v>
      </c>
      <c r="BM222" s="62" t="s">
        <v>35</v>
      </c>
      <c r="BN222" s="58" t="s">
        <v>35</v>
      </c>
      <c r="BO222" s="58" t="s">
        <v>35</v>
      </c>
      <c r="BP222" s="58" t="s">
        <v>35</v>
      </c>
      <c r="BQ222" s="53" t="s">
        <v>35</v>
      </c>
      <c r="BR222" s="62" t="s">
        <v>35</v>
      </c>
      <c r="BS222" s="58" t="s">
        <v>35</v>
      </c>
      <c r="BT222" s="58" t="s">
        <v>35</v>
      </c>
      <c r="BU222" s="58" t="s">
        <v>35</v>
      </c>
      <c r="BV222" s="58" t="s">
        <v>35</v>
      </c>
      <c r="BW222" s="58" t="s">
        <v>35</v>
      </c>
      <c r="BX222" s="58" t="s">
        <v>35</v>
      </c>
      <c r="BY222" s="47" t="s">
        <v>35</v>
      </c>
      <c r="BZ222" s="47" t="s">
        <v>35</v>
      </c>
      <c r="CA222" s="47" t="s">
        <v>35</v>
      </c>
      <c r="CB222" s="47" t="s">
        <v>35</v>
      </c>
      <c r="CC222" s="47" t="s">
        <v>35</v>
      </c>
      <c r="CD222" s="47" t="s">
        <v>35</v>
      </c>
      <c r="CE222" s="47" t="s">
        <v>35</v>
      </c>
      <c r="CF222" s="47" t="s">
        <v>35</v>
      </c>
      <c r="CG222" s="47" t="s">
        <v>35</v>
      </c>
      <c r="CH222" s="47" t="s">
        <v>35</v>
      </c>
      <c r="CI222" s="47" t="s">
        <v>35</v>
      </c>
      <c r="CJ222" s="47" t="s">
        <v>35</v>
      </c>
      <c r="CK222" s="47" t="s">
        <v>35</v>
      </c>
      <c r="CL222" s="47" t="s">
        <v>35</v>
      </c>
      <c r="CM222" s="47" t="s">
        <v>35</v>
      </c>
      <c r="CN222" s="47" t="s">
        <v>35</v>
      </c>
      <c r="CO222" s="47" t="s">
        <v>35</v>
      </c>
      <c r="CP222" s="47" t="s">
        <v>35</v>
      </c>
      <c r="CQ222" s="47" t="s">
        <v>35</v>
      </c>
      <c r="CR222" s="47" t="s">
        <v>35</v>
      </c>
      <c r="CS222" s="47" t="s">
        <v>35</v>
      </c>
      <c r="CT222" s="47" t="s">
        <v>35</v>
      </c>
      <c r="CU222" s="47" t="s">
        <v>35</v>
      </c>
      <c r="CV222" s="47" t="s">
        <v>35</v>
      </c>
      <c r="CW222" s="5"/>
      <c r="CX222" s="5"/>
      <c r="CY222" s="5"/>
      <c r="CZ222" s="7"/>
    </row>
    <row r="223" s="337" customFormat="true" ht="15" customHeight="true" x14ac:dyDescent="0.2">
      <c r="A223" s="1069"/>
      <c r="B223" s="387" t="s">
        <v>16</v>
      </c>
      <c r="C223" s="87" t="s">
        <v>35</v>
      </c>
      <c r="D223" s="82" t="s">
        <v>35</v>
      </c>
      <c r="E223" s="82" t="s">
        <v>35</v>
      </c>
      <c r="F223" s="82" t="s">
        <v>35</v>
      </c>
      <c r="G223" s="77" t="s">
        <v>35</v>
      </c>
      <c r="H223" s="72" t="s">
        <v>35</v>
      </c>
      <c r="I223" s="82" t="s">
        <v>35</v>
      </c>
      <c r="J223" s="82" t="s">
        <v>35</v>
      </c>
      <c r="K223" s="82" t="s">
        <v>35</v>
      </c>
      <c r="L223" s="67" t="s">
        <v>35</v>
      </c>
      <c r="M223" s="87" t="s">
        <v>35</v>
      </c>
      <c r="N223" s="82" t="s">
        <v>35</v>
      </c>
      <c r="O223" s="82" t="s">
        <v>35</v>
      </c>
      <c r="P223" s="82" t="s">
        <v>35</v>
      </c>
      <c r="Q223" s="77" t="s">
        <v>35</v>
      </c>
      <c r="R223" s="72" t="s">
        <v>35</v>
      </c>
      <c r="S223" s="82" t="s">
        <v>35</v>
      </c>
      <c r="T223" s="82" t="s">
        <v>35</v>
      </c>
      <c r="U223" s="82" t="s">
        <v>35</v>
      </c>
      <c r="V223" s="82" t="s">
        <v>35</v>
      </c>
      <c r="W223" s="82" t="s">
        <v>35</v>
      </c>
      <c r="X223" s="82" t="s">
        <v>35</v>
      </c>
      <c r="Y223" s="82" t="s">
        <v>35</v>
      </c>
      <c r="Z223" s="82" t="s">
        <v>35</v>
      </c>
      <c r="AA223" s="82" t="s">
        <v>35</v>
      </c>
      <c r="AB223" s="82" t="s">
        <v>35</v>
      </c>
      <c r="AC223" s="82" t="s">
        <v>35</v>
      </c>
      <c r="AD223" s="82" t="s">
        <v>35</v>
      </c>
      <c r="AE223" s="82" t="s">
        <v>35</v>
      </c>
      <c r="AF223" s="82" t="s">
        <v>35</v>
      </c>
      <c r="AG223" s="82" t="s">
        <v>35</v>
      </c>
      <c r="AH223" s="82" t="s">
        <v>35</v>
      </c>
      <c r="AI223" s="82" t="s">
        <v>35</v>
      </c>
      <c r="AJ223" s="82" t="s">
        <v>35</v>
      </c>
      <c r="AK223" s="82" t="s">
        <v>35</v>
      </c>
      <c r="AL223" s="82" t="s">
        <v>35</v>
      </c>
      <c r="AM223" s="82" t="s">
        <v>35</v>
      </c>
      <c r="AN223" s="82" t="s">
        <v>35</v>
      </c>
      <c r="AO223" s="82" t="s">
        <v>35</v>
      </c>
      <c r="AP223" s="82" t="s">
        <v>35</v>
      </c>
      <c r="AQ223" s="82" t="s">
        <v>35</v>
      </c>
      <c r="AR223" s="82" t="s">
        <v>35</v>
      </c>
      <c r="AS223" s="82" t="s">
        <v>35</v>
      </c>
      <c r="AT223" s="82" t="s">
        <v>35</v>
      </c>
      <c r="AU223" s="82" t="s">
        <v>35</v>
      </c>
      <c r="AV223" s="67" t="s">
        <v>35</v>
      </c>
      <c r="AW223" s="425"/>
      <c r="AX223" s="425"/>
      <c r="AY223" s="425"/>
      <c r="AZ223" s="199"/>
      <c r="BA223" s="1089"/>
      <c r="BB223" s="585" t="s">
        <v>16</v>
      </c>
      <c r="BC223" s="61" t="s">
        <v>35</v>
      </c>
      <c r="BD223" s="57" t="s">
        <v>35</v>
      </c>
      <c r="BE223" s="57" t="s">
        <v>35</v>
      </c>
      <c r="BF223" s="57" t="s">
        <v>35</v>
      </c>
      <c r="BG223" s="52" t="s">
        <v>35</v>
      </c>
      <c r="BH223" s="61" t="s">
        <v>35</v>
      </c>
      <c r="BI223" s="57" t="s">
        <v>35</v>
      </c>
      <c r="BJ223" s="57" t="s">
        <v>35</v>
      </c>
      <c r="BK223" s="57" t="s">
        <v>35</v>
      </c>
      <c r="BL223" s="52" t="s">
        <v>35</v>
      </c>
      <c r="BM223" s="61" t="s">
        <v>35</v>
      </c>
      <c r="BN223" s="57" t="s">
        <v>35</v>
      </c>
      <c r="BO223" s="57" t="s">
        <v>35</v>
      </c>
      <c r="BP223" s="57" t="s">
        <v>35</v>
      </c>
      <c r="BQ223" s="52" t="s">
        <v>35</v>
      </c>
      <c r="BR223" s="61" t="s">
        <v>35</v>
      </c>
      <c r="BS223" s="57" t="s">
        <v>35</v>
      </c>
      <c r="BT223" s="57" t="s">
        <v>35</v>
      </c>
      <c r="BU223" s="57" t="s">
        <v>35</v>
      </c>
      <c r="BV223" s="57" t="s">
        <v>35</v>
      </c>
      <c r="BW223" s="57" t="s">
        <v>35</v>
      </c>
      <c r="BX223" s="57" t="s">
        <v>35</v>
      </c>
      <c r="BY223" s="46" t="s">
        <v>35</v>
      </c>
      <c r="BZ223" s="46" t="s">
        <v>35</v>
      </c>
      <c r="CA223" s="46" t="s">
        <v>35</v>
      </c>
      <c r="CB223" s="46" t="s">
        <v>35</v>
      </c>
      <c r="CC223" s="46" t="s">
        <v>35</v>
      </c>
      <c r="CD223" s="46" t="s">
        <v>35</v>
      </c>
      <c r="CE223" s="46" t="s">
        <v>35</v>
      </c>
      <c r="CF223" s="46" t="s">
        <v>35</v>
      </c>
      <c r="CG223" s="46" t="s">
        <v>35</v>
      </c>
      <c r="CH223" s="46" t="s">
        <v>35</v>
      </c>
      <c r="CI223" s="46" t="s">
        <v>35</v>
      </c>
      <c r="CJ223" s="46" t="s">
        <v>35</v>
      </c>
      <c r="CK223" s="46" t="s">
        <v>35</v>
      </c>
      <c r="CL223" s="46" t="s">
        <v>35</v>
      </c>
      <c r="CM223" s="46" t="s">
        <v>35</v>
      </c>
      <c r="CN223" s="46" t="s">
        <v>35</v>
      </c>
      <c r="CO223" s="46" t="s">
        <v>35</v>
      </c>
      <c r="CP223" s="46" t="s">
        <v>35</v>
      </c>
      <c r="CQ223" s="46" t="s">
        <v>35</v>
      </c>
      <c r="CR223" s="46" t="s">
        <v>35</v>
      </c>
      <c r="CS223" s="46" t="s">
        <v>35</v>
      </c>
      <c r="CT223" s="46" t="s">
        <v>35</v>
      </c>
      <c r="CU223" s="46" t="s">
        <v>35</v>
      </c>
      <c r="CV223" s="46" t="s">
        <v>35</v>
      </c>
      <c r="CW223" s="5"/>
      <c r="CX223" s="5"/>
      <c r="CY223" s="5"/>
      <c r="CZ223" s="7"/>
    </row>
    <row r="224" s="337" customFormat="true" ht="15" customHeight="true" x14ac:dyDescent="0.2">
      <c r="A224" s="1070"/>
      <c r="B224" s="388" t="s">
        <v>20</v>
      </c>
      <c r="C224" s="87" t="s">
        <v>35</v>
      </c>
      <c r="D224" s="82" t="s">
        <v>35</v>
      </c>
      <c r="E224" s="82" t="s">
        <v>35</v>
      </c>
      <c r="F224" s="82" t="s">
        <v>35</v>
      </c>
      <c r="G224" s="77" t="s">
        <v>35</v>
      </c>
      <c r="H224" s="72" t="s">
        <v>35</v>
      </c>
      <c r="I224" s="82" t="s">
        <v>35</v>
      </c>
      <c r="J224" s="82" t="s">
        <v>35</v>
      </c>
      <c r="K224" s="82" t="s">
        <v>35</v>
      </c>
      <c r="L224" s="67" t="s">
        <v>35</v>
      </c>
      <c r="M224" s="87" t="s">
        <v>35</v>
      </c>
      <c r="N224" s="82" t="s">
        <v>35</v>
      </c>
      <c r="O224" s="82" t="s">
        <v>35</v>
      </c>
      <c r="P224" s="82" t="s">
        <v>35</v>
      </c>
      <c r="Q224" s="77" t="s">
        <v>35</v>
      </c>
      <c r="R224" s="72" t="s">
        <v>35</v>
      </c>
      <c r="S224" s="82" t="s">
        <v>35</v>
      </c>
      <c r="T224" s="82" t="s">
        <v>35</v>
      </c>
      <c r="U224" s="82" t="s">
        <v>35</v>
      </c>
      <c r="V224" s="82" t="s">
        <v>35</v>
      </c>
      <c r="W224" s="82" t="s">
        <v>35</v>
      </c>
      <c r="X224" s="82" t="s">
        <v>35</v>
      </c>
      <c r="Y224" s="82" t="s">
        <v>35</v>
      </c>
      <c r="Z224" s="82" t="s">
        <v>35</v>
      </c>
      <c r="AA224" s="82" t="s">
        <v>35</v>
      </c>
      <c r="AB224" s="82" t="s">
        <v>35</v>
      </c>
      <c r="AC224" s="82" t="s">
        <v>35</v>
      </c>
      <c r="AD224" s="82" t="s">
        <v>35</v>
      </c>
      <c r="AE224" s="82" t="s">
        <v>35</v>
      </c>
      <c r="AF224" s="82" t="s">
        <v>35</v>
      </c>
      <c r="AG224" s="82" t="s">
        <v>35</v>
      </c>
      <c r="AH224" s="82" t="s">
        <v>35</v>
      </c>
      <c r="AI224" s="82" t="s">
        <v>35</v>
      </c>
      <c r="AJ224" s="82" t="s">
        <v>35</v>
      </c>
      <c r="AK224" s="82" t="s">
        <v>35</v>
      </c>
      <c r="AL224" s="82" t="s">
        <v>35</v>
      </c>
      <c r="AM224" s="82" t="s">
        <v>35</v>
      </c>
      <c r="AN224" s="82" t="s">
        <v>35</v>
      </c>
      <c r="AO224" s="82" t="s">
        <v>35</v>
      </c>
      <c r="AP224" s="82" t="s">
        <v>35</v>
      </c>
      <c r="AQ224" s="82" t="s">
        <v>35</v>
      </c>
      <c r="AR224" s="82" t="s">
        <v>35</v>
      </c>
      <c r="AS224" s="82" t="s">
        <v>35</v>
      </c>
      <c r="AT224" s="82" t="s">
        <v>35</v>
      </c>
      <c r="AU224" s="82" t="s">
        <v>35</v>
      </c>
      <c r="AV224" s="67" t="s">
        <v>35</v>
      </c>
      <c r="AW224" s="425"/>
      <c r="AX224" s="425"/>
      <c r="AY224" s="425"/>
      <c r="AZ224" s="199"/>
      <c r="BA224" s="1089"/>
      <c r="BB224" s="585" t="s">
        <v>20</v>
      </c>
      <c r="BC224" s="61" t="s">
        <v>35</v>
      </c>
      <c r="BD224" s="57" t="s">
        <v>35</v>
      </c>
      <c r="BE224" s="57" t="s">
        <v>35</v>
      </c>
      <c r="BF224" s="57" t="s">
        <v>35</v>
      </c>
      <c r="BG224" s="52" t="s">
        <v>35</v>
      </c>
      <c r="BH224" s="61" t="s">
        <v>35</v>
      </c>
      <c r="BI224" s="57" t="s">
        <v>35</v>
      </c>
      <c r="BJ224" s="57" t="s">
        <v>35</v>
      </c>
      <c r="BK224" s="57" t="s">
        <v>35</v>
      </c>
      <c r="BL224" s="52" t="s">
        <v>35</v>
      </c>
      <c r="BM224" s="61" t="s">
        <v>35</v>
      </c>
      <c r="BN224" s="57" t="s">
        <v>35</v>
      </c>
      <c r="BO224" s="57" t="s">
        <v>35</v>
      </c>
      <c r="BP224" s="57" t="s">
        <v>35</v>
      </c>
      <c r="BQ224" s="52" t="s">
        <v>35</v>
      </c>
      <c r="BR224" s="61" t="s">
        <v>35</v>
      </c>
      <c r="BS224" s="57" t="s">
        <v>35</v>
      </c>
      <c r="BT224" s="57" t="s">
        <v>35</v>
      </c>
      <c r="BU224" s="57" t="s">
        <v>35</v>
      </c>
      <c r="BV224" s="57" t="s">
        <v>35</v>
      </c>
      <c r="BW224" s="57" t="s">
        <v>35</v>
      </c>
      <c r="BX224" s="57" t="s">
        <v>35</v>
      </c>
      <c r="BY224" s="46" t="s">
        <v>35</v>
      </c>
      <c r="BZ224" s="46" t="s">
        <v>35</v>
      </c>
      <c r="CA224" s="46" t="s">
        <v>35</v>
      </c>
      <c r="CB224" s="46" t="s">
        <v>35</v>
      </c>
      <c r="CC224" s="46" t="s">
        <v>35</v>
      </c>
      <c r="CD224" s="46" t="s">
        <v>35</v>
      </c>
      <c r="CE224" s="46" t="s">
        <v>35</v>
      </c>
      <c r="CF224" s="46" t="s">
        <v>35</v>
      </c>
      <c r="CG224" s="46" t="s">
        <v>35</v>
      </c>
      <c r="CH224" s="46" t="s">
        <v>35</v>
      </c>
      <c r="CI224" s="46" t="s">
        <v>35</v>
      </c>
      <c r="CJ224" s="46" t="s">
        <v>35</v>
      </c>
      <c r="CK224" s="46" t="s">
        <v>35</v>
      </c>
      <c r="CL224" s="46" t="s">
        <v>35</v>
      </c>
      <c r="CM224" s="46" t="s">
        <v>35</v>
      </c>
      <c r="CN224" s="46" t="s">
        <v>35</v>
      </c>
      <c r="CO224" s="46" t="s">
        <v>35</v>
      </c>
      <c r="CP224" s="46" t="s">
        <v>35</v>
      </c>
      <c r="CQ224" s="46" t="s">
        <v>35</v>
      </c>
      <c r="CR224" s="46" t="s">
        <v>35</v>
      </c>
      <c r="CS224" s="46" t="s">
        <v>35</v>
      </c>
      <c r="CT224" s="46" t="s">
        <v>35</v>
      </c>
      <c r="CU224" s="46" t="s">
        <v>35</v>
      </c>
      <c r="CV224" s="46" t="s">
        <v>35</v>
      </c>
      <c r="CW224" s="5"/>
      <c r="CX224" s="5"/>
      <c r="CY224" s="5"/>
      <c r="CZ224" s="7"/>
    </row>
    <row r="225" s="337" customFormat="true" ht="15" customHeight="true" x14ac:dyDescent="0.2">
      <c r="A225" s="19"/>
      <c r="B225" s="20"/>
      <c r="C225" s="30"/>
      <c r="D225" s="179"/>
      <c r="E225" s="179"/>
      <c r="F225" s="179"/>
      <c r="G225" s="168"/>
      <c r="H225" s="29"/>
      <c r="I225" s="179"/>
      <c r="J225" s="179"/>
      <c r="K225" s="179"/>
      <c r="L225" s="174"/>
      <c r="M225" s="30"/>
      <c r="N225" s="179"/>
      <c r="O225" s="179"/>
      <c r="P225" s="179"/>
      <c r="Q225" s="168"/>
      <c r="R225" s="29"/>
      <c r="S225" s="179"/>
      <c r="T225" s="179"/>
      <c r="U225" s="179"/>
      <c r="V225" s="179"/>
      <c r="W225" s="179"/>
      <c r="X225" s="179"/>
      <c r="Y225" s="179"/>
      <c r="Z225" s="179"/>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c r="AV225" s="174"/>
      <c r="AW225" s="425"/>
      <c r="AX225" s="425"/>
      <c r="AY225" s="425"/>
      <c r="AZ225" s="199"/>
      <c r="BA225" s="1089" t="s">
        <v>70</v>
      </c>
      <c r="BB225" s="585" t="s">
        <v>71</v>
      </c>
      <c r="BC225" s="61" t="s">
        <v>35</v>
      </c>
      <c r="BD225" s="57" t="s">
        <v>35</v>
      </c>
      <c r="BE225" s="57" t="s">
        <v>35</v>
      </c>
      <c r="BF225" s="57" t="s">
        <v>35</v>
      </c>
      <c r="BG225" s="52" t="s">
        <v>35</v>
      </c>
      <c r="BH225" s="61" t="s">
        <v>35</v>
      </c>
      <c r="BI225" s="57" t="s">
        <v>35</v>
      </c>
      <c r="BJ225" s="57" t="s">
        <v>35</v>
      </c>
      <c r="BK225" s="57" t="s">
        <v>35</v>
      </c>
      <c r="BL225" s="52" t="s">
        <v>35</v>
      </c>
      <c r="BM225" s="61" t="s">
        <v>35</v>
      </c>
      <c r="BN225" s="57" t="s">
        <v>35</v>
      </c>
      <c r="BO225" s="57" t="s">
        <v>35</v>
      </c>
      <c r="BP225" s="57" t="s">
        <v>35</v>
      </c>
      <c r="BQ225" s="52" t="s">
        <v>35</v>
      </c>
      <c r="BR225" s="61" t="s">
        <v>35</v>
      </c>
      <c r="BS225" s="57" t="s">
        <v>35</v>
      </c>
      <c r="BT225" s="57" t="s">
        <v>35</v>
      </c>
      <c r="BU225" s="57" t="s">
        <v>35</v>
      </c>
      <c r="BV225" s="57" t="s">
        <v>35</v>
      </c>
      <c r="BW225" s="57" t="s">
        <v>35</v>
      </c>
      <c r="BX225" s="57" t="s">
        <v>35</v>
      </c>
      <c r="BY225" s="46" t="s">
        <v>35</v>
      </c>
      <c r="BZ225" s="46" t="s">
        <v>35</v>
      </c>
      <c r="CA225" s="46" t="s">
        <v>35</v>
      </c>
      <c r="CB225" s="46" t="s">
        <v>35</v>
      </c>
      <c r="CC225" s="46" t="s">
        <v>35</v>
      </c>
      <c r="CD225" s="46" t="s">
        <v>35</v>
      </c>
      <c r="CE225" s="46" t="s">
        <v>35</v>
      </c>
      <c r="CF225" s="46" t="s">
        <v>35</v>
      </c>
      <c r="CG225" s="46" t="s">
        <v>35</v>
      </c>
      <c r="CH225" s="46" t="s">
        <v>35</v>
      </c>
      <c r="CI225" s="46" t="s">
        <v>35</v>
      </c>
      <c r="CJ225" s="46" t="s">
        <v>35</v>
      </c>
      <c r="CK225" s="46" t="s">
        <v>35</v>
      </c>
      <c r="CL225" s="46" t="s">
        <v>35</v>
      </c>
      <c r="CM225" s="46" t="s">
        <v>35</v>
      </c>
      <c r="CN225" s="46" t="s">
        <v>35</v>
      </c>
      <c r="CO225" s="46" t="s">
        <v>35</v>
      </c>
      <c r="CP225" s="46" t="s">
        <v>35</v>
      </c>
      <c r="CQ225" s="46" t="s">
        <v>35</v>
      </c>
      <c r="CR225" s="46" t="s">
        <v>35</v>
      </c>
      <c r="CS225" s="46" t="s">
        <v>35</v>
      </c>
      <c r="CT225" s="46" t="s">
        <v>35</v>
      </c>
      <c r="CU225" s="46" t="s">
        <v>35</v>
      </c>
      <c r="CV225" s="46" t="s">
        <v>35</v>
      </c>
      <c r="CW225" s="7"/>
      <c r="CX225" s="7"/>
      <c r="CY225" s="7"/>
      <c r="CZ225" s="7"/>
    </row>
    <row r="226" s="337" customFormat="true" ht="15" customHeight="true" x14ac:dyDescent="0.2">
      <c r="A226" s="165"/>
      <c r="B226" s="158"/>
      <c r="C226" s="177"/>
      <c r="D226" s="176"/>
      <c r="E226" s="176"/>
      <c r="F226" s="176"/>
      <c r="G226" s="166"/>
      <c r="H226" s="169"/>
      <c r="I226" s="176"/>
      <c r="J226" s="176"/>
      <c r="K226" s="176"/>
      <c r="L226" s="172"/>
      <c r="M226" s="177"/>
      <c r="N226" s="176"/>
      <c r="O226" s="176"/>
      <c r="P226" s="176"/>
      <c r="Q226" s="166"/>
      <c r="R226" s="169"/>
      <c r="S226" s="176"/>
      <c r="T226" s="176"/>
      <c r="U226" s="176"/>
      <c r="V226" s="176"/>
      <c r="W226" s="176"/>
      <c r="X226" s="176"/>
      <c r="Y226" s="176"/>
      <c r="Z226" s="176"/>
      <c r="AA226" s="176"/>
      <c r="AB226" s="176"/>
      <c r="AC226" s="176"/>
      <c r="AD226" s="176"/>
      <c r="AE226" s="176"/>
      <c r="AF226" s="176"/>
      <c r="AG226" s="176"/>
      <c r="AH226" s="176"/>
      <c r="AI226" s="176"/>
      <c r="AJ226" s="176"/>
      <c r="AK226" s="176"/>
      <c r="AL226" s="176"/>
      <c r="AM226" s="176"/>
      <c r="AN226" s="176"/>
      <c r="AO226" s="176"/>
      <c r="AP226" s="176"/>
      <c r="AQ226" s="176"/>
      <c r="AR226" s="176"/>
      <c r="AS226" s="176"/>
      <c r="AT226" s="176"/>
      <c r="AU226" s="176"/>
      <c r="AV226" s="172"/>
      <c r="AW226" s="425"/>
      <c r="AX226" s="425"/>
      <c r="AY226" s="425"/>
      <c r="AZ226" s="199"/>
      <c r="BA226" s="1089"/>
      <c r="BB226" s="585" t="s">
        <v>72</v>
      </c>
      <c r="BC226" s="61" t="s">
        <v>35</v>
      </c>
      <c r="BD226" s="57" t="s">
        <v>35</v>
      </c>
      <c r="BE226" s="57" t="s">
        <v>35</v>
      </c>
      <c r="BF226" s="57" t="s">
        <v>35</v>
      </c>
      <c r="BG226" s="52" t="s">
        <v>35</v>
      </c>
      <c r="BH226" s="61" t="s">
        <v>35</v>
      </c>
      <c r="BI226" s="57" t="s">
        <v>35</v>
      </c>
      <c r="BJ226" s="57" t="s">
        <v>35</v>
      </c>
      <c r="BK226" s="57" t="s">
        <v>35</v>
      </c>
      <c r="BL226" s="52" t="s">
        <v>35</v>
      </c>
      <c r="BM226" s="61" t="s">
        <v>35</v>
      </c>
      <c r="BN226" s="57" t="s">
        <v>35</v>
      </c>
      <c r="BO226" s="57" t="s">
        <v>35</v>
      </c>
      <c r="BP226" s="57" t="s">
        <v>35</v>
      </c>
      <c r="BQ226" s="52" t="s">
        <v>35</v>
      </c>
      <c r="BR226" s="61" t="s">
        <v>35</v>
      </c>
      <c r="BS226" s="57" t="s">
        <v>35</v>
      </c>
      <c r="BT226" s="57" t="s">
        <v>35</v>
      </c>
      <c r="BU226" s="57" t="s">
        <v>35</v>
      </c>
      <c r="BV226" s="57" t="s">
        <v>35</v>
      </c>
      <c r="BW226" s="57" t="s">
        <v>35</v>
      </c>
      <c r="BX226" s="57" t="s">
        <v>35</v>
      </c>
      <c r="BY226" s="46" t="s">
        <v>35</v>
      </c>
      <c r="BZ226" s="46" t="s">
        <v>35</v>
      </c>
      <c r="CA226" s="46" t="s">
        <v>35</v>
      </c>
      <c r="CB226" s="46" t="s">
        <v>35</v>
      </c>
      <c r="CC226" s="46" t="s">
        <v>35</v>
      </c>
      <c r="CD226" s="46" t="s">
        <v>35</v>
      </c>
      <c r="CE226" s="46" t="s">
        <v>35</v>
      </c>
      <c r="CF226" s="46" t="s">
        <v>35</v>
      </c>
      <c r="CG226" s="46" t="s">
        <v>35</v>
      </c>
      <c r="CH226" s="46" t="s">
        <v>35</v>
      </c>
      <c r="CI226" s="46" t="s">
        <v>35</v>
      </c>
      <c r="CJ226" s="46" t="s">
        <v>35</v>
      </c>
      <c r="CK226" s="46" t="s">
        <v>35</v>
      </c>
      <c r="CL226" s="46" t="s">
        <v>35</v>
      </c>
      <c r="CM226" s="46" t="s">
        <v>35</v>
      </c>
      <c r="CN226" s="46" t="s">
        <v>35</v>
      </c>
      <c r="CO226" s="46" t="s">
        <v>35</v>
      </c>
      <c r="CP226" s="46" t="s">
        <v>35</v>
      </c>
      <c r="CQ226" s="46" t="s">
        <v>35</v>
      </c>
      <c r="CR226" s="46" t="s">
        <v>35</v>
      </c>
      <c r="CS226" s="46" t="s">
        <v>35</v>
      </c>
      <c r="CT226" s="46" t="s">
        <v>35</v>
      </c>
      <c r="CU226" s="46" t="s">
        <v>35</v>
      </c>
      <c r="CV226" s="46" t="s">
        <v>35</v>
      </c>
      <c r="CW226" s="7"/>
      <c r="CX226" s="7"/>
      <c r="CY226" s="7"/>
      <c r="CZ226" s="7"/>
    </row>
    <row r="227" s="337" customFormat="true" ht="15" customHeight="true" x14ac:dyDescent="0.2">
      <c r="A227" s="165"/>
      <c r="B227" s="158"/>
      <c r="C227" s="177"/>
      <c r="D227" s="176"/>
      <c r="E227" s="176"/>
      <c r="F227" s="176"/>
      <c r="G227" s="166"/>
      <c r="H227" s="169"/>
      <c r="I227" s="176"/>
      <c r="J227" s="176"/>
      <c r="K227" s="176"/>
      <c r="L227" s="172"/>
      <c r="M227" s="177"/>
      <c r="N227" s="176"/>
      <c r="O227" s="176"/>
      <c r="P227" s="176"/>
      <c r="Q227" s="166"/>
      <c r="R227" s="169"/>
      <c r="S227" s="176"/>
      <c r="T227" s="176"/>
      <c r="U227" s="176"/>
      <c r="V227" s="176"/>
      <c r="W227" s="176"/>
      <c r="X227" s="176"/>
      <c r="Y227" s="176"/>
      <c r="Z227" s="176"/>
      <c r="AA227" s="176"/>
      <c r="AB227" s="176"/>
      <c r="AC227" s="176"/>
      <c r="AD227" s="176"/>
      <c r="AE227" s="176"/>
      <c r="AF227" s="176"/>
      <c r="AG227" s="176"/>
      <c r="AH227" s="176"/>
      <c r="AI227" s="176"/>
      <c r="AJ227" s="176"/>
      <c r="AK227" s="176"/>
      <c r="AL227" s="176"/>
      <c r="AM227" s="176"/>
      <c r="AN227" s="176"/>
      <c r="AO227" s="176"/>
      <c r="AP227" s="176"/>
      <c r="AQ227" s="176"/>
      <c r="AR227" s="176"/>
      <c r="AS227" s="176"/>
      <c r="AT227" s="176"/>
      <c r="AU227" s="176"/>
      <c r="AV227" s="172"/>
      <c r="AW227" s="425"/>
      <c r="AX227" s="425"/>
      <c r="AY227" s="425"/>
      <c r="AZ227" s="199"/>
      <c r="BA227" s="1089" t="s">
        <v>94</v>
      </c>
      <c r="BB227" s="585" t="s">
        <v>61</v>
      </c>
      <c r="BC227" s="61" t="s">
        <v>35</v>
      </c>
      <c r="BD227" s="57" t="s">
        <v>35</v>
      </c>
      <c r="BE227" s="57" t="s">
        <v>35</v>
      </c>
      <c r="BF227" s="57" t="s">
        <v>35</v>
      </c>
      <c r="BG227" s="52" t="s">
        <v>35</v>
      </c>
      <c r="BH227" s="61" t="s">
        <v>35</v>
      </c>
      <c r="BI227" s="57" t="s">
        <v>35</v>
      </c>
      <c r="BJ227" s="57" t="s">
        <v>35</v>
      </c>
      <c r="BK227" s="57" t="s">
        <v>35</v>
      </c>
      <c r="BL227" s="52" t="s">
        <v>35</v>
      </c>
      <c r="BM227" s="61" t="s">
        <v>35</v>
      </c>
      <c r="BN227" s="57" t="s">
        <v>35</v>
      </c>
      <c r="BO227" s="57" t="s">
        <v>35</v>
      </c>
      <c r="BP227" s="57" t="s">
        <v>35</v>
      </c>
      <c r="BQ227" s="52" t="s">
        <v>35</v>
      </c>
      <c r="BR227" s="61" t="s">
        <v>35</v>
      </c>
      <c r="BS227" s="57" t="s">
        <v>35</v>
      </c>
      <c r="BT227" s="57" t="s">
        <v>35</v>
      </c>
      <c r="BU227" s="57" t="s">
        <v>35</v>
      </c>
      <c r="BV227" s="57" t="s">
        <v>35</v>
      </c>
      <c r="BW227" s="57" t="s">
        <v>35</v>
      </c>
      <c r="BX227" s="57" t="s">
        <v>35</v>
      </c>
      <c r="BY227" s="46" t="s">
        <v>35</v>
      </c>
      <c r="BZ227" s="46" t="s">
        <v>35</v>
      </c>
      <c r="CA227" s="46" t="s">
        <v>35</v>
      </c>
      <c r="CB227" s="46" t="s">
        <v>35</v>
      </c>
      <c r="CC227" s="46" t="s">
        <v>35</v>
      </c>
      <c r="CD227" s="46" t="s">
        <v>35</v>
      </c>
      <c r="CE227" s="46" t="s">
        <v>35</v>
      </c>
      <c r="CF227" s="46" t="s">
        <v>35</v>
      </c>
      <c r="CG227" s="46" t="s">
        <v>35</v>
      </c>
      <c r="CH227" s="46" t="s">
        <v>35</v>
      </c>
      <c r="CI227" s="46" t="s">
        <v>35</v>
      </c>
      <c r="CJ227" s="46" t="s">
        <v>35</v>
      </c>
      <c r="CK227" s="46" t="s">
        <v>35</v>
      </c>
      <c r="CL227" s="46" t="s">
        <v>35</v>
      </c>
      <c r="CM227" s="46" t="s">
        <v>35</v>
      </c>
      <c r="CN227" s="46" t="s">
        <v>35</v>
      </c>
      <c r="CO227" s="46" t="s">
        <v>35</v>
      </c>
      <c r="CP227" s="46" t="s">
        <v>35</v>
      </c>
      <c r="CQ227" s="46" t="s">
        <v>35</v>
      </c>
      <c r="CR227" s="46" t="s">
        <v>35</v>
      </c>
      <c r="CS227" s="46" t="s">
        <v>35</v>
      </c>
      <c r="CT227" s="46" t="s">
        <v>35</v>
      </c>
      <c r="CU227" s="46" t="s">
        <v>35</v>
      </c>
      <c r="CV227" s="46" t="s">
        <v>35</v>
      </c>
      <c r="CW227" s="7"/>
      <c r="CX227" s="7"/>
      <c r="CY227" s="7"/>
      <c r="CZ227" s="7"/>
    </row>
    <row r="228" s="337" customFormat="true" ht="15" customHeight="true" x14ac:dyDescent="0.2">
      <c r="A228" s="165"/>
      <c r="B228" s="158"/>
      <c r="C228" s="126"/>
      <c r="D228" s="125"/>
      <c r="E228" s="125"/>
      <c r="F228" s="125"/>
      <c r="G228" s="124"/>
      <c r="H228" s="123"/>
      <c r="I228" s="125"/>
      <c r="J228" s="125"/>
      <c r="K228" s="125"/>
      <c r="L228" s="122"/>
      <c r="M228" s="126"/>
      <c r="N228" s="125"/>
      <c r="O228" s="125"/>
      <c r="P228" s="125"/>
      <c r="Q228" s="124"/>
      <c r="R228" s="123"/>
      <c r="S228" s="125"/>
      <c r="T228" s="125"/>
      <c r="U228" s="125"/>
      <c r="V228" s="125"/>
      <c r="W228" s="125"/>
      <c r="X228" s="125"/>
      <c r="Y228" s="125"/>
      <c r="Z228" s="125"/>
      <c r="AA228" s="125"/>
      <c r="AB228" s="125"/>
      <c r="AC228" s="125"/>
      <c r="AD228" s="125"/>
      <c r="AE228" s="125"/>
      <c r="AF228" s="125"/>
      <c r="AG228" s="125"/>
      <c r="AH228" s="125"/>
      <c r="AI228" s="125"/>
      <c r="AJ228" s="125"/>
      <c r="AK228" s="125"/>
      <c r="AL228" s="125"/>
      <c r="AM228" s="125"/>
      <c r="AN228" s="125"/>
      <c r="AO228" s="125"/>
      <c r="AP228" s="125"/>
      <c r="AQ228" s="125"/>
      <c r="AR228" s="125"/>
      <c r="AS228" s="125"/>
      <c r="AT228" s="125"/>
      <c r="AU228" s="125"/>
      <c r="AV228" s="122"/>
      <c r="AW228" s="425"/>
      <c r="AX228" s="425"/>
      <c r="AY228" s="425"/>
      <c r="AZ228" s="199"/>
      <c r="BA228" s="1089"/>
      <c r="BB228" s="585" t="s">
        <v>91</v>
      </c>
      <c r="BC228" s="61" t="s">
        <v>35</v>
      </c>
      <c r="BD228" s="57" t="s">
        <v>35</v>
      </c>
      <c r="BE228" s="57" t="s">
        <v>35</v>
      </c>
      <c r="BF228" s="57" t="s">
        <v>35</v>
      </c>
      <c r="BG228" s="52" t="s">
        <v>35</v>
      </c>
      <c r="BH228" s="61" t="s">
        <v>35</v>
      </c>
      <c r="BI228" s="57" t="s">
        <v>35</v>
      </c>
      <c r="BJ228" s="57" t="s">
        <v>35</v>
      </c>
      <c r="BK228" s="57" t="s">
        <v>35</v>
      </c>
      <c r="BL228" s="52" t="s">
        <v>35</v>
      </c>
      <c r="BM228" s="61" t="s">
        <v>35</v>
      </c>
      <c r="BN228" s="57" t="s">
        <v>35</v>
      </c>
      <c r="BO228" s="57" t="s">
        <v>35</v>
      </c>
      <c r="BP228" s="57" t="s">
        <v>35</v>
      </c>
      <c r="BQ228" s="52" t="s">
        <v>35</v>
      </c>
      <c r="BR228" s="61" t="s">
        <v>35</v>
      </c>
      <c r="BS228" s="57" t="s">
        <v>35</v>
      </c>
      <c r="BT228" s="57" t="s">
        <v>35</v>
      </c>
      <c r="BU228" s="57" t="s">
        <v>35</v>
      </c>
      <c r="BV228" s="57" t="s">
        <v>35</v>
      </c>
      <c r="BW228" s="57" t="s">
        <v>35</v>
      </c>
      <c r="BX228" s="57" t="s">
        <v>35</v>
      </c>
      <c r="BY228" s="46" t="s">
        <v>35</v>
      </c>
      <c r="BZ228" s="46" t="s">
        <v>35</v>
      </c>
      <c r="CA228" s="46" t="s">
        <v>35</v>
      </c>
      <c r="CB228" s="46" t="s">
        <v>35</v>
      </c>
      <c r="CC228" s="46" t="s">
        <v>35</v>
      </c>
      <c r="CD228" s="46" t="s">
        <v>35</v>
      </c>
      <c r="CE228" s="46" t="s">
        <v>35</v>
      </c>
      <c r="CF228" s="46" t="s">
        <v>35</v>
      </c>
      <c r="CG228" s="46" t="s">
        <v>35</v>
      </c>
      <c r="CH228" s="46" t="s">
        <v>35</v>
      </c>
      <c r="CI228" s="46" t="s">
        <v>35</v>
      </c>
      <c r="CJ228" s="46" t="s">
        <v>35</v>
      </c>
      <c r="CK228" s="46" t="s">
        <v>35</v>
      </c>
      <c r="CL228" s="46" t="s">
        <v>35</v>
      </c>
      <c r="CM228" s="46" t="s">
        <v>35</v>
      </c>
      <c r="CN228" s="46" t="s">
        <v>35</v>
      </c>
      <c r="CO228" s="46" t="s">
        <v>35</v>
      </c>
      <c r="CP228" s="46" t="s">
        <v>35</v>
      </c>
      <c r="CQ228" s="46" t="s">
        <v>35</v>
      </c>
      <c r="CR228" s="46" t="s">
        <v>35</v>
      </c>
      <c r="CS228" s="46" t="s">
        <v>35</v>
      </c>
      <c r="CT228" s="46" t="s">
        <v>35</v>
      </c>
      <c r="CU228" s="46" t="s">
        <v>35</v>
      </c>
      <c r="CV228" s="46" t="s">
        <v>35</v>
      </c>
      <c r="CW228" s="7"/>
      <c r="CX228" s="7"/>
      <c r="CY228" s="7"/>
      <c r="CZ228" s="7"/>
    </row>
    <row r="229" s="337" customFormat="true" ht="15" customHeight="true" x14ac:dyDescent="0.2">
      <c r="A229" s="165"/>
      <c r="B229" s="158"/>
      <c r="C229" s="126"/>
      <c r="D229" s="125"/>
      <c r="E229" s="125"/>
      <c r="F229" s="125"/>
      <c r="G229" s="124"/>
      <c r="H229" s="123"/>
      <c r="I229" s="125"/>
      <c r="J229" s="125"/>
      <c r="K229" s="125"/>
      <c r="L229" s="122"/>
      <c r="M229" s="126"/>
      <c r="N229" s="125"/>
      <c r="O229" s="125"/>
      <c r="P229" s="125"/>
      <c r="Q229" s="124"/>
      <c r="R229" s="123"/>
      <c r="S229" s="125"/>
      <c r="T229" s="125"/>
      <c r="U229" s="125"/>
      <c r="V229" s="125"/>
      <c r="W229" s="125"/>
      <c r="X229" s="125"/>
      <c r="Y229" s="125"/>
      <c r="Z229" s="125"/>
      <c r="AA229" s="125"/>
      <c r="AB229" s="125"/>
      <c r="AC229" s="125"/>
      <c r="AD229" s="125"/>
      <c r="AE229" s="125"/>
      <c r="AF229" s="125"/>
      <c r="AG229" s="125"/>
      <c r="AH229" s="125"/>
      <c r="AI229" s="125"/>
      <c r="AJ229" s="125"/>
      <c r="AK229" s="125"/>
      <c r="AL229" s="125"/>
      <c r="AM229" s="125"/>
      <c r="AN229" s="125"/>
      <c r="AO229" s="125"/>
      <c r="AP229" s="125"/>
      <c r="AQ229" s="125"/>
      <c r="AR229" s="125"/>
      <c r="AS229" s="125"/>
      <c r="AT229" s="125"/>
      <c r="AU229" s="125"/>
      <c r="AV229" s="122"/>
      <c r="AW229" s="425"/>
      <c r="AX229" s="425"/>
      <c r="AY229" s="425"/>
      <c r="AZ229" s="199"/>
      <c r="BA229" s="1089"/>
      <c r="BB229" s="585" t="s">
        <v>92</v>
      </c>
      <c r="BC229" s="61" t="s">
        <v>35</v>
      </c>
      <c r="BD229" s="57" t="s">
        <v>35</v>
      </c>
      <c r="BE229" s="57" t="s">
        <v>35</v>
      </c>
      <c r="BF229" s="57" t="s">
        <v>35</v>
      </c>
      <c r="BG229" s="52" t="s">
        <v>35</v>
      </c>
      <c r="BH229" s="61" t="s">
        <v>35</v>
      </c>
      <c r="BI229" s="57" t="s">
        <v>35</v>
      </c>
      <c r="BJ229" s="57" t="s">
        <v>35</v>
      </c>
      <c r="BK229" s="57" t="s">
        <v>35</v>
      </c>
      <c r="BL229" s="52" t="s">
        <v>35</v>
      </c>
      <c r="BM229" s="61" t="s">
        <v>35</v>
      </c>
      <c r="BN229" s="57" t="s">
        <v>35</v>
      </c>
      <c r="BO229" s="57" t="s">
        <v>35</v>
      </c>
      <c r="BP229" s="57" t="s">
        <v>35</v>
      </c>
      <c r="BQ229" s="52" t="s">
        <v>35</v>
      </c>
      <c r="BR229" s="61" t="s">
        <v>35</v>
      </c>
      <c r="BS229" s="57" t="s">
        <v>35</v>
      </c>
      <c r="BT229" s="57" t="s">
        <v>35</v>
      </c>
      <c r="BU229" s="57" t="s">
        <v>35</v>
      </c>
      <c r="BV229" s="57" t="s">
        <v>35</v>
      </c>
      <c r="BW229" s="57" t="s">
        <v>35</v>
      </c>
      <c r="BX229" s="57" t="s">
        <v>35</v>
      </c>
      <c r="BY229" s="46" t="s">
        <v>35</v>
      </c>
      <c r="BZ229" s="46" t="s">
        <v>35</v>
      </c>
      <c r="CA229" s="46" t="s">
        <v>35</v>
      </c>
      <c r="CB229" s="46" t="s">
        <v>35</v>
      </c>
      <c r="CC229" s="46" t="s">
        <v>35</v>
      </c>
      <c r="CD229" s="46" t="s">
        <v>35</v>
      </c>
      <c r="CE229" s="46" t="s">
        <v>35</v>
      </c>
      <c r="CF229" s="46" t="s">
        <v>35</v>
      </c>
      <c r="CG229" s="46" t="s">
        <v>35</v>
      </c>
      <c r="CH229" s="46" t="s">
        <v>35</v>
      </c>
      <c r="CI229" s="46" t="s">
        <v>35</v>
      </c>
      <c r="CJ229" s="46" t="s">
        <v>35</v>
      </c>
      <c r="CK229" s="46" t="s">
        <v>35</v>
      </c>
      <c r="CL229" s="46" t="s">
        <v>35</v>
      </c>
      <c r="CM229" s="46" t="s">
        <v>35</v>
      </c>
      <c r="CN229" s="46" t="s">
        <v>35</v>
      </c>
      <c r="CO229" s="46" t="s">
        <v>35</v>
      </c>
      <c r="CP229" s="46" t="s">
        <v>35</v>
      </c>
      <c r="CQ229" s="46" t="s">
        <v>35</v>
      </c>
      <c r="CR229" s="46" t="s">
        <v>35</v>
      </c>
      <c r="CS229" s="46" t="s">
        <v>35</v>
      </c>
      <c r="CT229" s="46" t="s">
        <v>35</v>
      </c>
      <c r="CU229" s="46" t="s">
        <v>35</v>
      </c>
      <c r="CV229" s="46" t="s">
        <v>35</v>
      </c>
      <c r="CW229" s="7"/>
      <c r="CX229" s="7"/>
      <c r="CY229" s="7"/>
      <c r="CZ229" s="7"/>
    </row>
    <row r="230" s="337" customFormat="true" ht="15" customHeight="true" x14ac:dyDescent="0.2">
      <c r="A230" s="165"/>
      <c r="B230" s="158"/>
      <c r="C230" s="126"/>
      <c r="D230" s="125"/>
      <c r="E230" s="125"/>
      <c r="F230" s="125"/>
      <c r="G230" s="124"/>
      <c r="H230" s="123"/>
      <c r="I230" s="125"/>
      <c r="J230" s="125"/>
      <c r="K230" s="125"/>
      <c r="L230" s="122"/>
      <c r="M230" s="126"/>
      <c r="N230" s="125"/>
      <c r="O230" s="125"/>
      <c r="P230" s="125"/>
      <c r="Q230" s="124"/>
      <c r="R230" s="123"/>
      <c r="S230" s="125"/>
      <c r="T230" s="125"/>
      <c r="U230" s="125"/>
      <c r="V230" s="125"/>
      <c r="W230" s="125"/>
      <c r="X230" s="125"/>
      <c r="Y230" s="125"/>
      <c r="Z230" s="125"/>
      <c r="AA230" s="125"/>
      <c r="AB230" s="125"/>
      <c r="AC230" s="125"/>
      <c r="AD230" s="125"/>
      <c r="AE230" s="125"/>
      <c r="AF230" s="125"/>
      <c r="AG230" s="125"/>
      <c r="AH230" s="125"/>
      <c r="AI230" s="125"/>
      <c r="AJ230" s="125"/>
      <c r="AK230" s="125"/>
      <c r="AL230" s="125"/>
      <c r="AM230" s="125"/>
      <c r="AN230" s="125"/>
      <c r="AO230" s="125"/>
      <c r="AP230" s="125"/>
      <c r="AQ230" s="125"/>
      <c r="AR230" s="125"/>
      <c r="AS230" s="125"/>
      <c r="AT230" s="125"/>
      <c r="AU230" s="125"/>
      <c r="AV230" s="122"/>
      <c r="AW230" s="425"/>
      <c r="AX230" s="425"/>
      <c r="AY230" s="425"/>
      <c r="AZ230" s="199"/>
      <c r="BA230" s="1089"/>
      <c r="BB230" s="585" t="s">
        <v>93</v>
      </c>
      <c r="BC230" s="61" t="s">
        <v>35</v>
      </c>
      <c r="BD230" s="57" t="s">
        <v>35</v>
      </c>
      <c r="BE230" s="57" t="s">
        <v>35</v>
      </c>
      <c r="BF230" s="57" t="s">
        <v>35</v>
      </c>
      <c r="BG230" s="52" t="s">
        <v>35</v>
      </c>
      <c r="BH230" s="61" t="s">
        <v>35</v>
      </c>
      <c r="BI230" s="57" t="s">
        <v>35</v>
      </c>
      <c r="BJ230" s="57" t="s">
        <v>35</v>
      </c>
      <c r="BK230" s="57" t="s">
        <v>35</v>
      </c>
      <c r="BL230" s="52" t="s">
        <v>35</v>
      </c>
      <c r="BM230" s="61" t="s">
        <v>35</v>
      </c>
      <c r="BN230" s="57" t="s">
        <v>35</v>
      </c>
      <c r="BO230" s="57" t="s">
        <v>35</v>
      </c>
      <c r="BP230" s="57" t="s">
        <v>35</v>
      </c>
      <c r="BQ230" s="52" t="s">
        <v>35</v>
      </c>
      <c r="BR230" s="61" t="s">
        <v>35</v>
      </c>
      <c r="BS230" s="57" t="s">
        <v>35</v>
      </c>
      <c r="BT230" s="57" t="s">
        <v>35</v>
      </c>
      <c r="BU230" s="57" t="s">
        <v>35</v>
      </c>
      <c r="BV230" s="57" t="s">
        <v>35</v>
      </c>
      <c r="BW230" s="57" t="s">
        <v>35</v>
      </c>
      <c r="BX230" s="57" t="s">
        <v>35</v>
      </c>
      <c r="BY230" s="46" t="s">
        <v>35</v>
      </c>
      <c r="BZ230" s="46" t="s">
        <v>35</v>
      </c>
      <c r="CA230" s="46" t="s">
        <v>35</v>
      </c>
      <c r="CB230" s="46" t="s">
        <v>35</v>
      </c>
      <c r="CC230" s="46" t="s">
        <v>35</v>
      </c>
      <c r="CD230" s="46" t="s">
        <v>35</v>
      </c>
      <c r="CE230" s="46" t="s">
        <v>35</v>
      </c>
      <c r="CF230" s="46" t="s">
        <v>35</v>
      </c>
      <c r="CG230" s="46" t="s">
        <v>35</v>
      </c>
      <c r="CH230" s="46" t="s">
        <v>35</v>
      </c>
      <c r="CI230" s="46" t="s">
        <v>35</v>
      </c>
      <c r="CJ230" s="46" t="s">
        <v>35</v>
      </c>
      <c r="CK230" s="46" t="s">
        <v>35</v>
      </c>
      <c r="CL230" s="46" t="s">
        <v>35</v>
      </c>
      <c r="CM230" s="46" t="s">
        <v>35</v>
      </c>
      <c r="CN230" s="46" t="s">
        <v>35</v>
      </c>
      <c r="CO230" s="46" t="s">
        <v>35</v>
      </c>
      <c r="CP230" s="46" t="s">
        <v>35</v>
      </c>
      <c r="CQ230" s="46" t="s">
        <v>35</v>
      </c>
      <c r="CR230" s="46" t="s">
        <v>35</v>
      </c>
      <c r="CS230" s="46" t="s">
        <v>35</v>
      </c>
      <c r="CT230" s="46" t="s">
        <v>35</v>
      </c>
      <c r="CU230" s="46" t="s">
        <v>35</v>
      </c>
      <c r="CV230" s="46" t="s">
        <v>35</v>
      </c>
      <c r="CW230" s="7"/>
      <c r="CX230" s="7"/>
      <c r="CY230" s="7"/>
      <c r="CZ230" s="7"/>
    </row>
    <row r="231" s="337" customFormat="true" ht="15" customHeight="true" x14ac:dyDescent="0.2">
      <c r="A231" s="188"/>
      <c r="B231" s="157"/>
      <c r="C231" s="30"/>
      <c r="D231" s="179"/>
      <c r="E231" s="179"/>
      <c r="F231" s="179"/>
      <c r="G231" s="168"/>
      <c r="H231" s="29"/>
      <c r="I231" s="179"/>
      <c r="J231" s="179"/>
      <c r="K231" s="179"/>
      <c r="L231" s="174"/>
      <c r="M231" s="30"/>
      <c r="N231" s="179"/>
      <c r="O231" s="179"/>
      <c r="P231" s="179"/>
      <c r="Q231" s="168"/>
      <c r="R231" s="29"/>
      <c r="S231" s="179"/>
      <c r="T231" s="179"/>
      <c r="U231" s="179"/>
      <c r="V231" s="179"/>
      <c r="W231" s="179"/>
      <c r="X231" s="179"/>
      <c r="Y231" s="179"/>
      <c r="Z231" s="179"/>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c r="AV231" s="174"/>
      <c r="AW231" s="425"/>
      <c r="AX231" s="425"/>
      <c r="AY231" s="425"/>
      <c r="AZ231" s="199"/>
      <c r="BA231" s="198"/>
      <c r="BB231" s="585"/>
      <c r="BC231" s="430"/>
      <c r="BD231" s="422"/>
      <c r="BE231" s="422"/>
      <c r="BF231" s="422"/>
      <c r="BG231" s="434"/>
      <c r="BH231" s="430"/>
      <c r="BI231" s="422"/>
      <c r="BJ231" s="422"/>
      <c r="BK231" s="422"/>
      <c r="BL231" s="434"/>
      <c r="BM231" s="430"/>
      <c r="BN231" s="422"/>
      <c r="BO231" s="422"/>
      <c r="BP231" s="422"/>
      <c r="BQ231" s="434"/>
      <c r="BR231" s="430"/>
      <c r="BS231" s="422"/>
      <c r="BT231" s="422"/>
      <c r="BU231" s="422"/>
      <c r="BV231" s="422"/>
      <c r="BW231" s="422"/>
      <c r="BX231" s="422"/>
      <c r="BY231" s="423"/>
      <c r="BZ231" s="423"/>
      <c r="CA231" s="423"/>
      <c r="CB231" s="423"/>
      <c r="CC231" s="423"/>
      <c r="CD231" s="423"/>
      <c r="CE231" s="423"/>
      <c r="CF231" s="423"/>
      <c r="CG231" s="423"/>
      <c r="CH231" s="423"/>
      <c r="CI231" s="423"/>
      <c r="CJ231" s="423"/>
      <c r="CK231" s="423"/>
      <c r="CL231" s="423"/>
      <c r="CM231" s="423"/>
      <c r="CN231" s="423"/>
      <c r="CO231" s="423"/>
      <c r="CP231" s="423"/>
      <c r="CQ231" s="423"/>
      <c r="CR231" s="423"/>
      <c r="CS231" s="423"/>
      <c r="CT231" s="423"/>
      <c r="CU231" s="423"/>
      <c r="CV231" s="423"/>
      <c r="CW231" s="6"/>
      <c r="CX231" s="6"/>
      <c r="CY231" s="6"/>
      <c r="CZ231" s="6"/>
    </row>
    <row r="232" s="337" customFormat="true" ht="15" customHeight="true" x14ac:dyDescent="0.2">
      <c r="A232" s="188"/>
      <c r="B232" s="157"/>
      <c r="C232" s="30"/>
      <c r="D232" s="179"/>
      <c r="E232" s="179"/>
      <c r="F232" s="179"/>
      <c r="G232" s="168"/>
      <c r="H232" s="29"/>
      <c r="I232" s="179"/>
      <c r="J232" s="179"/>
      <c r="K232" s="179"/>
      <c r="L232" s="174"/>
      <c r="M232" s="30"/>
      <c r="N232" s="179"/>
      <c r="O232" s="179"/>
      <c r="P232" s="179"/>
      <c r="Q232" s="168"/>
      <c r="R232" s="29"/>
      <c r="S232" s="179"/>
      <c r="T232" s="179"/>
      <c r="U232" s="179"/>
      <c r="V232" s="179"/>
      <c r="W232" s="179"/>
      <c r="X232" s="179"/>
      <c r="Y232" s="179"/>
      <c r="Z232" s="179"/>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c r="AV232" s="174"/>
      <c r="AW232" s="425"/>
      <c r="AX232" s="425"/>
      <c r="AY232" s="425"/>
      <c r="AZ232" s="199"/>
      <c r="BA232" s="586"/>
      <c r="BB232" s="585"/>
      <c r="BC232" s="430"/>
      <c r="BD232" s="422"/>
      <c r="BE232" s="422"/>
      <c r="BF232" s="422"/>
      <c r="BG232" s="434"/>
      <c r="BH232" s="430"/>
      <c r="BI232" s="422"/>
      <c r="BJ232" s="422"/>
      <c r="BK232" s="422"/>
      <c r="BL232" s="434"/>
      <c r="BM232" s="430"/>
      <c r="BN232" s="422"/>
      <c r="BO232" s="422"/>
      <c r="BP232" s="422"/>
      <c r="BQ232" s="434"/>
      <c r="BR232" s="430"/>
      <c r="BS232" s="422"/>
      <c r="BT232" s="422"/>
      <c r="BU232" s="422"/>
      <c r="BV232" s="422"/>
      <c r="BW232" s="422"/>
      <c r="BX232" s="422"/>
      <c r="BY232" s="423"/>
      <c r="BZ232" s="423"/>
      <c r="CA232" s="423"/>
      <c r="CB232" s="423"/>
      <c r="CC232" s="423"/>
      <c r="CD232" s="423"/>
      <c r="CE232" s="423"/>
      <c r="CF232" s="423"/>
      <c r="CG232" s="423"/>
      <c r="CH232" s="423"/>
      <c r="CI232" s="423"/>
      <c r="CJ232" s="423"/>
      <c r="CK232" s="423"/>
      <c r="CL232" s="423"/>
      <c r="CM232" s="423"/>
      <c r="CN232" s="423"/>
      <c r="CO232" s="423"/>
      <c r="CP232" s="423"/>
      <c r="CQ232" s="423"/>
      <c r="CR232" s="423"/>
      <c r="CS232" s="423"/>
      <c r="CT232" s="423"/>
      <c r="CU232" s="423"/>
      <c r="CV232" s="423"/>
      <c r="CW232" s="6"/>
      <c r="CX232" s="6"/>
      <c r="CY232" s="6"/>
      <c r="CZ232" s="6"/>
    </row>
    <row r="233" s="337" customFormat="true" ht="15" customHeight="true" x14ac:dyDescent="0.2">
      <c r="A233" s="188"/>
      <c r="B233" s="157"/>
      <c r="C233" s="30"/>
      <c r="D233" s="179"/>
      <c r="E233" s="179"/>
      <c r="F233" s="179"/>
      <c r="G233" s="168"/>
      <c r="H233" s="29"/>
      <c r="I233" s="179"/>
      <c r="J233" s="179"/>
      <c r="K233" s="179"/>
      <c r="L233" s="174"/>
      <c r="M233" s="30"/>
      <c r="N233" s="179"/>
      <c r="O233" s="179"/>
      <c r="P233" s="179"/>
      <c r="Q233" s="168"/>
      <c r="R233" s="29"/>
      <c r="S233" s="179"/>
      <c r="T233" s="179"/>
      <c r="U233" s="179"/>
      <c r="V233" s="179"/>
      <c r="W233" s="179"/>
      <c r="X233" s="179"/>
      <c r="Y233" s="179"/>
      <c r="Z233" s="179"/>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c r="AV233" s="174"/>
      <c r="AW233" s="425"/>
      <c r="AX233" s="425"/>
      <c r="AY233" s="425"/>
      <c r="AZ233" s="199"/>
      <c r="BA233" s="586"/>
      <c r="BB233" s="585"/>
      <c r="BC233" s="430"/>
      <c r="BD233" s="422"/>
      <c r="BE233" s="422"/>
      <c r="BF233" s="422"/>
      <c r="BG233" s="434"/>
      <c r="BH233" s="430"/>
      <c r="BI233" s="422"/>
      <c r="BJ233" s="422"/>
      <c r="BK233" s="422"/>
      <c r="BL233" s="434"/>
      <c r="BM233" s="430"/>
      <c r="BN233" s="422"/>
      <c r="BO233" s="422"/>
      <c r="BP233" s="422"/>
      <c r="BQ233" s="434"/>
      <c r="BR233" s="430"/>
      <c r="BS233" s="422"/>
      <c r="BT233" s="422"/>
      <c r="BU233" s="422"/>
      <c r="BV233" s="422"/>
      <c r="BW233" s="422"/>
      <c r="BX233" s="422"/>
      <c r="BY233" s="423"/>
      <c r="BZ233" s="423"/>
      <c r="CA233" s="423"/>
      <c r="CB233" s="423"/>
      <c r="CC233" s="423"/>
      <c r="CD233" s="423"/>
      <c r="CE233" s="423"/>
      <c r="CF233" s="423"/>
      <c r="CG233" s="423"/>
      <c r="CH233" s="423"/>
      <c r="CI233" s="423"/>
      <c r="CJ233" s="423"/>
      <c r="CK233" s="423"/>
      <c r="CL233" s="423"/>
      <c r="CM233" s="423"/>
      <c r="CN233" s="423"/>
      <c r="CO233" s="423"/>
      <c r="CP233" s="423"/>
      <c r="CQ233" s="423"/>
      <c r="CR233" s="423"/>
      <c r="CS233" s="423"/>
      <c r="CT233" s="423"/>
      <c r="CU233" s="423"/>
      <c r="CV233" s="423"/>
      <c r="CW233" s="6"/>
      <c r="CX233" s="6"/>
      <c r="CY233" s="6"/>
      <c r="CZ233" s="6"/>
    </row>
    <row r="234" s="337" customFormat="true" ht="15" customHeight="true" x14ac:dyDescent="0.2">
      <c r="A234" s="188"/>
      <c r="B234" s="157"/>
      <c r="C234" s="30"/>
      <c r="D234" s="179"/>
      <c r="E234" s="179"/>
      <c r="F234" s="179"/>
      <c r="G234" s="168"/>
      <c r="H234" s="29"/>
      <c r="I234" s="179"/>
      <c r="J234" s="179"/>
      <c r="K234" s="179"/>
      <c r="L234" s="174"/>
      <c r="M234" s="30"/>
      <c r="N234" s="179"/>
      <c r="O234" s="179"/>
      <c r="P234" s="179"/>
      <c r="Q234" s="168"/>
      <c r="R234" s="29"/>
      <c r="S234" s="179"/>
      <c r="T234" s="179"/>
      <c r="U234" s="179"/>
      <c r="V234" s="179"/>
      <c r="W234" s="179"/>
      <c r="X234" s="179"/>
      <c r="Y234" s="179"/>
      <c r="Z234" s="179"/>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c r="AV234" s="174"/>
      <c r="AW234" s="425"/>
      <c r="AX234" s="425"/>
      <c r="AY234" s="425"/>
      <c r="AZ234" s="199"/>
      <c r="BA234" s="586"/>
      <c r="BB234" s="585"/>
      <c r="BC234" s="430"/>
      <c r="BD234" s="422"/>
      <c r="BE234" s="422"/>
      <c r="BF234" s="422"/>
      <c r="BG234" s="434"/>
      <c r="BH234" s="430"/>
      <c r="BI234" s="422"/>
      <c r="BJ234" s="422"/>
      <c r="BK234" s="422"/>
      <c r="BL234" s="434"/>
      <c r="BM234" s="430"/>
      <c r="BN234" s="422"/>
      <c r="BO234" s="422"/>
      <c r="BP234" s="422"/>
      <c r="BQ234" s="434"/>
      <c r="BR234" s="430"/>
      <c r="BS234" s="422"/>
      <c r="BT234" s="422"/>
      <c r="BU234" s="422"/>
      <c r="BV234" s="422"/>
      <c r="BW234" s="422"/>
      <c r="BX234" s="422"/>
      <c r="BY234" s="423"/>
      <c r="BZ234" s="423"/>
      <c r="CA234" s="423"/>
      <c r="CB234" s="423"/>
      <c r="CC234" s="423"/>
      <c r="CD234" s="423"/>
      <c r="CE234" s="423"/>
      <c r="CF234" s="423"/>
      <c r="CG234" s="423"/>
      <c r="CH234" s="423"/>
      <c r="CI234" s="423"/>
      <c r="CJ234" s="423"/>
      <c r="CK234" s="423"/>
      <c r="CL234" s="423"/>
      <c r="CM234" s="423"/>
      <c r="CN234" s="423"/>
      <c r="CO234" s="423"/>
      <c r="CP234" s="423"/>
      <c r="CQ234" s="423"/>
      <c r="CR234" s="423"/>
      <c r="CS234" s="423"/>
      <c r="CT234" s="423"/>
      <c r="CU234" s="423"/>
      <c r="CV234" s="423"/>
      <c r="CW234" s="6"/>
      <c r="CX234" s="6"/>
      <c r="CY234" s="6"/>
      <c r="CZ234" s="6"/>
    </row>
    <row r="235" s="337" customFormat="true" ht="15" customHeight="true" x14ac:dyDescent="0.2">
      <c r="A235" s="188"/>
      <c r="B235" s="157"/>
      <c r="C235" s="30"/>
      <c r="D235" s="179"/>
      <c r="E235" s="179"/>
      <c r="F235" s="179"/>
      <c r="G235" s="168"/>
      <c r="H235" s="29"/>
      <c r="I235" s="179"/>
      <c r="J235" s="179"/>
      <c r="K235" s="179"/>
      <c r="L235" s="174"/>
      <c r="M235" s="30"/>
      <c r="N235" s="179"/>
      <c r="O235" s="179"/>
      <c r="P235" s="179"/>
      <c r="Q235" s="168"/>
      <c r="R235" s="29"/>
      <c r="S235" s="179"/>
      <c r="T235" s="179"/>
      <c r="U235" s="179"/>
      <c r="V235" s="179"/>
      <c r="W235" s="179"/>
      <c r="X235" s="179"/>
      <c r="Y235" s="179"/>
      <c r="Z235" s="179"/>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c r="AV235" s="174"/>
      <c r="AW235" s="425"/>
      <c r="AX235" s="425"/>
      <c r="AY235" s="425"/>
      <c r="AZ235" s="199"/>
      <c r="BA235" s="586"/>
      <c r="BB235" s="585"/>
      <c r="BC235" s="430"/>
      <c r="BD235" s="422"/>
      <c r="BE235" s="422"/>
      <c r="BF235" s="422"/>
      <c r="BG235" s="434"/>
      <c r="BH235" s="430"/>
      <c r="BI235" s="422"/>
      <c r="BJ235" s="422"/>
      <c r="BK235" s="422"/>
      <c r="BL235" s="434"/>
      <c r="BM235" s="430"/>
      <c r="BN235" s="422"/>
      <c r="BO235" s="422"/>
      <c r="BP235" s="422"/>
      <c r="BQ235" s="434"/>
      <c r="BR235" s="430"/>
      <c r="BS235" s="422"/>
      <c r="BT235" s="422"/>
      <c r="BU235" s="422"/>
      <c r="BV235" s="422"/>
      <c r="BW235" s="422"/>
      <c r="BX235" s="422"/>
      <c r="BY235" s="423"/>
      <c r="BZ235" s="423"/>
      <c r="CA235" s="423"/>
      <c r="CB235" s="423"/>
      <c r="CC235" s="423"/>
      <c r="CD235" s="423"/>
      <c r="CE235" s="423"/>
      <c r="CF235" s="423"/>
      <c r="CG235" s="423"/>
      <c r="CH235" s="423"/>
      <c r="CI235" s="423"/>
      <c r="CJ235" s="423"/>
      <c r="CK235" s="423"/>
      <c r="CL235" s="423"/>
      <c r="CM235" s="423"/>
      <c r="CN235" s="423"/>
      <c r="CO235" s="423"/>
      <c r="CP235" s="423"/>
      <c r="CQ235" s="423"/>
      <c r="CR235" s="423"/>
      <c r="CS235" s="423"/>
      <c r="CT235" s="423"/>
      <c r="CU235" s="423"/>
      <c r="CV235" s="423"/>
      <c r="CW235" s="6"/>
      <c r="CX235" s="6"/>
      <c r="CY235" s="6"/>
      <c r="CZ235" s="6"/>
    </row>
    <row r="236" s="337" customFormat="true" ht="15" customHeight="true" x14ac:dyDescent="0.2">
      <c r="A236" s="188"/>
      <c r="B236" s="157"/>
      <c r="C236" s="30"/>
      <c r="D236" s="179"/>
      <c r="E236" s="179"/>
      <c r="F236" s="179"/>
      <c r="G236" s="168"/>
      <c r="H236" s="29"/>
      <c r="I236" s="179"/>
      <c r="J236" s="179"/>
      <c r="K236" s="179"/>
      <c r="L236" s="174"/>
      <c r="M236" s="30"/>
      <c r="N236" s="179"/>
      <c r="O236" s="179"/>
      <c r="P236" s="179"/>
      <c r="Q236" s="168"/>
      <c r="R236" s="29"/>
      <c r="S236" s="179"/>
      <c r="T236" s="179"/>
      <c r="U236" s="179"/>
      <c r="V236" s="179"/>
      <c r="W236" s="179"/>
      <c r="X236" s="179"/>
      <c r="Y236" s="179"/>
      <c r="Z236" s="179"/>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c r="AV236" s="174"/>
      <c r="AW236" s="425"/>
      <c r="AX236" s="425"/>
      <c r="AY236" s="425"/>
      <c r="AZ236" s="199"/>
      <c r="BA236" s="586"/>
      <c r="BB236" s="585"/>
      <c r="BC236" s="430"/>
      <c r="BD236" s="422"/>
      <c r="BE236" s="422"/>
      <c r="BF236" s="422"/>
      <c r="BG236" s="434"/>
      <c r="BH236" s="430"/>
      <c r="BI236" s="422"/>
      <c r="BJ236" s="422"/>
      <c r="BK236" s="422"/>
      <c r="BL236" s="434"/>
      <c r="BM236" s="430"/>
      <c r="BN236" s="422"/>
      <c r="BO236" s="422"/>
      <c r="BP236" s="422"/>
      <c r="BQ236" s="434"/>
      <c r="BR236" s="430"/>
      <c r="BS236" s="422"/>
      <c r="BT236" s="422"/>
      <c r="BU236" s="422"/>
      <c r="BV236" s="422"/>
      <c r="BW236" s="422"/>
      <c r="BX236" s="422"/>
      <c r="BY236" s="423"/>
      <c r="BZ236" s="423"/>
      <c r="CA236" s="423"/>
      <c r="CB236" s="423"/>
      <c r="CC236" s="423"/>
      <c r="CD236" s="423"/>
      <c r="CE236" s="423"/>
      <c r="CF236" s="423"/>
      <c r="CG236" s="423"/>
      <c r="CH236" s="423"/>
      <c r="CI236" s="423"/>
      <c r="CJ236" s="423"/>
      <c r="CK236" s="423"/>
      <c r="CL236" s="423"/>
      <c r="CM236" s="423"/>
      <c r="CN236" s="423"/>
      <c r="CO236" s="423"/>
      <c r="CP236" s="423"/>
      <c r="CQ236" s="423"/>
      <c r="CR236" s="423"/>
      <c r="CS236" s="423"/>
      <c r="CT236" s="423"/>
      <c r="CU236" s="423"/>
      <c r="CV236" s="423"/>
      <c r="CW236" s="6"/>
      <c r="CX236" s="6"/>
      <c r="CY236" s="6"/>
      <c r="CZ236" s="6"/>
    </row>
    <row r="237" s="337" customFormat="true" ht="15" customHeight="true" x14ac:dyDescent="0.2">
      <c r="A237" s="188"/>
      <c r="B237" s="157"/>
      <c r="C237" s="30"/>
      <c r="D237" s="179"/>
      <c r="E237" s="179"/>
      <c r="F237" s="179"/>
      <c r="G237" s="168"/>
      <c r="H237" s="29"/>
      <c r="I237" s="179"/>
      <c r="J237" s="179"/>
      <c r="K237" s="179"/>
      <c r="L237" s="174"/>
      <c r="M237" s="30"/>
      <c r="N237" s="179"/>
      <c r="O237" s="179"/>
      <c r="P237" s="179"/>
      <c r="Q237" s="168"/>
      <c r="R237" s="29"/>
      <c r="S237" s="179"/>
      <c r="T237" s="179"/>
      <c r="U237" s="179"/>
      <c r="V237" s="179"/>
      <c r="W237" s="179"/>
      <c r="X237" s="179"/>
      <c r="Y237" s="179"/>
      <c r="Z237" s="179"/>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c r="AV237" s="174"/>
      <c r="AW237" s="425"/>
      <c r="AX237" s="425"/>
      <c r="AY237" s="425"/>
      <c r="AZ237" s="199"/>
      <c r="BA237" s="586"/>
      <c r="BB237" s="585"/>
      <c r="BC237" s="430"/>
      <c r="BD237" s="422"/>
      <c r="BE237" s="422"/>
      <c r="BF237" s="422"/>
      <c r="BG237" s="434"/>
      <c r="BH237" s="430"/>
      <c r="BI237" s="422"/>
      <c r="BJ237" s="422"/>
      <c r="BK237" s="422"/>
      <c r="BL237" s="434"/>
      <c r="BM237" s="430"/>
      <c r="BN237" s="422"/>
      <c r="BO237" s="422"/>
      <c r="BP237" s="422"/>
      <c r="BQ237" s="434"/>
      <c r="BR237" s="430"/>
      <c r="BS237" s="422"/>
      <c r="BT237" s="422"/>
      <c r="BU237" s="422"/>
      <c r="BV237" s="422"/>
      <c r="BW237" s="422"/>
      <c r="BX237" s="422"/>
      <c r="BY237" s="423"/>
      <c r="BZ237" s="423"/>
      <c r="CA237" s="423"/>
      <c r="CB237" s="423"/>
      <c r="CC237" s="423"/>
      <c r="CD237" s="423"/>
      <c r="CE237" s="423"/>
      <c r="CF237" s="423"/>
      <c r="CG237" s="423"/>
      <c r="CH237" s="423"/>
      <c r="CI237" s="423"/>
      <c r="CJ237" s="423"/>
      <c r="CK237" s="423"/>
      <c r="CL237" s="423"/>
      <c r="CM237" s="423"/>
      <c r="CN237" s="423"/>
      <c r="CO237" s="423"/>
      <c r="CP237" s="423"/>
      <c r="CQ237" s="423"/>
      <c r="CR237" s="423"/>
      <c r="CS237" s="423"/>
      <c r="CT237" s="423"/>
      <c r="CU237" s="423"/>
      <c r="CV237" s="423"/>
      <c r="CW237" s="6"/>
      <c r="CX237" s="6"/>
      <c r="CY237" s="6"/>
      <c r="CZ237" s="6"/>
    </row>
    <row r="238" s="337" customFormat="true" ht="15" customHeight="true" x14ac:dyDescent="0.2">
      <c r="A238" s="188"/>
      <c r="B238" s="157"/>
      <c r="C238" s="30"/>
      <c r="D238" s="179"/>
      <c r="E238" s="179"/>
      <c r="F238" s="179"/>
      <c r="G238" s="168"/>
      <c r="H238" s="29"/>
      <c r="I238" s="179"/>
      <c r="J238" s="179"/>
      <c r="K238" s="179"/>
      <c r="L238" s="174"/>
      <c r="M238" s="30"/>
      <c r="N238" s="179"/>
      <c r="O238" s="179"/>
      <c r="P238" s="179"/>
      <c r="Q238" s="168"/>
      <c r="R238" s="29"/>
      <c r="S238" s="179"/>
      <c r="T238" s="179"/>
      <c r="U238" s="179"/>
      <c r="V238" s="179"/>
      <c r="W238" s="179"/>
      <c r="X238" s="179"/>
      <c r="Y238" s="179"/>
      <c r="Z238" s="179"/>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c r="AV238" s="174"/>
      <c r="AW238" s="425"/>
      <c r="AX238" s="425"/>
      <c r="AY238" s="425"/>
      <c r="AZ238" s="199"/>
      <c r="BA238" s="586"/>
      <c r="BB238" s="585"/>
      <c r="BC238" s="430"/>
      <c r="BD238" s="422"/>
      <c r="BE238" s="422"/>
      <c r="BF238" s="422"/>
      <c r="BG238" s="434"/>
      <c r="BH238" s="430"/>
      <c r="BI238" s="422"/>
      <c r="BJ238" s="422"/>
      <c r="BK238" s="422"/>
      <c r="BL238" s="434"/>
      <c r="BM238" s="430"/>
      <c r="BN238" s="422"/>
      <c r="BO238" s="422"/>
      <c r="BP238" s="422"/>
      <c r="BQ238" s="434"/>
      <c r="BR238" s="430"/>
      <c r="BS238" s="422"/>
      <c r="BT238" s="422"/>
      <c r="BU238" s="422"/>
      <c r="BV238" s="422"/>
      <c r="BW238" s="422"/>
      <c r="BX238" s="422"/>
      <c r="BY238" s="423"/>
      <c r="BZ238" s="423"/>
      <c r="CA238" s="423"/>
      <c r="CB238" s="423"/>
      <c r="CC238" s="423"/>
      <c r="CD238" s="423"/>
      <c r="CE238" s="423"/>
      <c r="CF238" s="423"/>
      <c r="CG238" s="423"/>
      <c r="CH238" s="423"/>
      <c r="CI238" s="423"/>
      <c r="CJ238" s="423"/>
      <c r="CK238" s="423"/>
      <c r="CL238" s="423"/>
      <c r="CM238" s="423"/>
      <c r="CN238" s="423"/>
      <c r="CO238" s="423"/>
      <c r="CP238" s="423"/>
      <c r="CQ238" s="423"/>
      <c r="CR238" s="423"/>
      <c r="CS238" s="423"/>
      <c r="CT238" s="423"/>
      <c r="CU238" s="423"/>
      <c r="CV238" s="423"/>
      <c r="CW238" s="6"/>
      <c r="CX238" s="6"/>
      <c r="CY238" s="6"/>
      <c r="CZ238" s="6"/>
    </row>
    <row r="239" s="337" customFormat="true" ht="15" customHeight="true" x14ac:dyDescent="0.2">
      <c r="A239" s="188"/>
      <c r="B239" s="157"/>
      <c r="C239" s="30"/>
      <c r="D239" s="179"/>
      <c r="E239" s="179"/>
      <c r="F239" s="179"/>
      <c r="G239" s="168"/>
      <c r="H239" s="29"/>
      <c r="I239" s="179"/>
      <c r="J239" s="179"/>
      <c r="K239" s="179"/>
      <c r="L239" s="174"/>
      <c r="M239" s="30"/>
      <c r="N239" s="179"/>
      <c r="O239" s="179"/>
      <c r="P239" s="179"/>
      <c r="Q239" s="168"/>
      <c r="R239" s="29"/>
      <c r="S239" s="179"/>
      <c r="T239" s="179"/>
      <c r="U239" s="179"/>
      <c r="V239" s="179"/>
      <c r="W239" s="179"/>
      <c r="X239" s="179"/>
      <c r="Y239" s="179"/>
      <c r="Z239" s="179"/>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c r="AV239" s="174"/>
      <c r="AW239" s="425"/>
      <c r="AX239" s="425"/>
      <c r="AY239" s="425"/>
      <c r="AZ239" s="199"/>
      <c r="BA239" s="586"/>
      <c r="BB239" s="585"/>
      <c r="BC239" s="430"/>
      <c r="BD239" s="422"/>
      <c r="BE239" s="422"/>
      <c r="BF239" s="422"/>
      <c r="BG239" s="434"/>
      <c r="BH239" s="430"/>
      <c r="BI239" s="422"/>
      <c r="BJ239" s="422"/>
      <c r="BK239" s="422"/>
      <c r="BL239" s="434"/>
      <c r="BM239" s="430"/>
      <c r="BN239" s="422"/>
      <c r="BO239" s="422"/>
      <c r="BP239" s="422"/>
      <c r="BQ239" s="434"/>
      <c r="BR239" s="430"/>
      <c r="BS239" s="422"/>
      <c r="BT239" s="422"/>
      <c r="BU239" s="422"/>
      <c r="BV239" s="422"/>
      <c r="BW239" s="422"/>
      <c r="BX239" s="422"/>
      <c r="BY239" s="423"/>
      <c r="BZ239" s="423"/>
      <c r="CA239" s="423"/>
      <c r="CB239" s="423"/>
      <c r="CC239" s="423"/>
      <c r="CD239" s="423"/>
      <c r="CE239" s="423"/>
      <c r="CF239" s="423"/>
      <c r="CG239" s="423"/>
      <c r="CH239" s="423"/>
      <c r="CI239" s="423"/>
      <c r="CJ239" s="423"/>
      <c r="CK239" s="423"/>
      <c r="CL239" s="423"/>
      <c r="CM239" s="423"/>
      <c r="CN239" s="423"/>
      <c r="CO239" s="423"/>
      <c r="CP239" s="423"/>
      <c r="CQ239" s="423"/>
      <c r="CR239" s="423"/>
      <c r="CS239" s="423"/>
      <c r="CT239" s="423"/>
      <c r="CU239" s="423"/>
      <c r="CV239" s="423"/>
      <c r="CW239" s="6"/>
      <c r="CX239" s="6"/>
      <c r="CY239" s="6"/>
      <c r="CZ239" s="6"/>
    </row>
    <row r="240" s="337" customFormat="true" ht="15" customHeight="true" x14ac:dyDescent="0.2">
      <c r="A240" s="188"/>
      <c r="B240" s="157"/>
      <c r="C240" s="30"/>
      <c r="D240" s="179"/>
      <c r="E240" s="179"/>
      <c r="F240" s="179"/>
      <c r="G240" s="168"/>
      <c r="H240" s="29"/>
      <c r="I240" s="179"/>
      <c r="J240" s="179"/>
      <c r="K240" s="179"/>
      <c r="L240" s="174"/>
      <c r="M240" s="30"/>
      <c r="N240" s="179"/>
      <c r="O240" s="179"/>
      <c r="P240" s="179"/>
      <c r="Q240" s="168"/>
      <c r="R240" s="29"/>
      <c r="S240" s="179"/>
      <c r="T240" s="179"/>
      <c r="U240" s="179"/>
      <c r="V240" s="179"/>
      <c r="W240" s="179"/>
      <c r="X240" s="179"/>
      <c r="Y240" s="179"/>
      <c r="Z240" s="179"/>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c r="AV240" s="174"/>
      <c r="AW240" s="425"/>
      <c r="AX240" s="425"/>
      <c r="AY240" s="425"/>
      <c r="AZ240" s="199"/>
      <c r="BA240" s="586"/>
      <c r="BB240" s="585"/>
      <c r="BC240" s="430"/>
      <c r="BD240" s="422"/>
      <c r="BE240" s="422"/>
      <c r="BF240" s="422"/>
      <c r="BG240" s="434"/>
      <c r="BH240" s="430"/>
      <c r="BI240" s="422"/>
      <c r="BJ240" s="422"/>
      <c r="BK240" s="422"/>
      <c r="BL240" s="434"/>
      <c r="BM240" s="430"/>
      <c r="BN240" s="422"/>
      <c r="BO240" s="422"/>
      <c r="BP240" s="422"/>
      <c r="BQ240" s="434"/>
      <c r="BR240" s="430"/>
      <c r="BS240" s="422"/>
      <c r="BT240" s="422"/>
      <c r="BU240" s="422"/>
      <c r="BV240" s="422"/>
      <c r="BW240" s="422"/>
      <c r="BX240" s="422"/>
      <c r="BY240" s="423"/>
      <c r="BZ240" s="423"/>
      <c r="CA240" s="423"/>
      <c r="CB240" s="423"/>
      <c r="CC240" s="423"/>
      <c r="CD240" s="423"/>
      <c r="CE240" s="423"/>
      <c r="CF240" s="423"/>
      <c r="CG240" s="423"/>
      <c r="CH240" s="423"/>
      <c r="CI240" s="423"/>
      <c r="CJ240" s="423"/>
      <c r="CK240" s="423"/>
      <c r="CL240" s="423"/>
      <c r="CM240" s="423"/>
      <c r="CN240" s="423"/>
      <c r="CO240" s="423"/>
      <c r="CP240" s="423"/>
      <c r="CQ240" s="423"/>
      <c r="CR240" s="423"/>
      <c r="CS240" s="423"/>
      <c r="CT240" s="423"/>
      <c r="CU240" s="423"/>
      <c r="CV240" s="423"/>
      <c r="CW240" s="6"/>
      <c r="CX240" s="6"/>
      <c r="CY240" s="6"/>
      <c r="CZ240" s="6"/>
    </row>
    <row r="241" s="337" customFormat="true" ht="15" customHeight="true" x14ac:dyDescent="0.2">
      <c r="A241" s="188"/>
      <c r="B241" s="157"/>
      <c r="C241" s="30"/>
      <c r="D241" s="179"/>
      <c r="E241" s="179"/>
      <c r="F241" s="179"/>
      <c r="G241" s="168"/>
      <c r="H241" s="29"/>
      <c r="I241" s="179"/>
      <c r="J241" s="179"/>
      <c r="K241" s="179"/>
      <c r="L241" s="174"/>
      <c r="M241" s="30"/>
      <c r="N241" s="179"/>
      <c r="O241" s="179"/>
      <c r="P241" s="179"/>
      <c r="Q241" s="168"/>
      <c r="R241" s="29"/>
      <c r="S241" s="179"/>
      <c r="T241" s="179"/>
      <c r="U241" s="179"/>
      <c r="V241" s="179"/>
      <c r="W241" s="179"/>
      <c r="X241" s="179"/>
      <c r="Y241" s="179"/>
      <c r="Z241" s="179"/>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c r="AV241" s="174"/>
      <c r="AW241" s="425"/>
      <c r="AX241" s="425"/>
      <c r="AY241" s="425"/>
      <c r="AZ241" s="199"/>
      <c r="BA241" s="586"/>
      <c r="BB241" s="585"/>
      <c r="BC241" s="430"/>
      <c r="BD241" s="422"/>
      <c r="BE241" s="422"/>
      <c r="BF241" s="422"/>
      <c r="BG241" s="434"/>
      <c r="BH241" s="430"/>
      <c r="BI241" s="422"/>
      <c r="BJ241" s="422"/>
      <c r="BK241" s="422"/>
      <c r="BL241" s="434"/>
      <c r="BM241" s="430"/>
      <c r="BN241" s="422"/>
      <c r="BO241" s="422"/>
      <c r="BP241" s="422"/>
      <c r="BQ241" s="434"/>
      <c r="BR241" s="430"/>
      <c r="BS241" s="422"/>
      <c r="BT241" s="422"/>
      <c r="BU241" s="422"/>
      <c r="BV241" s="422"/>
      <c r="BW241" s="422"/>
      <c r="BX241" s="422"/>
      <c r="BY241" s="423"/>
      <c r="BZ241" s="423"/>
      <c r="CA241" s="423"/>
      <c r="CB241" s="423"/>
      <c r="CC241" s="423"/>
      <c r="CD241" s="423"/>
      <c r="CE241" s="423"/>
      <c r="CF241" s="423"/>
      <c r="CG241" s="423"/>
      <c r="CH241" s="423"/>
      <c r="CI241" s="423"/>
      <c r="CJ241" s="423"/>
      <c r="CK241" s="423"/>
      <c r="CL241" s="423"/>
      <c r="CM241" s="423"/>
      <c r="CN241" s="423"/>
      <c r="CO241" s="423"/>
      <c r="CP241" s="423"/>
      <c r="CQ241" s="423"/>
      <c r="CR241" s="423"/>
      <c r="CS241" s="423"/>
      <c r="CT241" s="423"/>
      <c r="CU241" s="423"/>
      <c r="CV241" s="423"/>
      <c r="CW241" s="6"/>
      <c r="CX241" s="6"/>
      <c r="CY241" s="6"/>
      <c r="CZ241" s="6"/>
    </row>
    <row r="242" s="337" customFormat="true" ht="15" customHeight="true" x14ac:dyDescent="0.2">
      <c r="A242" s="188"/>
      <c r="B242" s="157"/>
      <c r="C242" s="30"/>
      <c r="D242" s="179"/>
      <c r="E242" s="179"/>
      <c r="F242" s="179"/>
      <c r="G242" s="168"/>
      <c r="H242" s="29"/>
      <c r="I242" s="179"/>
      <c r="J242" s="179"/>
      <c r="K242" s="179"/>
      <c r="L242" s="174"/>
      <c r="M242" s="30"/>
      <c r="N242" s="179"/>
      <c r="O242" s="179"/>
      <c r="P242" s="179"/>
      <c r="Q242" s="168"/>
      <c r="R242" s="29"/>
      <c r="S242" s="179"/>
      <c r="T242" s="179"/>
      <c r="U242" s="179"/>
      <c r="V242" s="179"/>
      <c r="W242" s="179"/>
      <c r="X242" s="179"/>
      <c r="Y242" s="179"/>
      <c r="Z242" s="179"/>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c r="AV242" s="174"/>
      <c r="AW242" s="425"/>
      <c r="AX242" s="425"/>
      <c r="AY242" s="425"/>
      <c r="AZ242" s="199"/>
      <c r="BA242" s="586"/>
      <c r="BB242" s="585"/>
      <c r="BC242" s="430"/>
      <c r="BD242" s="422"/>
      <c r="BE242" s="422"/>
      <c r="BF242" s="422"/>
      <c r="BG242" s="434"/>
      <c r="BH242" s="430"/>
      <c r="BI242" s="422"/>
      <c r="BJ242" s="422"/>
      <c r="BK242" s="422"/>
      <c r="BL242" s="434"/>
      <c r="BM242" s="430"/>
      <c r="BN242" s="422"/>
      <c r="BO242" s="422"/>
      <c r="BP242" s="422"/>
      <c r="BQ242" s="434"/>
      <c r="BR242" s="430"/>
      <c r="BS242" s="422"/>
      <c r="BT242" s="422"/>
      <c r="BU242" s="422"/>
      <c r="BV242" s="422"/>
      <c r="BW242" s="422"/>
      <c r="BX242" s="422"/>
      <c r="BY242" s="423"/>
      <c r="BZ242" s="423"/>
      <c r="CA242" s="423"/>
      <c r="CB242" s="423"/>
      <c r="CC242" s="423"/>
      <c r="CD242" s="423"/>
      <c r="CE242" s="423"/>
      <c r="CF242" s="423"/>
      <c r="CG242" s="423"/>
      <c r="CH242" s="423"/>
      <c r="CI242" s="423"/>
      <c r="CJ242" s="423"/>
      <c r="CK242" s="423"/>
      <c r="CL242" s="423"/>
      <c r="CM242" s="423"/>
      <c r="CN242" s="423"/>
      <c r="CO242" s="423"/>
      <c r="CP242" s="423"/>
      <c r="CQ242" s="423"/>
      <c r="CR242" s="423"/>
      <c r="CS242" s="423"/>
      <c r="CT242" s="423"/>
      <c r="CU242" s="423"/>
      <c r="CV242" s="423"/>
      <c r="CW242" s="6"/>
      <c r="CX242" s="6"/>
      <c r="CY242" s="6"/>
      <c r="CZ242" s="6"/>
    </row>
    <row r="243" s="337" customFormat="true" ht="15" customHeight="true" x14ac:dyDescent="0.2">
      <c r="A243" s="188"/>
      <c r="B243" s="157"/>
      <c r="C243" s="30"/>
      <c r="D243" s="179"/>
      <c r="E243" s="179"/>
      <c r="F243" s="179"/>
      <c r="G243" s="168"/>
      <c r="H243" s="29"/>
      <c r="I243" s="179"/>
      <c r="J243" s="179"/>
      <c r="K243" s="179"/>
      <c r="L243" s="174"/>
      <c r="M243" s="30"/>
      <c r="N243" s="179"/>
      <c r="O243" s="179"/>
      <c r="P243" s="179"/>
      <c r="Q243" s="168"/>
      <c r="R243" s="29"/>
      <c r="S243" s="179"/>
      <c r="T243" s="179"/>
      <c r="U243" s="179"/>
      <c r="V243" s="179"/>
      <c r="W243" s="179"/>
      <c r="X243" s="179"/>
      <c r="Y243" s="179"/>
      <c r="Z243" s="179"/>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c r="AV243" s="174"/>
      <c r="AW243" s="425"/>
      <c r="AX243" s="425"/>
      <c r="AY243" s="425"/>
      <c r="AZ243" s="199"/>
      <c r="BA243" s="586"/>
      <c r="BB243" s="585"/>
      <c r="BC243" s="430"/>
      <c r="BD243" s="422"/>
      <c r="BE243" s="422"/>
      <c r="BF243" s="422"/>
      <c r="BG243" s="434"/>
      <c r="BH243" s="430"/>
      <c r="BI243" s="422"/>
      <c r="BJ243" s="422"/>
      <c r="BK243" s="422"/>
      <c r="BL243" s="434"/>
      <c r="BM243" s="430"/>
      <c r="BN243" s="422"/>
      <c r="BO243" s="422"/>
      <c r="BP243" s="422"/>
      <c r="BQ243" s="434"/>
      <c r="BR243" s="430"/>
      <c r="BS243" s="422"/>
      <c r="BT243" s="422"/>
      <c r="BU243" s="422"/>
      <c r="BV243" s="422"/>
      <c r="BW243" s="422"/>
      <c r="BX243" s="422"/>
      <c r="BY243" s="423"/>
      <c r="BZ243" s="423"/>
      <c r="CA243" s="423"/>
      <c r="CB243" s="423"/>
      <c r="CC243" s="423"/>
      <c r="CD243" s="423"/>
      <c r="CE243" s="423"/>
      <c r="CF243" s="423"/>
      <c r="CG243" s="423"/>
      <c r="CH243" s="423"/>
      <c r="CI243" s="423"/>
      <c r="CJ243" s="423"/>
      <c r="CK243" s="423"/>
      <c r="CL243" s="423"/>
      <c r="CM243" s="423"/>
      <c r="CN243" s="423"/>
      <c r="CO243" s="423"/>
      <c r="CP243" s="423"/>
      <c r="CQ243" s="423"/>
      <c r="CR243" s="423"/>
      <c r="CS243" s="423"/>
      <c r="CT243" s="423"/>
      <c r="CU243" s="423"/>
      <c r="CV243" s="423"/>
      <c r="CW243" s="6"/>
      <c r="CX243" s="6"/>
      <c r="CY243" s="6"/>
      <c r="CZ243" s="6"/>
    </row>
    <row r="244" s="337" customFormat="true" ht="15" customHeight="true" x14ac:dyDescent="0.2">
      <c r="A244" s="188"/>
      <c r="B244" s="157"/>
      <c r="C244" s="30"/>
      <c r="D244" s="179"/>
      <c r="E244" s="179"/>
      <c r="F244" s="179"/>
      <c r="G244" s="168"/>
      <c r="H244" s="29"/>
      <c r="I244" s="179"/>
      <c r="J244" s="179"/>
      <c r="K244" s="179"/>
      <c r="L244" s="174"/>
      <c r="M244" s="30"/>
      <c r="N244" s="179"/>
      <c r="O244" s="179"/>
      <c r="P244" s="179"/>
      <c r="Q244" s="168"/>
      <c r="R244" s="2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4"/>
      <c r="AW244" s="425"/>
      <c r="AX244" s="425"/>
      <c r="AY244" s="425"/>
      <c r="AZ244" s="199"/>
      <c r="BA244" s="586"/>
      <c r="BB244" s="585"/>
      <c r="BC244" s="430"/>
      <c r="BD244" s="422"/>
      <c r="BE244" s="422"/>
      <c r="BF244" s="422"/>
      <c r="BG244" s="434"/>
      <c r="BH244" s="430"/>
      <c r="BI244" s="422"/>
      <c r="BJ244" s="422"/>
      <c r="BK244" s="422"/>
      <c r="BL244" s="434"/>
      <c r="BM244" s="430"/>
      <c r="BN244" s="422"/>
      <c r="BO244" s="422"/>
      <c r="BP244" s="422"/>
      <c r="BQ244" s="434"/>
      <c r="BR244" s="430"/>
      <c r="BS244" s="422"/>
      <c r="BT244" s="422"/>
      <c r="BU244" s="422"/>
      <c r="BV244" s="422"/>
      <c r="BW244" s="422"/>
      <c r="BX244" s="422"/>
      <c r="BY244" s="423"/>
      <c r="BZ244" s="423"/>
      <c r="CA244" s="423"/>
      <c r="CB244" s="423"/>
      <c r="CC244" s="423"/>
      <c r="CD244" s="423"/>
      <c r="CE244" s="423"/>
      <c r="CF244" s="423"/>
      <c r="CG244" s="423"/>
      <c r="CH244" s="423"/>
      <c r="CI244" s="423"/>
      <c r="CJ244" s="423"/>
      <c r="CK244" s="423"/>
      <c r="CL244" s="423"/>
      <c r="CM244" s="423"/>
      <c r="CN244" s="423"/>
      <c r="CO244" s="423"/>
      <c r="CP244" s="423"/>
      <c r="CQ244" s="423"/>
      <c r="CR244" s="423"/>
      <c r="CS244" s="423"/>
      <c r="CT244" s="423"/>
      <c r="CU244" s="423"/>
      <c r="CV244" s="423"/>
      <c r="CW244" s="6"/>
      <c r="CX244" s="6"/>
      <c r="CY244" s="6"/>
      <c r="CZ244" s="6"/>
    </row>
    <row r="245" s="337" customFormat="true" ht="15" customHeight="true" x14ac:dyDescent="0.2">
      <c r="A245" s="188"/>
      <c r="B245" s="157"/>
      <c r="C245" s="30"/>
      <c r="D245" s="179"/>
      <c r="E245" s="179"/>
      <c r="F245" s="179"/>
      <c r="G245" s="168"/>
      <c r="H245" s="29"/>
      <c r="I245" s="179"/>
      <c r="J245" s="179"/>
      <c r="K245" s="179"/>
      <c r="L245" s="174"/>
      <c r="M245" s="30"/>
      <c r="N245" s="179"/>
      <c r="O245" s="179"/>
      <c r="P245" s="179"/>
      <c r="Q245" s="168"/>
      <c r="R245" s="2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4"/>
      <c r="AW245" s="425"/>
      <c r="AX245" s="425"/>
      <c r="AY245" s="425"/>
      <c r="AZ245" s="199"/>
      <c r="BA245" s="586"/>
      <c r="BB245" s="585"/>
      <c r="BC245" s="430"/>
      <c r="BD245" s="422"/>
      <c r="BE245" s="422"/>
      <c r="BF245" s="422"/>
      <c r="BG245" s="434"/>
      <c r="BH245" s="430"/>
      <c r="BI245" s="422"/>
      <c r="BJ245" s="422"/>
      <c r="BK245" s="422"/>
      <c r="BL245" s="434"/>
      <c r="BM245" s="430"/>
      <c r="BN245" s="422"/>
      <c r="BO245" s="422"/>
      <c r="BP245" s="422"/>
      <c r="BQ245" s="434"/>
      <c r="BR245" s="430"/>
      <c r="BS245" s="422"/>
      <c r="BT245" s="422"/>
      <c r="BU245" s="422"/>
      <c r="BV245" s="422"/>
      <c r="BW245" s="422"/>
      <c r="BX245" s="422"/>
      <c r="BY245" s="423"/>
      <c r="BZ245" s="423"/>
      <c r="CA245" s="423"/>
      <c r="CB245" s="423"/>
      <c r="CC245" s="423"/>
      <c r="CD245" s="423"/>
      <c r="CE245" s="423"/>
      <c r="CF245" s="423"/>
      <c r="CG245" s="423"/>
      <c r="CH245" s="423"/>
      <c r="CI245" s="423"/>
      <c r="CJ245" s="423"/>
      <c r="CK245" s="423"/>
      <c r="CL245" s="423"/>
      <c r="CM245" s="423"/>
      <c r="CN245" s="423"/>
      <c r="CO245" s="423"/>
      <c r="CP245" s="423"/>
      <c r="CQ245" s="423"/>
      <c r="CR245" s="423"/>
      <c r="CS245" s="423"/>
      <c r="CT245" s="423"/>
      <c r="CU245" s="423"/>
      <c r="CV245" s="423"/>
      <c r="CW245" s="6"/>
      <c r="CX245" s="6"/>
      <c r="CY245" s="6"/>
      <c r="CZ245" s="6"/>
    </row>
    <row r="246" s="337" customFormat="true" ht="15" customHeight="true" x14ac:dyDescent="0.2">
      <c r="A246" s="188"/>
      <c r="B246" s="157"/>
      <c r="C246" s="30"/>
      <c r="D246" s="179"/>
      <c r="E246" s="179"/>
      <c r="F246" s="179"/>
      <c r="G246" s="168"/>
      <c r="H246" s="29"/>
      <c r="I246" s="179"/>
      <c r="J246" s="179"/>
      <c r="K246" s="179"/>
      <c r="L246" s="174"/>
      <c r="M246" s="30"/>
      <c r="N246" s="179"/>
      <c r="O246" s="179"/>
      <c r="P246" s="179"/>
      <c r="Q246" s="168"/>
      <c r="R246" s="2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4"/>
      <c r="AW246" s="425"/>
      <c r="AX246" s="425"/>
      <c r="AY246" s="425"/>
      <c r="AZ246" s="199"/>
      <c r="BA246" s="586"/>
      <c r="BB246" s="585"/>
      <c r="BC246" s="430"/>
      <c r="BD246" s="422"/>
      <c r="BE246" s="422"/>
      <c r="BF246" s="422"/>
      <c r="BG246" s="434"/>
      <c r="BH246" s="430"/>
      <c r="BI246" s="422"/>
      <c r="BJ246" s="422"/>
      <c r="BK246" s="422"/>
      <c r="BL246" s="434"/>
      <c r="BM246" s="430"/>
      <c r="BN246" s="422"/>
      <c r="BO246" s="422"/>
      <c r="BP246" s="422"/>
      <c r="BQ246" s="434"/>
      <c r="BR246" s="430"/>
      <c r="BS246" s="422"/>
      <c r="BT246" s="422"/>
      <c r="BU246" s="422"/>
      <c r="BV246" s="422"/>
      <c r="BW246" s="422"/>
      <c r="BX246" s="422"/>
      <c r="BY246" s="423"/>
      <c r="BZ246" s="423"/>
      <c r="CA246" s="423"/>
      <c r="CB246" s="423"/>
      <c r="CC246" s="423"/>
      <c r="CD246" s="423"/>
      <c r="CE246" s="423"/>
      <c r="CF246" s="423"/>
      <c r="CG246" s="423"/>
      <c r="CH246" s="423"/>
      <c r="CI246" s="423"/>
      <c r="CJ246" s="423"/>
      <c r="CK246" s="423"/>
      <c r="CL246" s="423"/>
      <c r="CM246" s="423"/>
      <c r="CN246" s="423"/>
      <c r="CO246" s="423"/>
      <c r="CP246" s="423"/>
      <c r="CQ246" s="423"/>
      <c r="CR246" s="423"/>
      <c r="CS246" s="423"/>
      <c r="CT246" s="423"/>
      <c r="CU246" s="423"/>
      <c r="CV246" s="423"/>
      <c r="CW246" s="6"/>
      <c r="CX246" s="6"/>
      <c r="CY246" s="6"/>
      <c r="CZ246" s="6"/>
    </row>
    <row r="247" s="337" customFormat="true" ht="15" customHeight="true" x14ac:dyDescent="0.2">
      <c r="A247" s="188"/>
      <c r="B247" s="157"/>
      <c r="C247" s="30"/>
      <c r="D247" s="179"/>
      <c r="E247" s="179"/>
      <c r="F247" s="179"/>
      <c r="G247" s="168"/>
      <c r="H247" s="29"/>
      <c r="I247" s="179"/>
      <c r="J247" s="179"/>
      <c r="K247" s="179"/>
      <c r="L247" s="174"/>
      <c r="M247" s="30"/>
      <c r="N247" s="179"/>
      <c r="O247" s="179"/>
      <c r="P247" s="179"/>
      <c r="Q247" s="168"/>
      <c r="R247" s="29"/>
      <c r="S247" s="179"/>
      <c r="T247" s="179"/>
      <c r="U247" s="179"/>
      <c r="V247" s="179"/>
      <c r="W247" s="179"/>
      <c r="X247" s="179"/>
      <c r="Y247" s="179"/>
      <c r="Z247" s="179"/>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c r="AV247" s="174"/>
      <c r="AW247" s="425"/>
      <c r="AX247" s="425"/>
      <c r="AY247" s="425"/>
      <c r="AZ247" s="199"/>
      <c r="BA247" s="586"/>
      <c r="BB247" s="585"/>
      <c r="BC247" s="430"/>
      <c r="BD247" s="422"/>
      <c r="BE247" s="422"/>
      <c r="BF247" s="422"/>
      <c r="BG247" s="434"/>
      <c r="BH247" s="430"/>
      <c r="BI247" s="422"/>
      <c r="BJ247" s="422"/>
      <c r="BK247" s="422"/>
      <c r="BL247" s="434"/>
      <c r="BM247" s="430"/>
      <c r="BN247" s="422"/>
      <c r="BO247" s="422"/>
      <c r="BP247" s="422"/>
      <c r="BQ247" s="434"/>
      <c r="BR247" s="430"/>
      <c r="BS247" s="422"/>
      <c r="BT247" s="422"/>
      <c r="BU247" s="422"/>
      <c r="BV247" s="422"/>
      <c r="BW247" s="422"/>
      <c r="BX247" s="422"/>
      <c r="BY247" s="423"/>
      <c r="BZ247" s="423"/>
      <c r="CA247" s="423"/>
      <c r="CB247" s="423"/>
      <c r="CC247" s="423"/>
      <c r="CD247" s="423"/>
      <c r="CE247" s="423"/>
      <c r="CF247" s="423"/>
      <c r="CG247" s="423"/>
      <c r="CH247" s="423"/>
      <c r="CI247" s="423"/>
      <c r="CJ247" s="423"/>
      <c r="CK247" s="423"/>
      <c r="CL247" s="423"/>
      <c r="CM247" s="423"/>
      <c r="CN247" s="423"/>
      <c r="CO247" s="423"/>
      <c r="CP247" s="423"/>
      <c r="CQ247" s="423"/>
      <c r="CR247" s="423"/>
      <c r="CS247" s="423"/>
      <c r="CT247" s="423"/>
      <c r="CU247" s="423"/>
      <c r="CV247" s="423"/>
      <c r="CW247" s="6"/>
      <c r="CX247" s="6"/>
      <c r="CY247" s="6"/>
      <c r="CZ247" s="6"/>
    </row>
    <row r="248" s="337" customFormat="true" ht="15" customHeight="true" x14ac:dyDescent="0.2">
      <c r="A248" s="184"/>
      <c r="B248" s="146"/>
      <c r="C248" s="23"/>
      <c r="D248" s="130"/>
      <c r="E248" s="130"/>
      <c r="F248" s="130"/>
      <c r="G248" s="129"/>
      <c r="H248" s="22"/>
      <c r="I248" s="130"/>
      <c r="J248" s="130"/>
      <c r="K248" s="130"/>
      <c r="L248" s="21"/>
      <c r="M248" s="23"/>
      <c r="N248" s="130"/>
      <c r="O248" s="130"/>
      <c r="P248" s="130"/>
      <c r="Q248" s="129"/>
      <c r="R248" s="22"/>
      <c r="S248" s="130"/>
      <c r="T248" s="130"/>
      <c r="U248" s="130"/>
      <c r="V248" s="130"/>
      <c r="W248" s="130"/>
      <c r="X248" s="130"/>
      <c r="Y248" s="130"/>
      <c r="Z248" s="130"/>
      <c r="AA248" s="130"/>
      <c r="AB248" s="130"/>
      <c r="AC248" s="130"/>
      <c r="AD248" s="130"/>
      <c r="AE248" s="130"/>
      <c r="AF248" s="130"/>
      <c r="AG248" s="130"/>
      <c r="AH248" s="130"/>
      <c r="AI248" s="130"/>
      <c r="AJ248" s="130"/>
      <c r="AK248" s="130"/>
      <c r="AL248" s="130"/>
      <c r="AM248" s="130"/>
      <c r="AN248" s="130"/>
      <c r="AO248" s="130"/>
      <c r="AP248" s="130"/>
      <c r="AQ248" s="130"/>
      <c r="AR248" s="130"/>
      <c r="AS248" s="130"/>
      <c r="AT248" s="130"/>
      <c r="AU248" s="130"/>
      <c r="AV248" s="21"/>
      <c r="AW248" s="425"/>
      <c r="AX248" s="425"/>
      <c r="AY248" s="425"/>
      <c r="AZ248" s="199"/>
      <c r="BA248" s="586"/>
      <c r="BB248" s="585"/>
      <c r="BC248" s="433"/>
      <c r="BD248" s="432"/>
      <c r="BE248" s="432"/>
      <c r="BF248" s="432"/>
      <c r="BG248" s="436"/>
      <c r="BH248" s="433"/>
      <c r="BI248" s="432"/>
      <c r="BJ248" s="432"/>
      <c r="BK248" s="432"/>
      <c r="BL248" s="436"/>
      <c r="BM248" s="433"/>
      <c r="BN248" s="432"/>
      <c r="BO248" s="432"/>
      <c r="BP248" s="432"/>
      <c r="BQ248" s="436"/>
      <c r="BR248" s="433"/>
      <c r="BS248" s="432"/>
      <c r="BT248" s="432"/>
      <c r="BU248" s="432"/>
      <c r="BV248" s="432"/>
      <c r="BW248" s="432"/>
      <c r="BX248" s="432"/>
      <c r="BY248" s="435"/>
      <c r="BZ248" s="435"/>
      <c r="CA248" s="435"/>
      <c r="CB248" s="435"/>
      <c r="CC248" s="435"/>
      <c r="CD248" s="435"/>
      <c r="CE248" s="435"/>
      <c r="CF248" s="435"/>
      <c r="CG248" s="435"/>
      <c r="CH248" s="435"/>
      <c r="CI248" s="435"/>
      <c r="CJ248" s="435"/>
      <c r="CK248" s="435"/>
      <c r="CL248" s="435"/>
      <c r="CM248" s="435"/>
      <c r="CN248" s="435"/>
      <c r="CO248" s="435"/>
      <c r="CP248" s="435"/>
      <c r="CQ248" s="435"/>
      <c r="CR248" s="435"/>
      <c r="CS248" s="435"/>
      <c r="CT248" s="435"/>
      <c r="CU248" s="435"/>
      <c r="CV248" s="435"/>
      <c r="CW248" s="6"/>
      <c r="CX248" s="6"/>
      <c r="CY248" s="6"/>
      <c r="CZ248" s="6"/>
    </row>
    <row r="249" s="337" customFormat="true" ht="250.15" customHeight="true" x14ac:dyDescent="0.2">
      <c r="AW249" s="199"/>
      <c r="AX249" s="199"/>
      <c r="AY249" s="199"/>
      <c r="AZ249" s="199"/>
      <c r="BA249" s="334"/>
      <c r="BB249" s="332"/>
      <c r="BC249" s="332"/>
      <c r="BD249" s="332"/>
      <c r="BE249" s="332"/>
      <c r="BF249" s="332"/>
      <c r="BG249" s="332"/>
      <c r="BH249" s="332"/>
      <c r="BI249" s="332"/>
      <c r="BJ249" s="332"/>
      <c r="BK249" s="332"/>
      <c r="BL249" s="332"/>
      <c r="BM249" s="332"/>
      <c r="BN249" s="332"/>
      <c r="BO249" s="332"/>
      <c r="BP249" s="332"/>
      <c r="BQ249" s="332"/>
      <c r="BR249" s="332"/>
      <c r="BS249" s="332"/>
      <c r="BT249" s="332"/>
      <c r="BU249" s="332"/>
      <c r="BV249" s="332"/>
      <c r="BW249" s="332"/>
      <c r="BX249" s="332"/>
      <c r="BY249" s="334"/>
      <c r="BZ249" s="360"/>
      <c r="CA249" s="360"/>
      <c r="CB249" s="360"/>
      <c r="CC249" s="360"/>
      <c r="CD249" s="360"/>
      <c r="CE249" s="360"/>
      <c r="CF249" s="360"/>
      <c r="CG249" s="360"/>
      <c r="CH249" s="360"/>
      <c r="CI249" s="360"/>
      <c r="CJ249" s="360"/>
      <c r="CK249" s="360"/>
      <c r="CL249" s="360"/>
      <c r="CM249" s="360"/>
      <c r="CN249" s="360"/>
      <c r="CO249" s="360"/>
      <c r="CP249" s="360"/>
      <c r="CQ249" s="360"/>
      <c r="CR249" s="360"/>
      <c r="CS249" s="360"/>
      <c r="CT249" s="360"/>
      <c r="CU249" s="360"/>
      <c r="CV249" s="360"/>
      <c r="CW249" s="360"/>
      <c r="CX249" s="360"/>
      <c r="CY249" s="360"/>
      <c r="CZ249" s="360"/>
    </row>
    <row r="250" s="478" customFormat="true" ht="19.15" customHeight="true" x14ac:dyDescent="0.2">
      <c r="AW250" s="1"/>
      <c r="AX250" s="1"/>
      <c r="AY250" s="1"/>
      <c r="AZ250" s="1"/>
      <c r="BA250" s="451"/>
      <c r="BB250" s="380"/>
      <c r="BC250" s="451"/>
      <c r="BD250" s="451"/>
      <c r="BE250" s="451"/>
      <c r="BF250" s="451"/>
      <c r="BG250" s="451"/>
      <c r="BH250" s="451"/>
      <c r="BI250" s="451"/>
      <c r="BJ250" s="451"/>
      <c r="BK250" s="451"/>
      <c r="BL250" s="451"/>
      <c r="BM250" s="451"/>
      <c r="BN250" s="451"/>
      <c r="BO250" s="451"/>
      <c r="BP250" s="451"/>
      <c r="BQ250" s="451"/>
      <c r="BR250" s="451"/>
      <c r="BS250" s="451"/>
      <c r="BT250" s="451"/>
      <c r="BU250" s="451"/>
      <c r="BV250" s="451"/>
      <c r="BW250" s="451"/>
      <c r="BX250" s="451"/>
      <c r="BY250" s="451"/>
      <c r="BZ250" s="356"/>
      <c r="CA250" s="356"/>
      <c r="CB250" s="356"/>
      <c r="CC250" s="356"/>
      <c r="CD250" s="356"/>
      <c r="CE250" s="356"/>
      <c r="CF250" s="356"/>
      <c r="CG250" s="356"/>
      <c r="CH250" s="356"/>
      <c r="CI250" s="356"/>
      <c r="CJ250" s="356"/>
      <c r="CK250" s="356"/>
      <c r="CL250" s="356"/>
      <c r="CM250" s="356"/>
      <c r="CN250" s="356"/>
      <c r="CO250" s="356"/>
      <c r="CP250" s="356"/>
      <c r="CQ250" s="356"/>
      <c r="CR250" s="356"/>
      <c r="CS250" s="356"/>
      <c r="CT250" s="356"/>
      <c r="CU250" s="356"/>
      <c r="CV250" s="356"/>
      <c r="CW250" s="356"/>
      <c r="CX250" s="356"/>
      <c r="CY250" s="356"/>
      <c r="CZ250" s="356"/>
    </row>
    <row r="251" s="478" customFormat="true" ht="12.75" x14ac:dyDescent="0.2">
      <c r="AW251" s="1"/>
      <c r="AX251" s="1"/>
      <c r="AY251" s="1"/>
      <c r="AZ251" s="1"/>
      <c r="BA251" s="451"/>
      <c r="BB251" s="380"/>
      <c r="BC251" s="451"/>
      <c r="BD251" s="451"/>
      <c r="BE251" s="451"/>
      <c r="BF251" s="451"/>
      <c r="BG251" s="451"/>
      <c r="BH251" s="451"/>
      <c r="BI251" s="451"/>
      <c r="BJ251" s="451"/>
      <c r="BK251" s="451"/>
      <c r="BL251" s="451"/>
      <c r="BM251" s="451"/>
      <c r="BN251" s="451"/>
      <c r="BO251" s="451"/>
      <c r="BP251" s="451"/>
      <c r="BQ251" s="451"/>
      <c r="BR251" s="451"/>
      <c r="BS251" s="451"/>
      <c r="BT251" s="451"/>
      <c r="BU251" s="451"/>
      <c r="BV251" s="451"/>
      <c r="BW251" s="451"/>
      <c r="BX251" s="451"/>
      <c r="BY251" s="451"/>
      <c r="BZ251" s="356"/>
      <c r="CA251" s="356"/>
      <c r="CB251" s="356"/>
      <c r="CC251" s="356"/>
      <c r="CD251" s="356"/>
      <c r="CE251" s="356"/>
      <c r="CF251" s="356"/>
      <c r="CG251" s="356"/>
      <c r="CH251" s="356"/>
      <c r="CI251" s="356"/>
      <c r="CJ251" s="356"/>
      <c r="CK251" s="356"/>
      <c r="CL251" s="356"/>
      <c r="CM251" s="356"/>
      <c r="CN251" s="356"/>
      <c r="CO251" s="356"/>
      <c r="CP251" s="356"/>
      <c r="CQ251" s="356"/>
      <c r="CR251" s="356"/>
      <c r="CS251" s="356"/>
      <c r="CT251" s="356"/>
      <c r="CU251" s="356"/>
      <c r="CV251" s="356"/>
      <c r="CW251" s="356"/>
      <c r="CX251" s="356"/>
      <c r="CY251" s="356"/>
      <c r="CZ251" s="356"/>
    </row>
    <row r="252" s="478" customFormat="true" ht="12.75" x14ac:dyDescent="0.2">
      <c r="AW252" s="1"/>
      <c r="AX252" s="1"/>
      <c r="AY252" s="1"/>
      <c r="AZ252" s="1"/>
      <c r="BA252" s="451"/>
      <c r="BB252" s="380"/>
      <c r="BC252" s="451"/>
      <c r="BD252" s="451"/>
      <c r="BE252" s="451"/>
      <c r="BF252" s="451"/>
      <c r="BG252" s="451"/>
      <c r="BH252" s="451"/>
      <c r="BI252" s="451"/>
      <c r="BJ252" s="451"/>
      <c r="BK252" s="451"/>
      <c r="BL252" s="451"/>
      <c r="BM252" s="451"/>
      <c r="BN252" s="451"/>
      <c r="BO252" s="451"/>
      <c r="BP252" s="451"/>
      <c r="BQ252" s="451"/>
      <c r="BR252" s="451"/>
      <c r="BS252" s="451"/>
      <c r="BT252" s="451"/>
      <c r="BU252" s="451"/>
      <c r="BV252" s="451"/>
      <c r="BW252" s="451"/>
      <c r="BX252" s="451"/>
      <c r="BY252" s="451"/>
      <c r="BZ252" s="356"/>
      <c r="CA252" s="356"/>
      <c r="CB252" s="356"/>
      <c r="CC252" s="356"/>
      <c r="CD252" s="356"/>
      <c r="CE252" s="356"/>
      <c r="CF252" s="356"/>
      <c r="CG252" s="356"/>
      <c r="CH252" s="356"/>
      <c r="CI252" s="356"/>
      <c r="CJ252" s="356"/>
      <c r="CK252" s="356"/>
      <c r="CL252" s="356"/>
      <c r="CM252" s="356"/>
      <c r="CN252" s="356"/>
      <c r="CO252" s="356"/>
      <c r="CP252" s="356"/>
      <c r="CQ252" s="356"/>
      <c r="CR252" s="356"/>
      <c r="CS252" s="356"/>
      <c r="CT252" s="356"/>
      <c r="CU252" s="356"/>
      <c r="CV252" s="356"/>
      <c r="CW252" s="356"/>
      <c r="CX252" s="356"/>
      <c r="CY252" s="356"/>
      <c r="CZ252" s="356"/>
    </row>
    <row r="253" s="478" customFormat="true" ht="12.75" x14ac:dyDescent="0.2">
      <c r="AW253" s="1"/>
      <c r="AX253" s="1"/>
      <c r="AY253" s="1"/>
      <c r="AZ253" s="1"/>
      <c r="BA253" s="451"/>
      <c r="BB253" s="380"/>
      <c r="BC253" s="451"/>
      <c r="BD253" s="451"/>
      <c r="BE253" s="451"/>
      <c r="BF253" s="451"/>
      <c r="BG253" s="451"/>
      <c r="BH253" s="451"/>
      <c r="BI253" s="451"/>
      <c r="BJ253" s="451"/>
      <c r="BK253" s="451"/>
      <c r="BL253" s="451"/>
      <c r="BM253" s="451"/>
      <c r="BN253" s="451"/>
      <c r="BO253" s="451"/>
      <c r="BP253" s="451"/>
      <c r="BQ253" s="451"/>
      <c r="BR253" s="451"/>
      <c r="BS253" s="451"/>
      <c r="BT253" s="451"/>
      <c r="BU253" s="451"/>
      <c r="BV253" s="451"/>
      <c r="BW253" s="451"/>
      <c r="BX253" s="451"/>
      <c r="BY253" s="451"/>
      <c r="BZ253" s="356"/>
      <c r="CA253" s="356"/>
      <c r="CB253" s="356"/>
      <c r="CC253" s="356"/>
      <c r="CD253" s="356"/>
      <c r="CE253" s="356"/>
      <c r="CF253" s="356"/>
      <c r="CG253" s="356"/>
      <c r="CH253" s="356"/>
      <c r="CI253" s="356"/>
      <c r="CJ253" s="356"/>
      <c r="CK253" s="356"/>
      <c r="CL253" s="356"/>
      <c r="CM253" s="356"/>
      <c r="CN253" s="356"/>
      <c r="CO253" s="356"/>
      <c r="CP253" s="356"/>
      <c r="CQ253" s="356"/>
      <c r="CR253" s="356"/>
      <c r="CS253" s="356"/>
      <c r="CT253" s="356"/>
      <c r="CU253" s="356"/>
      <c r="CV253" s="356"/>
      <c r="CW253" s="356"/>
      <c r="CX253" s="356"/>
      <c r="CY253" s="356"/>
      <c r="CZ253" s="356"/>
    </row>
    <row r="254" s="478" customFormat="true" ht="12.75" x14ac:dyDescent="0.2">
      <c r="AW254" s="1"/>
      <c r="AX254" s="1"/>
      <c r="AY254" s="1"/>
      <c r="AZ254" s="1"/>
      <c r="BA254" s="451"/>
      <c r="BB254" s="380"/>
      <c r="BC254" s="451"/>
      <c r="BD254" s="451"/>
      <c r="BE254" s="451"/>
      <c r="BF254" s="451"/>
      <c r="BG254" s="451"/>
      <c r="BH254" s="451"/>
      <c r="BI254" s="451"/>
      <c r="BJ254" s="451"/>
      <c r="BK254" s="451"/>
      <c r="BL254" s="451"/>
      <c r="BM254" s="451"/>
      <c r="BN254" s="451"/>
      <c r="BO254" s="451"/>
      <c r="BP254" s="451"/>
      <c r="BQ254" s="451"/>
      <c r="BR254" s="451"/>
      <c r="BS254" s="451"/>
      <c r="BT254" s="451"/>
      <c r="BU254" s="451"/>
      <c r="BV254" s="451"/>
      <c r="BW254" s="451"/>
      <c r="BX254" s="451"/>
      <c r="BY254" s="451"/>
      <c r="BZ254" s="356"/>
      <c r="CA254" s="356"/>
      <c r="CB254" s="356"/>
      <c r="CC254" s="356"/>
      <c r="CD254" s="356"/>
      <c r="CE254" s="356"/>
      <c r="CF254" s="356"/>
      <c r="CG254" s="356"/>
      <c r="CH254" s="356"/>
      <c r="CI254" s="356"/>
      <c r="CJ254" s="356"/>
      <c r="CK254" s="356"/>
      <c r="CL254" s="356"/>
      <c r="CM254" s="356"/>
      <c r="CN254" s="356"/>
      <c r="CO254" s="356"/>
      <c r="CP254" s="356"/>
      <c r="CQ254" s="356"/>
      <c r="CR254" s="356"/>
      <c r="CS254" s="356"/>
      <c r="CT254" s="356"/>
      <c r="CU254" s="356"/>
      <c r="CV254" s="356"/>
      <c r="CW254" s="356"/>
      <c r="CX254" s="356"/>
      <c r="CY254" s="356"/>
      <c r="CZ254" s="356"/>
    </row>
    <row r="255" s="478" customFormat="true" ht="12.75" x14ac:dyDescent="0.2">
      <c r="AW255" s="1"/>
      <c r="AX255" s="1"/>
      <c r="AY255" s="1"/>
      <c r="AZ255" s="1"/>
      <c r="BA255" s="451"/>
      <c r="BB255" s="380"/>
      <c r="BC255" s="451"/>
      <c r="BD255" s="451"/>
      <c r="BE255" s="451"/>
      <c r="BF255" s="451"/>
      <c r="BG255" s="451"/>
      <c r="BH255" s="451"/>
      <c r="BI255" s="451"/>
      <c r="BJ255" s="451"/>
      <c r="BK255" s="451"/>
      <c r="BL255" s="451"/>
      <c r="BM255" s="451"/>
      <c r="BN255" s="451"/>
      <c r="BO255" s="451"/>
      <c r="BP255" s="451"/>
      <c r="BQ255" s="451"/>
      <c r="BR255" s="451"/>
      <c r="BS255" s="451"/>
      <c r="BT255" s="451"/>
      <c r="BU255" s="451"/>
      <c r="BV255" s="451"/>
      <c r="BW255" s="451"/>
      <c r="BX255" s="451"/>
      <c r="BY255" s="451"/>
      <c r="BZ255" s="356"/>
      <c r="CA255" s="356"/>
      <c r="CB255" s="356"/>
      <c r="CC255" s="356"/>
      <c r="CD255" s="356"/>
      <c r="CE255" s="356"/>
      <c r="CF255" s="356"/>
      <c r="CG255" s="356"/>
      <c r="CH255" s="356"/>
      <c r="CI255" s="356"/>
      <c r="CJ255" s="356"/>
      <c r="CK255" s="356"/>
      <c r="CL255" s="356"/>
      <c r="CM255" s="356"/>
      <c r="CN255" s="356"/>
      <c r="CO255" s="356"/>
      <c r="CP255" s="356"/>
      <c r="CQ255" s="356"/>
      <c r="CR255" s="356"/>
      <c r="CS255" s="356"/>
      <c r="CT255" s="356"/>
      <c r="CU255" s="356"/>
      <c r="CV255" s="356"/>
      <c r="CW255" s="356"/>
      <c r="CX255" s="356"/>
      <c r="CY255" s="356"/>
      <c r="CZ255" s="356"/>
    </row>
    <row r="256" s="478" customFormat="true" ht="12.75" x14ac:dyDescent="0.2">
      <c r="AW256" s="1"/>
      <c r="AX256" s="1"/>
      <c r="AY256" s="1"/>
      <c r="AZ256" s="1"/>
      <c r="BA256" s="451"/>
      <c r="BB256" s="380"/>
      <c r="BC256" s="451"/>
      <c r="BD256" s="451"/>
      <c r="BE256" s="451"/>
      <c r="BF256" s="451"/>
      <c r="BG256" s="451"/>
      <c r="BH256" s="451"/>
      <c r="BI256" s="451"/>
      <c r="BJ256" s="451"/>
      <c r="BK256" s="451"/>
      <c r="BL256" s="451"/>
      <c r="BM256" s="451"/>
      <c r="BN256" s="451"/>
      <c r="BO256" s="451"/>
      <c r="BP256" s="451"/>
      <c r="BQ256" s="451"/>
      <c r="BR256" s="451"/>
      <c r="BS256" s="451"/>
      <c r="BT256" s="451"/>
      <c r="BU256" s="451"/>
      <c r="BV256" s="451"/>
      <c r="BW256" s="451"/>
      <c r="BX256" s="451"/>
      <c r="BY256" s="451"/>
      <c r="BZ256" s="356"/>
      <c r="CA256" s="356"/>
      <c r="CB256" s="356"/>
      <c r="CC256" s="356"/>
      <c r="CD256" s="356"/>
      <c r="CE256" s="356"/>
      <c r="CF256" s="356"/>
      <c r="CG256" s="356"/>
      <c r="CH256" s="356"/>
      <c r="CI256" s="356"/>
      <c r="CJ256" s="356"/>
      <c r="CK256" s="356"/>
      <c r="CL256" s="356"/>
      <c r="CM256" s="356"/>
      <c r="CN256" s="356"/>
      <c r="CO256" s="356"/>
      <c r="CP256" s="356"/>
      <c r="CQ256" s="356"/>
      <c r="CR256" s="356"/>
      <c r="CS256" s="356"/>
      <c r="CT256" s="356"/>
      <c r="CU256" s="356"/>
      <c r="CV256" s="356"/>
      <c r="CW256" s="356"/>
      <c r="CX256" s="356"/>
      <c r="CY256" s="356"/>
      <c r="CZ256" s="356"/>
    </row>
    <row r="257" s="478" customFormat="true" ht="18" customHeight="true" x14ac:dyDescent="0.2">
      <c r="AW257" s="1"/>
      <c r="AX257" s="1"/>
      <c r="AY257" s="1"/>
      <c r="AZ257" s="1"/>
      <c r="BA257" s="451"/>
      <c r="BB257" s="380"/>
      <c r="BC257" s="451"/>
      <c r="BD257" s="451"/>
      <c r="BE257" s="451"/>
      <c r="BF257" s="451"/>
      <c r="BG257" s="451"/>
      <c r="BH257" s="451"/>
      <c r="BI257" s="451"/>
      <c r="BJ257" s="451"/>
      <c r="BK257" s="451"/>
      <c r="BL257" s="451"/>
      <c r="BM257" s="451"/>
      <c r="BN257" s="451"/>
      <c r="BO257" s="451"/>
      <c r="BP257" s="451"/>
      <c r="BQ257" s="451"/>
      <c r="BR257" s="451"/>
      <c r="BS257" s="451"/>
      <c r="BT257" s="451"/>
      <c r="BU257" s="451"/>
      <c r="BV257" s="451"/>
      <c r="BW257" s="451"/>
      <c r="BX257" s="451"/>
      <c r="BY257" s="451"/>
      <c r="BZ257" s="356"/>
      <c r="CA257" s="356"/>
      <c r="CB257" s="356"/>
      <c r="CC257" s="356"/>
      <c r="CD257" s="356"/>
      <c r="CE257" s="356"/>
      <c r="CF257" s="356"/>
      <c r="CG257" s="356"/>
      <c r="CH257" s="356"/>
      <c r="CI257" s="356"/>
      <c r="CJ257" s="356"/>
      <c r="CK257" s="356"/>
      <c r="CL257" s="356"/>
      <c r="CM257" s="356"/>
      <c r="CN257" s="356"/>
      <c r="CO257" s="356"/>
      <c r="CP257" s="356"/>
      <c r="CQ257" s="356"/>
      <c r="CR257" s="356"/>
      <c r="CS257" s="356"/>
      <c r="CT257" s="356"/>
      <c r="CU257" s="356"/>
      <c r="CV257" s="356"/>
      <c r="CW257" s="356"/>
      <c r="CX257" s="356"/>
      <c r="CY257" s="356"/>
      <c r="CZ257" s="356"/>
    </row>
    <row r="258" s="478" customFormat="true" ht="18" customHeight="true" x14ac:dyDescent="0.2">
      <c r="AW258" s="1"/>
      <c r="AX258" s="1"/>
      <c r="AY258" s="1"/>
      <c r="AZ258" s="1"/>
      <c r="BA258" s="451"/>
      <c r="BB258" s="380"/>
      <c r="BC258" s="451"/>
      <c r="BD258" s="451"/>
      <c r="BE258" s="451"/>
      <c r="BF258" s="451"/>
      <c r="BG258" s="451"/>
      <c r="BH258" s="451"/>
      <c r="BI258" s="451"/>
      <c r="BJ258" s="451"/>
      <c r="BK258" s="451"/>
      <c r="BL258" s="451"/>
      <c r="BM258" s="451"/>
      <c r="BN258" s="451"/>
      <c r="BO258" s="451"/>
      <c r="BP258" s="451"/>
      <c r="BQ258" s="451"/>
      <c r="BR258" s="451"/>
      <c r="BS258" s="451"/>
      <c r="BT258" s="451"/>
      <c r="BU258" s="451"/>
      <c r="BV258" s="451"/>
      <c r="BW258" s="451"/>
      <c r="BX258" s="451"/>
      <c r="BY258" s="451"/>
      <c r="BZ258" s="356"/>
      <c r="CA258" s="356"/>
      <c r="CB258" s="356"/>
      <c r="CC258" s="356"/>
      <c r="CD258" s="356"/>
      <c r="CE258" s="356"/>
      <c r="CF258" s="356"/>
      <c r="CG258" s="356"/>
      <c r="CH258" s="356"/>
      <c r="CI258" s="356"/>
      <c r="CJ258" s="356"/>
      <c r="CK258" s="356"/>
      <c r="CL258" s="356"/>
      <c r="CM258" s="356"/>
      <c r="CN258" s="356"/>
      <c r="CO258" s="356"/>
      <c r="CP258" s="356"/>
      <c r="CQ258" s="356"/>
      <c r="CR258" s="356"/>
      <c r="CS258" s="356"/>
      <c r="CT258" s="356"/>
      <c r="CU258" s="356"/>
      <c r="CV258" s="356"/>
      <c r="CW258" s="356"/>
      <c r="CX258" s="356"/>
      <c r="CY258" s="356"/>
      <c r="CZ258" s="356"/>
    </row>
    <row r="259" s="337" customFormat="true" ht="15" customHeight="true" x14ac:dyDescent="0.2">
      <c r="AW259" s="199"/>
      <c r="AX259" s="199"/>
      <c r="AY259" s="199"/>
      <c r="AZ259" s="199"/>
      <c r="BA259" s="362" t="s">
        <v>128</v>
      </c>
      <c r="BB259" s="339" t="s">
        <v>85</v>
      </c>
      <c r="BC259" s="1065" t="s">
        <v>114</v>
      </c>
      <c r="BD259" s="1066"/>
      <c r="BE259" s="1066"/>
      <c r="BF259" s="1066"/>
      <c r="BG259" s="1090"/>
      <c r="BH259" s="1065" t="s">
        <v>38</v>
      </c>
      <c r="BI259" s="1066"/>
      <c r="BJ259" s="1066"/>
      <c r="BK259" s="1066"/>
      <c r="BL259" s="1090"/>
      <c r="BM259" s="1065" t="s">
        <v>37</v>
      </c>
      <c r="BN259" s="1066"/>
      <c r="BO259" s="1066"/>
      <c r="BP259" s="1066"/>
      <c r="BQ259" s="1067"/>
      <c r="BR259" s="17" t="s">
        <v>137</v>
      </c>
      <c r="BS259" s="415"/>
      <c r="BT259" s="415"/>
      <c r="BU259" s="415"/>
      <c r="BV259" s="415"/>
      <c r="BW259" s="415"/>
      <c r="BX259" s="415"/>
      <c r="BY259" s="415"/>
      <c r="BZ259" s="426"/>
      <c r="CA259" s="426"/>
      <c r="CB259" s="426"/>
      <c r="CC259" s="426"/>
      <c r="CD259" s="426"/>
      <c r="CE259" s="426"/>
      <c r="CF259" s="426"/>
      <c r="CG259" s="426"/>
      <c r="CH259" s="426"/>
      <c r="CI259" s="426"/>
      <c r="CJ259" s="426"/>
      <c r="CK259" s="426"/>
      <c r="CL259" s="426"/>
      <c r="CM259" s="426"/>
      <c r="CN259" s="426"/>
      <c r="CO259" s="426"/>
      <c r="CP259" s="426"/>
      <c r="CQ259" s="426"/>
      <c r="CR259" s="426"/>
      <c r="CS259" s="426"/>
      <c r="CT259" s="426"/>
      <c r="CU259" s="426"/>
      <c r="CV259" s="426"/>
      <c r="CW259" s="360"/>
      <c r="CX259" s="360"/>
      <c r="CY259" s="360"/>
      <c r="CZ259" s="360"/>
    </row>
    <row r="260" s="337" customFormat="true" ht="24" x14ac:dyDescent="0.2">
      <c r="AW260" s="199"/>
      <c r="AX260" s="199"/>
      <c r="AY260" s="199"/>
      <c r="AZ260" s="199"/>
      <c r="BA260" s="350" t="s">
        <v>118</v>
      </c>
      <c r="BB260" s="349"/>
      <c r="BC260" s="437" t="s">
        <v>0</v>
      </c>
      <c r="BD260" s="554" t="s">
        <v>1</v>
      </c>
      <c r="BE260" s="554" t="s">
        <v>2</v>
      </c>
      <c r="BF260" s="554" t="s">
        <v>3</v>
      </c>
      <c r="BG260" s="438" t="s">
        <v>4</v>
      </c>
      <c r="BH260" s="437" t="s">
        <v>0</v>
      </c>
      <c r="BI260" s="554" t="s">
        <v>1</v>
      </c>
      <c r="BJ260" s="554" t="s">
        <v>2</v>
      </c>
      <c r="BK260" s="554" t="s">
        <v>3</v>
      </c>
      <c r="BL260" s="438" t="s">
        <v>4</v>
      </c>
      <c r="BM260" s="437" t="s">
        <v>0</v>
      </c>
      <c r="BN260" s="554" t="s">
        <v>1</v>
      </c>
      <c r="BO260" s="554" t="s">
        <v>2</v>
      </c>
      <c r="BP260" s="554" t="s">
        <v>3</v>
      </c>
      <c r="BQ260" s="438" t="s">
        <v>4</v>
      </c>
      <c r="BR260" s="437" t="s">
        <v>147</v>
      </c>
      <c r="BS260" s="554" t="s">
        <v>148</v>
      </c>
      <c r="BT260" s="554" t="s">
        <v>149</v>
      </c>
      <c r="BU260" s="554" t="s">
        <v>430</v>
      </c>
      <c r="BV260" s="554" t="s">
        <v>150</v>
      </c>
      <c r="BW260" s="554" t="s">
        <v>151</v>
      </c>
      <c r="BX260" s="554" t="s">
        <v>432</v>
      </c>
      <c r="BY260" s="555" t="s">
        <v>488</v>
      </c>
      <c r="BZ260" s="555" t="s">
        <v>433</v>
      </c>
      <c r="CA260" s="555" t="s">
        <v>152</v>
      </c>
      <c r="CB260" s="555" t="s">
        <v>153</v>
      </c>
      <c r="CC260" s="555" t="s">
        <v>435</v>
      </c>
      <c r="CD260" s="555" t="s">
        <v>489</v>
      </c>
      <c r="CE260" s="555" t="s">
        <v>154</v>
      </c>
      <c r="CF260" s="555" t="s">
        <v>155</v>
      </c>
      <c r="CG260" s="555" t="s">
        <v>156</v>
      </c>
      <c r="CH260" s="555" t="s">
        <v>157</v>
      </c>
      <c r="CI260" s="555" t="s">
        <v>436</v>
      </c>
      <c r="CJ260" s="555" t="s">
        <v>158</v>
      </c>
      <c r="CK260" s="555" t="s">
        <v>159</v>
      </c>
      <c r="CL260" s="555" t="s">
        <v>160</v>
      </c>
      <c r="CM260" s="555" t="s">
        <v>437</v>
      </c>
      <c r="CN260" s="555" t="s">
        <v>161</v>
      </c>
      <c r="CO260" s="555" t="s">
        <v>162</v>
      </c>
      <c r="CP260" s="555" t="s">
        <v>163</v>
      </c>
      <c r="CQ260" s="555" t="s">
        <v>164</v>
      </c>
      <c r="CR260" s="555" t="s">
        <v>438</v>
      </c>
      <c r="CS260" s="555" t="s">
        <v>165</v>
      </c>
      <c r="CT260" s="555" t="s">
        <v>573</v>
      </c>
      <c r="CU260" s="555" t="s">
        <v>166</v>
      </c>
      <c r="CV260" s="555" t="s">
        <v>167</v>
      </c>
      <c r="CW260" s="201"/>
      <c r="CX260" s="201"/>
      <c r="CY260" s="201"/>
      <c r="CZ260" s="201"/>
    </row>
    <row r="261" s="337" customFormat="true" ht="15" customHeight="true" x14ac:dyDescent="0.2">
      <c r="AW261" s="199"/>
      <c r="AX261" s="199"/>
      <c r="AY261" s="199"/>
      <c r="AZ261" s="199"/>
      <c r="BA261" s="1088" t="s">
        <v>73</v>
      </c>
      <c r="BB261" s="587" t="s">
        <v>49</v>
      </c>
      <c r="BC261" s="62" t="s">
        <v>35</v>
      </c>
      <c r="BD261" s="58" t="s">
        <v>35</v>
      </c>
      <c r="BE261" s="58" t="s">
        <v>35</v>
      </c>
      <c r="BF261" s="58" t="s">
        <v>35</v>
      </c>
      <c r="BG261" s="53" t="s">
        <v>35</v>
      </c>
      <c r="BH261" s="62" t="s">
        <v>35</v>
      </c>
      <c r="BI261" s="58" t="s">
        <v>35</v>
      </c>
      <c r="BJ261" s="58" t="s">
        <v>35</v>
      </c>
      <c r="BK261" s="58" t="s">
        <v>35</v>
      </c>
      <c r="BL261" s="53" t="s">
        <v>35</v>
      </c>
      <c r="BM261" s="62" t="s">
        <v>35</v>
      </c>
      <c r="BN261" s="58" t="s">
        <v>35</v>
      </c>
      <c r="BO261" s="58" t="s">
        <v>35</v>
      </c>
      <c r="BP261" s="58" t="s">
        <v>35</v>
      </c>
      <c r="BQ261" s="53" t="s">
        <v>35</v>
      </c>
      <c r="BR261" s="62" t="s">
        <v>35</v>
      </c>
      <c r="BS261" s="58" t="s">
        <v>35</v>
      </c>
      <c r="BT261" s="58" t="s">
        <v>35</v>
      </c>
      <c r="BU261" s="58" t="s">
        <v>35</v>
      </c>
      <c r="BV261" s="58" t="s">
        <v>35</v>
      </c>
      <c r="BW261" s="58" t="s">
        <v>35</v>
      </c>
      <c r="BX261" s="58" t="s">
        <v>35</v>
      </c>
      <c r="BY261" s="47" t="s">
        <v>35</v>
      </c>
      <c r="BZ261" s="47" t="s">
        <v>35</v>
      </c>
      <c r="CA261" s="47" t="s">
        <v>35</v>
      </c>
      <c r="CB261" s="47" t="s">
        <v>35</v>
      </c>
      <c r="CC261" s="47" t="s">
        <v>35</v>
      </c>
      <c r="CD261" s="47" t="s">
        <v>35</v>
      </c>
      <c r="CE261" s="47" t="s">
        <v>35</v>
      </c>
      <c r="CF261" s="47" t="s">
        <v>35</v>
      </c>
      <c r="CG261" s="47" t="s">
        <v>35</v>
      </c>
      <c r="CH261" s="47" t="s">
        <v>35</v>
      </c>
      <c r="CI261" s="47" t="s">
        <v>35</v>
      </c>
      <c r="CJ261" s="47" t="s">
        <v>35</v>
      </c>
      <c r="CK261" s="47" t="s">
        <v>35</v>
      </c>
      <c r="CL261" s="47" t="s">
        <v>35</v>
      </c>
      <c r="CM261" s="47" t="s">
        <v>35</v>
      </c>
      <c r="CN261" s="47" t="s">
        <v>35</v>
      </c>
      <c r="CO261" s="47" t="s">
        <v>35</v>
      </c>
      <c r="CP261" s="47" t="s">
        <v>35</v>
      </c>
      <c r="CQ261" s="47" t="s">
        <v>35</v>
      </c>
      <c r="CR261" s="47" t="s">
        <v>35</v>
      </c>
      <c r="CS261" s="47" t="s">
        <v>35</v>
      </c>
      <c r="CT261" s="47" t="s">
        <v>35</v>
      </c>
      <c r="CU261" s="47" t="s">
        <v>35</v>
      </c>
      <c r="CV261" s="47" t="s">
        <v>35</v>
      </c>
      <c r="CW261" s="7"/>
      <c r="CX261" s="7"/>
      <c r="CY261" s="7"/>
      <c r="CZ261" s="7"/>
    </row>
    <row r="262" s="337" customFormat="true" ht="15" customHeight="true" x14ac:dyDescent="0.2">
      <c r="AW262" s="199"/>
      <c r="AX262" s="199"/>
      <c r="AY262" s="199"/>
      <c r="AZ262" s="199"/>
      <c r="BA262" s="1089"/>
      <c r="BB262" s="585" t="s">
        <v>48</v>
      </c>
      <c r="BC262" s="61" t="s">
        <v>35</v>
      </c>
      <c r="BD262" s="57" t="s">
        <v>35</v>
      </c>
      <c r="BE262" s="57" t="s">
        <v>35</v>
      </c>
      <c r="BF262" s="57" t="s">
        <v>35</v>
      </c>
      <c r="BG262" s="52" t="s">
        <v>35</v>
      </c>
      <c r="BH262" s="61" t="s">
        <v>35</v>
      </c>
      <c r="BI262" s="57" t="s">
        <v>35</v>
      </c>
      <c r="BJ262" s="57" t="s">
        <v>35</v>
      </c>
      <c r="BK262" s="57" t="s">
        <v>35</v>
      </c>
      <c r="BL262" s="52" t="s">
        <v>35</v>
      </c>
      <c r="BM262" s="61" t="s">
        <v>35</v>
      </c>
      <c r="BN262" s="57" t="s">
        <v>35</v>
      </c>
      <c r="BO262" s="57" t="s">
        <v>35</v>
      </c>
      <c r="BP262" s="57" t="s">
        <v>35</v>
      </c>
      <c r="BQ262" s="52" t="s">
        <v>35</v>
      </c>
      <c r="BR262" s="61" t="s">
        <v>35</v>
      </c>
      <c r="BS262" s="57" t="s">
        <v>35</v>
      </c>
      <c r="BT262" s="57" t="s">
        <v>35</v>
      </c>
      <c r="BU262" s="57" t="s">
        <v>35</v>
      </c>
      <c r="BV262" s="57" t="s">
        <v>35</v>
      </c>
      <c r="BW262" s="57" t="s">
        <v>35</v>
      </c>
      <c r="BX262" s="57" t="s">
        <v>35</v>
      </c>
      <c r="BY262" s="46" t="s">
        <v>35</v>
      </c>
      <c r="BZ262" s="46" t="s">
        <v>35</v>
      </c>
      <c r="CA262" s="46" t="s">
        <v>35</v>
      </c>
      <c r="CB262" s="46" t="s">
        <v>35</v>
      </c>
      <c r="CC262" s="46" t="s">
        <v>35</v>
      </c>
      <c r="CD262" s="46" t="s">
        <v>35</v>
      </c>
      <c r="CE262" s="46" t="s">
        <v>35</v>
      </c>
      <c r="CF262" s="46" t="s">
        <v>35</v>
      </c>
      <c r="CG262" s="46" t="s">
        <v>35</v>
      </c>
      <c r="CH262" s="46" t="s">
        <v>35</v>
      </c>
      <c r="CI262" s="46" t="s">
        <v>35</v>
      </c>
      <c r="CJ262" s="46" t="s">
        <v>35</v>
      </c>
      <c r="CK262" s="46" t="s">
        <v>35</v>
      </c>
      <c r="CL262" s="46" t="s">
        <v>35</v>
      </c>
      <c r="CM262" s="46" t="s">
        <v>35</v>
      </c>
      <c r="CN262" s="46" t="s">
        <v>35</v>
      </c>
      <c r="CO262" s="46" t="s">
        <v>35</v>
      </c>
      <c r="CP262" s="46" t="s">
        <v>35</v>
      </c>
      <c r="CQ262" s="46" t="s">
        <v>35</v>
      </c>
      <c r="CR262" s="46" t="s">
        <v>35</v>
      </c>
      <c r="CS262" s="46" t="s">
        <v>35</v>
      </c>
      <c r="CT262" s="46" t="s">
        <v>35</v>
      </c>
      <c r="CU262" s="46" t="s">
        <v>35</v>
      </c>
      <c r="CV262" s="46" t="s">
        <v>35</v>
      </c>
      <c r="CW262" s="7"/>
      <c r="CX262" s="7"/>
      <c r="CY262" s="7"/>
      <c r="CZ262" s="7"/>
    </row>
    <row r="263" s="337" customFormat="true" ht="15" customHeight="true" x14ac:dyDescent="0.2">
      <c r="AW263" s="199"/>
      <c r="AX263" s="199"/>
      <c r="AY263" s="199"/>
      <c r="AZ263" s="199"/>
      <c r="BA263" s="1089"/>
      <c r="BB263" s="585" t="s">
        <v>112</v>
      </c>
      <c r="BC263" s="61" t="s">
        <v>35</v>
      </c>
      <c r="BD263" s="57" t="s">
        <v>35</v>
      </c>
      <c r="BE263" s="57" t="s">
        <v>35</v>
      </c>
      <c r="BF263" s="57" t="s">
        <v>35</v>
      </c>
      <c r="BG263" s="52" t="s">
        <v>35</v>
      </c>
      <c r="BH263" s="61" t="s">
        <v>35</v>
      </c>
      <c r="BI263" s="57" t="s">
        <v>35</v>
      </c>
      <c r="BJ263" s="57" t="s">
        <v>35</v>
      </c>
      <c r="BK263" s="57" t="s">
        <v>35</v>
      </c>
      <c r="BL263" s="52" t="s">
        <v>35</v>
      </c>
      <c r="BM263" s="61" t="s">
        <v>35</v>
      </c>
      <c r="BN263" s="57" t="s">
        <v>35</v>
      </c>
      <c r="BO263" s="57" t="s">
        <v>35</v>
      </c>
      <c r="BP263" s="57" t="s">
        <v>35</v>
      </c>
      <c r="BQ263" s="52" t="s">
        <v>35</v>
      </c>
      <c r="BR263" s="61" t="s">
        <v>35</v>
      </c>
      <c r="BS263" s="57" t="s">
        <v>35</v>
      </c>
      <c r="BT263" s="57" t="s">
        <v>35</v>
      </c>
      <c r="BU263" s="57" t="s">
        <v>35</v>
      </c>
      <c r="BV263" s="57" t="s">
        <v>35</v>
      </c>
      <c r="BW263" s="57" t="s">
        <v>35</v>
      </c>
      <c r="BX263" s="57" t="s">
        <v>35</v>
      </c>
      <c r="BY263" s="46" t="s">
        <v>35</v>
      </c>
      <c r="BZ263" s="46" t="s">
        <v>35</v>
      </c>
      <c r="CA263" s="46" t="s">
        <v>35</v>
      </c>
      <c r="CB263" s="46" t="s">
        <v>35</v>
      </c>
      <c r="CC263" s="46" t="s">
        <v>35</v>
      </c>
      <c r="CD263" s="46" t="s">
        <v>35</v>
      </c>
      <c r="CE263" s="46" t="s">
        <v>35</v>
      </c>
      <c r="CF263" s="46" t="s">
        <v>35</v>
      </c>
      <c r="CG263" s="46" t="s">
        <v>35</v>
      </c>
      <c r="CH263" s="46" t="s">
        <v>35</v>
      </c>
      <c r="CI263" s="46" t="s">
        <v>35</v>
      </c>
      <c r="CJ263" s="46" t="s">
        <v>35</v>
      </c>
      <c r="CK263" s="46" t="s">
        <v>35</v>
      </c>
      <c r="CL263" s="46" t="s">
        <v>35</v>
      </c>
      <c r="CM263" s="46" t="s">
        <v>35</v>
      </c>
      <c r="CN263" s="46" t="s">
        <v>35</v>
      </c>
      <c r="CO263" s="46" t="s">
        <v>35</v>
      </c>
      <c r="CP263" s="46" t="s">
        <v>35</v>
      </c>
      <c r="CQ263" s="46" t="s">
        <v>35</v>
      </c>
      <c r="CR263" s="46" t="s">
        <v>35</v>
      </c>
      <c r="CS263" s="46" t="s">
        <v>35</v>
      </c>
      <c r="CT263" s="46" t="s">
        <v>35</v>
      </c>
      <c r="CU263" s="46" t="s">
        <v>35</v>
      </c>
      <c r="CV263" s="46" t="s">
        <v>35</v>
      </c>
      <c r="CW263" s="7"/>
      <c r="CX263" s="7"/>
      <c r="CY263" s="7"/>
      <c r="CZ263" s="7"/>
    </row>
    <row r="264" s="337" customFormat="true" ht="15" customHeight="true" x14ac:dyDescent="0.2">
      <c r="AW264" s="199"/>
      <c r="AX264" s="199"/>
      <c r="AY264" s="199"/>
      <c r="AZ264" s="199"/>
      <c r="BA264" s="1089" t="s">
        <v>74</v>
      </c>
      <c r="BB264" s="585" t="s">
        <v>88</v>
      </c>
      <c r="BC264" s="61" t="s">
        <v>35</v>
      </c>
      <c r="BD264" s="57" t="s">
        <v>35</v>
      </c>
      <c r="BE264" s="57" t="s">
        <v>35</v>
      </c>
      <c r="BF264" s="57" t="s">
        <v>35</v>
      </c>
      <c r="BG264" s="52" t="s">
        <v>35</v>
      </c>
      <c r="BH264" s="61" t="s">
        <v>35</v>
      </c>
      <c r="BI264" s="57" t="s">
        <v>35</v>
      </c>
      <c r="BJ264" s="57" t="s">
        <v>35</v>
      </c>
      <c r="BK264" s="57" t="s">
        <v>35</v>
      </c>
      <c r="BL264" s="52" t="s">
        <v>35</v>
      </c>
      <c r="BM264" s="61" t="s">
        <v>35</v>
      </c>
      <c r="BN264" s="57" t="s">
        <v>35</v>
      </c>
      <c r="BO264" s="57" t="s">
        <v>35</v>
      </c>
      <c r="BP264" s="57" t="s">
        <v>35</v>
      </c>
      <c r="BQ264" s="52" t="s">
        <v>35</v>
      </c>
      <c r="BR264" s="61" t="s">
        <v>35</v>
      </c>
      <c r="BS264" s="57" t="s">
        <v>35</v>
      </c>
      <c r="BT264" s="57" t="s">
        <v>35</v>
      </c>
      <c r="BU264" s="57" t="s">
        <v>35</v>
      </c>
      <c r="BV264" s="57" t="s">
        <v>35</v>
      </c>
      <c r="BW264" s="57" t="s">
        <v>35</v>
      </c>
      <c r="BX264" s="57" t="s">
        <v>35</v>
      </c>
      <c r="BY264" s="46" t="s">
        <v>35</v>
      </c>
      <c r="BZ264" s="46" t="s">
        <v>35</v>
      </c>
      <c r="CA264" s="46" t="s">
        <v>35</v>
      </c>
      <c r="CB264" s="46" t="s">
        <v>35</v>
      </c>
      <c r="CC264" s="46" t="s">
        <v>35</v>
      </c>
      <c r="CD264" s="46" t="s">
        <v>35</v>
      </c>
      <c r="CE264" s="46" t="s">
        <v>35</v>
      </c>
      <c r="CF264" s="46" t="s">
        <v>35</v>
      </c>
      <c r="CG264" s="46" t="s">
        <v>35</v>
      </c>
      <c r="CH264" s="46" t="s">
        <v>35</v>
      </c>
      <c r="CI264" s="46" t="s">
        <v>35</v>
      </c>
      <c r="CJ264" s="46" t="s">
        <v>35</v>
      </c>
      <c r="CK264" s="46" t="s">
        <v>35</v>
      </c>
      <c r="CL264" s="46" t="s">
        <v>35</v>
      </c>
      <c r="CM264" s="46" t="s">
        <v>35</v>
      </c>
      <c r="CN264" s="46" t="s">
        <v>35</v>
      </c>
      <c r="CO264" s="46" t="s">
        <v>35</v>
      </c>
      <c r="CP264" s="46" t="s">
        <v>35</v>
      </c>
      <c r="CQ264" s="46" t="s">
        <v>35</v>
      </c>
      <c r="CR264" s="46" t="s">
        <v>35</v>
      </c>
      <c r="CS264" s="46" t="s">
        <v>35</v>
      </c>
      <c r="CT264" s="46" t="s">
        <v>35</v>
      </c>
      <c r="CU264" s="46" t="s">
        <v>35</v>
      </c>
      <c r="CV264" s="46" t="s">
        <v>35</v>
      </c>
      <c r="CW264" s="7"/>
      <c r="CX264" s="7"/>
      <c r="CY264" s="7"/>
      <c r="CZ264" s="7"/>
    </row>
    <row r="265" s="337" customFormat="true" ht="15" customHeight="true" x14ac:dyDescent="0.2">
      <c r="AW265" s="199"/>
      <c r="AX265" s="199"/>
      <c r="AY265" s="199"/>
      <c r="AZ265" s="199"/>
      <c r="BA265" s="1089"/>
      <c r="BB265" s="585" t="s">
        <v>89</v>
      </c>
      <c r="BC265" s="61" t="s">
        <v>35</v>
      </c>
      <c r="BD265" s="57" t="s">
        <v>35</v>
      </c>
      <c r="BE265" s="57" t="s">
        <v>35</v>
      </c>
      <c r="BF265" s="57" t="s">
        <v>35</v>
      </c>
      <c r="BG265" s="52" t="s">
        <v>35</v>
      </c>
      <c r="BH265" s="61" t="s">
        <v>35</v>
      </c>
      <c r="BI265" s="57" t="s">
        <v>35</v>
      </c>
      <c r="BJ265" s="57" t="s">
        <v>35</v>
      </c>
      <c r="BK265" s="57" t="s">
        <v>35</v>
      </c>
      <c r="BL265" s="52" t="s">
        <v>35</v>
      </c>
      <c r="BM265" s="61" t="s">
        <v>35</v>
      </c>
      <c r="BN265" s="57" t="s">
        <v>35</v>
      </c>
      <c r="BO265" s="57" t="s">
        <v>35</v>
      </c>
      <c r="BP265" s="57" t="s">
        <v>35</v>
      </c>
      <c r="BQ265" s="52" t="s">
        <v>35</v>
      </c>
      <c r="BR265" s="61" t="s">
        <v>35</v>
      </c>
      <c r="BS265" s="57" t="s">
        <v>35</v>
      </c>
      <c r="BT265" s="57" t="s">
        <v>35</v>
      </c>
      <c r="BU265" s="57" t="s">
        <v>35</v>
      </c>
      <c r="BV265" s="57" t="s">
        <v>35</v>
      </c>
      <c r="BW265" s="57" t="s">
        <v>35</v>
      </c>
      <c r="BX265" s="57" t="s">
        <v>35</v>
      </c>
      <c r="BY265" s="46" t="s">
        <v>35</v>
      </c>
      <c r="BZ265" s="46" t="s">
        <v>35</v>
      </c>
      <c r="CA265" s="46" t="s">
        <v>35</v>
      </c>
      <c r="CB265" s="46" t="s">
        <v>35</v>
      </c>
      <c r="CC265" s="46" t="s">
        <v>35</v>
      </c>
      <c r="CD265" s="46" t="s">
        <v>35</v>
      </c>
      <c r="CE265" s="46" t="s">
        <v>35</v>
      </c>
      <c r="CF265" s="46" t="s">
        <v>35</v>
      </c>
      <c r="CG265" s="46" t="s">
        <v>35</v>
      </c>
      <c r="CH265" s="46" t="s">
        <v>35</v>
      </c>
      <c r="CI265" s="46" t="s">
        <v>35</v>
      </c>
      <c r="CJ265" s="46" t="s">
        <v>35</v>
      </c>
      <c r="CK265" s="46" t="s">
        <v>35</v>
      </c>
      <c r="CL265" s="46" t="s">
        <v>35</v>
      </c>
      <c r="CM265" s="46" t="s">
        <v>35</v>
      </c>
      <c r="CN265" s="46" t="s">
        <v>35</v>
      </c>
      <c r="CO265" s="46" t="s">
        <v>35</v>
      </c>
      <c r="CP265" s="46" t="s">
        <v>35</v>
      </c>
      <c r="CQ265" s="46" t="s">
        <v>35</v>
      </c>
      <c r="CR265" s="46" t="s">
        <v>35</v>
      </c>
      <c r="CS265" s="46" t="s">
        <v>35</v>
      </c>
      <c r="CT265" s="46" t="s">
        <v>35</v>
      </c>
      <c r="CU265" s="46" t="s">
        <v>35</v>
      </c>
      <c r="CV265" s="46" t="s">
        <v>35</v>
      </c>
      <c r="CW265" s="7"/>
      <c r="CX265" s="7"/>
      <c r="CY265" s="7"/>
      <c r="CZ265" s="7"/>
    </row>
    <row r="266" s="337" customFormat="true" ht="15" customHeight="true" x14ac:dyDescent="0.2">
      <c r="AW266" s="199"/>
      <c r="AX266" s="199"/>
      <c r="AY266" s="199"/>
      <c r="AZ266" s="199"/>
      <c r="BA266" s="1089"/>
      <c r="BB266" s="585" t="s">
        <v>90</v>
      </c>
      <c r="BC266" s="61" t="s">
        <v>35</v>
      </c>
      <c r="BD266" s="57" t="s">
        <v>35</v>
      </c>
      <c r="BE266" s="57" t="s">
        <v>35</v>
      </c>
      <c r="BF266" s="57" t="s">
        <v>35</v>
      </c>
      <c r="BG266" s="52" t="s">
        <v>35</v>
      </c>
      <c r="BH266" s="61" t="s">
        <v>35</v>
      </c>
      <c r="BI266" s="57" t="s">
        <v>35</v>
      </c>
      <c r="BJ266" s="57" t="s">
        <v>35</v>
      </c>
      <c r="BK266" s="57" t="s">
        <v>35</v>
      </c>
      <c r="BL266" s="52" t="s">
        <v>35</v>
      </c>
      <c r="BM266" s="61" t="s">
        <v>35</v>
      </c>
      <c r="BN266" s="57" t="s">
        <v>35</v>
      </c>
      <c r="BO266" s="57" t="s">
        <v>35</v>
      </c>
      <c r="BP266" s="57" t="s">
        <v>35</v>
      </c>
      <c r="BQ266" s="52" t="s">
        <v>35</v>
      </c>
      <c r="BR266" s="61" t="s">
        <v>35</v>
      </c>
      <c r="BS266" s="57" t="s">
        <v>35</v>
      </c>
      <c r="BT266" s="57" t="s">
        <v>35</v>
      </c>
      <c r="BU266" s="57" t="s">
        <v>35</v>
      </c>
      <c r="BV266" s="57" t="s">
        <v>35</v>
      </c>
      <c r="BW266" s="57" t="s">
        <v>35</v>
      </c>
      <c r="BX266" s="57" t="s">
        <v>35</v>
      </c>
      <c r="BY266" s="46" t="s">
        <v>35</v>
      </c>
      <c r="BZ266" s="46" t="s">
        <v>35</v>
      </c>
      <c r="CA266" s="46" t="s">
        <v>35</v>
      </c>
      <c r="CB266" s="46" t="s">
        <v>35</v>
      </c>
      <c r="CC266" s="46" t="s">
        <v>35</v>
      </c>
      <c r="CD266" s="46" t="s">
        <v>35</v>
      </c>
      <c r="CE266" s="46" t="s">
        <v>35</v>
      </c>
      <c r="CF266" s="46" t="s">
        <v>35</v>
      </c>
      <c r="CG266" s="46" t="s">
        <v>35</v>
      </c>
      <c r="CH266" s="46" t="s">
        <v>35</v>
      </c>
      <c r="CI266" s="46" t="s">
        <v>35</v>
      </c>
      <c r="CJ266" s="46" t="s">
        <v>35</v>
      </c>
      <c r="CK266" s="46" t="s">
        <v>35</v>
      </c>
      <c r="CL266" s="46" t="s">
        <v>35</v>
      </c>
      <c r="CM266" s="46" t="s">
        <v>35</v>
      </c>
      <c r="CN266" s="46" t="s">
        <v>35</v>
      </c>
      <c r="CO266" s="46" t="s">
        <v>35</v>
      </c>
      <c r="CP266" s="46" t="s">
        <v>35</v>
      </c>
      <c r="CQ266" s="46" t="s">
        <v>35</v>
      </c>
      <c r="CR266" s="46" t="s">
        <v>35</v>
      </c>
      <c r="CS266" s="46" t="s">
        <v>35</v>
      </c>
      <c r="CT266" s="46" t="s">
        <v>35</v>
      </c>
      <c r="CU266" s="46" t="s">
        <v>35</v>
      </c>
      <c r="CV266" s="46" t="s">
        <v>35</v>
      </c>
      <c r="CW266" s="7"/>
      <c r="CX266" s="7"/>
      <c r="CY266" s="7"/>
      <c r="CZ266" s="7"/>
    </row>
    <row r="267" s="337" customFormat="true" ht="15" customHeight="true" x14ac:dyDescent="0.2">
      <c r="AW267" s="199"/>
      <c r="AX267" s="199"/>
      <c r="AY267" s="199"/>
      <c r="AZ267" s="199"/>
      <c r="BA267" s="1089"/>
      <c r="BB267" s="585" t="s">
        <v>112</v>
      </c>
      <c r="BC267" s="61" t="s">
        <v>35</v>
      </c>
      <c r="BD267" s="57" t="s">
        <v>35</v>
      </c>
      <c r="BE267" s="57" t="s">
        <v>35</v>
      </c>
      <c r="BF267" s="57" t="s">
        <v>35</v>
      </c>
      <c r="BG267" s="52" t="s">
        <v>35</v>
      </c>
      <c r="BH267" s="61" t="s">
        <v>35</v>
      </c>
      <c r="BI267" s="57" t="s">
        <v>35</v>
      </c>
      <c r="BJ267" s="57" t="s">
        <v>35</v>
      </c>
      <c r="BK267" s="57" t="s">
        <v>35</v>
      </c>
      <c r="BL267" s="52" t="s">
        <v>35</v>
      </c>
      <c r="BM267" s="61" t="s">
        <v>35</v>
      </c>
      <c r="BN267" s="57" t="s">
        <v>35</v>
      </c>
      <c r="BO267" s="57" t="s">
        <v>35</v>
      </c>
      <c r="BP267" s="57" t="s">
        <v>35</v>
      </c>
      <c r="BQ267" s="52" t="s">
        <v>35</v>
      </c>
      <c r="BR267" s="61" t="s">
        <v>35</v>
      </c>
      <c r="BS267" s="57" t="s">
        <v>35</v>
      </c>
      <c r="BT267" s="57" t="s">
        <v>35</v>
      </c>
      <c r="BU267" s="57" t="s">
        <v>35</v>
      </c>
      <c r="BV267" s="57" t="s">
        <v>35</v>
      </c>
      <c r="BW267" s="57" t="s">
        <v>35</v>
      </c>
      <c r="BX267" s="57" t="s">
        <v>35</v>
      </c>
      <c r="BY267" s="46" t="s">
        <v>35</v>
      </c>
      <c r="BZ267" s="46" t="s">
        <v>35</v>
      </c>
      <c r="CA267" s="46" t="s">
        <v>35</v>
      </c>
      <c r="CB267" s="46" t="s">
        <v>35</v>
      </c>
      <c r="CC267" s="46" t="s">
        <v>35</v>
      </c>
      <c r="CD267" s="46" t="s">
        <v>35</v>
      </c>
      <c r="CE267" s="46" t="s">
        <v>35</v>
      </c>
      <c r="CF267" s="46" t="s">
        <v>35</v>
      </c>
      <c r="CG267" s="46" t="s">
        <v>35</v>
      </c>
      <c r="CH267" s="46" t="s">
        <v>35</v>
      </c>
      <c r="CI267" s="46" t="s">
        <v>35</v>
      </c>
      <c r="CJ267" s="46" t="s">
        <v>35</v>
      </c>
      <c r="CK267" s="46" t="s">
        <v>35</v>
      </c>
      <c r="CL267" s="46" t="s">
        <v>35</v>
      </c>
      <c r="CM267" s="46" t="s">
        <v>35</v>
      </c>
      <c r="CN267" s="46" t="s">
        <v>35</v>
      </c>
      <c r="CO267" s="46" t="s">
        <v>35</v>
      </c>
      <c r="CP267" s="46" t="s">
        <v>35</v>
      </c>
      <c r="CQ267" s="46" t="s">
        <v>35</v>
      </c>
      <c r="CR267" s="46" t="s">
        <v>35</v>
      </c>
      <c r="CS267" s="46" t="s">
        <v>35</v>
      </c>
      <c r="CT267" s="46" t="s">
        <v>35</v>
      </c>
      <c r="CU267" s="46" t="s">
        <v>35</v>
      </c>
      <c r="CV267" s="46" t="s">
        <v>35</v>
      </c>
      <c r="CW267" s="7"/>
      <c r="CX267" s="7"/>
      <c r="CY267" s="7"/>
      <c r="CZ267" s="7"/>
    </row>
    <row r="268" s="337" customFormat="true" ht="15" customHeight="true" x14ac:dyDescent="0.2">
      <c r="AW268" s="199"/>
      <c r="AX268" s="199"/>
      <c r="AY268" s="199"/>
      <c r="AZ268" s="199"/>
      <c r="BA268" s="1089" t="s">
        <v>115</v>
      </c>
      <c r="BB268" s="585" t="s">
        <v>88</v>
      </c>
      <c r="BC268" s="61" t="s">
        <v>35</v>
      </c>
      <c r="BD268" s="57" t="s">
        <v>35</v>
      </c>
      <c r="BE268" s="57" t="s">
        <v>35</v>
      </c>
      <c r="BF268" s="57" t="s">
        <v>35</v>
      </c>
      <c r="BG268" s="52" t="s">
        <v>35</v>
      </c>
      <c r="BH268" s="61" t="s">
        <v>35</v>
      </c>
      <c r="BI268" s="57" t="s">
        <v>35</v>
      </c>
      <c r="BJ268" s="57" t="s">
        <v>35</v>
      </c>
      <c r="BK268" s="57" t="s">
        <v>35</v>
      </c>
      <c r="BL268" s="52" t="s">
        <v>35</v>
      </c>
      <c r="BM268" s="61" t="s">
        <v>35</v>
      </c>
      <c r="BN268" s="57" t="s">
        <v>35</v>
      </c>
      <c r="BO268" s="57" t="s">
        <v>35</v>
      </c>
      <c r="BP268" s="57" t="s">
        <v>35</v>
      </c>
      <c r="BQ268" s="52" t="s">
        <v>35</v>
      </c>
      <c r="BR268" s="61" t="s">
        <v>35</v>
      </c>
      <c r="BS268" s="57" t="s">
        <v>35</v>
      </c>
      <c r="BT268" s="57" t="s">
        <v>35</v>
      </c>
      <c r="BU268" s="57" t="s">
        <v>35</v>
      </c>
      <c r="BV268" s="57" t="s">
        <v>35</v>
      </c>
      <c r="BW268" s="57" t="s">
        <v>35</v>
      </c>
      <c r="BX268" s="57" t="s">
        <v>35</v>
      </c>
      <c r="BY268" s="46" t="s">
        <v>35</v>
      </c>
      <c r="BZ268" s="46" t="s">
        <v>35</v>
      </c>
      <c r="CA268" s="46" t="s">
        <v>35</v>
      </c>
      <c r="CB268" s="46" t="s">
        <v>35</v>
      </c>
      <c r="CC268" s="46" t="s">
        <v>35</v>
      </c>
      <c r="CD268" s="46" t="s">
        <v>35</v>
      </c>
      <c r="CE268" s="46" t="s">
        <v>35</v>
      </c>
      <c r="CF268" s="46" t="s">
        <v>35</v>
      </c>
      <c r="CG268" s="46" t="s">
        <v>35</v>
      </c>
      <c r="CH268" s="46" t="s">
        <v>35</v>
      </c>
      <c r="CI268" s="46" t="s">
        <v>35</v>
      </c>
      <c r="CJ268" s="46" t="s">
        <v>35</v>
      </c>
      <c r="CK268" s="46" t="s">
        <v>35</v>
      </c>
      <c r="CL268" s="46" t="s">
        <v>35</v>
      </c>
      <c r="CM268" s="46" t="s">
        <v>35</v>
      </c>
      <c r="CN268" s="46" t="s">
        <v>35</v>
      </c>
      <c r="CO268" s="46" t="s">
        <v>35</v>
      </c>
      <c r="CP268" s="46" t="s">
        <v>35</v>
      </c>
      <c r="CQ268" s="46" t="s">
        <v>35</v>
      </c>
      <c r="CR268" s="46" t="s">
        <v>35</v>
      </c>
      <c r="CS268" s="46" t="s">
        <v>35</v>
      </c>
      <c r="CT268" s="46" t="s">
        <v>35</v>
      </c>
      <c r="CU268" s="46" t="s">
        <v>35</v>
      </c>
      <c r="CV268" s="46" t="s">
        <v>35</v>
      </c>
      <c r="CW268" s="7"/>
      <c r="CX268" s="7"/>
      <c r="CY268" s="7"/>
      <c r="CZ268" s="7"/>
    </row>
    <row r="269" s="337" customFormat="true" ht="15" customHeight="true" x14ac:dyDescent="0.2">
      <c r="AW269" s="199"/>
      <c r="AX269" s="199"/>
      <c r="AY269" s="199"/>
      <c r="AZ269" s="199"/>
      <c r="BA269" s="1089"/>
      <c r="BB269" s="585" t="s">
        <v>89</v>
      </c>
      <c r="BC269" s="61" t="s">
        <v>35</v>
      </c>
      <c r="BD269" s="57" t="s">
        <v>35</v>
      </c>
      <c r="BE269" s="57" t="s">
        <v>35</v>
      </c>
      <c r="BF269" s="57" t="s">
        <v>35</v>
      </c>
      <c r="BG269" s="52" t="s">
        <v>35</v>
      </c>
      <c r="BH269" s="61" t="s">
        <v>35</v>
      </c>
      <c r="BI269" s="57" t="s">
        <v>35</v>
      </c>
      <c r="BJ269" s="57" t="s">
        <v>35</v>
      </c>
      <c r="BK269" s="57" t="s">
        <v>35</v>
      </c>
      <c r="BL269" s="52" t="s">
        <v>35</v>
      </c>
      <c r="BM269" s="61" t="s">
        <v>35</v>
      </c>
      <c r="BN269" s="57" t="s">
        <v>35</v>
      </c>
      <c r="BO269" s="57" t="s">
        <v>35</v>
      </c>
      <c r="BP269" s="57" t="s">
        <v>35</v>
      </c>
      <c r="BQ269" s="52" t="s">
        <v>35</v>
      </c>
      <c r="BR269" s="61" t="s">
        <v>35</v>
      </c>
      <c r="BS269" s="57" t="s">
        <v>35</v>
      </c>
      <c r="BT269" s="57" t="s">
        <v>35</v>
      </c>
      <c r="BU269" s="57" t="s">
        <v>35</v>
      </c>
      <c r="BV269" s="57" t="s">
        <v>35</v>
      </c>
      <c r="BW269" s="57" t="s">
        <v>35</v>
      </c>
      <c r="BX269" s="57" t="s">
        <v>35</v>
      </c>
      <c r="BY269" s="46" t="s">
        <v>35</v>
      </c>
      <c r="BZ269" s="46" t="s">
        <v>35</v>
      </c>
      <c r="CA269" s="46" t="s">
        <v>35</v>
      </c>
      <c r="CB269" s="46" t="s">
        <v>35</v>
      </c>
      <c r="CC269" s="46" t="s">
        <v>35</v>
      </c>
      <c r="CD269" s="46" t="s">
        <v>35</v>
      </c>
      <c r="CE269" s="46" t="s">
        <v>35</v>
      </c>
      <c r="CF269" s="46" t="s">
        <v>35</v>
      </c>
      <c r="CG269" s="46" t="s">
        <v>35</v>
      </c>
      <c r="CH269" s="46" t="s">
        <v>35</v>
      </c>
      <c r="CI269" s="46" t="s">
        <v>35</v>
      </c>
      <c r="CJ269" s="46" t="s">
        <v>35</v>
      </c>
      <c r="CK269" s="46" t="s">
        <v>35</v>
      </c>
      <c r="CL269" s="46" t="s">
        <v>35</v>
      </c>
      <c r="CM269" s="46" t="s">
        <v>35</v>
      </c>
      <c r="CN269" s="46" t="s">
        <v>35</v>
      </c>
      <c r="CO269" s="46" t="s">
        <v>35</v>
      </c>
      <c r="CP269" s="46" t="s">
        <v>35</v>
      </c>
      <c r="CQ269" s="46" t="s">
        <v>35</v>
      </c>
      <c r="CR269" s="46" t="s">
        <v>35</v>
      </c>
      <c r="CS269" s="46" t="s">
        <v>35</v>
      </c>
      <c r="CT269" s="46" t="s">
        <v>35</v>
      </c>
      <c r="CU269" s="46" t="s">
        <v>35</v>
      </c>
      <c r="CV269" s="46" t="s">
        <v>35</v>
      </c>
      <c r="CW269" s="7"/>
      <c r="CX269" s="7"/>
      <c r="CY269" s="7"/>
      <c r="CZ269" s="7"/>
    </row>
    <row r="270" s="337" customFormat="true" ht="15" customHeight="true" x14ac:dyDescent="0.2">
      <c r="AW270" s="199"/>
      <c r="AX270" s="199"/>
      <c r="AY270" s="199"/>
      <c r="AZ270" s="199"/>
      <c r="BA270" s="1089"/>
      <c r="BB270" s="585" t="s">
        <v>90</v>
      </c>
      <c r="BC270" s="61" t="s">
        <v>35</v>
      </c>
      <c r="BD270" s="57" t="s">
        <v>35</v>
      </c>
      <c r="BE270" s="57" t="s">
        <v>35</v>
      </c>
      <c r="BF270" s="57" t="s">
        <v>35</v>
      </c>
      <c r="BG270" s="52" t="s">
        <v>35</v>
      </c>
      <c r="BH270" s="61" t="s">
        <v>35</v>
      </c>
      <c r="BI270" s="57" t="s">
        <v>35</v>
      </c>
      <c r="BJ270" s="57" t="s">
        <v>35</v>
      </c>
      <c r="BK270" s="57" t="s">
        <v>35</v>
      </c>
      <c r="BL270" s="52" t="s">
        <v>35</v>
      </c>
      <c r="BM270" s="61" t="s">
        <v>35</v>
      </c>
      <c r="BN270" s="57" t="s">
        <v>35</v>
      </c>
      <c r="BO270" s="57" t="s">
        <v>35</v>
      </c>
      <c r="BP270" s="57" t="s">
        <v>35</v>
      </c>
      <c r="BQ270" s="52" t="s">
        <v>35</v>
      </c>
      <c r="BR270" s="61" t="s">
        <v>35</v>
      </c>
      <c r="BS270" s="57" t="s">
        <v>35</v>
      </c>
      <c r="BT270" s="57" t="s">
        <v>35</v>
      </c>
      <c r="BU270" s="57" t="s">
        <v>35</v>
      </c>
      <c r="BV270" s="57" t="s">
        <v>35</v>
      </c>
      <c r="BW270" s="57" t="s">
        <v>35</v>
      </c>
      <c r="BX270" s="57" t="s">
        <v>35</v>
      </c>
      <c r="BY270" s="46" t="s">
        <v>35</v>
      </c>
      <c r="BZ270" s="46" t="s">
        <v>35</v>
      </c>
      <c r="CA270" s="46" t="s">
        <v>35</v>
      </c>
      <c r="CB270" s="46" t="s">
        <v>35</v>
      </c>
      <c r="CC270" s="46" t="s">
        <v>35</v>
      </c>
      <c r="CD270" s="46" t="s">
        <v>35</v>
      </c>
      <c r="CE270" s="46" t="s">
        <v>35</v>
      </c>
      <c r="CF270" s="46" t="s">
        <v>35</v>
      </c>
      <c r="CG270" s="46" t="s">
        <v>35</v>
      </c>
      <c r="CH270" s="46" t="s">
        <v>35</v>
      </c>
      <c r="CI270" s="46" t="s">
        <v>35</v>
      </c>
      <c r="CJ270" s="46" t="s">
        <v>35</v>
      </c>
      <c r="CK270" s="46" t="s">
        <v>35</v>
      </c>
      <c r="CL270" s="46" t="s">
        <v>35</v>
      </c>
      <c r="CM270" s="46" t="s">
        <v>35</v>
      </c>
      <c r="CN270" s="46" t="s">
        <v>35</v>
      </c>
      <c r="CO270" s="46" t="s">
        <v>35</v>
      </c>
      <c r="CP270" s="46" t="s">
        <v>35</v>
      </c>
      <c r="CQ270" s="46" t="s">
        <v>35</v>
      </c>
      <c r="CR270" s="46" t="s">
        <v>35</v>
      </c>
      <c r="CS270" s="46" t="s">
        <v>35</v>
      </c>
      <c r="CT270" s="46" t="s">
        <v>35</v>
      </c>
      <c r="CU270" s="46" t="s">
        <v>35</v>
      </c>
      <c r="CV270" s="46" t="s">
        <v>35</v>
      </c>
      <c r="CW270" s="7"/>
      <c r="CX270" s="7"/>
      <c r="CY270" s="7"/>
      <c r="CZ270" s="7"/>
    </row>
    <row r="271" s="337" customFormat="true" ht="15" customHeight="true" x14ac:dyDescent="0.2">
      <c r="AW271" s="199"/>
      <c r="AX271" s="199"/>
      <c r="AY271" s="199"/>
      <c r="AZ271" s="199"/>
      <c r="BA271" s="1089" t="s">
        <v>75</v>
      </c>
      <c r="BB271" s="585" t="s">
        <v>49</v>
      </c>
      <c r="BC271" s="61" t="s">
        <v>35</v>
      </c>
      <c r="BD271" s="54" t="s">
        <v>35</v>
      </c>
      <c r="BE271" s="54" t="s">
        <v>35</v>
      </c>
      <c r="BF271" s="54" t="s">
        <v>35</v>
      </c>
      <c r="BG271" s="49" t="s">
        <v>35</v>
      </c>
      <c r="BH271" s="61" t="s">
        <v>35</v>
      </c>
      <c r="BI271" s="54" t="s">
        <v>35</v>
      </c>
      <c r="BJ271" s="54" t="s">
        <v>35</v>
      </c>
      <c r="BK271" s="54" t="s">
        <v>35</v>
      </c>
      <c r="BL271" s="49" t="s">
        <v>35</v>
      </c>
      <c r="BM271" s="61" t="s">
        <v>35</v>
      </c>
      <c r="BN271" s="54" t="s">
        <v>35</v>
      </c>
      <c r="BO271" s="54" t="s">
        <v>35</v>
      </c>
      <c r="BP271" s="54" t="s">
        <v>35</v>
      </c>
      <c r="BQ271" s="49" t="s">
        <v>35</v>
      </c>
      <c r="BR271" s="61" t="s">
        <v>35</v>
      </c>
      <c r="BS271" s="54" t="s">
        <v>35</v>
      </c>
      <c r="BT271" s="54" t="s">
        <v>35</v>
      </c>
      <c r="BU271" s="54" t="s">
        <v>35</v>
      </c>
      <c r="BV271" s="54" t="s">
        <v>35</v>
      </c>
      <c r="BW271" s="54" t="s">
        <v>35</v>
      </c>
      <c r="BX271" s="54" t="s">
        <v>35</v>
      </c>
      <c r="BY271" s="44" t="s">
        <v>35</v>
      </c>
      <c r="BZ271" s="44" t="s">
        <v>35</v>
      </c>
      <c r="CA271" s="44" t="s">
        <v>35</v>
      </c>
      <c r="CB271" s="44" t="s">
        <v>35</v>
      </c>
      <c r="CC271" s="44" t="s">
        <v>35</v>
      </c>
      <c r="CD271" s="44" t="s">
        <v>35</v>
      </c>
      <c r="CE271" s="44" t="s">
        <v>35</v>
      </c>
      <c r="CF271" s="44" t="s">
        <v>35</v>
      </c>
      <c r="CG271" s="44" t="s">
        <v>35</v>
      </c>
      <c r="CH271" s="44" t="s">
        <v>35</v>
      </c>
      <c r="CI271" s="44" t="s">
        <v>35</v>
      </c>
      <c r="CJ271" s="44" t="s">
        <v>35</v>
      </c>
      <c r="CK271" s="44" t="s">
        <v>35</v>
      </c>
      <c r="CL271" s="44" t="s">
        <v>35</v>
      </c>
      <c r="CM271" s="44" t="s">
        <v>35</v>
      </c>
      <c r="CN271" s="44" t="s">
        <v>35</v>
      </c>
      <c r="CO271" s="44" t="s">
        <v>35</v>
      </c>
      <c r="CP271" s="44" t="s">
        <v>35</v>
      </c>
      <c r="CQ271" s="44" t="s">
        <v>35</v>
      </c>
      <c r="CR271" s="44" t="s">
        <v>35</v>
      </c>
      <c r="CS271" s="44" t="s">
        <v>35</v>
      </c>
      <c r="CT271" s="44" t="s">
        <v>35</v>
      </c>
      <c r="CU271" s="44" t="s">
        <v>35</v>
      </c>
      <c r="CV271" s="44" t="s">
        <v>35</v>
      </c>
      <c r="CW271" s="7"/>
      <c r="CX271" s="7"/>
      <c r="CY271" s="7"/>
      <c r="CZ271" s="7"/>
    </row>
    <row r="272" s="337" customFormat="true" ht="15" customHeight="true" x14ac:dyDescent="0.2">
      <c r="AW272" s="199"/>
      <c r="AX272" s="199"/>
      <c r="AY272" s="199"/>
      <c r="AZ272" s="199"/>
      <c r="BA272" s="1089"/>
      <c r="BB272" s="585" t="s">
        <v>48</v>
      </c>
      <c r="BC272" s="61" t="s">
        <v>35</v>
      </c>
      <c r="BD272" s="54" t="s">
        <v>35</v>
      </c>
      <c r="BE272" s="54" t="s">
        <v>35</v>
      </c>
      <c r="BF272" s="54" t="s">
        <v>35</v>
      </c>
      <c r="BG272" s="49" t="s">
        <v>35</v>
      </c>
      <c r="BH272" s="61" t="s">
        <v>35</v>
      </c>
      <c r="BI272" s="54" t="s">
        <v>35</v>
      </c>
      <c r="BJ272" s="54" t="s">
        <v>35</v>
      </c>
      <c r="BK272" s="54" t="s">
        <v>35</v>
      </c>
      <c r="BL272" s="49" t="s">
        <v>35</v>
      </c>
      <c r="BM272" s="61" t="s">
        <v>35</v>
      </c>
      <c r="BN272" s="54" t="s">
        <v>35</v>
      </c>
      <c r="BO272" s="54" t="s">
        <v>35</v>
      </c>
      <c r="BP272" s="54" t="s">
        <v>35</v>
      </c>
      <c r="BQ272" s="49" t="s">
        <v>35</v>
      </c>
      <c r="BR272" s="61" t="s">
        <v>35</v>
      </c>
      <c r="BS272" s="54" t="s">
        <v>35</v>
      </c>
      <c r="BT272" s="54" t="s">
        <v>35</v>
      </c>
      <c r="BU272" s="54" t="s">
        <v>35</v>
      </c>
      <c r="BV272" s="54" t="s">
        <v>35</v>
      </c>
      <c r="BW272" s="54" t="s">
        <v>35</v>
      </c>
      <c r="BX272" s="54" t="s">
        <v>35</v>
      </c>
      <c r="BY272" s="44" t="s">
        <v>35</v>
      </c>
      <c r="BZ272" s="44" t="s">
        <v>35</v>
      </c>
      <c r="CA272" s="44" t="s">
        <v>35</v>
      </c>
      <c r="CB272" s="44" t="s">
        <v>35</v>
      </c>
      <c r="CC272" s="44" t="s">
        <v>35</v>
      </c>
      <c r="CD272" s="44" t="s">
        <v>35</v>
      </c>
      <c r="CE272" s="44" t="s">
        <v>35</v>
      </c>
      <c r="CF272" s="44" t="s">
        <v>35</v>
      </c>
      <c r="CG272" s="44" t="s">
        <v>35</v>
      </c>
      <c r="CH272" s="44" t="s">
        <v>35</v>
      </c>
      <c r="CI272" s="44" t="s">
        <v>35</v>
      </c>
      <c r="CJ272" s="44" t="s">
        <v>35</v>
      </c>
      <c r="CK272" s="44" t="s">
        <v>35</v>
      </c>
      <c r="CL272" s="44" t="s">
        <v>35</v>
      </c>
      <c r="CM272" s="44" t="s">
        <v>35</v>
      </c>
      <c r="CN272" s="44" t="s">
        <v>35</v>
      </c>
      <c r="CO272" s="44" t="s">
        <v>35</v>
      </c>
      <c r="CP272" s="44" t="s">
        <v>35</v>
      </c>
      <c r="CQ272" s="44" t="s">
        <v>35</v>
      </c>
      <c r="CR272" s="44" t="s">
        <v>35</v>
      </c>
      <c r="CS272" s="44" t="s">
        <v>35</v>
      </c>
      <c r="CT272" s="44" t="s">
        <v>35</v>
      </c>
      <c r="CU272" s="44" t="s">
        <v>35</v>
      </c>
      <c r="CV272" s="44" t="s">
        <v>35</v>
      </c>
      <c r="CW272" s="7"/>
      <c r="CX272" s="7"/>
      <c r="CY272" s="7"/>
      <c r="CZ272" s="7"/>
    </row>
    <row r="273" s="337" customFormat="true" ht="15" customHeight="true" x14ac:dyDescent="0.2">
      <c r="AW273" s="199"/>
      <c r="AX273" s="199"/>
      <c r="AY273" s="199"/>
      <c r="AZ273" s="199"/>
      <c r="BA273" s="1089"/>
      <c r="BB273" s="585" t="s">
        <v>112</v>
      </c>
      <c r="BC273" s="61" t="s">
        <v>35</v>
      </c>
      <c r="BD273" s="54" t="s">
        <v>35</v>
      </c>
      <c r="BE273" s="54" t="s">
        <v>35</v>
      </c>
      <c r="BF273" s="54" t="s">
        <v>35</v>
      </c>
      <c r="BG273" s="49" t="s">
        <v>35</v>
      </c>
      <c r="BH273" s="61" t="s">
        <v>35</v>
      </c>
      <c r="BI273" s="54" t="s">
        <v>35</v>
      </c>
      <c r="BJ273" s="54" t="s">
        <v>35</v>
      </c>
      <c r="BK273" s="54" t="s">
        <v>35</v>
      </c>
      <c r="BL273" s="49" t="s">
        <v>35</v>
      </c>
      <c r="BM273" s="61" t="s">
        <v>35</v>
      </c>
      <c r="BN273" s="54" t="s">
        <v>35</v>
      </c>
      <c r="BO273" s="54" t="s">
        <v>35</v>
      </c>
      <c r="BP273" s="54" t="s">
        <v>35</v>
      </c>
      <c r="BQ273" s="49" t="s">
        <v>35</v>
      </c>
      <c r="BR273" s="61" t="s">
        <v>35</v>
      </c>
      <c r="BS273" s="54" t="s">
        <v>35</v>
      </c>
      <c r="BT273" s="54" t="s">
        <v>35</v>
      </c>
      <c r="BU273" s="54" t="s">
        <v>35</v>
      </c>
      <c r="BV273" s="54" t="s">
        <v>35</v>
      </c>
      <c r="BW273" s="54" t="s">
        <v>35</v>
      </c>
      <c r="BX273" s="54" t="s">
        <v>35</v>
      </c>
      <c r="BY273" s="44" t="s">
        <v>35</v>
      </c>
      <c r="BZ273" s="44" t="s">
        <v>35</v>
      </c>
      <c r="CA273" s="44" t="s">
        <v>35</v>
      </c>
      <c r="CB273" s="44" t="s">
        <v>35</v>
      </c>
      <c r="CC273" s="44" t="s">
        <v>35</v>
      </c>
      <c r="CD273" s="44" t="s">
        <v>35</v>
      </c>
      <c r="CE273" s="44" t="s">
        <v>35</v>
      </c>
      <c r="CF273" s="44" t="s">
        <v>35</v>
      </c>
      <c r="CG273" s="44" t="s">
        <v>35</v>
      </c>
      <c r="CH273" s="44" t="s">
        <v>35</v>
      </c>
      <c r="CI273" s="44" t="s">
        <v>35</v>
      </c>
      <c r="CJ273" s="44" t="s">
        <v>35</v>
      </c>
      <c r="CK273" s="44" t="s">
        <v>35</v>
      </c>
      <c r="CL273" s="44" t="s">
        <v>35</v>
      </c>
      <c r="CM273" s="44" t="s">
        <v>35</v>
      </c>
      <c r="CN273" s="44" t="s">
        <v>35</v>
      </c>
      <c r="CO273" s="44" t="s">
        <v>35</v>
      </c>
      <c r="CP273" s="44" t="s">
        <v>35</v>
      </c>
      <c r="CQ273" s="44" t="s">
        <v>35</v>
      </c>
      <c r="CR273" s="44" t="s">
        <v>35</v>
      </c>
      <c r="CS273" s="44" t="s">
        <v>35</v>
      </c>
      <c r="CT273" s="44" t="s">
        <v>35</v>
      </c>
      <c r="CU273" s="44" t="s">
        <v>35</v>
      </c>
      <c r="CV273" s="44" t="s">
        <v>35</v>
      </c>
      <c r="CW273" s="7"/>
      <c r="CX273" s="7"/>
      <c r="CY273" s="7"/>
      <c r="CZ273" s="7"/>
    </row>
    <row r="274" s="337" customFormat="true" ht="15" customHeight="true" x14ac:dyDescent="0.2">
      <c r="AW274" s="199"/>
      <c r="AX274" s="199"/>
      <c r="AY274" s="199"/>
      <c r="AZ274" s="199"/>
      <c r="BA274" s="1089" t="s">
        <v>76</v>
      </c>
      <c r="BB274" s="585" t="s">
        <v>49</v>
      </c>
      <c r="BC274" s="61" t="s">
        <v>35</v>
      </c>
      <c r="BD274" s="57" t="s">
        <v>35</v>
      </c>
      <c r="BE274" s="57" t="s">
        <v>35</v>
      </c>
      <c r="BF274" s="57" t="s">
        <v>35</v>
      </c>
      <c r="BG274" s="52" t="s">
        <v>35</v>
      </c>
      <c r="BH274" s="61" t="s">
        <v>35</v>
      </c>
      <c r="BI274" s="57" t="s">
        <v>35</v>
      </c>
      <c r="BJ274" s="57" t="s">
        <v>35</v>
      </c>
      <c r="BK274" s="57" t="s">
        <v>35</v>
      </c>
      <c r="BL274" s="52" t="s">
        <v>35</v>
      </c>
      <c r="BM274" s="61" t="s">
        <v>35</v>
      </c>
      <c r="BN274" s="57" t="s">
        <v>35</v>
      </c>
      <c r="BO274" s="57" t="s">
        <v>35</v>
      </c>
      <c r="BP274" s="57" t="s">
        <v>35</v>
      </c>
      <c r="BQ274" s="52" t="s">
        <v>35</v>
      </c>
      <c r="BR274" s="61" t="s">
        <v>35</v>
      </c>
      <c r="BS274" s="57" t="s">
        <v>35</v>
      </c>
      <c r="BT274" s="57" t="s">
        <v>35</v>
      </c>
      <c r="BU274" s="57" t="s">
        <v>35</v>
      </c>
      <c r="BV274" s="57" t="s">
        <v>35</v>
      </c>
      <c r="BW274" s="57" t="s">
        <v>35</v>
      </c>
      <c r="BX274" s="57" t="s">
        <v>35</v>
      </c>
      <c r="BY274" s="46" t="s">
        <v>35</v>
      </c>
      <c r="BZ274" s="46" t="s">
        <v>35</v>
      </c>
      <c r="CA274" s="46" t="s">
        <v>35</v>
      </c>
      <c r="CB274" s="46" t="s">
        <v>35</v>
      </c>
      <c r="CC274" s="46" t="s">
        <v>35</v>
      </c>
      <c r="CD274" s="46" t="s">
        <v>35</v>
      </c>
      <c r="CE274" s="46" t="s">
        <v>35</v>
      </c>
      <c r="CF274" s="46" t="s">
        <v>35</v>
      </c>
      <c r="CG274" s="46" t="s">
        <v>35</v>
      </c>
      <c r="CH274" s="46" t="s">
        <v>35</v>
      </c>
      <c r="CI274" s="46" t="s">
        <v>35</v>
      </c>
      <c r="CJ274" s="46" t="s">
        <v>35</v>
      </c>
      <c r="CK274" s="46" t="s">
        <v>35</v>
      </c>
      <c r="CL274" s="46" t="s">
        <v>35</v>
      </c>
      <c r="CM274" s="46" t="s">
        <v>35</v>
      </c>
      <c r="CN274" s="46" t="s">
        <v>35</v>
      </c>
      <c r="CO274" s="46" t="s">
        <v>35</v>
      </c>
      <c r="CP274" s="46" t="s">
        <v>35</v>
      </c>
      <c r="CQ274" s="46" t="s">
        <v>35</v>
      </c>
      <c r="CR274" s="46" t="s">
        <v>35</v>
      </c>
      <c r="CS274" s="46" t="s">
        <v>35</v>
      </c>
      <c r="CT274" s="46" t="s">
        <v>35</v>
      </c>
      <c r="CU274" s="46" t="s">
        <v>35</v>
      </c>
      <c r="CV274" s="46" t="s">
        <v>35</v>
      </c>
      <c r="CW274" s="7"/>
      <c r="CX274" s="7"/>
      <c r="CY274" s="7"/>
      <c r="CZ274" s="7"/>
    </row>
    <row r="275" s="337" customFormat="true" ht="15" customHeight="true" x14ac:dyDescent="0.2">
      <c r="AW275" s="199"/>
      <c r="AX275" s="199"/>
      <c r="AY275" s="199"/>
      <c r="AZ275" s="199"/>
      <c r="BA275" s="1089"/>
      <c r="BB275" s="585" t="s">
        <v>48</v>
      </c>
      <c r="BC275" s="61" t="s">
        <v>35</v>
      </c>
      <c r="BD275" s="57" t="s">
        <v>35</v>
      </c>
      <c r="BE275" s="57" t="s">
        <v>35</v>
      </c>
      <c r="BF275" s="57" t="s">
        <v>35</v>
      </c>
      <c r="BG275" s="52" t="s">
        <v>35</v>
      </c>
      <c r="BH275" s="61" t="s">
        <v>35</v>
      </c>
      <c r="BI275" s="57" t="s">
        <v>35</v>
      </c>
      <c r="BJ275" s="57" t="s">
        <v>35</v>
      </c>
      <c r="BK275" s="57" t="s">
        <v>35</v>
      </c>
      <c r="BL275" s="52" t="s">
        <v>35</v>
      </c>
      <c r="BM275" s="61" t="s">
        <v>35</v>
      </c>
      <c r="BN275" s="57" t="s">
        <v>35</v>
      </c>
      <c r="BO275" s="57" t="s">
        <v>35</v>
      </c>
      <c r="BP275" s="57" t="s">
        <v>35</v>
      </c>
      <c r="BQ275" s="52" t="s">
        <v>35</v>
      </c>
      <c r="BR275" s="61" t="s">
        <v>35</v>
      </c>
      <c r="BS275" s="57" t="s">
        <v>35</v>
      </c>
      <c r="BT275" s="57" t="s">
        <v>35</v>
      </c>
      <c r="BU275" s="57" t="s">
        <v>35</v>
      </c>
      <c r="BV275" s="57" t="s">
        <v>35</v>
      </c>
      <c r="BW275" s="57" t="s">
        <v>35</v>
      </c>
      <c r="BX275" s="57" t="s">
        <v>35</v>
      </c>
      <c r="BY275" s="46" t="s">
        <v>35</v>
      </c>
      <c r="BZ275" s="46" t="s">
        <v>35</v>
      </c>
      <c r="CA275" s="46" t="s">
        <v>35</v>
      </c>
      <c r="CB275" s="46" t="s">
        <v>35</v>
      </c>
      <c r="CC275" s="46" t="s">
        <v>35</v>
      </c>
      <c r="CD275" s="46" t="s">
        <v>35</v>
      </c>
      <c r="CE275" s="46" t="s">
        <v>35</v>
      </c>
      <c r="CF275" s="46" t="s">
        <v>35</v>
      </c>
      <c r="CG275" s="46" t="s">
        <v>35</v>
      </c>
      <c r="CH275" s="46" t="s">
        <v>35</v>
      </c>
      <c r="CI275" s="46" t="s">
        <v>35</v>
      </c>
      <c r="CJ275" s="46" t="s">
        <v>35</v>
      </c>
      <c r="CK275" s="46" t="s">
        <v>35</v>
      </c>
      <c r="CL275" s="46" t="s">
        <v>35</v>
      </c>
      <c r="CM275" s="46" t="s">
        <v>35</v>
      </c>
      <c r="CN275" s="46" t="s">
        <v>35</v>
      </c>
      <c r="CO275" s="46" t="s">
        <v>35</v>
      </c>
      <c r="CP275" s="46" t="s">
        <v>35</v>
      </c>
      <c r="CQ275" s="46" t="s">
        <v>35</v>
      </c>
      <c r="CR275" s="46" t="s">
        <v>35</v>
      </c>
      <c r="CS275" s="46" t="s">
        <v>35</v>
      </c>
      <c r="CT275" s="46" t="s">
        <v>35</v>
      </c>
      <c r="CU275" s="46" t="s">
        <v>35</v>
      </c>
      <c r="CV275" s="46" t="s">
        <v>35</v>
      </c>
      <c r="CW275" s="7"/>
      <c r="CX275" s="7"/>
      <c r="CY275" s="7"/>
      <c r="CZ275" s="7"/>
    </row>
    <row r="276" s="337" customFormat="true" ht="15" customHeight="true" x14ac:dyDescent="0.2">
      <c r="AW276" s="199"/>
      <c r="AX276" s="199"/>
      <c r="AY276" s="199"/>
      <c r="AZ276" s="199"/>
      <c r="BA276" s="1089"/>
      <c r="BB276" s="585" t="s">
        <v>113</v>
      </c>
      <c r="BC276" s="61" t="s">
        <v>35</v>
      </c>
      <c r="BD276" s="57" t="s">
        <v>35</v>
      </c>
      <c r="BE276" s="57" t="s">
        <v>35</v>
      </c>
      <c r="BF276" s="57" t="s">
        <v>35</v>
      </c>
      <c r="BG276" s="52" t="s">
        <v>35</v>
      </c>
      <c r="BH276" s="61" t="s">
        <v>35</v>
      </c>
      <c r="BI276" s="57" t="s">
        <v>35</v>
      </c>
      <c r="BJ276" s="57" t="s">
        <v>35</v>
      </c>
      <c r="BK276" s="57" t="s">
        <v>35</v>
      </c>
      <c r="BL276" s="52" t="s">
        <v>35</v>
      </c>
      <c r="BM276" s="61" t="s">
        <v>35</v>
      </c>
      <c r="BN276" s="57" t="s">
        <v>35</v>
      </c>
      <c r="BO276" s="57" t="s">
        <v>35</v>
      </c>
      <c r="BP276" s="57" t="s">
        <v>35</v>
      </c>
      <c r="BQ276" s="52" t="s">
        <v>35</v>
      </c>
      <c r="BR276" s="61" t="s">
        <v>35</v>
      </c>
      <c r="BS276" s="57" t="s">
        <v>35</v>
      </c>
      <c r="BT276" s="57" t="s">
        <v>35</v>
      </c>
      <c r="BU276" s="57" t="s">
        <v>35</v>
      </c>
      <c r="BV276" s="57" t="s">
        <v>35</v>
      </c>
      <c r="BW276" s="57" t="s">
        <v>35</v>
      </c>
      <c r="BX276" s="57" t="s">
        <v>35</v>
      </c>
      <c r="BY276" s="46" t="s">
        <v>35</v>
      </c>
      <c r="BZ276" s="46" t="s">
        <v>35</v>
      </c>
      <c r="CA276" s="46" t="s">
        <v>35</v>
      </c>
      <c r="CB276" s="46" t="s">
        <v>35</v>
      </c>
      <c r="CC276" s="46" t="s">
        <v>35</v>
      </c>
      <c r="CD276" s="46" t="s">
        <v>35</v>
      </c>
      <c r="CE276" s="46" t="s">
        <v>35</v>
      </c>
      <c r="CF276" s="46" t="s">
        <v>35</v>
      </c>
      <c r="CG276" s="46" t="s">
        <v>35</v>
      </c>
      <c r="CH276" s="46" t="s">
        <v>35</v>
      </c>
      <c r="CI276" s="46" t="s">
        <v>35</v>
      </c>
      <c r="CJ276" s="46" t="s">
        <v>35</v>
      </c>
      <c r="CK276" s="46" t="s">
        <v>35</v>
      </c>
      <c r="CL276" s="46" t="s">
        <v>35</v>
      </c>
      <c r="CM276" s="46" t="s">
        <v>35</v>
      </c>
      <c r="CN276" s="46" t="s">
        <v>35</v>
      </c>
      <c r="CO276" s="46" t="s">
        <v>35</v>
      </c>
      <c r="CP276" s="46" t="s">
        <v>35</v>
      </c>
      <c r="CQ276" s="46" t="s">
        <v>35</v>
      </c>
      <c r="CR276" s="46" t="s">
        <v>35</v>
      </c>
      <c r="CS276" s="46" t="s">
        <v>35</v>
      </c>
      <c r="CT276" s="46" t="s">
        <v>35</v>
      </c>
      <c r="CU276" s="46" t="s">
        <v>35</v>
      </c>
      <c r="CV276" s="46" t="s">
        <v>35</v>
      </c>
      <c r="CW276" s="7"/>
      <c r="CX276" s="7"/>
      <c r="CY276" s="7"/>
      <c r="CZ276" s="7"/>
    </row>
    <row r="277" s="337" customFormat="true" ht="15" customHeight="true" x14ac:dyDescent="0.2">
      <c r="AW277" s="199"/>
      <c r="AX277" s="199"/>
      <c r="AY277" s="199"/>
      <c r="AZ277" s="199"/>
      <c r="BA277" s="1089" t="s">
        <v>77</v>
      </c>
      <c r="BB277" s="585" t="s">
        <v>78</v>
      </c>
      <c r="BC277" s="61" t="s">
        <v>35</v>
      </c>
      <c r="BD277" s="57" t="s">
        <v>35</v>
      </c>
      <c r="BE277" s="57" t="s">
        <v>35</v>
      </c>
      <c r="BF277" s="57" t="s">
        <v>35</v>
      </c>
      <c r="BG277" s="52" t="s">
        <v>35</v>
      </c>
      <c r="BH277" s="61" t="s">
        <v>35</v>
      </c>
      <c r="BI277" s="57" t="s">
        <v>35</v>
      </c>
      <c r="BJ277" s="57" t="s">
        <v>35</v>
      </c>
      <c r="BK277" s="57" t="s">
        <v>35</v>
      </c>
      <c r="BL277" s="52" t="s">
        <v>35</v>
      </c>
      <c r="BM277" s="61" t="s">
        <v>35</v>
      </c>
      <c r="BN277" s="57" t="s">
        <v>35</v>
      </c>
      <c r="BO277" s="57" t="s">
        <v>35</v>
      </c>
      <c r="BP277" s="57" t="s">
        <v>35</v>
      </c>
      <c r="BQ277" s="52" t="s">
        <v>35</v>
      </c>
      <c r="BR277" s="61" t="s">
        <v>35</v>
      </c>
      <c r="BS277" s="57" t="s">
        <v>35</v>
      </c>
      <c r="BT277" s="57" t="s">
        <v>35</v>
      </c>
      <c r="BU277" s="57" t="s">
        <v>35</v>
      </c>
      <c r="BV277" s="57" t="s">
        <v>35</v>
      </c>
      <c r="BW277" s="57" t="s">
        <v>35</v>
      </c>
      <c r="BX277" s="57" t="s">
        <v>35</v>
      </c>
      <c r="BY277" s="46" t="s">
        <v>35</v>
      </c>
      <c r="BZ277" s="46" t="s">
        <v>35</v>
      </c>
      <c r="CA277" s="46" t="s">
        <v>35</v>
      </c>
      <c r="CB277" s="46" t="s">
        <v>35</v>
      </c>
      <c r="CC277" s="46" t="s">
        <v>35</v>
      </c>
      <c r="CD277" s="46" t="s">
        <v>35</v>
      </c>
      <c r="CE277" s="46" t="s">
        <v>35</v>
      </c>
      <c r="CF277" s="46" t="s">
        <v>35</v>
      </c>
      <c r="CG277" s="46" t="s">
        <v>35</v>
      </c>
      <c r="CH277" s="46" t="s">
        <v>35</v>
      </c>
      <c r="CI277" s="46" t="s">
        <v>35</v>
      </c>
      <c r="CJ277" s="46" t="s">
        <v>35</v>
      </c>
      <c r="CK277" s="46" t="s">
        <v>35</v>
      </c>
      <c r="CL277" s="46" t="s">
        <v>35</v>
      </c>
      <c r="CM277" s="46" t="s">
        <v>35</v>
      </c>
      <c r="CN277" s="46" t="s">
        <v>35</v>
      </c>
      <c r="CO277" s="46" t="s">
        <v>35</v>
      </c>
      <c r="CP277" s="46" t="s">
        <v>35</v>
      </c>
      <c r="CQ277" s="46" t="s">
        <v>35</v>
      </c>
      <c r="CR277" s="46" t="s">
        <v>35</v>
      </c>
      <c r="CS277" s="46" t="s">
        <v>35</v>
      </c>
      <c r="CT277" s="46" t="s">
        <v>35</v>
      </c>
      <c r="CU277" s="46" t="s">
        <v>35</v>
      </c>
      <c r="CV277" s="46" t="s">
        <v>35</v>
      </c>
      <c r="CW277" s="7"/>
      <c r="CX277" s="7"/>
      <c r="CY277" s="7"/>
      <c r="CZ277" s="7"/>
    </row>
    <row r="278" s="337" customFormat="true" ht="15" customHeight="true" x14ac:dyDescent="0.2">
      <c r="AW278" s="199"/>
      <c r="AX278" s="199"/>
      <c r="AY278" s="199"/>
      <c r="AZ278" s="199"/>
      <c r="BA278" s="1089"/>
      <c r="BB278" s="585" t="s">
        <v>79</v>
      </c>
      <c r="BC278" s="61" t="s">
        <v>35</v>
      </c>
      <c r="BD278" s="57" t="s">
        <v>35</v>
      </c>
      <c r="BE278" s="57" t="s">
        <v>35</v>
      </c>
      <c r="BF278" s="57" t="s">
        <v>35</v>
      </c>
      <c r="BG278" s="52" t="s">
        <v>35</v>
      </c>
      <c r="BH278" s="61" t="s">
        <v>35</v>
      </c>
      <c r="BI278" s="57" t="s">
        <v>35</v>
      </c>
      <c r="BJ278" s="57" t="s">
        <v>35</v>
      </c>
      <c r="BK278" s="57" t="s">
        <v>35</v>
      </c>
      <c r="BL278" s="52" t="s">
        <v>35</v>
      </c>
      <c r="BM278" s="61" t="s">
        <v>35</v>
      </c>
      <c r="BN278" s="57" t="s">
        <v>35</v>
      </c>
      <c r="BO278" s="57" t="s">
        <v>35</v>
      </c>
      <c r="BP278" s="57" t="s">
        <v>35</v>
      </c>
      <c r="BQ278" s="52" t="s">
        <v>35</v>
      </c>
      <c r="BR278" s="61" t="s">
        <v>35</v>
      </c>
      <c r="BS278" s="57" t="s">
        <v>35</v>
      </c>
      <c r="BT278" s="57" t="s">
        <v>35</v>
      </c>
      <c r="BU278" s="57" t="s">
        <v>35</v>
      </c>
      <c r="BV278" s="57" t="s">
        <v>35</v>
      </c>
      <c r="BW278" s="57" t="s">
        <v>35</v>
      </c>
      <c r="BX278" s="57" t="s">
        <v>35</v>
      </c>
      <c r="BY278" s="46" t="s">
        <v>35</v>
      </c>
      <c r="BZ278" s="46" t="s">
        <v>35</v>
      </c>
      <c r="CA278" s="46" t="s">
        <v>35</v>
      </c>
      <c r="CB278" s="46" t="s">
        <v>35</v>
      </c>
      <c r="CC278" s="46" t="s">
        <v>35</v>
      </c>
      <c r="CD278" s="46" t="s">
        <v>35</v>
      </c>
      <c r="CE278" s="46" t="s">
        <v>35</v>
      </c>
      <c r="CF278" s="46" t="s">
        <v>35</v>
      </c>
      <c r="CG278" s="46" t="s">
        <v>35</v>
      </c>
      <c r="CH278" s="46" t="s">
        <v>35</v>
      </c>
      <c r="CI278" s="46" t="s">
        <v>35</v>
      </c>
      <c r="CJ278" s="46" t="s">
        <v>35</v>
      </c>
      <c r="CK278" s="46" t="s">
        <v>35</v>
      </c>
      <c r="CL278" s="46" t="s">
        <v>35</v>
      </c>
      <c r="CM278" s="46" t="s">
        <v>35</v>
      </c>
      <c r="CN278" s="46" t="s">
        <v>35</v>
      </c>
      <c r="CO278" s="46" t="s">
        <v>35</v>
      </c>
      <c r="CP278" s="46" t="s">
        <v>35</v>
      </c>
      <c r="CQ278" s="46" t="s">
        <v>35</v>
      </c>
      <c r="CR278" s="46" t="s">
        <v>35</v>
      </c>
      <c r="CS278" s="46" t="s">
        <v>35</v>
      </c>
      <c r="CT278" s="46" t="s">
        <v>35</v>
      </c>
      <c r="CU278" s="46" t="s">
        <v>35</v>
      </c>
      <c r="CV278" s="46" t="s">
        <v>35</v>
      </c>
      <c r="CW278" s="7"/>
      <c r="CX278" s="7"/>
      <c r="CY278" s="7"/>
      <c r="CZ278" s="7"/>
    </row>
    <row r="279" s="337" customFormat="true" ht="15" customHeight="true" x14ac:dyDescent="0.2">
      <c r="AW279" s="199"/>
      <c r="AX279" s="199"/>
      <c r="AY279" s="199"/>
      <c r="AZ279" s="199"/>
      <c r="BA279" s="1089"/>
      <c r="BB279" s="585" t="s">
        <v>80</v>
      </c>
      <c r="BC279" s="61" t="s">
        <v>35</v>
      </c>
      <c r="BD279" s="54" t="s">
        <v>35</v>
      </c>
      <c r="BE279" s="54" t="s">
        <v>35</v>
      </c>
      <c r="BF279" s="54" t="s">
        <v>35</v>
      </c>
      <c r="BG279" s="49" t="s">
        <v>35</v>
      </c>
      <c r="BH279" s="61" t="s">
        <v>35</v>
      </c>
      <c r="BI279" s="54" t="s">
        <v>35</v>
      </c>
      <c r="BJ279" s="54" t="s">
        <v>35</v>
      </c>
      <c r="BK279" s="54" t="s">
        <v>35</v>
      </c>
      <c r="BL279" s="49" t="s">
        <v>35</v>
      </c>
      <c r="BM279" s="61" t="s">
        <v>35</v>
      </c>
      <c r="BN279" s="54" t="s">
        <v>35</v>
      </c>
      <c r="BO279" s="54" t="s">
        <v>35</v>
      </c>
      <c r="BP279" s="54" t="s">
        <v>35</v>
      </c>
      <c r="BQ279" s="49" t="s">
        <v>35</v>
      </c>
      <c r="BR279" s="61" t="s">
        <v>35</v>
      </c>
      <c r="BS279" s="54" t="s">
        <v>35</v>
      </c>
      <c r="BT279" s="54" t="s">
        <v>35</v>
      </c>
      <c r="BU279" s="54" t="s">
        <v>35</v>
      </c>
      <c r="BV279" s="54" t="s">
        <v>35</v>
      </c>
      <c r="BW279" s="54" t="s">
        <v>35</v>
      </c>
      <c r="BX279" s="54" t="s">
        <v>35</v>
      </c>
      <c r="BY279" s="44" t="s">
        <v>35</v>
      </c>
      <c r="BZ279" s="44" t="s">
        <v>35</v>
      </c>
      <c r="CA279" s="44" t="s">
        <v>35</v>
      </c>
      <c r="CB279" s="44" t="s">
        <v>35</v>
      </c>
      <c r="CC279" s="44" t="s">
        <v>35</v>
      </c>
      <c r="CD279" s="44" t="s">
        <v>35</v>
      </c>
      <c r="CE279" s="44" t="s">
        <v>35</v>
      </c>
      <c r="CF279" s="44" t="s">
        <v>35</v>
      </c>
      <c r="CG279" s="44" t="s">
        <v>35</v>
      </c>
      <c r="CH279" s="44" t="s">
        <v>35</v>
      </c>
      <c r="CI279" s="44" t="s">
        <v>35</v>
      </c>
      <c r="CJ279" s="44" t="s">
        <v>35</v>
      </c>
      <c r="CK279" s="44" t="s">
        <v>35</v>
      </c>
      <c r="CL279" s="44" t="s">
        <v>35</v>
      </c>
      <c r="CM279" s="44" t="s">
        <v>35</v>
      </c>
      <c r="CN279" s="44" t="s">
        <v>35</v>
      </c>
      <c r="CO279" s="44" t="s">
        <v>35</v>
      </c>
      <c r="CP279" s="44" t="s">
        <v>35</v>
      </c>
      <c r="CQ279" s="44" t="s">
        <v>35</v>
      </c>
      <c r="CR279" s="44" t="s">
        <v>35</v>
      </c>
      <c r="CS279" s="44" t="s">
        <v>35</v>
      </c>
      <c r="CT279" s="44" t="s">
        <v>35</v>
      </c>
      <c r="CU279" s="44" t="s">
        <v>35</v>
      </c>
      <c r="CV279" s="44" t="s">
        <v>35</v>
      </c>
      <c r="CW279" s="7"/>
      <c r="CX279" s="7"/>
      <c r="CY279" s="7"/>
      <c r="CZ279" s="7"/>
    </row>
    <row r="280" s="454" customFormat="true" ht="15" customHeight="true" x14ac:dyDescent="0.2">
      <c r="B280" s="453"/>
      <c r="AW280" s="361"/>
      <c r="AX280" s="361"/>
      <c r="AY280" s="361"/>
      <c r="AZ280" s="361"/>
      <c r="BA280" s="1089"/>
      <c r="BB280" s="585" t="s">
        <v>81</v>
      </c>
      <c r="BC280" s="61" t="s">
        <v>35</v>
      </c>
      <c r="BD280" s="54" t="s">
        <v>35</v>
      </c>
      <c r="BE280" s="54" t="s">
        <v>35</v>
      </c>
      <c r="BF280" s="54" t="s">
        <v>35</v>
      </c>
      <c r="BG280" s="49" t="s">
        <v>35</v>
      </c>
      <c r="BH280" s="61" t="s">
        <v>35</v>
      </c>
      <c r="BI280" s="54" t="s">
        <v>35</v>
      </c>
      <c r="BJ280" s="54" t="s">
        <v>35</v>
      </c>
      <c r="BK280" s="54" t="s">
        <v>35</v>
      </c>
      <c r="BL280" s="49" t="s">
        <v>35</v>
      </c>
      <c r="BM280" s="61" t="s">
        <v>35</v>
      </c>
      <c r="BN280" s="54" t="s">
        <v>35</v>
      </c>
      <c r="BO280" s="54" t="s">
        <v>35</v>
      </c>
      <c r="BP280" s="54" t="s">
        <v>35</v>
      </c>
      <c r="BQ280" s="49" t="s">
        <v>35</v>
      </c>
      <c r="BR280" s="61" t="s">
        <v>35</v>
      </c>
      <c r="BS280" s="54" t="s">
        <v>35</v>
      </c>
      <c r="BT280" s="54" t="s">
        <v>35</v>
      </c>
      <c r="BU280" s="54" t="s">
        <v>35</v>
      </c>
      <c r="BV280" s="54" t="s">
        <v>35</v>
      </c>
      <c r="BW280" s="54" t="s">
        <v>35</v>
      </c>
      <c r="BX280" s="54" t="s">
        <v>35</v>
      </c>
      <c r="BY280" s="44" t="s">
        <v>35</v>
      </c>
      <c r="BZ280" s="44" t="s">
        <v>35</v>
      </c>
      <c r="CA280" s="44" t="s">
        <v>35</v>
      </c>
      <c r="CB280" s="44" t="s">
        <v>35</v>
      </c>
      <c r="CC280" s="44" t="s">
        <v>35</v>
      </c>
      <c r="CD280" s="44" t="s">
        <v>35</v>
      </c>
      <c r="CE280" s="44" t="s">
        <v>35</v>
      </c>
      <c r="CF280" s="44" t="s">
        <v>35</v>
      </c>
      <c r="CG280" s="44" t="s">
        <v>35</v>
      </c>
      <c r="CH280" s="44" t="s">
        <v>35</v>
      </c>
      <c r="CI280" s="44" t="s">
        <v>35</v>
      </c>
      <c r="CJ280" s="44" t="s">
        <v>35</v>
      </c>
      <c r="CK280" s="44" t="s">
        <v>35</v>
      </c>
      <c r="CL280" s="44" t="s">
        <v>35</v>
      </c>
      <c r="CM280" s="44" t="s">
        <v>35</v>
      </c>
      <c r="CN280" s="44" t="s">
        <v>35</v>
      </c>
      <c r="CO280" s="44" t="s">
        <v>35</v>
      </c>
      <c r="CP280" s="44" t="s">
        <v>35</v>
      </c>
      <c r="CQ280" s="44" t="s">
        <v>35</v>
      </c>
      <c r="CR280" s="44" t="s">
        <v>35</v>
      </c>
      <c r="CS280" s="44" t="s">
        <v>35</v>
      </c>
      <c r="CT280" s="44" t="s">
        <v>35</v>
      </c>
      <c r="CU280" s="44" t="s">
        <v>35</v>
      </c>
      <c r="CV280" s="44" t="s">
        <v>35</v>
      </c>
      <c r="CW280" s="7"/>
      <c r="CX280" s="7"/>
      <c r="CY280" s="7"/>
      <c r="CZ280" s="7"/>
    </row>
    <row r="281" s="454" customFormat="true" ht="15" customHeight="true" x14ac:dyDescent="0.2">
      <c r="B281" s="453"/>
      <c r="AW281" s="361"/>
      <c r="AX281" s="361"/>
      <c r="AY281" s="361"/>
      <c r="AZ281" s="361"/>
      <c r="BA281" s="1089"/>
      <c r="BB281" s="585" t="s">
        <v>82</v>
      </c>
      <c r="BC281" s="61" t="s">
        <v>35</v>
      </c>
      <c r="BD281" s="54" t="s">
        <v>35</v>
      </c>
      <c r="BE281" s="54" t="s">
        <v>35</v>
      </c>
      <c r="BF281" s="54" t="s">
        <v>35</v>
      </c>
      <c r="BG281" s="49" t="s">
        <v>35</v>
      </c>
      <c r="BH281" s="61" t="s">
        <v>35</v>
      </c>
      <c r="BI281" s="54" t="s">
        <v>35</v>
      </c>
      <c r="BJ281" s="54" t="s">
        <v>35</v>
      </c>
      <c r="BK281" s="54" t="s">
        <v>35</v>
      </c>
      <c r="BL281" s="49" t="s">
        <v>35</v>
      </c>
      <c r="BM281" s="61" t="s">
        <v>35</v>
      </c>
      <c r="BN281" s="54" t="s">
        <v>35</v>
      </c>
      <c r="BO281" s="54" t="s">
        <v>35</v>
      </c>
      <c r="BP281" s="54" t="s">
        <v>35</v>
      </c>
      <c r="BQ281" s="49" t="s">
        <v>35</v>
      </c>
      <c r="BR281" s="61" t="s">
        <v>35</v>
      </c>
      <c r="BS281" s="54" t="s">
        <v>35</v>
      </c>
      <c r="BT281" s="54" t="s">
        <v>35</v>
      </c>
      <c r="BU281" s="54" t="s">
        <v>35</v>
      </c>
      <c r="BV281" s="54" t="s">
        <v>35</v>
      </c>
      <c r="BW281" s="54" t="s">
        <v>35</v>
      </c>
      <c r="BX281" s="54" t="s">
        <v>35</v>
      </c>
      <c r="BY281" s="44" t="s">
        <v>35</v>
      </c>
      <c r="BZ281" s="44" t="s">
        <v>35</v>
      </c>
      <c r="CA281" s="44" t="s">
        <v>35</v>
      </c>
      <c r="CB281" s="44" t="s">
        <v>35</v>
      </c>
      <c r="CC281" s="44" t="s">
        <v>35</v>
      </c>
      <c r="CD281" s="44" t="s">
        <v>35</v>
      </c>
      <c r="CE281" s="44" t="s">
        <v>35</v>
      </c>
      <c r="CF281" s="44" t="s">
        <v>35</v>
      </c>
      <c r="CG281" s="44" t="s">
        <v>35</v>
      </c>
      <c r="CH281" s="44" t="s">
        <v>35</v>
      </c>
      <c r="CI281" s="44" t="s">
        <v>35</v>
      </c>
      <c r="CJ281" s="44" t="s">
        <v>35</v>
      </c>
      <c r="CK281" s="44" t="s">
        <v>35</v>
      </c>
      <c r="CL281" s="44" t="s">
        <v>35</v>
      </c>
      <c r="CM281" s="44" t="s">
        <v>35</v>
      </c>
      <c r="CN281" s="44" t="s">
        <v>35</v>
      </c>
      <c r="CO281" s="44" t="s">
        <v>35</v>
      </c>
      <c r="CP281" s="44" t="s">
        <v>35</v>
      </c>
      <c r="CQ281" s="44" t="s">
        <v>35</v>
      </c>
      <c r="CR281" s="44" t="s">
        <v>35</v>
      </c>
      <c r="CS281" s="44" t="s">
        <v>35</v>
      </c>
      <c r="CT281" s="44" t="s">
        <v>35</v>
      </c>
      <c r="CU281" s="44" t="s">
        <v>35</v>
      </c>
      <c r="CV281" s="44" t="s">
        <v>35</v>
      </c>
      <c r="CW281" s="7"/>
      <c r="CX281" s="7"/>
      <c r="CY281" s="7"/>
      <c r="CZ281" s="7"/>
    </row>
    <row r="282" s="454" customFormat="true" ht="15" customHeight="true" x14ac:dyDescent="0.2">
      <c r="B282" s="453"/>
      <c r="AW282" s="361"/>
      <c r="AX282" s="361"/>
      <c r="AY282" s="361"/>
      <c r="AZ282" s="361"/>
      <c r="BA282" s="1089"/>
      <c r="BB282" s="585" t="s">
        <v>83</v>
      </c>
      <c r="BC282" s="61" t="s">
        <v>35</v>
      </c>
      <c r="BD282" s="54" t="s">
        <v>35</v>
      </c>
      <c r="BE282" s="54" t="s">
        <v>35</v>
      </c>
      <c r="BF282" s="54" t="s">
        <v>35</v>
      </c>
      <c r="BG282" s="49" t="s">
        <v>35</v>
      </c>
      <c r="BH282" s="61" t="s">
        <v>35</v>
      </c>
      <c r="BI282" s="54" t="s">
        <v>35</v>
      </c>
      <c r="BJ282" s="54" t="s">
        <v>35</v>
      </c>
      <c r="BK282" s="54" t="s">
        <v>35</v>
      </c>
      <c r="BL282" s="49" t="s">
        <v>35</v>
      </c>
      <c r="BM282" s="61" t="s">
        <v>35</v>
      </c>
      <c r="BN282" s="54" t="s">
        <v>35</v>
      </c>
      <c r="BO282" s="54" t="s">
        <v>35</v>
      </c>
      <c r="BP282" s="54" t="s">
        <v>35</v>
      </c>
      <c r="BQ282" s="49" t="s">
        <v>35</v>
      </c>
      <c r="BR282" s="61" t="s">
        <v>35</v>
      </c>
      <c r="BS282" s="54" t="s">
        <v>35</v>
      </c>
      <c r="BT282" s="54" t="s">
        <v>35</v>
      </c>
      <c r="BU282" s="54" t="s">
        <v>35</v>
      </c>
      <c r="BV282" s="54" t="s">
        <v>35</v>
      </c>
      <c r="BW282" s="54" t="s">
        <v>35</v>
      </c>
      <c r="BX282" s="54" t="s">
        <v>35</v>
      </c>
      <c r="BY282" s="44" t="s">
        <v>35</v>
      </c>
      <c r="BZ282" s="44" t="s">
        <v>35</v>
      </c>
      <c r="CA282" s="44" t="s">
        <v>35</v>
      </c>
      <c r="CB282" s="44" t="s">
        <v>35</v>
      </c>
      <c r="CC282" s="44" t="s">
        <v>35</v>
      </c>
      <c r="CD282" s="44" t="s">
        <v>35</v>
      </c>
      <c r="CE282" s="44" t="s">
        <v>35</v>
      </c>
      <c r="CF282" s="44" t="s">
        <v>35</v>
      </c>
      <c r="CG282" s="44" t="s">
        <v>35</v>
      </c>
      <c r="CH282" s="44" t="s">
        <v>35</v>
      </c>
      <c r="CI282" s="44" t="s">
        <v>35</v>
      </c>
      <c r="CJ282" s="44" t="s">
        <v>35</v>
      </c>
      <c r="CK282" s="44" t="s">
        <v>35</v>
      </c>
      <c r="CL282" s="44" t="s">
        <v>35</v>
      </c>
      <c r="CM282" s="44" t="s">
        <v>35</v>
      </c>
      <c r="CN282" s="44" t="s">
        <v>35</v>
      </c>
      <c r="CO282" s="44" t="s">
        <v>35</v>
      </c>
      <c r="CP282" s="44" t="s">
        <v>35</v>
      </c>
      <c r="CQ282" s="44" t="s">
        <v>35</v>
      </c>
      <c r="CR282" s="44" t="s">
        <v>35</v>
      </c>
      <c r="CS282" s="44" t="s">
        <v>35</v>
      </c>
      <c r="CT282" s="44" t="s">
        <v>35</v>
      </c>
      <c r="CU282" s="44" t="s">
        <v>35</v>
      </c>
      <c r="CV282" s="44" t="s">
        <v>35</v>
      </c>
      <c r="CW282" s="7"/>
      <c r="CX282" s="7"/>
      <c r="CY282" s="7"/>
      <c r="CZ282" s="7"/>
    </row>
    <row r="283" s="454" customFormat="true" ht="15" customHeight="true" x14ac:dyDescent="0.2">
      <c r="B283" s="453"/>
      <c r="AW283" s="361"/>
      <c r="AX283" s="361"/>
      <c r="AY283" s="361"/>
      <c r="AZ283" s="361"/>
      <c r="BA283" s="1089"/>
      <c r="BB283" s="585" t="s">
        <v>84</v>
      </c>
      <c r="BC283" s="61" t="s">
        <v>35</v>
      </c>
      <c r="BD283" s="54" t="s">
        <v>35</v>
      </c>
      <c r="BE283" s="54" t="s">
        <v>35</v>
      </c>
      <c r="BF283" s="54" t="s">
        <v>35</v>
      </c>
      <c r="BG283" s="49" t="s">
        <v>35</v>
      </c>
      <c r="BH283" s="61" t="s">
        <v>35</v>
      </c>
      <c r="BI283" s="54" t="s">
        <v>35</v>
      </c>
      <c r="BJ283" s="54" t="s">
        <v>35</v>
      </c>
      <c r="BK283" s="54" t="s">
        <v>35</v>
      </c>
      <c r="BL283" s="49" t="s">
        <v>35</v>
      </c>
      <c r="BM283" s="61" t="s">
        <v>35</v>
      </c>
      <c r="BN283" s="54" t="s">
        <v>35</v>
      </c>
      <c r="BO283" s="54" t="s">
        <v>35</v>
      </c>
      <c r="BP283" s="54" t="s">
        <v>35</v>
      </c>
      <c r="BQ283" s="49" t="s">
        <v>35</v>
      </c>
      <c r="BR283" s="61" t="s">
        <v>35</v>
      </c>
      <c r="BS283" s="54" t="s">
        <v>35</v>
      </c>
      <c r="BT283" s="54" t="s">
        <v>35</v>
      </c>
      <c r="BU283" s="54" t="s">
        <v>35</v>
      </c>
      <c r="BV283" s="54" t="s">
        <v>35</v>
      </c>
      <c r="BW283" s="54" t="s">
        <v>35</v>
      </c>
      <c r="BX283" s="54" t="s">
        <v>35</v>
      </c>
      <c r="BY283" s="44" t="s">
        <v>35</v>
      </c>
      <c r="BZ283" s="44" t="s">
        <v>35</v>
      </c>
      <c r="CA283" s="44" t="s">
        <v>35</v>
      </c>
      <c r="CB283" s="44" t="s">
        <v>35</v>
      </c>
      <c r="CC283" s="44" t="s">
        <v>35</v>
      </c>
      <c r="CD283" s="44" t="s">
        <v>35</v>
      </c>
      <c r="CE283" s="44" t="s">
        <v>35</v>
      </c>
      <c r="CF283" s="44" t="s">
        <v>35</v>
      </c>
      <c r="CG283" s="44" t="s">
        <v>35</v>
      </c>
      <c r="CH283" s="44" t="s">
        <v>35</v>
      </c>
      <c r="CI283" s="44" t="s">
        <v>35</v>
      </c>
      <c r="CJ283" s="44" t="s">
        <v>35</v>
      </c>
      <c r="CK283" s="44" t="s">
        <v>35</v>
      </c>
      <c r="CL283" s="44" t="s">
        <v>35</v>
      </c>
      <c r="CM283" s="44" t="s">
        <v>35</v>
      </c>
      <c r="CN283" s="44" t="s">
        <v>35</v>
      </c>
      <c r="CO283" s="44" t="s">
        <v>35</v>
      </c>
      <c r="CP283" s="44" t="s">
        <v>35</v>
      </c>
      <c r="CQ283" s="44" t="s">
        <v>35</v>
      </c>
      <c r="CR283" s="44" t="s">
        <v>35</v>
      </c>
      <c r="CS283" s="44" t="s">
        <v>35</v>
      </c>
      <c r="CT283" s="44" t="s">
        <v>35</v>
      </c>
      <c r="CU283" s="44" t="s">
        <v>35</v>
      </c>
      <c r="CV283" s="44" t="s">
        <v>35</v>
      </c>
      <c r="CW283" s="7"/>
      <c r="CX283" s="7"/>
      <c r="CY283" s="7"/>
      <c r="CZ283" s="7"/>
    </row>
    <row r="284" s="454" customFormat="true" ht="15" customHeight="true" x14ac:dyDescent="0.2">
      <c r="B284" s="453"/>
      <c r="AW284" s="361"/>
      <c r="AX284" s="361"/>
      <c r="AY284" s="361"/>
      <c r="AZ284" s="361"/>
      <c r="BA284" s="1091"/>
      <c r="BB284" s="588" t="s">
        <v>113</v>
      </c>
      <c r="BC284" s="60" t="s">
        <v>35</v>
      </c>
      <c r="BD284" s="56" t="s">
        <v>35</v>
      </c>
      <c r="BE284" s="56" t="s">
        <v>35</v>
      </c>
      <c r="BF284" s="56" t="s">
        <v>35</v>
      </c>
      <c r="BG284" s="51" t="s">
        <v>35</v>
      </c>
      <c r="BH284" s="60" t="s">
        <v>35</v>
      </c>
      <c r="BI284" s="56" t="s">
        <v>35</v>
      </c>
      <c r="BJ284" s="56" t="s">
        <v>35</v>
      </c>
      <c r="BK284" s="56" t="s">
        <v>35</v>
      </c>
      <c r="BL284" s="51" t="s">
        <v>35</v>
      </c>
      <c r="BM284" s="60" t="s">
        <v>35</v>
      </c>
      <c r="BN284" s="56" t="s">
        <v>35</v>
      </c>
      <c r="BO284" s="56" t="s">
        <v>35</v>
      </c>
      <c r="BP284" s="56" t="s">
        <v>35</v>
      </c>
      <c r="BQ284" s="51" t="s">
        <v>35</v>
      </c>
      <c r="BR284" s="60" t="s">
        <v>35</v>
      </c>
      <c r="BS284" s="56" t="s">
        <v>35</v>
      </c>
      <c r="BT284" s="56" t="s">
        <v>35</v>
      </c>
      <c r="BU284" s="56" t="s">
        <v>35</v>
      </c>
      <c r="BV284" s="56" t="s">
        <v>35</v>
      </c>
      <c r="BW284" s="56" t="s">
        <v>35</v>
      </c>
      <c r="BX284" s="56" t="s">
        <v>35</v>
      </c>
      <c r="BY284" s="45" t="s">
        <v>35</v>
      </c>
      <c r="BZ284" s="45" t="s">
        <v>35</v>
      </c>
      <c r="CA284" s="45" t="s">
        <v>35</v>
      </c>
      <c r="CB284" s="45" t="s">
        <v>35</v>
      </c>
      <c r="CC284" s="45" t="s">
        <v>35</v>
      </c>
      <c r="CD284" s="45" t="s">
        <v>35</v>
      </c>
      <c r="CE284" s="45" t="s">
        <v>35</v>
      </c>
      <c r="CF284" s="45" t="s">
        <v>35</v>
      </c>
      <c r="CG284" s="45" t="s">
        <v>35</v>
      </c>
      <c r="CH284" s="45" t="s">
        <v>35</v>
      </c>
      <c r="CI284" s="45" t="s">
        <v>35</v>
      </c>
      <c r="CJ284" s="45" t="s">
        <v>35</v>
      </c>
      <c r="CK284" s="45" t="s">
        <v>35</v>
      </c>
      <c r="CL284" s="45" t="s">
        <v>35</v>
      </c>
      <c r="CM284" s="45" t="s">
        <v>35</v>
      </c>
      <c r="CN284" s="45" t="s">
        <v>35</v>
      </c>
      <c r="CO284" s="45" t="s">
        <v>35</v>
      </c>
      <c r="CP284" s="45" t="s">
        <v>35</v>
      </c>
      <c r="CQ284" s="45" t="s">
        <v>35</v>
      </c>
      <c r="CR284" s="45" t="s">
        <v>35</v>
      </c>
      <c r="CS284" s="45" t="s">
        <v>35</v>
      </c>
      <c r="CT284" s="45" t="s">
        <v>35</v>
      </c>
      <c r="CU284" s="45" t="s">
        <v>35</v>
      </c>
      <c r="CV284" s="45" t="s">
        <v>35</v>
      </c>
      <c r="CW284" s="7"/>
      <c r="CX284" s="7"/>
      <c r="CY284" s="7"/>
      <c r="CZ284" s="7"/>
    </row>
    <row r="285" s="454" customFormat="true" ht="15" customHeight="true" x14ac:dyDescent="0.2">
      <c r="B285" s="453"/>
      <c r="AW285" s="361"/>
      <c r="AX285" s="361"/>
      <c r="AY285" s="361"/>
      <c r="AZ285" s="361"/>
      <c r="BA285" s="334"/>
      <c r="BB285" s="332"/>
      <c r="BC285" s="332"/>
      <c r="BD285" s="332"/>
      <c r="BE285" s="332"/>
      <c r="BF285" s="332"/>
      <c r="BG285" s="332"/>
      <c r="BH285" s="332"/>
      <c r="BI285" s="332"/>
      <c r="BJ285" s="332"/>
      <c r="BK285" s="332"/>
      <c r="BL285" s="332"/>
      <c r="BM285" s="332"/>
      <c r="BN285" s="332"/>
      <c r="BO285" s="332"/>
      <c r="BP285" s="332"/>
      <c r="BQ285" s="332"/>
      <c r="BR285" s="332"/>
      <c r="BS285" s="332"/>
      <c r="BT285" s="332"/>
      <c r="BU285" s="332"/>
      <c r="BV285" s="332"/>
      <c r="BW285" s="332"/>
      <c r="BX285" s="332"/>
      <c r="BY285" s="334"/>
      <c r="BZ285" s="360"/>
      <c r="CA285" s="360"/>
      <c r="CB285" s="360"/>
      <c r="CC285" s="360"/>
      <c r="CD285" s="360"/>
      <c r="CE285" s="360"/>
      <c r="CF285" s="360"/>
      <c r="CG285" s="360"/>
      <c r="CH285" s="360"/>
      <c r="CI285" s="360"/>
      <c r="CJ285" s="360"/>
      <c r="CK285" s="360"/>
      <c r="CL285" s="360"/>
      <c r="CM285" s="360"/>
      <c r="CN285" s="360"/>
      <c r="CO285" s="360"/>
      <c r="CP285" s="360"/>
      <c r="CQ285" s="360"/>
      <c r="CR285" s="360"/>
      <c r="CS285" s="360"/>
      <c r="CT285" s="360"/>
      <c r="CU285" s="360"/>
      <c r="CV285" s="360"/>
      <c r="CW285" s="360"/>
      <c r="CX285" s="360"/>
      <c r="CY285" s="360"/>
      <c r="CZ285" s="360"/>
    </row>
    <row r="286" s="454" customFormat="true" ht="15" customHeight="true" x14ac:dyDescent="0.2">
      <c r="B286" s="453"/>
      <c r="AW286" s="361"/>
      <c r="AX286" s="361"/>
      <c r="AY286" s="361"/>
      <c r="AZ286" s="361"/>
      <c r="BA286" s="334"/>
      <c r="BB286" s="332"/>
      <c r="BC286" s="332"/>
      <c r="BD286" s="332"/>
      <c r="BE286" s="332"/>
      <c r="BF286" s="332"/>
      <c r="BG286" s="332"/>
      <c r="BH286" s="332"/>
      <c r="BI286" s="332"/>
      <c r="BJ286" s="332"/>
      <c r="BK286" s="332"/>
      <c r="BL286" s="332"/>
      <c r="BM286" s="332"/>
      <c r="BN286" s="332"/>
      <c r="BO286" s="332"/>
      <c r="BP286" s="332"/>
      <c r="BQ286" s="332"/>
      <c r="BR286" s="332"/>
      <c r="BS286" s="332"/>
      <c r="BT286" s="332"/>
      <c r="BU286" s="332"/>
      <c r="BV286" s="332"/>
      <c r="BW286" s="332"/>
      <c r="BX286" s="332"/>
      <c r="BY286" s="334"/>
      <c r="BZ286" s="360"/>
      <c r="CA286" s="360"/>
      <c r="CB286" s="360"/>
      <c r="CC286" s="360"/>
      <c r="CD286" s="360"/>
      <c r="CE286" s="360"/>
      <c r="CF286" s="360"/>
      <c r="CG286" s="360"/>
      <c r="CH286" s="360"/>
      <c r="CI286" s="360"/>
      <c r="CJ286" s="360"/>
      <c r="CK286" s="360"/>
      <c r="CL286" s="360"/>
      <c r="CM286" s="360"/>
      <c r="CN286" s="360"/>
      <c r="CO286" s="360"/>
      <c r="CP286" s="360"/>
      <c r="CQ286" s="360"/>
      <c r="CR286" s="360"/>
      <c r="CS286" s="360"/>
      <c r="CT286" s="360"/>
      <c r="CU286" s="360"/>
      <c r="CV286" s="360"/>
      <c r="CW286" s="360"/>
      <c r="CX286" s="360"/>
      <c r="CY286" s="360"/>
      <c r="CZ286" s="360"/>
    </row>
    <row r="287" s="454" customFormat="true" ht="15" customHeight="true" x14ac:dyDescent="0.2">
      <c r="B287" s="453"/>
      <c r="AW287" s="361"/>
      <c r="AX287" s="361"/>
      <c r="AY287" s="361"/>
      <c r="AZ287" s="361"/>
      <c r="BA287" s="334"/>
      <c r="BB287" s="332"/>
      <c r="BC287" s="332"/>
      <c r="BD287" s="332"/>
      <c r="BE287" s="332"/>
      <c r="BF287" s="332"/>
      <c r="BG287" s="332"/>
      <c r="BH287" s="332"/>
      <c r="BI287" s="332"/>
      <c r="BJ287" s="332"/>
      <c r="BK287" s="332"/>
      <c r="BL287" s="332"/>
      <c r="BM287" s="332"/>
      <c r="BN287" s="332"/>
      <c r="BO287" s="332"/>
      <c r="BP287" s="332"/>
      <c r="BQ287" s="332"/>
      <c r="BR287" s="332"/>
      <c r="BS287" s="332"/>
      <c r="BT287" s="332"/>
      <c r="BU287" s="332"/>
      <c r="BV287" s="332"/>
      <c r="BW287" s="332"/>
      <c r="BX287" s="332"/>
      <c r="BY287" s="334"/>
      <c r="BZ287" s="360"/>
      <c r="CA287" s="360"/>
      <c r="CB287" s="360"/>
      <c r="CC287" s="360"/>
      <c r="CD287" s="360"/>
      <c r="CE287" s="360"/>
      <c r="CF287" s="360"/>
      <c r="CG287" s="360"/>
      <c r="CH287" s="360"/>
      <c r="CI287" s="360"/>
      <c r="CJ287" s="360"/>
      <c r="CK287" s="360"/>
      <c r="CL287" s="360"/>
      <c r="CM287" s="360"/>
      <c r="CN287" s="360"/>
      <c r="CO287" s="360"/>
      <c r="CP287" s="360"/>
      <c r="CQ287" s="360"/>
      <c r="CR287" s="360"/>
      <c r="CS287" s="360"/>
      <c r="CT287" s="360"/>
      <c r="CU287" s="360"/>
      <c r="CV287" s="360"/>
      <c r="CW287" s="360"/>
      <c r="CX287" s="360"/>
      <c r="CY287" s="360"/>
      <c r="CZ287" s="360"/>
    </row>
    <row r="288" s="454" customFormat="true" ht="15" customHeight="true" x14ac:dyDescent="0.2">
      <c r="B288" s="453"/>
      <c r="AW288" s="361"/>
      <c r="AX288" s="361"/>
      <c r="AY288" s="361"/>
      <c r="AZ288" s="361"/>
      <c r="BA288" s="334"/>
      <c r="BB288" s="332"/>
      <c r="BC288" s="332"/>
      <c r="BD288" s="332"/>
      <c r="BE288" s="332"/>
      <c r="BF288" s="332"/>
      <c r="BG288" s="332"/>
      <c r="BH288" s="332"/>
      <c r="BI288" s="332"/>
      <c r="BJ288" s="332"/>
      <c r="BK288" s="332"/>
      <c r="BL288" s="332"/>
      <c r="BM288" s="332"/>
      <c r="BN288" s="332"/>
      <c r="BO288" s="332"/>
      <c r="BP288" s="332"/>
      <c r="BQ288" s="332"/>
      <c r="BR288" s="332"/>
      <c r="BS288" s="332"/>
      <c r="BT288" s="332"/>
      <c r="BU288" s="332"/>
      <c r="BV288" s="332"/>
      <c r="BW288" s="332"/>
      <c r="BX288" s="332"/>
      <c r="BY288" s="334"/>
      <c r="BZ288" s="360"/>
      <c r="CA288" s="360"/>
      <c r="CB288" s="360"/>
      <c r="CC288" s="360"/>
      <c r="CD288" s="360"/>
      <c r="CE288" s="360"/>
      <c r="CF288" s="360"/>
      <c r="CG288" s="360"/>
      <c r="CH288" s="360"/>
      <c r="CI288" s="360"/>
      <c r="CJ288" s="360"/>
      <c r="CK288" s="360"/>
      <c r="CL288" s="360"/>
      <c r="CM288" s="360"/>
      <c r="CN288" s="360"/>
      <c r="CO288" s="360"/>
      <c r="CP288" s="360"/>
      <c r="CQ288" s="360"/>
      <c r="CR288" s="360"/>
      <c r="CS288" s="360"/>
      <c r="CT288" s="360"/>
      <c r="CU288" s="360"/>
      <c r="CV288" s="360"/>
      <c r="CW288" s="360"/>
      <c r="CX288" s="360"/>
      <c r="CY288" s="360"/>
      <c r="CZ288" s="360"/>
    </row>
    <row r="289" s="454" customFormat="true" ht="15" customHeight="true" x14ac:dyDescent="0.2">
      <c r="A289" s="470"/>
      <c r="B289" s="469"/>
      <c r="C289" s="470"/>
      <c r="AW289" s="361"/>
      <c r="AX289" s="361"/>
      <c r="AY289" s="361"/>
      <c r="AZ289" s="361"/>
      <c r="BA289" s="334"/>
      <c r="BB289" s="332"/>
      <c r="BC289" s="332"/>
      <c r="BD289" s="332"/>
      <c r="BE289" s="332"/>
      <c r="BF289" s="332"/>
      <c r="BG289" s="332"/>
      <c r="BH289" s="332"/>
      <c r="BI289" s="332"/>
      <c r="BJ289" s="332"/>
      <c r="BK289" s="332"/>
      <c r="BL289" s="332"/>
      <c r="BM289" s="332"/>
      <c r="BN289" s="332"/>
      <c r="BO289" s="332"/>
      <c r="BP289" s="332"/>
      <c r="BQ289" s="332"/>
      <c r="BR289" s="332"/>
      <c r="BS289" s="332"/>
      <c r="BT289" s="332"/>
      <c r="BU289" s="332"/>
      <c r="BV289" s="332"/>
      <c r="BW289" s="332"/>
      <c r="BX289" s="332"/>
      <c r="BY289" s="334"/>
      <c r="BZ289" s="360"/>
      <c r="CA289" s="360"/>
      <c r="CB289" s="360"/>
      <c r="CC289" s="360"/>
      <c r="CD289" s="360"/>
      <c r="CE289" s="360"/>
      <c r="CF289" s="360"/>
      <c r="CG289" s="360"/>
      <c r="CH289" s="360"/>
      <c r="CI289" s="360"/>
      <c r="CJ289" s="360"/>
      <c r="CK289" s="360"/>
      <c r="CL289" s="360"/>
      <c r="CM289" s="360"/>
      <c r="CN289" s="360"/>
      <c r="CO289" s="360"/>
      <c r="CP289" s="360"/>
      <c r="CQ289" s="360"/>
      <c r="CR289" s="360"/>
      <c r="CS289" s="360"/>
      <c r="CT289" s="360"/>
      <c r="CU289" s="360"/>
      <c r="CV289" s="360"/>
      <c r="CW289" s="360"/>
      <c r="CX289" s="360"/>
      <c r="CY289" s="360"/>
      <c r="CZ289" s="360"/>
    </row>
    <row r="290" s="454" customFormat="true" ht="15" customHeight="true" x14ac:dyDescent="0.2">
      <c r="A290" s="457"/>
      <c r="B290" s="458"/>
      <c r="C290" s="459"/>
      <c r="AW290" s="361"/>
      <c r="AX290" s="361"/>
      <c r="AY290" s="361"/>
      <c r="AZ290" s="361"/>
      <c r="BA290" s="334"/>
      <c r="BB290" s="332"/>
      <c r="BC290" s="332"/>
      <c r="BD290" s="332"/>
      <c r="BE290" s="332"/>
      <c r="BF290" s="332"/>
      <c r="BG290" s="332"/>
      <c r="BH290" s="332"/>
      <c r="BI290" s="332"/>
      <c r="BJ290" s="332"/>
      <c r="BK290" s="332"/>
      <c r="BL290" s="332"/>
      <c r="BM290" s="332"/>
      <c r="BN290" s="332"/>
      <c r="BO290" s="332"/>
      <c r="BP290" s="332"/>
      <c r="BQ290" s="332"/>
      <c r="BR290" s="332"/>
      <c r="BS290" s="332"/>
      <c r="BT290" s="332"/>
      <c r="BU290" s="332"/>
      <c r="BV290" s="332"/>
      <c r="BW290" s="332"/>
      <c r="BX290" s="332"/>
      <c r="BY290" s="334"/>
      <c r="BZ290" s="360"/>
      <c r="CA290" s="360"/>
      <c r="CB290" s="360"/>
      <c r="CC290" s="360"/>
      <c r="CD290" s="360"/>
      <c r="CE290" s="360"/>
      <c r="CF290" s="360"/>
      <c r="CG290" s="360"/>
      <c r="CH290" s="360"/>
      <c r="CI290" s="360"/>
      <c r="CJ290" s="360"/>
      <c r="CK290" s="360"/>
      <c r="CL290" s="360"/>
      <c r="CM290" s="360"/>
      <c r="CN290" s="360"/>
      <c r="CO290" s="360"/>
      <c r="CP290" s="360"/>
      <c r="CQ290" s="360"/>
      <c r="CR290" s="360"/>
      <c r="CS290" s="360"/>
      <c r="CT290" s="360"/>
      <c r="CU290" s="360"/>
      <c r="CV290" s="360"/>
      <c r="CW290" s="360"/>
      <c r="CX290" s="360"/>
      <c r="CY290" s="360"/>
      <c r="CZ290" s="360"/>
    </row>
    <row r="291" s="454" customFormat="true" ht="15" customHeight="true" x14ac:dyDescent="0.2">
      <c r="A291" s="457"/>
      <c r="B291" s="458"/>
      <c r="C291" s="459"/>
      <c r="AW291" s="361"/>
      <c r="AX291" s="361"/>
      <c r="AY291" s="361"/>
      <c r="AZ291" s="361"/>
      <c r="BA291" s="334"/>
      <c r="BB291" s="332"/>
      <c r="BC291" s="332"/>
      <c r="BD291" s="332"/>
      <c r="BE291" s="332"/>
      <c r="BF291" s="332"/>
      <c r="BG291" s="332"/>
      <c r="BH291" s="332"/>
      <c r="BI291" s="332"/>
      <c r="BJ291" s="332"/>
      <c r="BK291" s="332"/>
      <c r="BL291" s="332"/>
      <c r="BM291" s="332"/>
      <c r="BN291" s="332"/>
      <c r="BO291" s="332"/>
      <c r="BP291" s="332"/>
      <c r="BQ291" s="332"/>
      <c r="BR291" s="332"/>
      <c r="BS291" s="332"/>
      <c r="BT291" s="332"/>
      <c r="BU291" s="332"/>
      <c r="BV291" s="332"/>
      <c r="BW291" s="332"/>
      <c r="BX291" s="332"/>
      <c r="BY291" s="334"/>
      <c r="BZ291" s="360"/>
      <c r="CA291" s="360"/>
      <c r="CB291" s="360"/>
      <c r="CC291" s="360"/>
      <c r="CD291" s="360"/>
      <c r="CE291" s="360"/>
      <c r="CF291" s="360"/>
      <c r="CG291" s="360"/>
      <c r="CH291" s="360"/>
      <c r="CI291" s="360"/>
      <c r="CJ291" s="360"/>
      <c r="CK291" s="360"/>
      <c r="CL291" s="360"/>
      <c r="CM291" s="360"/>
      <c r="CN291" s="360"/>
      <c r="CO291" s="360"/>
      <c r="CP291" s="360"/>
      <c r="CQ291" s="360"/>
      <c r="CR291" s="360"/>
      <c r="CS291" s="360"/>
      <c r="CT291" s="360"/>
      <c r="CU291" s="360"/>
      <c r="CV291" s="360"/>
      <c r="CW291" s="360"/>
      <c r="CX291" s="360"/>
      <c r="CY291" s="360"/>
      <c r="CZ291" s="360"/>
    </row>
    <row r="292" s="454" customFormat="true" ht="15" customHeight="true" x14ac:dyDescent="0.2">
      <c r="A292" s="457"/>
      <c r="B292" s="458"/>
      <c r="C292" s="459"/>
      <c r="AW292" s="361"/>
      <c r="AX292" s="361"/>
      <c r="AY292" s="361"/>
      <c r="AZ292" s="361"/>
      <c r="BA292" s="334"/>
      <c r="BB292" s="332"/>
      <c r="BC292" s="332"/>
      <c r="BD292" s="332"/>
      <c r="BE292" s="332"/>
      <c r="BF292" s="332"/>
      <c r="BG292" s="332"/>
      <c r="BH292" s="332"/>
      <c r="BI292" s="332"/>
      <c r="BJ292" s="332"/>
      <c r="BK292" s="332"/>
      <c r="BL292" s="332"/>
      <c r="BM292" s="332"/>
      <c r="BN292" s="332"/>
      <c r="BO292" s="332"/>
      <c r="BP292" s="332"/>
      <c r="BQ292" s="332"/>
      <c r="BR292" s="332"/>
      <c r="BS292" s="332"/>
      <c r="BT292" s="332"/>
      <c r="BU292" s="332"/>
      <c r="BV292" s="332"/>
      <c r="BW292" s="332"/>
      <c r="BX292" s="332"/>
      <c r="BY292" s="334"/>
      <c r="BZ292" s="360"/>
      <c r="CA292" s="360"/>
      <c r="CB292" s="360"/>
      <c r="CC292" s="360"/>
      <c r="CD292" s="360"/>
      <c r="CE292" s="360"/>
      <c r="CF292" s="360"/>
      <c r="CG292" s="360"/>
      <c r="CH292" s="360"/>
      <c r="CI292" s="360"/>
      <c r="CJ292" s="360"/>
      <c r="CK292" s="360"/>
      <c r="CL292" s="360"/>
      <c r="CM292" s="360"/>
      <c r="CN292" s="360"/>
      <c r="CO292" s="360"/>
      <c r="CP292" s="360"/>
      <c r="CQ292" s="360"/>
      <c r="CR292" s="360"/>
      <c r="CS292" s="360"/>
      <c r="CT292" s="360"/>
      <c r="CU292" s="360"/>
      <c r="CV292" s="360"/>
      <c r="CW292" s="360"/>
      <c r="CX292" s="360"/>
      <c r="CY292" s="360"/>
      <c r="CZ292" s="360"/>
    </row>
    <row r="293" s="454" customFormat="true" ht="15" customHeight="true" x14ac:dyDescent="0.2">
      <c r="A293" s="457"/>
      <c r="B293" s="458"/>
      <c r="C293" s="456"/>
      <c r="AW293" s="361"/>
      <c r="AX293" s="361"/>
      <c r="AY293" s="361"/>
      <c r="AZ293" s="361"/>
      <c r="BA293" s="334"/>
      <c r="BB293" s="332"/>
      <c r="BC293" s="332"/>
      <c r="BD293" s="332"/>
      <c r="BE293" s="332"/>
      <c r="BF293" s="332"/>
      <c r="BG293" s="332"/>
      <c r="BH293" s="332"/>
      <c r="BI293" s="332"/>
      <c r="BJ293" s="332"/>
      <c r="BK293" s="332"/>
      <c r="BL293" s="332"/>
      <c r="BM293" s="332"/>
      <c r="BN293" s="332"/>
      <c r="BO293" s="332"/>
      <c r="BP293" s="332"/>
      <c r="BQ293" s="332"/>
      <c r="BR293" s="332"/>
      <c r="BS293" s="332"/>
      <c r="BT293" s="332"/>
      <c r="BU293" s="332"/>
      <c r="BV293" s="332"/>
      <c r="BW293" s="332"/>
      <c r="BX293" s="332"/>
      <c r="BY293" s="334"/>
      <c r="BZ293" s="360"/>
      <c r="CA293" s="360"/>
      <c r="CB293" s="360"/>
      <c r="CC293" s="360"/>
      <c r="CD293" s="360"/>
      <c r="CE293" s="360"/>
      <c r="CF293" s="360"/>
      <c r="CG293" s="360"/>
      <c r="CH293" s="360"/>
      <c r="CI293" s="360"/>
      <c r="CJ293" s="360"/>
      <c r="CK293" s="360"/>
      <c r="CL293" s="360"/>
      <c r="CM293" s="360"/>
      <c r="CN293" s="360"/>
      <c r="CO293" s="360"/>
      <c r="CP293" s="360"/>
      <c r="CQ293" s="360"/>
      <c r="CR293" s="360"/>
      <c r="CS293" s="360"/>
      <c r="CT293" s="360"/>
      <c r="CU293" s="360"/>
      <c r="CV293" s="360"/>
      <c r="CW293" s="360"/>
      <c r="CX293" s="360"/>
      <c r="CY293" s="360"/>
      <c r="CZ293" s="360"/>
    </row>
    <row r="294" s="454" customFormat="true" ht="15" customHeight="true" x14ac:dyDescent="0.2">
      <c r="A294" s="457"/>
      <c r="B294" s="458"/>
      <c r="C294" s="456"/>
      <c r="AW294" s="361"/>
      <c r="AX294" s="361"/>
      <c r="AY294" s="361"/>
      <c r="AZ294" s="361"/>
      <c r="BA294" s="334"/>
      <c r="BB294" s="332"/>
      <c r="BC294" s="332"/>
      <c r="BD294" s="332"/>
      <c r="BE294" s="332"/>
      <c r="BF294" s="332"/>
      <c r="BG294" s="332"/>
      <c r="BH294" s="332"/>
      <c r="BI294" s="332"/>
      <c r="BJ294" s="332"/>
      <c r="BK294" s="332"/>
      <c r="BL294" s="332"/>
      <c r="BM294" s="332"/>
      <c r="BN294" s="332"/>
      <c r="BO294" s="332"/>
      <c r="BP294" s="332"/>
      <c r="BQ294" s="332"/>
      <c r="BR294" s="332"/>
      <c r="BS294" s="332"/>
      <c r="BT294" s="332"/>
      <c r="BU294" s="332"/>
      <c r="BV294" s="332"/>
      <c r="BW294" s="332"/>
      <c r="BX294" s="332"/>
      <c r="BY294" s="334"/>
      <c r="BZ294" s="360"/>
      <c r="CA294" s="360"/>
      <c r="CB294" s="360"/>
      <c r="CC294" s="360"/>
      <c r="CD294" s="360"/>
      <c r="CE294" s="360"/>
      <c r="CF294" s="360"/>
      <c r="CG294" s="360"/>
      <c r="CH294" s="360"/>
      <c r="CI294" s="360"/>
      <c r="CJ294" s="360"/>
      <c r="CK294" s="360"/>
      <c r="CL294" s="360"/>
      <c r="CM294" s="360"/>
      <c r="CN294" s="360"/>
      <c r="CO294" s="360"/>
      <c r="CP294" s="360"/>
      <c r="CQ294" s="360"/>
      <c r="CR294" s="360"/>
      <c r="CS294" s="360"/>
      <c r="CT294" s="360"/>
      <c r="CU294" s="360"/>
      <c r="CV294" s="360"/>
      <c r="CW294" s="360"/>
      <c r="CX294" s="360"/>
      <c r="CY294" s="360"/>
      <c r="CZ294" s="360"/>
    </row>
    <row r="295" s="454" customFormat="true" ht="15" customHeight="true" x14ac:dyDescent="0.2">
      <c r="A295" s="457"/>
      <c r="B295" s="458"/>
      <c r="C295" s="456"/>
      <c r="AW295" s="361"/>
      <c r="AX295" s="361"/>
      <c r="AY295" s="361"/>
      <c r="AZ295" s="361"/>
      <c r="BA295" s="334"/>
      <c r="BB295" s="332"/>
      <c r="BC295" s="332"/>
      <c r="BD295" s="332"/>
      <c r="BE295" s="332"/>
      <c r="BF295" s="332"/>
      <c r="BG295" s="332"/>
      <c r="BH295" s="332"/>
      <c r="BI295" s="332"/>
      <c r="BJ295" s="332"/>
      <c r="BK295" s="332"/>
      <c r="BL295" s="332"/>
      <c r="BM295" s="332"/>
      <c r="BN295" s="332"/>
      <c r="BO295" s="332"/>
      <c r="BP295" s="332"/>
      <c r="BQ295" s="332"/>
      <c r="BR295" s="332"/>
      <c r="BS295" s="332"/>
      <c r="BT295" s="332"/>
      <c r="BU295" s="332"/>
      <c r="BV295" s="332"/>
      <c r="BW295" s="332"/>
      <c r="BX295" s="332"/>
      <c r="BY295" s="334"/>
      <c r="BZ295" s="360"/>
      <c r="CA295" s="360"/>
      <c r="CB295" s="360"/>
      <c r="CC295" s="360"/>
      <c r="CD295" s="360"/>
      <c r="CE295" s="360"/>
      <c r="CF295" s="360"/>
      <c r="CG295" s="360"/>
      <c r="CH295" s="360"/>
      <c r="CI295" s="360"/>
      <c r="CJ295" s="360"/>
      <c r="CK295" s="360"/>
      <c r="CL295" s="360"/>
      <c r="CM295" s="360"/>
      <c r="CN295" s="360"/>
      <c r="CO295" s="360"/>
      <c r="CP295" s="360"/>
      <c r="CQ295" s="360"/>
      <c r="CR295" s="360"/>
      <c r="CS295" s="360"/>
      <c r="CT295" s="360"/>
      <c r="CU295" s="360"/>
      <c r="CV295" s="360"/>
      <c r="CW295" s="360"/>
      <c r="CX295" s="360"/>
      <c r="CY295" s="360"/>
      <c r="CZ295" s="360"/>
    </row>
    <row r="296" s="454" customFormat="true" ht="15" customHeight="true" x14ac:dyDescent="0.2">
      <c r="A296" s="457"/>
      <c r="B296" s="458"/>
      <c r="C296" s="456"/>
      <c r="AW296" s="361"/>
      <c r="AX296" s="361"/>
      <c r="AY296" s="361"/>
      <c r="AZ296" s="361"/>
      <c r="BA296" s="334"/>
      <c r="BB296" s="332"/>
      <c r="BC296" s="332"/>
      <c r="BD296" s="332"/>
      <c r="BE296" s="332"/>
      <c r="BF296" s="332"/>
      <c r="BG296" s="332"/>
      <c r="BH296" s="332"/>
      <c r="BI296" s="332"/>
      <c r="BJ296" s="332"/>
      <c r="BK296" s="332"/>
      <c r="BL296" s="332"/>
      <c r="BM296" s="332"/>
      <c r="BN296" s="332"/>
      <c r="BO296" s="332"/>
      <c r="BP296" s="332"/>
      <c r="BQ296" s="332"/>
      <c r="BR296" s="332"/>
      <c r="BS296" s="332"/>
      <c r="BT296" s="332"/>
      <c r="BU296" s="332"/>
      <c r="BV296" s="332"/>
      <c r="BW296" s="332"/>
      <c r="BX296" s="332"/>
      <c r="BY296" s="334"/>
      <c r="BZ296" s="360"/>
      <c r="CA296" s="360"/>
      <c r="CB296" s="360"/>
      <c r="CC296" s="360"/>
      <c r="CD296" s="360"/>
      <c r="CE296" s="360"/>
      <c r="CF296" s="360"/>
      <c r="CG296" s="360"/>
      <c r="CH296" s="360"/>
      <c r="CI296" s="360"/>
      <c r="CJ296" s="360"/>
      <c r="CK296" s="360"/>
      <c r="CL296" s="360"/>
      <c r="CM296" s="360"/>
      <c r="CN296" s="360"/>
      <c r="CO296" s="360"/>
      <c r="CP296" s="360"/>
      <c r="CQ296" s="360"/>
      <c r="CR296" s="360"/>
      <c r="CS296" s="360"/>
      <c r="CT296" s="360"/>
      <c r="CU296" s="360"/>
      <c r="CV296" s="360"/>
      <c r="CW296" s="360"/>
      <c r="CX296" s="360"/>
      <c r="CY296" s="360"/>
      <c r="CZ296" s="360"/>
    </row>
    <row r="297" s="454" customFormat="true" ht="15" customHeight="true" x14ac:dyDescent="0.2">
      <c r="A297" s="457"/>
      <c r="B297" s="458"/>
      <c r="C297" s="456"/>
      <c r="AW297" s="361"/>
      <c r="AX297" s="361"/>
      <c r="AY297" s="361"/>
      <c r="AZ297" s="361"/>
      <c r="BA297" s="334"/>
      <c r="BB297" s="332"/>
      <c r="BC297" s="332"/>
      <c r="BD297" s="332"/>
      <c r="BE297" s="332"/>
      <c r="BF297" s="332"/>
      <c r="BG297" s="332"/>
      <c r="BH297" s="332"/>
      <c r="BI297" s="332"/>
      <c r="BJ297" s="332"/>
      <c r="BK297" s="332"/>
      <c r="BL297" s="332"/>
      <c r="BM297" s="332"/>
      <c r="BN297" s="332"/>
      <c r="BO297" s="332"/>
      <c r="BP297" s="332"/>
      <c r="BQ297" s="332"/>
      <c r="BR297" s="332"/>
      <c r="BS297" s="332"/>
      <c r="BT297" s="332"/>
      <c r="BU297" s="332"/>
      <c r="BV297" s="332"/>
      <c r="BW297" s="332"/>
      <c r="BX297" s="332"/>
      <c r="BY297" s="334"/>
      <c r="BZ297" s="360"/>
      <c r="CA297" s="360"/>
      <c r="CB297" s="360"/>
      <c r="CC297" s="360"/>
      <c r="CD297" s="360"/>
      <c r="CE297" s="360"/>
      <c r="CF297" s="360"/>
      <c r="CG297" s="360"/>
      <c r="CH297" s="360"/>
      <c r="CI297" s="360"/>
      <c r="CJ297" s="360"/>
      <c r="CK297" s="360"/>
      <c r="CL297" s="360"/>
      <c r="CM297" s="360"/>
      <c r="CN297" s="360"/>
      <c r="CO297" s="360"/>
      <c r="CP297" s="360"/>
      <c r="CQ297" s="360"/>
      <c r="CR297" s="360"/>
      <c r="CS297" s="360"/>
      <c r="CT297" s="360"/>
      <c r="CU297" s="360"/>
      <c r="CV297" s="360"/>
      <c r="CW297" s="360"/>
      <c r="CX297" s="360"/>
      <c r="CY297" s="360"/>
      <c r="CZ297" s="360"/>
    </row>
    <row r="298" s="454" customFormat="true" ht="15" customHeight="true" x14ac:dyDescent="0.2">
      <c r="B298" s="453"/>
      <c r="AW298" s="361"/>
      <c r="AX298" s="361"/>
      <c r="AY298" s="361"/>
      <c r="AZ298" s="361"/>
      <c r="BA298" s="334"/>
      <c r="BB298" s="332"/>
      <c r="BC298" s="332"/>
      <c r="BD298" s="332"/>
      <c r="BE298" s="332"/>
      <c r="BF298" s="332"/>
      <c r="BG298" s="332"/>
      <c r="BH298" s="332"/>
      <c r="BI298" s="332"/>
      <c r="BJ298" s="332"/>
      <c r="BK298" s="332"/>
      <c r="BL298" s="332"/>
      <c r="BM298" s="332"/>
      <c r="BN298" s="332"/>
      <c r="BO298" s="332"/>
      <c r="BP298" s="332"/>
      <c r="BQ298" s="332"/>
      <c r="BR298" s="332"/>
      <c r="BS298" s="332"/>
      <c r="BT298" s="332"/>
      <c r="BU298" s="332"/>
      <c r="BV298" s="332"/>
      <c r="BW298" s="332"/>
      <c r="BX298" s="332"/>
      <c r="BY298" s="334"/>
      <c r="BZ298" s="360"/>
      <c r="CA298" s="360"/>
      <c r="CB298" s="360"/>
      <c r="CC298" s="360"/>
      <c r="CD298" s="360"/>
      <c r="CE298" s="360"/>
      <c r="CF298" s="360"/>
      <c r="CG298" s="360"/>
      <c r="CH298" s="360"/>
      <c r="CI298" s="360"/>
      <c r="CJ298" s="360"/>
      <c r="CK298" s="360"/>
      <c r="CL298" s="360"/>
      <c r="CM298" s="360"/>
      <c r="CN298" s="360"/>
      <c r="CO298" s="360"/>
      <c r="CP298" s="360"/>
      <c r="CQ298" s="360"/>
      <c r="CR298" s="360"/>
      <c r="CS298" s="360"/>
      <c r="CT298" s="360"/>
      <c r="CU298" s="360"/>
      <c r="CV298" s="360"/>
      <c r="CW298" s="360"/>
      <c r="CX298" s="360"/>
      <c r="CY298" s="360"/>
      <c r="CZ298" s="360"/>
    </row>
    <row r="299" s="454" customFormat="true" ht="15" customHeight="true" x14ac:dyDescent="0.2">
      <c r="A299" s="470"/>
      <c r="B299" s="469"/>
      <c r="C299" s="470"/>
      <c r="D299" s="470"/>
      <c r="AW299" s="361"/>
      <c r="AX299" s="361"/>
      <c r="AY299" s="361"/>
      <c r="AZ299" s="361"/>
      <c r="BA299" s="334"/>
      <c r="BB299" s="332"/>
      <c r="BC299" s="332"/>
      <c r="BD299" s="332"/>
      <c r="BE299" s="332"/>
      <c r="BF299" s="332"/>
      <c r="BG299" s="332"/>
      <c r="BH299" s="332"/>
      <c r="BI299" s="332"/>
      <c r="BJ299" s="332"/>
      <c r="BK299" s="332"/>
      <c r="BL299" s="332"/>
      <c r="BM299" s="332"/>
      <c r="BN299" s="332"/>
      <c r="BO299" s="332"/>
      <c r="BP299" s="332"/>
      <c r="BQ299" s="332"/>
      <c r="BR299" s="332"/>
      <c r="BS299" s="332"/>
      <c r="BT299" s="332"/>
      <c r="BU299" s="332"/>
      <c r="BV299" s="332"/>
      <c r="BW299" s="332"/>
      <c r="BX299" s="332"/>
      <c r="BY299" s="334"/>
      <c r="BZ299" s="360"/>
      <c r="CA299" s="360"/>
      <c r="CB299" s="360"/>
      <c r="CC299" s="360"/>
      <c r="CD299" s="360"/>
      <c r="CE299" s="360"/>
      <c r="CF299" s="360"/>
      <c r="CG299" s="360"/>
      <c r="CH299" s="360"/>
      <c r="CI299" s="360"/>
      <c r="CJ299" s="360"/>
      <c r="CK299" s="360"/>
      <c r="CL299" s="360"/>
      <c r="CM299" s="360"/>
      <c r="CN299" s="360"/>
      <c r="CO299" s="360"/>
      <c r="CP299" s="360"/>
      <c r="CQ299" s="360"/>
      <c r="CR299" s="360"/>
      <c r="CS299" s="360"/>
      <c r="CT299" s="360"/>
      <c r="CU299" s="360"/>
      <c r="CV299" s="360"/>
      <c r="CW299" s="360"/>
      <c r="CX299" s="360"/>
      <c r="CY299" s="360"/>
      <c r="CZ299" s="360"/>
    </row>
    <row r="300" s="454" customFormat="true" ht="15" customHeight="true" x14ac:dyDescent="0.2">
      <c r="A300" s="457"/>
      <c r="B300" s="458"/>
      <c r="C300" s="459"/>
      <c r="D300" s="459"/>
      <c r="AW300" s="361"/>
      <c r="AX300" s="361"/>
      <c r="AY300" s="361"/>
      <c r="AZ300" s="361"/>
      <c r="BA300" s="334"/>
      <c r="BB300" s="332"/>
      <c r="BC300" s="332"/>
      <c r="BD300" s="332"/>
      <c r="BE300" s="332"/>
      <c r="BF300" s="332"/>
      <c r="BG300" s="332"/>
      <c r="BH300" s="332"/>
      <c r="BI300" s="332"/>
      <c r="BJ300" s="332"/>
      <c r="BK300" s="332"/>
      <c r="BL300" s="332"/>
      <c r="BM300" s="332"/>
      <c r="BN300" s="332"/>
      <c r="BO300" s="332"/>
      <c r="BP300" s="332"/>
      <c r="BQ300" s="332"/>
      <c r="BR300" s="332"/>
      <c r="BS300" s="332"/>
      <c r="BT300" s="332"/>
      <c r="BU300" s="332"/>
      <c r="BV300" s="332"/>
      <c r="BW300" s="332"/>
      <c r="BX300" s="332"/>
      <c r="BY300" s="334"/>
      <c r="BZ300" s="360"/>
      <c r="CA300" s="360"/>
      <c r="CB300" s="360"/>
      <c r="CC300" s="360"/>
      <c r="CD300" s="360"/>
      <c r="CE300" s="360"/>
      <c r="CF300" s="360"/>
      <c r="CG300" s="360"/>
      <c r="CH300" s="360"/>
      <c r="CI300" s="360"/>
      <c r="CJ300" s="360"/>
      <c r="CK300" s="360"/>
      <c r="CL300" s="360"/>
      <c r="CM300" s="360"/>
      <c r="CN300" s="360"/>
      <c r="CO300" s="360"/>
      <c r="CP300" s="360"/>
      <c r="CQ300" s="360"/>
      <c r="CR300" s="360"/>
      <c r="CS300" s="360"/>
      <c r="CT300" s="360"/>
      <c r="CU300" s="360"/>
      <c r="CV300" s="360"/>
      <c r="CW300" s="360"/>
      <c r="CX300" s="360"/>
      <c r="CY300" s="360"/>
      <c r="CZ300" s="360"/>
    </row>
    <row r="301" s="454" customFormat="true" ht="15" customHeight="true" x14ac:dyDescent="0.2">
      <c r="A301" s="457"/>
      <c r="B301" s="458"/>
      <c r="C301" s="459"/>
      <c r="D301" s="459"/>
      <c r="AW301" s="361"/>
      <c r="AX301" s="361"/>
      <c r="AY301" s="361"/>
      <c r="AZ301" s="361"/>
      <c r="BA301" s="334"/>
      <c r="BB301" s="332"/>
      <c r="BC301" s="332"/>
      <c r="BD301" s="332"/>
      <c r="BE301" s="332"/>
      <c r="BF301" s="332"/>
      <c r="BG301" s="332"/>
      <c r="BH301" s="332"/>
      <c r="BI301" s="332"/>
      <c r="BJ301" s="332"/>
      <c r="BK301" s="332"/>
      <c r="BL301" s="332"/>
      <c r="BM301" s="332"/>
      <c r="BN301" s="332"/>
      <c r="BO301" s="332"/>
      <c r="BP301" s="332"/>
      <c r="BQ301" s="332"/>
      <c r="BR301" s="332"/>
      <c r="BS301" s="332"/>
      <c r="BT301" s="332"/>
      <c r="BU301" s="332"/>
      <c r="BV301" s="332"/>
      <c r="BW301" s="332"/>
      <c r="BX301" s="332"/>
      <c r="BY301" s="334"/>
      <c r="BZ301" s="360"/>
      <c r="CA301" s="360"/>
      <c r="CB301" s="360"/>
      <c r="CC301" s="360"/>
      <c r="CD301" s="360"/>
      <c r="CE301" s="360"/>
      <c r="CF301" s="360"/>
      <c r="CG301" s="360"/>
      <c r="CH301" s="360"/>
      <c r="CI301" s="360"/>
      <c r="CJ301" s="360"/>
      <c r="CK301" s="360"/>
      <c r="CL301" s="360"/>
      <c r="CM301" s="360"/>
      <c r="CN301" s="360"/>
      <c r="CO301" s="360"/>
      <c r="CP301" s="360"/>
      <c r="CQ301" s="360"/>
      <c r="CR301" s="360"/>
      <c r="CS301" s="360"/>
      <c r="CT301" s="360"/>
      <c r="CU301" s="360"/>
      <c r="CV301" s="360"/>
      <c r="CW301" s="360"/>
      <c r="CX301" s="360"/>
      <c r="CY301" s="360"/>
      <c r="CZ301" s="360"/>
    </row>
    <row r="302" s="454" customFormat="true" ht="15" customHeight="true" x14ac:dyDescent="0.2">
      <c r="A302" s="457"/>
      <c r="B302" s="458"/>
      <c r="C302" s="459"/>
      <c r="D302" s="459"/>
      <c r="AW302" s="361"/>
      <c r="AX302" s="361"/>
      <c r="AY302" s="361"/>
      <c r="AZ302" s="361"/>
      <c r="BA302" s="334"/>
      <c r="BB302" s="332"/>
      <c r="BC302" s="332"/>
      <c r="BD302" s="332"/>
      <c r="BE302" s="332"/>
      <c r="BF302" s="332"/>
      <c r="BG302" s="332"/>
      <c r="BH302" s="332"/>
      <c r="BI302" s="332"/>
      <c r="BJ302" s="332"/>
      <c r="BK302" s="332"/>
      <c r="BL302" s="332"/>
      <c r="BM302" s="332"/>
      <c r="BN302" s="332"/>
      <c r="BO302" s="332"/>
      <c r="BP302" s="332"/>
      <c r="BQ302" s="332"/>
      <c r="BR302" s="332"/>
      <c r="BS302" s="332"/>
      <c r="BT302" s="332"/>
      <c r="BU302" s="332"/>
      <c r="BV302" s="332"/>
      <c r="BW302" s="332"/>
      <c r="BX302" s="332"/>
      <c r="BY302" s="334"/>
      <c r="BZ302" s="360"/>
      <c r="CA302" s="360"/>
      <c r="CB302" s="360"/>
      <c r="CC302" s="360"/>
      <c r="CD302" s="360"/>
      <c r="CE302" s="360"/>
      <c r="CF302" s="360"/>
      <c r="CG302" s="360"/>
      <c r="CH302" s="360"/>
      <c r="CI302" s="360"/>
      <c r="CJ302" s="360"/>
      <c r="CK302" s="360"/>
      <c r="CL302" s="360"/>
      <c r="CM302" s="360"/>
      <c r="CN302" s="360"/>
      <c r="CO302" s="360"/>
      <c r="CP302" s="360"/>
      <c r="CQ302" s="360"/>
      <c r="CR302" s="360"/>
      <c r="CS302" s="360"/>
      <c r="CT302" s="360"/>
      <c r="CU302" s="360"/>
      <c r="CV302" s="360"/>
      <c r="CW302" s="360"/>
      <c r="CX302" s="360"/>
      <c r="CY302" s="360"/>
      <c r="CZ302" s="360"/>
    </row>
    <row r="303" s="454" customFormat="true" ht="15" customHeight="true" x14ac:dyDescent="0.2">
      <c r="A303" s="457"/>
      <c r="B303" s="458"/>
      <c r="C303" s="456"/>
      <c r="D303" s="456"/>
      <c r="AW303" s="361"/>
      <c r="AX303" s="361"/>
      <c r="AY303" s="361"/>
      <c r="AZ303" s="361"/>
      <c r="BA303" s="334"/>
      <c r="BB303" s="332"/>
      <c r="BC303" s="332"/>
      <c r="BD303" s="332"/>
      <c r="BE303" s="332"/>
      <c r="BF303" s="332"/>
      <c r="BG303" s="332"/>
      <c r="BH303" s="332"/>
      <c r="BI303" s="332"/>
      <c r="BJ303" s="332"/>
      <c r="BK303" s="332"/>
      <c r="BL303" s="332"/>
      <c r="BM303" s="332"/>
      <c r="BN303" s="332"/>
      <c r="BO303" s="332"/>
      <c r="BP303" s="332"/>
      <c r="BQ303" s="332"/>
      <c r="BR303" s="332"/>
      <c r="BS303" s="332"/>
      <c r="BT303" s="332"/>
      <c r="BU303" s="332"/>
      <c r="BV303" s="332"/>
      <c r="BW303" s="332"/>
      <c r="BX303" s="332"/>
      <c r="BY303" s="334"/>
      <c r="BZ303" s="360"/>
      <c r="CA303" s="360"/>
      <c r="CB303" s="360"/>
      <c r="CC303" s="360"/>
      <c r="CD303" s="360"/>
      <c r="CE303" s="360"/>
      <c r="CF303" s="360"/>
      <c r="CG303" s="360"/>
      <c r="CH303" s="360"/>
      <c r="CI303" s="360"/>
      <c r="CJ303" s="360"/>
      <c r="CK303" s="360"/>
      <c r="CL303" s="360"/>
      <c r="CM303" s="360"/>
      <c r="CN303" s="360"/>
      <c r="CO303" s="360"/>
      <c r="CP303" s="360"/>
      <c r="CQ303" s="360"/>
      <c r="CR303" s="360"/>
      <c r="CS303" s="360"/>
      <c r="CT303" s="360"/>
      <c r="CU303" s="360"/>
      <c r="CV303" s="360"/>
      <c r="CW303" s="360"/>
      <c r="CX303" s="360"/>
      <c r="CY303" s="360"/>
      <c r="CZ303" s="360"/>
    </row>
    <row r="304" s="454" customFormat="true" ht="15" customHeight="true" x14ac:dyDescent="0.2">
      <c r="A304" s="457"/>
      <c r="B304" s="458"/>
      <c r="C304" s="456"/>
      <c r="D304" s="456"/>
      <c r="AW304" s="361"/>
      <c r="AX304" s="361"/>
      <c r="AY304" s="361"/>
      <c r="AZ304" s="361"/>
      <c r="BA304" s="334"/>
      <c r="BB304" s="332"/>
      <c r="BC304" s="332"/>
      <c r="BD304" s="332"/>
      <c r="BE304" s="332"/>
      <c r="BF304" s="332"/>
      <c r="BG304" s="332"/>
      <c r="BH304" s="332"/>
      <c r="BI304" s="332"/>
      <c r="BJ304" s="332"/>
      <c r="BK304" s="332"/>
      <c r="BL304" s="332"/>
      <c r="BM304" s="332"/>
      <c r="BN304" s="332"/>
      <c r="BO304" s="332"/>
      <c r="BP304" s="332"/>
      <c r="BQ304" s="332"/>
      <c r="BR304" s="332"/>
      <c r="BS304" s="332"/>
      <c r="BT304" s="332"/>
      <c r="BU304" s="332"/>
      <c r="BV304" s="332"/>
      <c r="BW304" s="332"/>
      <c r="BX304" s="332"/>
      <c r="BY304" s="334"/>
      <c r="BZ304" s="360"/>
      <c r="CA304" s="360"/>
      <c r="CB304" s="360"/>
      <c r="CC304" s="360"/>
      <c r="CD304" s="360"/>
      <c r="CE304" s="360"/>
      <c r="CF304" s="360"/>
      <c r="CG304" s="360"/>
      <c r="CH304" s="360"/>
      <c r="CI304" s="360"/>
      <c r="CJ304" s="360"/>
      <c r="CK304" s="360"/>
      <c r="CL304" s="360"/>
      <c r="CM304" s="360"/>
      <c r="CN304" s="360"/>
      <c r="CO304" s="360"/>
      <c r="CP304" s="360"/>
      <c r="CQ304" s="360"/>
      <c r="CR304" s="360"/>
      <c r="CS304" s="360"/>
      <c r="CT304" s="360"/>
      <c r="CU304" s="360"/>
      <c r="CV304" s="360"/>
      <c r="CW304" s="360"/>
      <c r="CX304" s="360"/>
      <c r="CY304" s="360"/>
      <c r="CZ304" s="360"/>
    </row>
    <row r="305" s="454" customFormat="true" ht="15" customHeight="true" x14ac:dyDescent="0.2">
      <c r="A305" s="457"/>
      <c r="B305" s="458"/>
      <c r="C305" s="456"/>
      <c r="D305" s="456"/>
      <c r="AW305" s="361"/>
      <c r="AX305" s="361"/>
      <c r="AY305" s="361"/>
      <c r="AZ305" s="361"/>
      <c r="BA305" s="334"/>
      <c r="BB305" s="332"/>
      <c r="BC305" s="332"/>
      <c r="BD305" s="332"/>
      <c r="BE305" s="332"/>
      <c r="BF305" s="332"/>
      <c r="BG305" s="332"/>
      <c r="BH305" s="332"/>
      <c r="BI305" s="332"/>
      <c r="BJ305" s="332"/>
      <c r="BK305" s="332"/>
      <c r="BL305" s="332"/>
      <c r="BM305" s="332"/>
      <c r="BN305" s="332"/>
      <c r="BO305" s="332"/>
      <c r="BP305" s="332"/>
      <c r="BQ305" s="332"/>
      <c r="BR305" s="332"/>
      <c r="BS305" s="332"/>
      <c r="BT305" s="332"/>
      <c r="BU305" s="332"/>
      <c r="BV305" s="332"/>
      <c r="BW305" s="332"/>
      <c r="BX305" s="332"/>
      <c r="BY305" s="334"/>
      <c r="BZ305" s="360"/>
      <c r="CA305" s="360"/>
      <c r="CB305" s="360"/>
      <c r="CC305" s="360"/>
      <c r="CD305" s="360"/>
      <c r="CE305" s="360"/>
      <c r="CF305" s="360"/>
      <c r="CG305" s="360"/>
      <c r="CH305" s="360"/>
      <c r="CI305" s="360"/>
      <c r="CJ305" s="360"/>
      <c r="CK305" s="360"/>
      <c r="CL305" s="360"/>
      <c r="CM305" s="360"/>
      <c r="CN305" s="360"/>
      <c r="CO305" s="360"/>
      <c r="CP305" s="360"/>
      <c r="CQ305" s="360"/>
      <c r="CR305" s="360"/>
      <c r="CS305" s="360"/>
      <c r="CT305" s="360"/>
      <c r="CU305" s="360"/>
      <c r="CV305" s="360"/>
      <c r="CW305" s="360"/>
      <c r="CX305" s="360"/>
      <c r="CY305" s="360"/>
      <c r="CZ305" s="360"/>
    </row>
    <row r="306" s="454" customFormat="true" ht="15" customHeight="true" x14ac:dyDescent="0.2">
      <c r="B306" s="453"/>
      <c r="AW306" s="361"/>
      <c r="AX306" s="361"/>
      <c r="AY306" s="361"/>
      <c r="AZ306" s="361"/>
      <c r="BA306" s="334"/>
      <c r="BB306" s="332"/>
      <c r="BC306" s="332"/>
      <c r="BD306" s="332"/>
      <c r="BE306" s="332"/>
      <c r="BF306" s="332"/>
      <c r="BG306" s="332"/>
      <c r="BH306" s="332"/>
      <c r="BI306" s="332"/>
      <c r="BJ306" s="332"/>
      <c r="BK306" s="332"/>
      <c r="BL306" s="332"/>
      <c r="BM306" s="332"/>
      <c r="BN306" s="332"/>
      <c r="BO306" s="332"/>
      <c r="BP306" s="332"/>
      <c r="BQ306" s="332"/>
      <c r="BR306" s="332"/>
      <c r="BS306" s="332"/>
      <c r="BT306" s="332"/>
      <c r="BU306" s="332"/>
      <c r="BV306" s="332"/>
      <c r="BW306" s="332"/>
      <c r="BX306" s="332"/>
      <c r="BY306" s="334"/>
      <c r="BZ306" s="360"/>
      <c r="CA306" s="360"/>
      <c r="CB306" s="360"/>
      <c r="CC306" s="360"/>
      <c r="CD306" s="360"/>
      <c r="CE306" s="360"/>
      <c r="CF306" s="360"/>
      <c r="CG306" s="360"/>
      <c r="CH306" s="360"/>
      <c r="CI306" s="360"/>
      <c r="CJ306" s="360"/>
      <c r="CK306" s="360"/>
      <c r="CL306" s="360"/>
      <c r="CM306" s="360"/>
      <c r="CN306" s="360"/>
      <c r="CO306" s="360"/>
      <c r="CP306" s="360"/>
      <c r="CQ306" s="360"/>
      <c r="CR306" s="360"/>
      <c r="CS306" s="360"/>
      <c r="CT306" s="360"/>
      <c r="CU306" s="360"/>
      <c r="CV306" s="360"/>
      <c r="CW306" s="360"/>
      <c r="CX306" s="360"/>
      <c r="CY306" s="360"/>
      <c r="CZ306" s="360"/>
    </row>
    <row r="307" s="454" customFormat="true" ht="15" customHeight="true" x14ac:dyDescent="0.2">
      <c r="B307" s="453"/>
      <c r="AW307" s="361"/>
      <c r="AX307" s="361"/>
      <c r="AY307" s="361"/>
      <c r="AZ307" s="361"/>
      <c r="BA307" s="334"/>
      <c r="BB307" s="332"/>
      <c r="BC307" s="332"/>
      <c r="BD307" s="332"/>
      <c r="BE307" s="332"/>
      <c r="BF307" s="332"/>
      <c r="BG307" s="332"/>
      <c r="BH307" s="332"/>
      <c r="BI307" s="332"/>
      <c r="BJ307" s="332"/>
      <c r="BK307" s="332"/>
      <c r="BL307" s="332"/>
      <c r="BM307" s="332"/>
      <c r="BN307" s="332"/>
      <c r="BO307" s="332"/>
      <c r="BP307" s="332"/>
      <c r="BQ307" s="332"/>
      <c r="BR307" s="332"/>
      <c r="BS307" s="332"/>
      <c r="BT307" s="332"/>
      <c r="BU307" s="332"/>
      <c r="BV307" s="332"/>
      <c r="BW307" s="332"/>
      <c r="BX307" s="332"/>
      <c r="BY307" s="334"/>
      <c r="BZ307" s="360"/>
      <c r="CA307" s="360"/>
      <c r="CB307" s="360"/>
      <c r="CC307" s="360"/>
      <c r="CD307" s="360"/>
      <c r="CE307" s="360"/>
      <c r="CF307" s="360"/>
      <c r="CG307" s="360"/>
      <c r="CH307" s="360"/>
      <c r="CI307" s="360"/>
      <c r="CJ307" s="360"/>
      <c r="CK307" s="360"/>
      <c r="CL307" s="360"/>
      <c r="CM307" s="360"/>
      <c r="CN307" s="360"/>
      <c r="CO307" s="360"/>
      <c r="CP307" s="360"/>
      <c r="CQ307" s="360"/>
      <c r="CR307" s="360"/>
      <c r="CS307" s="360"/>
      <c r="CT307" s="360"/>
      <c r="CU307" s="360"/>
      <c r="CV307" s="360"/>
      <c r="CW307" s="360"/>
      <c r="CX307" s="360"/>
      <c r="CY307" s="360"/>
      <c r="CZ307" s="360"/>
    </row>
    <row r="308" s="454" customFormat="true" ht="15" customHeight="true" x14ac:dyDescent="0.2">
      <c r="B308" s="453"/>
      <c r="AW308" s="361"/>
      <c r="AX308" s="361"/>
      <c r="AY308" s="361"/>
      <c r="AZ308" s="361"/>
      <c r="BA308" s="334"/>
      <c r="BB308" s="332"/>
      <c r="BC308" s="332"/>
      <c r="BD308" s="332"/>
      <c r="BE308" s="332"/>
      <c r="BF308" s="332"/>
      <c r="BG308" s="332"/>
      <c r="BH308" s="332"/>
      <c r="BI308" s="332"/>
      <c r="BJ308" s="332"/>
      <c r="BK308" s="332"/>
      <c r="BL308" s="332"/>
      <c r="BM308" s="332"/>
      <c r="BN308" s="332"/>
      <c r="BO308" s="332"/>
      <c r="BP308" s="332"/>
      <c r="BQ308" s="332"/>
      <c r="BR308" s="332"/>
      <c r="BS308" s="332"/>
      <c r="BT308" s="332"/>
      <c r="BU308" s="332"/>
      <c r="BV308" s="332"/>
      <c r="BW308" s="332"/>
      <c r="BX308" s="332"/>
      <c r="BY308" s="334"/>
      <c r="BZ308" s="360"/>
      <c r="CA308" s="360"/>
      <c r="CB308" s="360"/>
      <c r="CC308" s="360"/>
      <c r="CD308" s="360"/>
      <c r="CE308" s="360"/>
      <c r="CF308" s="360"/>
      <c r="CG308" s="360"/>
      <c r="CH308" s="360"/>
      <c r="CI308" s="360"/>
      <c r="CJ308" s="360"/>
      <c r="CK308" s="360"/>
      <c r="CL308" s="360"/>
      <c r="CM308" s="360"/>
      <c r="CN308" s="360"/>
      <c r="CO308" s="360"/>
      <c r="CP308" s="360"/>
      <c r="CQ308" s="360"/>
      <c r="CR308" s="360"/>
      <c r="CS308" s="360"/>
      <c r="CT308" s="360"/>
      <c r="CU308" s="360"/>
      <c r="CV308" s="360"/>
      <c r="CW308" s="360"/>
      <c r="CX308" s="360"/>
      <c r="CY308" s="360"/>
      <c r="CZ308" s="360"/>
    </row>
    <row r="309" s="454" customFormat="true" ht="15" customHeight="true" x14ac:dyDescent="0.2">
      <c r="B309" s="453"/>
      <c r="AW309" s="361"/>
      <c r="AX309" s="361"/>
      <c r="AY309" s="361"/>
      <c r="AZ309" s="361"/>
      <c r="BA309" s="334"/>
      <c r="BB309" s="332"/>
      <c r="BC309" s="332"/>
      <c r="BD309" s="332"/>
      <c r="BE309" s="332"/>
      <c r="BF309" s="332"/>
      <c r="BG309" s="332"/>
      <c r="BH309" s="332"/>
      <c r="BI309" s="332"/>
      <c r="BJ309" s="332"/>
      <c r="BK309" s="332"/>
      <c r="BL309" s="332"/>
      <c r="BM309" s="332"/>
      <c r="BN309" s="332"/>
      <c r="BO309" s="332"/>
      <c r="BP309" s="332"/>
      <c r="BQ309" s="332"/>
      <c r="BR309" s="332"/>
      <c r="BS309" s="332"/>
      <c r="BT309" s="332"/>
      <c r="BU309" s="332"/>
      <c r="BV309" s="332"/>
      <c r="BW309" s="332"/>
      <c r="BX309" s="332"/>
      <c r="BY309" s="334"/>
      <c r="BZ309" s="360"/>
      <c r="CA309" s="360"/>
      <c r="CB309" s="360"/>
      <c r="CC309" s="360"/>
      <c r="CD309" s="360"/>
      <c r="CE309" s="360"/>
      <c r="CF309" s="360"/>
      <c r="CG309" s="360"/>
      <c r="CH309" s="360"/>
      <c r="CI309" s="360"/>
      <c r="CJ309" s="360"/>
      <c r="CK309" s="360"/>
      <c r="CL309" s="360"/>
      <c r="CM309" s="360"/>
      <c r="CN309" s="360"/>
      <c r="CO309" s="360"/>
      <c r="CP309" s="360"/>
      <c r="CQ309" s="360"/>
      <c r="CR309" s="360"/>
      <c r="CS309" s="360"/>
      <c r="CT309" s="360"/>
      <c r="CU309" s="360"/>
      <c r="CV309" s="360"/>
      <c r="CW309" s="360"/>
      <c r="CX309" s="360"/>
      <c r="CY309" s="360"/>
      <c r="CZ309" s="360"/>
    </row>
    <row r="310" s="454" customFormat="true" ht="15" customHeight="true" x14ac:dyDescent="0.2">
      <c r="B310" s="453"/>
      <c r="AW310" s="361"/>
      <c r="AX310" s="361"/>
      <c r="AY310" s="361"/>
      <c r="AZ310" s="361"/>
      <c r="BA310" s="334"/>
      <c r="BB310" s="332"/>
      <c r="BC310" s="332"/>
      <c r="BD310" s="332"/>
      <c r="BE310" s="332"/>
      <c r="BF310" s="332"/>
      <c r="BG310" s="332"/>
      <c r="BH310" s="332"/>
      <c r="BI310" s="332"/>
      <c r="BJ310" s="332"/>
      <c r="BK310" s="332"/>
      <c r="BL310" s="332"/>
      <c r="BM310" s="332"/>
      <c r="BN310" s="332"/>
      <c r="BO310" s="332"/>
      <c r="BP310" s="332"/>
      <c r="BQ310" s="332"/>
      <c r="BR310" s="332"/>
      <c r="BS310" s="332"/>
      <c r="BT310" s="332"/>
      <c r="BU310" s="332"/>
      <c r="BV310" s="332"/>
      <c r="BW310" s="332"/>
      <c r="BX310" s="332"/>
      <c r="BY310" s="334"/>
      <c r="BZ310" s="360"/>
      <c r="CA310" s="360"/>
      <c r="CB310" s="360"/>
      <c r="CC310" s="360"/>
      <c r="CD310" s="360"/>
      <c r="CE310" s="360"/>
      <c r="CF310" s="360"/>
      <c r="CG310" s="360"/>
      <c r="CH310" s="360"/>
      <c r="CI310" s="360"/>
      <c r="CJ310" s="360"/>
      <c r="CK310" s="360"/>
      <c r="CL310" s="360"/>
      <c r="CM310" s="360"/>
      <c r="CN310" s="360"/>
      <c r="CO310" s="360"/>
      <c r="CP310" s="360"/>
      <c r="CQ310" s="360"/>
      <c r="CR310" s="360"/>
      <c r="CS310" s="360"/>
      <c r="CT310" s="360"/>
      <c r="CU310" s="360"/>
      <c r="CV310" s="360"/>
      <c r="CW310" s="360"/>
      <c r="CX310" s="360"/>
      <c r="CY310" s="360"/>
      <c r="CZ310" s="360"/>
    </row>
    <row r="311" s="454" customFormat="true" ht="15" customHeight="true" x14ac:dyDescent="0.2">
      <c r="B311" s="453"/>
      <c r="AW311" s="361"/>
      <c r="AX311" s="361"/>
      <c r="AY311" s="361"/>
      <c r="AZ311" s="361"/>
      <c r="BA311" s="334"/>
      <c r="BB311" s="332"/>
      <c r="BC311" s="332"/>
      <c r="BD311" s="332"/>
      <c r="BE311" s="332"/>
      <c r="BF311" s="332"/>
      <c r="BG311" s="332"/>
      <c r="BH311" s="332"/>
      <c r="BI311" s="332"/>
      <c r="BJ311" s="332"/>
      <c r="BK311" s="332"/>
      <c r="BL311" s="332"/>
      <c r="BM311" s="332"/>
      <c r="BN311" s="332"/>
      <c r="BO311" s="332"/>
      <c r="BP311" s="332"/>
      <c r="BQ311" s="332"/>
      <c r="BR311" s="332"/>
      <c r="BS311" s="332"/>
      <c r="BT311" s="332"/>
      <c r="BU311" s="332"/>
      <c r="BV311" s="332"/>
      <c r="BW311" s="332"/>
      <c r="BX311" s="332"/>
      <c r="BY311" s="334"/>
      <c r="BZ311" s="360"/>
      <c r="CA311" s="360"/>
      <c r="CB311" s="360"/>
      <c r="CC311" s="360"/>
      <c r="CD311" s="360"/>
      <c r="CE311" s="360"/>
      <c r="CF311" s="360"/>
      <c r="CG311" s="360"/>
      <c r="CH311" s="360"/>
      <c r="CI311" s="360"/>
      <c r="CJ311" s="360"/>
      <c r="CK311" s="360"/>
      <c r="CL311" s="360"/>
      <c r="CM311" s="360"/>
      <c r="CN311" s="360"/>
      <c r="CO311" s="360"/>
      <c r="CP311" s="360"/>
      <c r="CQ311" s="360"/>
      <c r="CR311" s="360"/>
      <c r="CS311" s="360"/>
      <c r="CT311" s="360"/>
      <c r="CU311" s="360"/>
      <c r="CV311" s="360"/>
      <c r="CW311" s="360"/>
      <c r="CX311" s="360"/>
      <c r="CY311" s="360"/>
      <c r="CZ311" s="360"/>
    </row>
    <row r="312" s="454" customFormat="true" ht="15" customHeight="true" x14ac:dyDescent="0.2">
      <c r="B312" s="453"/>
      <c r="AW312" s="361"/>
      <c r="AX312" s="361"/>
      <c r="AY312" s="361"/>
      <c r="AZ312" s="361"/>
      <c r="BA312" s="334"/>
      <c r="BB312" s="332"/>
      <c r="BC312" s="332"/>
      <c r="BD312" s="332"/>
      <c r="BE312" s="332"/>
      <c r="BF312" s="332"/>
      <c r="BG312" s="332"/>
      <c r="BH312" s="332"/>
      <c r="BI312" s="332"/>
      <c r="BJ312" s="332"/>
      <c r="BK312" s="332"/>
      <c r="BL312" s="332"/>
      <c r="BM312" s="332"/>
      <c r="BN312" s="332"/>
      <c r="BO312" s="332"/>
      <c r="BP312" s="332"/>
      <c r="BQ312" s="332"/>
      <c r="BR312" s="332"/>
      <c r="BS312" s="332"/>
      <c r="BT312" s="332"/>
      <c r="BU312" s="332"/>
      <c r="BV312" s="332"/>
      <c r="BW312" s="332"/>
      <c r="BX312" s="332"/>
      <c r="BY312" s="334"/>
      <c r="BZ312" s="360"/>
      <c r="CA312" s="360"/>
      <c r="CB312" s="360"/>
      <c r="CC312" s="360"/>
      <c r="CD312" s="360"/>
      <c r="CE312" s="360"/>
      <c r="CF312" s="360"/>
      <c r="CG312" s="360"/>
      <c r="CH312" s="360"/>
      <c r="CI312" s="360"/>
      <c r="CJ312" s="360"/>
      <c r="CK312" s="360"/>
      <c r="CL312" s="360"/>
      <c r="CM312" s="360"/>
      <c r="CN312" s="360"/>
      <c r="CO312" s="360"/>
      <c r="CP312" s="360"/>
      <c r="CQ312" s="360"/>
      <c r="CR312" s="360"/>
      <c r="CS312" s="360"/>
      <c r="CT312" s="360"/>
      <c r="CU312" s="360"/>
      <c r="CV312" s="360"/>
      <c r="CW312" s="360"/>
      <c r="CX312" s="360"/>
      <c r="CY312" s="360"/>
      <c r="CZ312" s="360"/>
    </row>
    <row r="313" s="454" customFormat="true" ht="15" customHeight="true" x14ac:dyDescent="0.2">
      <c r="B313" s="453"/>
      <c r="AW313" s="361"/>
      <c r="AX313" s="361"/>
      <c r="AY313" s="361"/>
      <c r="AZ313" s="361"/>
      <c r="BA313" s="334"/>
      <c r="BB313" s="332"/>
      <c r="BC313" s="332"/>
      <c r="BD313" s="332"/>
      <c r="BE313" s="332"/>
      <c r="BF313" s="332"/>
      <c r="BG313" s="332"/>
      <c r="BH313" s="332"/>
      <c r="BI313" s="332"/>
      <c r="BJ313" s="332"/>
      <c r="BK313" s="332"/>
      <c r="BL313" s="332"/>
      <c r="BM313" s="332"/>
      <c r="BN313" s="332"/>
      <c r="BO313" s="332"/>
      <c r="BP313" s="332"/>
      <c r="BQ313" s="332"/>
      <c r="BR313" s="332"/>
      <c r="BS313" s="332"/>
      <c r="BT313" s="332"/>
      <c r="BU313" s="332"/>
      <c r="BV313" s="332"/>
      <c r="BW313" s="332"/>
      <c r="BX313" s="332"/>
      <c r="BY313" s="334"/>
      <c r="BZ313" s="360"/>
      <c r="CA313" s="360"/>
      <c r="CB313" s="360"/>
      <c r="CC313" s="360"/>
      <c r="CD313" s="360"/>
      <c r="CE313" s="360"/>
      <c r="CF313" s="360"/>
      <c r="CG313" s="360"/>
      <c r="CH313" s="360"/>
      <c r="CI313" s="360"/>
      <c r="CJ313" s="360"/>
      <c r="CK313" s="360"/>
      <c r="CL313" s="360"/>
      <c r="CM313" s="360"/>
      <c r="CN313" s="360"/>
      <c r="CO313" s="360"/>
      <c r="CP313" s="360"/>
      <c r="CQ313" s="360"/>
      <c r="CR313" s="360"/>
      <c r="CS313" s="360"/>
      <c r="CT313" s="360"/>
      <c r="CU313" s="360"/>
      <c r="CV313" s="360"/>
      <c r="CW313" s="360"/>
      <c r="CX313" s="360"/>
      <c r="CY313" s="360"/>
      <c r="CZ313" s="360"/>
    </row>
    <row r="314" s="454" customFormat="true" ht="15" customHeight="true" x14ac:dyDescent="0.2">
      <c r="B314" s="453"/>
      <c r="AW314" s="361"/>
      <c r="AX314" s="361"/>
      <c r="AY314" s="361"/>
      <c r="AZ314" s="361"/>
      <c r="BA314" s="334"/>
      <c r="BB314" s="332"/>
      <c r="BC314" s="332"/>
      <c r="BD314" s="332"/>
      <c r="BE314" s="332"/>
      <c r="BF314" s="332"/>
      <c r="BG314" s="332"/>
      <c r="BH314" s="332"/>
      <c r="BI314" s="332"/>
      <c r="BJ314" s="332"/>
      <c r="BK314" s="332"/>
      <c r="BL314" s="332"/>
      <c r="BM314" s="332"/>
      <c r="BN314" s="332"/>
      <c r="BO314" s="332"/>
      <c r="BP314" s="332"/>
      <c r="BQ314" s="332"/>
      <c r="BR314" s="332"/>
      <c r="BS314" s="332"/>
      <c r="BT314" s="332"/>
      <c r="BU314" s="332"/>
      <c r="BV314" s="332"/>
      <c r="BW314" s="332"/>
      <c r="BX314" s="332"/>
      <c r="BY314" s="334"/>
      <c r="BZ314" s="360"/>
      <c r="CA314" s="360"/>
      <c r="CB314" s="360"/>
      <c r="CC314" s="360"/>
      <c r="CD314" s="360"/>
      <c r="CE314" s="360"/>
      <c r="CF314" s="360"/>
      <c r="CG314" s="360"/>
      <c r="CH314" s="360"/>
      <c r="CI314" s="360"/>
      <c r="CJ314" s="360"/>
      <c r="CK314" s="360"/>
      <c r="CL314" s="360"/>
      <c r="CM314" s="360"/>
      <c r="CN314" s="360"/>
      <c r="CO314" s="360"/>
      <c r="CP314" s="360"/>
      <c r="CQ314" s="360"/>
      <c r="CR314" s="360"/>
      <c r="CS314" s="360"/>
      <c r="CT314" s="360"/>
      <c r="CU314" s="360"/>
      <c r="CV314" s="360"/>
      <c r="CW314" s="360"/>
      <c r="CX314" s="360"/>
      <c r="CY314" s="360"/>
      <c r="CZ314" s="360"/>
    </row>
    <row r="315" s="454" customFormat="true" ht="15" customHeight="true" x14ac:dyDescent="0.2">
      <c r="B315" s="453"/>
      <c r="AW315" s="361"/>
      <c r="AX315" s="361"/>
      <c r="AY315" s="361"/>
      <c r="AZ315" s="361"/>
      <c r="BA315" s="334"/>
      <c r="BB315" s="332"/>
      <c r="BC315" s="332"/>
      <c r="BD315" s="332"/>
      <c r="BE315" s="332"/>
      <c r="BF315" s="332"/>
      <c r="BG315" s="332"/>
      <c r="BH315" s="332"/>
      <c r="BI315" s="332"/>
      <c r="BJ315" s="332"/>
      <c r="BK315" s="332"/>
      <c r="BL315" s="332"/>
      <c r="BM315" s="332"/>
      <c r="BN315" s="332"/>
      <c r="BO315" s="332"/>
      <c r="BP315" s="332"/>
      <c r="BQ315" s="332"/>
      <c r="BR315" s="332"/>
      <c r="BS315" s="332"/>
      <c r="BT315" s="332"/>
      <c r="BU315" s="332"/>
      <c r="BV315" s="332"/>
      <c r="BW315" s="332"/>
      <c r="BX315" s="332"/>
      <c r="BY315" s="334"/>
      <c r="BZ315" s="360"/>
      <c r="CA315" s="360"/>
      <c r="CB315" s="360"/>
      <c r="CC315" s="360"/>
      <c r="CD315" s="360"/>
      <c r="CE315" s="360"/>
      <c r="CF315" s="360"/>
      <c r="CG315" s="360"/>
      <c r="CH315" s="360"/>
      <c r="CI315" s="360"/>
      <c r="CJ315" s="360"/>
      <c r="CK315" s="360"/>
      <c r="CL315" s="360"/>
      <c r="CM315" s="360"/>
      <c r="CN315" s="360"/>
      <c r="CO315" s="360"/>
      <c r="CP315" s="360"/>
      <c r="CQ315" s="360"/>
      <c r="CR315" s="360"/>
      <c r="CS315" s="360"/>
      <c r="CT315" s="360"/>
      <c r="CU315" s="360"/>
      <c r="CV315" s="360"/>
      <c r="CW315" s="360"/>
      <c r="CX315" s="360"/>
      <c r="CY315" s="360"/>
      <c r="CZ315" s="360"/>
    </row>
    <row r="316" s="454" customFormat="true" ht="15" customHeight="true" x14ac:dyDescent="0.2">
      <c r="B316" s="453"/>
      <c r="AW316" s="361"/>
      <c r="AX316" s="361"/>
      <c r="AY316" s="361"/>
      <c r="AZ316" s="361"/>
      <c r="BA316" s="334"/>
      <c r="BB316" s="332"/>
      <c r="BC316" s="332"/>
      <c r="BD316" s="332"/>
      <c r="BE316" s="332"/>
      <c r="BF316" s="332"/>
      <c r="BG316" s="332"/>
      <c r="BH316" s="332"/>
      <c r="BI316" s="332"/>
      <c r="BJ316" s="332"/>
      <c r="BK316" s="332"/>
      <c r="BL316" s="332"/>
      <c r="BM316" s="332"/>
      <c r="BN316" s="332"/>
      <c r="BO316" s="332"/>
      <c r="BP316" s="332"/>
      <c r="BQ316" s="332"/>
      <c r="BR316" s="332"/>
      <c r="BS316" s="332"/>
      <c r="BT316" s="332"/>
      <c r="BU316" s="332"/>
      <c r="BV316" s="332"/>
      <c r="BW316" s="332"/>
      <c r="BX316" s="332"/>
      <c r="BY316" s="334"/>
      <c r="BZ316" s="360"/>
      <c r="CA316" s="360"/>
      <c r="CB316" s="360"/>
      <c r="CC316" s="360"/>
      <c r="CD316" s="360"/>
      <c r="CE316" s="360"/>
      <c r="CF316" s="360"/>
      <c r="CG316" s="360"/>
      <c r="CH316" s="360"/>
      <c r="CI316" s="360"/>
      <c r="CJ316" s="360"/>
      <c r="CK316" s="360"/>
      <c r="CL316" s="360"/>
      <c r="CM316" s="360"/>
      <c r="CN316" s="360"/>
      <c r="CO316" s="360"/>
      <c r="CP316" s="360"/>
      <c r="CQ316" s="360"/>
      <c r="CR316" s="360"/>
      <c r="CS316" s="360"/>
      <c r="CT316" s="360"/>
      <c r="CU316" s="360"/>
      <c r="CV316" s="360"/>
      <c r="CW316" s="360"/>
      <c r="CX316" s="360"/>
      <c r="CY316" s="360"/>
      <c r="CZ316" s="360"/>
    </row>
    <row r="317" s="454" customFormat="true" ht="15" customHeight="true" x14ac:dyDescent="0.2">
      <c r="B317" s="453"/>
      <c r="AW317" s="361"/>
      <c r="AX317" s="361"/>
      <c r="AY317" s="361"/>
      <c r="AZ317" s="361"/>
      <c r="BA317" s="334"/>
      <c r="BB317" s="332"/>
      <c r="BC317" s="332"/>
      <c r="BD317" s="332"/>
      <c r="BE317" s="332"/>
      <c r="BF317" s="332"/>
      <c r="BG317" s="332"/>
      <c r="BH317" s="332"/>
      <c r="BI317" s="332"/>
      <c r="BJ317" s="332"/>
      <c r="BK317" s="332"/>
      <c r="BL317" s="332"/>
      <c r="BM317" s="332"/>
      <c r="BN317" s="332"/>
      <c r="BO317" s="332"/>
      <c r="BP317" s="332"/>
      <c r="BQ317" s="332"/>
      <c r="BR317" s="332"/>
      <c r="BS317" s="332"/>
      <c r="BT317" s="332"/>
      <c r="BU317" s="332"/>
      <c r="BV317" s="332"/>
      <c r="BW317" s="332"/>
      <c r="BX317" s="332"/>
      <c r="BY317" s="334"/>
      <c r="BZ317" s="360"/>
      <c r="CA317" s="360"/>
      <c r="CB317" s="360"/>
      <c r="CC317" s="360"/>
      <c r="CD317" s="360"/>
      <c r="CE317" s="360"/>
      <c r="CF317" s="360"/>
      <c r="CG317" s="360"/>
      <c r="CH317" s="360"/>
      <c r="CI317" s="360"/>
      <c r="CJ317" s="360"/>
      <c r="CK317" s="360"/>
      <c r="CL317" s="360"/>
      <c r="CM317" s="360"/>
      <c r="CN317" s="360"/>
      <c r="CO317" s="360"/>
      <c r="CP317" s="360"/>
      <c r="CQ317" s="360"/>
      <c r="CR317" s="360"/>
      <c r="CS317" s="360"/>
      <c r="CT317" s="360"/>
      <c r="CU317" s="360"/>
      <c r="CV317" s="360"/>
      <c r="CW317" s="360"/>
      <c r="CX317" s="360"/>
      <c r="CY317" s="360"/>
      <c r="CZ317" s="360"/>
    </row>
    <row r="318" s="454" customFormat="true" ht="15" customHeight="true" x14ac:dyDescent="0.2">
      <c r="B318" s="453"/>
      <c r="AW318" s="361"/>
      <c r="AX318" s="361"/>
      <c r="AY318" s="361"/>
      <c r="AZ318" s="361"/>
      <c r="BA318" s="334"/>
      <c r="BB318" s="332"/>
      <c r="BC318" s="332"/>
      <c r="BD318" s="332"/>
      <c r="BE318" s="332"/>
      <c r="BF318" s="332"/>
      <c r="BG318" s="332"/>
      <c r="BH318" s="332"/>
      <c r="BI318" s="332"/>
      <c r="BJ318" s="332"/>
      <c r="BK318" s="332"/>
      <c r="BL318" s="332"/>
      <c r="BM318" s="332"/>
      <c r="BN318" s="332"/>
      <c r="BO318" s="332"/>
      <c r="BP318" s="332"/>
      <c r="BQ318" s="332"/>
      <c r="BR318" s="332"/>
      <c r="BS318" s="332"/>
      <c r="BT318" s="332"/>
      <c r="BU318" s="332"/>
      <c r="BV318" s="332"/>
      <c r="BW318" s="332"/>
      <c r="BX318" s="332"/>
      <c r="BY318" s="334"/>
      <c r="BZ318" s="360"/>
      <c r="CA318" s="360"/>
      <c r="CB318" s="360"/>
      <c r="CC318" s="360"/>
      <c r="CD318" s="360"/>
      <c r="CE318" s="360"/>
      <c r="CF318" s="360"/>
      <c r="CG318" s="360"/>
      <c r="CH318" s="360"/>
      <c r="CI318" s="360"/>
      <c r="CJ318" s="360"/>
      <c r="CK318" s="360"/>
      <c r="CL318" s="360"/>
      <c r="CM318" s="360"/>
      <c r="CN318" s="360"/>
      <c r="CO318" s="360"/>
      <c r="CP318" s="360"/>
      <c r="CQ318" s="360"/>
      <c r="CR318" s="360"/>
      <c r="CS318" s="360"/>
      <c r="CT318" s="360"/>
      <c r="CU318" s="360"/>
      <c r="CV318" s="360"/>
      <c r="CW318" s="360"/>
      <c r="CX318" s="360"/>
      <c r="CY318" s="360"/>
      <c r="CZ318" s="360"/>
    </row>
    <row r="319" s="454" customFormat="true" ht="15" customHeight="true" x14ac:dyDescent="0.2">
      <c r="B319" s="453"/>
      <c r="AW319" s="361"/>
      <c r="AX319" s="361"/>
      <c r="AY319" s="361"/>
      <c r="AZ319" s="361"/>
      <c r="BA319" s="334"/>
      <c r="BB319" s="332"/>
      <c r="BC319" s="332"/>
      <c r="BD319" s="332"/>
      <c r="BE319" s="332"/>
      <c r="BF319" s="332"/>
      <c r="BG319" s="332"/>
      <c r="BH319" s="332"/>
      <c r="BI319" s="332"/>
      <c r="BJ319" s="332"/>
      <c r="BK319" s="332"/>
      <c r="BL319" s="332"/>
      <c r="BM319" s="332"/>
      <c r="BN319" s="332"/>
      <c r="BO319" s="332"/>
      <c r="BP319" s="332"/>
      <c r="BQ319" s="332"/>
      <c r="BR319" s="332"/>
      <c r="BS319" s="332"/>
      <c r="BT319" s="332"/>
      <c r="BU319" s="332"/>
      <c r="BV319" s="332"/>
      <c r="BW319" s="332"/>
      <c r="BX319" s="332"/>
      <c r="BY319" s="334"/>
      <c r="BZ319" s="360"/>
      <c r="CA319" s="360"/>
      <c r="CB319" s="360"/>
      <c r="CC319" s="360"/>
      <c r="CD319" s="360"/>
      <c r="CE319" s="360"/>
      <c r="CF319" s="360"/>
      <c r="CG319" s="360"/>
      <c r="CH319" s="360"/>
      <c r="CI319" s="360"/>
      <c r="CJ319" s="360"/>
      <c r="CK319" s="360"/>
      <c r="CL319" s="360"/>
      <c r="CM319" s="360"/>
      <c r="CN319" s="360"/>
      <c r="CO319" s="360"/>
      <c r="CP319" s="360"/>
      <c r="CQ319" s="360"/>
      <c r="CR319" s="360"/>
      <c r="CS319" s="360"/>
      <c r="CT319" s="360"/>
      <c r="CU319" s="360"/>
      <c r="CV319" s="360"/>
      <c r="CW319" s="360"/>
      <c r="CX319" s="360"/>
      <c r="CY319" s="360"/>
      <c r="CZ319" s="360"/>
    </row>
    <row r="320" s="454" customFormat="true" ht="15" customHeight="true" x14ac:dyDescent="0.2">
      <c r="B320" s="453"/>
      <c r="AW320" s="361"/>
      <c r="AX320" s="361"/>
      <c r="AY320" s="361"/>
      <c r="AZ320" s="361"/>
      <c r="BA320" s="334"/>
      <c r="BB320" s="332"/>
      <c r="BC320" s="332"/>
      <c r="BD320" s="332"/>
      <c r="BE320" s="332"/>
      <c r="BF320" s="332"/>
      <c r="BG320" s="332"/>
      <c r="BH320" s="332"/>
      <c r="BI320" s="332"/>
      <c r="BJ320" s="332"/>
      <c r="BK320" s="332"/>
      <c r="BL320" s="332"/>
      <c r="BM320" s="332"/>
      <c r="BN320" s="332"/>
      <c r="BO320" s="332"/>
      <c r="BP320" s="332"/>
      <c r="BQ320" s="332"/>
      <c r="BR320" s="332"/>
      <c r="BS320" s="332"/>
      <c r="BT320" s="332"/>
      <c r="BU320" s="332"/>
      <c r="BV320" s="332"/>
      <c r="BW320" s="332"/>
      <c r="BX320" s="332"/>
      <c r="BY320" s="334"/>
      <c r="BZ320" s="360"/>
      <c r="CA320" s="360"/>
      <c r="CB320" s="360"/>
      <c r="CC320" s="360"/>
      <c r="CD320" s="360"/>
      <c r="CE320" s="360"/>
      <c r="CF320" s="360"/>
      <c r="CG320" s="360"/>
      <c r="CH320" s="360"/>
      <c r="CI320" s="360"/>
      <c r="CJ320" s="360"/>
      <c r="CK320" s="360"/>
      <c r="CL320" s="360"/>
      <c r="CM320" s="360"/>
      <c r="CN320" s="360"/>
      <c r="CO320" s="360"/>
      <c r="CP320" s="360"/>
      <c r="CQ320" s="360"/>
      <c r="CR320" s="360"/>
      <c r="CS320" s="360"/>
      <c r="CT320" s="360"/>
      <c r="CU320" s="360"/>
      <c r="CV320" s="360"/>
      <c r="CW320" s="360"/>
      <c r="CX320" s="360"/>
      <c r="CY320" s="360"/>
      <c r="CZ320" s="360"/>
    </row>
    <row r="321" s="454" customFormat="true" ht="15" customHeight="true" x14ac:dyDescent="0.2">
      <c r="B321" s="453"/>
      <c r="AW321" s="361"/>
      <c r="AX321" s="361"/>
      <c r="AY321" s="361"/>
      <c r="AZ321" s="361"/>
      <c r="BA321" s="334"/>
      <c r="BB321" s="332"/>
      <c r="BC321" s="332"/>
      <c r="BD321" s="332"/>
      <c r="BE321" s="332"/>
      <c r="BF321" s="332"/>
      <c r="BG321" s="332"/>
      <c r="BH321" s="332"/>
      <c r="BI321" s="332"/>
      <c r="BJ321" s="332"/>
      <c r="BK321" s="332"/>
      <c r="BL321" s="332"/>
      <c r="BM321" s="332"/>
      <c r="BN321" s="332"/>
      <c r="BO321" s="332"/>
      <c r="BP321" s="332"/>
      <c r="BQ321" s="332"/>
      <c r="BR321" s="332"/>
      <c r="BS321" s="332"/>
      <c r="BT321" s="332"/>
      <c r="BU321" s="332"/>
      <c r="BV321" s="332"/>
      <c r="BW321" s="332"/>
      <c r="BX321" s="332"/>
      <c r="BY321" s="334"/>
      <c r="BZ321" s="360"/>
      <c r="CA321" s="360"/>
      <c r="CB321" s="360"/>
      <c r="CC321" s="360"/>
      <c r="CD321" s="360"/>
      <c r="CE321" s="360"/>
      <c r="CF321" s="360"/>
      <c r="CG321" s="360"/>
      <c r="CH321" s="360"/>
      <c r="CI321" s="360"/>
      <c r="CJ321" s="360"/>
      <c r="CK321" s="360"/>
      <c r="CL321" s="360"/>
      <c r="CM321" s="360"/>
      <c r="CN321" s="360"/>
      <c r="CO321" s="360"/>
      <c r="CP321" s="360"/>
      <c r="CQ321" s="360"/>
      <c r="CR321" s="360"/>
      <c r="CS321" s="360"/>
      <c r="CT321" s="360"/>
      <c r="CU321" s="360"/>
      <c r="CV321" s="360"/>
      <c r="CW321" s="360"/>
      <c r="CX321" s="360"/>
      <c r="CY321" s="360"/>
      <c r="CZ321" s="360"/>
    </row>
    <row r="322" s="454" customFormat="true" ht="15" customHeight="true" x14ac:dyDescent="0.2">
      <c r="B322" s="453"/>
      <c r="AW322" s="361"/>
      <c r="AX322" s="361"/>
      <c r="AY322" s="361"/>
      <c r="AZ322" s="361"/>
      <c r="BA322" s="334"/>
      <c r="BB322" s="332"/>
      <c r="BC322" s="332"/>
      <c r="BD322" s="332"/>
      <c r="BE322" s="332"/>
      <c r="BF322" s="332"/>
      <c r="BG322" s="332"/>
      <c r="BH322" s="332"/>
      <c r="BI322" s="332"/>
      <c r="BJ322" s="332"/>
      <c r="BK322" s="332"/>
      <c r="BL322" s="332"/>
      <c r="BM322" s="332"/>
      <c r="BN322" s="332"/>
      <c r="BO322" s="332"/>
      <c r="BP322" s="332"/>
      <c r="BQ322" s="332"/>
      <c r="BR322" s="332"/>
      <c r="BS322" s="332"/>
      <c r="BT322" s="332"/>
      <c r="BU322" s="332"/>
      <c r="BV322" s="332"/>
      <c r="BW322" s="332"/>
      <c r="BX322" s="332"/>
      <c r="BY322" s="334"/>
      <c r="BZ322" s="360"/>
      <c r="CA322" s="360"/>
      <c r="CB322" s="360"/>
      <c r="CC322" s="360"/>
      <c r="CD322" s="360"/>
      <c r="CE322" s="360"/>
      <c r="CF322" s="360"/>
      <c r="CG322" s="360"/>
      <c r="CH322" s="360"/>
      <c r="CI322" s="360"/>
      <c r="CJ322" s="360"/>
      <c r="CK322" s="360"/>
      <c r="CL322" s="360"/>
      <c r="CM322" s="360"/>
      <c r="CN322" s="360"/>
      <c r="CO322" s="360"/>
      <c r="CP322" s="360"/>
      <c r="CQ322" s="360"/>
      <c r="CR322" s="360"/>
      <c r="CS322" s="360"/>
      <c r="CT322" s="360"/>
      <c r="CU322" s="360"/>
      <c r="CV322" s="360"/>
      <c r="CW322" s="360"/>
      <c r="CX322" s="360"/>
      <c r="CY322" s="360"/>
      <c r="CZ322" s="360"/>
    </row>
    <row r="323" s="454" customFormat="true" ht="15" customHeight="true" x14ac:dyDescent="0.2">
      <c r="B323" s="453"/>
      <c r="AW323" s="361"/>
      <c r="AX323" s="361"/>
      <c r="AY323" s="361"/>
      <c r="AZ323" s="361"/>
      <c r="BA323" s="334"/>
      <c r="BB323" s="332"/>
      <c r="BC323" s="332"/>
      <c r="BD323" s="332"/>
      <c r="BE323" s="332"/>
      <c r="BF323" s="332"/>
      <c r="BG323" s="332"/>
      <c r="BH323" s="332"/>
      <c r="BI323" s="332"/>
      <c r="BJ323" s="332"/>
      <c r="BK323" s="332"/>
      <c r="BL323" s="332"/>
      <c r="BM323" s="332"/>
      <c r="BN323" s="332"/>
      <c r="BO323" s="332"/>
      <c r="BP323" s="332"/>
      <c r="BQ323" s="332"/>
      <c r="BR323" s="332"/>
      <c r="BS323" s="332"/>
      <c r="BT323" s="332"/>
      <c r="BU323" s="332"/>
      <c r="BV323" s="332"/>
      <c r="BW323" s="332"/>
      <c r="BX323" s="332"/>
      <c r="BY323" s="334"/>
      <c r="BZ323" s="360"/>
      <c r="CA323" s="360"/>
      <c r="CB323" s="360"/>
      <c r="CC323" s="360"/>
      <c r="CD323" s="360"/>
      <c r="CE323" s="360"/>
      <c r="CF323" s="360"/>
      <c r="CG323" s="360"/>
      <c r="CH323" s="360"/>
      <c r="CI323" s="360"/>
      <c r="CJ323" s="360"/>
      <c r="CK323" s="360"/>
      <c r="CL323" s="360"/>
      <c r="CM323" s="360"/>
      <c r="CN323" s="360"/>
      <c r="CO323" s="360"/>
      <c r="CP323" s="360"/>
      <c r="CQ323" s="360"/>
      <c r="CR323" s="360"/>
      <c r="CS323" s="360"/>
      <c r="CT323" s="360"/>
      <c r="CU323" s="360"/>
      <c r="CV323" s="360"/>
      <c r="CW323" s="360"/>
      <c r="CX323" s="360"/>
      <c r="CY323" s="360"/>
      <c r="CZ323" s="360"/>
    </row>
    <row r="324" s="454" customFormat="true" ht="15" customHeight="true" x14ac:dyDescent="0.2">
      <c r="B324" s="453"/>
      <c r="AW324" s="361"/>
      <c r="AX324" s="361"/>
      <c r="AY324" s="361"/>
      <c r="AZ324" s="361"/>
      <c r="BA324" s="334"/>
      <c r="BB324" s="332"/>
      <c r="BC324" s="332"/>
      <c r="BD324" s="332"/>
      <c r="BE324" s="332"/>
      <c r="BF324" s="332"/>
      <c r="BG324" s="332"/>
      <c r="BH324" s="332"/>
      <c r="BI324" s="332"/>
      <c r="BJ324" s="332"/>
      <c r="BK324" s="332"/>
      <c r="BL324" s="332"/>
      <c r="BM324" s="332"/>
      <c r="BN324" s="332"/>
      <c r="BO324" s="332"/>
      <c r="BP324" s="332"/>
      <c r="BQ324" s="332"/>
      <c r="BR324" s="332"/>
      <c r="BS324" s="332"/>
      <c r="BT324" s="332"/>
      <c r="BU324" s="332"/>
      <c r="BV324" s="332"/>
      <c r="BW324" s="332"/>
      <c r="BX324" s="332"/>
      <c r="BY324" s="334"/>
      <c r="BZ324" s="360"/>
      <c r="CA324" s="360"/>
      <c r="CB324" s="360"/>
      <c r="CC324" s="360"/>
      <c r="CD324" s="360"/>
      <c r="CE324" s="360"/>
      <c r="CF324" s="360"/>
      <c r="CG324" s="360"/>
      <c r="CH324" s="360"/>
      <c r="CI324" s="360"/>
      <c r="CJ324" s="360"/>
      <c r="CK324" s="360"/>
      <c r="CL324" s="360"/>
      <c r="CM324" s="360"/>
      <c r="CN324" s="360"/>
      <c r="CO324" s="360"/>
      <c r="CP324" s="360"/>
      <c r="CQ324" s="360"/>
      <c r="CR324" s="360"/>
      <c r="CS324" s="360"/>
      <c r="CT324" s="360"/>
      <c r="CU324" s="360"/>
      <c r="CV324" s="360"/>
      <c r="CW324" s="360"/>
      <c r="CX324" s="360"/>
      <c r="CY324" s="360"/>
      <c r="CZ324" s="360"/>
    </row>
    <row r="325" s="454" customFormat="true" ht="15" customHeight="true" x14ac:dyDescent="0.2">
      <c r="B325" s="453"/>
      <c r="AW325" s="361"/>
      <c r="AX325" s="361"/>
      <c r="AY325" s="361"/>
      <c r="AZ325" s="361"/>
      <c r="BA325" s="334"/>
      <c r="BB325" s="332"/>
      <c r="BC325" s="332"/>
      <c r="BD325" s="332"/>
      <c r="BE325" s="332"/>
      <c r="BF325" s="332"/>
      <c r="BG325" s="332"/>
      <c r="BH325" s="332"/>
      <c r="BI325" s="332"/>
      <c r="BJ325" s="332"/>
      <c r="BK325" s="332"/>
      <c r="BL325" s="332"/>
      <c r="BM325" s="332"/>
      <c r="BN325" s="332"/>
      <c r="BO325" s="332"/>
      <c r="BP325" s="332"/>
      <c r="BQ325" s="332"/>
      <c r="BR325" s="332"/>
      <c r="BS325" s="332"/>
      <c r="BT325" s="332"/>
      <c r="BU325" s="332"/>
      <c r="BV325" s="332"/>
      <c r="BW325" s="332"/>
      <c r="BX325" s="332"/>
      <c r="BY325" s="334"/>
      <c r="BZ325" s="360"/>
      <c r="CA325" s="360"/>
      <c r="CB325" s="360"/>
      <c r="CC325" s="360"/>
      <c r="CD325" s="360"/>
      <c r="CE325" s="360"/>
      <c r="CF325" s="360"/>
      <c r="CG325" s="360"/>
      <c r="CH325" s="360"/>
      <c r="CI325" s="360"/>
      <c r="CJ325" s="360"/>
      <c r="CK325" s="360"/>
      <c r="CL325" s="360"/>
      <c r="CM325" s="360"/>
      <c r="CN325" s="360"/>
      <c r="CO325" s="360"/>
      <c r="CP325" s="360"/>
      <c r="CQ325" s="360"/>
      <c r="CR325" s="360"/>
      <c r="CS325" s="360"/>
      <c r="CT325" s="360"/>
      <c r="CU325" s="360"/>
      <c r="CV325" s="360"/>
      <c r="CW325" s="360"/>
      <c r="CX325" s="360"/>
      <c r="CY325" s="360"/>
      <c r="CZ325" s="360"/>
    </row>
    <row r="326" s="454" customFormat="true" ht="15" customHeight="true" x14ac:dyDescent="0.2">
      <c r="B326" s="453"/>
      <c r="AW326" s="361"/>
      <c r="AX326" s="361"/>
      <c r="AY326" s="361"/>
      <c r="AZ326" s="361"/>
      <c r="BA326" s="334"/>
      <c r="BB326" s="332"/>
      <c r="BC326" s="332"/>
      <c r="BD326" s="332"/>
      <c r="BE326" s="332"/>
      <c r="BF326" s="332"/>
      <c r="BG326" s="332"/>
      <c r="BH326" s="332"/>
      <c r="BI326" s="332"/>
      <c r="BJ326" s="332"/>
      <c r="BK326" s="332"/>
      <c r="BL326" s="332"/>
      <c r="BM326" s="332"/>
      <c r="BN326" s="332"/>
      <c r="BO326" s="332"/>
      <c r="BP326" s="332"/>
      <c r="BQ326" s="332"/>
      <c r="BR326" s="332"/>
      <c r="BS326" s="332"/>
      <c r="BT326" s="332"/>
      <c r="BU326" s="332"/>
      <c r="BV326" s="332"/>
      <c r="BW326" s="332"/>
      <c r="BX326" s="332"/>
      <c r="BY326" s="334"/>
      <c r="BZ326" s="360"/>
      <c r="CA326" s="360"/>
      <c r="CB326" s="360"/>
      <c r="CC326" s="360"/>
      <c r="CD326" s="360"/>
      <c r="CE326" s="360"/>
      <c r="CF326" s="360"/>
      <c r="CG326" s="360"/>
      <c r="CH326" s="360"/>
      <c r="CI326" s="360"/>
      <c r="CJ326" s="360"/>
      <c r="CK326" s="360"/>
      <c r="CL326" s="360"/>
      <c r="CM326" s="360"/>
      <c r="CN326" s="360"/>
      <c r="CO326" s="360"/>
      <c r="CP326" s="360"/>
      <c r="CQ326" s="360"/>
      <c r="CR326" s="360"/>
      <c r="CS326" s="360"/>
      <c r="CT326" s="360"/>
      <c r="CU326" s="360"/>
      <c r="CV326" s="360"/>
      <c r="CW326" s="360"/>
      <c r="CX326" s="360"/>
      <c r="CY326" s="360"/>
      <c r="CZ326" s="360"/>
    </row>
    <row r="327" s="454" customFormat="true" ht="15" customHeight="true" x14ac:dyDescent="0.2">
      <c r="B327" s="453"/>
      <c r="AW327" s="361"/>
      <c r="AX327" s="361"/>
      <c r="AY327" s="361"/>
      <c r="AZ327" s="361"/>
      <c r="BA327" s="334"/>
      <c r="BB327" s="332"/>
      <c r="BC327" s="332"/>
      <c r="BD327" s="332"/>
      <c r="BE327" s="332"/>
      <c r="BF327" s="332"/>
      <c r="BG327" s="332"/>
      <c r="BH327" s="332"/>
      <c r="BI327" s="332"/>
      <c r="BJ327" s="332"/>
      <c r="BK327" s="332"/>
      <c r="BL327" s="332"/>
      <c r="BM327" s="332"/>
      <c r="BN327" s="332"/>
      <c r="BO327" s="332"/>
      <c r="BP327" s="332"/>
      <c r="BQ327" s="332"/>
      <c r="BR327" s="332"/>
      <c r="BS327" s="332"/>
      <c r="BT327" s="332"/>
      <c r="BU327" s="332"/>
      <c r="BV327" s="332"/>
      <c r="BW327" s="332"/>
      <c r="BX327" s="332"/>
      <c r="BY327" s="334"/>
      <c r="BZ327" s="360"/>
      <c r="CA327" s="360"/>
      <c r="CB327" s="360"/>
      <c r="CC327" s="360"/>
      <c r="CD327" s="360"/>
      <c r="CE327" s="360"/>
      <c r="CF327" s="360"/>
      <c r="CG327" s="360"/>
      <c r="CH327" s="360"/>
      <c r="CI327" s="360"/>
      <c r="CJ327" s="360"/>
      <c r="CK327" s="360"/>
      <c r="CL327" s="360"/>
      <c r="CM327" s="360"/>
      <c r="CN327" s="360"/>
      <c r="CO327" s="360"/>
      <c r="CP327" s="360"/>
      <c r="CQ327" s="360"/>
      <c r="CR327" s="360"/>
      <c r="CS327" s="360"/>
      <c r="CT327" s="360"/>
      <c r="CU327" s="360"/>
      <c r="CV327" s="360"/>
      <c r="CW327" s="360"/>
      <c r="CX327" s="360"/>
      <c r="CY327" s="360"/>
      <c r="CZ327" s="360"/>
    </row>
    <row r="328" s="454" customFormat="true" ht="15" customHeight="true" x14ac:dyDescent="0.2">
      <c r="B328" s="453"/>
      <c r="AW328" s="361"/>
      <c r="AX328" s="361"/>
      <c r="AY328" s="361"/>
      <c r="AZ328" s="361"/>
      <c r="BA328" s="334"/>
      <c r="BB328" s="332"/>
      <c r="BC328" s="332"/>
      <c r="BD328" s="332"/>
      <c r="BE328" s="332"/>
      <c r="BF328" s="332"/>
      <c r="BG328" s="332"/>
      <c r="BH328" s="332"/>
      <c r="BI328" s="332"/>
      <c r="BJ328" s="332"/>
      <c r="BK328" s="332"/>
      <c r="BL328" s="332"/>
      <c r="BM328" s="332"/>
      <c r="BN328" s="332"/>
      <c r="BO328" s="332"/>
      <c r="BP328" s="332"/>
      <c r="BQ328" s="332"/>
      <c r="BR328" s="332"/>
      <c r="BS328" s="332"/>
      <c r="BT328" s="332"/>
      <c r="BU328" s="332"/>
      <c r="BV328" s="332"/>
      <c r="BW328" s="332"/>
      <c r="BX328" s="332"/>
      <c r="BY328" s="334"/>
      <c r="BZ328" s="360"/>
      <c r="CA328" s="360"/>
      <c r="CB328" s="360"/>
      <c r="CC328" s="360"/>
      <c r="CD328" s="360"/>
      <c r="CE328" s="360"/>
      <c r="CF328" s="360"/>
      <c r="CG328" s="360"/>
      <c r="CH328" s="360"/>
      <c r="CI328" s="360"/>
      <c r="CJ328" s="360"/>
      <c r="CK328" s="360"/>
      <c r="CL328" s="360"/>
      <c r="CM328" s="360"/>
      <c r="CN328" s="360"/>
      <c r="CO328" s="360"/>
      <c r="CP328" s="360"/>
      <c r="CQ328" s="360"/>
      <c r="CR328" s="360"/>
      <c r="CS328" s="360"/>
      <c r="CT328" s="360"/>
      <c r="CU328" s="360"/>
      <c r="CV328" s="360"/>
      <c r="CW328" s="360"/>
      <c r="CX328" s="360"/>
      <c r="CY328" s="360"/>
      <c r="CZ328" s="360"/>
    </row>
    <row r="329" s="454" customFormat="true" ht="250.15" customHeight="true" x14ac:dyDescent="0.2">
      <c r="B329" s="453"/>
      <c r="AW329" s="361"/>
      <c r="AX329" s="361"/>
      <c r="AY329" s="361"/>
      <c r="AZ329" s="361"/>
      <c r="BA329" s="334"/>
      <c r="BB329" s="332"/>
      <c r="BC329" s="332"/>
      <c r="BD329" s="332"/>
      <c r="BE329" s="332"/>
      <c r="BF329" s="332"/>
      <c r="BG329" s="332"/>
      <c r="BH329" s="332"/>
      <c r="BI329" s="332"/>
      <c r="BJ329" s="332"/>
      <c r="BK329" s="332"/>
      <c r="BL329" s="332"/>
      <c r="BM329" s="332"/>
      <c r="BN329" s="332"/>
      <c r="BO329" s="332"/>
      <c r="BP329" s="332"/>
      <c r="BQ329" s="332"/>
      <c r="BR329" s="332"/>
      <c r="BS329" s="332"/>
      <c r="BT329" s="332"/>
      <c r="BU329" s="332"/>
      <c r="BV329" s="332"/>
      <c r="BW329" s="332"/>
      <c r="BX329" s="332"/>
      <c r="BY329" s="334"/>
      <c r="BZ329" s="360"/>
      <c r="CA329" s="360"/>
      <c r="CB329" s="360"/>
      <c r="CC329" s="360"/>
      <c r="CD329" s="360"/>
      <c r="CE329" s="360"/>
      <c r="CF329" s="360"/>
      <c r="CG329" s="360"/>
      <c r="CH329" s="360"/>
      <c r="CI329" s="360"/>
      <c r="CJ329" s="360"/>
      <c r="CK329" s="360"/>
      <c r="CL329" s="360"/>
      <c r="CM329" s="360"/>
      <c r="CN329" s="360"/>
      <c r="CO329" s="360"/>
      <c r="CP329" s="360"/>
      <c r="CQ329" s="360"/>
      <c r="CR329" s="360"/>
      <c r="CS329" s="360"/>
      <c r="CT329" s="360"/>
      <c r="CU329" s="360"/>
      <c r="CV329" s="360"/>
      <c r="CW329" s="360"/>
      <c r="CX329" s="360"/>
      <c r="CY329" s="360"/>
      <c r="CZ329" s="360"/>
    </row>
    <row r="330" s="363" customFormat="true" ht="19.15" customHeight="true" x14ac:dyDescent="0.2">
      <c r="B330" s="452"/>
      <c r="AW330" s="356"/>
      <c r="AX330" s="356"/>
      <c r="AY330" s="356"/>
      <c r="AZ330" s="356"/>
      <c r="BA330" s="337"/>
      <c r="BB330" s="337"/>
      <c r="BC330" s="451"/>
      <c r="BD330" s="451"/>
      <c r="BE330" s="451"/>
      <c r="BF330" s="451"/>
      <c r="BG330" s="451"/>
      <c r="BH330" s="451"/>
      <c r="BI330" s="451"/>
      <c r="BJ330" s="451"/>
      <c r="BK330" s="451"/>
      <c r="BL330" s="451"/>
      <c r="BM330" s="451"/>
      <c r="BN330" s="451"/>
      <c r="BO330" s="451"/>
      <c r="BP330" s="451"/>
      <c r="BQ330" s="451"/>
      <c r="BR330" s="451"/>
      <c r="BS330" s="451"/>
      <c r="BT330" s="451"/>
      <c r="BU330" s="451"/>
      <c r="BV330" s="451"/>
      <c r="BW330" s="451"/>
      <c r="BX330" s="451"/>
      <c r="BY330" s="451"/>
      <c r="BZ330" s="356"/>
      <c r="CA330" s="356"/>
      <c r="CB330" s="356"/>
      <c r="CC330" s="356"/>
      <c r="CD330" s="356"/>
      <c r="CE330" s="356"/>
      <c r="CF330" s="356"/>
      <c r="CG330" s="356"/>
      <c r="CH330" s="356"/>
      <c r="CI330" s="356"/>
      <c r="CJ330" s="356"/>
      <c r="CK330" s="356"/>
      <c r="CL330" s="356"/>
      <c r="CM330" s="356"/>
      <c r="CN330" s="356"/>
      <c r="CO330" s="356"/>
      <c r="CP330" s="356"/>
      <c r="CQ330" s="356"/>
      <c r="CR330" s="356"/>
      <c r="CS330" s="356"/>
      <c r="CT330" s="356"/>
      <c r="CU330" s="356"/>
      <c r="CV330" s="356"/>
      <c r="CW330" s="356"/>
      <c r="CX330" s="356"/>
      <c r="CY330" s="356"/>
      <c r="CZ330" s="356"/>
    </row>
    <row r="331" s="363" customFormat="true" ht="15" customHeight="true" x14ac:dyDescent="0.2">
      <c r="B331" s="452"/>
      <c r="AW331" s="356"/>
      <c r="AX331" s="356"/>
      <c r="AY331" s="356"/>
      <c r="AZ331" s="356"/>
      <c r="BA331" s="337"/>
      <c r="BB331" s="337"/>
      <c r="BC331" s="451"/>
      <c r="BD331" s="451"/>
      <c r="BE331" s="451"/>
      <c r="BF331" s="451"/>
      <c r="BG331" s="451"/>
      <c r="BH331" s="451"/>
      <c r="BI331" s="451"/>
      <c r="BJ331" s="451"/>
      <c r="BK331" s="451"/>
      <c r="BL331" s="451"/>
      <c r="BM331" s="451"/>
      <c r="BN331" s="451"/>
      <c r="BO331" s="451"/>
      <c r="BP331" s="451"/>
      <c r="BQ331" s="451"/>
      <c r="BR331" s="451"/>
      <c r="BS331" s="451"/>
      <c r="BT331" s="451"/>
      <c r="BU331" s="451"/>
      <c r="BV331" s="451"/>
      <c r="BW331" s="451"/>
      <c r="BX331" s="451"/>
      <c r="BY331" s="451"/>
      <c r="BZ331" s="356"/>
      <c r="CA331" s="356"/>
      <c r="CB331" s="356"/>
      <c r="CC331" s="356"/>
      <c r="CD331" s="356"/>
      <c r="CE331" s="356"/>
      <c r="CF331" s="356"/>
      <c r="CG331" s="356"/>
      <c r="CH331" s="356"/>
      <c r="CI331" s="356"/>
      <c r="CJ331" s="356"/>
      <c r="CK331" s="356"/>
      <c r="CL331" s="356"/>
      <c r="CM331" s="356"/>
      <c r="CN331" s="356"/>
      <c r="CO331" s="356"/>
      <c r="CP331" s="356"/>
      <c r="CQ331" s="356"/>
      <c r="CR331" s="356"/>
      <c r="CS331" s="356"/>
      <c r="CT331" s="356"/>
      <c r="CU331" s="356"/>
      <c r="CV331" s="356"/>
      <c r="CW331" s="356"/>
      <c r="CX331" s="356"/>
      <c r="CY331" s="356"/>
      <c r="CZ331" s="356"/>
    </row>
    <row r="332" s="363" customFormat="true" ht="15" customHeight="true" x14ac:dyDescent="0.2">
      <c r="B332" s="452"/>
      <c r="AW332" s="356"/>
      <c r="AX332" s="356"/>
      <c r="AY332" s="356"/>
      <c r="AZ332" s="356"/>
      <c r="BA332" s="337"/>
      <c r="BB332" s="337"/>
      <c r="BC332" s="451"/>
      <c r="BD332" s="451"/>
      <c r="BE332" s="451"/>
      <c r="BF332" s="451"/>
      <c r="BG332" s="451"/>
      <c r="BH332" s="451"/>
      <c r="BI332" s="451"/>
      <c r="BJ332" s="451"/>
      <c r="BK332" s="451"/>
      <c r="BL332" s="451"/>
      <c r="BM332" s="451"/>
      <c r="BN332" s="451"/>
      <c r="BO332" s="451"/>
      <c r="BP332" s="451"/>
      <c r="BQ332" s="451"/>
      <c r="BR332" s="451"/>
      <c r="BS332" s="451"/>
      <c r="BT332" s="451"/>
      <c r="BU332" s="451"/>
      <c r="BV332" s="451"/>
      <c r="BW332" s="451"/>
      <c r="BX332" s="451"/>
      <c r="BY332" s="451"/>
      <c r="BZ332" s="356"/>
      <c r="CA332" s="356"/>
      <c r="CB332" s="356"/>
      <c r="CC332" s="356"/>
      <c r="CD332" s="356"/>
      <c r="CE332" s="356"/>
      <c r="CF332" s="356"/>
      <c r="CG332" s="356"/>
      <c r="CH332" s="356"/>
      <c r="CI332" s="356"/>
      <c r="CJ332" s="356"/>
      <c r="CK332" s="356"/>
      <c r="CL332" s="356"/>
      <c r="CM332" s="356"/>
      <c r="CN332" s="356"/>
      <c r="CO332" s="356"/>
      <c r="CP332" s="356"/>
      <c r="CQ332" s="356"/>
      <c r="CR332" s="356"/>
      <c r="CS332" s="356"/>
      <c r="CT332" s="356"/>
      <c r="CU332" s="356"/>
      <c r="CV332" s="356"/>
      <c r="CW332" s="356"/>
      <c r="CX332" s="356"/>
      <c r="CY332" s="356"/>
      <c r="CZ332" s="356"/>
    </row>
    <row r="333" s="363" customFormat="true" ht="15" customHeight="true" x14ac:dyDescent="0.2">
      <c r="B333" s="452"/>
      <c r="AW333" s="356"/>
      <c r="AX333" s="356"/>
      <c r="AY333" s="356"/>
      <c r="AZ333" s="356"/>
      <c r="BA333" s="337"/>
      <c r="BB333" s="337"/>
      <c r="BC333" s="451"/>
      <c r="BD333" s="451"/>
      <c r="BE333" s="451"/>
      <c r="BF333" s="451"/>
      <c r="BG333" s="451"/>
      <c r="BH333" s="451"/>
      <c r="BI333" s="451"/>
      <c r="BJ333" s="451"/>
      <c r="BK333" s="451"/>
      <c r="BL333" s="451"/>
      <c r="BM333" s="451"/>
      <c r="BN333" s="451"/>
      <c r="BO333" s="451"/>
      <c r="BP333" s="451"/>
      <c r="BQ333" s="451"/>
      <c r="BR333" s="451"/>
      <c r="BS333" s="451"/>
      <c r="BT333" s="451"/>
      <c r="BU333" s="451"/>
      <c r="BV333" s="451"/>
      <c r="BW333" s="451"/>
      <c r="BX333" s="451"/>
      <c r="BY333" s="451"/>
      <c r="BZ333" s="356"/>
      <c r="CA333" s="356"/>
      <c r="CB333" s="356"/>
      <c r="CC333" s="356"/>
      <c r="CD333" s="356"/>
      <c r="CE333" s="356"/>
      <c r="CF333" s="356"/>
      <c r="CG333" s="356"/>
      <c r="CH333" s="356"/>
      <c r="CI333" s="356"/>
      <c r="CJ333" s="356"/>
      <c r="CK333" s="356"/>
      <c r="CL333" s="356"/>
      <c r="CM333" s="356"/>
      <c r="CN333" s="356"/>
      <c r="CO333" s="356"/>
      <c r="CP333" s="356"/>
      <c r="CQ333" s="356"/>
      <c r="CR333" s="356"/>
      <c r="CS333" s="356"/>
      <c r="CT333" s="356"/>
      <c r="CU333" s="356"/>
      <c r="CV333" s="356"/>
      <c r="CW333" s="356"/>
      <c r="CX333" s="356"/>
      <c r="CY333" s="356"/>
      <c r="CZ333" s="356"/>
    </row>
    <row r="334" s="363" customFormat="true" ht="15" customHeight="true" x14ac:dyDescent="0.2">
      <c r="B334" s="452"/>
      <c r="AW334" s="356"/>
      <c r="AX334" s="356"/>
      <c r="AY334" s="356"/>
      <c r="AZ334" s="356"/>
      <c r="BA334" s="337"/>
      <c r="BB334" s="337"/>
      <c r="BC334" s="451"/>
      <c r="BD334" s="451"/>
      <c r="BE334" s="451"/>
      <c r="BF334" s="451"/>
      <c r="BG334" s="451"/>
      <c r="BH334" s="451"/>
      <c r="BI334" s="451"/>
      <c r="BJ334" s="451"/>
      <c r="BK334" s="451"/>
      <c r="BL334" s="451"/>
      <c r="BM334" s="451"/>
      <c r="BN334" s="451"/>
      <c r="BO334" s="451"/>
      <c r="BP334" s="451"/>
      <c r="BQ334" s="451"/>
      <c r="BR334" s="451"/>
      <c r="BS334" s="451"/>
      <c r="BT334" s="451"/>
      <c r="BU334" s="451"/>
      <c r="BV334" s="451"/>
      <c r="BW334" s="451"/>
      <c r="BX334" s="451"/>
      <c r="BY334" s="451"/>
      <c r="BZ334" s="356"/>
      <c r="CA334" s="356"/>
      <c r="CB334" s="356"/>
      <c r="CC334" s="356"/>
      <c r="CD334" s="356"/>
      <c r="CE334" s="356"/>
      <c r="CF334" s="356"/>
      <c r="CG334" s="356"/>
      <c r="CH334" s="356"/>
      <c r="CI334" s="356"/>
      <c r="CJ334" s="356"/>
      <c r="CK334" s="356"/>
      <c r="CL334" s="356"/>
      <c r="CM334" s="356"/>
      <c r="CN334" s="356"/>
      <c r="CO334" s="356"/>
      <c r="CP334" s="356"/>
      <c r="CQ334" s="356"/>
      <c r="CR334" s="356"/>
      <c r="CS334" s="356"/>
      <c r="CT334" s="356"/>
      <c r="CU334" s="356"/>
      <c r="CV334" s="356"/>
      <c r="CW334" s="356"/>
      <c r="CX334" s="356"/>
      <c r="CY334" s="356"/>
      <c r="CZ334" s="356"/>
    </row>
    <row r="335" s="363" customFormat="true" ht="15" customHeight="true" x14ac:dyDescent="0.2">
      <c r="B335" s="452"/>
      <c r="AW335" s="356"/>
      <c r="AX335" s="356"/>
      <c r="AY335" s="356"/>
      <c r="AZ335" s="356"/>
      <c r="BA335" s="337"/>
      <c r="BB335" s="337"/>
      <c r="BC335" s="451"/>
      <c r="BD335" s="451"/>
      <c r="BE335" s="451"/>
      <c r="BF335" s="451"/>
      <c r="BG335" s="451"/>
      <c r="BH335" s="451"/>
      <c r="BI335" s="451"/>
      <c r="BJ335" s="451"/>
      <c r="BK335" s="451"/>
      <c r="BL335" s="451"/>
      <c r="BM335" s="451"/>
      <c r="BN335" s="451"/>
      <c r="BO335" s="451"/>
      <c r="BP335" s="451"/>
      <c r="BQ335" s="451"/>
      <c r="BR335" s="451"/>
      <c r="BS335" s="451"/>
      <c r="BT335" s="451"/>
      <c r="BU335" s="451"/>
      <c r="BV335" s="451"/>
      <c r="BW335" s="451"/>
      <c r="BX335" s="451"/>
      <c r="BY335" s="451"/>
      <c r="BZ335" s="356"/>
      <c r="CA335" s="356"/>
      <c r="CB335" s="356"/>
      <c r="CC335" s="356"/>
      <c r="CD335" s="356"/>
      <c r="CE335" s="356"/>
      <c r="CF335" s="356"/>
      <c r="CG335" s="356"/>
      <c r="CH335" s="356"/>
      <c r="CI335" s="356"/>
      <c r="CJ335" s="356"/>
      <c r="CK335" s="356"/>
      <c r="CL335" s="356"/>
      <c r="CM335" s="356"/>
      <c r="CN335" s="356"/>
      <c r="CO335" s="356"/>
      <c r="CP335" s="356"/>
      <c r="CQ335" s="356"/>
      <c r="CR335" s="356"/>
      <c r="CS335" s="356"/>
      <c r="CT335" s="356"/>
      <c r="CU335" s="356"/>
      <c r="CV335" s="356"/>
      <c r="CW335" s="356"/>
      <c r="CX335" s="356"/>
      <c r="CY335" s="356"/>
      <c r="CZ335" s="356"/>
    </row>
    <row r="336" s="363" customFormat="true" ht="15" customHeight="true" x14ac:dyDescent="0.2">
      <c r="B336" s="452"/>
      <c r="AW336" s="356"/>
      <c r="AX336" s="356"/>
      <c r="AY336" s="356"/>
      <c r="AZ336" s="356"/>
      <c r="BA336" s="337"/>
      <c r="BB336" s="337"/>
      <c r="BC336" s="451"/>
      <c r="BD336" s="451"/>
      <c r="BE336" s="451"/>
      <c r="BF336" s="451"/>
      <c r="BG336" s="451"/>
      <c r="BH336" s="451"/>
      <c r="BI336" s="451"/>
      <c r="BJ336" s="451"/>
      <c r="BK336" s="451"/>
      <c r="BL336" s="451"/>
      <c r="BM336" s="451"/>
      <c r="BN336" s="451"/>
      <c r="BO336" s="451"/>
      <c r="BP336" s="451"/>
      <c r="BQ336" s="451"/>
      <c r="BR336" s="451"/>
      <c r="BS336" s="451"/>
      <c r="BT336" s="451"/>
      <c r="BU336" s="451"/>
      <c r="BV336" s="451"/>
      <c r="BW336" s="451"/>
      <c r="BX336" s="451"/>
      <c r="BY336" s="451"/>
      <c r="BZ336" s="356"/>
      <c r="CA336" s="356"/>
      <c r="CB336" s="356"/>
      <c r="CC336" s="356"/>
      <c r="CD336" s="356"/>
      <c r="CE336" s="356"/>
      <c r="CF336" s="356"/>
      <c r="CG336" s="356"/>
      <c r="CH336" s="356"/>
      <c r="CI336" s="356"/>
      <c r="CJ336" s="356"/>
      <c r="CK336" s="356"/>
      <c r="CL336" s="356"/>
      <c r="CM336" s="356"/>
      <c r="CN336" s="356"/>
      <c r="CO336" s="356"/>
      <c r="CP336" s="356"/>
      <c r="CQ336" s="356"/>
      <c r="CR336" s="356"/>
      <c r="CS336" s="356"/>
      <c r="CT336" s="356"/>
      <c r="CU336" s="356"/>
      <c r="CV336" s="356"/>
      <c r="CW336" s="356"/>
      <c r="CX336" s="356"/>
      <c r="CY336" s="356"/>
      <c r="CZ336" s="356"/>
    </row>
    <row r="337" s="363" customFormat="true" ht="18" customHeight="true" x14ac:dyDescent="0.2">
      <c r="B337" s="452"/>
      <c r="AW337" s="356"/>
      <c r="AX337" s="356"/>
      <c r="AY337" s="356"/>
      <c r="AZ337" s="356"/>
      <c r="BA337" s="337"/>
      <c r="BB337" s="337"/>
      <c r="BC337" s="451"/>
      <c r="BD337" s="451"/>
      <c r="BE337" s="451"/>
      <c r="BF337" s="451"/>
      <c r="BG337" s="451"/>
      <c r="BH337" s="451"/>
      <c r="BI337" s="451"/>
      <c r="BJ337" s="451"/>
      <c r="BK337" s="451"/>
      <c r="BL337" s="451"/>
      <c r="BM337" s="451"/>
      <c r="BN337" s="451"/>
      <c r="BO337" s="451"/>
      <c r="BP337" s="451"/>
      <c r="BQ337" s="451"/>
      <c r="BR337" s="451"/>
      <c r="BS337" s="451"/>
      <c r="BT337" s="451"/>
      <c r="BU337" s="451"/>
      <c r="BV337" s="451"/>
      <c r="BW337" s="451"/>
      <c r="BX337" s="451"/>
      <c r="BY337" s="451"/>
      <c r="BZ337" s="356"/>
      <c r="CA337" s="356"/>
      <c r="CB337" s="356"/>
      <c r="CC337" s="356"/>
      <c r="CD337" s="356"/>
      <c r="CE337" s="356"/>
      <c r="CF337" s="356"/>
      <c r="CG337" s="356"/>
      <c r="CH337" s="356"/>
      <c r="CI337" s="356"/>
      <c r="CJ337" s="356"/>
      <c r="CK337" s="356"/>
      <c r="CL337" s="356"/>
      <c r="CM337" s="356"/>
      <c r="CN337" s="356"/>
      <c r="CO337" s="356"/>
      <c r="CP337" s="356"/>
      <c r="CQ337" s="356"/>
      <c r="CR337" s="356"/>
      <c r="CS337" s="356"/>
      <c r="CT337" s="356"/>
      <c r="CU337" s="356"/>
      <c r="CV337" s="356"/>
      <c r="CW337" s="356"/>
      <c r="CX337" s="356"/>
      <c r="CY337" s="356"/>
      <c r="CZ337" s="356"/>
    </row>
    <row r="338" s="363" customFormat="true" ht="18" customHeight="true" x14ac:dyDescent="0.2">
      <c r="B338" s="452"/>
      <c r="AW338" s="356"/>
      <c r="AX338" s="356"/>
      <c r="AY338" s="356"/>
      <c r="AZ338" s="356"/>
      <c r="BA338" s="337"/>
      <c r="BB338" s="337"/>
      <c r="BC338" s="451"/>
      <c r="BD338" s="451"/>
      <c r="BE338" s="451"/>
      <c r="BF338" s="451"/>
      <c r="BG338" s="451"/>
      <c r="BH338" s="451"/>
      <c r="BI338" s="451"/>
      <c r="BJ338" s="451"/>
      <c r="BK338" s="451"/>
      <c r="BL338" s="451"/>
      <c r="BM338" s="451"/>
      <c r="BN338" s="451"/>
      <c r="BO338" s="451"/>
      <c r="BP338" s="451"/>
      <c r="BQ338" s="451"/>
      <c r="BR338" s="451"/>
      <c r="BS338" s="451"/>
      <c r="BT338" s="451"/>
      <c r="BU338" s="451"/>
      <c r="BV338" s="451"/>
      <c r="BW338" s="451"/>
      <c r="BX338" s="451"/>
      <c r="BY338" s="451"/>
      <c r="BZ338" s="356"/>
      <c r="CA338" s="356"/>
      <c r="CB338" s="356"/>
      <c r="CC338" s="356"/>
      <c r="CD338" s="356"/>
      <c r="CE338" s="356"/>
      <c r="CF338" s="356"/>
      <c r="CG338" s="356"/>
      <c r="CH338" s="356"/>
      <c r="CI338" s="356"/>
      <c r="CJ338" s="356"/>
      <c r="CK338" s="356"/>
      <c r="CL338" s="356"/>
      <c r="CM338" s="356"/>
      <c r="CN338" s="356"/>
      <c r="CO338" s="356"/>
      <c r="CP338" s="356"/>
      <c r="CQ338" s="356"/>
      <c r="CR338" s="356"/>
      <c r="CS338" s="356"/>
      <c r="CT338" s="356"/>
      <c r="CU338" s="356"/>
      <c r="CV338" s="356"/>
      <c r="CW338" s="356"/>
      <c r="CX338" s="356"/>
      <c r="CY338" s="356"/>
      <c r="CZ338" s="356"/>
    </row>
    <row r="339" s="454" customFormat="true" ht="15" customHeight="true" x14ac:dyDescent="0.2">
      <c r="B339" s="453"/>
      <c r="AW339" s="361"/>
      <c r="AX339" s="361"/>
      <c r="AY339" s="361"/>
      <c r="AZ339" s="361"/>
      <c r="BA339" s="362" t="s">
        <v>128</v>
      </c>
      <c r="BB339" s="319" t="s">
        <v>127</v>
      </c>
      <c r="BC339" s="1065" t="s">
        <v>114</v>
      </c>
      <c r="BD339" s="1066"/>
      <c r="BE339" s="1066"/>
      <c r="BF339" s="1066"/>
      <c r="BG339" s="1090"/>
      <c r="BH339" s="1065" t="s">
        <v>38</v>
      </c>
      <c r="BI339" s="1066"/>
      <c r="BJ339" s="1066"/>
      <c r="BK339" s="1066"/>
      <c r="BL339" s="1090"/>
      <c r="BM339" s="1065" t="s">
        <v>37</v>
      </c>
      <c r="BN339" s="1066"/>
      <c r="BO339" s="1066"/>
      <c r="BP339" s="1066"/>
      <c r="BQ339" s="1067"/>
      <c r="BR339" s="17" t="s">
        <v>137</v>
      </c>
      <c r="BS339" s="415"/>
      <c r="BT339" s="415"/>
      <c r="BU339" s="415"/>
      <c r="BV339" s="415"/>
      <c r="BW339" s="415"/>
      <c r="BX339" s="415"/>
      <c r="BY339" s="415"/>
      <c r="BZ339" s="426"/>
      <c r="CA339" s="426"/>
      <c r="CB339" s="426"/>
      <c r="CC339" s="426"/>
      <c r="CD339" s="426"/>
      <c r="CE339" s="426"/>
      <c r="CF339" s="426"/>
      <c r="CG339" s="426"/>
      <c r="CH339" s="426"/>
      <c r="CI339" s="426"/>
      <c r="CJ339" s="426"/>
      <c r="CK339" s="426"/>
      <c r="CL339" s="426"/>
      <c r="CM339" s="426"/>
      <c r="CN339" s="426"/>
      <c r="CO339" s="426"/>
      <c r="CP339" s="426"/>
      <c r="CQ339" s="426"/>
      <c r="CR339" s="426"/>
      <c r="CS339" s="426"/>
      <c r="CT339" s="426"/>
      <c r="CU339" s="426"/>
      <c r="CV339" s="426"/>
      <c r="CW339" s="360"/>
      <c r="CX339" s="360"/>
      <c r="CY339" s="360"/>
      <c r="CZ339" s="360"/>
    </row>
    <row r="340" s="454" customFormat="true" ht="24" x14ac:dyDescent="0.2">
      <c r="B340" s="453"/>
      <c r="AW340" s="361"/>
      <c r="AX340" s="361"/>
      <c r="AY340" s="361"/>
      <c r="AZ340" s="361"/>
      <c r="BA340" s="350" t="s">
        <v>126</v>
      </c>
      <c r="BB340" s="349"/>
      <c r="BC340" s="437" t="s">
        <v>0</v>
      </c>
      <c r="BD340" s="554" t="s">
        <v>1</v>
      </c>
      <c r="BE340" s="554" t="s">
        <v>2</v>
      </c>
      <c r="BF340" s="554" t="s">
        <v>3</v>
      </c>
      <c r="BG340" s="438" t="s">
        <v>4</v>
      </c>
      <c r="BH340" s="437" t="s">
        <v>0</v>
      </c>
      <c r="BI340" s="554" t="s">
        <v>1</v>
      </c>
      <c r="BJ340" s="554" t="s">
        <v>2</v>
      </c>
      <c r="BK340" s="554" t="s">
        <v>3</v>
      </c>
      <c r="BL340" s="438" t="s">
        <v>4</v>
      </c>
      <c r="BM340" s="437" t="s">
        <v>0</v>
      </c>
      <c r="BN340" s="554" t="s">
        <v>1</v>
      </c>
      <c r="BO340" s="554" t="s">
        <v>2</v>
      </c>
      <c r="BP340" s="554" t="s">
        <v>3</v>
      </c>
      <c r="BQ340" s="438" t="s">
        <v>4</v>
      </c>
      <c r="BR340" s="437" t="s">
        <v>147</v>
      </c>
      <c r="BS340" s="554" t="s">
        <v>148</v>
      </c>
      <c r="BT340" s="554" t="s">
        <v>149</v>
      </c>
      <c r="BU340" s="554" t="s">
        <v>430</v>
      </c>
      <c r="BV340" s="554" t="s">
        <v>150</v>
      </c>
      <c r="BW340" s="554" t="s">
        <v>151</v>
      </c>
      <c r="BX340" s="554" t="s">
        <v>432</v>
      </c>
      <c r="BY340" s="555" t="s">
        <v>488</v>
      </c>
      <c r="BZ340" s="555" t="s">
        <v>433</v>
      </c>
      <c r="CA340" s="555" t="s">
        <v>152</v>
      </c>
      <c r="CB340" s="555" t="s">
        <v>153</v>
      </c>
      <c r="CC340" s="555" t="s">
        <v>435</v>
      </c>
      <c r="CD340" s="555" t="s">
        <v>489</v>
      </c>
      <c r="CE340" s="555" t="s">
        <v>154</v>
      </c>
      <c r="CF340" s="555" t="s">
        <v>155</v>
      </c>
      <c r="CG340" s="555" t="s">
        <v>156</v>
      </c>
      <c r="CH340" s="555" t="s">
        <v>157</v>
      </c>
      <c r="CI340" s="555" t="s">
        <v>436</v>
      </c>
      <c r="CJ340" s="555" t="s">
        <v>158</v>
      </c>
      <c r="CK340" s="555" t="s">
        <v>159</v>
      </c>
      <c r="CL340" s="555" t="s">
        <v>160</v>
      </c>
      <c r="CM340" s="555" t="s">
        <v>437</v>
      </c>
      <c r="CN340" s="555" t="s">
        <v>161</v>
      </c>
      <c r="CO340" s="555" t="s">
        <v>162</v>
      </c>
      <c r="CP340" s="555" t="s">
        <v>163</v>
      </c>
      <c r="CQ340" s="555" t="s">
        <v>164</v>
      </c>
      <c r="CR340" s="555" t="s">
        <v>438</v>
      </c>
      <c r="CS340" s="555" t="s">
        <v>165</v>
      </c>
      <c r="CT340" s="555" t="s">
        <v>573</v>
      </c>
      <c r="CU340" s="555" t="s">
        <v>166</v>
      </c>
      <c r="CV340" s="555" t="s">
        <v>167</v>
      </c>
      <c r="CW340" s="201"/>
      <c r="CX340" s="201"/>
      <c r="CY340" s="201"/>
      <c r="CZ340" s="201"/>
    </row>
    <row r="341" s="454" customFormat="true" ht="15" customHeight="true" x14ac:dyDescent="0.2">
      <c r="B341" s="453"/>
      <c r="AW341" s="361"/>
      <c r="AX341" s="361"/>
      <c r="AY341" s="361"/>
      <c r="AZ341" s="361"/>
      <c r="BA341" s="1094" t="s">
        <v>144</v>
      </c>
      <c r="BB341" s="587" t="s">
        <v>49</v>
      </c>
      <c r="BC341" s="62" t="s">
        <v>35</v>
      </c>
      <c r="BD341" s="58" t="s">
        <v>35</v>
      </c>
      <c r="BE341" s="58" t="s">
        <v>35</v>
      </c>
      <c r="BF341" s="58" t="s">
        <v>35</v>
      </c>
      <c r="BG341" s="53" t="s">
        <v>35</v>
      </c>
      <c r="BH341" s="62" t="s">
        <v>35</v>
      </c>
      <c r="BI341" s="58" t="s">
        <v>35</v>
      </c>
      <c r="BJ341" s="58" t="s">
        <v>35</v>
      </c>
      <c r="BK341" s="58" t="s">
        <v>35</v>
      </c>
      <c r="BL341" s="53" t="s">
        <v>35</v>
      </c>
      <c r="BM341" s="62" t="s">
        <v>35</v>
      </c>
      <c r="BN341" s="58" t="s">
        <v>35</v>
      </c>
      <c r="BO341" s="58" t="s">
        <v>35</v>
      </c>
      <c r="BP341" s="58" t="s">
        <v>35</v>
      </c>
      <c r="BQ341" s="53" t="s">
        <v>35</v>
      </c>
      <c r="BR341" s="62" t="s">
        <v>35</v>
      </c>
      <c r="BS341" s="58" t="s">
        <v>35</v>
      </c>
      <c r="BT341" s="58" t="s">
        <v>35</v>
      </c>
      <c r="BU341" s="58" t="s">
        <v>35</v>
      </c>
      <c r="BV341" s="58" t="s">
        <v>35</v>
      </c>
      <c r="BW341" s="58" t="s">
        <v>35</v>
      </c>
      <c r="BX341" s="58" t="s">
        <v>35</v>
      </c>
      <c r="BY341" s="47" t="s">
        <v>35</v>
      </c>
      <c r="BZ341" s="47" t="s">
        <v>35</v>
      </c>
      <c r="CA341" s="47" t="s">
        <v>35</v>
      </c>
      <c r="CB341" s="47" t="s">
        <v>35</v>
      </c>
      <c r="CC341" s="47" t="s">
        <v>35</v>
      </c>
      <c r="CD341" s="47" t="s">
        <v>35</v>
      </c>
      <c r="CE341" s="47" t="s">
        <v>35</v>
      </c>
      <c r="CF341" s="47" t="s">
        <v>35</v>
      </c>
      <c r="CG341" s="47" t="s">
        <v>35</v>
      </c>
      <c r="CH341" s="47" t="s">
        <v>35</v>
      </c>
      <c r="CI341" s="47" t="s">
        <v>35</v>
      </c>
      <c r="CJ341" s="47" t="s">
        <v>35</v>
      </c>
      <c r="CK341" s="47" t="s">
        <v>35</v>
      </c>
      <c r="CL341" s="47" t="s">
        <v>35</v>
      </c>
      <c r="CM341" s="47" t="s">
        <v>35</v>
      </c>
      <c r="CN341" s="47" t="s">
        <v>35</v>
      </c>
      <c r="CO341" s="47" t="s">
        <v>35</v>
      </c>
      <c r="CP341" s="47" t="s">
        <v>35</v>
      </c>
      <c r="CQ341" s="47" t="s">
        <v>35</v>
      </c>
      <c r="CR341" s="47" t="s">
        <v>35</v>
      </c>
      <c r="CS341" s="47" t="s">
        <v>35</v>
      </c>
      <c r="CT341" s="47" t="s">
        <v>35</v>
      </c>
      <c r="CU341" s="47" t="s">
        <v>35</v>
      </c>
      <c r="CV341" s="47" t="s">
        <v>35</v>
      </c>
      <c r="CW341" s="7"/>
      <c r="CX341" s="7"/>
      <c r="CY341" s="7"/>
      <c r="CZ341" s="7"/>
    </row>
    <row r="342" s="454" customFormat="true" ht="15" customHeight="true" x14ac:dyDescent="0.2">
      <c r="B342" s="453"/>
      <c r="AW342" s="361"/>
      <c r="AX342" s="361"/>
      <c r="AY342" s="361"/>
      <c r="AZ342" s="361"/>
      <c r="BA342" s="1089"/>
      <c r="BB342" s="585" t="s">
        <v>48</v>
      </c>
      <c r="BC342" s="61" t="s">
        <v>35</v>
      </c>
      <c r="BD342" s="57" t="s">
        <v>35</v>
      </c>
      <c r="BE342" s="57" t="s">
        <v>35</v>
      </c>
      <c r="BF342" s="57" t="s">
        <v>35</v>
      </c>
      <c r="BG342" s="52" t="s">
        <v>35</v>
      </c>
      <c r="BH342" s="61" t="s">
        <v>35</v>
      </c>
      <c r="BI342" s="57" t="s">
        <v>35</v>
      </c>
      <c r="BJ342" s="57" t="s">
        <v>35</v>
      </c>
      <c r="BK342" s="57" t="s">
        <v>35</v>
      </c>
      <c r="BL342" s="52" t="s">
        <v>35</v>
      </c>
      <c r="BM342" s="61" t="s">
        <v>35</v>
      </c>
      <c r="BN342" s="57" t="s">
        <v>35</v>
      </c>
      <c r="BO342" s="57" t="s">
        <v>35</v>
      </c>
      <c r="BP342" s="57" t="s">
        <v>35</v>
      </c>
      <c r="BQ342" s="52" t="s">
        <v>35</v>
      </c>
      <c r="BR342" s="61" t="s">
        <v>35</v>
      </c>
      <c r="BS342" s="57" t="s">
        <v>35</v>
      </c>
      <c r="BT342" s="57" t="s">
        <v>35</v>
      </c>
      <c r="BU342" s="57" t="s">
        <v>35</v>
      </c>
      <c r="BV342" s="57" t="s">
        <v>35</v>
      </c>
      <c r="BW342" s="57" t="s">
        <v>35</v>
      </c>
      <c r="BX342" s="57" t="s">
        <v>35</v>
      </c>
      <c r="BY342" s="46" t="s">
        <v>35</v>
      </c>
      <c r="BZ342" s="46" t="s">
        <v>35</v>
      </c>
      <c r="CA342" s="46" t="s">
        <v>35</v>
      </c>
      <c r="CB342" s="46" t="s">
        <v>35</v>
      </c>
      <c r="CC342" s="46" t="s">
        <v>35</v>
      </c>
      <c r="CD342" s="46" t="s">
        <v>35</v>
      </c>
      <c r="CE342" s="46" t="s">
        <v>35</v>
      </c>
      <c r="CF342" s="46" t="s">
        <v>35</v>
      </c>
      <c r="CG342" s="46" t="s">
        <v>35</v>
      </c>
      <c r="CH342" s="46" t="s">
        <v>35</v>
      </c>
      <c r="CI342" s="46" t="s">
        <v>35</v>
      </c>
      <c r="CJ342" s="46" t="s">
        <v>35</v>
      </c>
      <c r="CK342" s="46" t="s">
        <v>35</v>
      </c>
      <c r="CL342" s="46" t="s">
        <v>35</v>
      </c>
      <c r="CM342" s="46" t="s">
        <v>35</v>
      </c>
      <c r="CN342" s="46" t="s">
        <v>35</v>
      </c>
      <c r="CO342" s="46" t="s">
        <v>35</v>
      </c>
      <c r="CP342" s="46" t="s">
        <v>35</v>
      </c>
      <c r="CQ342" s="46" t="s">
        <v>35</v>
      </c>
      <c r="CR342" s="46" t="s">
        <v>35</v>
      </c>
      <c r="CS342" s="46" t="s">
        <v>35</v>
      </c>
      <c r="CT342" s="46" t="s">
        <v>35</v>
      </c>
      <c r="CU342" s="46" t="s">
        <v>35</v>
      </c>
      <c r="CV342" s="46" t="s">
        <v>35</v>
      </c>
      <c r="CW342" s="7"/>
      <c r="CX342" s="7"/>
      <c r="CY342" s="7"/>
      <c r="CZ342" s="7"/>
    </row>
    <row r="343" s="454" customFormat="true" ht="15" customHeight="true" x14ac:dyDescent="0.2">
      <c r="B343" s="453"/>
      <c r="AW343" s="361"/>
      <c r="AX343" s="361"/>
      <c r="AY343" s="361"/>
      <c r="AZ343" s="361"/>
      <c r="BA343" s="1093" t="s">
        <v>139</v>
      </c>
      <c r="BB343" s="585" t="s">
        <v>49</v>
      </c>
      <c r="BC343" s="61" t="s">
        <v>35</v>
      </c>
      <c r="BD343" s="57" t="s">
        <v>35</v>
      </c>
      <c r="BE343" s="57" t="s">
        <v>35</v>
      </c>
      <c r="BF343" s="57" t="s">
        <v>35</v>
      </c>
      <c r="BG343" s="52" t="s">
        <v>35</v>
      </c>
      <c r="BH343" s="61" t="s">
        <v>35</v>
      </c>
      <c r="BI343" s="57" t="s">
        <v>35</v>
      </c>
      <c r="BJ343" s="57" t="s">
        <v>35</v>
      </c>
      <c r="BK343" s="57" t="s">
        <v>35</v>
      </c>
      <c r="BL343" s="52" t="s">
        <v>35</v>
      </c>
      <c r="BM343" s="61" t="s">
        <v>35</v>
      </c>
      <c r="BN343" s="57" t="s">
        <v>35</v>
      </c>
      <c r="BO343" s="57" t="s">
        <v>35</v>
      </c>
      <c r="BP343" s="57" t="s">
        <v>35</v>
      </c>
      <c r="BQ343" s="52" t="s">
        <v>35</v>
      </c>
      <c r="BR343" s="61" t="s">
        <v>35</v>
      </c>
      <c r="BS343" s="57" t="s">
        <v>35</v>
      </c>
      <c r="BT343" s="57" t="s">
        <v>35</v>
      </c>
      <c r="BU343" s="57" t="s">
        <v>35</v>
      </c>
      <c r="BV343" s="57" t="s">
        <v>35</v>
      </c>
      <c r="BW343" s="57" t="s">
        <v>35</v>
      </c>
      <c r="BX343" s="57" t="s">
        <v>35</v>
      </c>
      <c r="BY343" s="46" t="s">
        <v>35</v>
      </c>
      <c r="BZ343" s="46" t="s">
        <v>35</v>
      </c>
      <c r="CA343" s="46" t="s">
        <v>35</v>
      </c>
      <c r="CB343" s="46" t="s">
        <v>35</v>
      </c>
      <c r="CC343" s="46" t="s">
        <v>35</v>
      </c>
      <c r="CD343" s="46" t="s">
        <v>35</v>
      </c>
      <c r="CE343" s="46" t="s">
        <v>35</v>
      </c>
      <c r="CF343" s="46" t="s">
        <v>35</v>
      </c>
      <c r="CG343" s="46" t="s">
        <v>35</v>
      </c>
      <c r="CH343" s="46" t="s">
        <v>35</v>
      </c>
      <c r="CI343" s="46" t="s">
        <v>35</v>
      </c>
      <c r="CJ343" s="46" t="s">
        <v>35</v>
      </c>
      <c r="CK343" s="46" t="s">
        <v>35</v>
      </c>
      <c r="CL343" s="46" t="s">
        <v>35</v>
      </c>
      <c r="CM343" s="46" t="s">
        <v>35</v>
      </c>
      <c r="CN343" s="46" t="s">
        <v>35</v>
      </c>
      <c r="CO343" s="46" t="s">
        <v>35</v>
      </c>
      <c r="CP343" s="46" t="s">
        <v>35</v>
      </c>
      <c r="CQ343" s="46" t="s">
        <v>35</v>
      </c>
      <c r="CR343" s="46" t="s">
        <v>35</v>
      </c>
      <c r="CS343" s="46" t="s">
        <v>35</v>
      </c>
      <c r="CT343" s="46" t="s">
        <v>35</v>
      </c>
      <c r="CU343" s="46" t="s">
        <v>35</v>
      </c>
      <c r="CV343" s="46" t="s">
        <v>35</v>
      </c>
      <c r="CW343" s="7"/>
      <c r="CX343" s="7"/>
      <c r="CY343" s="7"/>
      <c r="CZ343" s="7"/>
    </row>
    <row r="344" s="454" customFormat="true" ht="15" customHeight="true" x14ac:dyDescent="0.2">
      <c r="B344" s="453"/>
      <c r="AW344" s="361"/>
      <c r="AX344" s="361"/>
      <c r="AY344" s="361"/>
      <c r="AZ344" s="361"/>
      <c r="BA344" s="1089"/>
      <c r="BB344" s="585" t="s">
        <v>48</v>
      </c>
      <c r="BC344" s="61" t="s">
        <v>35</v>
      </c>
      <c r="BD344" s="57" t="s">
        <v>35</v>
      </c>
      <c r="BE344" s="57" t="s">
        <v>35</v>
      </c>
      <c r="BF344" s="57" t="s">
        <v>35</v>
      </c>
      <c r="BG344" s="52" t="s">
        <v>35</v>
      </c>
      <c r="BH344" s="61" t="s">
        <v>35</v>
      </c>
      <c r="BI344" s="57" t="s">
        <v>35</v>
      </c>
      <c r="BJ344" s="57" t="s">
        <v>35</v>
      </c>
      <c r="BK344" s="57" t="s">
        <v>35</v>
      </c>
      <c r="BL344" s="52" t="s">
        <v>35</v>
      </c>
      <c r="BM344" s="61" t="s">
        <v>35</v>
      </c>
      <c r="BN344" s="57" t="s">
        <v>35</v>
      </c>
      <c r="BO344" s="57" t="s">
        <v>35</v>
      </c>
      <c r="BP344" s="57" t="s">
        <v>35</v>
      </c>
      <c r="BQ344" s="52" t="s">
        <v>35</v>
      </c>
      <c r="BR344" s="61" t="s">
        <v>35</v>
      </c>
      <c r="BS344" s="57" t="s">
        <v>35</v>
      </c>
      <c r="BT344" s="57" t="s">
        <v>35</v>
      </c>
      <c r="BU344" s="57" t="s">
        <v>35</v>
      </c>
      <c r="BV344" s="57" t="s">
        <v>35</v>
      </c>
      <c r="BW344" s="57" t="s">
        <v>35</v>
      </c>
      <c r="BX344" s="57" t="s">
        <v>35</v>
      </c>
      <c r="BY344" s="46" t="s">
        <v>35</v>
      </c>
      <c r="BZ344" s="46" t="s">
        <v>35</v>
      </c>
      <c r="CA344" s="46" t="s">
        <v>35</v>
      </c>
      <c r="CB344" s="46" t="s">
        <v>35</v>
      </c>
      <c r="CC344" s="46" t="s">
        <v>35</v>
      </c>
      <c r="CD344" s="46" t="s">
        <v>35</v>
      </c>
      <c r="CE344" s="46" t="s">
        <v>35</v>
      </c>
      <c r="CF344" s="46" t="s">
        <v>35</v>
      </c>
      <c r="CG344" s="46" t="s">
        <v>35</v>
      </c>
      <c r="CH344" s="46" t="s">
        <v>35</v>
      </c>
      <c r="CI344" s="46" t="s">
        <v>35</v>
      </c>
      <c r="CJ344" s="46" t="s">
        <v>35</v>
      </c>
      <c r="CK344" s="46" t="s">
        <v>35</v>
      </c>
      <c r="CL344" s="46" t="s">
        <v>35</v>
      </c>
      <c r="CM344" s="46" t="s">
        <v>35</v>
      </c>
      <c r="CN344" s="46" t="s">
        <v>35</v>
      </c>
      <c r="CO344" s="46" t="s">
        <v>35</v>
      </c>
      <c r="CP344" s="46" t="s">
        <v>35</v>
      </c>
      <c r="CQ344" s="46" t="s">
        <v>35</v>
      </c>
      <c r="CR344" s="46" t="s">
        <v>35</v>
      </c>
      <c r="CS344" s="46" t="s">
        <v>35</v>
      </c>
      <c r="CT344" s="46" t="s">
        <v>35</v>
      </c>
      <c r="CU344" s="46" t="s">
        <v>35</v>
      </c>
      <c r="CV344" s="46" t="s">
        <v>35</v>
      </c>
      <c r="CW344" s="7"/>
      <c r="CX344" s="7"/>
      <c r="CY344" s="7"/>
      <c r="CZ344" s="7"/>
    </row>
    <row r="345" s="454" customFormat="true" ht="15" customHeight="true" x14ac:dyDescent="0.2">
      <c r="B345" s="453"/>
      <c r="AW345" s="361"/>
      <c r="AX345" s="361"/>
      <c r="AY345" s="361"/>
      <c r="AZ345" s="361"/>
      <c r="BA345" s="1093" t="s">
        <v>140</v>
      </c>
      <c r="BB345" s="585" t="s">
        <v>49</v>
      </c>
      <c r="BC345" s="61" t="s">
        <v>35</v>
      </c>
      <c r="BD345" s="57" t="s">
        <v>35</v>
      </c>
      <c r="BE345" s="57" t="s">
        <v>35</v>
      </c>
      <c r="BF345" s="57" t="s">
        <v>35</v>
      </c>
      <c r="BG345" s="52" t="s">
        <v>35</v>
      </c>
      <c r="BH345" s="61" t="s">
        <v>35</v>
      </c>
      <c r="BI345" s="57" t="s">
        <v>35</v>
      </c>
      <c r="BJ345" s="57" t="s">
        <v>35</v>
      </c>
      <c r="BK345" s="57" t="s">
        <v>35</v>
      </c>
      <c r="BL345" s="52" t="s">
        <v>35</v>
      </c>
      <c r="BM345" s="61" t="s">
        <v>35</v>
      </c>
      <c r="BN345" s="57" t="s">
        <v>35</v>
      </c>
      <c r="BO345" s="57" t="s">
        <v>35</v>
      </c>
      <c r="BP345" s="57" t="s">
        <v>35</v>
      </c>
      <c r="BQ345" s="52" t="s">
        <v>35</v>
      </c>
      <c r="BR345" s="61" t="s">
        <v>35</v>
      </c>
      <c r="BS345" s="57" t="s">
        <v>35</v>
      </c>
      <c r="BT345" s="57" t="s">
        <v>35</v>
      </c>
      <c r="BU345" s="57" t="s">
        <v>35</v>
      </c>
      <c r="BV345" s="57" t="s">
        <v>35</v>
      </c>
      <c r="BW345" s="57" t="s">
        <v>35</v>
      </c>
      <c r="BX345" s="57" t="s">
        <v>35</v>
      </c>
      <c r="BY345" s="46" t="s">
        <v>35</v>
      </c>
      <c r="BZ345" s="46" t="s">
        <v>35</v>
      </c>
      <c r="CA345" s="46" t="s">
        <v>35</v>
      </c>
      <c r="CB345" s="46" t="s">
        <v>35</v>
      </c>
      <c r="CC345" s="46" t="s">
        <v>35</v>
      </c>
      <c r="CD345" s="46" t="s">
        <v>35</v>
      </c>
      <c r="CE345" s="46" t="s">
        <v>35</v>
      </c>
      <c r="CF345" s="46" t="s">
        <v>35</v>
      </c>
      <c r="CG345" s="46" t="s">
        <v>35</v>
      </c>
      <c r="CH345" s="46" t="s">
        <v>35</v>
      </c>
      <c r="CI345" s="46" t="s">
        <v>35</v>
      </c>
      <c r="CJ345" s="46" t="s">
        <v>35</v>
      </c>
      <c r="CK345" s="46" t="s">
        <v>35</v>
      </c>
      <c r="CL345" s="46" t="s">
        <v>35</v>
      </c>
      <c r="CM345" s="46" t="s">
        <v>35</v>
      </c>
      <c r="CN345" s="46" t="s">
        <v>35</v>
      </c>
      <c r="CO345" s="46" t="s">
        <v>35</v>
      </c>
      <c r="CP345" s="46" t="s">
        <v>35</v>
      </c>
      <c r="CQ345" s="46" t="s">
        <v>35</v>
      </c>
      <c r="CR345" s="46" t="s">
        <v>35</v>
      </c>
      <c r="CS345" s="46" t="s">
        <v>35</v>
      </c>
      <c r="CT345" s="46" t="s">
        <v>35</v>
      </c>
      <c r="CU345" s="46" t="s">
        <v>35</v>
      </c>
      <c r="CV345" s="46" t="s">
        <v>35</v>
      </c>
      <c r="CW345" s="7"/>
      <c r="CX345" s="7"/>
      <c r="CY345" s="7"/>
      <c r="CZ345" s="7"/>
    </row>
    <row r="346" s="454" customFormat="true" ht="15" customHeight="true" x14ac:dyDescent="0.2">
      <c r="B346" s="453"/>
      <c r="AW346" s="361"/>
      <c r="AX346" s="361"/>
      <c r="AY346" s="361"/>
      <c r="AZ346" s="361"/>
      <c r="BA346" s="1089"/>
      <c r="BB346" s="585" t="s">
        <v>48</v>
      </c>
      <c r="BC346" s="61" t="s">
        <v>35</v>
      </c>
      <c r="BD346" s="57" t="s">
        <v>35</v>
      </c>
      <c r="BE346" s="57" t="s">
        <v>35</v>
      </c>
      <c r="BF346" s="57" t="s">
        <v>35</v>
      </c>
      <c r="BG346" s="52" t="s">
        <v>35</v>
      </c>
      <c r="BH346" s="61" t="s">
        <v>35</v>
      </c>
      <c r="BI346" s="57" t="s">
        <v>35</v>
      </c>
      <c r="BJ346" s="57" t="s">
        <v>35</v>
      </c>
      <c r="BK346" s="57" t="s">
        <v>35</v>
      </c>
      <c r="BL346" s="52" t="s">
        <v>35</v>
      </c>
      <c r="BM346" s="61" t="s">
        <v>35</v>
      </c>
      <c r="BN346" s="57" t="s">
        <v>35</v>
      </c>
      <c r="BO346" s="57" t="s">
        <v>35</v>
      </c>
      <c r="BP346" s="57" t="s">
        <v>35</v>
      </c>
      <c r="BQ346" s="52" t="s">
        <v>35</v>
      </c>
      <c r="BR346" s="61" t="s">
        <v>35</v>
      </c>
      <c r="BS346" s="57" t="s">
        <v>35</v>
      </c>
      <c r="BT346" s="57" t="s">
        <v>35</v>
      </c>
      <c r="BU346" s="57" t="s">
        <v>35</v>
      </c>
      <c r="BV346" s="57" t="s">
        <v>35</v>
      </c>
      <c r="BW346" s="57" t="s">
        <v>35</v>
      </c>
      <c r="BX346" s="57" t="s">
        <v>35</v>
      </c>
      <c r="BY346" s="46" t="s">
        <v>35</v>
      </c>
      <c r="BZ346" s="46" t="s">
        <v>35</v>
      </c>
      <c r="CA346" s="46" t="s">
        <v>35</v>
      </c>
      <c r="CB346" s="46" t="s">
        <v>35</v>
      </c>
      <c r="CC346" s="46" t="s">
        <v>35</v>
      </c>
      <c r="CD346" s="46" t="s">
        <v>35</v>
      </c>
      <c r="CE346" s="46" t="s">
        <v>35</v>
      </c>
      <c r="CF346" s="46" t="s">
        <v>35</v>
      </c>
      <c r="CG346" s="46" t="s">
        <v>35</v>
      </c>
      <c r="CH346" s="46" t="s">
        <v>35</v>
      </c>
      <c r="CI346" s="46" t="s">
        <v>35</v>
      </c>
      <c r="CJ346" s="46" t="s">
        <v>35</v>
      </c>
      <c r="CK346" s="46" t="s">
        <v>35</v>
      </c>
      <c r="CL346" s="46" t="s">
        <v>35</v>
      </c>
      <c r="CM346" s="46" t="s">
        <v>35</v>
      </c>
      <c r="CN346" s="46" t="s">
        <v>35</v>
      </c>
      <c r="CO346" s="46" t="s">
        <v>35</v>
      </c>
      <c r="CP346" s="46" t="s">
        <v>35</v>
      </c>
      <c r="CQ346" s="46" t="s">
        <v>35</v>
      </c>
      <c r="CR346" s="46" t="s">
        <v>35</v>
      </c>
      <c r="CS346" s="46" t="s">
        <v>35</v>
      </c>
      <c r="CT346" s="46" t="s">
        <v>35</v>
      </c>
      <c r="CU346" s="46" t="s">
        <v>35</v>
      </c>
      <c r="CV346" s="46" t="s">
        <v>35</v>
      </c>
      <c r="CW346" s="7"/>
      <c r="CX346" s="7"/>
      <c r="CY346" s="7"/>
      <c r="CZ346" s="7"/>
    </row>
    <row r="347" s="454" customFormat="true" ht="15" customHeight="true" x14ac:dyDescent="0.2">
      <c r="B347" s="453"/>
      <c r="AW347" s="361"/>
      <c r="AX347" s="361"/>
      <c r="AY347" s="361"/>
      <c r="AZ347" s="361"/>
      <c r="BA347" s="1093" t="s">
        <v>141</v>
      </c>
      <c r="BB347" s="585" t="s">
        <v>49</v>
      </c>
      <c r="BC347" s="61" t="s">
        <v>35</v>
      </c>
      <c r="BD347" s="57" t="s">
        <v>35</v>
      </c>
      <c r="BE347" s="57" t="s">
        <v>35</v>
      </c>
      <c r="BF347" s="57" t="s">
        <v>35</v>
      </c>
      <c r="BG347" s="52" t="s">
        <v>35</v>
      </c>
      <c r="BH347" s="61" t="s">
        <v>35</v>
      </c>
      <c r="BI347" s="57" t="s">
        <v>35</v>
      </c>
      <c r="BJ347" s="57" t="s">
        <v>35</v>
      </c>
      <c r="BK347" s="57" t="s">
        <v>35</v>
      </c>
      <c r="BL347" s="52" t="s">
        <v>35</v>
      </c>
      <c r="BM347" s="61" t="s">
        <v>35</v>
      </c>
      <c r="BN347" s="57" t="s">
        <v>35</v>
      </c>
      <c r="BO347" s="57" t="s">
        <v>35</v>
      </c>
      <c r="BP347" s="57" t="s">
        <v>35</v>
      </c>
      <c r="BQ347" s="52" t="s">
        <v>35</v>
      </c>
      <c r="BR347" s="61" t="s">
        <v>35</v>
      </c>
      <c r="BS347" s="57" t="s">
        <v>35</v>
      </c>
      <c r="BT347" s="57" t="s">
        <v>35</v>
      </c>
      <c r="BU347" s="57" t="s">
        <v>35</v>
      </c>
      <c r="BV347" s="57" t="s">
        <v>35</v>
      </c>
      <c r="BW347" s="57" t="s">
        <v>35</v>
      </c>
      <c r="BX347" s="57" t="s">
        <v>35</v>
      </c>
      <c r="BY347" s="46" t="s">
        <v>35</v>
      </c>
      <c r="BZ347" s="46" t="s">
        <v>35</v>
      </c>
      <c r="CA347" s="46" t="s">
        <v>35</v>
      </c>
      <c r="CB347" s="46" t="s">
        <v>35</v>
      </c>
      <c r="CC347" s="46" t="s">
        <v>35</v>
      </c>
      <c r="CD347" s="46" t="s">
        <v>35</v>
      </c>
      <c r="CE347" s="46" t="s">
        <v>35</v>
      </c>
      <c r="CF347" s="46" t="s">
        <v>35</v>
      </c>
      <c r="CG347" s="46" t="s">
        <v>35</v>
      </c>
      <c r="CH347" s="46" t="s">
        <v>35</v>
      </c>
      <c r="CI347" s="46" t="s">
        <v>35</v>
      </c>
      <c r="CJ347" s="46" t="s">
        <v>35</v>
      </c>
      <c r="CK347" s="46" t="s">
        <v>35</v>
      </c>
      <c r="CL347" s="46" t="s">
        <v>35</v>
      </c>
      <c r="CM347" s="46" t="s">
        <v>35</v>
      </c>
      <c r="CN347" s="46" t="s">
        <v>35</v>
      </c>
      <c r="CO347" s="46" t="s">
        <v>35</v>
      </c>
      <c r="CP347" s="46" t="s">
        <v>35</v>
      </c>
      <c r="CQ347" s="46" t="s">
        <v>35</v>
      </c>
      <c r="CR347" s="46" t="s">
        <v>35</v>
      </c>
      <c r="CS347" s="46" t="s">
        <v>35</v>
      </c>
      <c r="CT347" s="46" t="s">
        <v>35</v>
      </c>
      <c r="CU347" s="46" t="s">
        <v>35</v>
      </c>
      <c r="CV347" s="46" t="s">
        <v>35</v>
      </c>
      <c r="CW347" s="7"/>
      <c r="CX347" s="7"/>
      <c r="CY347" s="7"/>
      <c r="CZ347" s="7"/>
    </row>
    <row r="348" s="454" customFormat="true" ht="15" customHeight="true" x14ac:dyDescent="0.2">
      <c r="B348" s="453"/>
      <c r="AW348" s="361"/>
      <c r="AX348" s="361"/>
      <c r="AY348" s="361"/>
      <c r="AZ348" s="361"/>
      <c r="BA348" s="1089"/>
      <c r="BB348" s="585" t="s">
        <v>48</v>
      </c>
      <c r="BC348" s="61" t="s">
        <v>35</v>
      </c>
      <c r="BD348" s="57" t="s">
        <v>35</v>
      </c>
      <c r="BE348" s="57" t="s">
        <v>35</v>
      </c>
      <c r="BF348" s="57" t="s">
        <v>35</v>
      </c>
      <c r="BG348" s="52" t="s">
        <v>35</v>
      </c>
      <c r="BH348" s="61" t="s">
        <v>35</v>
      </c>
      <c r="BI348" s="57" t="s">
        <v>35</v>
      </c>
      <c r="BJ348" s="57" t="s">
        <v>35</v>
      </c>
      <c r="BK348" s="57" t="s">
        <v>35</v>
      </c>
      <c r="BL348" s="52" t="s">
        <v>35</v>
      </c>
      <c r="BM348" s="61" t="s">
        <v>35</v>
      </c>
      <c r="BN348" s="57" t="s">
        <v>35</v>
      </c>
      <c r="BO348" s="57" t="s">
        <v>35</v>
      </c>
      <c r="BP348" s="57" t="s">
        <v>35</v>
      </c>
      <c r="BQ348" s="52" t="s">
        <v>35</v>
      </c>
      <c r="BR348" s="61" t="s">
        <v>35</v>
      </c>
      <c r="BS348" s="57" t="s">
        <v>35</v>
      </c>
      <c r="BT348" s="57" t="s">
        <v>35</v>
      </c>
      <c r="BU348" s="57" t="s">
        <v>35</v>
      </c>
      <c r="BV348" s="57" t="s">
        <v>35</v>
      </c>
      <c r="BW348" s="57" t="s">
        <v>35</v>
      </c>
      <c r="BX348" s="57" t="s">
        <v>35</v>
      </c>
      <c r="BY348" s="46" t="s">
        <v>35</v>
      </c>
      <c r="BZ348" s="46" t="s">
        <v>35</v>
      </c>
      <c r="CA348" s="46" t="s">
        <v>35</v>
      </c>
      <c r="CB348" s="46" t="s">
        <v>35</v>
      </c>
      <c r="CC348" s="46" t="s">
        <v>35</v>
      </c>
      <c r="CD348" s="46" t="s">
        <v>35</v>
      </c>
      <c r="CE348" s="46" t="s">
        <v>35</v>
      </c>
      <c r="CF348" s="46" t="s">
        <v>35</v>
      </c>
      <c r="CG348" s="46" t="s">
        <v>35</v>
      </c>
      <c r="CH348" s="46" t="s">
        <v>35</v>
      </c>
      <c r="CI348" s="46" t="s">
        <v>35</v>
      </c>
      <c r="CJ348" s="46" t="s">
        <v>35</v>
      </c>
      <c r="CK348" s="46" t="s">
        <v>35</v>
      </c>
      <c r="CL348" s="46" t="s">
        <v>35</v>
      </c>
      <c r="CM348" s="46" t="s">
        <v>35</v>
      </c>
      <c r="CN348" s="46" t="s">
        <v>35</v>
      </c>
      <c r="CO348" s="46" t="s">
        <v>35</v>
      </c>
      <c r="CP348" s="46" t="s">
        <v>35</v>
      </c>
      <c r="CQ348" s="46" t="s">
        <v>35</v>
      </c>
      <c r="CR348" s="46" t="s">
        <v>35</v>
      </c>
      <c r="CS348" s="46" t="s">
        <v>35</v>
      </c>
      <c r="CT348" s="46" t="s">
        <v>35</v>
      </c>
      <c r="CU348" s="46" t="s">
        <v>35</v>
      </c>
      <c r="CV348" s="46" t="s">
        <v>35</v>
      </c>
      <c r="CW348" s="7"/>
      <c r="CX348" s="7"/>
      <c r="CY348" s="7"/>
      <c r="CZ348" s="7"/>
    </row>
    <row r="349" s="454" customFormat="true" ht="15" customHeight="true" x14ac:dyDescent="0.2">
      <c r="B349" s="453"/>
      <c r="AW349" s="361"/>
      <c r="AX349" s="361"/>
      <c r="AY349" s="361"/>
      <c r="AZ349" s="361"/>
      <c r="BA349" s="1093" t="s">
        <v>142</v>
      </c>
      <c r="BB349" s="585" t="s">
        <v>49</v>
      </c>
      <c r="BC349" s="61" t="s">
        <v>35</v>
      </c>
      <c r="BD349" s="57" t="s">
        <v>35</v>
      </c>
      <c r="BE349" s="57" t="s">
        <v>35</v>
      </c>
      <c r="BF349" s="57" t="s">
        <v>35</v>
      </c>
      <c r="BG349" s="52" t="s">
        <v>35</v>
      </c>
      <c r="BH349" s="61" t="s">
        <v>35</v>
      </c>
      <c r="BI349" s="57" t="s">
        <v>35</v>
      </c>
      <c r="BJ349" s="57" t="s">
        <v>35</v>
      </c>
      <c r="BK349" s="57" t="s">
        <v>35</v>
      </c>
      <c r="BL349" s="52" t="s">
        <v>35</v>
      </c>
      <c r="BM349" s="61" t="s">
        <v>35</v>
      </c>
      <c r="BN349" s="57" t="s">
        <v>35</v>
      </c>
      <c r="BO349" s="57" t="s">
        <v>35</v>
      </c>
      <c r="BP349" s="57" t="s">
        <v>35</v>
      </c>
      <c r="BQ349" s="52" t="s">
        <v>35</v>
      </c>
      <c r="BR349" s="61" t="s">
        <v>35</v>
      </c>
      <c r="BS349" s="57" t="s">
        <v>35</v>
      </c>
      <c r="BT349" s="57" t="s">
        <v>35</v>
      </c>
      <c r="BU349" s="57" t="s">
        <v>35</v>
      </c>
      <c r="BV349" s="57" t="s">
        <v>35</v>
      </c>
      <c r="BW349" s="57" t="s">
        <v>35</v>
      </c>
      <c r="BX349" s="57" t="s">
        <v>35</v>
      </c>
      <c r="BY349" s="46" t="s">
        <v>35</v>
      </c>
      <c r="BZ349" s="46" t="s">
        <v>35</v>
      </c>
      <c r="CA349" s="46" t="s">
        <v>35</v>
      </c>
      <c r="CB349" s="46" t="s">
        <v>35</v>
      </c>
      <c r="CC349" s="46" t="s">
        <v>35</v>
      </c>
      <c r="CD349" s="46" t="s">
        <v>35</v>
      </c>
      <c r="CE349" s="46" t="s">
        <v>35</v>
      </c>
      <c r="CF349" s="46" t="s">
        <v>35</v>
      </c>
      <c r="CG349" s="46" t="s">
        <v>35</v>
      </c>
      <c r="CH349" s="46" t="s">
        <v>35</v>
      </c>
      <c r="CI349" s="46" t="s">
        <v>35</v>
      </c>
      <c r="CJ349" s="46" t="s">
        <v>35</v>
      </c>
      <c r="CK349" s="46" t="s">
        <v>35</v>
      </c>
      <c r="CL349" s="46" t="s">
        <v>35</v>
      </c>
      <c r="CM349" s="46" t="s">
        <v>35</v>
      </c>
      <c r="CN349" s="46" t="s">
        <v>35</v>
      </c>
      <c r="CO349" s="46" t="s">
        <v>35</v>
      </c>
      <c r="CP349" s="46" t="s">
        <v>35</v>
      </c>
      <c r="CQ349" s="46" t="s">
        <v>35</v>
      </c>
      <c r="CR349" s="46" t="s">
        <v>35</v>
      </c>
      <c r="CS349" s="46" t="s">
        <v>35</v>
      </c>
      <c r="CT349" s="46" t="s">
        <v>35</v>
      </c>
      <c r="CU349" s="46" t="s">
        <v>35</v>
      </c>
      <c r="CV349" s="46" t="s">
        <v>35</v>
      </c>
      <c r="CW349" s="7"/>
      <c r="CX349" s="7"/>
      <c r="CY349" s="7"/>
      <c r="CZ349" s="7"/>
    </row>
    <row r="350" s="454" customFormat="true" ht="15" customHeight="true" x14ac:dyDescent="0.2">
      <c r="B350" s="453"/>
      <c r="AW350" s="361"/>
      <c r="AX350" s="361"/>
      <c r="AY350" s="361"/>
      <c r="AZ350" s="361"/>
      <c r="BA350" s="1089"/>
      <c r="BB350" s="585" t="s">
        <v>48</v>
      </c>
      <c r="BC350" s="61" t="s">
        <v>35</v>
      </c>
      <c r="BD350" s="57" t="s">
        <v>35</v>
      </c>
      <c r="BE350" s="57" t="s">
        <v>35</v>
      </c>
      <c r="BF350" s="57" t="s">
        <v>35</v>
      </c>
      <c r="BG350" s="52" t="s">
        <v>35</v>
      </c>
      <c r="BH350" s="61" t="s">
        <v>35</v>
      </c>
      <c r="BI350" s="57" t="s">
        <v>35</v>
      </c>
      <c r="BJ350" s="57" t="s">
        <v>35</v>
      </c>
      <c r="BK350" s="57" t="s">
        <v>35</v>
      </c>
      <c r="BL350" s="52" t="s">
        <v>35</v>
      </c>
      <c r="BM350" s="61" t="s">
        <v>35</v>
      </c>
      <c r="BN350" s="57" t="s">
        <v>35</v>
      </c>
      <c r="BO350" s="57" t="s">
        <v>35</v>
      </c>
      <c r="BP350" s="57" t="s">
        <v>35</v>
      </c>
      <c r="BQ350" s="52" t="s">
        <v>35</v>
      </c>
      <c r="BR350" s="61" t="s">
        <v>35</v>
      </c>
      <c r="BS350" s="57" t="s">
        <v>35</v>
      </c>
      <c r="BT350" s="57" t="s">
        <v>35</v>
      </c>
      <c r="BU350" s="57" t="s">
        <v>35</v>
      </c>
      <c r="BV350" s="57" t="s">
        <v>35</v>
      </c>
      <c r="BW350" s="57" t="s">
        <v>35</v>
      </c>
      <c r="BX350" s="57" t="s">
        <v>35</v>
      </c>
      <c r="BY350" s="46" t="s">
        <v>35</v>
      </c>
      <c r="BZ350" s="46" t="s">
        <v>35</v>
      </c>
      <c r="CA350" s="46" t="s">
        <v>35</v>
      </c>
      <c r="CB350" s="46" t="s">
        <v>35</v>
      </c>
      <c r="CC350" s="46" t="s">
        <v>35</v>
      </c>
      <c r="CD350" s="46" t="s">
        <v>35</v>
      </c>
      <c r="CE350" s="46" t="s">
        <v>35</v>
      </c>
      <c r="CF350" s="46" t="s">
        <v>35</v>
      </c>
      <c r="CG350" s="46" t="s">
        <v>35</v>
      </c>
      <c r="CH350" s="46" t="s">
        <v>35</v>
      </c>
      <c r="CI350" s="46" t="s">
        <v>35</v>
      </c>
      <c r="CJ350" s="46" t="s">
        <v>35</v>
      </c>
      <c r="CK350" s="46" t="s">
        <v>35</v>
      </c>
      <c r="CL350" s="46" t="s">
        <v>35</v>
      </c>
      <c r="CM350" s="46" t="s">
        <v>35</v>
      </c>
      <c r="CN350" s="46" t="s">
        <v>35</v>
      </c>
      <c r="CO350" s="46" t="s">
        <v>35</v>
      </c>
      <c r="CP350" s="46" t="s">
        <v>35</v>
      </c>
      <c r="CQ350" s="46" t="s">
        <v>35</v>
      </c>
      <c r="CR350" s="46" t="s">
        <v>35</v>
      </c>
      <c r="CS350" s="46" t="s">
        <v>35</v>
      </c>
      <c r="CT350" s="46" t="s">
        <v>35</v>
      </c>
      <c r="CU350" s="46" t="s">
        <v>35</v>
      </c>
      <c r="CV350" s="46" t="s">
        <v>35</v>
      </c>
      <c r="CW350" s="7"/>
      <c r="CX350" s="7"/>
      <c r="CY350" s="7"/>
      <c r="CZ350" s="7"/>
    </row>
    <row r="351" s="454" customFormat="true" ht="15" customHeight="true" x14ac:dyDescent="0.2">
      <c r="B351" s="453"/>
      <c r="AW351" s="361"/>
      <c r="AX351" s="361"/>
      <c r="AY351" s="361"/>
      <c r="AZ351" s="361"/>
      <c r="BA351" s="1093" t="s">
        <v>143</v>
      </c>
      <c r="BB351" s="585" t="s">
        <v>49</v>
      </c>
      <c r="BC351" s="61" t="s">
        <v>35</v>
      </c>
      <c r="BD351" s="57" t="s">
        <v>35</v>
      </c>
      <c r="BE351" s="57" t="s">
        <v>35</v>
      </c>
      <c r="BF351" s="57" t="s">
        <v>35</v>
      </c>
      <c r="BG351" s="52" t="s">
        <v>35</v>
      </c>
      <c r="BH351" s="61" t="s">
        <v>35</v>
      </c>
      <c r="BI351" s="57" t="s">
        <v>35</v>
      </c>
      <c r="BJ351" s="57" t="s">
        <v>35</v>
      </c>
      <c r="BK351" s="57" t="s">
        <v>35</v>
      </c>
      <c r="BL351" s="52" t="s">
        <v>35</v>
      </c>
      <c r="BM351" s="61" t="s">
        <v>35</v>
      </c>
      <c r="BN351" s="57" t="s">
        <v>35</v>
      </c>
      <c r="BO351" s="57" t="s">
        <v>35</v>
      </c>
      <c r="BP351" s="57" t="s">
        <v>35</v>
      </c>
      <c r="BQ351" s="52" t="s">
        <v>35</v>
      </c>
      <c r="BR351" s="61" t="s">
        <v>35</v>
      </c>
      <c r="BS351" s="57" t="s">
        <v>35</v>
      </c>
      <c r="BT351" s="57" t="s">
        <v>35</v>
      </c>
      <c r="BU351" s="57" t="s">
        <v>35</v>
      </c>
      <c r="BV351" s="57" t="s">
        <v>35</v>
      </c>
      <c r="BW351" s="57" t="s">
        <v>35</v>
      </c>
      <c r="BX351" s="57" t="s">
        <v>35</v>
      </c>
      <c r="BY351" s="46" t="s">
        <v>35</v>
      </c>
      <c r="BZ351" s="46" t="s">
        <v>35</v>
      </c>
      <c r="CA351" s="46" t="s">
        <v>35</v>
      </c>
      <c r="CB351" s="46" t="s">
        <v>35</v>
      </c>
      <c r="CC351" s="46" t="s">
        <v>35</v>
      </c>
      <c r="CD351" s="46" t="s">
        <v>35</v>
      </c>
      <c r="CE351" s="46" t="s">
        <v>35</v>
      </c>
      <c r="CF351" s="46" t="s">
        <v>35</v>
      </c>
      <c r="CG351" s="46" t="s">
        <v>35</v>
      </c>
      <c r="CH351" s="46" t="s">
        <v>35</v>
      </c>
      <c r="CI351" s="46" t="s">
        <v>35</v>
      </c>
      <c r="CJ351" s="46" t="s">
        <v>35</v>
      </c>
      <c r="CK351" s="46" t="s">
        <v>35</v>
      </c>
      <c r="CL351" s="46" t="s">
        <v>35</v>
      </c>
      <c r="CM351" s="46" t="s">
        <v>35</v>
      </c>
      <c r="CN351" s="46" t="s">
        <v>35</v>
      </c>
      <c r="CO351" s="46" t="s">
        <v>35</v>
      </c>
      <c r="CP351" s="46" t="s">
        <v>35</v>
      </c>
      <c r="CQ351" s="46" t="s">
        <v>35</v>
      </c>
      <c r="CR351" s="46" t="s">
        <v>35</v>
      </c>
      <c r="CS351" s="46" t="s">
        <v>35</v>
      </c>
      <c r="CT351" s="46" t="s">
        <v>35</v>
      </c>
      <c r="CU351" s="46" t="s">
        <v>35</v>
      </c>
      <c r="CV351" s="46" t="s">
        <v>35</v>
      </c>
      <c r="CW351" s="7"/>
      <c r="CX351" s="7"/>
      <c r="CY351" s="7"/>
      <c r="CZ351" s="7"/>
    </row>
    <row r="352" s="454" customFormat="true" ht="15" customHeight="true" x14ac:dyDescent="0.2">
      <c r="B352" s="453"/>
      <c r="AW352" s="361"/>
      <c r="AX352" s="361"/>
      <c r="AY352" s="361"/>
      <c r="AZ352" s="361"/>
      <c r="BA352" s="1089"/>
      <c r="BB352" s="585" t="s">
        <v>48</v>
      </c>
      <c r="BC352" s="61" t="s">
        <v>35</v>
      </c>
      <c r="BD352" s="57" t="s">
        <v>35</v>
      </c>
      <c r="BE352" s="57" t="s">
        <v>35</v>
      </c>
      <c r="BF352" s="57" t="s">
        <v>35</v>
      </c>
      <c r="BG352" s="52" t="s">
        <v>35</v>
      </c>
      <c r="BH352" s="61" t="s">
        <v>35</v>
      </c>
      <c r="BI352" s="57" t="s">
        <v>35</v>
      </c>
      <c r="BJ352" s="57" t="s">
        <v>35</v>
      </c>
      <c r="BK352" s="57" t="s">
        <v>35</v>
      </c>
      <c r="BL352" s="52" t="s">
        <v>35</v>
      </c>
      <c r="BM352" s="61" t="s">
        <v>35</v>
      </c>
      <c r="BN352" s="57" t="s">
        <v>35</v>
      </c>
      <c r="BO352" s="57" t="s">
        <v>35</v>
      </c>
      <c r="BP352" s="57" t="s">
        <v>35</v>
      </c>
      <c r="BQ352" s="52" t="s">
        <v>35</v>
      </c>
      <c r="BR352" s="61" t="s">
        <v>35</v>
      </c>
      <c r="BS352" s="57" t="s">
        <v>35</v>
      </c>
      <c r="BT352" s="57" t="s">
        <v>35</v>
      </c>
      <c r="BU352" s="57" t="s">
        <v>35</v>
      </c>
      <c r="BV352" s="57" t="s">
        <v>35</v>
      </c>
      <c r="BW352" s="57" t="s">
        <v>35</v>
      </c>
      <c r="BX352" s="57" t="s">
        <v>35</v>
      </c>
      <c r="BY352" s="46" t="s">
        <v>35</v>
      </c>
      <c r="BZ352" s="46" t="s">
        <v>35</v>
      </c>
      <c r="CA352" s="46" t="s">
        <v>35</v>
      </c>
      <c r="CB352" s="46" t="s">
        <v>35</v>
      </c>
      <c r="CC352" s="46" t="s">
        <v>35</v>
      </c>
      <c r="CD352" s="46" t="s">
        <v>35</v>
      </c>
      <c r="CE352" s="46" t="s">
        <v>35</v>
      </c>
      <c r="CF352" s="46" t="s">
        <v>35</v>
      </c>
      <c r="CG352" s="46" t="s">
        <v>35</v>
      </c>
      <c r="CH352" s="46" t="s">
        <v>35</v>
      </c>
      <c r="CI352" s="46" t="s">
        <v>35</v>
      </c>
      <c r="CJ352" s="46" t="s">
        <v>35</v>
      </c>
      <c r="CK352" s="46" t="s">
        <v>35</v>
      </c>
      <c r="CL352" s="46" t="s">
        <v>35</v>
      </c>
      <c r="CM352" s="46" t="s">
        <v>35</v>
      </c>
      <c r="CN352" s="46" t="s">
        <v>35</v>
      </c>
      <c r="CO352" s="46" t="s">
        <v>35</v>
      </c>
      <c r="CP352" s="46" t="s">
        <v>35</v>
      </c>
      <c r="CQ352" s="46" t="s">
        <v>35</v>
      </c>
      <c r="CR352" s="46" t="s">
        <v>35</v>
      </c>
      <c r="CS352" s="46" t="s">
        <v>35</v>
      </c>
      <c r="CT352" s="46" t="s">
        <v>35</v>
      </c>
      <c r="CU352" s="46" t="s">
        <v>35</v>
      </c>
      <c r="CV352" s="46" t="s">
        <v>35</v>
      </c>
      <c r="CW352" s="7"/>
      <c r="CX352" s="7"/>
      <c r="CY352" s="7"/>
      <c r="CZ352" s="7"/>
    </row>
    <row r="353" s="454" customFormat="true" ht="15" customHeight="true" x14ac:dyDescent="0.2">
      <c r="B353" s="453"/>
      <c r="AW353" s="361"/>
      <c r="AX353" s="361"/>
      <c r="AY353" s="361"/>
      <c r="AZ353" s="361"/>
      <c r="BA353" s="1093" t="s">
        <v>138</v>
      </c>
      <c r="BB353" s="585" t="s">
        <v>49</v>
      </c>
      <c r="BC353" s="61" t="s">
        <v>35</v>
      </c>
      <c r="BD353" s="57" t="s">
        <v>35</v>
      </c>
      <c r="BE353" s="57" t="s">
        <v>35</v>
      </c>
      <c r="BF353" s="57" t="s">
        <v>35</v>
      </c>
      <c r="BG353" s="52" t="s">
        <v>35</v>
      </c>
      <c r="BH353" s="61" t="s">
        <v>35</v>
      </c>
      <c r="BI353" s="57" t="s">
        <v>35</v>
      </c>
      <c r="BJ353" s="57" t="s">
        <v>35</v>
      </c>
      <c r="BK353" s="57" t="s">
        <v>35</v>
      </c>
      <c r="BL353" s="52" t="s">
        <v>35</v>
      </c>
      <c r="BM353" s="61" t="s">
        <v>35</v>
      </c>
      <c r="BN353" s="57" t="s">
        <v>35</v>
      </c>
      <c r="BO353" s="57" t="s">
        <v>35</v>
      </c>
      <c r="BP353" s="57" t="s">
        <v>35</v>
      </c>
      <c r="BQ353" s="52" t="s">
        <v>35</v>
      </c>
      <c r="BR353" s="61" t="s">
        <v>35</v>
      </c>
      <c r="BS353" s="57" t="s">
        <v>35</v>
      </c>
      <c r="BT353" s="57" t="s">
        <v>35</v>
      </c>
      <c r="BU353" s="57" t="s">
        <v>35</v>
      </c>
      <c r="BV353" s="57" t="s">
        <v>35</v>
      </c>
      <c r="BW353" s="57" t="s">
        <v>35</v>
      </c>
      <c r="BX353" s="57" t="s">
        <v>35</v>
      </c>
      <c r="BY353" s="46" t="s">
        <v>35</v>
      </c>
      <c r="BZ353" s="46" t="s">
        <v>35</v>
      </c>
      <c r="CA353" s="46" t="s">
        <v>35</v>
      </c>
      <c r="CB353" s="46" t="s">
        <v>35</v>
      </c>
      <c r="CC353" s="46" t="s">
        <v>35</v>
      </c>
      <c r="CD353" s="46" t="s">
        <v>35</v>
      </c>
      <c r="CE353" s="46" t="s">
        <v>35</v>
      </c>
      <c r="CF353" s="46" t="s">
        <v>35</v>
      </c>
      <c r="CG353" s="46" t="s">
        <v>35</v>
      </c>
      <c r="CH353" s="46" t="s">
        <v>35</v>
      </c>
      <c r="CI353" s="46" t="s">
        <v>35</v>
      </c>
      <c r="CJ353" s="46" t="s">
        <v>35</v>
      </c>
      <c r="CK353" s="46" t="s">
        <v>35</v>
      </c>
      <c r="CL353" s="46" t="s">
        <v>35</v>
      </c>
      <c r="CM353" s="46" t="s">
        <v>35</v>
      </c>
      <c r="CN353" s="46" t="s">
        <v>35</v>
      </c>
      <c r="CO353" s="46" t="s">
        <v>35</v>
      </c>
      <c r="CP353" s="46" t="s">
        <v>35</v>
      </c>
      <c r="CQ353" s="46" t="s">
        <v>35</v>
      </c>
      <c r="CR353" s="46" t="s">
        <v>35</v>
      </c>
      <c r="CS353" s="46" t="s">
        <v>35</v>
      </c>
      <c r="CT353" s="46" t="s">
        <v>35</v>
      </c>
      <c r="CU353" s="46" t="s">
        <v>35</v>
      </c>
      <c r="CV353" s="46" t="s">
        <v>35</v>
      </c>
      <c r="CW353" s="7"/>
      <c r="CX353" s="7"/>
      <c r="CY353" s="7"/>
      <c r="CZ353" s="7"/>
    </row>
    <row r="354" s="454" customFormat="true" ht="15" customHeight="true" x14ac:dyDescent="0.2">
      <c r="B354" s="453"/>
      <c r="AW354" s="361"/>
      <c r="AX354" s="361"/>
      <c r="AY354" s="361"/>
      <c r="AZ354" s="361"/>
      <c r="BA354" s="1091"/>
      <c r="BB354" s="588" t="s">
        <v>48</v>
      </c>
      <c r="BC354" s="60" t="s">
        <v>35</v>
      </c>
      <c r="BD354" s="56" t="s">
        <v>35</v>
      </c>
      <c r="BE354" s="56" t="s">
        <v>35</v>
      </c>
      <c r="BF354" s="56" t="s">
        <v>35</v>
      </c>
      <c r="BG354" s="51" t="s">
        <v>35</v>
      </c>
      <c r="BH354" s="60" t="s">
        <v>35</v>
      </c>
      <c r="BI354" s="56" t="s">
        <v>35</v>
      </c>
      <c r="BJ354" s="56" t="s">
        <v>35</v>
      </c>
      <c r="BK354" s="56" t="s">
        <v>35</v>
      </c>
      <c r="BL354" s="51" t="s">
        <v>35</v>
      </c>
      <c r="BM354" s="60" t="s">
        <v>35</v>
      </c>
      <c r="BN354" s="56" t="s">
        <v>35</v>
      </c>
      <c r="BO354" s="56" t="s">
        <v>35</v>
      </c>
      <c r="BP354" s="56" t="s">
        <v>35</v>
      </c>
      <c r="BQ354" s="51" t="s">
        <v>35</v>
      </c>
      <c r="BR354" s="60" t="s">
        <v>35</v>
      </c>
      <c r="BS354" s="56" t="s">
        <v>35</v>
      </c>
      <c r="BT354" s="56" t="s">
        <v>35</v>
      </c>
      <c r="BU354" s="56" t="s">
        <v>35</v>
      </c>
      <c r="BV354" s="56" t="s">
        <v>35</v>
      </c>
      <c r="BW354" s="56" t="s">
        <v>35</v>
      </c>
      <c r="BX354" s="56" t="s">
        <v>35</v>
      </c>
      <c r="BY354" s="45" t="s">
        <v>35</v>
      </c>
      <c r="BZ354" s="45" t="s">
        <v>35</v>
      </c>
      <c r="CA354" s="45" t="s">
        <v>35</v>
      </c>
      <c r="CB354" s="45" t="s">
        <v>35</v>
      </c>
      <c r="CC354" s="45" t="s">
        <v>35</v>
      </c>
      <c r="CD354" s="45" t="s">
        <v>35</v>
      </c>
      <c r="CE354" s="45" t="s">
        <v>35</v>
      </c>
      <c r="CF354" s="45" t="s">
        <v>35</v>
      </c>
      <c r="CG354" s="45" t="s">
        <v>35</v>
      </c>
      <c r="CH354" s="45" t="s">
        <v>35</v>
      </c>
      <c r="CI354" s="45" t="s">
        <v>35</v>
      </c>
      <c r="CJ354" s="45" t="s">
        <v>35</v>
      </c>
      <c r="CK354" s="45" t="s">
        <v>35</v>
      </c>
      <c r="CL354" s="45" t="s">
        <v>35</v>
      </c>
      <c r="CM354" s="45" t="s">
        <v>35</v>
      </c>
      <c r="CN354" s="45" t="s">
        <v>35</v>
      </c>
      <c r="CO354" s="45" t="s">
        <v>35</v>
      </c>
      <c r="CP354" s="45" t="s">
        <v>35</v>
      </c>
      <c r="CQ354" s="45" t="s">
        <v>35</v>
      </c>
      <c r="CR354" s="45" t="s">
        <v>35</v>
      </c>
      <c r="CS354" s="45" t="s">
        <v>35</v>
      </c>
      <c r="CT354" s="45" t="s">
        <v>35</v>
      </c>
      <c r="CU354" s="45" t="s">
        <v>35</v>
      </c>
      <c r="CV354" s="45" t="s">
        <v>35</v>
      </c>
      <c r="CW354" s="7"/>
      <c r="CX354" s="7"/>
      <c r="CY354" s="7"/>
      <c r="CZ354" s="7"/>
    </row>
    <row r="355" s="454" customFormat="true" ht="15" customHeight="true" x14ac:dyDescent="0.2">
      <c r="B355" s="453"/>
      <c r="AW355" s="361"/>
      <c r="AX355" s="361"/>
      <c r="AY355" s="361"/>
      <c r="AZ355" s="361"/>
      <c r="BA355" s="381"/>
      <c r="BB355" s="337"/>
      <c r="BC355" s="424"/>
      <c r="BD355" s="424"/>
      <c r="BE355" s="424"/>
      <c r="BF355" s="424"/>
      <c r="BG355" s="424"/>
      <c r="BH355" s="424"/>
      <c r="BI355" s="424"/>
      <c r="BJ355" s="424"/>
      <c r="BK355" s="424"/>
      <c r="BL355" s="424"/>
      <c r="BM355" s="424"/>
      <c r="BN355" s="424"/>
      <c r="BO355" s="424"/>
      <c r="BP355" s="424"/>
      <c r="BQ355" s="424"/>
      <c r="BR355" s="424"/>
      <c r="BS355" s="424"/>
      <c r="BT355" s="424"/>
      <c r="BU355" s="424"/>
      <c r="BV355" s="424"/>
      <c r="BW355" s="424"/>
      <c r="BX355" s="424"/>
      <c r="BY355" s="424"/>
      <c r="BZ355" s="425"/>
      <c r="CA355" s="425"/>
      <c r="CB355" s="425"/>
      <c r="CC355" s="425"/>
      <c r="CD355" s="425"/>
      <c r="CE355" s="425"/>
      <c r="CF355" s="425"/>
      <c r="CG355" s="425"/>
      <c r="CH355" s="425"/>
      <c r="CI355" s="425"/>
      <c r="CJ355" s="425"/>
      <c r="CK355" s="425"/>
      <c r="CL355" s="425"/>
      <c r="CM355" s="425"/>
      <c r="CN355" s="425"/>
      <c r="CO355" s="425"/>
      <c r="CP355" s="425"/>
      <c r="CQ355" s="425"/>
      <c r="CR355" s="425"/>
      <c r="CS355" s="425"/>
      <c r="CT355" s="425"/>
      <c r="CU355" s="425"/>
      <c r="CV355" s="425"/>
      <c r="CW355" s="425"/>
      <c r="CX355" s="425"/>
      <c r="CY355" s="425"/>
      <c r="CZ355" s="425"/>
    </row>
    <row r="356" s="454" customFormat="true" ht="15" customHeight="true" x14ac:dyDescent="0.2">
      <c r="B356" s="453"/>
      <c r="AW356" s="361"/>
      <c r="AX356" s="361"/>
      <c r="AY356" s="361"/>
      <c r="AZ356" s="361"/>
      <c r="BA356" s="381"/>
      <c r="BB356" s="337"/>
      <c r="BC356" s="381"/>
      <c r="BD356" s="381"/>
      <c r="BE356" s="381"/>
      <c r="BF356" s="381"/>
      <c r="BG356" s="381"/>
      <c r="BH356" s="381"/>
      <c r="BI356" s="381"/>
      <c r="BJ356" s="381"/>
      <c r="BK356" s="381"/>
      <c r="BL356" s="381"/>
      <c r="BM356" s="381"/>
      <c r="BN356" s="381"/>
      <c r="BO356" s="381"/>
      <c r="BP356" s="381"/>
      <c r="BQ356" s="381"/>
      <c r="BR356" s="381"/>
      <c r="BS356" s="381"/>
      <c r="BT356" s="381"/>
      <c r="BU356" s="381"/>
      <c r="BV356" s="381"/>
      <c r="BW356" s="381"/>
      <c r="BX356" s="381"/>
      <c r="BY356" s="381"/>
      <c r="BZ356" s="361"/>
      <c r="CA356" s="361"/>
      <c r="CB356" s="361"/>
      <c r="CC356" s="361"/>
      <c r="CD356" s="361"/>
      <c r="CE356" s="361"/>
      <c r="CF356" s="361"/>
      <c r="CG356" s="361"/>
      <c r="CH356" s="361"/>
      <c r="CI356" s="361"/>
      <c r="CJ356" s="361"/>
      <c r="CK356" s="361"/>
      <c r="CL356" s="361"/>
      <c r="CM356" s="361"/>
      <c r="CN356" s="361"/>
      <c r="CO356" s="361"/>
      <c r="CP356" s="361"/>
      <c r="CQ356" s="361"/>
      <c r="CR356" s="361"/>
      <c r="CS356" s="361"/>
      <c r="CT356" s="361"/>
      <c r="CU356" s="361"/>
      <c r="CV356" s="361"/>
      <c r="CW356" s="361"/>
      <c r="CX356" s="361"/>
      <c r="CY356" s="361"/>
      <c r="CZ356" s="361"/>
    </row>
    <row r="357" s="333" customFormat="true" ht="15" customHeight="true" x14ac:dyDescent="0.2">
      <c r="B357" s="335"/>
      <c r="AW357" s="361"/>
      <c r="AX357" s="361"/>
      <c r="AY357" s="361"/>
      <c r="AZ357" s="361"/>
      <c r="BA357" s="381"/>
      <c r="BB357" s="337"/>
      <c r="BC357" s="381"/>
      <c r="BD357" s="381"/>
      <c r="BE357" s="381"/>
      <c r="BF357" s="381"/>
      <c r="BG357" s="381"/>
      <c r="BH357" s="381"/>
      <c r="BI357" s="381"/>
      <c r="BJ357" s="381"/>
      <c r="BK357" s="381"/>
      <c r="BL357" s="381"/>
      <c r="BM357" s="381"/>
      <c r="BN357" s="381"/>
      <c r="BO357" s="381"/>
      <c r="BP357" s="381"/>
      <c r="BQ357" s="381"/>
      <c r="BR357" s="381"/>
      <c r="BS357" s="381"/>
      <c r="BT357" s="381"/>
      <c r="BU357" s="381"/>
      <c r="BV357" s="381"/>
      <c r="BW357" s="381"/>
      <c r="BX357" s="381"/>
      <c r="BY357" s="381"/>
      <c r="BZ357" s="361"/>
      <c r="CA357" s="361"/>
      <c r="CB357" s="361"/>
      <c r="CC357" s="361"/>
      <c r="CD357" s="361"/>
      <c r="CE357" s="361"/>
      <c r="CF357" s="361"/>
      <c r="CG357" s="361"/>
      <c r="CH357" s="361"/>
      <c r="CI357" s="361"/>
      <c r="CJ357" s="361"/>
      <c r="CK357" s="361"/>
      <c r="CL357" s="361"/>
      <c r="CM357" s="361"/>
      <c r="CN357" s="361"/>
      <c r="CO357" s="361"/>
      <c r="CP357" s="361"/>
      <c r="CQ357" s="361"/>
      <c r="CR357" s="361"/>
      <c r="CS357" s="361"/>
      <c r="CT357" s="361"/>
      <c r="CU357" s="361"/>
      <c r="CV357" s="361"/>
      <c r="CW357" s="361"/>
      <c r="CX357" s="361"/>
      <c r="CY357" s="361"/>
      <c r="CZ357" s="361"/>
    </row>
    <row r="358" s="333" customFormat="true" ht="15" customHeight="true" x14ac:dyDescent="0.2">
      <c r="B358" s="335"/>
      <c r="AW358" s="361"/>
      <c r="AX358" s="361"/>
      <c r="AY358" s="361"/>
      <c r="AZ358" s="361"/>
      <c r="BA358" s="381"/>
      <c r="BB358" s="337"/>
      <c r="BC358" s="381"/>
      <c r="BD358" s="381"/>
      <c r="BE358" s="381"/>
      <c r="BF358" s="381"/>
      <c r="BG358" s="381"/>
      <c r="BH358" s="381"/>
      <c r="BI358" s="381"/>
      <c r="BJ358" s="381"/>
      <c r="BK358" s="381"/>
      <c r="BL358" s="381"/>
      <c r="BM358" s="381"/>
      <c r="BN358" s="381"/>
      <c r="BO358" s="381"/>
      <c r="BP358" s="381"/>
      <c r="BQ358" s="381"/>
      <c r="BR358" s="381"/>
      <c r="BS358" s="381"/>
      <c r="BT358" s="381"/>
      <c r="BU358" s="381"/>
      <c r="BV358" s="381"/>
      <c r="BW358" s="381"/>
      <c r="BX358" s="381"/>
      <c r="BY358" s="381"/>
      <c r="BZ358" s="361"/>
      <c r="CA358" s="361"/>
      <c r="CB358" s="361"/>
      <c r="CC358" s="361"/>
      <c r="CD358" s="361"/>
      <c r="CE358" s="361"/>
      <c r="CF358" s="361"/>
      <c r="CG358" s="361"/>
      <c r="CH358" s="361"/>
      <c r="CI358" s="361"/>
      <c r="CJ358" s="361"/>
      <c r="CK358" s="361"/>
      <c r="CL358" s="361"/>
      <c r="CM358" s="361"/>
      <c r="CN358" s="361"/>
      <c r="CO358" s="361"/>
      <c r="CP358" s="361"/>
      <c r="CQ358" s="361"/>
      <c r="CR358" s="361"/>
      <c r="CS358" s="361"/>
      <c r="CT358" s="361"/>
      <c r="CU358" s="361"/>
      <c r="CV358" s="361"/>
      <c r="CW358" s="361"/>
      <c r="CX358" s="361"/>
      <c r="CY358" s="361"/>
      <c r="CZ358" s="361"/>
    </row>
    <row r="359" s="333" customFormat="true" ht="15" customHeight="true" x14ac:dyDescent="0.2">
      <c r="B359" s="335"/>
      <c r="AW359" s="361"/>
      <c r="AX359" s="361"/>
      <c r="AY359" s="361"/>
      <c r="AZ359" s="361"/>
      <c r="BA359" s="381"/>
      <c r="BB359" s="337"/>
      <c r="BC359" s="381"/>
      <c r="BD359" s="381"/>
      <c r="BE359" s="381"/>
      <c r="BF359" s="381"/>
      <c r="BG359" s="381"/>
      <c r="BH359" s="381"/>
      <c r="BI359" s="381"/>
      <c r="BJ359" s="381"/>
      <c r="BK359" s="381"/>
      <c r="BL359" s="381"/>
      <c r="BM359" s="381"/>
      <c r="BN359" s="381"/>
      <c r="BO359" s="381"/>
      <c r="BP359" s="381"/>
      <c r="BQ359" s="381"/>
      <c r="BR359" s="381"/>
      <c r="BS359" s="381"/>
      <c r="BT359" s="381"/>
      <c r="BU359" s="381"/>
      <c r="BV359" s="381"/>
      <c r="BW359" s="381"/>
      <c r="BX359" s="381"/>
      <c r="BY359" s="381"/>
      <c r="BZ359" s="361"/>
      <c r="CA359" s="361"/>
      <c r="CB359" s="361"/>
      <c r="CC359" s="361"/>
      <c r="CD359" s="361"/>
      <c r="CE359" s="361"/>
      <c r="CF359" s="361"/>
      <c r="CG359" s="361"/>
      <c r="CH359" s="361"/>
      <c r="CI359" s="361"/>
      <c r="CJ359" s="361"/>
      <c r="CK359" s="361"/>
      <c r="CL359" s="361"/>
      <c r="CM359" s="361"/>
      <c r="CN359" s="361"/>
      <c r="CO359" s="361"/>
      <c r="CP359" s="361"/>
      <c r="CQ359" s="361"/>
      <c r="CR359" s="361"/>
      <c r="CS359" s="361"/>
      <c r="CT359" s="361"/>
      <c r="CU359" s="361"/>
      <c r="CV359" s="361"/>
      <c r="CW359" s="361"/>
      <c r="CX359" s="361"/>
      <c r="CY359" s="361"/>
      <c r="CZ359" s="361"/>
    </row>
    <row r="360" s="333" customFormat="true" ht="15" customHeight="true" x14ac:dyDescent="0.2">
      <c r="B360" s="335"/>
      <c r="AW360" s="361"/>
      <c r="AX360" s="361"/>
      <c r="AY360" s="361"/>
      <c r="AZ360" s="361"/>
      <c r="BA360" s="381"/>
      <c r="BB360" s="337"/>
      <c r="BC360" s="381"/>
      <c r="BD360" s="381"/>
      <c r="BE360" s="381"/>
      <c r="BF360" s="381"/>
      <c r="BG360" s="381"/>
      <c r="BH360" s="381"/>
      <c r="BI360" s="381"/>
      <c r="BJ360" s="381"/>
      <c r="BK360" s="381"/>
      <c r="BL360" s="381"/>
      <c r="BM360" s="381"/>
      <c r="BN360" s="381"/>
      <c r="BO360" s="381"/>
      <c r="BP360" s="381"/>
      <c r="BQ360" s="381"/>
      <c r="BR360" s="381"/>
      <c r="BS360" s="381"/>
      <c r="BT360" s="381"/>
      <c r="BU360" s="381"/>
      <c r="BV360" s="381"/>
      <c r="BW360" s="381"/>
      <c r="BX360" s="381"/>
      <c r="BY360" s="381"/>
      <c r="BZ360" s="361"/>
      <c r="CA360" s="361"/>
      <c r="CB360" s="361"/>
      <c r="CC360" s="361"/>
      <c r="CD360" s="361"/>
      <c r="CE360" s="361"/>
      <c r="CF360" s="361"/>
      <c r="CG360" s="361"/>
      <c r="CH360" s="361"/>
      <c r="CI360" s="361"/>
      <c r="CJ360" s="361"/>
      <c r="CK360" s="361"/>
      <c r="CL360" s="361"/>
      <c r="CM360" s="361"/>
      <c r="CN360" s="361"/>
      <c r="CO360" s="361"/>
      <c r="CP360" s="361"/>
      <c r="CQ360" s="361"/>
      <c r="CR360" s="361"/>
      <c r="CS360" s="361"/>
      <c r="CT360" s="361"/>
      <c r="CU360" s="361"/>
      <c r="CV360" s="361"/>
      <c r="CW360" s="361"/>
      <c r="CX360" s="361"/>
      <c r="CY360" s="361"/>
      <c r="CZ360" s="361"/>
    </row>
    <row r="361" s="333" customFormat="true" ht="15" customHeight="true" x14ac:dyDescent="0.2">
      <c r="B361" s="335"/>
      <c r="AW361" s="361"/>
      <c r="AX361" s="361"/>
      <c r="AY361" s="361"/>
      <c r="AZ361" s="361"/>
      <c r="BA361" s="381"/>
      <c r="BB361" s="337"/>
      <c r="BC361" s="381"/>
      <c r="BD361" s="381"/>
      <c r="BE361" s="381"/>
      <c r="BF361" s="381"/>
      <c r="BG361" s="381"/>
      <c r="BH361" s="381"/>
      <c r="BI361" s="381"/>
      <c r="BJ361" s="381"/>
      <c r="BK361" s="381"/>
      <c r="BL361" s="381"/>
      <c r="BM361" s="381"/>
      <c r="BN361" s="381"/>
      <c r="BO361" s="381"/>
      <c r="BP361" s="381"/>
      <c r="BQ361" s="381"/>
      <c r="BR361" s="381"/>
      <c r="BS361" s="381"/>
      <c r="BT361" s="381"/>
      <c r="BU361" s="381"/>
      <c r="BV361" s="381"/>
      <c r="BW361" s="381"/>
      <c r="BX361" s="381"/>
      <c r="BY361" s="381"/>
      <c r="BZ361" s="361"/>
      <c r="CA361" s="361"/>
      <c r="CB361" s="361"/>
      <c r="CC361" s="361"/>
      <c r="CD361" s="361"/>
      <c r="CE361" s="361"/>
      <c r="CF361" s="361"/>
      <c r="CG361" s="361"/>
      <c r="CH361" s="361"/>
      <c r="CI361" s="361"/>
      <c r="CJ361" s="361"/>
      <c r="CK361" s="361"/>
      <c r="CL361" s="361"/>
      <c r="CM361" s="361"/>
      <c r="CN361" s="361"/>
      <c r="CO361" s="361"/>
      <c r="CP361" s="361"/>
      <c r="CQ361" s="361"/>
      <c r="CR361" s="361"/>
      <c r="CS361" s="361"/>
      <c r="CT361" s="361"/>
      <c r="CU361" s="361"/>
      <c r="CV361" s="361"/>
      <c r="CW361" s="361"/>
      <c r="CX361" s="361"/>
      <c r="CY361" s="361"/>
      <c r="CZ361" s="361"/>
    </row>
    <row r="362" s="333" customFormat="true" ht="15" customHeight="true" x14ac:dyDescent="0.2">
      <c r="B362" s="335"/>
      <c r="AW362" s="361"/>
      <c r="AX362" s="361"/>
      <c r="AY362" s="361"/>
      <c r="AZ362" s="361"/>
      <c r="BA362" s="381"/>
      <c r="BB362" s="337"/>
      <c r="BC362" s="381"/>
      <c r="BD362" s="381"/>
      <c r="BE362" s="381"/>
      <c r="BF362" s="381"/>
      <c r="BG362" s="381"/>
      <c r="BH362" s="381"/>
      <c r="BI362" s="381"/>
      <c r="BJ362" s="381"/>
      <c r="BK362" s="381"/>
      <c r="BL362" s="381"/>
      <c r="BM362" s="381"/>
      <c r="BN362" s="381"/>
      <c r="BO362" s="381"/>
      <c r="BP362" s="381"/>
      <c r="BQ362" s="381"/>
      <c r="BR362" s="381"/>
      <c r="BS362" s="381"/>
      <c r="BT362" s="381"/>
      <c r="BU362" s="381"/>
      <c r="BV362" s="381"/>
      <c r="BW362" s="381"/>
      <c r="BX362" s="381"/>
      <c r="BY362" s="381"/>
      <c r="BZ362" s="361"/>
      <c r="CA362" s="361"/>
      <c r="CB362" s="361"/>
      <c r="CC362" s="361"/>
      <c r="CD362" s="361"/>
      <c r="CE362" s="361"/>
      <c r="CF362" s="361"/>
      <c r="CG362" s="361"/>
      <c r="CH362" s="361"/>
      <c r="CI362" s="361"/>
      <c r="CJ362" s="361"/>
      <c r="CK362" s="361"/>
      <c r="CL362" s="361"/>
      <c r="CM362" s="361"/>
      <c r="CN362" s="361"/>
      <c r="CO362" s="361"/>
      <c r="CP362" s="361"/>
      <c r="CQ362" s="361"/>
      <c r="CR362" s="361"/>
      <c r="CS362" s="361"/>
      <c r="CT362" s="361"/>
      <c r="CU362" s="361"/>
      <c r="CV362" s="361"/>
      <c r="CW362" s="361"/>
      <c r="CX362" s="361"/>
      <c r="CY362" s="361"/>
      <c r="CZ362" s="361"/>
    </row>
    <row r="363" s="333" customFormat="true" ht="15" customHeight="true" x14ac:dyDescent="0.2">
      <c r="B363" s="335"/>
      <c r="AW363" s="361"/>
      <c r="AX363" s="361"/>
      <c r="AY363" s="361"/>
      <c r="AZ363" s="361"/>
      <c r="BA363" s="381"/>
      <c r="BB363" s="337"/>
      <c r="BC363" s="381"/>
      <c r="BD363" s="381"/>
      <c r="BE363" s="381"/>
      <c r="BF363" s="381"/>
      <c r="BG363" s="381"/>
      <c r="BH363" s="381"/>
      <c r="BI363" s="381"/>
      <c r="BJ363" s="381"/>
      <c r="BK363" s="381"/>
      <c r="BL363" s="381"/>
      <c r="BM363" s="381"/>
      <c r="BN363" s="381"/>
      <c r="BO363" s="381"/>
      <c r="BP363" s="381"/>
      <c r="BQ363" s="381"/>
      <c r="BR363" s="381"/>
      <c r="BS363" s="381"/>
      <c r="BT363" s="381"/>
      <c r="BU363" s="381"/>
      <c r="BV363" s="381"/>
      <c r="BW363" s="381"/>
      <c r="BX363" s="381"/>
      <c r="BY363" s="381"/>
      <c r="BZ363" s="361"/>
      <c r="CA363" s="361"/>
      <c r="CB363" s="361"/>
      <c r="CC363" s="361"/>
      <c r="CD363" s="361"/>
      <c r="CE363" s="361"/>
      <c r="CF363" s="361"/>
      <c r="CG363" s="361"/>
      <c r="CH363" s="361"/>
      <c r="CI363" s="361"/>
      <c r="CJ363" s="361"/>
      <c r="CK363" s="361"/>
      <c r="CL363" s="361"/>
      <c r="CM363" s="361"/>
      <c r="CN363" s="361"/>
      <c r="CO363" s="361"/>
      <c r="CP363" s="361"/>
      <c r="CQ363" s="361"/>
      <c r="CR363" s="361"/>
      <c r="CS363" s="361"/>
      <c r="CT363" s="361"/>
      <c r="CU363" s="361"/>
      <c r="CV363" s="361"/>
      <c r="CW363" s="361"/>
      <c r="CX363" s="361"/>
      <c r="CY363" s="361"/>
      <c r="CZ363" s="361"/>
    </row>
    <row r="364" s="333" customFormat="true" ht="15" customHeight="true" x14ac:dyDescent="0.2">
      <c r="B364" s="335"/>
      <c r="AW364" s="361"/>
      <c r="AX364" s="361"/>
      <c r="AY364" s="361"/>
      <c r="AZ364" s="361"/>
      <c r="BA364" s="381"/>
      <c r="BB364" s="337"/>
      <c r="BC364" s="381"/>
      <c r="BD364" s="381"/>
      <c r="BE364" s="381"/>
      <c r="BF364" s="381"/>
      <c r="BG364" s="381"/>
      <c r="BH364" s="381"/>
      <c r="BI364" s="381"/>
      <c r="BJ364" s="381"/>
      <c r="BK364" s="381"/>
      <c r="BL364" s="381"/>
      <c r="BM364" s="381"/>
      <c r="BN364" s="381"/>
      <c r="BO364" s="381"/>
      <c r="BP364" s="381"/>
      <c r="BQ364" s="381"/>
      <c r="BR364" s="381"/>
      <c r="BS364" s="381"/>
      <c r="BT364" s="381"/>
      <c r="BU364" s="381"/>
      <c r="BV364" s="381"/>
      <c r="BW364" s="381"/>
      <c r="BX364" s="381"/>
      <c r="BY364" s="381"/>
      <c r="BZ364" s="361"/>
      <c r="CA364" s="361"/>
      <c r="CB364" s="361"/>
      <c r="CC364" s="361"/>
      <c r="CD364" s="361"/>
      <c r="CE364" s="361"/>
      <c r="CF364" s="361"/>
      <c r="CG364" s="361"/>
      <c r="CH364" s="361"/>
      <c r="CI364" s="361"/>
      <c r="CJ364" s="361"/>
      <c r="CK364" s="361"/>
      <c r="CL364" s="361"/>
      <c r="CM364" s="361"/>
      <c r="CN364" s="361"/>
      <c r="CO364" s="361"/>
      <c r="CP364" s="361"/>
      <c r="CQ364" s="361"/>
      <c r="CR364" s="361"/>
      <c r="CS364" s="361"/>
      <c r="CT364" s="361"/>
      <c r="CU364" s="361"/>
      <c r="CV364" s="361"/>
      <c r="CW364" s="361"/>
      <c r="CX364" s="361"/>
      <c r="CY364" s="361"/>
      <c r="CZ364" s="361"/>
    </row>
    <row r="365" s="333" customFormat="true" ht="15" customHeight="true" x14ac:dyDescent="0.2">
      <c r="B365" s="335"/>
      <c r="AW365" s="361"/>
      <c r="AX365" s="361"/>
      <c r="AY365" s="361"/>
      <c r="AZ365" s="361"/>
      <c r="BA365" s="381"/>
      <c r="BB365" s="337"/>
      <c r="BC365" s="381"/>
      <c r="BD365" s="381"/>
      <c r="BE365" s="381"/>
      <c r="BF365" s="381"/>
      <c r="BG365" s="381"/>
      <c r="BH365" s="381"/>
      <c r="BI365" s="381"/>
      <c r="BJ365" s="381"/>
      <c r="BK365" s="381"/>
      <c r="BL365" s="381"/>
      <c r="BM365" s="381"/>
      <c r="BN365" s="381"/>
      <c r="BO365" s="381"/>
      <c r="BP365" s="381"/>
      <c r="BQ365" s="381"/>
      <c r="BR365" s="381"/>
      <c r="BS365" s="381"/>
      <c r="BT365" s="381"/>
      <c r="BU365" s="381"/>
      <c r="BV365" s="381"/>
      <c r="BW365" s="381"/>
      <c r="BX365" s="381"/>
      <c r="BY365" s="381"/>
      <c r="BZ365" s="361"/>
      <c r="CA365" s="361"/>
      <c r="CB365" s="361"/>
      <c r="CC365" s="361"/>
      <c r="CD365" s="361"/>
      <c r="CE365" s="361"/>
      <c r="CF365" s="361"/>
      <c r="CG365" s="361"/>
      <c r="CH365" s="361"/>
      <c r="CI365" s="361"/>
      <c r="CJ365" s="361"/>
      <c r="CK365" s="361"/>
      <c r="CL365" s="361"/>
      <c r="CM365" s="361"/>
      <c r="CN365" s="361"/>
      <c r="CO365" s="361"/>
      <c r="CP365" s="361"/>
      <c r="CQ365" s="361"/>
      <c r="CR365" s="361"/>
      <c r="CS365" s="361"/>
      <c r="CT365" s="361"/>
      <c r="CU365" s="361"/>
      <c r="CV365" s="361"/>
      <c r="CW365" s="361"/>
      <c r="CX365" s="361"/>
      <c r="CY365" s="361"/>
      <c r="CZ365" s="361"/>
    </row>
    <row r="366" s="333" customFormat="true" ht="15" customHeight="true" x14ac:dyDescent="0.2">
      <c r="B366" s="335"/>
      <c r="AW366" s="361"/>
      <c r="AX366" s="361"/>
      <c r="AY366" s="361"/>
      <c r="AZ366" s="361"/>
      <c r="BA366" s="381"/>
      <c r="BB366" s="337"/>
      <c r="BC366" s="381"/>
      <c r="BD366" s="381"/>
      <c r="BE366" s="381"/>
      <c r="BF366" s="381"/>
      <c r="BG366" s="381"/>
      <c r="BH366" s="381"/>
      <c r="BI366" s="381"/>
      <c r="BJ366" s="381"/>
      <c r="BK366" s="381"/>
      <c r="BL366" s="381"/>
      <c r="BM366" s="381"/>
      <c r="BN366" s="381"/>
      <c r="BO366" s="381"/>
      <c r="BP366" s="381"/>
      <c r="BQ366" s="381"/>
      <c r="BR366" s="381"/>
      <c r="BS366" s="381"/>
      <c r="BT366" s="381"/>
      <c r="BU366" s="381"/>
      <c r="BV366" s="381"/>
      <c r="BW366" s="381"/>
      <c r="BX366" s="381"/>
      <c r="BY366" s="381"/>
      <c r="BZ366" s="361"/>
      <c r="CA366" s="361"/>
      <c r="CB366" s="361"/>
      <c r="CC366" s="361"/>
      <c r="CD366" s="361"/>
      <c r="CE366" s="361"/>
      <c r="CF366" s="361"/>
      <c r="CG366" s="361"/>
      <c r="CH366" s="361"/>
      <c r="CI366" s="361"/>
      <c r="CJ366" s="361"/>
      <c r="CK366" s="361"/>
      <c r="CL366" s="361"/>
      <c r="CM366" s="361"/>
      <c r="CN366" s="361"/>
      <c r="CO366" s="361"/>
      <c r="CP366" s="361"/>
      <c r="CQ366" s="361"/>
      <c r="CR366" s="361"/>
      <c r="CS366" s="361"/>
      <c r="CT366" s="361"/>
      <c r="CU366" s="361"/>
      <c r="CV366" s="361"/>
      <c r="CW366" s="361"/>
      <c r="CX366" s="361"/>
      <c r="CY366" s="361"/>
      <c r="CZ366" s="361"/>
    </row>
    <row r="367" s="333" customFormat="true" ht="15" customHeight="true" x14ac:dyDescent="0.2">
      <c r="B367" s="335"/>
      <c r="AW367" s="361"/>
      <c r="AX367" s="361"/>
      <c r="AY367" s="361"/>
      <c r="AZ367" s="361"/>
      <c r="BA367" s="381"/>
      <c r="BB367" s="337"/>
      <c r="BC367" s="381"/>
      <c r="BD367" s="381"/>
      <c r="BE367" s="381"/>
      <c r="BF367" s="381"/>
      <c r="BG367" s="381"/>
      <c r="BH367" s="381"/>
      <c r="BI367" s="381"/>
      <c r="BJ367" s="381"/>
      <c r="BK367" s="381"/>
      <c r="BL367" s="381"/>
      <c r="BM367" s="381"/>
      <c r="BN367" s="381"/>
      <c r="BO367" s="381"/>
      <c r="BP367" s="381"/>
      <c r="BQ367" s="381"/>
      <c r="BR367" s="381"/>
      <c r="BS367" s="381"/>
      <c r="BT367" s="381"/>
      <c r="BU367" s="381"/>
      <c r="BV367" s="381"/>
      <c r="BW367" s="381"/>
      <c r="BX367" s="381"/>
      <c r="BY367" s="381"/>
      <c r="BZ367" s="361"/>
      <c r="CA367" s="361"/>
      <c r="CB367" s="361"/>
      <c r="CC367" s="361"/>
      <c r="CD367" s="361"/>
      <c r="CE367" s="361"/>
      <c r="CF367" s="361"/>
      <c r="CG367" s="361"/>
      <c r="CH367" s="361"/>
      <c r="CI367" s="361"/>
      <c r="CJ367" s="361"/>
      <c r="CK367" s="361"/>
      <c r="CL367" s="361"/>
      <c r="CM367" s="361"/>
      <c r="CN367" s="361"/>
      <c r="CO367" s="361"/>
      <c r="CP367" s="361"/>
      <c r="CQ367" s="361"/>
      <c r="CR367" s="361"/>
      <c r="CS367" s="361"/>
      <c r="CT367" s="361"/>
      <c r="CU367" s="361"/>
      <c r="CV367" s="361"/>
      <c r="CW367" s="361"/>
      <c r="CX367" s="361"/>
      <c r="CY367" s="361"/>
      <c r="CZ367" s="361"/>
    </row>
    <row r="368" s="333" customFormat="true" ht="15" customHeight="true" x14ac:dyDescent="0.2">
      <c r="B368" s="335"/>
      <c r="AW368" s="361"/>
      <c r="AX368" s="361"/>
      <c r="AY368" s="361"/>
      <c r="AZ368" s="361"/>
      <c r="BA368" s="381"/>
      <c r="BB368" s="337"/>
      <c r="BC368" s="381"/>
      <c r="BD368" s="381"/>
      <c r="BE368" s="381"/>
      <c r="BF368" s="381"/>
      <c r="BG368" s="381"/>
      <c r="BH368" s="381"/>
      <c r="BI368" s="381"/>
      <c r="BJ368" s="381"/>
      <c r="BK368" s="381"/>
      <c r="BL368" s="381"/>
      <c r="BM368" s="381"/>
      <c r="BN368" s="381"/>
      <c r="BO368" s="381"/>
      <c r="BP368" s="381"/>
      <c r="BQ368" s="381"/>
      <c r="BR368" s="381"/>
      <c r="BS368" s="381"/>
      <c r="BT368" s="381"/>
      <c r="BU368" s="381"/>
      <c r="BV368" s="381"/>
      <c r="BW368" s="381"/>
      <c r="BX368" s="381"/>
      <c r="BY368" s="381"/>
      <c r="BZ368" s="361"/>
      <c r="CA368" s="361"/>
      <c r="CB368" s="361"/>
      <c r="CC368" s="361"/>
      <c r="CD368" s="361"/>
      <c r="CE368" s="361"/>
      <c r="CF368" s="361"/>
      <c r="CG368" s="361"/>
      <c r="CH368" s="361"/>
      <c r="CI368" s="361"/>
      <c r="CJ368" s="361"/>
      <c r="CK368" s="361"/>
      <c r="CL368" s="361"/>
      <c r="CM368" s="361"/>
      <c r="CN368" s="361"/>
      <c r="CO368" s="361"/>
      <c r="CP368" s="361"/>
      <c r="CQ368" s="361"/>
      <c r="CR368" s="361"/>
      <c r="CS368" s="361"/>
      <c r="CT368" s="361"/>
      <c r="CU368" s="361"/>
      <c r="CV368" s="361"/>
      <c r="CW368" s="361"/>
      <c r="CX368" s="361"/>
      <c r="CY368" s="361"/>
      <c r="CZ368" s="361"/>
    </row>
    <row r="369" s="333" customFormat="true" ht="15" customHeight="true" x14ac:dyDescent="0.2">
      <c r="B369" s="335"/>
      <c r="AW369" s="361"/>
      <c r="AX369" s="361"/>
      <c r="AY369" s="361"/>
      <c r="AZ369" s="361"/>
      <c r="BA369" s="381"/>
      <c r="BB369" s="337"/>
      <c r="BC369" s="381"/>
      <c r="BD369" s="381"/>
      <c r="BE369" s="381"/>
      <c r="BF369" s="381"/>
      <c r="BG369" s="381"/>
      <c r="BH369" s="381"/>
      <c r="BI369" s="381"/>
      <c r="BJ369" s="381"/>
      <c r="BK369" s="381"/>
      <c r="BL369" s="381"/>
      <c r="BM369" s="381"/>
      <c r="BN369" s="381"/>
      <c r="BO369" s="381"/>
      <c r="BP369" s="381"/>
      <c r="BQ369" s="381"/>
      <c r="BR369" s="381"/>
      <c r="BS369" s="381"/>
      <c r="BT369" s="381"/>
      <c r="BU369" s="381"/>
      <c r="BV369" s="381"/>
      <c r="BW369" s="381"/>
      <c r="BX369" s="381"/>
      <c r="BY369" s="381"/>
      <c r="BZ369" s="361"/>
      <c r="CA369" s="361"/>
      <c r="CB369" s="361"/>
      <c r="CC369" s="361"/>
      <c r="CD369" s="361"/>
      <c r="CE369" s="361"/>
      <c r="CF369" s="361"/>
      <c r="CG369" s="361"/>
      <c r="CH369" s="361"/>
      <c r="CI369" s="361"/>
      <c r="CJ369" s="361"/>
      <c r="CK369" s="361"/>
      <c r="CL369" s="361"/>
      <c r="CM369" s="361"/>
      <c r="CN369" s="361"/>
      <c r="CO369" s="361"/>
      <c r="CP369" s="361"/>
      <c r="CQ369" s="361"/>
      <c r="CR369" s="361"/>
      <c r="CS369" s="361"/>
      <c r="CT369" s="361"/>
      <c r="CU369" s="361"/>
      <c r="CV369" s="361"/>
      <c r="CW369" s="361"/>
      <c r="CX369" s="361"/>
      <c r="CY369" s="361"/>
      <c r="CZ369" s="361"/>
    </row>
    <row r="370" s="333" customFormat="true" ht="15" customHeight="true" x14ac:dyDescent="0.2">
      <c r="B370" s="335"/>
      <c r="AW370" s="361"/>
      <c r="AX370" s="361"/>
      <c r="AY370" s="361"/>
      <c r="AZ370" s="361"/>
      <c r="BA370" s="381"/>
      <c r="BB370" s="337"/>
      <c r="BC370" s="381"/>
      <c r="BD370" s="381"/>
      <c r="BE370" s="381"/>
      <c r="BF370" s="381"/>
      <c r="BG370" s="381"/>
      <c r="BH370" s="381"/>
      <c r="BI370" s="381"/>
      <c r="BJ370" s="381"/>
      <c r="BK370" s="381"/>
      <c r="BL370" s="381"/>
      <c r="BM370" s="381"/>
      <c r="BN370" s="381"/>
      <c r="BO370" s="381"/>
      <c r="BP370" s="381"/>
      <c r="BQ370" s="381"/>
      <c r="BR370" s="381"/>
      <c r="BS370" s="381"/>
      <c r="BT370" s="381"/>
      <c r="BU370" s="381"/>
      <c r="BV370" s="381"/>
      <c r="BW370" s="381"/>
      <c r="BX370" s="381"/>
      <c r="BY370" s="381"/>
      <c r="BZ370" s="361"/>
      <c r="CA370" s="361"/>
      <c r="CB370" s="361"/>
      <c r="CC370" s="361"/>
      <c r="CD370" s="361"/>
      <c r="CE370" s="361"/>
      <c r="CF370" s="361"/>
      <c r="CG370" s="361"/>
      <c r="CH370" s="361"/>
      <c r="CI370" s="361"/>
      <c r="CJ370" s="361"/>
      <c r="CK370" s="361"/>
      <c r="CL370" s="361"/>
      <c r="CM370" s="361"/>
      <c r="CN370" s="361"/>
      <c r="CO370" s="361"/>
      <c r="CP370" s="361"/>
      <c r="CQ370" s="361"/>
      <c r="CR370" s="361"/>
      <c r="CS370" s="361"/>
      <c r="CT370" s="361"/>
      <c r="CU370" s="361"/>
      <c r="CV370" s="361"/>
      <c r="CW370" s="361"/>
      <c r="CX370" s="361"/>
      <c r="CY370" s="361"/>
      <c r="CZ370" s="361"/>
    </row>
    <row r="371" s="333" customFormat="true" ht="15" customHeight="true" x14ac:dyDescent="0.2">
      <c r="B371" s="335"/>
      <c r="AW371" s="361"/>
      <c r="AX371" s="361"/>
      <c r="AY371" s="361"/>
      <c r="AZ371" s="361"/>
      <c r="BA371" s="381"/>
      <c r="BB371" s="337"/>
      <c r="BC371" s="381"/>
      <c r="BD371" s="381"/>
      <c r="BE371" s="381"/>
      <c r="BF371" s="381"/>
      <c r="BG371" s="381"/>
      <c r="BH371" s="381"/>
      <c r="BI371" s="381"/>
      <c r="BJ371" s="381"/>
      <c r="BK371" s="381"/>
      <c r="BL371" s="381"/>
      <c r="BM371" s="381"/>
      <c r="BN371" s="381"/>
      <c r="BO371" s="381"/>
      <c r="BP371" s="381"/>
      <c r="BQ371" s="381"/>
      <c r="BR371" s="381"/>
      <c r="BS371" s="381"/>
      <c r="BT371" s="381"/>
      <c r="BU371" s="381"/>
      <c r="BV371" s="381"/>
      <c r="BW371" s="381"/>
      <c r="BX371" s="381"/>
      <c r="BY371" s="381"/>
      <c r="BZ371" s="361"/>
      <c r="CA371" s="361"/>
      <c r="CB371" s="361"/>
      <c r="CC371" s="361"/>
      <c r="CD371" s="361"/>
      <c r="CE371" s="361"/>
      <c r="CF371" s="361"/>
      <c r="CG371" s="361"/>
      <c r="CH371" s="361"/>
      <c r="CI371" s="361"/>
      <c r="CJ371" s="361"/>
      <c r="CK371" s="361"/>
      <c r="CL371" s="361"/>
      <c r="CM371" s="361"/>
      <c r="CN371" s="361"/>
      <c r="CO371" s="361"/>
      <c r="CP371" s="361"/>
      <c r="CQ371" s="361"/>
      <c r="CR371" s="361"/>
      <c r="CS371" s="361"/>
      <c r="CT371" s="361"/>
      <c r="CU371" s="361"/>
      <c r="CV371" s="361"/>
      <c r="CW371" s="361"/>
      <c r="CX371" s="361"/>
      <c r="CY371" s="361"/>
      <c r="CZ371" s="361"/>
    </row>
    <row r="372" s="333" customFormat="true" ht="15" customHeight="true" x14ac:dyDescent="0.2">
      <c r="B372" s="335"/>
      <c r="AW372" s="361"/>
      <c r="AX372" s="361"/>
      <c r="AY372" s="361"/>
      <c r="AZ372" s="361"/>
      <c r="BA372" s="381"/>
      <c r="BB372" s="337"/>
      <c r="BC372" s="381"/>
      <c r="BD372" s="381"/>
      <c r="BE372" s="381"/>
      <c r="BF372" s="381"/>
      <c r="BG372" s="381"/>
      <c r="BH372" s="381"/>
      <c r="BI372" s="381"/>
      <c r="BJ372" s="381"/>
      <c r="BK372" s="381"/>
      <c r="BL372" s="381"/>
      <c r="BM372" s="381"/>
      <c r="BN372" s="381"/>
      <c r="BO372" s="381"/>
      <c r="BP372" s="381"/>
      <c r="BQ372" s="381"/>
      <c r="BR372" s="381"/>
      <c r="BS372" s="381"/>
      <c r="BT372" s="381"/>
      <c r="BU372" s="381"/>
      <c r="BV372" s="381"/>
      <c r="BW372" s="381"/>
      <c r="BX372" s="381"/>
      <c r="BY372" s="381"/>
      <c r="BZ372" s="361"/>
      <c r="CA372" s="361"/>
      <c r="CB372" s="361"/>
      <c r="CC372" s="361"/>
      <c r="CD372" s="361"/>
      <c r="CE372" s="361"/>
      <c r="CF372" s="361"/>
      <c r="CG372" s="361"/>
      <c r="CH372" s="361"/>
      <c r="CI372" s="361"/>
      <c r="CJ372" s="361"/>
      <c r="CK372" s="361"/>
      <c r="CL372" s="361"/>
      <c r="CM372" s="361"/>
      <c r="CN372" s="361"/>
      <c r="CO372" s="361"/>
      <c r="CP372" s="361"/>
      <c r="CQ372" s="361"/>
      <c r="CR372" s="361"/>
      <c r="CS372" s="361"/>
      <c r="CT372" s="361"/>
      <c r="CU372" s="361"/>
      <c r="CV372" s="361"/>
      <c r="CW372" s="361"/>
      <c r="CX372" s="361"/>
      <c r="CY372" s="361"/>
      <c r="CZ372" s="361"/>
    </row>
    <row r="373" s="333" customFormat="true" ht="15" customHeight="true" x14ac:dyDescent="0.2">
      <c r="B373" s="335"/>
      <c r="AW373" s="361"/>
      <c r="AX373" s="361"/>
      <c r="AY373" s="361"/>
      <c r="AZ373" s="361"/>
      <c r="BA373" s="381"/>
      <c r="BB373" s="337"/>
      <c r="BC373" s="381"/>
      <c r="BD373" s="381"/>
      <c r="BE373" s="381"/>
      <c r="BF373" s="381"/>
      <c r="BG373" s="381"/>
      <c r="BH373" s="381"/>
      <c r="BI373" s="381"/>
      <c r="BJ373" s="381"/>
      <c r="BK373" s="381"/>
      <c r="BL373" s="381"/>
      <c r="BM373" s="381"/>
      <c r="BN373" s="381"/>
      <c r="BO373" s="381"/>
      <c r="BP373" s="381"/>
      <c r="BQ373" s="381"/>
      <c r="BR373" s="381"/>
      <c r="BS373" s="381"/>
      <c r="BT373" s="381"/>
      <c r="BU373" s="381"/>
      <c r="BV373" s="381"/>
      <c r="BW373" s="381"/>
      <c r="BX373" s="381"/>
      <c r="BY373" s="381"/>
      <c r="BZ373" s="361"/>
      <c r="CA373" s="361"/>
      <c r="CB373" s="361"/>
      <c r="CC373" s="361"/>
      <c r="CD373" s="361"/>
      <c r="CE373" s="361"/>
      <c r="CF373" s="361"/>
      <c r="CG373" s="361"/>
      <c r="CH373" s="361"/>
      <c r="CI373" s="361"/>
      <c r="CJ373" s="361"/>
      <c r="CK373" s="361"/>
      <c r="CL373" s="361"/>
      <c r="CM373" s="361"/>
      <c r="CN373" s="361"/>
      <c r="CO373" s="361"/>
      <c r="CP373" s="361"/>
      <c r="CQ373" s="361"/>
      <c r="CR373" s="361"/>
      <c r="CS373" s="361"/>
      <c r="CT373" s="361"/>
      <c r="CU373" s="361"/>
      <c r="CV373" s="361"/>
      <c r="CW373" s="361"/>
      <c r="CX373" s="361"/>
      <c r="CY373" s="361"/>
      <c r="CZ373" s="361"/>
    </row>
    <row r="374" s="333" customFormat="true" ht="15" customHeight="true" x14ac:dyDescent="0.2">
      <c r="B374" s="335"/>
      <c r="AW374" s="361"/>
      <c r="AX374" s="361"/>
      <c r="AY374" s="361"/>
      <c r="AZ374" s="361"/>
      <c r="BA374" s="381"/>
      <c r="BB374" s="337"/>
      <c r="BC374" s="381"/>
      <c r="BD374" s="381"/>
      <c r="BE374" s="381"/>
      <c r="BF374" s="381"/>
      <c r="BG374" s="381"/>
      <c r="BH374" s="381"/>
      <c r="BI374" s="381"/>
      <c r="BJ374" s="381"/>
      <c r="BK374" s="381"/>
      <c r="BL374" s="381"/>
      <c r="BM374" s="381"/>
      <c r="BN374" s="381"/>
      <c r="BO374" s="381"/>
      <c r="BP374" s="381"/>
      <c r="BQ374" s="381"/>
      <c r="BR374" s="381"/>
      <c r="BS374" s="381"/>
      <c r="BT374" s="381"/>
      <c r="BU374" s="381"/>
      <c r="BV374" s="381"/>
      <c r="BW374" s="381"/>
      <c r="BX374" s="381"/>
      <c r="BY374" s="381"/>
      <c r="BZ374" s="361"/>
      <c r="CA374" s="361"/>
      <c r="CB374" s="361"/>
      <c r="CC374" s="361"/>
      <c r="CD374" s="361"/>
      <c r="CE374" s="361"/>
      <c r="CF374" s="361"/>
      <c r="CG374" s="361"/>
      <c r="CH374" s="361"/>
      <c r="CI374" s="361"/>
      <c r="CJ374" s="361"/>
      <c r="CK374" s="361"/>
      <c r="CL374" s="361"/>
      <c r="CM374" s="361"/>
      <c r="CN374" s="361"/>
      <c r="CO374" s="361"/>
      <c r="CP374" s="361"/>
      <c r="CQ374" s="361"/>
      <c r="CR374" s="361"/>
      <c r="CS374" s="361"/>
      <c r="CT374" s="361"/>
      <c r="CU374" s="361"/>
      <c r="CV374" s="361"/>
      <c r="CW374" s="361"/>
      <c r="CX374" s="361"/>
      <c r="CY374" s="361"/>
      <c r="CZ374" s="361"/>
    </row>
    <row r="375" s="333" customFormat="true" ht="15" customHeight="true" x14ac:dyDescent="0.2">
      <c r="B375" s="335"/>
      <c r="AW375" s="361"/>
      <c r="AX375" s="361"/>
      <c r="AY375" s="361"/>
      <c r="AZ375" s="361"/>
      <c r="BA375" s="334"/>
      <c r="BB375" s="332"/>
      <c r="BC375" s="332"/>
      <c r="BD375" s="332"/>
      <c r="BE375" s="332"/>
      <c r="BF375" s="332"/>
      <c r="BG375" s="332"/>
      <c r="BH375" s="332"/>
      <c r="BI375" s="332"/>
      <c r="BJ375" s="332"/>
      <c r="BK375" s="332"/>
      <c r="BL375" s="332"/>
      <c r="BM375" s="332"/>
      <c r="BN375" s="332"/>
      <c r="BO375" s="332"/>
      <c r="BP375" s="332"/>
      <c r="BQ375" s="332"/>
      <c r="BR375" s="332"/>
      <c r="BS375" s="332"/>
      <c r="BT375" s="332"/>
      <c r="BU375" s="332"/>
      <c r="BV375" s="332"/>
      <c r="BW375" s="332"/>
      <c r="BX375" s="332"/>
      <c r="BY375" s="334"/>
      <c r="BZ375" s="360"/>
      <c r="CA375" s="360"/>
      <c r="CB375" s="360"/>
      <c r="CC375" s="360"/>
      <c r="CD375" s="360"/>
      <c r="CE375" s="360"/>
      <c r="CF375" s="360"/>
      <c r="CG375" s="360"/>
      <c r="CH375" s="360"/>
      <c r="CI375" s="360"/>
      <c r="CJ375" s="360"/>
      <c r="CK375" s="360"/>
      <c r="CL375" s="360"/>
      <c r="CM375" s="360"/>
      <c r="CN375" s="360"/>
      <c r="CO375" s="360"/>
      <c r="CP375" s="360"/>
      <c r="CQ375" s="360"/>
      <c r="CR375" s="360"/>
      <c r="CS375" s="360"/>
      <c r="CT375" s="360"/>
      <c r="CU375" s="360"/>
      <c r="CV375" s="360"/>
      <c r="CW375" s="360"/>
      <c r="CX375" s="360"/>
      <c r="CY375" s="360"/>
      <c r="CZ375" s="360"/>
    </row>
    <row r="376" s="333" customFormat="true" ht="15" customHeight="true" x14ac:dyDescent="0.2">
      <c r="B376" s="335"/>
      <c r="AW376" s="361"/>
      <c r="AX376" s="361"/>
      <c r="AY376" s="361"/>
      <c r="AZ376" s="361"/>
      <c r="BA376" s="334"/>
      <c r="BB376" s="332"/>
      <c r="BC376" s="332"/>
      <c r="BD376" s="332"/>
      <c r="BE376" s="332"/>
      <c r="BF376" s="332"/>
      <c r="BG376" s="332"/>
      <c r="BH376" s="332"/>
      <c r="BI376" s="332"/>
      <c r="BJ376" s="332"/>
      <c r="BK376" s="332"/>
      <c r="BL376" s="332"/>
      <c r="BM376" s="332"/>
      <c r="BN376" s="332"/>
      <c r="BO376" s="332"/>
      <c r="BP376" s="332"/>
      <c r="BQ376" s="332"/>
      <c r="BR376" s="332"/>
      <c r="BS376" s="332"/>
      <c r="BT376" s="332"/>
      <c r="BU376" s="332"/>
      <c r="BV376" s="332"/>
      <c r="BW376" s="332"/>
      <c r="BX376" s="332"/>
      <c r="BY376" s="334"/>
      <c r="BZ376" s="360"/>
      <c r="CA376" s="360"/>
      <c r="CB376" s="360"/>
      <c r="CC376" s="360"/>
      <c r="CD376" s="360"/>
      <c r="CE376" s="360"/>
      <c r="CF376" s="360"/>
      <c r="CG376" s="360"/>
      <c r="CH376" s="360"/>
      <c r="CI376" s="360"/>
      <c r="CJ376" s="360"/>
      <c r="CK376" s="360"/>
      <c r="CL376" s="360"/>
      <c r="CM376" s="360"/>
      <c r="CN376" s="360"/>
      <c r="CO376" s="360"/>
      <c r="CP376" s="360"/>
      <c r="CQ376" s="360"/>
      <c r="CR376" s="360"/>
      <c r="CS376" s="360"/>
      <c r="CT376" s="360"/>
      <c r="CU376" s="360"/>
      <c r="CV376" s="360"/>
      <c r="CW376" s="360"/>
      <c r="CX376" s="360"/>
      <c r="CY376" s="360"/>
      <c r="CZ376" s="360"/>
    </row>
    <row r="377" s="333" customFormat="true" ht="15" customHeight="true" x14ac:dyDescent="0.2">
      <c r="B377" s="335"/>
      <c r="AW377" s="361"/>
      <c r="AX377" s="361"/>
      <c r="AY377" s="361"/>
      <c r="AZ377" s="361"/>
      <c r="BA377" s="334"/>
      <c r="BB377" s="332"/>
      <c r="BC377" s="332"/>
      <c r="BD377" s="332"/>
      <c r="BE377" s="332"/>
      <c r="BF377" s="332"/>
      <c r="BG377" s="332"/>
      <c r="BH377" s="332"/>
      <c r="BI377" s="332"/>
      <c r="BJ377" s="332"/>
      <c r="BK377" s="332"/>
      <c r="BL377" s="332"/>
      <c r="BM377" s="332"/>
      <c r="BN377" s="332"/>
      <c r="BO377" s="332"/>
      <c r="BP377" s="332"/>
      <c r="BQ377" s="332"/>
      <c r="BR377" s="332"/>
      <c r="BS377" s="332"/>
      <c r="BT377" s="332"/>
      <c r="BU377" s="332"/>
      <c r="BV377" s="332"/>
      <c r="BW377" s="332"/>
      <c r="BX377" s="332"/>
      <c r="BY377" s="334"/>
      <c r="BZ377" s="360"/>
      <c r="CA377" s="360"/>
      <c r="CB377" s="360"/>
      <c r="CC377" s="360"/>
      <c r="CD377" s="360"/>
      <c r="CE377" s="360"/>
      <c r="CF377" s="360"/>
      <c r="CG377" s="360"/>
      <c r="CH377" s="360"/>
      <c r="CI377" s="360"/>
      <c r="CJ377" s="360"/>
      <c r="CK377" s="360"/>
      <c r="CL377" s="360"/>
      <c r="CM377" s="360"/>
      <c r="CN377" s="360"/>
      <c r="CO377" s="360"/>
      <c r="CP377" s="360"/>
      <c r="CQ377" s="360"/>
      <c r="CR377" s="360"/>
      <c r="CS377" s="360"/>
      <c r="CT377" s="360"/>
      <c r="CU377" s="360"/>
      <c r="CV377" s="360"/>
      <c r="CW377" s="360"/>
      <c r="CX377" s="360"/>
      <c r="CY377" s="360"/>
      <c r="CZ377" s="360"/>
    </row>
    <row r="378" s="333" customFormat="true" ht="15" customHeight="true" x14ac:dyDescent="0.2">
      <c r="B378" s="335"/>
      <c r="AW378" s="361"/>
      <c r="AX378" s="361"/>
      <c r="AY378" s="361"/>
      <c r="AZ378" s="361"/>
      <c r="BA378" s="334"/>
      <c r="BB378" s="332"/>
      <c r="BC378" s="332"/>
      <c r="BD378" s="332"/>
      <c r="BE378" s="332"/>
      <c r="BF378" s="332"/>
      <c r="BG378" s="332"/>
      <c r="BH378" s="332"/>
      <c r="BI378" s="332"/>
      <c r="BJ378" s="332"/>
      <c r="BK378" s="332"/>
      <c r="BL378" s="332"/>
      <c r="BM378" s="332"/>
      <c r="BN378" s="332"/>
      <c r="BO378" s="332"/>
      <c r="BP378" s="332"/>
      <c r="BQ378" s="332"/>
      <c r="BR378" s="332"/>
      <c r="BS378" s="332"/>
      <c r="BT378" s="332"/>
      <c r="BU378" s="332"/>
      <c r="BV378" s="332"/>
      <c r="BW378" s="332"/>
      <c r="BX378" s="332"/>
      <c r="BY378" s="334"/>
      <c r="BZ378" s="360"/>
      <c r="CA378" s="360"/>
      <c r="CB378" s="360"/>
      <c r="CC378" s="360"/>
      <c r="CD378" s="360"/>
      <c r="CE378" s="360"/>
      <c r="CF378" s="360"/>
      <c r="CG378" s="360"/>
      <c r="CH378" s="360"/>
      <c r="CI378" s="360"/>
      <c r="CJ378" s="360"/>
      <c r="CK378" s="360"/>
      <c r="CL378" s="360"/>
      <c r="CM378" s="360"/>
      <c r="CN378" s="360"/>
      <c r="CO378" s="360"/>
      <c r="CP378" s="360"/>
      <c r="CQ378" s="360"/>
      <c r="CR378" s="360"/>
      <c r="CS378" s="360"/>
      <c r="CT378" s="360"/>
      <c r="CU378" s="360"/>
      <c r="CV378" s="360"/>
      <c r="CW378" s="360"/>
      <c r="CX378" s="360"/>
      <c r="CY378" s="360"/>
      <c r="CZ378" s="360"/>
    </row>
    <row r="379" s="333" customFormat="true" ht="15" customHeight="true" x14ac:dyDescent="0.2">
      <c r="B379" s="335"/>
      <c r="AW379" s="361"/>
      <c r="AX379" s="361"/>
      <c r="AY379" s="361"/>
      <c r="AZ379" s="361"/>
      <c r="BA379" s="334"/>
      <c r="BB379" s="332"/>
      <c r="BC379" s="332"/>
      <c r="BD379" s="332"/>
      <c r="BE379" s="332"/>
      <c r="BF379" s="332"/>
      <c r="BG379" s="332"/>
      <c r="BH379" s="332"/>
      <c r="BI379" s="332"/>
      <c r="BJ379" s="332"/>
      <c r="BK379" s="332"/>
      <c r="BL379" s="332"/>
      <c r="BM379" s="332"/>
      <c r="BN379" s="332"/>
      <c r="BO379" s="332"/>
      <c r="BP379" s="332"/>
      <c r="BQ379" s="332"/>
      <c r="BR379" s="332"/>
      <c r="BS379" s="332"/>
      <c r="BT379" s="332"/>
      <c r="BU379" s="332"/>
      <c r="BV379" s="332"/>
      <c r="BW379" s="332"/>
      <c r="BX379" s="332"/>
      <c r="BY379" s="334"/>
      <c r="BZ379" s="360"/>
      <c r="CA379" s="360"/>
      <c r="CB379" s="360"/>
      <c r="CC379" s="360"/>
      <c r="CD379" s="360"/>
      <c r="CE379" s="360"/>
      <c r="CF379" s="360"/>
      <c r="CG379" s="360"/>
      <c r="CH379" s="360"/>
      <c r="CI379" s="360"/>
      <c r="CJ379" s="360"/>
      <c r="CK379" s="360"/>
      <c r="CL379" s="360"/>
      <c r="CM379" s="360"/>
      <c r="CN379" s="360"/>
      <c r="CO379" s="360"/>
      <c r="CP379" s="360"/>
      <c r="CQ379" s="360"/>
      <c r="CR379" s="360"/>
      <c r="CS379" s="360"/>
      <c r="CT379" s="360"/>
      <c r="CU379" s="360"/>
      <c r="CV379" s="360"/>
      <c r="CW379" s="360"/>
      <c r="CX379" s="360"/>
      <c r="CY379" s="360"/>
      <c r="CZ379" s="360"/>
    </row>
    <row r="380" s="333" customFormat="true" ht="15" customHeight="true" x14ac:dyDescent="0.2">
      <c r="B380" s="335"/>
      <c r="AW380" s="361"/>
      <c r="AX380" s="361"/>
      <c r="AY380" s="361"/>
      <c r="AZ380" s="361"/>
      <c r="BA380" s="334"/>
      <c r="BB380" s="332"/>
      <c r="BC380" s="332"/>
      <c r="BD380" s="332"/>
      <c r="BE380" s="332"/>
      <c r="BF380" s="332"/>
      <c r="BG380" s="332"/>
      <c r="BH380" s="332"/>
      <c r="BI380" s="332"/>
      <c r="BJ380" s="332"/>
      <c r="BK380" s="332"/>
      <c r="BL380" s="332"/>
      <c r="BM380" s="332"/>
      <c r="BN380" s="332"/>
      <c r="BO380" s="332"/>
      <c r="BP380" s="332"/>
      <c r="BQ380" s="332"/>
      <c r="BR380" s="332"/>
      <c r="BS380" s="332"/>
      <c r="BT380" s="332"/>
      <c r="BU380" s="332"/>
      <c r="BV380" s="332"/>
      <c r="BW380" s="332"/>
      <c r="BX380" s="332"/>
      <c r="BY380" s="334"/>
      <c r="BZ380" s="360"/>
      <c r="CA380" s="360"/>
      <c r="CB380" s="360"/>
      <c r="CC380" s="360"/>
      <c r="CD380" s="360"/>
      <c r="CE380" s="360"/>
      <c r="CF380" s="360"/>
      <c r="CG380" s="360"/>
      <c r="CH380" s="360"/>
      <c r="CI380" s="360"/>
      <c r="CJ380" s="360"/>
      <c r="CK380" s="360"/>
      <c r="CL380" s="360"/>
      <c r="CM380" s="360"/>
      <c r="CN380" s="360"/>
      <c r="CO380" s="360"/>
      <c r="CP380" s="360"/>
      <c r="CQ380" s="360"/>
      <c r="CR380" s="360"/>
      <c r="CS380" s="360"/>
      <c r="CT380" s="360"/>
      <c r="CU380" s="360"/>
      <c r="CV380" s="360"/>
      <c r="CW380" s="360"/>
      <c r="CX380" s="360"/>
      <c r="CY380" s="360"/>
      <c r="CZ380" s="360"/>
    </row>
    <row r="381" s="333" customFormat="true" ht="15" customHeight="true" x14ac:dyDescent="0.2">
      <c r="B381" s="335"/>
      <c r="AW381" s="361"/>
      <c r="AX381" s="361"/>
      <c r="AY381" s="361"/>
      <c r="AZ381" s="361"/>
      <c r="BA381" s="334"/>
      <c r="BB381" s="332"/>
      <c r="BC381" s="332"/>
      <c r="BD381" s="332"/>
      <c r="BE381" s="332"/>
      <c r="BF381" s="332"/>
      <c r="BG381" s="332"/>
      <c r="BH381" s="332"/>
      <c r="BI381" s="332"/>
      <c r="BJ381" s="332"/>
      <c r="BK381" s="332"/>
      <c r="BL381" s="332"/>
      <c r="BM381" s="332"/>
      <c r="BN381" s="332"/>
      <c r="BO381" s="332"/>
      <c r="BP381" s="332"/>
      <c r="BQ381" s="332"/>
      <c r="BR381" s="332"/>
      <c r="BS381" s="332"/>
      <c r="BT381" s="332"/>
      <c r="BU381" s="332"/>
      <c r="BV381" s="332"/>
      <c r="BW381" s="332"/>
      <c r="BX381" s="332"/>
      <c r="BY381" s="334"/>
      <c r="BZ381" s="360"/>
      <c r="CA381" s="360"/>
      <c r="CB381" s="360"/>
      <c r="CC381" s="360"/>
      <c r="CD381" s="360"/>
      <c r="CE381" s="360"/>
      <c r="CF381" s="360"/>
      <c r="CG381" s="360"/>
      <c r="CH381" s="360"/>
      <c r="CI381" s="360"/>
      <c r="CJ381" s="360"/>
      <c r="CK381" s="360"/>
      <c r="CL381" s="360"/>
      <c r="CM381" s="360"/>
      <c r="CN381" s="360"/>
      <c r="CO381" s="360"/>
      <c r="CP381" s="360"/>
      <c r="CQ381" s="360"/>
      <c r="CR381" s="360"/>
      <c r="CS381" s="360"/>
      <c r="CT381" s="360"/>
      <c r="CU381" s="360"/>
      <c r="CV381" s="360"/>
      <c r="CW381" s="360"/>
      <c r="CX381" s="360"/>
      <c r="CY381" s="360"/>
      <c r="CZ381" s="360"/>
    </row>
    <row r="382" s="333" customFormat="true" ht="15" customHeight="true" x14ac:dyDescent="0.2">
      <c r="B382" s="335"/>
      <c r="AW382" s="361"/>
      <c r="AX382" s="361"/>
      <c r="AY382" s="361"/>
      <c r="AZ382" s="361"/>
      <c r="BA382" s="334"/>
      <c r="BB382" s="332"/>
      <c r="BC382" s="332"/>
      <c r="BD382" s="332"/>
      <c r="BE382" s="332"/>
      <c r="BF382" s="332"/>
      <c r="BG382" s="332"/>
      <c r="BH382" s="332"/>
      <c r="BI382" s="332"/>
      <c r="BJ382" s="332"/>
      <c r="BK382" s="332"/>
      <c r="BL382" s="332"/>
      <c r="BM382" s="332"/>
      <c r="BN382" s="332"/>
      <c r="BO382" s="332"/>
      <c r="BP382" s="332"/>
      <c r="BQ382" s="332"/>
      <c r="BR382" s="332"/>
      <c r="BS382" s="332"/>
      <c r="BT382" s="332"/>
      <c r="BU382" s="332"/>
      <c r="BV382" s="332"/>
      <c r="BW382" s="332"/>
      <c r="BX382" s="332"/>
      <c r="BY382" s="334"/>
      <c r="BZ382" s="360"/>
      <c r="CA382" s="360"/>
      <c r="CB382" s="360"/>
      <c r="CC382" s="360"/>
      <c r="CD382" s="360"/>
      <c r="CE382" s="360"/>
      <c r="CF382" s="360"/>
      <c r="CG382" s="360"/>
      <c r="CH382" s="360"/>
      <c r="CI382" s="360"/>
      <c r="CJ382" s="360"/>
      <c r="CK382" s="360"/>
      <c r="CL382" s="360"/>
      <c r="CM382" s="360"/>
      <c r="CN382" s="360"/>
      <c r="CO382" s="360"/>
      <c r="CP382" s="360"/>
      <c r="CQ382" s="360"/>
      <c r="CR382" s="360"/>
      <c r="CS382" s="360"/>
      <c r="CT382" s="360"/>
      <c r="CU382" s="360"/>
      <c r="CV382" s="360"/>
      <c r="CW382" s="360"/>
      <c r="CX382" s="360"/>
      <c r="CY382" s="360"/>
      <c r="CZ382" s="360"/>
    </row>
    <row r="383" s="333" customFormat="true" ht="15" customHeight="true" x14ac:dyDescent="0.2">
      <c r="B383" s="335"/>
      <c r="AW383" s="361"/>
      <c r="AX383" s="361"/>
      <c r="AY383" s="361"/>
      <c r="AZ383" s="361"/>
      <c r="BA383" s="334"/>
      <c r="BB383" s="332"/>
      <c r="BC383" s="332"/>
      <c r="BD383" s="332"/>
      <c r="BE383" s="332"/>
      <c r="BF383" s="332"/>
      <c r="BG383" s="332"/>
      <c r="BH383" s="332"/>
      <c r="BI383" s="332"/>
      <c r="BJ383" s="332"/>
      <c r="BK383" s="332"/>
      <c r="BL383" s="332"/>
      <c r="BM383" s="332"/>
      <c r="BN383" s="332"/>
      <c r="BO383" s="332"/>
      <c r="BP383" s="332"/>
      <c r="BQ383" s="332"/>
      <c r="BR383" s="332"/>
      <c r="BS383" s="332"/>
      <c r="BT383" s="332"/>
      <c r="BU383" s="332"/>
      <c r="BV383" s="332"/>
      <c r="BW383" s="332"/>
      <c r="BX383" s="332"/>
      <c r="BY383" s="334"/>
      <c r="BZ383" s="360"/>
      <c r="CA383" s="360"/>
      <c r="CB383" s="360"/>
      <c r="CC383" s="360"/>
      <c r="CD383" s="360"/>
      <c r="CE383" s="360"/>
      <c r="CF383" s="360"/>
      <c r="CG383" s="360"/>
      <c r="CH383" s="360"/>
      <c r="CI383" s="360"/>
      <c r="CJ383" s="360"/>
      <c r="CK383" s="360"/>
      <c r="CL383" s="360"/>
      <c r="CM383" s="360"/>
      <c r="CN383" s="360"/>
      <c r="CO383" s="360"/>
      <c r="CP383" s="360"/>
      <c r="CQ383" s="360"/>
      <c r="CR383" s="360"/>
      <c r="CS383" s="360"/>
      <c r="CT383" s="360"/>
      <c r="CU383" s="360"/>
      <c r="CV383" s="360"/>
      <c r="CW383" s="360"/>
      <c r="CX383" s="360"/>
      <c r="CY383" s="360"/>
      <c r="CZ383" s="360"/>
    </row>
    <row r="384" s="333" customFormat="true" ht="15" customHeight="true" x14ac:dyDescent="0.2">
      <c r="B384" s="335"/>
      <c r="AW384" s="361"/>
      <c r="AX384" s="361"/>
      <c r="AY384" s="361"/>
      <c r="AZ384" s="361"/>
      <c r="BA384" s="334"/>
      <c r="BB384" s="332"/>
      <c r="BC384" s="332"/>
      <c r="BD384" s="332"/>
      <c r="BE384" s="332"/>
      <c r="BF384" s="332"/>
      <c r="BG384" s="332"/>
      <c r="BH384" s="332"/>
      <c r="BI384" s="332"/>
      <c r="BJ384" s="332"/>
      <c r="BK384" s="332"/>
      <c r="BL384" s="332"/>
      <c r="BM384" s="332"/>
      <c r="BN384" s="332"/>
      <c r="BO384" s="332"/>
      <c r="BP384" s="332"/>
      <c r="BQ384" s="332"/>
      <c r="BR384" s="332"/>
      <c r="BS384" s="332"/>
      <c r="BT384" s="332"/>
      <c r="BU384" s="332"/>
      <c r="BV384" s="332"/>
      <c r="BW384" s="332"/>
      <c r="BX384" s="332"/>
      <c r="BY384" s="334"/>
      <c r="BZ384" s="360"/>
      <c r="CA384" s="360"/>
      <c r="CB384" s="360"/>
      <c r="CC384" s="360"/>
      <c r="CD384" s="360"/>
      <c r="CE384" s="360"/>
      <c r="CF384" s="360"/>
      <c r="CG384" s="360"/>
      <c r="CH384" s="360"/>
      <c r="CI384" s="360"/>
      <c r="CJ384" s="360"/>
      <c r="CK384" s="360"/>
      <c r="CL384" s="360"/>
      <c r="CM384" s="360"/>
      <c r="CN384" s="360"/>
      <c r="CO384" s="360"/>
      <c r="CP384" s="360"/>
      <c r="CQ384" s="360"/>
      <c r="CR384" s="360"/>
      <c r="CS384" s="360"/>
      <c r="CT384" s="360"/>
      <c r="CU384" s="360"/>
      <c r="CV384" s="360"/>
      <c r="CW384" s="360"/>
      <c r="CX384" s="360"/>
      <c r="CY384" s="360"/>
      <c r="CZ384" s="360"/>
    </row>
    <row r="385" s="333" customFormat="true" ht="15" customHeight="true" x14ac:dyDescent="0.2">
      <c r="B385" s="335"/>
      <c r="AW385" s="361"/>
      <c r="AX385" s="361"/>
      <c r="AY385" s="361"/>
      <c r="AZ385" s="361"/>
      <c r="BA385" s="334"/>
      <c r="BB385" s="332"/>
      <c r="BC385" s="332"/>
      <c r="BD385" s="332"/>
      <c r="BE385" s="332"/>
      <c r="BF385" s="332"/>
      <c r="BG385" s="332"/>
      <c r="BH385" s="332"/>
      <c r="BI385" s="332"/>
      <c r="BJ385" s="332"/>
      <c r="BK385" s="332"/>
      <c r="BL385" s="332"/>
      <c r="BM385" s="332"/>
      <c r="BN385" s="332"/>
      <c r="BO385" s="332"/>
      <c r="BP385" s="332"/>
      <c r="BQ385" s="332"/>
      <c r="BR385" s="332"/>
      <c r="BS385" s="332"/>
      <c r="BT385" s="332"/>
      <c r="BU385" s="332"/>
      <c r="BV385" s="332"/>
      <c r="BW385" s="332"/>
      <c r="BX385" s="332"/>
      <c r="BY385" s="334"/>
      <c r="BZ385" s="360"/>
      <c r="CA385" s="360"/>
      <c r="CB385" s="360"/>
      <c r="CC385" s="360"/>
      <c r="CD385" s="360"/>
      <c r="CE385" s="360"/>
      <c r="CF385" s="360"/>
      <c r="CG385" s="360"/>
      <c r="CH385" s="360"/>
      <c r="CI385" s="360"/>
      <c r="CJ385" s="360"/>
      <c r="CK385" s="360"/>
      <c r="CL385" s="360"/>
      <c r="CM385" s="360"/>
      <c r="CN385" s="360"/>
      <c r="CO385" s="360"/>
      <c r="CP385" s="360"/>
      <c r="CQ385" s="360"/>
      <c r="CR385" s="360"/>
      <c r="CS385" s="360"/>
      <c r="CT385" s="360"/>
      <c r="CU385" s="360"/>
      <c r="CV385" s="360"/>
      <c r="CW385" s="360"/>
      <c r="CX385" s="360"/>
      <c r="CY385" s="360"/>
      <c r="CZ385" s="360"/>
    </row>
    <row r="386" s="333" customFormat="true" ht="15" customHeight="true" x14ac:dyDescent="0.2">
      <c r="B386" s="335"/>
      <c r="AW386" s="361"/>
      <c r="AX386" s="361"/>
      <c r="AY386" s="361"/>
      <c r="AZ386" s="361"/>
      <c r="BA386" s="334"/>
      <c r="BB386" s="332"/>
      <c r="BC386" s="332"/>
      <c r="BD386" s="332"/>
      <c r="BE386" s="332"/>
      <c r="BF386" s="332"/>
      <c r="BG386" s="332"/>
      <c r="BH386" s="332"/>
      <c r="BI386" s="332"/>
      <c r="BJ386" s="332"/>
      <c r="BK386" s="332"/>
      <c r="BL386" s="332"/>
      <c r="BM386" s="332"/>
      <c r="BN386" s="332"/>
      <c r="BO386" s="332"/>
      <c r="BP386" s="332"/>
      <c r="BQ386" s="332"/>
      <c r="BR386" s="332"/>
      <c r="BS386" s="332"/>
      <c r="BT386" s="332"/>
      <c r="BU386" s="332"/>
      <c r="BV386" s="332"/>
      <c r="BW386" s="332"/>
      <c r="BX386" s="332"/>
      <c r="BY386" s="334"/>
      <c r="BZ386" s="360"/>
      <c r="CA386" s="360"/>
      <c r="CB386" s="360"/>
      <c r="CC386" s="360"/>
      <c r="CD386" s="360"/>
      <c r="CE386" s="360"/>
      <c r="CF386" s="360"/>
      <c r="CG386" s="360"/>
      <c r="CH386" s="360"/>
      <c r="CI386" s="360"/>
      <c r="CJ386" s="360"/>
      <c r="CK386" s="360"/>
      <c r="CL386" s="360"/>
      <c r="CM386" s="360"/>
      <c r="CN386" s="360"/>
      <c r="CO386" s="360"/>
      <c r="CP386" s="360"/>
      <c r="CQ386" s="360"/>
      <c r="CR386" s="360"/>
      <c r="CS386" s="360"/>
      <c r="CT386" s="360"/>
      <c r="CU386" s="360"/>
      <c r="CV386" s="360"/>
      <c r="CW386" s="360"/>
      <c r="CX386" s="360"/>
      <c r="CY386" s="360"/>
      <c r="CZ386" s="360"/>
    </row>
    <row r="387" s="333" customFormat="true" ht="15" customHeight="true" x14ac:dyDescent="0.2">
      <c r="B387" s="335"/>
      <c r="AW387" s="361"/>
      <c r="AX387" s="361"/>
      <c r="AY387" s="361"/>
      <c r="AZ387" s="361"/>
      <c r="BA387" s="334"/>
      <c r="BB387" s="332"/>
      <c r="BC387" s="332"/>
      <c r="BD387" s="332"/>
      <c r="BE387" s="332"/>
      <c r="BF387" s="332"/>
      <c r="BG387" s="332"/>
      <c r="BH387" s="332"/>
      <c r="BI387" s="332"/>
      <c r="BJ387" s="332"/>
      <c r="BK387" s="332"/>
      <c r="BL387" s="332"/>
      <c r="BM387" s="332"/>
      <c r="BN387" s="332"/>
      <c r="BO387" s="332"/>
      <c r="BP387" s="332"/>
      <c r="BQ387" s="332"/>
      <c r="BR387" s="332"/>
      <c r="BS387" s="332"/>
      <c r="BT387" s="332"/>
      <c r="BU387" s="332"/>
      <c r="BV387" s="332"/>
      <c r="BW387" s="332"/>
      <c r="BX387" s="332"/>
      <c r="BY387" s="334"/>
      <c r="BZ387" s="360"/>
      <c r="CA387" s="360"/>
      <c r="CB387" s="360"/>
      <c r="CC387" s="360"/>
      <c r="CD387" s="360"/>
      <c r="CE387" s="360"/>
      <c r="CF387" s="360"/>
      <c r="CG387" s="360"/>
      <c r="CH387" s="360"/>
      <c r="CI387" s="360"/>
      <c r="CJ387" s="360"/>
      <c r="CK387" s="360"/>
      <c r="CL387" s="360"/>
      <c r="CM387" s="360"/>
      <c r="CN387" s="360"/>
      <c r="CO387" s="360"/>
      <c r="CP387" s="360"/>
      <c r="CQ387" s="360"/>
      <c r="CR387" s="360"/>
      <c r="CS387" s="360"/>
      <c r="CT387" s="360"/>
      <c r="CU387" s="360"/>
      <c r="CV387" s="360"/>
      <c r="CW387" s="360"/>
      <c r="CX387" s="360"/>
      <c r="CY387" s="360"/>
      <c r="CZ387" s="360"/>
    </row>
    <row r="388" s="333" customFormat="true" ht="15" customHeight="true" x14ac:dyDescent="0.2">
      <c r="B388" s="335"/>
      <c r="AW388" s="361"/>
      <c r="AX388" s="361"/>
      <c r="AY388" s="361"/>
      <c r="AZ388" s="361"/>
      <c r="BA388" s="334"/>
      <c r="BB388" s="332"/>
      <c r="BC388" s="332"/>
      <c r="BD388" s="332"/>
      <c r="BE388" s="332"/>
      <c r="BF388" s="332"/>
      <c r="BG388" s="332"/>
      <c r="BH388" s="332"/>
      <c r="BI388" s="332"/>
      <c r="BJ388" s="332"/>
      <c r="BK388" s="332"/>
      <c r="BL388" s="332"/>
      <c r="BM388" s="332"/>
      <c r="BN388" s="332"/>
      <c r="BO388" s="332"/>
      <c r="BP388" s="332"/>
      <c r="BQ388" s="332"/>
      <c r="BR388" s="332"/>
      <c r="BS388" s="332"/>
      <c r="BT388" s="332"/>
      <c r="BU388" s="332"/>
      <c r="BV388" s="332"/>
      <c r="BW388" s="332"/>
      <c r="BX388" s="332"/>
      <c r="BY388" s="334"/>
      <c r="BZ388" s="360"/>
      <c r="CA388" s="360"/>
      <c r="CB388" s="360"/>
      <c r="CC388" s="360"/>
      <c r="CD388" s="360"/>
      <c r="CE388" s="360"/>
      <c r="CF388" s="360"/>
      <c r="CG388" s="360"/>
      <c r="CH388" s="360"/>
      <c r="CI388" s="360"/>
      <c r="CJ388" s="360"/>
      <c r="CK388" s="360"/>
      <c r="CL388" s="360"/>
      <c r="CM388" s="360"/>
      <c r="CN388" s="360"/>
      <c r="CO388" s="360"/>
      <c r="CP388" s="360"/>
      <c r="CQ388" s="360"/>
      <c r="CR388" s="360"/>
      <c r="CS388" s="360"/>
      <c r="CT388" s="360"/>
      <c r="CU388" s="360"/>
      <c r="CV388" s="360"/>
      <c r="CW388" s="360"/>
      <c r="CX388" s="360"/>
      <c r="CY388" s="360"/>
      <c r="CZ388" s="360"/>
    </row>
    <row r="389" s="333" customFormat="true" ht="15" customHeight="true" x14ac:dyDescent="0.2">
      <c r="B389" s="335"/>
      <c r="AW389" s="361"/>
      <c r="AX389" s="361"/>
      <c r="AY389" s="361"/>
      <c r="AZ389" s="361"/>
      <c r="BA389" s="334"/>
      <c r="BB389" s="332"/>
      <c r="BC389" s="332"/>
      <c r="BD389" s="332"/>
      <c r="BE389" s="332"/>
      <c r="BF389" s="332"/>
      <c r="BG389" s="332"/>
      <c r="BH389" s="332"/>
      <c r="BI389" s="332"/>
      <c r="BJ389" s="332"/>
      <c r="BK389" s="332"/>
      <c r="BL389" s="332"/>
      <c r="BM389" s="332"/>
      <c r="BN389" s="332"/>
      <c r="BO389" s="332"/>
      <c r="BP389" s="332"/>
      <c r="BQ389" s="332"/>
      <c r="BR389" s="332"/>
      <c r="BS389" s="332"/>
      <c r="BT389" s="332"/>
      <c r="BU389" s="332"/>
      <c r="BV389" s="332"/>
      <c r="BW389" s="332"/>
      <c r="BX389" s="332"/>
      <c r="BY389" s="334"/>
      <c r="BZ389" s="360"/>
      <c r="CA389" s="360"/>
      <c r="CB389" s="360"/>
      <c r="CC389" s="360"/>
      <c r="CD389" s="360"/>
      <c r="CE389" s="360"/>
      <c r="CF389" s="360"/>
      <c r="CG389" s="360"/>
      <c r="CH389" s="360"/>
      <c r="CI389" s="360"/>
      <c r="CJ389" s="360"/>
      <c r="CK389" s="360"/>
      <c r="CL389" s="360"/>
      <c r="CM389" s="360"/>
      <c r="CN389" s="360"/>
      <c r="CO389" s="360"/>
      <c r="CP389" s="360"/>
      <c r="CQ389" s="360"/>
      <c r="CR389" s="360"/>
      <c r="CS389" s="360"/>
      <c r="CT389" s="360"/>
      <c r="CU389" s="360"/>
      <c r="CV389" s="360"/>
      <c r="CW389" s="360"/>
      <c r="CX389" s="360"/>
      <c r="CY389" s="360"/>
      <c r="CZ389" s="360"/>
    </row>
    <row r="390" s="454" customFormat="true" ht="15" customHeight="true" x14ac:dyDescent="0.2">
      <c r="B390" s="453"/>
      <c r="AW390" s="361"/>
      <c r="AX390" s="361"/>
      <c r="AY390" s="361"/>
      <c r="AZ390" s="361"/>
      <c r="BA390" s="334"/>
      <c r="BB390" s="332"/>
      <c r="BC390" s="332"/>
      <c r="BD390" s="332"/>
      <c r="BE390" s="332"/>
      <c r="BF390" s="332"/>
      <c r="BG390" s="332"/>
      <c r="BH390" s="332"/>
      <c r="BI390" s="332"/>
      <c r="BJ390" s="332"/>
      <c r="BK390" s="332"/>
      <c r="BL390" s="332"/>
      <c r="BM390" s="332"/>
      <c r="BN390" s="332"/>
      <c r="BO390" s="332"/>
      <c r="BP390" s="332"/>
      <c r="BQ390" s="332"/>
      <c r="BR390" s="332"/>
      <c r="BS390" s="332"/>
      <c r="BT390" s="332"/>
      <c r="BU390" s="332"/>
      <c r="BV390" s="332"/>
      <c r="BW390" s="332"/>
      <c r="BX390" s="332"/>
      <c r="BY390" s="334"/>
      <c r="BZ390" s="360"/>
      <c r="CA390" s="360"/>
      <c r="CB390" s="360"/>
      <c r="CC390" s="360"/>
      <c r="CD390" s="360"/>
      <c r="CE390" s="360"/>
      <c r="CF390" s="360"/>
      <c r="CG390" s="360"/>
      <c r="CH390" s="360"/>
      <c r="CI390" s="360"/>
      <c r="CJ390" s="360"/>
      <c r="CK390" s="360"/>
      <c r="CL390" s="360"/>
      <c r="CM390" s="360"/>
      <c r="CN390" s="360"/>
      <c r="CO390" s="360"/>
      <c r="CP390" s="360"/>
      <c r="CQ390" s="360"/>
      <c r="CR390" s="360"/>
      <c r="CS390" s="360"/>
      <c r="CT390" s="360"/>
      <c r="CU390" s="360"/>
      <c r="CV390" s="360"/>
      <c r="CW390" s="360"/>
      <c r="CX390" s="360"/>
      <c r="CY390" s="360"/>
      <c r="CZ390" s="360"/>
    </row>
    <row r="391" s="454" customFormat="true" ht="15" customHeight="true" x14ac:dyDescent="0.2">
      <c r="B391" s="453"/>
      <c r="AW391" s="361"/>
      <c r="AX391" s="361"/>
      <c r="AY391" s="361"/>
      <c r="AZ391" s="361"/>
      <c r="BA391" s="334"/>
      <c r="BB391" s="332"/>
      <c r="BC391" s="332"/>
      <c r="BD391" s="332"/>
      <c r="BE391" s="332"/>
      <c r="BF391" s="332"/>
      <c r="BG391" s="332"/>
      <c r="BH391" s="332"/>
      <c r="BI391" s="332"/>
      <c r="BJ391" s="332"/>
      <c r="BK391" s="332"/>
      <c r="BL391" s="332"/>
      <c r="BM391" s="332"/>
      <c r="BN391" s="332"/>
      <c r="BO391" s="332"/>
      <c r="BP391" s="332"/>
      <c r="BQ391" s="332"/>
      <c r="BR391" s="332"/>
      <c r="BS391" s="332"/>
      <c r="BT391" s="332"/>
      <c r="BU391" s="332"/>
      <c r="BV391" s="332"/>
      <c r="BW391" s="332"/>
      <c r="BX391" s="332"/>
      <c r="BY391" s="334"/>
      <c r="BZ391" s="360"/>
      <c r="CA391" s="360"/>
      <c r="CB391" s="360"/>
      <c r="CC391" s="360"/>
      <c r="CD391" s="360"/>
      <c r="CE391" s="360"/>
      <c r="CF391" s="360"/>
      <c r="CG391" s="360"/>
      <c r="CH391" s="360"/>
      <c r="CI391" s="360"/>
      <c r="CJ391" s="360"/>
      <c r="CK391" s="360"/>
      <c r="CL391" s="360"/>
      <c r="CM391" s="360"/>
      <c r="CN391" s="360"/>
      <c r="CO391" s="360"/>
      <c r="CP391" s="360"/>
      <c r="CQ391" s="360"/>
      <c r="CR391" s="360"/>
      <c r="CS391" s="360"/>
      <c r="CT391" s="360"/>
      <c r="CU391" s="360"/>
      <c r="CV391" s="360"/>
      <c r="CW391" s="360"/>
      <c r="CX391" s="360"/>
      <c r="CY391" s="360"/>
      <c r="CZ391" s="360"/>
    </row>
    <row r="392" s="454" customFormat="true" ht="15" customHeight="true" x14ac:dyDescent="0.2">
      <c r="AW392" s="361"/>
      <c r="AX392" s="361"/>
      <c r="AY392" s="361"/>
      <c r="AZ392" s="361"/>
      <c r="BA392" s="334"/>
      <c r="BB392" s="332"/>
      <c r="BC392" s="332"/>
      <c r="BD392" s="332"/>
      <c r="BE392" s="332"/>
      <c r="BF392" s="332"/>
      <c r="BG392" s="332"/>
      <c r="BH392" s="332"/>
      <c r="BI392" s="332"/>
      <c r="BJ392" s="332"/>
      <c r="BK392" s="332"/>
      <c r="BL392" s="332"/>
      <c r="BM392" s="332"/>
      <c r="BN392" s="332"/>
      <c r="BO392" s="332"/>
      <c r="BP392" s="332"/>
      <c r="BQ392" s="332"/>
      <c r="BR392" s="332"/>
      <c r="BS392" s="332"/>
      <c r="BT392" s="332"/>
      <c r="BU392" s="332"/>
      <c r="BV392" s="332"/>
      <c r="BW392" s="332"/>
      <c r="BX392" s="332"/>
      <c r="BY392" s="334"/>
      <c r="BZ392" s="360"/>
      <c r="CA392" s="360"/>
      <c r="CB392" s="360"/>
      <c r="CC392" s="360"/>
      <c r="CD392" s="360"/>
      <c r="CE392" s="360"/>
      <c r="CF392" s="360"/>
      <c r="CG392" s="360"/>
      <c r="CH392" s="360"/>
      <c r="CI392" s="360"/>
      <c r="CJ392" s="360"/>
      <c r="CK392" s="360"/>
      <c r="CL392" s="360"/>
      <c r="CM392" s="360"/>
      <c r="CN392" s="360"/>
      <c r="CO392" s="360"/>
      <c r="CP392" s="360"/>
      <c r="CQ392" s="360"/>
      <c r="CR392" s="360"/>
      <c r="CS392" s="360"/>
      <c r="CT392" s="360"/>
      <c r="CU392" s="360"/>
      <c r="CV392" s="360"/>
      <c r="CW392" s="360"/>
      <c r="CX392" s="360"/>
      <c r="CY392" s="360"/>
      <c r="CZ392" s="360"/>
    </row>
    <row r="393" s="454" customFormat="true" ht="15" customHeight="true" x14ac:dyDescent="0.2">
      <c r="AW393" s="361"/>
      <c r="AX393" s="361"/>
      <c r="AY393" s="361"/>
      <c r="AZ393" s="361"/>
      <c r="BA393" s="334"/>
      <c r="BB393" s="332"/>
      <c r="BC393" s="332"/>
      <c r="BD393" s="332"/>
      <c r="BE393" s="332"/>
      <c r="BF393" s="332"/>
      <c r="BG393" s="332"/>
      <c r="BH393" s="332"/>
      <c r="BI393" s="332"/>
      <c r="BJ393" s="332"/>
      <c r="BK393" s="332"/>
      <c r="BL393" s="332"/>
      <c r="BM393" s="332"/>
      <c r="BN393" s="332"/>
      <c r="BO393" s="332"/>
      <c r="BP393" s="332"/>
      <c r="BQ393" s="332"/>
      <c r="BR393" s="332"/>
      <c r="BS393" s="332"/>
      <c r="BT393" s="332"/>
      <c r="BU393" s="332"/>
      <c r="BV393" s="332"/>
      <c r="BW393" s="332"/>
      <c r="BX393" s="332"/>
      <c r="BY393" s="334"/>
      <c r="BZ393" s="360"/>
      <c r="CA393" s="360"/>
      <c r="CB393" s="360"/>
      <c r="CC393" s="360"/>
      <c r="CD393" s="360"/>
      <c r="CE393" s="360"/>
      <c r="CF393" s="360"/>
      <c r="CG393" s="360"/>
      <c r="CH393" s="360"/>
      <c r="CI393" s="360"/>
      <c r="CJ393" s="360"/>
      <c r="CK393" s="360"/>
      <c r="CL393" s="360"/>
      <c r="CM393" s="360"/>
      <c r="CN393" s="360"/>
      <c r="CO393" s="360"/>
      <c r="CP393" s="360"/>
      <c r="CQ393" s="360"/>
      <c r="CR393" s="360"/>
      <c r="CS393" s="360"/>
      <c r="CT393" s="360"/>
      <c r="CU393" s="360"/>
      <c r="CV393" s="360"/>
      <c r="CW393" s="360"/>
      <c r="CX393" s="360"/>
      <c r="CY393" s="360"/>
      <c r="CZ393" s="360"/>
    </row>
    <row r="394" s="454" customFormat="true" ht="15" customHeight="true" x14ac:dyDescent="0.2">
      <c r="AW394" s="361"/>
      <c r="AX394" s="361"/>
      <c r="AY394" s="361"/>
      <c r="AZ394" s="361"/>
      <c r="BA394" s="334"/>
      <c r="BB394" s="332"/>
      <c r="BC394" s="332"/>
      <c r="BD394" s="332"/>
      <c r="BE394" s="332"/>
      <c r="BF394" s="332"/>
      <c r="BG394" s="332"/>
      <c r="BH394" s="332"/>
      <c r="BI394" s="332"/>
      <c r="BJ394" s="332"/>
      <c r="BK394" s="332"/>
      <c r="BL394" s="332"/>
      <c r="BM394" s="332"/>
      <c r="BN394" s="332"/>
      <c r="BO394" s="332"/>
      <c r="BP394" s="332"/>
      <c r="BQ394" s="332"/>
      <c r="BR394" s="332"/>
      <c r="BS394" s="332"/>
      <c r="BT394" s="332"/>
      <c r="BU394" s="332"/>
      <c r="BV394" s="332"/>
      <c r="BW394" s="332"/>
      <c r="BX394" s="332"/>
      <c r="BY394" s="334"/>
      <c r="BZ394" s="360"/>
      <c r="CA394" s="360"/>
      <c r="CB394" s="360"/>
      <c r="CC394" s="360"/>
      <c r="CD394" s="360"/>
      <c r="CE394" s="360"/>
      <c r="CF394" s="360"/>
      <c r="CG394" s="360"/>
      <c r="CH394" s="360"/>
      <c r="CI394" s="360"/>
      <c r="CJ394" s="360"/>
      <c r="CK394" s="360"/>
      <c r="CL394" s="360"/>
      <c r="CM394" s="360"/>
      <c r="CN394" s="360"/>
      <c r="CO394" s="360"/>
      <c r="CP394" s="360"/>
      <c r="CQ394" s="360"/>
      <c r="CR394" s="360"/>
      <c r="CS394" s="360"/>
      <c r="CT394" s="360"/>
      <c r="CU394" s="360"/>
      <c r="CV394" s="360"/>
      <c r="CW394" s="360"/>
      <c r="CX394" s="360"/>
      <c r="CY394" s="360"/>
      <c r="CZ394" s="360"/>
    </row>
    <row r="395" s="454" customFormat="true" ht="15" customHeight="true" x14ac:dyDescent="0.2">
      <c r="AW395" s="361"/>
      <c r="AX395" s="361"/>
      <c r="AY395" s="361"/>
      <c r="AZ395" s="361"/>
      <c r="BA395" s="334"/>
      <c r="BB395" s="332"/>
      <c r="BC395" s="332"/>
      <c r="BD395" s="332"/>
      <c r="BE395" s="332"/>
      <c r="BF395" s="332"/>
      <c r="BG395" s="332"/>
      <c r="BH395" s="332"/>
      <c r="BI395" s="332"/>
      <c r="BJ395" s="332"/>
      <c r="BK395" s="332"/>
      <c r="BL395" s="332"/>
      <c r="BM395" s="332"/>
      <c r="BN395" s="332"/>
      <c r="BO395" s="332"/>
      <c r="BP395" s="332"/>
      <c r="BQ395" s="332"/>
      <c r="BR395" s="332"/>
      <c r="BS395" s="332"/>
      <c r="BT395" s="332"/>
      <c r="BU395" s="332"/>
      <c r="BV395" s="332"/>
      <c r="BW395" s="332"/>
      <c r="BX395" s="332"/>
      <c r="BY395" s="334"/>
      <c r="BZ395" s="360"/>
      <c r="CA395" s="360"/>
      <c r="CB395" s="360"/>
      <c r="CC395" s="360"/>
      <c r="CD395" s="360"/>
      <c r="CE395" s="360"/>
      <c r="CF395" s="360"/>
      <c r="CG395" s="360"/>
      <c r="CH395" s="360"/>
      <c r="CI395" s="360"/>
      <c r="CJ395" s="360"/>
      <c r="CK395" s="360"/>
      <c r="CL395" s="360"/>
      <c r="CM395" s="360"/>
      <c r="CN395" s="360"/>
      <c r="CO395" s="360"/>
      <c r="CP395" s="360"/>
      <c r="CQ395" s="360"/>
      <c r="CR395" s="360"/>
      <c r="CS395" s="360"/>
      <c r="CT395" s="360"/>
      <c r="CU395" s="360"/>
      <c r="CV395" s="360"/>
      <c r="CW395" s="360"/>
      <c r="CX395" s="360"/>
      <c r="CY395" s="360"/>
      <c r="CZ395" s="360"/>
    </row>
    <row r="396" s="454" customFormat="true" ht="15" customHeight="true" x14ac:dyDescent="0.2">
      <c r="AW396" s="361"/>
      <c r="AX396" s="361"/>
      <c r="AY396" s="361"/>
      <c r="AZ396" s="361"/>
      <c r="BA396" s="334"/>
      <c r="BB396" s="332"/>
      <c r="BC396" s="332"/>
      <c r="BD396" s="332"/>
      <c r="BE396" s="332"/>
      <c r="BF396" s="332"/>
      <c r="BG396" s="332"/>
      <c r="BH396" s="332"/>
      <c r="BI396" s="332"/>
      <c r="BJ396" s="332"/>
      <c r="BK396" s="332"/>
      <c r="BL396" s="332"/>
      <c r="BM396" s="332"/>
      <c r="BN396" s="332"/>
      <c r="BO396" s="332"/>
      <c r="BP396" s="332"/>
      <c r="BQ396" s="332"/>
      <c r="BR396" s="332"/>
      <c r="BS396" s="332"/>
      <c r="BT396" s="332"/>
      <c r="BU396" s="332"/>
      <c r="BV396" s="332"/>
      <c r="BW396" s="332"/>
      <c r="BX396" s="332"/>
      <c r="BY396" s="334"/>
      <c r="BZ396" s="360"/>
      <c r="CA396" s="360"/>
      <c r="CB396" s="360"/>
      <c r="CC396" s="360"/>
      <c r="CD396" s="360"/>
      <c r="CE396" s="360"/>
      <c r="CF396" s="360"/>
      <c r="CG396" s="360"/>
      <c r="CH396" s="360"/>
      <c r="CI396" s="360"/>
      <c r="CJ396" s="360"/>
      <c r="CK396" s="360"/>
      <c r="CL396" s="360"/>
      <c r="CM396" s="360"/>
      <c r="CN396" s="360"/>
      <c r="CO396" s="360"/>
      <c r="CP396" s="360"/>
      <c r="CQ396" s="360"/>
      <c r="CR396" s="360"/>
      <c r="CS396" s="360"/>
      <c r="CT396" s="360"/>
      <c r="CU396" s="360"/>
      <c r="CV396" s="360"/>
      <c r="CW396" s="360"/>
      <c r="CX396" s="360"/>
      <c r="CY396" s="360"/>
      <c r="CZ396" s="360"/>
    </row>
    <row r="397" s="454" customFormat="true" ht="15" customHeight="true" x14ac:dyDescent="0.2">
      <c r="AW397" s="361"/>
      <c r="AX397" s="361"/>
      <c r="AY397" s="361"/>
      <c r="AZ397" s="361"/>
      <c r="BA397" s="334"/>
      <c r="BB397" s="332"/>
      <c r="BC397" s="332"/>
      <c r="BD397" s="332"/>
      <c r="BE397" s="332"/>
      <c r="BF397" s="332"/>
      <c r="BG397" s="332"/>
      <c r="BH397" s="332"/>
      <c r="BI397" s="332"/>
      <c r="BJ397" s="332"/>
      <c r="BK397" s="332"/>
      <c r="BL397" s="332"/>
      <c r="BM397" s="332"/>
      <c r="BN397" s="332"/>
      <c r="BO397" s="332"/>
      <c r="BP397" s="332"/>
      <c r="BQ397" s="332"/>
      <c r="BR397" s="332"/>
      <c r="BS397" s="332"/>
      <c r="BT397" s="332"/>
      <c r="BU397" s="332"/>
      <c r="BV397" s="332"/>
      <c r="BW397" s="332"/>
      <c r="BX397" s="332"/>
      <c r="BY397" s="334"/>
      <c r="BZ397" s="360"/>
      <c r="CA397" s="360"/>
      <c r="CB397" s="360"/>
      <c r="CC397" s="360"/>
      <c r="CD397" s="360"/>
      <c r="CE397" s="360"/>
      <c r="CF397" s="360"/>
      <c r="CG397" s="360"/>
      <c r="CH397" s="360"/>
      <c r="CI397" s="360"/>
      <c r="CJ397" s="360"/>
      <c r="CK397" s="360"/>
      <c r="CL397" s="360"/>
      <c r="CM397" s="360"/>
      <c r="CN397" s="360"/>
      <c r="CO397" s="360"/>
      <c r="CP397" s="360"/>
      <c r="CQ397" s="360"/>
      <c r="CR397" s="360"/>
      <c r="CS397" s="360"/>
      <c r="CT397" s="360"/>
      <c r="CU397" s="360"/>
      <c r="CV397" s="360"/>
      <c r="CW397" s="360"/>
      <c r="CX397" s="360"/>
      <c r="CY397" s="360"/>
      <c r="CZ397" s="360"/>
    </row>
    <row r="398" s="454" customFormat="true" ht="15" customHeight="true" x14ac:dyDescent="0.2">
      <c r="AW398" s="361"/>
      <c r="AX398" s="361"/>
      <c r="AY398" s="361"/>
      <c r="AZ398" s="361"/>
      <c r="BA398" s="334"/>
      <c r="BB398" s="332"/>
      <c r="BC398" s="332"/>
      <c r="BD398" s="332"/>
      <c r="BE398" s="332"/>
      <c r="BF398" s="332"/>
      <c r="BG398" s="332"/>
      <c r="BH398" s="332"/>
      <c r="BI398" s="332"/>
      <c r="BJ398" s="332"/>
      <c r="BK398" s="332"/>
      <c r="BL398" s="332"/>
      <c r="BM398" s="332"/>
      <c r="BN398" s="332"/>
      <c r="BO398" s="332"/>
      <c r="BP398" s="332"/>
      <c r="BQ398" s="332"/>
      <c r="BR398" s="332"/>
      <c r="BS398" s="332"/>
      <c r="BT398" s="332"/>
      <c r="BU398" s="332"/>
      <c r="BV398" s="332"/>
      <c r="BW398" s="332"/>
      <c r="BX398" s="332"/>
      <c r="BY398" s="334"/>
      <c r="BZ398" s="360"/>
      <c r="CA398" s="360"/>
      <c r="CB398" s="360"/>
      <c r="CC398" s="360"/>
      <c r="CD398" s="360"/>
      <c r="CE398" s="360"/>
      <c r="CF398" s="360"/>
      <c r="CG398" s="360"/>
      <c r="CH398" s="360"/>
      <c r="CI398" s="360"/>
      <c r="CJ398" s="360"/>
      <c r="CK398" s="360"/>
      <c r="CL398" s="360"/>
      <c r="CM398" s="360"/>
      <c r="CN398" s="360"/>
      <c r="CO398" s="360"/>
      <c r="CP398" s="360"/>
      <c r="CQ398" s="360"/>
      <c r="CR398" s="360"/>
      <c r="CS398" s="360"/>
      <c r="CT398" s="360"/>
      <c r="CU398" s="360"/>
      <c r="CV398" s="360"/>
      <c r="CW398" s="360"/>
      <c r="CX398" s="360"/>
      <c r="CY398" s="360"/>
      <c r="CZ398" s="360"/>
    </row>
    <row r="399" s="471" customFormat="true" ht="15" customHeight="true" x14ac:dyDescent="0.25">
      <c r="A399" s="338"/>
      <c r="B399" s="338"/>
      <c r="C399" s="1060" t="s">
        <v>129</v>
      </c>
      <c r="D399" s="1061"/>
      <c r="E399" s="1061"/>
      <c r="F399" s="1061"/>
      <c r="G399" s="338"/>
      <c r="H399" s="1071" t="s">
        <v>130</v>
      </c>
      <c r="I399" s="1072"/>
      <c r="J399" s="1072"/>
      <c r="K399" s="1072"/>
      <c r="M399" s="1071" t="s">
        <v>131</v>
      </c>
      <c r="N399" s="1072"/>
      <c r="O399" s="1072"/>
      <c r="P399" s="1072"/>
      <c r="Z399" s="356"/>
      <c r="AA399" s="356"/>
      <c r="AB399" s="356"/>
      <c r="AC399" s="356"/>
      <c r="AD399" s="356"/>
      <c r="AE399" s="356"/>
      <c r="AF399" s="356"/>
      <c r="AG399" s="356"/>
      <c r="AH399" s="356"/>
      <c r="AI399" s="356"/>
      <c r="AJ399" s="356"/>
      <c r="AK399" s="356"/>
      <c r="AL399" s="356"/>
      <c r="AM399" s="356"/>
      <c r="AN399" s="356"/>
      <c r="AO399" s="356"/>
      <c r="AP399" s="356"/>
      <c r="AQ399" s="356"/>
      <c r="AR399" s="356"/>
      <c r="AS399" s="356"/>
      <c r="AT399" s="356"/>
      <c r="AU399" s="356"/>
      <c r="AV399" s="356"/>
      <c r="AW399" s="356"/>
      <c r="AX399" s="356"/>
      <c r="AY399" s="356"/>
      <c r="AZ399" s="356"/>
      <c r="BB399" s="338"/>
      <c r="BZ399" s="356"/>
      <c r="CA399" s="356"/>
      <c r="CB399" s="356"/>
      <c r="CC399" s="356"/>
      <c r="CD399" s="356"/>
      <c r="CE399" s="356"/>
      <c r="CF399" s="356"/>
      <c r="CG399" s="356"/>
      <c r="CH399" s="356"/>
      <c r="CI399" s="356"/>
      <c r="CJ399" s="356"/>
      <c r="CK399" s="356"/>
      <c r="CL399" s="356"/>
      <c r="CM399" s="356"/>
      <c r="CN399" s="356"/>
      <c r="CO399" s="356"/>
      <c r="CP399" s="356"/>
      <c r="CQ399" s="356"/>
      <c r="CR399" s="356"/>
      <c r="CS399" s="356"/>
      <c r="CT399" s="356"/>
      <c r="CU399" s="356"/>
      <c r="CV399" s="356"/>
      <c r="CW399" s="356"/>
      <c r="CX399" s="356"/>
      <c r="CY399" s="356"/>
      <c r="CZ399" s="356"/>
    </row>
    <row r="400" s="363" customFormat="true" ht="15" customHeight="true" x14ac:dyDescent="0.2">
      <c r="C400" s="1074" t="s">
        <v>208</v>
      </c>
      <c r="D400" s="971"/>
      <c r="E400" s="971"/>
      <c r="F400" s="478"/>
      <c r="G400" s="478"/>
      <c r="H400" s="1097" t="s">
        <v>208</v>
      </c>
      <c r="I400" s="1097"/>
      <c r="J400" s="1097"/>
      <c r="K400" s="478"/>
      <c r="L400" s="478"/>
      <c r="M400" s="1097" t="s">
        <v>208</v>
      </c>
      <c r="N400" s="1097"/>
      <c r="O400" s="1097"/>
      <c r="P400" s="478"/>
      <c r="Q400" s="478"/>
      <c r="AW400" s="356"/>
      <c r="AX400" s="356"/>
      <c r="AY400" s="356"/>
      <c r="AZ400" s="356"/>
      <c r="BA400" s="471"/>
      <c r="BB400" s="338"/>
      <c r="BC400" s="471"/>
      <c r="BD400" s="471"/>
      <c r="BE400" s="471"/>
      <c r="BF400" s="471"/>
      <c r="BG400" s="471"/>
      <c r="BH400" s="471"/>
      <c r="BI400" s="471"/>
      <c r="BJ400" s="471"/>
      <c r="BK400" s="471"/>
      <c r="BL400" s="471"/>
      <c r="BM400" s="471"/>
      <c r="BN400" s="471"/>
      <c r="BO400" s="471"/>
      <c r="BP400" s="471"/>
      <c r="BQ400" s="471"/>
      <c r="BR400" s="471"/>
      <c r="BS400" s="471"/>
      <c r="BT400" s="471"/>
      <c r="BU400" s="471"/>
      <c r="BV400" s="471"/>
      <c r="BW400" s="471"/>
      <c r="BX400" s="471"/>
      <c r="BY400" s="471"/>
      <c r="BZ400" s="356"/>
      <c r="CA400" s="356"/>
      <c r="CB400" s="356"/>
      <c r="CC400" s="356"/>
      <c r="CD400" s="356"/>
      <c r="CE400" s="356"/>
      <c r="CF400" s="356"/>
      <c r="CG400" s="356"/>
      <c r="CH400" s="356"/>
      <c r="CI400" s="356"/>
      <c r="CJ400" s="356"/>
      <c r="CK400" s="356"/>
      <c r="CL400" s="356"/>
      <c r="CM400" s="356"/>
      <c r="CN400" s="356"/>
      <c r="CO400" s="356"/>
      <c r="CP400" s="356"/>
      <c r="CQ400" s="356"/>
      <c r="CR400" s="356"/>
      <c r="CS400" s="356"/>
      <c r="CT400" s="356"/>
      <c r="CU400" s="356"/>
      <c r="CV400" s="356"/>
      <c r="CW400" s="356"/>
      <c r="CX400" s="356"/>
      <c r="CY400" s="356"/>
      <c r="CZ400" s="356"/>
    </row>
    <row r="401" s="363" customFormat="true" ht="25.15" customHeight="true" x14ac:dyDescent="0.2">
      <c r="C401" s="1074"/>
      <c r="D401" s="971"/>
      <c r="E401" s="565" t="s">
        <v>209</v>
      </c>
      <c r="F401" s="478"/>
      <c r="G401" s="478"/>
      <c r="H401" s="1097"/>
      <c r="I401" s="1097"/>
      <c r="J401" s="566" t="s">
        <v>209</v>
      </c>
      <c r="K401" s="478"/>
      <c r="L401" s="478"/>
      <c r="M401" s="1097"/>
      <c r="N401" s="1097"/>
      <c r="O401" s="567" t="s">
        <v>209</v>
      </c>
      <c r="P401" s="478"/>
      <c r="Q401" s="478"/>
      <c r="AW401" s="356"/>
      <c r="AX401" s="356"/>
      <c r="AY401" s="356"/>
      <c r="AZ401" s="356"/>
      <c r="BA401" s="471"/>
      <c r="BB401" s="338"/>
      <c r="BC401" s="471"/>
      <c r="BD401" s="471"/>
      <c r="BE401" s="471"/>
      <c r="BF401" s="471"/>
      <c r="BG401" s="471"/>
      <c r="BH401" s="471"/>
      <c r="BI401" s="471"/>
      <c r="BJ401" s="471"/>
      <c r="BK401" s="471"/>
      <c r="BL401" s="471"/>
      <c r="BM401" s="471"/>
      <c r="BN401" s="471"/>
      <c r="BO401" s="471"/>
      <c r="BP401" s="471"/>
      <c r="BQ401" s="471"/>
      <c r="BR401" s="471"/>
      <c r="BS401" s="471"/>
      <c r="BT401" s="471"/>
      <c r="BU401" s="471"/>
      <c r="BV401" s="471"/>
      <c r="BW401" s="471"/>
      <c r="BX401" s="471"/>
      <c r="BY401" s="471"/>
      <c r="BZ401" s="356"/>
      <c r="CA401" s="356"/>
      <c r="CB401" s="356"/>
      <c r="CC401" s="356"/>
      <c r="CD401" s="356"/>
      <c r="CE401" s="356"/>
      <c r="CF401" s="356"/>
      <c r="CG401" s="356"/>
      <c r="CH401" s="356"/>
      <c r="CI401" s="356"/>
      <c r="CJ401" s="356"/>
      <c r="CK401" s="356"/>
      <c r="CL401" s="356"/>
      <c r="CM401" s="356"/>
      <c r="CN401" s="356"/>
      <c r="CO401" s="356"/>
      <c r="CP401" s="356"/>
      <c r="CQ401" s="356"/>
      <c r="CR401" s="356"/>
      <c r="CS401" s="356"/>
      <c r="CT401" s="356"/>
      <c r="CU401" s="356"/>
      <c r="CV401" s="356"/>
      <c r="CW401" s="356"/>
      <c r="CX401" s="356"/>
      <c r="CY401" s="356"/>
      <c r="CZ401" s="356"/>
    </row>
    <row r="402" s="363" customFormat="true" ht="25.15" customHeight="true" x14ac:dyDescent="0.2">
      <c r="B402" s="1075" t="s">
        <v>135</v>
      </c>
      <c r="C402" s="971"/>
      <c r="D402" s="971"/>
      <c r="E402" s="568" t="s">
        <v>210</v>
      </c>
      <c r="F402" s="478"/>
      <c r="G402" s="478"/>
      <c r="H402" s="1097"/>
      <c r="I402" s="1097"/>
      <c r="J402" s="569" t="s">
        <v>210</v>
      </c>
      <c r="K402" s="478"/>
      <c r="L402" s="478"/>
      <c r="M402" s="1097"/>
      <c r="N402" s="1097"/>
      <c r="O402" s="570" t="s">
        <v>210</v>
      </c>
      <c r="P402" s="478"/>
      <c r="Q402" s="478"/>
      <c r="AW402" s="356"/>
      <c r="AX402" s="356"/>
      <c r="AY402" s="356"/>
      <c r="AZ402" s="356"/>
      <c r="BA402" s="471"/>
      <c r="BB402" s="338"/>
      <c r="BC402" s="471"/>
      <c r="BD402" s="471"/>
      <c r="BE402" s="471"/>
      <c r="BF402" s="471"/>
      <c r="BG402" s="471"/>
      <c r="BH402" s="471"/>
      <c r="BI402" s="471"/>
      <c r="BJ402" s="471"/>
      <c r="BK402" s="471"/>
      <c r="BL402" s="471"/>
      <c r="BM402" s="471"/>
      <c r="BN402" s="471"/>
      <c r="BO402" s="471"/>
      <c r="BP402" s="471"/>
      <c r="BQ402" s="471"/>
      <c r="BR402" s="471"/>
      <c r="BS402" s="471"/>
      <c r="BT402" s="471"/>
      <c r="BU402" s="471"/>
      <c r="BV402" s="471"/>
      <c r="BW402" s="471"/>
      <c r="BX402" s="471"/>
      <c r="BY402" s="471"/>
      <c r="BZ402" s="356"/>
      <c r="CA402" s="356"/>
      <c r="CB402" s="356"/>
      <c r="CC402" s="356"/>
      <c r="CD402" s="356"/>
      <c r="CE402" s="356"/>
      <c r="CF402" s="356"/>
      <c r="CG402" s="356"/>
      <c r="CH402" s="356"/>
      <c r="CI402" s="356"/>
      <c r="CJ402" s="356"/>
      <c r="CK402" s="356"/>
      <c r="CL402" s="356"/>
      <c r="CM402" s="356"/>
      <c r="CN402" s="356"/>
      <c r="CO402" s="356"/>
      <c r="CP402" s="356"/>
      <c r="CQ402" s="356"/>
      <c r="CR402" s="356"/>
      <c r="CS402" s="356"/>
      <c r="CT402" s="356"/>
      <c r="CU402" s="356"/>
      <c r="CV402" s="356"/>
      <c r="CW402" s="356"/>
      <c r="CX402" s="356"/>
      <c r="CY402" s="356"/>
      <c r="CZ402" s="356"/>
    </row>
    <row r="403" s="363" customFormat="true" ht="25.15" customHeight="true" x14ac:dyDescent="0.2">
      <c r="B403" s="971"/>
      <c r="C403" s="1049" t="s">
        <v>215</v>
      </c>
      <c r="D403" s="1050"/>
      <c r="E403" s="872">
        <v>0.76057883893963985</v>
      </c>
      <c r="F403" s="605"/>
      <c r="G403" s="605"/>
      <c r="H403" s="1050" t="s">
        <v>503</v>
      </c>
      <c r="I403" s="1050"/>
      <c r="J403" s="873">
        <v>-0.63994125808984059</v>
      </c>
      <c r="K403" s="605"/>
      <c r="L403" s="605"/>
      <c r="M403" s="1050" t="s">
        <v>502</v>
      </c>
      <c r="N403" s="1050"/>
      <c r="O403" s="874">
        <v>-0.66282982275218394</v>
      </c>
      <c r="P403" s="605"/>
      <c r="Q403" s="605"/>
      <c r="AW403" s="356"/>
      <c r="AX403" s="356"/>
      <c r="AY403" s="356"/>
      <c r="AZ403" s="356"/>
      <c r="BA403" s="358"/>
      <c r="BB403" s="408"/>
      <c r="BC403" s="358"/>
      <c r="BD403" s="358"/>
      <c r="BE403" s="358"/>
      <c r="BF403" s="358"/>
      <c r="BG403" s="358"/>
      <c r="BH403" s="358"/>
      <c r="BI403" s="358"/>
      <c r="BJ403" s="358"/>
      <c r="BK403" s="358"/>
      <c r="BL403" s="358"/>
      <c r="BM403" s="358"/>
      <c r="BN403" s="358"/>
      <c r="BO403" s="358"/>
      <c r="BP403" s="358"/>
      <c r="BQ403" s="358"/>
      <c r="BR403" s="358"/>
      <c r="BS403" s="358"/>
      <c r="BT403" s="358"/>
      <c r="BU403" s="358"/>
      <c r="BV403" s="358"/>
      <c r="BW403" s="358"/>
      <c r="BX403" s="358"/>
      <c r="BY403" s="358"/>
      <c r="BZ403" s="359"/>
      <c r="CA403" s="359"/>
      <c r="CB403" s="359"/>
      <c r="CC403" s="359"/>
      <c r="CD403" s="359"/>
      <c r="CE403" s="359"/>
      <c r="CF403" s="359"/>
      <c r="CG403" s="359"/>
      <c r="CH403" s="359"/>
      <c r="CI403" s="359"/>
      <c r="CJ403" s="359"/>
      <c r="CK403" s="359"/>
      <c r="CL403" s="359"/>
      <c r="CM403" s="359"/>
      <c r="CN403" s="359"/>
      <c r="CO403" s="359"/>
      <c r="CP403" s="359"/>
      <c r="CQ403" s="359"/>
      <c r="CR403" s="359"/>
      <c r="CS403" s="359"/>
      <c r="CT403" s="359"/>
      <c r="CU403" s="359"/>
      <c r="CV403" s="359"/>
      <c r="CW403" s="359"/>
      <c r="CX403" s="359"/>
      <c r="CY403" s="359"/>
      <c r="CZ403" s="359"/>
    </row>
    <row r="404" s="363" customFormat="true" ht="25.15" customHeight="true" x14ac:dyDescent="0.2">
      <c r="B404" s="971"/>
      <c r="C404" s="1049" t="s">
        <v>502</v>
      </c>
      <c r="D404" s="1050"/>
      <c r="E404" s="875">
        <v>-0.74778078492519462</v>
      </c>
      <c r="F404" s="605"/>
      <c r="G404" s="605"/>
      <c r="H404" s="1050" t="s">
        <v>215</v>
      </c>
      <c r="I404" s="1050"/>
      <c r="J404" s="876">
        <v>0.60905116216461663</v>
      </c>
      <c r="K404" s="605"/>
      <c r="L404" s="605"/>
      <c r="M404" s="1050" t="s">
        <v>215</v>
      </c>
      <c r="N404" s="1050"/>
      <c r="O404" s="877">
        <v>0.63587972363770517</v>
      </c>
      <c r="P404" s="605"/>
      <c r="Q404" s="605"/>
      <c r="AW404" s="356"/>
      <c r="AX404" s="356"/>
      <c r="AY404" s="356"/>
      <c r="AZ404" s="356"/>
      <c r="BA404" s="358"/>
      <c r="BB404" s="408"/>
      <c r="BC404" s="358"/>
      <c r="BD404" s="358"/>
      <c r="BE404" s="358"/>
      <c r="BF404" s="358"/>
      <c r="BG404" s="358"/>
      <c r="BH404" s="358"/>
      <c r="BI404" s="358"/>
      <c r="BJ404" s="358"/>
      <c r="BK404" s="358"/>
      <c r="BL404" s="358"/>
      <c r="BM404" s="358"/>
      <c r="BN404" s="358"/>
      <c r="BO404" s="358"/>
      <c r="BP404" s="358"/>
      <c r="BQ404" s="358"/>
      <c r="BR404" s="358"/>
      <c r="BS404" s="358"/>
      <c r="BT404" s="358"/>
      <c r="BU404" s="358"/>
      <c r="BV404" s="358"/>
      <c r="BW404" s="358"/>
      <c r="BX404" s="358"/>
      <c r="BY404" s="358"/>
      <c r="BZ404" s="359"/>
      <c r="CA404" s="359"/>
      <c r="CB404" s="359"/>
      <c r="CC404" s="359"/>
      <c r="CD404" s="359"/>
      <c r="CE404" s="359"/>
      <c r="CF404" s="359"/>
      <c r="CG404" s="359"/>
      <c r="CH404" s="359"/>
      <c r="CI404" s="359"/>
      <c r="CJ404" s="359"/>
      <c r="CK404" s="359"/>
      <c r="CL404" s="359"/>
      <c r="CM404" s="359"/>
      <c r="CN404" s="359"/>
      <c r="CO404" s="359"/>
      <c r="CP404" s="359"/>
      <c r="CQ404" s="359"/>
      <c r="CR404" s="359"/>
      <c r="CS404" s="359"/>
      <c r="CT404" s="359"/>
      <c r="CU404" s="359"/>
      <c r="CV404" s="359"/>
      <c r="CW404" s="359"/>
      <c r="CX404" s="359"/>
      <c r="CY404" s="359"/>
      <c r="CZ404" s="359"/>
    </row>
    <row r="405" s="363" customFormat="true" ht="25.15" customHeight="true" x14ac:dyDescent="0.2">
      <c r="B405" s="971"/>
      <c r="C405" s="1049" t="s">
        <v>219</v>
      </c>
      <c r="D405" s="1050"/>
      <c r="E405" s="875">
        <v>0.73714547982512124</v>
      </c>
      <c r="F405" s="605"/>
      <c r="G405" s="605"/>
      <c r="H405" s="1050" t="s">
        <v>502</v>
      </c>
      <c r="I405" s="1050"/>
      <c r="J405" s="876">
        <v>-0.59411691215926976</v>
      </c>
      <c r="K405" s="605"/>
      <c r="L405" s="605"/>
      <c r="M405" s="1050" t="s">
        <v>219</v>
      </c>
      <c r="N405" s="1050"/>
      <c r="O405" s="877">
        <v>0.62479260070990361</v>
      </c>
      <c r="P405" s="605"/>
      <c r="Q405" s="605"/>
      <c r="AW405" s="356"/>
      <c r="AX405" s="356"/>
      <c r="AY405" s="356"/>
      <c r="AZ405" s="356"/>
      <c r="BA405" s="358"/>
      <c r="BB405" s="408"/>
      <c r="BC405" s="358"/>
      <c r="BD405" s="358"/>
      <c r="BE405" s="358"/>
      <c r="BF405" s="358"/>
      <c r="BG405" s="358"/>
      <c r="BH405" s="358"/>
      <c r="BI405" s="358"/>
      <c r="BJ405" s="358"/>
      <c r="BK405" s="358"/>
      <c r="BL405" s="358"/>
      <c r="BM405" s="358"/>
      <c r="BN405" s="358"/>
      <c r="BO405" s="358"/>
      <c r="BP405" s="358"/>
      <c r="BQ405" s="358"/>
      <c r="BR405" s="358"/>
      <c r="BS405" s="358"/>
      <c r="BT405" s="358"/>
      <c r="BU405" s="358"/>
      <c r="BV405" s="358"/>
      <c r="BW405" s="358"/>
      <c r="BX405" s="358"/>
      <c r="BY405" s="358"/>
      <c r="BZ405" s="359"/>
      <c r="CA405" s="359"/>
      <c r="CB405" s="359"/>
      <c r="CC405" s="359"/>
      <c r="CD405" s="359"/>
      <c r="CE405" s="359"/>
      <c r="CF405" s="359"/>
      <c r="CG405" s="359"/>
      <c r="CH405" s="359"/>
      <c r="CI405" s="359"/>
      <c r="CJ405" s="359"/>
      <c r="CK405" s="359"/>
      <c r="CL405" s="359"/>
      <c r="CM405" s="359"/>
      <c r="CN405" s="359"/>
      <c r="CO405" s="359"/>
      <c r="CP405" s="359"/>
      <c r="CQ405" s="359"/>
      <c r="CR405" s="359"/>
      <c r="CS405" s="359"/>
      <c r="CT405" s="359"/>
      <c r="CU405" s="359"/>
      <c r="CV405" s="359"/>
      <c r="CW405" s="359"/>
      <c r="CX405" s="359"/>
      <c r="CY405" s="359"/>
      <c r="CZ405" s="359"/>
    </row>
    <row r="406" s="363" customFormat="true" ht="25.15" customHeight="true" x14ac:dyDescent="0.2">
      <c r="B406" s="971"/>
      <c r="C406" s="1049" t="s">
        <v>503</v>
      </c>
      <c r="D406" s="1050"/>
      <c r="E406" s="875">
        <v>-0.69460155630715581</v>
      </c>
      <c r="F406" s="605"/>
      <c r="G406" s="605"/>
      <c r="H406" s="1050" t="s">
        <v>219</v>
      </c>
      <c r="I406" s="1050"/>
      <c r="J406" s="876">
        <v>0.54715647500042197</v>
      </c>
      <c r="K406" s="605"/>
      <c r="L406" s="605"/>
      <c r="M406" s="1050" t="s">
        <v>504</v>
      </c>
      <c r="N406" s="1050"/>
      <c r="O406" s="877">
        <v>0.61624098056026166</v>
      </c>
      <c r="P406" s="605"/>
      <c r="Q406" s="605"/>
      <c r="AW406" s="356"/>
      <c r="AX406" s="356"/>
      <c r="AY406" s="356"/>
      <c r="AZ406" s="356"/>
      <c r="BA406" s="358"/>
      <c r="BB406" s="408"/>
      <c r="BC406" s="358"/>
      <c r="BD406" s="358"/>
      <c r="BE406" s="358"/>
      <c r="BF406" s="358"/>
      <c r="BG406" s="358"/>
      <c r="BH406" s="358"/>
      <c r="BI406" s="358"/>
      <c r="BJ406" s="358"/>
      <c r="BK406" s="358"/>
      <c r="BL406" s="358"/>
      <c r="BM406" s="358"/>
      <c r="BN406" s="358"/>
      <c r="BO406" s="358"/>
      <c r="BP406" s="358"/>
      <c r="BQ406" s="358"/>
      <c r="BR406" s="358"/>
      <c r="BS406" s="358"/>
      <c r="BT406" s="358"/>
      <c r="BU406" s="358"/>
      <c r="BV406" s="358"/>
      <c r="BW406" s="358"/>
      <c r="BX406" s="358"/>
      <c r="BY406" s="358"/>
      <c r="BZ406" s="359"/>
      <c r="CA406" s="359"/>
      <c r="CB406" s="359"/>
      <c r="CC406" s="359"/>
      <c r="CD406" s="359"/>
      <c r="CE406" s="359"/>
      <c r="CF406" s="359"/>
      <c r="CG406" s="359"/>
      <c r="CH406" s="359"/>
      <c r="CI406" s="359"/>
      <c r="CJ406" s="359"/>
      <c r="CK406" s="359"/>
      <c r="CL406" s="359"/>
      <c r="CM406" s="359"/>
      <c r="CN406" s="359"/>
      <c r="CO406" s="359"/>
      <c r="CP406" s="359"/>
      <c r="CQ406" s="359"/>
      <c r="CR406" s="359"/>
      <c r="CS406" s="359"/>
      <c r="CT406" s="359"/>
      <c r="CU406" s="359"/>
      <c r="CV406" s="359"/>
      <c r="CW406" s="359"/>
      <c r="CX406" s="359"/>
      <c r="CY406" s="359"/>
      <c r="CZ406" s="359"/>
    </row>
    <row r="407" s="363" customFormat="true" ht="25.15" customHeight="true" x14ac:dyDescent="0.2">
      <c r="B407" s="971"/>
      <c r="C407" s="1049" t="s">
        <v>504</v>
      </c>
      <c r="D407" s="1050"/>
      <c r="E407" s="875">
        <v>0.63444197694365645</v>
      </c>
      <c r="F407" s="605"/>
      <c r="G407" s="605"/>
      <c r="H407" s="1050" t="s">
        <v>515</v>
      </c>
      <c r="I407" s="1050"/>
      <c r="J407" s="876">
        <v>0.4439923087792309</v>
      </c>
      <c r="K407" s="605"/>
      <c r="L407" s="605"/>
      <c r="M407" s="1050" t="s">
        <v>503</v>
      </c>
      <c r="N407" s="1050"/>
      <c r="O407" s="877">
        <v>-0.57204947301830433</v>
      </c>
      <c r="P407" s="605"/>
      <c r="Q407" s="605"/>
      <c r="AW407" s="356"/>
      <c r="AX407" s="356"/>
      <c r="AY407" s="356"/>
      <c r="AZ407" s="356"/>
      <c r="BA407" s="358"/>
      <c r="BB407" s="408"/>
      <c r="BC407" s="358"/>
      <c r="BD407" s="358"/>
      <c r="BE407" s="358"/>
      <c r="BF407" s="358"/>
      <c r="BG407" s="358"/>
      <c r="BH407" s="358"/>
      <c r="BI407" s="358"/>
      <c r="BJ407" s="358"/>
      <c r="BK407" s="358"/>
      <c r="BL407" s="358"/>
      <c r="BM407" s="358"/>
      <c r="BN407" s="358"/>
      <c r="BO407" s="358"/>
      <c r="BP407" s="358"/>
      <c r="BQ407" s="358"/>
      <c r="BR407" s="358"/>
      <c r="BS407" s="358"/>
      <c r="BT407" s="358"/>
      <c r="BU407" s="358"/>
      <c r="BV407" s="358"/>
      <c r="BW407" s="358"/>
      <c r="BX407" s="358"/>
      <c r="BY407" s="358"/>
      <c r="BZ407" s="359"/>
      <c r="CA407" s="359"/>
      <c r="CB407" s="359"/>
      <c r="CC407" s="359"/>
      <c r="CD407" s="359"/>
      <c r="CE407" s="359"/>
      <c r="CF407" s="359"/>
      <c r="CG407" s="359"/>
      <c r="CH407" s="359"/>
      <c r="CI407" s="359"/>
      <c r="CJ407" s="359"/>
      <c r="CK407" s="359"/>
      <c r="CL407" s="359"/>
      <c r="CM407" s="359"/>
      <c r="CN407" s="359"/>
      <c r="CO407" s="359"/>
      <c r="CP407" s="359"/>
      <c r="CQ407" s="359"/>
      <c r="CR407" s="359"/>
      <c r="CS407" s="359"/>
      <c r="CT407" s="359"/>
      <c r="CU407" s="359"/>
      <c r="CV407" s="359"/>
      <c r="CW407" s="359"/>
      <c r="CX407" s="359"/>
      <c r="CY407" s="359"/>
      <c r="CZ407" s="359"/>
    </row>
    <row r="408" s="363" customFormat="true" ht="25.15" customHeight="true" x14ac:dyDescent="0.2">
      <c r="B408" s="971"/>
      <c r="C408" s="1049" t="s">
        <v>579</v>
      </c>
      <c r="D408" s="1050"/>
      <c r="E408" s="875">
        <v>0.60151302491792946</v>
      </c>
      <c r="F408" s="605"/>
      <c r="G408" s="605"/>
      <c r="H408" s="1050" t="s">
        <v>516</v>
      </c>
      <c r="I408" s="1050"/>
      <c r="J408" s="876">
        <v>0.44176990696175861</v>
      </c>
      <c r="K408" s="605"/>
      <c r="L408" s="605"/>
      <c r="M408" s="1050" t="s">
        <v>221</v>
      </c>
      <c r="N408" s="1050"/>
      <c r="O408" s="877">
        <v>0.4890189220009592</v>
      </c>
      <c r="P408" s="605"/>
      <c r="Q408" s="605"/>
      <c r="AW408" s="356"/>
      <c r="AX408" s="356"/>
      <c r="AY408" s="356"/>
      <c r="AZ408" s="356"/>
      <c r="BA408" s="358"/>
      <c r="BB408" s="408"/>
      <c r="BC408" s="358"/>
      <c r="BD408" s="358"/>
      <c r="BE408" s="358"/>
      <c r="BF408" s="358"/>
      <c r="BG408" s="358"/>
      <c r="BH408" s="358"/>
      <c r="BI408" s="358"/>
      <c r="BJ408" s="358"/>
      <c r="BK408" s="358"/>
      <c r="BL408" s="358"/>
      <c r="BM408" s="358"/>
      <c r="BN408" s="358"/>
      <c r="BO408" s="358"/>
      <c r="BP408" s="358"/>
      <c r="BQ408" s="358"/>
      <c r="BR408" s="358"/>
      <c r="BS408" s="358"/>
      <c r="BT408" s="358"/>
      <c r="BU408" s="358"/>
      <c r="BV408" s="358"/>
      <c r="BW408" s="358"/>
      <c r="BX408" s="358"/>
      <c r="BY408" s="358"/>
      <c r="BZ408" s="359"/>
      <c r="CA408" s="359"/>
      <c r="CB408" s="359"/>
      <c r="CC408" s="359"/>
      <c r="CD408" s="359"/>
      <c r="CE408" s="359"/>
      <c r="CF408" s="359"/>
      <c r="CG408" s="359"/>
      <c r="CH408" s="359"/>
      <c r="CI408" s="359"/>
      <c r="CJ408" s="359"/>
      <c r="CK408" s="359"/>
      <c r="CL408" s="359"/>
      <c r="CM408" s="359"/>
      <c r="CN408" s="359"/>
      <c r="CO408" s="359"/>
      <c r="CP408" s="359"/>
      <c r="CQ408" s="359"/>
      <c r="CR408" s="359"/>
      <c r="CS408" s="359"/>
      <c r="CT408" s="359"/>
      <c r="CU408" s="359"/>
      <c r="CV408" s="359"/>
      <c r="CW408" s="359"/>
      <c r="CX408" s="359"/>
      <c r="CY408" s="359"/>
      <c r="CZ408" s="359"/>
    </row>
    <row r="409" s="363" customFormat="true" ht="25.15" customHeight="true" x14ac:dyDescent="0.2">
      <c r="B409" s="971"/>
      <c r="C409" s="1049" t="s">
        <v>221</v>
      </c>
      <c r="D409" s="1050"/>
      <c r="E409" s="875">
        <v>0.56705989348683283</v>
      </c>
      <c r="F409" s="605"/>
      <c r="G409" s="605"/>
      <c r="H409" s="1050" t="s">
        <v>221</v>
      </c>
      <c r="I409" s="1050"/>
      <c r="J409" s="876">
        <v>0.41781560963228837</v>
      </c>
      <c r="K409" s="605"/>
      <c r="L409" s="605"/>
      <c r="M409" s="1050" t="s">
        <v>224</v>
      </c>
      <c r="N409" s="1050"/>
      <c r="O409" s="877">
        <v>0.48545070535128093</v>
      </c>
      <c r="P409" s="605"/>
      <c r="Q409" s="605"/>
      <c r="AW409" s="356"/>
      <c r="AX409" s="356"/>
      <c r="AY409" s="356"/>
      <c r="AZ409" s="356"/>
      <c r="BA409" s="358"/>
      <c r="BB409" s="408"/>
      <c r="BC409" s="358"/>
      <c r="BD409" s="358"/>
      <c r="BE409" s="358"/>
      <c r="BF409" s="358"/>
      <c r="BG409" s="358"/>
      <c r="BH409" s="358"/>
      <c r="BI409" s="358"/>
      <c r="BJ409" s="358"/>
      <c r="BK409" s="358"/>
      <c r="BL409" s="358"/>
      <c r="BM409" s="358"/>
      <c r="BN409" s="358"/>
      <c r="BO409" s="358"/>
      <c r="BP409" s="358"/>
      <c r="BQ409" s="358"/>
      <c r="BR409" s="358"/>
      <c r="BS409" s="358"/>
      <c r="BT409" s="358"/>
      <c r="BU409" s="358"/>
      <c r="BV409" s="358"/>
      <c r="BW409" s="358"/>
      <c r="BX409" s="358"/>
      <c r="BY409" s="358"/>
      <c r="BZ409" s="359"/>
      <c r="CA409" s="359"/>
      <c r="CB409" s="359"/>
      <c r="CC409" s="359"/>
      <c r="CD409" s="359"/>
      <c r="CE409" s="359"/>
      <c r="CF409" s="359"/>
      <c r="CG409" s="359"/>
      <c r="CH409" s="359"/>
      <c r="CI409" s="359"/>
      <c r="CJ409" s="359"/>
      <c r="CK409" s="359"/>
      <c r="CL409" s="359"/>
      <c r="CM409" s="359"/>
      <c r="CN409" s="359"/>
      <c r="CO409" s="359"/>
      <c r="CP409" s="359"/>
      <c r="CQ409" s="359"/>
      <c r="CR409" s="359"/>
      <c r="CS409" s="359"/>
      <c r="CT409" s="359"/>
      <c r="CU409" s="359"/>
      <c r="CV409" s="359"/>
      <c r="CW409" s="359"/>
      <c r="CX409" s="359"/>
      <c r="CY409" s="359"/>
      <c r="CZ409" s="359"/>
    </row>
    <row r="410" s="363" customFormat="true" ht="25.15" customHeight="true" x14ac:dyDescent="0.2">
      <c r="B410" s="971"/>
      <c r="C410" s="1049" t="s">
        <v>224</v>
      </c>
      <c r="D410" s="1050"/>
      <c r="E410" s="875">
        <v>0.54884351040852608</v>
      </c>
      <c r="F410" s="605"/>
      <c r="G410" s="605"/>
      <c r="H410" s="1050" t="s">
        <v>579</v>
      </c>
      <c r="I410" s="1050"/>
      <c r="J410" s="876">
        <v>0.41337647423080992</v>
      </c>
      <c r="K410" s="605"/>
      <c r="L410" s="605"/>
      <c r="M410" s="1050" t="s">
        <v>579</v>
      </c>
      <c r="N410" s="1050"/>
      <c r="O410" s="877">
        <v>0.46247720118977492</v>
      </c>
      <c r="P410" s="605"/>
      <c r="Q410" s="605"/>
      <c r="AW410" s="356"/>
      <c r="AX410" s="356"/>
      <c r="AY410" s="356"/>
      <c r="AZ410" s="356"/>
      <c r="BA410" s="358"/>
      <c r="BB410" s="408"/>
      <c r="BC410" s="358"/>
      <c r="BD410" s="358"/>
      <c r="BE410" s="358"/>
      <c r="BF410" s="358"/>
      <c r="BG410" s="358"/>
      <c r="BH410" s="358"/>
      <c r="BI410" s="358"/>
      <c r="BJ410" s="358"/>
      <c r="BK410" s="358"/>
      <c r="BL410" s="358"/>
      <c r="BM410" s="358"/>
      <c r="BN410" s="358"/>
      <c r="BO410" s="358"/>
      <c r="BP410" s="358"/>
      <c r="BQ410" s="358"/>
      <c r="BR410" s="358"/>
      <c r="BS410" s="358"/>
      <c r="BT410" s="358"/>
      <c r="BU410" s="358"/>
      <c r="BV410" s="358"/>
      <c r="BW410" s="358"/>
      <c r="BX410" s="358"/>
      <c r="BY410" s="358"/>
      <c r="BZ410" s="359"/>
      <c r="CA410" s="359"/>
      <c r="CB410" s="359"/>
      <c r="CC410" s="359"/>
      <c r="CD410" s="359"/>
      <c r="CE410" s="359"/>
      <c r="CF410" s="359"/>
      <c r="CG410" s="359"/>
      <c r="CH410" s="359"/>
      <c r="CI410" s="359"/>
      <c r="CJ410" s="359"/>
      <c r="CK410" s="359"/>
      <c r="CL410" s="359"/>
      <c r="CM410" s="359"/>
      <c r="CN410" s="359"/>
      <c r="CO410" s="359"/>
      <c r="CP410" s="359"/>
      <c r="CQ410" s="359"/>
      <c r="CR410" s="359"/>
      <c r="CS410" s="359"/>
      <c r="CT410" s="359"/>
      <c r="CU410" s="359"/>
      <c r="CV410" s="359"/>
      <c r="CW410" s="359"/>
      <c r="CX410" s="359"/>
      <c r="CY410" s="359"/>
      <c r="CZ410" s="359"/>
    </row>
    <row r="411" s="363" customFormat="true" ht="25.15" customHeight="true" x14ac:dyDescent="0.2">
      <c r="B411" s="971"/>
      <c r="C411" s="1049" t="s">
        <v>507</v>
      </c>
      <c r="D411" s="1050"/>
      <c r="E411" s="875">
        <v>-0.53379667975115153</v>
      </c>
      <c r="F411" s="605"/>
      <c r="G411" s="605"/>
      <c r="H411" s="1050" t="s">
        <v>224</v>
      </c>
      <c r="I411" s="1050"/>
      <c r="J411" s="876">
        <v>0.40255291936517934</v>
      </c>
      <c r="K411" s="605"/>
      <c r="L411" s="605"/>
      <c r="M411" s="1050" t="s">
        <v>507</v>
      </c>
      <c r="N411" s="1050"/>
      <c r="O411" s="877">
        <v>-0.46014489179395152</v>
      </c>
      <c r="P411" s="605"/>
      <c r="Q411" s="605"/>
      <c r="AW411" s="356"/>
      <c r="AX411" s="356"/>
      <c r="AY411" s="356"/>
      <c r="AZ411" s="356"/>
      <c r="BA411" s="358"/>
      <c r="BB411" s="408"/>
      <c r="BC411" s="358"/>
      <c r="BD411" s="358"/>
      <c r="BE411" s="358"/>
      <c r="BF411" s="358"/>
      <c r="BG411" s="358"/>
      <c r="BH411" s="358"/>
      <c r="BI411" s="358"/>
      <c r="BJ411" s="358"/>
      <c r="BK411" s="358"/>
      <c r="BL411" s="358"/>
      <c r="BM411" s="358"/>
      <c r="BN411" s="358"/>
      <c r="BO411" s="358"/>
      <c r="BP411" s="358"/>
      <c r="BQ411" s="358"/>
      <c r="BR411" s="358"/>
      <c r="BS411" s="358"/>
      <c r="BT411" s="358"/>
      <c r="BU411" s="358"/>
      <c r="BV411" s="358"/>
      <c r="BW411" s="358"/>
      <c r="BX411" s="358"/>
      <c r="BY411" s="358"/>
      <c r="BZ411" s="359"/>
      <c r="CA411" s="359"/>
      <c r="CB411" s="359"/>
      <c r="CC411" s="359"/>
      <c r="CD411" s="359"/>
      <c r="CE411" s="359"/>
      <c r="CF411" s="359"/>
      <c r="CG411" s="359"/>
      <c r="CH411" s="359"/>
      <c r="CI411" s="359"/>
      <c r="CJ411" s="359"/>
      <c r="CK411" s="359"/>
      <c r="CL411" s="359"/>
      <c r="CM411" s="359"/>
      <c r="CN411" s="359"/>
      <c r="CO411" s="359"/>
      <c r="CP411" s="359"/>
      <c r="CQ411" s="359"/>
      <c r="CR411" s="359"/>
      <c r="CS411" s="359"/>
      <c r="CT411" s="359"/>
      <c r="CU411" s="359"/>
      <c r="CV411" s="359"/>
      <c r="CW411" s="359"/>
      <c r="CX411" s="359"/>
      <c r="CY411" s="359"/>
      <c r="CZ411" s="359"/>
    </row>
    <row r="412" s="363" customFormat="true" ht="25.15" customHeight="true" x14ac:dyDescent="0.2">
      <c r="B412" s="971"/>
      <c r="C412" s="1049" t="s">
        <v>457</v>
      </c>
      <c r="D412" s="1050"/>
      <c r="E412" s="875">
        <v>0.52060879407408833</v>
      </c>
      <c r="F412" s="605"/>
      <c r="G412" s="605"/>
      <c r="H412" s="1050" t="s">
        <v>457</v>
      </c>
      <c r="I412" s="1050"/>
      <c r="J412" s="876">
        <v>0.3809315288080552</v>
      </c>
      <c r="K412" s="605"/>
      <c r="L412" s="605"/>
      <c r="M412" s="1050" t="s">
        <v>508</v>
      </c>
      <c r="N412" s="1050"/>
      <c r="O412" s="877">
        <v>0.45547923595198475</v>
      </c>
      <c r="P412" s="605"/>
      <c r="Q412" s="605"/>
      <c r="AW412" s="356"/>
      <c r="AX412" s="356"/>
      <c r="AY412" s="356"/>
      <c r="AZ412" s="356"/>
      <c r="BA412" s="358"/>
      <c r="BB412" s="408"/>
      <c r="BC412" s="358"/>
      <c r="BD412" s="358"/>
      <c r="BE412" s="358"/>
      <c r="BF412" s="358"/>
      <c r="BG412" s="358"/>
      <c r="BH412" s="358"/>
      <c r="BI412" s="358"/>
      <c r="BJ412" s="358"/>
      <c r="BK412" s="358"/>
      <c r="BL412" s="358"/>
      <c r="BM412" s="358"/>
      <c r="BN412" s="358"/>
      <c r="BO412" s="358"/>
      <c r="BP412" s="358"/>
      <c r="BQ412" s="358"/>
      <c r="BR412" s="358"/>
      <c r="BS412" s="358"/>
      <c r="BT412" s="358"/>
      <c r="BU412" s="358"/>
      <c r="BV412" s="358"/>
      <c r="BW412" s="358"/>
      <c r="BX412" s="358"/>
      <c r="BY412" s="358"/>
      <c r="BZ412" s="359"/>
      <c r="CA412" s="359"/>
      <c r="CB412" s="359"/>
      <c r="CC412" s="359"/>
      <c r="CD412" s="359"/>
      <c r="CE412" s="359"/>
      <c r="CF412" s="359"/>
      <c r="CG412" s="359"/>
      <c r="CH412" s="359"/>
      <c r="CI412" s="359"/>
      <c r="CJ412" s="359"/>
      <c r="CK412" s="359"/>
      <c r="CL412" s="359"/>
      <c r="CM412" s="359"/>
      <c r="CN412" s="359"/>
      <c r="CO412" s="359"/>
      <c r="CP412" s="359"/>
      <c r="CQ412" s="359"/>
      <c r="CR412" s="359"/>
      <c r="CS412" s="359"/>
      <c r="CT412" s="359"/>
      <c r="CU412" s="359"/>
      <c r="CV412" s="359"/>
      <c r="CW412" s="359"/>
      <c r="CX412" s="359"/>
      <c r="CY412" s="359"/>
      <c r="CZ412" s="359"/>
    </row>
    <row r="413" s="363" customFormat="true" ht="25.15" customHeight="true" x14ac:dyDescent="0.2">
      <c r="B413" s="971"/>
      <c r="C413" s="1049" t="s">
        <v>508</v>
      </c>
      <c r="D413" s="1050"/>
      <c r="E413" s="875">
        <v>0.51545770983272088</v>
      </c>
      <c r="F413" s="605"/>
      <c r="G413" s="605"/>
      <c r="H413" s="1050" t="s">
        <v>518</v>
      </c>
      <c r="I413" s="1050"/>
      <c r="J413" s="876">
        <v>0.37519759218985993</v>
      </c>
      <c r="K413" s="605"/>
      <c r="L413" s="605"/>
      <c r="M413" s="1050" t="s">
        <v>457</v>
      </c>
      <c r="N413" s="1050"/>
      <c r="O413" s="877">
        <v>0.41917964495111526</v>
      </c>
      <c r="P413" s="605"/>
      <c r="Q413" s="605"/>
      <c r="AW413" s="356"/>
      <c r="AX413" s="356"/>
      <c r="AY413" s="356"/>
      <c r="AZ413" s="356"/>
      <c r="BA413" s="358"/>
      <c r="BB413" s="408"/>
      <c r="BC413" s="358"/>
      <c r="BD413" s="358"/>
      <c r="BE413" s="358"/>
      <c r="BF413" s="358"/>
      <c r="BG413" s="358"/>
      <c r="BH413" s="358"/>
      <c r="BI413" s="358"/>
      <c r="BJ413" s="358"/>
      <c r="BK413" s="358"/>
      <c r="BL413" s="358"/>
      <c r="BM413" s="358"/>
      <c r="BN413" s="358"/>
      <c r="BO413" s="358"/>
      <c r="BP413" s="358"/>
      <c r="BQ413" s="358"/>
      <c r="BR413" s="358"/>
      <c r="BS413" s="358"/>
      <c r="BT413" s="358"/>
      <c r="BU413" s="358"/>
      <c r="BV413" s="358"/>
      <c r="BW413" s="358"/>
      <c r="BX413" s="358"/>
      <c r="BY413" s="358"/>
      <c r="BZ413" s="359"/>
      <c r="CA413" s="359"/>
      <c r="CB413" s="359"/>
      <c r="CC413" s="359"/>
      <c r="CD413" s="359"/>
      <c r="CE413" s="359"/>
      <c r="CF413" s="359"/>
      <c r="CG413" s="359"/>
      <c r="CH413" s="359"/>
      <c r="CI413" s="359"/>
      <c r="CJ413" s="359"/>
      <c r="CK413" s="359"/>
      <c r="CL413" s="359"/>
      <c r="CM413" s="359"/>
      <c r="CN413" s="359"/>
      <c r="CO413" s="359"/>
      <c r="CP413" s="359"/>
      <c r="CQ413" s="359"/>
      <c r="CR413" s="359"/>
      <c r="CS413" s="359"/>
      <c r="CT413" s="359"/>
      <c r="CU413" s="359"/>
      <c r="CV413" s="359"/>
      <c r="CW413" s="359"/>
      <c r="CX413" s="359"/>
      <c r="CY413" s="359"/>
      <c r="CZ413" s="359"/>
    </row>
    <row r="414" s="363" customFormat="true" ht="25.15" customHeight="true" x14ac:dyDescent="0.2">
      <c r="B414" s="971"/>
      <c r="C414" s="1049" t="s">
        <v>580</v>
      </c>
      <c r="D414" s="1050"/>
      <c r="E414" s="875">
        <v>0.46501224291362631</v>
      </c>
      <c r="F414" s="605"/>
      <c r="G414" s="605"/>
      <c r="H414" s="1050" t="s">
        <v>523</v>
      </c>
      <c r="I414" s="1050"/>
      <c r="J414" s="876">
        <v>-0.36857773040225994</v>
      </c>
      <c r="K414" s="605"/>
      <c r="L414" s="605"/>
      <c r="M414" s="1050" t="s">
        <v>514</v>
      </c>
      <c r="N414" s="1050"/>
      <c r="O414" s="877">
        <v>0.37675025429988324</v>
      </c>
      <c r="P414" s="605"/>
      <c r="Q414" s="605"/>
      <c r="AW414" s="356"/>
      <c r="AX414" s="356"/>
      <c r="AY414" s="356"/>
      <c r="AZ414" s="356"/>
      <c r="BA414" s="358"/>
      <c r="BB414" s="408"/>
      <c r="BC414" s="358"/>
      <c r="BD414" s="358"/>
      <c r="BE414" s="358"/>
      <c r="BF414" s="358"/>
      <c r="BG414" s="358"/>
      <c r="BH414" s="358"/>
      <c r="BI414" s="358"/>
      <c r="BJ414" s="358"/>
      <c r="BK414" s="358"/>
      <c r="BL414" s="358"/>
      <c r="BM414" s="358"/>
      <c r="BN414" s="358"/>
      <c r="BO414" s="358"/>
      <c r="BP414" s="358"/>
      <c r="BQ414" s="358"/>
      <c r="BR414" s="358"/>
      <c r="BS414" s="358"/>
      <c r="BT414" s="358"/>
      <c r="BU414" s="358"/>
      <c r="BV414" s="358"/>
      <c r="BW414" s="358"/>
      <c r="BX414" s="358"/>
      <c r="BY414" s="358"/>
      <c r="BZ414" s="359"/>
      <c r="CA414" s="359"/>
      <c r="CB414" s="359"/>
      <c r="CC414" s="359"/>
      <c r="CD414" s="359"/>
      <c r="CE414" s="359"/>
      <c r="CF414" s="359"/>
      <c r="CG414" s="359"/>
      <c r="CH414" s="359"/>
      <c r="CI414" s="359"/>
      <c r="CJ414" s="359"/>
      <c r="CK414" s="359"/>
      <c r="CL414" s="359"/>
      <c r="CM414" s="359"/>
      <c r="CN414" s="359"/>
      <c r="CO414" s="359"/>
      <c r="CP414" s="359"/>
      <c r="CQ414" s="359"/>
      <c r="CR414" s="359"/>
      <c r="CS414" s="359"/>
      <c r="CT414" s="359"/>
      <c r="CU414" s="359"/>
      <c r="CV414" s="359"/>
      <c r="CW414" s="359"/>
      <c r="CX414" s="359"/>
      <c r="CY414" s="359"/>
      <c r="CZ414" s="359"/>
    </row>
    <row r="415" s="363" customFormat="true" ht="25.15" customHeight="true" x14ac:dyDescent="0.2">
      <c r="B415" s="971"/>
      <c r="C415" s="1049" t="s">
        <v>226</v>
      </c>
      <c r="D415" s="1050"/>
      <c r="E415" s="875">
        <v>0.46205521845413772</v>
      </c>
      <c r="F415" s="605"/>
      <c r="G415" s="605"/>
      <c r="H415" s="1050" t="s">
        <v>507</v>
      </c>
      <c r="I415" s="1050"/>
      <c r="J415" s="876">
        <v>-0.36496567855073431</v>
      </c>
      <c r="K415" s="605"/>
      <c r="L415" s="605"/>
      <c r="M415" s="1050" t="s">
        <v>226</v>
      </c>
      <c r="N415" s="1050"/>
      <c r="O415" s="877">
        <v>0.3688831327252815</v>
      </c>
      <c r="P415" s="605"/>
      <c r="Q415" s="605"/>
      <c r="AW415" s="356"/>
      <c r="AX415" s="356"/>
      <c r="AY415" s="356"/>
      <c r="AZ415" s="356"/>
      <c r="BA415" s="358"/>
      <c r="BB415" s="408"/>
      <c r="BC415" s="358"/>
      <c r="BD415" s="358"/>
      <c r="BE415" s="358"/>
      <c r="BF415" s="358"/>
      <c r="BG415" s="358"/>
      <c r="BH415" s="358"/>
      <c r="BI415" s="358"/>
      <c r="BJ415" s="358"/>
      <c r="BK415" s="358"/>
      <c r="BL415" s="358"/>
      <c r="BM415" s="358"/>
      <c r="BN415" s="358"/>
      <c r="BO415" s="358"/>
      <c r="BP415" s="358"/>
      <c r="BQ415" s="358"/>
      <c r="BR415" s="358"/>
      <c r="BS415" s="358"/>
      <c r="BT415" s="358"/>
      <c r="BU415" s="358"/>
      <c r="BV415" s="358"/>
      <c r="BW415" s="358"/>
      <c r="BX415" s="358"/>
      <c r="BY415" s="358"/>
      <c r="BZ415" s="359"/>
      <c r="CA415" s="359"/>
      <c r="CB415" s="359"/>
      <c r="CC415" s="359"/>
      <c r="CD415" s="359"/>
      <c r="CE415" s="359"/>
      <c r="CF415" s="359"/>
      <c r="CG415" s="359"/>
      <c r="CH415" s="359"/>
      <c r="CI415" s="359"/>
      <c r="CJ415" s="359"/>
      <c r="CK415" s="359"/>
      <c r="CL415" s="359"/>
      <c r="CM415" s="359"/>
      <c r="CN415" s="359"/>
      <c r="CO415" s="359"/>
      <c r="CP415" s="359"/>
      <c r="CQ415" s="359"/>
      <c r="CR415" s="359"/>
      <c r="CS415" s="359"/>
      <c r="CT415" s="359"/>
      <c r="CU415" s="359"/>
      <c r="CV415" s="359"/>
      <c r="CW415" s="359"/>
      <c r="CX415" s="359"/>
      <c r="CY415" s="359"/>
      <c r="CZ415" s="359"/>
    </row>
    <row r="416" s="363" customFormat="true" ht="25.15" customHeight="true" x14ac:dyDescent="0.2">
      <c r="B416" s="971"/>
      <c r="C416" s="1049" t="s">
        <v>506</v>
      </c>
      <c r="D416" s="1050"/>
      <c r="E416" s="875">
        <v>0.41362324636905307</v>
      </c>
      <c r="F416" s="605"/>
      <c r="G416" s="605"/>
      <c r="H416" s="1050" t="s">
        <v>580</v>
      </c>
      <c r="I416" s="1050"/>
      <c r="J416" s="876">
        <v>0.35817423150381605</v>
      </c>
      <c r="K416" s="605"/>
      <c r="L416" s="605"/>
      <c r="M416" s="1050" t="s">
        <v>506</v>
      </c>
      <c r="N416" s="1050"/>
      <c r="O416" s="877">
        <v>0.36021253870316572</v>
      </c>
      <c r="P416" s="605"/>
      <c r="Q416" s="605"/>
      <c r="AW416" s="356"/>
      <c r="AX416" s="356"/>
      <c r="AY416" s="356"/>
      <c r="AZ416" s="356"/>
      <c r="BA416" s="358"/>
      <c r="BB416" s="408"/>
      <c r="BC416" s="358"/>
      <c r="BD416" s="358"/>
      <c r="BE416" s="358"/>
      <c r="BF416" s="358"/>
      <c r="BG416" s="358"/>
      <c r="BH416" s="358"/>
      <c r="BI416" s="358"/>
      <c r="BJ416" s="358"/>
      <c r="BK416" s="358"/>
      <c r="BL416" s="358"/>
      <c r="BM416" s="358"/>
      <c r="BN416" s="358"/>
      <c r="BO416" s="358"/>
      <c r="BP416" s="358"/>
      <c r="BQ416" s="358"/>
      <c r="BR416" s="358"/>
      <c r="BS416" s="358"/>
      <c r="BT416" s="358"/>
      <c r="BU416" s="358"/>
      <c r="BV416" s="358"/>
      <c r="BW416" s="358"/>
      <c r="BX416" s="358"/>
      <c r="BY416" s="358"/>
      <c r="BZ416" s="359"/>
      <c r="CA416" s="359"/>
      <c r="CB416" s="359"/>
      <c r="CC416" s="359"/>
      <c r="CD416" s="359"/>
      <c r="CE416" s="359"/>
      <c r="CF416" s="359"/>
      <c r="CG416" s="359"/>
      <c r="CH416" s="359"/>
      <c r="CI416" s="359"/>
      <c r="CJ416" s="359"/>
      <c r="CK416" s="359"/>
      <c r="CL416" s="359"/>
      <c r="CM416" s="359"/>
      <c r="CN416" s="359"/>
      <c r="CO416" s="359"/>
      <c r="CP416" s="359"/>
      <c r="CQ416" s="359"/>
      <c r="CR416" s="359"/>
      <c r="CS416" s="359"/>
      <c r="CT416" s="359"/>
      <c r="CU416" s="359"/>
      <c r="CV416" s="359"/>
      <c r="CW416" s="359"/>
      <c r="CX416" s="359"/>
      <c r="CY416" s="359"/>
      <c r="CZ416" s="359"/>
    </row>
    <row r="417" s="363" customFormat="true" ht="25.15" customHeight="true" x14ac:dyDescent="0.2">
      <c r="B417" s="971"/>
      <c r="C417" s="1049" t="s">
        <v>464</v>
      </c>
      <c r="D417" s="1050"/>
      <c r="E417" s="875">
        <v>0.40468499774491945</v>
      </c>
      <c r="F417" s="605"/>
      <c r="G417" s="605"/>
      <c r="H417" s="1050" t="s">
        <v>226</v>
      </c>
      <c r="I417" s="1050"/>
      <c r="J417" s="876">
        <v>0.34611852703386037</v>
      </c>
      <c r="K417" s="605"/>
      <c r="L417" s="605"/>
      <c r="M417" s="1050" t="s">
        <v>580</v>
      </c>
      <c r="N417" s="1050"/>
      <c r="O417" s="877">
        <v>0.35163038188938706</v>
      </c>
      <c r="P417" s="605"/>
      <c r="Q417" s="605"/>
      <c r="AW417" s="356"/>
      <c r="AX417" s="356"/>
      <c r="AY417" s="356"/>
      <c r="AZ417" s="356"/>
      <c r="BA417" s="358"/>
      <c r="BB417" s="408"/>
      <c r="BC417" s="358"/>
      <c r="BD417" s="358"/>
      <c r="BE417" s="358"/>
      <c r="BF417" s="358"/>
      <c r="BG417" s="358"/>
      <c r="BH417" s="358"/>
      <c r="BI417" s="358"/>
      <c r="BJ417" s="358"/>
      <c r="BK417" s="358"/>
      <c r="BL417" s="358"/>
      <c r="BM417" s="358"/>
      <c r="BN417" s="358"/>
      <c r="BO417" s="358"/>
      <c r="BP417" s="358"/>
      <c r="BQ417" s="358"/>
      <c r="BR417" s="358"/>
      <c r="BS417" s="358"/>
      <c r="BT417" s="358"/>
      <c r="BU417" s="358"/>
      <c r="BV417" s="358"/>
      <c r="BW417" s="358"/>
      <c r="BX417" s="358"/>
      <c r="BY417" s="358"/>
      <c r="BZ417" s="359"/>
      <c r="CA417" s="359"/>
      <c r="CB417" s="359"/>
      <c r="CC417" s="359"/>
      <c r="CD417" s="359"/>
      <c r="CE417" s="359"/>
      <c r="CF417" s="359"/>
      <c r="CG417" s="359"/>
      <c r="CH417" s="359"/>
      <c r="CI417" s="359"/>
      <c r="CJ417" s="359"/>
      <c r="CK417" s="359"/>
      <c r="CL417" s="359"/>
      <c r="CM417" s="359"/>
      <c r="CN417" s="359"/>
      <c r="CO417" s="359"/>
      <c r="CP417" s="359"/>
      <c r="CQ417" s="359"/>
      <c r="CR417" s="359"/>
      <c r="CS417" s="359"/>
      <c r="CT417" s="359"/>
      <c r="CU417" s="359"/>
      <c r="CV417" s="359"/>
      <c r="CW417" s="359"/>
      <c r="CX417" s="359"/>
      <c r="CY417" s="359"/>
      <c r="CZ417" s="359"/>
    </row>
    <row r="418" s="363" customFormat="true" ht="25.15" customHeight="true" x14ac:dyDescent="0.2">
      <c r="B418" s="971"/>
      <c r="C418" s="1049" t="s">
        <v>514</v>
      </c>
      <c r="D418" s="1050"/>
      <c r="E418" s="875">
        <v>0.4009990470000821</v>
      </c>
      <c r="F418" s="605"/>
      <c r="G418" s="605"/>
      <c r="H418" s="1050" t="s">
        <v>504</v>
      </c>
      <c r="I418" s="1050"/>
      <c r="J418" s="876">
        <v>0.34204407281926763</v>
      </c>
      <c r="K418" s="605"/>
      <c r="L418" s="605"/>
      <c r="M418" s="1050" t="s">
        <v>516</v>
      </c>
      <c r="N418" s="1050"/>
      <c r="O418" s="877">
        <v>0.33621596786929075</v>
      </c>
      <c r="P418" s="605"/>
      <c r="Q418" s="605"/>
      <c r="AW418" s="356"/>
      <c r="AX418" s="356"/>
      <c r="AY418" s="356"/>
      <c r="AZ418" s="356"/>
      <c r="BA418" s="358"/>
      <c r="BB418" s="408"/>
      <c r="BC418" s="358"/>
      <c r="BD418" s="358"/>
      <c r="BE418" s="358"/>
      <c r="BF418" s="358"/>
      <c r="BG418" s="358"/>
      <c r="BH418" s="358"/>
      <c r="BI418" s="358"/>
      <c r="BJ418" s="358"/>
      <c r="BK418" s="358"/>
      <c r="BL418" s="358"/>
      <c r="BM418" s="358"/>
      <c r="BN418" s="358"/>
      <c r="BO418" s="358"/>
      <c r="BP418" s="358"/>
      <c r="BQ418" s="358"/>
      <c r="BR418" s="358"/>
      <c r="BS418" s="358"/>
      <c r="BT418" s="358"/>
      <c r="BU418" s="358"/>
      <c r="BV418" s="358"/>
      <c r="BW418" s="358"/>
      <c r="BX418" s="358"/>
      <c r="BY418" s="358"/>
      <c r="BZ418" s="359"/>
      <c r="CA418" s="359"/>
      <c r="CB418" s="359"/>
      <c r="CC418" s="359"/>
      <c r="CD418" s="359"/>
      <c r="CE418" s="359"/>
      <c r="CF418" s="359"/>
      <c r="CG418" s="359"/>
      <c r="CH418" s="359"/>
      <c r="CI418" s="359"/>
      <c r="CJ418" s="359"/>
      <c r="CK418" s="359"/>
      <c r="CL418" s="359"/>
      <c r="CM418" s="359"/>
      <c r="CN418" s="359"/>
      <c r="CO418" s="359"/>
      <c r="CP418" s="359"/>
      <c r="CQ418" s="359"/>
      <c r="CR418" s="359"/>
      <c r="CS418" s="359"/>
      <c r="CT418" s="359"/>
      <c r="CU418" s="359"/>
      <c r="CV418" s="359"/>
      <c r="CW418" s="359"/>
      <c r="CX418" s="359"/>
      <c r="CY418" s="359"/>
      <c r="CZ418" s="359"/>
    </row>
    <row r="419" s="363" customFormat="true" ht="25.15" customHeight="true" x14ac:dyDescent="0.2">
      <c r="B419" s="971"/>
      <c r="C419" s="1049" t="s">
        <v>459</v>
      </c>
      <c r="D419" s="1050"/>
      <c r="E419" s="875">
        <v>0.38889212137638113</v>
      </c>
      <c r="F419" s="605"/>
      <c r="G419" s="605"/>
      <c r="H419" s="1050" t="s">
        <v>536</v>
      </c>
      <c r="I419" s="1050"/>
      <c r="J419" s="876">
        <v>0.33913672826439245</v>
      </c>
      <c r="K419" s="605"/>
      <c r="L419" s="605"/>
      <c r="M419" s="1050" t="s">
        <v>518</v>
      </c>
      <c r="N419" s="1050"/>
      <c r="O419" s="877">
        <v>0.33167018763043332</v>
      </c>
      <c r="P419" s="605"/>
      <c r="Q419" s="605"/>
      <c r="AW419" s="356"/>
      <c r="AX419" s="356"/>
      <c r="AY419" s="356"/>
      <c r="AZ419" s="356"/>
      <c r="BA419" s="358"/>
      <c r="BB419" s="408"/>
      <c r="BC419" s="358"/>
      <c r="BD419" s="358"/>
      <c r="BE419" s="358"/>
      <c r="BF419" s="358"/>
      <c r="BG419" s="358"/>
      <c r="BH419" s="358"/>
      <c r="BI419" s="358"/>
      <c r="BJ419" s="358"/>
      <c r="BK419" s="358"/>
      <c r="BL419" s="358"/>
      <c r="BM419" s="358"/>
      <c r="BN419" s="358"/>
      <c r="BO419" s="358"/>
      <c r="BP419" s="358"/>
      <c r="BQ419" s="358"/>
      <c r="BR419" s="358"/>
      <c r="BS419" s="358"/>
      <c r="BT419" s="358"/>
      <c r="BU419" s="358"/>
      <c r="BV419" s="358"/>
      <c r="BW419" s="358"/>
      <c r="BX419" s="358"/>
      <c r="BY419" s="358"/>
      <c r="BZ419" s="359"/>
      <c r="CA419" s="359"/>
      <c r="CB419" s="359"/>
      <c r="CC419" s="359"/>
      <c r="CD419" s="359"/>
      <c r="CE419" s="359"/>
      <c r="CF419" s="359"/>
      <c r="CG419" s="359"/>
      <c r="CH419" s="359"/>
      <c r="CI419" s="359"/>
      <c r="CJ419" s="359"/>
      <c r="CK419" s="359"/>
      <c r="CL419" s="359"/>
      <c r="CM419" s="359"/>
      <c r="CN419" s="359"/>
      <c r="CO419" s="359"/>
      <c r="CP419" s="359"/>
      <c r="CQ419" s="359"/>
      <c r="CR419" s="359"/>
      <c r="CS419" s="359"/>
      <c r="CT419" s="359"/>
      <c r="CU419" s="359"/>
      <c r="CV419" s="359"/>
      <c r="CW419" s="359"/>
      <c r="CX419" s="359"/>
      <c r="CY419" s="359"/>
      <c r="CZ419" s="359"/>
    </row>
    <row r="420" s="363" customFormat="true" ht="25.15" customHeight="true" x14ac:dyDescent="0.2">
      <c r="B420" s="971"/>
      <c r="C420" s="1049" t="s">
        <v>511</v>
      </c>
      <c r="D420" s="1050"/>
      <c r="E420" s="875">
        <v>0.37226378089689077</v>
      </c>
      <c r="F420" s="605"/>
      <c r="G420" s="605"/>
      <c r="H420" s="1050" t="s">
        <v>557</v>
      </c>
      <c r="I420" s="1050"/>
      <c r="J420" s="876">
        <v>0.32821691297414562</v>
      </c>
      <c r="K420" s="605"/>
      <c r="L420" s="605"/>
      <c r="M420" s="1050" t="s">
        <v>511</v>
      </c>
      <c r="N420" s="1050"/>
      <c r="O420" s="877">
        <v>0.32540927362536376</v>
      </c>
      <c r="P420" s="605"/>
      <c r="Q420" s="605"/>
      <c r="AW420" s="356"/>
      <c r="AX420" s="356"/>
      <c r="AY420" s="356"/>
      <c r="AZ420" s="356"/>
      <c r="BA420" s="358"/>
      <c r="BB420" s="408"/>
      <c r="BC420" s="358"/>
      <c r="BD420" s="358"/>
      <c r="BE420" s="358"/>
      <c r="BF420" s="358"/>
      <c r="BG420" s="358"/>
      <c r="BH420" s="358"/>
      <c r="BI420" s="358"/>
      <c r="BJ420" s="358"/>
      <c r="BK420" s="358"/>
      <c r="BL420" s="358"/>
      <c r="BM420" s="358"/>
      <c r="BN420" s="358"/>
      <c r="BO420" s="358"/>
      <c r="BP420" s="358"/>
      <c r="BQ420" s="358"/>
      <c r="BR420" s="358"/>
      <c r="BS420" s="358"/>
      <c r="BT420" s="358"/>
      <c r="BU420" s="358"/>
      <c r="BV420" s="358"/>
      <c r="BW420" s="358"/>
      <c r="BX420" s="358"/>
      <c r="BY420" s="358"/>
      <c r="BZ420" s="359"/>
      <c r="CA420" s="359"/>
      <c r="CB420" s="359"/>
      <c r="CC420" s="359"/>
      <c r="CD420" s="359"/>
      <c r="CE420" s="359"/>
      <c r="CF420" s="359"/>
      <c r="CG420" s="359"/>
      <c r="CH420" s="359"/>
      <c r="CI420" s="359"/>
      <c r="CJ420" s="359"/>
      <c r="CK420" s="359"/>
      <c r="CL420" s="359"/>
      <c r="CM420" s="359"/>
      <c r="CN420" s="359"/>
      <c r="CO420" s="359"/>
      <c r="CP420" s="359"/>
      <c r="CQ420" s="359"/>
      <c r="CR420" s="359"/>
      <c r="CS420" s="359"/>
      <c r="CT420" s="359"/>
      <c r="CU420" s="359"/>
      <c r="CV420" s="359"/>
      <c r="CW420" s="359"/>
      <c r="CX420" s="359"/>
      <c r="CY420" s="359"/>
      <c r="CZ420" s="359"/>
    </row>
    <row r="421" s="363" customFormat="true" ht="25.15" customHeight="true" x14ac:dyDescent="0.2">
      <c r="B421" s="971"/>
      <c r="C421" s="1049" t="s">
        <v>510</v>
      </c>
      <c r="D421" s="1050"/>
      <c r="E421" s="875">
        <v>0.36161642495746182</v>
      </c>
      <c r="F421" s="605"/>
      <c r="G421" s="605"/>
      <c r="H421" s="1050" t="s">
        <v>464</v>
      </c>
      <c r="I421" s="1050"/>
      <c r="J421" s="876">
        <v>0.32503240362672148</v>
      </c>
      <c r="K421" s="605"/>
      <c r="L421" s="605"/>
      <c r="M421" s="1050" t="s">
        <v>515</v>
      </c>
      <c r="N421" s="1050"/>
      <c r="O421" s="877">
        <v>0.30603301897108209</v>
      </c>
      <c r="P421" s="605"/>
      <c r="Q421" s="605"/>
      <c r="AW421" s="356"/>
      <c r="AX421" s="356"/>
      <c r="AY421" s="356"/>
      <c r="AZ421" s="356"/>
      <c r="BA421" s="358"/>
      <c r="BB421" s="408"/>
      <c r="BC421" s="358"/>
      <c r="BD421" s="358"/>
      <c r="BE421" s="358"/>
      <c r="BF421" s="358"/>
      <c r="BG421" s="358"/>
      <c r="BH421" s="358"/>
      <c r="BI421" s="358"/>
      <c r="BJ421" s="358"/>
      <c r="BK421" s="358"/>
      <c r="BL421" s="358"/>
      <c r="BM421" s="358"/>
      <c r="BN421" s="358"/>
      <c r="BO421" s="358"/>
      <c r="BP421" s="358"/>
      <c r="BQ421" s="358"/>
      <c r="BR421" s="358"/>
      <c r="BS421" s="358"/>
      <c r="BT421" s="358"/>
      <c r="BU421" s="358"/>
      <c r="BV421" s="358"/>
      <c r="BW421" s="358"/>
      <c r="BX421" s="358"/>
      <c r="BY421" s="358"/>
      <c r="BZ421" s="359"/>
      <c r="CA421" s="359"/>
      <c r="CB421" s="359"/>
      <c r="CC421" s="359"/>
      <c r="CD421" s="359"/>
      <c r="CE421" s="359"/>
      <c r="CF421" s="359"/>
      <c r="CG421" s="359"/>
      <c r="CH421" s="359"/>
      <c r="CI421" s="359"/>
      <c r="CJ421" s="359"/>
      <c r="CK421" s="359"/>
      <c r="CL421" s="359"/>
      <c r="CM421" s="359"/>
      <c r="CN421" s="359"/>
      <c r="CO421" s="359"/>
      <c r="CP421" s="359"/>
      <c r="CQ421" s="359"/>
      <c r="CR421" s="359"/>
      <c r="CS421" s="359"/>
      <c r="CT421" s="359"/>
      <c r="CU421" s="359"/>
      <c r="CV421" s="359"/>
      <c r="CW421" s="359"/>
      <c r="CX421" s="359"/>
      <c r="CY421" s="359"/>
      <c r="CZ421" s="359"/>
    </row>
    <row r="422" s="363" customFormat="true" ht="25.15" customHeight="true" x14ac:dyDescent="0.2">
      <c r="B422" s="971"/>
      <c r="C422" s="1049" t="s">
        <v>581</v>
      </c>
      <c r="D422" s="1050"/>
      <c r="E422" s="875">
        <v>0.36128122685902286</v>
      </c>
      <c r="F422" s="605"/>
      <c r="G422" s="605"/>
      <c r="H422" s="1050" t="s">
        <v>459</v>
      </c>
      <c r="I422" s="1050"/>
      <c r="J422" s="876">
        <v>0.31551749502425047</v>
      </c>
      <c r="K422" s="605"/>
      <c r="L422" s="605"/>
      <c r="M422" s="1050" t="s">
        <v>510</v>
      </c>
      <c r="N422" s="1050"/>
      <c r="O422" s="877">
        <v>0.30476508890709797</v>
      </c>
      <c r="P422" s="605"/>
      <c r="Q422" s="605"/>
      <c r="AW422" s="356"/>
      <c r="AX422" s="356"/>
      <c r="AY422" s="356"/>
      <c r="AZ422" s="356"/>
      <c r="BA422" s="358"/>
      <c r="BB422" s="408"/>
      <c r="BC422" s="358"/>
      <c r="BD422" s="358"/>
      <c r="BE422" s="358"/>
      <c r="BF422" s="358"/>
      <c r="BG422" s="358"/>
      <c r="BH422" s="358"/>
      <c r="BI422" s="358"/>
      <c r="BJ422" s="358"/>
      <c r="BK422" s="358"/>
      <c r="BL422" s="358"/>
      <c r="BM422" s="358"/>
      <c r="BN422" s="358"/>
      <c r="BO422" s="358"/>
      <c r="BP422" s="358"/>
      <c r="BQ422" s="358"/>
      <c r="BR422" s="358"/>
      <c r="BS422" s="358"/>
      <c r="BT422" s="358"/>
      <c r="BU422" s="358"/>
      <c r="BV422" s="358"/>
      <c r="BW422" s="358"/>
      <c r="BX422" s="358"/>
      <c r="BY422" s="358"/>
      <c r="BZ422" s="359"/>
      <c r="CA422" s="359"/>
      <c r="CB422" s="359"/>
      <c r="CC422" s="359"/>
      <c r="CD422" s="359"/>
      <c r="CE422" s="359"/>
      <c r="CF422" s="359"/>
      <c r="CG422" s="359"/>
      <c r="CH422" s="359"/>
      <c r="CI422" s="359"/>
      <c r="CJ422" s="359"/>
      <c r="CK422" s="359"/>
      <c r="CL422" s="359"/>
      <c r="CM422" s="359"/>
      <c r="CN422" s="359"/>
      <c r="CO422" s="359"/>
      <c r="CP422" s="359"/>
      <c r="CQ422" s="359"/>
      <c r="CR422" s="359"/>
      <c r="CS422" s="359"/>
      <c r="CT422" s="359"/>
      <c r="CU422" s="359"/>
      <c r="CV422" s="359"/>
      <c r="CW422" s="359"/>
      <c r="CX422" s="359"/>
      <c r="CY422" s="359"/>
      <c r="CZ422" s="359"/>
    </row>
    <row r="423" s="363" customFormat="true" ht="25.15" customHeight="true" x14ac:dyDescent="0.2">
      <c r="B423" s="971"/>
      <c r="C423" s="1049" t="s">
        <v>228</v>
      </c>
      <c r="D423" s="1050"/>
      <c r="E423" s="875">
        <v>0.34470595119514386</v>
      </c>
      <c r="F423" s="605"/>
      <c r="G423" s="605"/>
      <c r="H423" s="1050" t="s">
        <v>506</v>
      </c>
      <c r="I423" s="1050"/>
      <c r="J423" s="876">
        <v>0.3120616548089134</v>
      </c>
      <c r="K423" s="605"/>
      <c r="L423" s="605"/>
      <c r="M423" s="1050" t="s">
        <v>512</v>
      </c>
      <c r="N423" s="1050"/>
      <c r="O423" s="877">
        <v>-0.29402673177453004</v>
      </c>
      <c r="P423" s="605"/>
      <c r="Q423" s="605"/>
      <c r="AW423" s="356"/>
      <c r="AX423" s="356"/>
      <c r="AY423" s="356"/>
      <c r="AZ423" s="356"/>
      <c r="BA423" s="358"/>
      <c r="BB423" s="408"/>
      <c r="BC423" s="358"/>
      <c r="BD423" s="358"/>
      <c r="BE423" s="358"/>
      <c r="BF423" s="358"/>
      <c r="BG423" s="358"/>
      <c r="BH423" s="358"/>
      <c r="BI423" s="358"/>
      <c r="BJ423" s="358"/>
      <c r="BK423" s="358"/>
      <c r="BL423" s="358"/>
      <c r="BM423" s="358"/>
      <c r="BN423" s="358"/>
      <c r="BO423" s="358"/>
      <c r="BP423" s="358"/>
      <c r="BQ423" s="358"/>
      <c r="BR423" s="358"/>
      <c r="BS423" s="358"/>
      <c r="BT423" s="358"/>
      <c r="BU423" s="358"/>
      <c r="BV423" s="358"/>
      <c r="BW423" s="358"/>
      <c r="BX423" s="358"/>
      <c r="BY423" s="358"/>
      <c r="BZ423" s="359"/>
      <c r="CA423" s="359"/>
      <c r="CB423" s="359"/>
      <c r="CC423" s="359"/>
      <c r="CD423" s="359"/>
      <c r="CE423" s="359"/>
      <c r="CF423" s="359"/>
      <c r="CG423" s="359"/>
      <c r="CH423" s="359"/>
      <c r="CI423" s="359"/>
      <c r="CJ423" s="359"/>
      <c r="CK423" s="359"/>
      <c r="CL423" s="359"/>
      <c r="CM423" s="359"/>
      <c r="CN423" s="359"/>
      <c r="CO423" s="359"/>
      <c r="CP423" s="359"/>
      <c r="CQ423" s="359"/>
      <c r="CR423" s="359"/>
      <c r="CS423" s="359"/>
      <c r="CT423" s="359"/>
      <c r="CU423" s="359"/>
      <c r="CV423" s="359"/>
      <c r="CW423" s="359"/>
      <c r="CX423" s="359"/>
      <c r="CY423" s="359"/>
      <c r="CZ423" s="359"/>
    </row>
    <row r="424" s="363" customFormat="true" ht="25.15" customHeight="true" x14ac:dyDescent="0.2">
      <c r="B424" s="971"/>
      <c r="C424" s="1049" t="s">
        <v>513</v>
      </c>
      <c r="D424" s="1050"/>
      <c r="E424" s="875">
        <v>-0.33899009027717392</v>
      </c>
      <c r="F424" s="605"/>
      <c r="G424" s="605"/>
      <c r="H424" s="1050" t="s">
        <v>552</v>
      </c>
      <c r="I424" s="1050"/>
      <c r="J424" s="876">
        <v>-0.29147043984197563</v>
      </c>
      <c r="K424" s="605"/>
      <c r="L424" s="605"/>
      <c r="M424" s="1050" t="s">
        <v>526</v>
      </c>
      <c r="N424" s="1050"/>
      <c r="O424" s="877">
        <v>-0.28870481865166087</v>
      </c>
      <c r="P424" s="605"/>
      <c r="Q424" s="605"/>
      <c r="AW424" s="356"/>
      <c r="AX424" s="356"/>
      <c r="AY424" s="356"/>
      <c r="AZ424" s="356"/>
      <c r="BA424" s="358"/>
      <c r="BB424" s="408"/>
      <c r="BC424" s="358"/>
      <c r="BD424" s="358"/>
      <c r="BE424" s="358"/>
      <c r="BF424" s="358"/>
      <c r="BG424" s="358"/>
      <c r="BH424" s="358"/>
      <c r="BI424" s="358"/>
      <c r="BJ424" s="358"/>
      <c r="BK424" s="358"/>
      <c r="BL424" s="358"/>
      <c r="BM424" s="358"/>
      <c r="BN424" s="358"/>
      <c r="BO424" s="358"/>
      <c r="BP424" s="358"/>
      <c r="BQ424" s="358"/>
      <c r="BR424" s="358"/>
      <c r="BS424" s="358"/>
      <c r="BT424" s="358"/>
      <c r="BU424" s="358"/>
      <c r="BV424" s="358"/>
      <c r="BW424" s="358"/>
      <c r="BX424" s="358"/>
      <c r="BY424" s="358"/>
      <c r="BZ424" s="359"/>
      <c r="CA424" s="359"/>
      <c r="CB424" s="359"/>
      <c r="CC424" s="359"/>
      <c r="CD424" s="359"/>
      <c r="CE424" s="359"/>
      <c r="CF424" s="359"/>
      <c r="CG424" s="359"/>
      <c r="CH424" s="359"/>
      <c r="CI424" s="359"/>
      <c r="CJ424" s="359"/>
      <c r="CK424" s="359"/>
      <c r="CL424" s="359"/>
      <c r="CM424" s="359"/>
      <c r="CN424" s="359"/>
      <c r="CO424" s="359"/>
      <c r="CP424" s="359"/>
      <c r="CQ424" s="359"/>
      <c r="CR424" s="359"/>
      <c r="CS424" s="359"/>
      <c r="CT424" s="359"/>
      <c r="CU424" s="359"/>
      <c r="CV424" s="359"/>
      <c r="CW424" s="359"/>
      <c r="CX424" s="359"/>
      <c r="CY424" s="359"/>
      <c r="CZ424" s="359"/>
    </row>
    <row r="425" s="363" customFormat="true" ht="25.15" customHeight="true" x14ac:dyDescent="0.2">
      <c r="B425" s="971"/>
      <c r="C425" s="1049" t="s">
        <v>582</v>
      </c>
      <c r="D425" s="1050"/>
      <c r="E425" s="875">
        <v>-0.33669194716355244</v>
      </c>
      <c r="F425" s="605"/>
      <c r="G425" s="605"/>
      <c r="H425" s="1050" t="s">
        <v>529</v>
      </c>
      <c r="I425" s="1050"/>
      <c r="J425" s="876">
        <v>-0.29063623750655676</v>
      </c>
      <c r="K425" s="605"/>
      <c r="L425" s="605"/>
      <c r="M425" s="1050" t="s">
        <v>464</v>
      </c>
      <c r="N425" s="1050"/>
      <c r="O425" s="877">
        <v>0.28566866841470151</v>
      </c>
      <c r="P425" s="605"/>
      <c r="Q425" s="605"/>
      <c r="AW425" s="356"/>
      <c r="AX425" s="356"/>
      <c r="AY425" s="356"/>
      <c r="AZ425" s="356"/>
      <c r="BA425" s="358"/>
      <c r="BB425" s="408"/>
      <c r="BC425" s="358"/>
      <c r="BD425" s="358"/>
      <c r="BE425" s="358"/>
      <c r="BF425" s="358"/>
      <c r="BG425" s="358"/>
      <c r="BH425" s="358"/>
      <c r="BI425" s="358"/>
      <c r="BJ425" s="358"/>
      <c r="BK425" s="358"/>
      <c r="BL425" s="358"/>
      <c r="BM425" s="358"/>
      <c r="BN425" s="358"/>
      <c r="BO425" s="358"/>
      <c r="BP425" s="358"/>
      <c r="BQ425" s="358"/>
      <c r="BR425" s="358"/>
      <c r="BS425" s="358"/>
      <c r="BT425" s="358"/>
      <c r="BU425" s="358"/>
      <c r="BV425" s="358"/>
      <c r="BW425" s="358"/>
      <c r="BX425" s="358"/>
      <c r="BY425" s="358"/>
      <c r="BZ425" s="359"/>
      <c r="CA425" s="359"/>
      <c r="CB425" s="359"/>
      <c r="CC425" s="359"/>
      <c r="CD425" s="359"/>
      <c r="CE425" s="359"/>
      <c r="CF425" s="359"/>
      <c r="CG425" s="359"/>
      <c r="CH425" s="359"/>
      <c r="CI425" s="359"/>
      <c r="CJ425" s="359"/>
      <c r="CK425" s="359"/>
      <c r="CL425" s="359"/>
      <c r="CM425" s="359"/>
      <c r="CN425" s="359"/>
      <c r="CO425" s="359"/>
      <c r="CP425" s="359"/>
      <c r="CQ425" s="359"/>
      <c r="CR425" s="359"/>
      <c r="CS425" s="359"/>
      <c r="CT425" s="359"/>
      <c r="CU425" s="359"/>
      <c r="CV425" s="359"/>
      <c r="CW425" s="359"/>
      <c r="CX425" s="359"/>
      <c r="CY425" s="359"/>
      <c r="CZ425" s="359"/>
    </row>
    <row r="426" s="363" customFormat="true" ht="25.15" customHeight="true" x14ac:dyDescent="0.2">
      <c r="B426" s="971"/>
      <c r="C426" s="1049" t="s">
        <v>583</v>
      </c>
      <c r="D426" s="1050"/>
      <c r="E426" s="875">
        <v>0.30867953927721087</v>
      </c>
      <c r="F426" s="605"/>
      <c r="G426" s="605"/>
      <c r="H426" s="1050" t="s">
        <v>513</v>
      </c>
      <c r="I426" s="1050"/>
      <c r="J426" s="876">
        <v>-0.28569168997495897</v>
      </c>
      <c r="K426" s="605"/>
      <c r="L426" s="605"/>
      <c r="M426" s="1050" t="s">
        <v>582</v>
      </c>
      <c r="N426" s="1050"/>
      <c r="O426" s="877">
        <v>-0.28224649430887883</v>
      </c>
      <c r="P426" s="605"/>
      <c r="Q426" s="605"/>
      <c r="AW426" s="356"/>
      <c r="AX426" s="356"/>
      <c r="AY426" s="356"/>
      <c r="AZ426" s="356"/>
      <c r="BA426" s="358"/>
      <c r="BB426" s="408"/>
      <c r="BC426" s="358"/>
      <c r="BD426" s="358"/>
      <c r="BE426" s="358"/>
      <c r="BF426" s="358"/>
      <c r="BG426" s="358"/>
      <c r="BH426" s="358"/>
      <c r="BI426" s="358"/>
      <c r="BJ426" s="358"/>
      <c r="BK426" s="358"/>
      <c r="BL426" s="358"/>
      <c r="BM426" s="358"/>
      <c r="BN426" s="358"/>
      <c r="BO426" s="358"/>
      <c r="BP426" s="358"/>
      <c r="BQ426" s="358"/>
      <c r="BR426" s="358"/>
      <c r="BS426" s="358"/>
      <c r="BT426" s="358"/>
      <c r="BU426" s="358"/>
      <c r="BV426" s="358"/>
      <c r="BW426" s="358"/>
      <c r="BX426" s="358"/>
      <c r="BY426" s="358"/>
      <c r="BZ426" s="359"/>
      <c r="CA426" s="359"/>
      <c r="CB426" s="359"/>
      <c r="CC426" s="359"/>
      <c r="CD426" s="359"/>
      <c r="CE426" s="359"/>
      <c r="CF426" s="359"/>
      <c r="CG426" s="359"/>
      <c r="CH426" s="359"/>
      <c r="CI426" s="359"/>
      <c r="CJ426" s="359"/>
      <c r="CK426" s="359"/>
      <c r="CL426" s="359"/>
      <c r="CM426" s="359"/>
      <c r="CN426" s="359"/>
      <c r="CO426" s="359"/>
      <c r="CP426" s="359"/>
      <c r="CQ426" s="359"/>
      <c r="CR426" s="359"/>
      <c r="CS426" s="359"/>
      <c r="CT426" s="359"/>
      <c r="CU426" s="359"/>
      <c r="CV426" s="359"/>
      <c r="CW426" s="359"/>
      <c r="CX426" s="359"/>
      <c r="CY426" s="359"/>
      <c r="CZ426" s="359"/>
    </row>
    <row r="427" s="363" customFormat="true" ht="25.15" customHeight="true" x14ac:dyDescent="0.2">
      <c r="B427" s="971"/>
      <c r="C427" s="1049" t="s">
        <v>512</v>
      </c>
      <c r="D427" s="1050"/>
      <c r="E427" s="875">
        <v>-0.2895659889503488</v>
      </c>
      <c r="F427" s="605"/>
      <c r="G427" s="605"/>
      <c r="H427" s="1050" t="s">
        <v>582</v>
      </c>
      <c r="I427" s="1050"/>
      <c r="J427" s="876">
        <v>-0.28236632130945571</v>
      </c>
      <c r="K427" s="605"/>
      <c r="L427" s="605"/>
      <c r="M427" s="1050" t="s">
        <v>581</v>
      </c>
      <c r="N427" s="1050"/>
      <c r="O427" s="877">
        <v>0.2744678281424332</v>
      </c>
      <c r="P427" s="605"/>
      <c r="Q427" s="605"/>
      <c r="AW427" s="356"/>
      <c r="AX427" s="356"/>
      <c r="AY427" s="356"/>
      <c r="AZ427" s="356"/>
      <c r="BA427" s="358"/>
      <c r="BB427" s="408"/>
      <c r="BC427" s="358"/>
      <c r="BD427" s="358"/>
      <c r="BE427" s="358"/>
      <c r="BF427" s="358"/>
      <c r="BG427" s="358"/>
      <c r="BH427" s="358"/>
      <c r="BI427" s="358"/>
      <c r="BJ427" s="358"/>
      <c r="BK427" s="358"/>
      <c r="BL427" s="358"/>
      <c r="BM427" s="358"/>
      <c r="BN427" s="358"/>
      <c r="BO427" s="358"/>
      <c r="BP427" s="358"/>
      <c r="BQ427" s="358"/>
      <c r="BR427" s="358"/>
      <c r="BS427" s="358"/>
      <c r="BT427" s="358"/>
      <c r="BU427" s="358"/>
      <c r="BV427" s="358"/>
      <c r="BW427" s="358"/>
      <c r="BX427" s="358"/>
      <c r="BY427" s="358"/>
      <c r="BZ427" s="359"/>
      <c r="CA427" s="359"/>
      <c r="CB427" s="359"/>
      <c r="CC427" s="359"/>
      <c r="CD427" s="359"/>
      <c r="CE427" s="359"/>
      <c r="CF427" s="359"/>
      <c r="CG427" s="359"/>
      <c r="CH427" s="359"/>
      <c r="CI427" s="359"/>
      <c r="CJ427" s="359"/>
      <c r="CK427" s="359"/>
      <c r="CL427" s="359"/>
      <c r="CM427" s="359"/>
      <c r="CN427" s="359"/>
      <c r="CO427" s="359"/>
      <c r="CP427" s="359"/>
      <c r="CQ427" s="359"/>
      <c r="CR427" s="359"/>
      <c r="CS427" s="359"/>
      <c r="CT427" s="359"/>
      <c r="CU427" s="359"/>
      <c r="CV427" s="359"/>
      <c r="CW427" s="359"/>
      <c r="CX427" s="359"/>
      <c r="CY427" s="359"/>
      <c r="CZ427" s="359"/>
    </row>
    <row r="428" s="363" customFormat="true" ht="25.15" customHeight="true" x14ac:dyDescent="0.2">
      <c r="B428" s="971"/>
      <c r="C428" s="1049" t="s">
        <v>584</v>
      </c>
      <c r="D428" s="1050"/>
      <c r="E428" s="875">
        <v>0.28804660407151855</v>
      </c>
      <c r="F428" s="605"/>
      <c r="G428" s="605"/>
      <c r="H428" s="1050" t="s">
        <v>508</v>
      </c>
      <c r="I428" s="1050"/>
      <c r="J428" s="876">
        <v>0.28073862251839438</v>
      </c>
      <c r="K428" s="605"/>
      <c r="L428" s="605"/>
      <c r="M428" s="1050" t="s">
        <v>583</v>
      </c>
      <c r="N428" s="1050"/>
      <c r="O428" s="877">
        <v>0.26996680797777128</v>
      </c>
      <c r="P428" s="605"/>
      <c r="Q428" s="605"/>
      <c r="AW428" s="356"/>
      <c r="AX428" s="356"/>
      <c r="AY428" s="356"/>
      <c r="AZ428" s="356"/>
      <c r="BA428" s="358"/>
      <c r="BB428" s="408"/>
      <c r="BC428" s="358"/>
      <c r="BD428" s="358"/>
      <c r="BE428" s="358"/>
      <c r="BF428" s="358"/>
      <c r="BG428" s="358"/>
      <c r="BH428" s="358"/>
      <c r="BI428" s="358"/>
      <c r="BJ428" s="358"/>
      <c r="BK428" s="358"/>
      <c r="BL428" s="358"/>
      <c r="BM428" s="358"/>
      <c r="BN428" s="358"/>
      <c r="BO428" s="358"/>
      <c r="BP428" s="358"/>
      <c r="BQ428" s="358"/>
      <c r="BR428" s="358"/>
      <c r="BS428" s="358"/>
      <c r="BT428" s="358"/>
      <c r="BU428" s="358"/>
      <c r="BV428" s="358"/>
      <c r="BW428" s="358"/>
      <c r="BX428" s="358"/>
      <c r="BY428" s="358"/>
      <c r="BZ428" s="359"/>
      <c r="CA428" s="359"/>
      <c r="CB428" s="359"/>
      <c r="CC428" s="359"/>
      <c r="CD428" s="359"/>
      <c r="CE428" s="359"/>
      <c r="CF428" s="359"/>
      <c r="CG428" s="359"/>
      <c r="CH428" s="359"/>
      <c r="CI428" s="359"/>
      <c r="CJ428" s="359"/>
      <c r="CK428" s="359"/>
      <c r="CL428" s="359"/>
      <c r="CM428" s="359"/>
      <c r="CN428" s="359"/>
      <c r="CO428" s="359"/>
      <c r="CP428" s="359"/>
      <c r="CQ428" s="359"/>
      <c r="CR428" s="359"/>
      <c r="CS428" s="359"/>
      <c r="CT428" s="359"/>
      <c r="CU428" s="359"/>
      <c r="CV428" s="359"/>
      <c r="CW428" s="359"/>
      <c r="CX428" s="359"/>
      <c r="CY428" s="359"/>
      <c r="CZ428" s="359"/>
    </row>
    <row r="429" s="363" customFormat="true" ht="25.15" customHeight="true" x14ac:dyDescent="0.2">
      <c r="B429" s="971"/>
      <c r="C429" s="1049" t="s">
        <v>230</v>
      </c>
      <c r="D429" s="1050"/>
      <c r="E429" s="875">
        <v>0.28639325732030885</v>
      </c>
      <c r="F429" s="605"/>
      <c r="G429" s="605"/>
      <c r="H429" s="1050" t="s">
        <v>531</v>
      </c>
      <c r="I429" s="1050"/>
      <c r="J429" s="876">
        <v>0.27638149414056773</v>
      </c>
      <c r="K429" s="605"/>
      <c r="L429" s="605"/>
      <c r="M429" s="1050" t="s">
        <v>230</v>
      </c>
      <c r="N429" s="1050"/>
      <c r="O429" s="877">
        <v>0.26976413517438885</v>
      </c>
      <c r="P429" s="605"/>
      <c r="Q429" s="605"/>
      <c r="AW429" s="356"/>
      <c r="AX429" s="356"/>
      <c r="AY429" s="356"/>
      <c r="AZ429" s="356"/>
      <c r="BA429" s="358"/>
      <c r="BB429" s="408"/>
      <c r="BC429" s="358"/>
      <c r="BD429" s="358"/>
      <c r="BE429" s="358"/>
      <c r="BF429" s="358"/>
      <c r="BG429" s="358"/>
      <c r="BH429" s="358"/>
      <c r="BI429" s="358"/>
      <c r="BJ429" s="358"/>
      <c r="BK429" s="358"/>
      <c r="BL429" s="358"/>
      <c r="BM429" s="358"/>
      <c r="BN429" s="358"/>
      <c r="BO429" s="358"/>
      <c r="BP429" s="358"/>
      <c r="BQ429" s="358"/>
      <c r="BR429" s="358"/>
      <c r="BS429" s="358"/>
      <c r="BT429" s="358"/>
      <c r="BU429" s="358"/>
      <c r="BV429" s="358"/>
      <c r="BW429" s="358"/>
      <c r="BX429" s="358"/>
      <c r="BY429" s="358"/>
      <c r="BZ429" s="359"/>
      <c r="CA429" s="359"/>
      <c r="CB429" s="359"/>
      <c r="CC429" s="359"/>
      <c r="CD429" s="359"/>
      <c r="CE429" s="359"/>
      <c r="CF429" s="359"/>
      <c r="CG429" s="359"/>
      <c r="CH429" s="359"/>
      <c r="CI429" s="359"/>
      <c r="CJ429" s="359"/>
      <c r="CK429" s="359"/>
      <c r="CL429" s="359"/>
      <c r="CM429" s="359"/>
      <c r="CN429" s="359"/>
      <c r="CO429" s="359"/>
      <c r="CP429" s="359"/>
      <c r="CQ429" s="359"/>
      <c r="CR429" s="359"/>
      <c r="CS429" s="359"/>
      <c r="CT429" s="359"/>
      <c r="CU429" s="359"/>
      <c r="CV429" s="359"/>
      <c r="CW429" s="359"/>
      <c r="CX429" s="359"/>
      <c r="CY429" s="359"/>
      <c r="CZ429" s="359"/>
    </row>
    <row r="430" s="363" customFormat="true" ht="25.15" customHeight="true" x14ac:dyDescent="0.2">
      <c r="B430" s="971"/>
      <c r="C430" s="1049" t="s">
        <v>585</v>
      </c>
      <c r="D430" s="1050"/>
      <c r="E430" s="875">
        <v>-0.18857473279102541</v>
      </c>
      <c r="F430" s="605"/>
      <c r="G430" s="605"/>
      <c r="H430" s="1050" t="s">
        <v>585</v>
      </c>
      <c r="I430" s="1050"/>
      <c r="J430" s="876">
        <v>-0.27395798572892599</v>
      </c>
      <c r="K430" s="605"/>
      <c r="L430" s="605"/>
      <c r="M430" s="1050" t="s">
        <v>459</v>
      </c>
      <c r="N430" s="1050"/>
      <c r="O430" s="877">
        <v>0.26265975154518112</v>
      </c>
      <c r="P430" s="605"/>
      <c r="Q430" s="605"/>
      <c r="AW430" s="356"/>
      <c r="AX430" s="356"/>
      <c r="AY430" s="356"/>
      <c r="AZ430" s="356"/>
      <c r="BA430" s="358"/>
      <c r="BB430" s="408"/>
      <c r="BC430" s="358"/>
      <c r="BD430" s="358"/>
      <c r="BE430" s="358"/>
      <c r="BF430" s="358"/>
      <c r="BG430" s="358"/>
      <c r="BH430" s="358"/>
      <c r="BI430" s="358"/>
      <c r="BJ430" s="358"/>
      <c r="BK430" s="358"/>
      <c r="BL430" s="358"/>
      <c r="BM430" s="358"/>
      <c r="BN430" s="358"/>
      <c r="BO430" s="358"/>
      <c r="BP430" s="358"/>
      <c r="BQ430" s="358"/>
      <c r="BR430" s="358"/>
      <c r="BS430" s="358"/>
      <c r="BT430" s="358"/>
      <c r="BU430" s="358"/>
      <c r="BV430" s="358"/>
      <c r="BW430" s="358"/>
      <c r="BX430" s="358"/>
      <c r="BY430" s="358"/>
      <c r="BZ430" s="359"/>
      <c r="CA430" s="359"/>
      <c r="CB430" s="359"/>
      <c r="CC430" s="359"/>
      <c r="CD430" s="359"/>
      <c r="CE430" s="359"/>
      <c r="CF430" s="359"/>
      <c r="CG430" s="359"/>
      <c r="CH430" s="359"/>
      <c r="CI430" s="359"/>
      <c r="CJ430" s="359"/>
      <c r="CK430" s="359"/>
      <c r="CL430" s="359"/>
      <c r="CM430" s="359"/>
      <c r="CN430" s="359"/>
      <c r="CO430" s="359"/>
      <c r="CP430" s="359"/>
      <c r="CQ430" s="359"/>
      <c r="CR430" s="359"/>
      <c r="CS430" s="359"/>
      <c r="CT430" s="359"/>
      <c r="CU430" s="359"/>
      <c r="CV430" s="359"/>
      <c r="CW430" s="359"/>
      <c r="CX430" s="359"/>
      <c r="CY430" s="359"/>
      <c r="CZ430" s="359"/>
    </row>
    <row r="431" s="363" customFormat="true" ht="25.15" customHeight="true" x14ac:dyDescent="0.2">
      <c r="B431" s="971"/>
      <c r="C431" s="1049" t="s">
        <v>243</v>
      </c>
      <c r="D431" s="1050"/>
      <c r="E431" s="875">
        <v>-0.18585073895564053</v>
      </c>
      <c r="F431" s="605"/>
      <c r="G431" s="605"/>
      <c r="H431" s="1050" t="s">
        <v>511</v>
      </c>
      <c r="I431" s="1050"/>
      <c r="J431" s="876">
        <v>0.27114817235142652</v>
      </c>
      <c r="K431" s="605"/>
      <c r="L431" s="605"/>
      <c r="M431" s="1050" t="s">
        <v>228</v>
      </c>
      <c r="N431" s="1050"/>
      <c r="O431" s="877">
        <v>0.26226290853121631</v>
      </c>
      <c r="P431" s="605"/>
      <c r="Q431" s="605"/>
      <c r="AW431" s="356"/>
      <c r="AX431" s="356"/>
      <c r="AY431" s="356"/>
      <c r="AZ431" s="356"/>
      <c r="BA431" s="358"/>
      <c r="BB431" s="408"/>
      <c r="BC431" s="358"/>
      <c r="BD431" s="358"/>
      <c r="BE431" s="358"/>
      <c r="BF431" s="358"/>
      <c r="BG431" s="358"/>
      <c r="BH431" s="358"/>
      <c r="BI431" s="358"/>
      <c r="BJ431" s="358"/>
      <c r="BK431" s="358"/>
      <c r="BL431" s="358"/>
      <c r="BM431" s="358"/>
      <c r="BN431" s="358"/>
      <c r="BO431" s="358"/>
      <c r="BP431" s="358"/>
      <c r="BQ431" s="358"/>
      <c r="BR431" s="358"/>
      <c r="BS431" s="358"/>
      <c r="BT431" s="358"/>
      <c r="BU431" s="358"/>
      <c r="BV431" s="358"/>
      <c r="BW431" s="358"/>
      <c r="BX431" s="358"/>
      <c r="BY431" s="358"/>
      <c r="BZ431" s="359"/>
      <c r="CA431" s="359"/>
      <c r="CB431" s="359"/>
      <c r="CC431" s="359"/>
      <c r="CD431" s="359"/>
      <c r="CE431" s="359"/>
      <c r="CF431" s="359"/>
      <c r="CG431" s="359"/>
      <c r="CH431" s="359"/>
      <c r="CI431" s="359"/>
      <c r="CJ431" s="359"/>
      <c r="CK431" s="359"/>
      <c r="CL431" s="359"/>
      <c r="CM431" s="359"/>
      <c r="CN431" s="359"/>
      <c r="CO431" s="359"/>
      <c r="CP431" s="359"/>
      <c r="CQ431" s="359"/>
      <c r="CR431" s="359"/>
      <c r="CS431" s="359"/>
      <c r="CT431" s="359"/>
      <c r="CU431" s="359"/>
      <c r="CV431" s="359"/>
      <c r="CW431" s="359"/>
      <c r="CX431" s="359"/>
      <c r="CY431" s="359"/>
      <c r="CZ431" s="359"/>
    </row>
    <row r="432" s="363" customFormat="true" ht="25.15" customHeight="true" x14ac:dyDescent="0.2">
      <c r="B432" s="971"/>
      <c r="C432" s="1049" t="s">
        <v>586</v>
      </c>
      <c r="D432" s="1050"/>
      <c r="E432" s="875">
        <v>-0.15518565149380181</v>
      </c>
      <c r="F432" s="605"/>
      <c r="G432" s="605"/>
      <c r="H432" s="1050" t="s">
        <v>558</v>
      </c>
      <c r="I432" s="1050"/>
      <c r="J432" s="876">
        <v>-0.25844620001188978</v>
      </c>
      <c r="K432" s="605"/>
      <c r="L432" s="605"/>
      <c r="M432" s="1050" t="s">
        <v>513</v>
      </c>
      <c r="N432" s="1050"/>
      <c r="O432" s="877">
        <v>-0.2446106390852453</v>
      </c>
      <c r="P432" s="605"/>
      <c r="Q432" s="605"/>
      <c r="AW432" s="356"/>
      <c r="AX432" s="356"/>
      <c r="AY432" s="356"/>
      <c r="AZ432" s="356"/>
      <c r="BA432" s="358"/>
      <c r="BB432" s="408"/>
      <c r="BC432" s="358"/>
      <c r="BD432" s="358"/>
      <c r="BE432" s="358"/>
      <c r="BF432" s="358"/>
      <c r="BG432" s="358"/>
      <c r="BH432" s="358"/>
      <c r="BI432" s="358"/>
      <c r="BJ432" s="358"/>
      <c r="BK432" s="358"/>
      <c r="BL432" s="358"/>
      <c r="BM432" s="358"/>
      <c r="BN432" s="358"/>
      <c r="BO432" s="358"/>
      <c r="BP432" s="358"/>
      <c r="BQ432" s="358"/>
      <c r="BR432" s="358"/>
      <c r="BS432" s="358"/>
      <c r="BT432" s="358"/>
      <c r="BU432" s="358"/>
      <c r="BV432" s="358"/>
      <c r="BW432" s="358"/>
      <c r="BX432" s="358"/>
      <c r="BY432" s="358"/>
      <c r="BZ432" s="359"/>
      <c r="CA432" s="359"/>
      <c r="CB432" s="359"/>
      <c r="CC432" s="359"/>
      <c r="CD432" s="359"/>
      <c r="CE432" s="359"/>
      <c r="CF432" s="359"/>
      <c r="CG432" s="359"/>
      <c r="CH432" s="359"/>
      <c r="CI432" s="359"/>
      <c r="CJ432" s="359"/>
      <c r="CK432" s="359"/>
      <c r="CL432" s="359"/>
      <c r="CM432" s="359"/>
      <c r="CN432" s="359"/>
      <c r="CO432" s="359"/>
      <c r="CP432" s="359"/>
      <c r="CQ432" s="359"/>
      <c r="CR432" s="359"/>
      <c r="CS432" s="359"/>
      <c r="CT432" s="359"/>
      <c r="CU432" s="359"/>
      <c r="CV432" s="359"/>
      <c r="CW432" s="359"/>
      <c r="CX432" s="359"/>
      <c r="CY432" s="359"/>
      <c r="CZ432" s="359"/>
    </row>
    <row r="433" s="363" customFormat="true" ht="25.15" customHeight="true" x14ac:dyDescent="0.2">
      <c r="B433" s="971"/>
      <c r="C433" s="1049" t="s">
        <v>517</v>
      </c>
      <c r="D433" s="1050"/>
      <c r="E433" s="875">
        <v>0.13785561791269701</v>
      </c>
      <c r="F433" s="605"/>
      <c r="G433" s="605"/>
      <c r="H433" s="1050" t="s">
        <v>545</v>
      </c>
      <c r="I433" s="1050"/>
      <c r="J433" s="876">
        <v>-0.25449002570590556</v>
      </c>
      <c r="K433" s="605"/>
      <c r="L433" s="605"/>
      <c r="M433" s="1050" t="s">
        <v>529</v>
      </c>
      <c r="N433" s="1050"/>
      <c r="O433" s="877">
        <v>-0.22220124434974975</v>
      </c>
      <c r="P433" s="605"/>
      <c r="Q433" s="605"/>
      <c r="AW433" s="356"/>
      <c r="AX433" s="356"/>
      <c r="AY433" s="356"/>
      <c r="AZ433" s="356"/>
      <c r="BA433" s="358"/>
      <c r="BB433" s="408"/>
      <c r="BC433" s="358"/>
      <c r="BD433" s="358"/>
      <c r="BE433" s="358"/>
      <c r="BF433" s="358"/>
      <c r="BG433" s="358"/>
      <c r="BH433" s="358"/>
      <c r="BI433" s="358"/>
      <c r="BJ433" s="358"/>
      <c r="BK433" s="358"/>
      <c r="BL433" s="358"/>
      <c r="BM433" s="358"/>
      <c r="BN433" s="358"/>
      <c r="BO433" s="358"/>
      <c r="BP433" s="358"/>
      <c r="BQ433" s="358"/>
      <c r="BR433" s="358"/>
      <c r="BS433" s="358"/>
      <c r="BT433" s="358"/>
      <c r="BU433" s="358"/>
      <c r="BV433" s="358"/>
      <c r="BW433" s="358"/>
      <c r="BX433" s="358"/>
      <c r="BY433" s="358"/>
      <c r="BZ433" s="359"/>
      <c r="CA433" s="359"/>
      <c r="CB433" s="359"/>
      <c r="CC433" s="359"/>
      <c r="CD433" s="359"/>
      <c r="CE433" s="359"/>
      <c r="CF433" s="359"/>
      <c r="CG433" s="359"/>
      <c r="CH433" s="359"/>
      <c r="CI433" s="359"/>
      <c r="CJ433" s="359"/>
      <c r="CK433" s="359"/>
      <c r="CL433" s="359"/>
      <c r="CM433" s="359"/>
      <c r="CN433" s="359"/>
      <c r="CO433" s="359"/>
      <c r="CP433" s="359"/>
      <c r="CQ433" s="359"/>
      <c r="CR433" s="359"/>
      <c r="CS433" s="359"/>
      <c r="CT433" s="359"/>
      <c r="CU433" s="359"/>
      <c r="CV433" s="359"/>
      <c r="CW433" s="359"/>
      <c r="CX433" s="359"/>
      <c r="CY433" s="359"/>
      <c r="CZ433" s="359"/>
    </row>
    <row r="434" s="363" customFormat="true" ht="25.15" customHeight="true" x14ac:dyDescent="0.2">
      <c r="B434" s="971"/>
      <c r="C434" s="1049" t="s">
        <v>587</v>
      </c>
      <c r="D434" s="1050"/>
      <c r="E434" s="875">
        <v>0.12681313078822931</v>
      </c>
      <c r="F434" s="605"/>
      <c r="G434" s="605"/>
      <c r="H434" s="1050" t="s">
        <v>514</v>
      </c>
      <c r="I434" s="1050"/>
      <c r="J434" s="876">
        <v>0.25359341374688898</v>
      </c>
      <c r="K434" s="605"/>
      <c r="L434" s="605"/>
      <c r="M434" s="1050" t="s">
        <v>536</v>
      </c>
      <c r="N434" s="1050"/>
      <c r="O434" s="877">
        <v>0.21780260848701624</v>
      </c>
      <c r="P434" s="605"/>
      <c r="Q434" s="605"/>
      <c r="AW434" s="356"/>
      <c r="AX434" s="356"/>
      <c r="AY434" s="356"/>
      <c r="AZ434" s="356"/>
      <c r="BA434" s="358"/>
      <c r="BB434" s="408"/>
      <c r="BC434" s="358"/>
      <c r="BD434" s="358"/>
      <c r="BE434" s="358"/>
      <c r="BF434" s="358"/>
      <c r="BG434" s="358"/>
      <c r="BH434" s="358"/>
      <c r="BI434" s="358"/>
      <c r="BJ434" s="358"/>
      <c r="BK434" s="358"/>
      <c r="BL434" s="358"/>
      <c r="BM434" s="358"/>
      <c r="BN434" s="358"/>
      <c r="BO434" s="358"/>
      <c r="BP434" s="358"/>
      <c r="BQ434" s="358"/>
      <c r="BR434" s="358"/>
      <c r="BS434" s="358"/>
      <c r="BT434" s="358"/>
      <c r="BU434" s="358"/>
      <c r="BV434" s="358"/>
      <c r="BW434" s="358"/>
      <c r="BX434" s="358"/>
      <c r="BY434" s="358"/>
      <c r="BZ434" s="359"/>
      <c r="CA434" s="359"/>
      <c r="CB434" s="359"/>
      <c r="CC434" s="359"/>
      <c r="CD434" s="359"/>
      <c r="CE434" s="359"/>
      <c r="CF434" s="359"/>
      <c r="CG434" s="359"/>
      <c r="CH434" s="359"/>
      <c r="CI434" s="359"/>
      <c r="CJ434" s="359"/>
      <c r="CK434" s="359"/>
      <c r="CL434" s="359"/>
      <c r="CM434" s="359"/>
      <c r="CN434" s="359"/>
      <c r="CO434" s="359"/>
      <c r="CP434" s="359"/>
      <c r="CQ434" s="359"/>
      <c r="CR434" s="359"/>
      <c r="CS434" s="359"/>
      <c r="CT434" s="359"/>
      <c r="CU434" s="359"/>
      <c r="CV434" s="359"/>
      <c r="CW434" s="359"/>
      <c r="CX434" s="359"/>
      <c r="CY434" s="359"/>
      <c r="CZ434" s="359"/>
    </row>
    <row r="435" s="363" customFormat="true" ht="25.15" customHeight="true" x14ac:dyDescent="0.2">
      <c r="B435" s="971"/>
      <c r="C435" s="1049" t="s">
        <v>588</v>
      </c>
      <c r="D435" s="1050"/>
      <c r="E435" s="875">
        <v>0.11933343482009745</v>
      </c>
      <c r="F435" s="605"/>
      <c r="G435" s="605"/>
      <c r="H435" s="1050" t="s">
        <v>526</v>
      </c>
      <c r="I435" s="1050"/>
      <c r="J435" s="876">
        <v>-0.25030701978487713</v>
      </c>
      <c r="K435" s="605"/>
      <c r="L435" s="605"/>
      <c r="M435" s="1050" t="s">
        <v>243</v>
      </c>
      <c r="N435" s="1050"/>
      <c r="O435" s="877">
        <v>-0.21772311682310846</v>
      </c>
      <c r="P435" s="605"/>
      <c r="Q435" s="605"/>
      <c r="AW435" s="356"/>
      <c r="AX435" s="356"/>
      <c r="AY435" s="356"/>
      <c r="AZ435" s="356"/>
      <c r="BA435" s="358"/>
      <c r="BB435" s="408"/>
      <c r="BC435" s="358"/>
      <c r="BD435" s="358"/>
      <c r="BE435" s="358"/>
      <c r="BF435" s="358"/>
      <c r="BG435" s="358"/>
      <c r="BH435" s="358"/>
      <c r="BI435" s="358"/>
      <c r="BJ435" s="358"/>
      <c r="BK435" s="358"/>
      <c r="BL435" s="358"/>
      <c r="BM435" s="358"/>
      <c r="BN435" s="358"/>
      <c r="BO435" s="358"/>
      <c r="BP435" s="358"/>
      <c r="BQ435" s="358"/>
      <c r="BR435" s="358"/>
      <c r="BS435" s="358"/>
      <c r="BT435" s="358"/>
      <c r="BU435" s="358"/>
      <c r="BV435" s="358"/>
      <c r="BW435" s="358"/>
      <c r="BX435" s="358"/>
      <c r="BY435" s="358"/>
      <c r="BZ435" s="359"/>
      <c r="CA435" s="359"/>
      <c r="CB435" s="359"/>
      <c r="CC435" s="359"/>
      <c r="CD435" s="359"/>
      <c r="CE435" s="359"/>
      <c r="CF435" s="359"/>
      <c r="CG435" s="359"/>
      <c r="CH435" s="359"/>
      <c r="CI435" s="359"/>
      <c r="CJ435" s="359"/>
      <c r="CK435" s="359"/>
      <c r="CL435" s="359"/>
      <c r="CM435" s="359"/>
      <c r="CN435" s="359"/>
      <c r="CO435" s="359"/>
      <c r="CP435" s="359"/>
      <c r="CQ435" s="359"/>
      <c r="CR435" s="359"/>
      <c r="CS435" s="359"/>
      <c r="CT435" s="359"/>
      <c r="CU435" s="359"/>
      <c r="CV435" s="359"/>
      <c r="CW435" s="359"/>
      <c r="CX435" s="359"/>
      <c r="CY435" s="359"/>
      <c r="CZ435" s="359"/>
    </row>
    <row r="436" s="363" customFormat="true" ht="25.15" customHeight="true" x14ac:dyDescent="0.2">
      <c r="B436" s="971"/>
      <c r="C436" s="1049" t="s">
        <v>528</v>
      </c>
      <c r="D436" s="1050"/>
      <c r="E436" s="875">
        <v>-0.10359552239056831</v>
      </c>
      <c r="F436" s="605"/>
      <c r="G436" s="605"/>
      <c r="H436" s="1050" t="s">
        <v>512</v>
      </c>
      <c r="I436" s="1050"/>
      <c r="J436" s="876">
        <v>-0.23117437881793459</v>
      </c>
      <c r="K436" s="605"/>
      <c r="L436" s="605"/>
      <c r="M436" s="1050" t="s">
        <v>584</v>
      </c>
      <c r="N436" s="1050"/>
      <c r="O436" s="877">
        <v>0.21341358613977995</v>
      </c>
      <c r="P436" s="605"/>
      <c r="Q436" s="605"/>
      <c r="AW436" s="356"/>
      <c r="AX436" s="356"/>
      <c r="AY436" s="356"/>
      <c r="AZ436" s="356"/>
      <c r="BA436" s="358"/>
      <c r="BB436" s="408"/>
      <c r="BC436" s="358"/>
      <c r="BD436" s="358"/>
      <c r="BE436" s="358"/>
      <c r="BF436" s="358"/>
      <c r="BG436" s="358"/>
      <c r="BH436" s="358"/>
      <c r="BI436" s="358"/>
      <c r="BJ436" s="358"/>
      <c r="BK436" s="358"/>
      <c r="BL436" s="358"/>
      <c r="BM436" s="358"/>
      <c r="BN436" s="358"/>
      <c r="BO436" s="358"/>
      <c r="BP436" s="358"/>
      <c r="BQ436" s="358"/>
      <c r="BR436" s="358"/>
      <c r="BS436" s="358"/>
      <c r="BT436" s="358"/>
      <c r="BU436" s="358"/>
      <c r="BV436" s="358"/>
      <c r="BW436" s="358"/>
      <c r="BX436" s="358"/>
      <c r="BY436" s="358"/>
      <c r="BZ436" s="359"/>
      <c r="CA436" s="359"/>
      <c r="CB436" s="359"/>
      <c r="CC436" s="359"/>
      <c r="CD436" s="359"/>
      <c r="CE436" s="359"/>
      <c r="CF436" s="359"/>
      <c r="CG436" s="359"/>
      <c r="CH436" s="359"/>
      <c r="CI436" s="359"/>
      <c r="CJ436" s="359"/>
      <c r="CK436" s="359"/>
      <c r="CL436" s="359"/>
      <c r="CM436" s="359"/>
      <c r="CN436" s="359"/>
      <c r="CO436" s="359"/>
      <c r="CP436" s="359"/>
      <c r="CQ436" s="359"/>
      <c r="CR436" s="359"/>
      <c r="CS436" s="359"/>
      <c r="CT436" s="359"/>
      <c r="CU436" s="359"/>
      <c r="CV436" s="359"/>
      <c r="CW436" s="359"/>
      <c r="CX436" s="359"/>
      <c r="CY436" s="359"/>
      <c r="CZ436" s="359"/>
    </row>
    <row r="437" s="363" customFormat="true" ht="25.15" customHeight="true" x14ac:dyDescent="0.2">
      <c r="B437" s="971"/>
      <c r="C437" s="1049" t="s">
        <v>546</v>
      </c>
      <c r="D437" s="1050"/>
      <c r="E437" s="875">
        <v>-9.9660069969586831E-2</v>
      </c>
      <c r="F437" s="605"/>
      <c r="G437" s="605"/>
      <c r="H437" s="1050" t="s">
        <v>510</v>
      </c>
      <c r="I437" s="1050"/>
      <c r="J437" s="876">
        <v>0.22928179372457913</v>
      </c>
      <c r="K437" s="605"/>
      <c r="L437" s="605"/>
      <c r="M437" s="1050" t="s">
        <v>555</v>
      </c>
      <c r="N437" s="1050"/>
      <c r="O437" s="877">
        <v>-0.20615711737257625</v>
      </c>
      <c r="P437" s="605"/>
      <c r="Q437" s="605"/>
      <c r="AW437" s="356"/>
      <c r="AX437" s="356"/>
      <c r="AY437" s="356"/>
      <c r="AZ437" s="356"/>
      <c r="BA437" s="358"/>
      <c r="BB437" s="408"/>
      <c r="BC437" s="358"/>
      <c r="BD437" s="358"/>
      <c r="BE437" s="358"/>
      <c r="BF437" s="358"/>
      <c r="BG437" s="358"/>
      <c r="BH437" s="358"/>
      <c r="BI437" s="358"/>
      <c r="BJ437" s="358"/>
      <c r="BK437" s="358"/>
      <c r="BL437" s="358"/>
      <c r="BM437" s="358"/>
      <c r="BN437" s="358"/>
      <c r="BO437" s="358"/>
      <c r="BP437" s="358"/>
      <c r="BQ437" s="358"/>
      <c r="BR437" s="358"/>
      <c r="BS437" s="358"/>
      <c r="BT437" s="358"/>
      <c r="BU437" s="358"/>
      <c r="BV437" s="358"/>
      <c r="BW437" s="358"/>
      <c r="BX437" s="358"/>
      <c r="BY437" s="358"/>
      <c r="BZ437" s="359"/>
      <c r="CA437" s="359"/>
      <c r="CB437" s="359"/>
      <c r="CC437" s="359"/>
      <c r="CD437" s="359"/>
      <c r="CE437" s="359"/>
      <c r="CF437" s="359"/>
      <c r="CG437" s="359"/>
      <c r="CH437" s="359"/>
      <c r="CI437" s="359"/>
      <c r="CJ437" s="359"/>
      <c r="CK437" s="359"/>
      <c r="CL437" s="359"/>
      <c r="CM437" s="359"/>
      <c r="CN437" s="359"/>
      <c r="CO437" s="359"/>
      <c r="CP437" s="359"/>
      <c r="CQ437" s="359"/>
      <c r="CR437" s="359"/>
      <c r="CS437" s="359"/>
      <c r="CT437" s="359"/>
      <c r="CU437" s="359"/>
      <c r="CV437" s="359"/>
      <c r="CW437" s="359"/>
      <c r="CX437" s="359"/>
      <c r="CY437" s="359"/>
      <c r="CZ437" s="359"/>
    </row>
    <row r="438" s="363" customFormat="true" ht="25.15" customHeight="true" x14ac:dyDescent="0.2">
      <c r="B438" s="971"/>
      <c r="C438" s="1049" t="s">
        <v>234</v>
      </c>
      <c r="D438" s="1050"/>
      <c r="E438" s="875">
        <v>9.5911756026986691E-2</v>
      </c>
      <c r="F438" s="605"/>
      <c r="G438" s="605"/>
      <c r="H438" s="1050" t="s">
        <v>228</v>
      </c>
      <c r="I438" s="1050"/>
      <c r="J438" s="876">
        <v>0.21954906606228405</v>
      </c>
      <c r="K438" s="605"/>
      <c r="L438" s="605"/>
      <c r="M438" s="1050" t="s">
        <v>535</v>
      </c>
      <c r="N438" s="1050"/>
      <c r="O438" s="877">
        <v>-0.20050031953066044</v>
      </c>
      <c r="P438" s="605"/>
      <c r="Q438" s="605"/>
      <c r="AW438" s="356"/>
      <c r="AX438" s="356"/>
      <c r="AY438" s="356"/>
      <c r="AZ438" s="356"/>
      <c r="BA438" s="358"/>
      <c r="BB438" s="408"/>
      <c r="BC438" s="358"/>
      <c r="BD438" s="358"/>
      <c r="BE438" s="358"/>
      <c r="BF438" s="358"/>
      <c r="BG438" s="358"/>
      <c r="BH438" s="358"/>
      <c r="BI438" s="358"/>
      <c r="BJ438" s="358"/>
      <c r="BK438" s="358"/>
      <c r="BL438" s="358"/>
      <c r="BM438" s="358"/>
      <c r="BN438" s="358"/>
      <c r="BO438" s="358"/>
      <c r="BP438" s="358"/>
      <c r="BQ438" s="358"/>
      <c r="BR438" s="358"/>
      <c r="BS438" s="358"/>
      <c r="BT438" s="358"/>
      <c r="BU438" s="358"/>
      <c r="BV438" s="358"/>
      <c r="BW438" s="358"/>
      <c r="BX438" s="358"/>
      <c r="BY438" s="358"/>
      <c r="BZ438" s="359"/>
      <c r="CA438" s="359"/>
      <c r="CB438" s="359"/>
      <c r="CC438" s="359"/>
      <c r="CD438" s="359"/>
      <c r="CE438" s="359"/>
      <c r="CF438" s="359"/>
      <c r="CG438" s="359"/>
      <c r="CH438" s="359"/>
      <c r="CI438" s="359"/>
      <c r="CJ438" s="359"/>
      <c r="CK438" s="359"/>
      <c r="CL438" s="359"/>
      <c r="CM438" s="359"/>
      <c r="CN438" s="359"/>
      <c r="CO438" s="359"/>
      <c r="CP438" s="359"/>
      <c r="CQ438" s="359"/>
      <c r="CR438" s="359"/>
      <c r="CS438" s="359"/>
      <c r="CT438" s="359"/>
      <c r="CU438" s="359"/>
      <c r="CV438" s="359"/>
      <c r="CW438" s="359"/>
      <c r="CX438" s="359"/>
      <c r="CY438" s="359"/>
      <c r="CZ438" s="359"/>
    </row>
    <row r="439" s="363" customFormat="true" ht="25.15" customHeight="true" x14ac:dyDescent="0.2">
      <c r="B439" s="971"/>
      <c r="C439" s="1049" t="s">
        <v>524</v>
      </c>
      <c r="D439" s="1050"/>
      <c r="E439" s="875">
        <v>8.5612121553772805E-2</v>
      </c>
      <c r="F439" s="605"/>
      <c r="G439" s="605"/>
      <c r="H439" s="1050" t="s">
        <v>584</v>
      </c>
      <c r="I439" s="1050"/>
      <c r="J439" s="876">
        <v>0.21945345438049838</v>
      </c>
      <c r="K439" s="605"/>
      <c r="L439" s="605"/>
      <c r="M439" s="1050" t="s">
        <v>531</v>
      </c>
      <c r="N439" s="1050"/>
      <c r="O439" s="877">
        <v>0.19464416108456631</v>
      </c>
      <c r="P439" s="605"/>
      <c r="Q439" s="605"/>
      <c r="AW439" s="356"/>
      <c r="AX439" s="356"/>
      <c r="AY439" s="356"/>
      <c r="AZ439" s="356"/>
      <c r="BA439" s="358"/>
      <c r="BB439" s="408"/>
      <c r="BC439" s="358"/>
      <c r="BD439" s="358"/>
      <c r="BE439" s="358"/>
      <c r="BF439" s="358"/>
      <c r="BG439" s="358"/>
      <c r="BH439" s="358"/>
      <c r="BI439" s="358"/>
      <c r="BJ439" s="358"/>
      <c r="BK439" s="358"/>
      <c r="BL439" s="358"/>
      <c r="BM439" s="358"/>
      <c r="BN439" s="358"/>
      <c r="BO439" s="358"/>
      <c r="BP439" s="358"/>
      <c r="BQ439" s="358"/>
      <c r="BR439" s="358"/>
      <c r="BS439" s="358"/>
      <c r="BT439" s="358"/>
      <c r="BU439" s="358"/>
      <c r="BV439" s="358"/>
      <c r="BW439" s="358"/>
      <c r="BX439" s="358"/>
      <c r="BY439" s="358"/>
      <c r="BZ439" s="359"/>
      <c r="CA439" s="359"/>
      <c r="CB439" s="359"/>
      <c r="CC439" s="359"/>
      <c r="CD439" s="359"/>
      <c r="CE439" s="359"/>
      <c r="CF439" s="359"/>
      <c r="CG439" s="359"/>
      <c r="CH439" s="359"/>
      <c r="CI439" s="359"/>
      <c r="CJ439" s="359"/>
      <c r="CK439" s="359"/>
      <c r="CL439" s="359"/>
      <c r="CM439" s="359"/>
      <c r="CN439" s="359"/>
      <c r="CO439" s="359"/>
      <c r="CP439" s="359"/>
      <c r="CQ439" s="359"/>
      <c r="CR439" s="359"/>
      <c r="CS439" s="359"/>
      <c r="CT439" s="359"/>
      <c r="CU439" s="359"/>
      <c r="CV439" s="359"/>
      <c r="CW439" s="359"/>
      <c r="CX439" s="359"/>
      <c r="CY439" s="359"/>
      <c r="CZ439" s="359"/>
    </row>
    <row r="440" s="363" customFormat="true" ht="25.15" customHeight="true" x14ac:dyDescent="0.2">
      <c r="B440" s="971"/>
      <c r="C440" s="1049" t="s">
        <v>238</v>
      </c>
      <c r="D440" s="1050"/>
      <c r="E440" s="875">
        <v>-7.9939627908044986E-2</v>
      </c>
      <c r="F440" s="605"/>
      <c r="G440" s="605"/>
      <c r="H440" s="1050" t="s">
        <v>238</v>
      </c>
      <c r="I440" s="1050"/>
      <c r="J440" s="876">
        <v>-0.21359315362305029</v>
      </c>
      <c r="K440" s="605"/>
      <c r="L440" s="605"/>
      <c r="M440" s="1050" t="s">
        <v>553</v>
      </c>
      <c r="N440" s="1050"/>
      <c r="O440" s="877">
        <v>-0.16644426806794621</v>
      </c>
      <c r="P440" s="605"/>
      <c r="Q440" s="605"/>
      <c r="AW440" s="356"/>
      <c r="AX440" s="356"/>
      <c r="AY440" s="356"/>
      <c r="AZ440" s="356"/>
      <c r="BA440" s="358"/>
      <c r="BB440" s="408"/>
      <c r="BC440" s="358"/>
      <c r="BD440" s="358"/>
      <c r="BE440" s="358"/>
      <c r="BF440" s="358"/>
      <c r="BG440" s="358"/>
      <c r="BH440" s="358"/>
      <c r="BI440" s="358"/>
      <c r="BJ440" s="358"/>
      <c r="BK440" s="358"/>
      <c r="BL440" s="358"/>
      <c r="BM440" s="358"/>
      <c r="BN440" s="358"/>
      <c r="BO440" s="358"/>
      <c r="BP440" s="358"/>
      <c r="BQ440" s="358"/>
      <c r="BR440" s="358"/>
      <c r="BS440" s="358"/>
      <c r="BT440" s="358"/>
      <c r="BU440" s="358"/>
      <c r="BV440" s="358"/>
      <c r="BW440" s="358"/>
      <c r="BX440" s="358"/>
      <c r="BY440" s="358"/>
      <c r="BZ440" s="359"/>
      <c r="CA440" s="359"/>
      <c r="CB440" s="359"/>
      <c r="CC440" s="359"/>
      <c r="CD440" s="359"/>
      <c r="CE440" s="359"/>
      <c r="CF440" s="359"/>
      <c r="CG440" s="359"/>
      <c r="CH440" s="359"/>
      <c r="CI440" s="359"/>
      <c r="CJ440" s="359"/>
      <c r="CK440" s="359"/>
      <c r="CL440" s="359"/>
      <c r="CM440" s="359"/>
      <c r="CN440" s="359"/>
      <c r="CO440" s="359"/>
      <c r="CP440" s="359"/>
      <c r="CQ440" s="359"/>
      <c r="CR440" s="359"/>
      <c r="CS440" s="359"/>
      <c r="CT440" s="359"/>
      <c r="CU440" s="359"/>
      <c r="CV440" s="359"/>
      <c r="CW440" s="359"/>
      <c r="CX440" s="359"/>
      <c r="CY440" s="359"/>
      <c r="CZ440" s="359"/>
    </row>
    <row r="441" s="363" customFormat="true" ht="25.15" customHeight="true" x14ac:dyDescent="0.2">
      <c r="B441" s="971"/>
      <c r="C441" s="1049" t="s">
        <v>231</v>
      </c>
      <c r="D441" s="1050"/>
      <c r="E441" s="875">
        <v>7.72335535887443E-2</v>
      </c>
      <c r="F441" s="605"/>
      <c r="G441" s="605"/>
      <c r="H441" s="1050" t="s">
        <v>542</v>
      </c>
      <c r="I441" s="1050"/>
      <c r="J441" s="876">
        <v>-0.21190648850735452</v>
      </c>
      <c r="K441" s="605"/>
      <c r="L441" s="605"/>
      <c r="M441" s="1050" t="s">
        <v>534</v>
      </c>
      <c r="N441" s="1050"/>
      <c r="O441" s="877">
        <v>-0.15959071808903599</v>
      </c>
      <c r="P441" s="605"/>
      <c r="Q441" s="605"/>
      <c r="AW441" s="356"/>
      <c r="AX441" s="356"/>
      <c r="AY441" s="356"/>
      <c r="AZ441" s="356"/>
      <c r="BA441" s="358"/>
      <c r="BB441" s="408"/>
      <c r="BC441" s="358"/>
      <c r="BD441" s="358"/>
      <c r="BE441" s="358"/>
      <c r="BF441" s="358"/>
      <c r="BG441" s="358"/>
      <c r="BH441" s="358"/>
      <c r="BI441" s="358"/>
      <c r="BJ441" s="358"/>
      <c r="BK441" s="358"/>
      <c r="BL441" s="358"/>
      <c r="BM441" s="358"/>
      <c r="BN441" s="358"/>
      <c r="BO441" s="358"/>
      <c r="BP441" s="358"/>
      <c r="BQ441" s="358"/>
      <c r="BR441" s="358"/>
      <c r="BS441" s="358"/>
      <c r="BT441" s="358"/>
      <c r="BU441" s="358"/>
      <c r="BV441" s="358"/>
      <c r="BW441" s="358"/>
      <c r="BX441" s="358"/>
      <c r="BY441" s="358"/>
      <c r="BZ441" s="359"/>
      <c r="CA441" s="359"/>
      <c r="CB441" s="359"/>
      <c r="CC441" s="359"/>
      <c r="CD441" s="359"/>
      <c r="CE441" s="359"/>
      <c r="CF441" s="359"/>
      <c r="CG441" s="359"/>
      <c r="CH441" s="359"/>
      <c r="CI441" s="359"/>
      <c r="CJ441" s="359"/>
      <c r="CK441" s="359"/>
      <c r="CL441" s="359"/>
      <c r="CM441" s="359"/>
      <c r="CN441" s="359"/>
      <c r="CO441" s="359"/>
      <c r="CP441" s="359"/>
      <c r="CQ441" s="359"/>
      <c r="CR441" s="359"/>
      <c r="CS441" s="359"/>
      <c r="CT441" s="359"/>
      <c r="CU441" s="359"/>
      <c r="CV441" s="359"/>
      <c r="CW441" s="359"/>
      <c r="CX441" s="359"/>
      <c r="CY441" s="359"/>
      <c r="CZ441" s="359"/>
    </row>
    <row r="442" s="363" customFormat="true" ht="25.15" customHeight="true" x14ac:dyDescent="0.2">
      <c r="B442" s="971"/>
      <c r="C442" s="1049" t="s">
        <v>589</v>
      </c>
      <c r="D442" s="1050"/>
      <c r="E442" s="875">
        <v>7.6843458758518932E-2</v>
      </c>
      <c r="F442" s="605"/>
      <c r="G442" s="605"/>
      <c r="H442" s="1050" t="s">
        <v>521</v>
      </c>
      <c r="I442" s="1050"/>
      <c r="J442" s="876">
        <v>-0.20689862547659635</v>
      </c>
      <c r="K442" s="605"/>
      <c r="L442" s="605"/>
      <c r="M442" s="1050" t="s">
        <v>523</v>
      </c>
      <c r="N442" s="1050"/>
      <c r="O442" s="877">
        <v>-0.15482474114934761</v>
      </c>
      <c r="P442" s="605"/>
      <c r="Q442" s="605"/>
      <c r="AW442" s="356"/>
      <c r="AX442" s="356"/>
      <c r="AY442" s="356"/>
      <c r="AZ442" s="356"/>
      <c r="BA442" s="358"/>
      <c r="BB442" s="408"/>
      <c r="BC442" s="358"/>
      <c r="BD442" s="358"/>
      <c r="BE442" s="358"/>
      <c r="BF442" s="358"/>
      <c r="BG442" s="358"/>
      <c r="BH442" s="358"/>
      <c r="BI442" s="358"/>
      <c r="BJ442" s="358"/>
      <c r="BK442" s="358"/>
      <c r="BL442" s="358"/>
      <c r="BM442" s="358"/>
      <c r="BN442" s="358"/>
      <c r="BO442" s="358"/>
      <c r="BP442" s="358"/>
      <c r="BQ442" s="358"/>
      <c r="BR442" s="358"/>
      <c r="BS442" s="358"/>
      <c r="BT442" s="358"/>
      <c r="BU442" s="358"/>
      <c r="BV442" s="358"/>
      <c r="BW442" s="358"/>
      <c r="BX442" s="358"/>
      <c r="BY442" s="358"/>
      <c r="BZ442" s="359"/>
      <c r="CA442" s="359"/>
      <c r="CB442" s="359"/>
      <c r="CC442" s="359"/>
      <c r="CD442" s="359"/>
      <c r="CE442" s="359"/>
      <c r="CF442" s="359"/>
      <c r="CG442" s="359"/>
      <c r="CH442" s="359"/>
      <c r="CI442" s="359"/>
      <c r="CJ442" s="359"/>
      <c r="CK442" s="359"/>
      <c r="CL442" s="359"/>
      <c r="CM442" s="359"/>
      <c r="CN442" s="359"/>
      <c r="CO442" s="359"/>
      <c r="CP442" s="359"/>
      <c r="CQ442" s="359"/>
      <c r="CR442" s="359"/>
      <c r="CS442" s="359"/>
      <c r="CT442" s="359"/>
      <c r="CU442" s="359"/>
      <c r="CV442" s="359"/>
      <c r="CW442" s="359"/>
      <c r="CX442" s="359"/>
      <c r="CY442" s="359"/>
      <c r="CZ442" s="359"/>
    </row>
    <row r="443" s="363" customFormat="true" ht="25.15" customHeight="true" x14ac:dyDescent="0.2">
      <c r="B443" s="971"/>
      <c r="C443" s="1049" t="s">
        <v>556</v>
      </c>
      <c r="D443" s="1050"/>
      <c r="E443" s="875">
        <v>-4.5753830480275905E-2</v>
      </c>
      <c r="F443" s="605"/>
      <c r="G443" s="605"/>
      <c r="H443" s="1050" t="s">
        <v>538</v>
      </c>
      <c r="I443" s="1050"/>
      <c r="J443" s="876">
        <v>-0.20645365163445228</v>
      </c>
      <c r="K443" s="605"/>
      <c r="L443" s="605"/>
      <c r="M443" s="1050" t="s">
        <v>557</v>
      </c>
      <c r="N443" s="1050"/>
      <c r="O443" s="877">
        <v>0.1536659802380255</v>
      </c>
      <c r="P443" s="605"/>
      <c r="Q443" s="605"/>
      <c r="AW443" s="356"/>
      <c r="AX443" s="356"/>
      <c r="AY443" s="356"/>
      <c r="AZ443" s="356"/>
      <c r="BA443" s="358"/>
      <c r="BB443" s="408"/>
      <c r="BC443" s="358"/>
      <c r="BD443" s="358"/>
      <c r="BE443" s="358"/>
      <c r="BF443" s="358"/>
      <c r="BG443" s="358"/>
      <c r="BH443" s="358"/>
      <c r="BI443" s="358"/>
      <c r="BJ443" s="358"/>
      <c r="BK443" s="358"/>
      <c r="BL443" s="358"/>
      <c r="BM443" s="358"/>
      <c r="BN443" s="358"/>
      <c r="BO443" s="358"/>
      <c r="BP443" s="358"/>
      <c r="BQ443" s="358"/>
      <c r="BR443" s="358"/>
      <c r="BS443" s="358"/>
      <c r="BT443" s="358"/>
      <c r="BU443" s="358"/>
      <c r="BV443" s="358"/>
      <c r="BW443" s="358"/>
      <c r="BX443" s="358"/>
      <c r="BY443" s="358"/>
      <c r="BZ443" s="359"/>
      <c r="CA443" s="359"/>
      <c r="CB443" s="359"/>
      <c r="CC443" s="359"/>
      <c r="CD443" s="359"/>
      <c r="CE443" s="359"/>
      <c r="CF443" s="359"/>
      <c r="CG443" s="359"/>
      <c r="CH443" s="359"/>
      <c r="CI443" s="359"/>
      <c r="CJ443" s="359"/>
      <c r="CK443" s="359"/>
      <c r="CL443" s="359"/>
      <c r="CM443" s="359"/>
      <c r="CN443" s="359"/>
      <c r="CO443" s="359"/>
      <c r="CP443" s="359"/>
      <c r="CQ443" s="359"/>
      <c r="CR443" s="359"/>
      <c r="CS443" s="359"/>
      <c r="CT443" s="359"/>
      <c r="CU443" s="359"/>
      <c r="CV443" s="359"/>
      <c r="CW443" s="359"/>
      <c r="CX443" s="359"/>
      <c r="CY443" s="359"/>
      <c r="CZ443" s="359"/>
    </row>
    <row r="444" s="363" customFormat="true" ht="25.15" customHeight="true" x14ac:dyDescent="0.2">
      <c r="B444" s="971"/>
      <c r="C444" s="1049" t="s">
        <v>549</v>
      </c>
      <c r="D444" s="1050"/>
      <c r="E444" s="875">
        <v>-4.3733748547743943E-2</v>
      </c>
      <c r="F444" s="605"/>
      <c r="G444" s="605"/>
      <c r="H444" s="1050" t="s">
        <v>583</v>
      </c>
      <c r="I444" s="1050"/>
      <c r="J444" s="876">
        <v>0.2039397769159349</v>
      </c>
      <c r="K444" s="605"/>
      <c r="L444" s="605"/>
      <c r="M444" s="1050" t="s">
        <v>545</v>
      </c>
      <c r="N444" s="1050"/>
      <c r="O444" s="877">
        <v>-0.14002572640712393</v>
      </c>
      <c r="P444" s="605"/>
      <c r="Q444" s="605"/>
      <c r="AW444" s="356"/>
      <c r="AX444" s="356"/>
      <c r="AY444" s="356"/>
      <c r="AZ444" s="356"/>
      <c r="BA444" s="358"/>
      <c r="BB444" s="408"/>
      <c r="BC444" s="358"/>
      <c r="BD444" s="358"/>
      <c r="BE444" s="358"/>
      <c r="BF444" s="358"/>
      <c r="BG444" s="358"/>
      <c r="BH444" s="358"/>
      <c r="BI444" s="358"/>
      <c r="BJ444" s="358"/>
      <c r="BK444" s="358"/>
      <c r="BL444" s="358"/>
      <c r="BM444" s="358"/>
      <c r="BN444" s="358"/>
      <c r="BO444" s="358"/>
      <c r="BP444" s="358"/>
      <c r="BQ444" s="358"/>
      <c r="BR444" s="358"/>
      <c r="BS444" s="358"/>
      <c r="BT444" s="358"/>
      <c r="BU444" s="358"/>
      <c r="BV444" s="358"/>
      <c r="BW444" s="358"/>
      <c r="BX444" s="358"/>
      <c r="BY444" s="358"/>
      <c r="BZ444" s="359"/>
      <c r="CA444" s="359"/>
      <c r="CB444" s="359"/>
      <c r="CC444" s="359"/>
      <c r="CD444" s="359"/>
      <c r="CE444" s="359"/>
      <c r="CF444" s="359"/>
      <c r="CG444" s="359"/>
      <c r="CH444" s="359"/>
      <c r="CI444" s="359"/>
      <c r="CJ444" s="359"/>
      <c r="CK444" s="359"/>
      <c r="CL444" s="359"/>
      <c r="CM444" s="359"/>
      <c r="CN444" s="359"/>
      <c r="CO444" s="359"/>
      <c r="CP444" s="359"/>
      <c r="CQ444" s="359"/>
      <c r="CR444" s="359"/>
      <c r="CS444" s="359"/>
      <c r="CT444" s="359"/>
      <c r="CU444" s="359"/>
      <c r="CV444" s="359"/>
      <c r="CW444" s="359"/>
      <c r="CX444" s="359"/>
      <c r="CY444" s="359"/>
      <c r="CZ444" s="359"/>
    </row>
    <row r="445" s="363" customFormat="true" ht="25.15" customHeight="true" x14ac:dyDescent="0.2">
      <c r="B445" s="971"/>
      <c r="C445" s="1049" t="s">
        <v>590</v>
      </c>
      <c r="D445" s="1050"/>
      <c r="E445" s="875">
        <v>3.9919140032946818E-2</v>
      </c>
      <c r="F445" s="605"/>
      <c r="G445" s="605"/>
      <c r="H445" s="1050" t="s">
        <v>532</v>
      </c>
      <c r="I445" s="1050"/>
      <c r="J445" s="876">
        <v>-0.19737800924018598</v>
      </c>
      <c r="K445" s="605"/>
      <c r="L445" s="605"/>
      <c r="M445" s="1050" t="s">
        <v>220</v>
      </c>
      <c r="N445" s="1050"/>
      <c r="O445" s="877">
        <v>0.13983623890552124</v>
      </c>
      <c r="P445" s="605"/>
      <c r="Q445" s="605"/>
      <c r="AW445" s="356"/>
      <c r="AX445" s="356"/>
      <c r="AY445" s="356"/>
      <c r="AZ445" s="356"/>
      <c r="BA445" s="358"/>
      <c r="BB445" s="408"/>
      <c r="BC445" s="358"/>
      <c r="BD445" s="358"/>
      <c r="BE445" s="358"/>
      <c r="BF445" s="358"/>
      <c r="BG445" s="358"/>
      <c r="BH445" s="358"/>
      <c r="BI445" s="358"/>
      <c r="BJ445" s="358"/>
      <c r="BK445" s="358"/>
      <c r="BL445" s="358"/>
      <c r="BM445" s="358"/>
      <c r="BN445" s="358"/>
      <c r="BO445" s="358"/>
      <c r="BP445" s="358"/>
      <c r="BQ445" s="358"/>
      <c r="BR445" s="358"/>
      <c r="BS445" s="358"/>
      <c r="BT445" s="358"/>
      <c r="BU445" s="358"/>
      <c r="BV445" s="358"/>
      <c r="BW445" s="358"/>
      <c r="BX445" s="358"/>
      <c r="BY445" s="358"/>
      <c r="BZ445" s="359"/>
      <c r="CA445" s="359"/>
      <c r="CB445" s="359"/>
      <c r="CC445" s="359"/>
      <c r="CD445" s="359"/>
      <c r="CE445" s="359"/>
      <c r="CF445" s="359"/>
      <c r="CG445" s="359"/>
      <c r="CH445" s="359"/>
      <c r="CI445" s="359"/>
      <c r="CJ445" s="359"/>
      <c r="CK445" s="359"/>
      <c r="CL445" s="359"/>
      <c r="CM445" s="359"/>
      <c r="CN445" s="359"/>
      <c r="CO445" s="359"/>
      <c r="CP445" s="359"/>
      <c r="CQ445" s="359"/>
      <c r="CR445" s="359"/>
      <c r="CS445" s="359"/>
      <c r="CT445" s="359"/>
      <c r="CU445" s="359"/>
      <c r="CV445" s="359"/>
      <c r="CW445" s="359"/>
      <c r="CX445" s="359"/>
      <c r="CY445" s="359"/>
      <c r="CZ445" s="359"/>
    </row>
    <row r="446" s="363" customFormat="true" ht="25.15" customHeight="true" x14ac:dyDescent="0.2">
      <c r="C446" s="1049" t="s">
        <v>551</v>
      </c>
      <c r="D446" s="1050"/>
      <c r="E446" s="875">
        <v>-3.9397846558386226E-2</v>
      </c>
      <c r="F446" s="605"/>
      <c r="G446" s="605"/>
      <c r="H446" s="1050" t="s">
        <v>535</v>
      </c>
      <c r="I446" s="1050"/>
      <c r="J446" s="876">
        <v>-0.18209517921103793</v>
      </c>
      <c r="K446" s="605"/>
      <c r="L446" s="605"/>
      <c r="M446" s="1050" t="s">
        <v>524</v>
      </c>
      <c r="N446" s="1050"/>
      <c r="O446" s="877">
        <v>0.13717140395259503</v>
      </c>
      <c r="P446" s="605"/>
      <c r="Q446" s="605"/>
      <c r="AW446" s="356"/>
      <c r="AX446" s="356"/>
      <c r="AY446" s="356"/>
      <c r="AZ446" s="356"/>
      <c r="BA446" s="358"/>
      <c r="BB446" s="408"/>
      <c r="BC446" s="358"/>
      <c r="BD446" s="358"/>
      <c r="BE446" s="358"/>
      <c r="BF446" s="358"/>
      <c r="BG446" s="358"/>
      <c r="BH446" s="358"/>
      <c r="BI446" s="358"/>
      <c r="BJ446" s="358"/>
      <c r="BK446" s="358"/>
      <c r="BL446" s="358"/>
      <c r="BM446" s="358"/>
      <c r="BN446" s="358"/>
      <c r="BO446" s="358"/>
      <c r="BP446" s="358"/>
      <c r="BQ446" s="358"/>
      <c r="BR446" s="358"/>
      <c r="BS446" s="358"/>
      <c r="BT446" s="358"/>
      <c r="BU446" s="358"/>
      <c r="BV446" s="358"/>
      <c r="BW446" s="358"/>
      <c r="BX446" s="358"/>
      <c r="BY446" s="358"/>
      <c r="BZ446" s="359"/>
      <c r="CA446" s="359"/>
      <c r="CB446" s="359"/>
      <c r="CC446" s="359"/>
      <c r="CD446" s="359"/>
      <c r="CE446" s="359"/>
      <c r="CF446" s="359"/>
      <c r="CG446" s="359"/>
      <c r="CH446" s="359"/>
      <c r="CI446" s="359"/>
      <c r="CJ446" s="359"/>
      <c r="CK446" s="359"/>
      <c r="CL446" s="359"/>
      <c r="CM446" s="359"/>
      <c r="CN446" s="359"/>
      <c r="CO446" s="359"/>
      <c r="CP446" s="359"/>
      <c r="CQ446" s="359"/>
      <c r="CR446" s="359"/>
      <c r="CS446" s="359"/>
      <c r="CT446" s="359"/>
      <c r="CU446" s="359"/>
      <c r="CV446" s="359"/>
      <c r="CW446" s="359"/>
      <c r="CX446" s="359"/>
      <c r="CY446" s="359"/>
      <c r="CZ446" s="359"/>
    </row>
    <row r="447" s="363" customFormat="true" ht="25.15" customHeight="true" x14ac:dyDescent="0.2">
      <c r="C447" s="1049" t="s">
        <v>220</v>
      </c>
      <c r="D447" s="1050"/>
      <c r="E447" s="875">
        <v>3.7112877301153764E-2</v>
      </c>
      <c r="F447" s="605"/>
      <c r="G447" s="605"/>
      <c r="H447" s="1050" t="s">
        <v>591</v>
      </c>
      <c r="I447" s="1050"/>
      <c r="J447" s="876">
        <v>0.18017084845343867</v>
      </c>
      <c r="K447" s="605"/>
      <c r="L447" s="605"/>
      <c r="M447" s="1050" t="s">
        <v>474</v>
      </c>
      <c r="N447" s="1050"/>
      <c r="O447" s="877">
        <v>-0.13354419441395754</v>
      </c>
      <c r="P447" s="605"/>
      <c r="Q447" s="605"/>
      <c r="AW447" s="356"/>
      <c r="AX447" s="356"/>
      <c r="AY447" s="356"/>
      <c r="AZ447" s="356"/>
      <c r="BA447" s="358"/>
      <c r="BB447" s="408"/>
      <c r="BC447" s="358"/>
      <c r="BD447" s="358"/>
      <c r="BE447" s="358"/>
      <c r="BF447" s="358"/>
      <c r="BG447" s="358"/>
      <c r="BH447" s="358"/>
      <c r="BI447" s="358"/>
      <c r="BJ447" s="358"/>
      <c r="BK447" s="358"/>
      <c r="BL447" s="358"/>
      <c r="BM447" s="358"/>
      <c r="BN447" s="358"/>
      <c r="BO447" s="358"/>
      <c r="BP447" s="358"/>
      <c r="BQ447" s="358"/>
      <c r="BR447" s="358"/>
      <c r="BS447" s="358"/>
      <c r="BT447" s="358"/>
      <c r="BU447" s="358"/>
      <c r="BV447" s="358"/>
      <c r="BW447" s="358"/>
      <c r="BX447" s="358"/>
      <c r="BY447" s="358"/>
      <c r="BZ447" s="359"/>
      <c r="CA447" s="359"/>
      <c r="CB447" s="359"/>
      <c r="CC447" s="359"/>
      <c r="CD447" s="359"/>
      <c r="CE447" s="359"/>
      <c r="CF447" s="359"/>
      <c r="CG447" s="359"/>
      <c r="CH447" s="359"/>
      <c r="CI447" s="359"/>
      <c r="CJ447" s="359"/>
      <c r="CK447" s="359"/>
      <c r="CL447" s="359"/>
      <c r="CM447" s="359"/>
      <c r="CN447" s="359"/>
      <c r="CO447" s="359"/>
      <c r="CP447" s="359"/>
      <c r="CQ447" s="359"/>
      <c r="CR447" s="359"/>
      <c r="CS447" s="359"/>
      <c r="CT447" s="359"/>
      <c r="CU447" s="359"/>
      <c r="CV447" s="359"/>
      <c r="CW447" s="359"/>
      <c r="CX447" s="359"/>
      <c r="CY447" s="359"/>
      <c r="CZ447" s="359"/>
    </row>
    <row r="448" s="363" customFormat="true" ht="25.15" customHeight="true" x14ac:dyDescent="0.2">
      <c r="C448" s="1049" t="s">
        <v>478</v>
      </c>
      <c r="D448" s="1050"/>
      <c r="E448" s="875">
        <v>3.5386622807554724E-2</v>
      </c>
      <c r="F448" s="605"/>
      <c r="G448" s="605"/>
      <c r="H448" s="1050" t="s">
        <v>571</v>
      </c>
      <c r="I448" s="1050"/>
      <c r="J448" s="876">
        <v>-0.1771971556154249</v>
      </c>
      <c r="K448" s="605"/>
      <c r="L448" s="605"/>
      <c r="M448" s="1050" t="s">
        <v>548</v>
      </c>
      <c r="N448" s="1050"/>
      <c r="O448" s="877">
        <v>-0.13331900144260569</v>
      </c>
      <c r="P448" s="605"/>
      <c r="Q448" s="605"/>
      <c r="AW448" s="356"/>
      <c r="AX448" s="356"/>
      <c r="AY448" s="356"/>
      <c r="AZ448" s="356"/>
      <c r="BA448" s="358"/>
      <c r="BB448" s="408"/>
      <c r="BC448" s="358"/>
      <c r="BD448" s="358"/>
      <c r="BE448" s="358"/>
      <c r="BF448" s="358"/>
      <c r="BG448" s="358"/>
      <c r="BH448" s="358"/>
      <c r="BI448" s="358"/>
      <c r="BJ448" s="358"/>
      <c r="BK448" s="358"/>
      <c r="BL448" s="358"/>
      <c r="BM448" s="358"/>
      <c r="BN448" s="358"/>
      <c r="BO448" s="358"/>
      <c r="BP448" s="358"/>
      <c r="BQ448" s="358"/>
      <c r="BR448" s="358"/>
      <c r="BS448" s="358"/>
      <c r="BT448" s="358"/>
      <c r="BU448" s="358"/>
      <c r="BV448" s="358"/>
      <c r="BW448" s="358"/>
      <c r="BX448" s="358"/>
      <c r="BY448" s="358"/>
      <c r="BZ448" s="359"/>
      <c r="CA448" s="359"/>
      <c r="CB448" s="359"/>
      <c r="CC448" s="359"/>
      <c r="CD448" s="359"/>
      <c r="CE448" s="359"/>
      <c r="CF448" s="359"/>
      <c r="CG448" s="359"/>
      <c r="CH448" s="359"/>
      <c r="CI448" s="359"/>
      <c r="CJ448" s="359"/>
      <c r="CK448" s="359"/>
      <c r="CL448" s="359"/>
      <c r="CM448" s="359"/>
      <c r="CN448" s="359"/>
      <c r="CO448" s="359"/>
      <c r="CP448" s="359"/>
      <c r="CQ448" s="359"/>
      <c r="CR448" s="359"/>
      <c r="CS448" s="359"/>
      <c r="CT448" s="359"/>
      <c r="CU448" s="359"/>
      <c r="CV448" s="359"/>
      <c r="CW448" s="359"/>
      <c r="CX448" s="359"/>
      <c r="CY448" s="359"/>
      <c r="CZ448" s="359"/>
    </row>
    <row r="449" s="363" customFormat="true" ht="25.15" customHeight="true" x14ac:dyDescent="0.2">
      <c r="C449" s="1049" t="s">
        <v>474</v>
      </c>
      <c r="D449" s="1050"/>
      <c r="E449" s="875">
        <v>-3.4432846312065675E-2</v>
      </c>
      <c r="F449" s="605"/>
      <c r="G449" s="605"/>
      <c r="H449" s="1050" t="s">
        <v>540</v>
      </c>
      <c r="I449" s="1050"/>
      <c r="J449" s="876">
        <v>-0.17674985838853308</v>
      </c>
      <c r="K449" s="605"/>
      <c r="L449" s="605"/>
      <c r="M449" s="1050" t="s">
        <v>585</v>
      </c>
      <c r="N449" s="1050"/>
      <c r="O449" s="877">
        <v>-0.12830955915419706</v>
      </c>
      <c r="P449" s="605"/>
      <c r="Q449" s="605"/>
      <c r="AW449" s="356"/>
      <c r="AX449" s="356"/>
      <c r="AY449" s="356"/>
      <c r="AZ449" s="356"/>
      <c r="BA449" s="358"/>
      <c r="BB449" s="408"/>
      <c r="BC449" s="358"/>
      <c r="BD449" s="358"/>
      <c r="BE449" s="358"/>
      <c r="BF449" s="358"/>
      <c r="BG449" s="358"/>
      <c r="BH449" s="358"/>
      <c r="BI449" s="358"/>
      <c r="BJ449" s="358"/>
      <c r="BK449" s="358"/>
      <c r="BL449" s="358"/>
      <c r="BM449" s="358"/>
      <c r="BN449" s="358"/>
      <c r="BO449" s="358"/>
      <c r="BP449" s="358"/>
      <c r="BQ449" s="358"/>
      <c r="BR449" s="358"/>
      <c r="BS449" s="358"/>
      <c r="BT449" s="358"/>
      <c r="BU449" s="358"/>
      <c r="BV449" s="358"/>
      <c r="BW449" s="358"/>
      <c r="BX449" s="358"/>
      <c r="BY449" s="358"/>
      <c r="BZ449" s="359"/>
      <c r="CA449" s="359"/>
      <c r="CB449" s="359"/>
      <c r="CC449" s="359"/>
      <c r="CD449" s="359"/>
      <c r="CE449" s="359"/>
      <c r="CF449" s="359"/>
      <c r="CG449" s="359"/>
      <c r="CH449" s="359"/>
      <c r="CI449" s="359"/>
      <c r="CJ449" s="359"/>
      <c r="CK449" s="359"/>
      <c r="CL449" s="359"/>
      <c r="CM449" s="359"/>
      <c r="CN449" s="359"/>
      <c r="CO449" s="359"/>
      <c r="CP449" s="359"/>
      <c r="CQ449" s="359"/>
      <c r="CR449" s="359"/>
      <c r="CS449" s="359"/>
      <c r="CT449" s="359"/>
      <c r="CU449" s="359"/>
      <c r="CV449" s="359"/>
      <c r="CW449" s="359"/>
      <c r="CX449" s="359"/>
      <c r="CY449" s="359"/>
      <c r="CZ449" s="359"/>
    </row>
    <row r="450" s="363" customFormat="true" ht="25.15" customHeight="true" x14ac:dyDescent="0.2">
      <c r="C450" s="1049" t="s">
        <v>544</v>
      </c>
      <c r="D450" s="1050"/>
      <c r="E450" s="875">
        <v>3.3712433122964285E-2</v>
      </c>
      <c r="F450" s="605"/>
      <c r="G450" s="605"/>
      <c r="H450" s="1050" t="s">
        <v>534</v>
      </c>
      <c r="I450" s="1050"/>
      <c r="J450" s="876">
        <v>-0.16967858272316655</v>
      </c>
      <c r="K450" s="605"/>
      <c r="L450" s="605"/>
      <c r="M450" s="1050" t="s">
        <v>517</v>
      </c>
      <c r="N450" s="1050"/>
      <c r="O450" s="877">
        <v>0.12762729847408621</v>
      </c>
      <c r="P450" s="605"/>
      <c r="Q450" s="605"/>
      <c r="AW450" s="356"/>
      <c r="AX450" s="356"/>
      <c r="AY450" s="356"/>
      <c r="AZ450" s="356"/>
      <c r="BA450" s="358"/>
      <c r="BB450" s="408"/>
      <c r="BC450" s="358"/>
      <c r="BD450" s="358"/>
      <c r="BE450" s="358"/>
      <c r="BF450" s="358"/>
      <c r="BG450" s="358"/>
      <c r="BH450" s="358"/>
      <c r="BI450" s="358"/>
      <c r="BJ450" s="358"/>
      <c r="BK450" s="358"/>
      <c r="BL450" s="358"/>
      <c r="BM450" s="358"/>
      <c r="BN450" s="358"/>
      <c r="BO450" s="358"/>
      <c r="BP450" s="358"/>
      <c r="BQ450" s="358"/>
      <c r="BR450" s="358"/>
      <c r="BS450" s="358"/>
      <c r="BT450" s="358"/>
      <c r="BU450" s="358"/>
      <c r="BV450" s="358"/>
      <c r="BW450" s="358"/>
      <c r="BX450" s="358"/>
      <c r="BY450" s="358"/>
      <c r="BZ450" s="359"/>
      <c r="CA450" s="359"/>
      <c r="CB450" s="359"/>
      <c r="CC450" s="359"/>
      <c r="CD450" s="359"/>
      <c r="CE450" s="359"/>
      <c r="CF450" s="359"/>
      <c r="CG450" s="359"/>
      <c r="CH450" s="359"/>
      <c r="CI450" s="359"/>
      <c r="CJ450" s="359"/>
      <c r="CK450" s="359"/>
      <c r="CL450" s="359"/>
      <c r="CM450" s="359"/>
      <c r="CN450" s="359"/>
      <c r="CO450" s="359"/>
      <c r="CP450" s="359"/>
      <c r="CQ450" s="359"/>
      <c r="CR450" s="359"/>
      <c r="CS450" s="359"/>
      <c r="CT450" s="359"/>
      <c r="CU450" s="359"/>
      <c r="CV450" s="359"/>
      <c r="CW450" s="359"/>
      <c r="CX450" s="359"/>
      <c r="CY450" s="359"/>
      <c r="CZ450" s="359"/>
    </row>
    <row r="451" s="363" customFormat="true" ht="25.15" customHeight="true" x14ac:dyDescent="0.2">
      <c r="C451" s="1049" t="s">
        <v>541</v>
      </c>
      <c r="D451" s="1050"/>
      <c r="E451" s="875">
        <v>3.1875872441751378E-2</v>
      </c>
      <c r="F451" s="605"/>
      <c r="G451" s="605"/>
      <c r="H451" s="1050" t="s">
        <v>553</v>
      </c>
      <c r="I451" s="1050"/>
      <c r="J451" s="876">
        <v>-0.16353944136181145</v>
      </c>
      <c r="K451" s="605"/>
      <c r="L451" s="605"/>
      <c r="M451" s="1050" t="s">
        <v>234</v>
      </c>
      <c r="N451" s="1050"/>
      <c r="O451" s="877">
        <v>0.12628814097164431</v>
      </c>
      <c r="P451" s="605"/>
      <c r="Q451" s="605"/>
      <c r="AW451" s="356"/>
      <c r="AX451" s="356"/>
      <c r="AY451" s="356"/>
      <c r="AZ451" s="356"/>
      <c r="BA451" s="358"/>
      <c r="BB451" s="408"/>
      <c r="BC451" s="358"/>
      <c r="BD451" s="358"/>
      <c r="BE451" s="358"/>
      <c r="BF451" s="358"/>
      <c r="BG451" s="358"/>
      <c r="BH451" s="358"/>
      <c r="BI451" s="358"/>
      <c r="BJ451" s="358"/>
      <c r="BK451" s="358"/>
      <c r="BL451" s="358"/>
      <c r="BM451" s="358"/>
      <c r="BN451" s="358"/>
      <c r="BO451" s="358"/>
      <c r="BP451" s="358"/>
      <c r="BQ451" s="358"/>
      <c r="BR451" s="358"/>
      <c r="BS451" s="358"/>
      <c r="BT451" s="358"/>
      <c r="BU451" s="358"/>
      <c r="BV451" s="358"/>
      <c r="BW451" s="358"/>
      <c r="BX451" s="358"/>
      <c r="BY451" s="358"/>
      <c r="BZ451" s="359"/>
      <c r="CA451" s="359"/>
      <c r="CB451" s="359"/>
      <c r="CC451" s="359"/>
      <c r="CD451" s="359"/>
      <c r="CE451" s="359"/>
      <c r="CF451" s="359"/>
      <c r="CG451" s="359"/>
      <c r="CH451" s="359"/>
      <c r="CI451" s="359"/>
      <c r="CJ451" s="359"/>
      <c r="CK451" s="359"/>
      <c r="CL451" s="359"/>
      <c r="CM451" s="359"/>
      <c r="CN451" s="359"/>
      <c r="CO451" s="359"/>
      <c r="CP451" s="359"/>
      <c r="CQ451" s="359"/>
      <c r="CR451" s="359"/>
      <c r="CS451" s="359"/>
      <c r="CT451" s="359"/>
      <c r="CU451" s="359"/>
      <c r="CV451" s="359"/>
      <c r="CW451" s="359"/>
      <c r="CX451" s="359"/>
      <c r="CY451" s="359"/>
      <c r="CZ451" s="359"/>
    </row>
    <row r="452" s="363" customFormat="true" ht="25.15" customHeight="true" x14ac:dyDescent="0.2">
      <c r="C452" s="1049" t="s">
        <v>567</v>
      </c>
      <c r="D452" s="1050"/>
      <c r="E452" s="875">
        <v>3.0877429253613572E-2</v>
      </c>
      <c r="F452" s="605"/>
      <c r="G452" s="605"/>
      <c r="H452" s="1050" t="s">
        <v>230</v>
      </c>
      <c r="I452" s="1050"/>
      <c r="J452" s="876">
        <v>0.1631987210521052</v>
      </c>
      <c r="K452" s="605"/>
      <c r="L452" s="605"/>
      <c r="M452" s="1050" t="s">
        <v>587</v>
      </c>
      <c r="N452" s="1050"/>
      <c r="O452" s="877">
        <v>0.1241007557376613</v>
      </c>
      <c r="P452" s="605"/>
      <c r="Q452" s="605"/>
      <c r="AW452" s="356"/>
      <c r="AX452" s="356"/>
      <c r="AY452" s="356"/>
      <c r="AZ452" s="356"/>
      <c r="BA452" s="358"/>
      <c r="BB452" s="408"/>
      <c r="BC452" s="358"/>
      <c r="BD452" s="358"/>
      <c r="BE452" s="358"/>
      <c r="BF452" s="358"/>
      <c r="BG452" s="358"/>
      <c r="BH452" s="358"/>
      <c r="BI452" s="358"/>
      <c r="BJ452" s="358"/>
      <c r="BK452" s="358"/>
      <c r="BL452" s="358"/>
      <c r="BM452" s="358"/>
      <c r="BN452" s="358"/>
      <c r="BO452" s="358"/>
      <c r="BP452" s="358"/>
      <c r="BQ452" s="358"/>
      <c r="BR452" s="358"/>
      <c r="BS452" s="358"/>
      <c r="BT452" s="358"/>
      <c r="BU452" s="358"/>
      <c r="BV452" s="358"/>
      <c r="BW452" s="358"/>
      <c r="BX452" s="358"/>
      <c r="BY452" s="358"/>
      <c r="BZ452" s="359"/>
      <c r="CA452" s="359"/>
      <c r="CB452" s="359"/>
      <c r="CC452" s="359"/>
      <c r="CD452" s="359"/>
      <c r="CE452" s="359"/>
      <c r="CF452" s="359"/>
      <c r="CG452" s="359"/>
      <c r="CH452" s="359"/>
      <c r="CI452" s="359"/>
      <c r="CJ452" s="359"/>
      <c r="CK452" s="359"/>
      <c r="CL452" s="359"/>
      <c r="CM452" s="359"/>
      <c r="CN452" s="359"/>
      <c r="CO452" s="359"/>
      <c r="CP452" s="359"/>
      <c r="CQ452" s="359"/>
      <c r="CR452" s="359"/>
      <c r="CS452" s="359"/>
      <c r="CT452" s="359"/>
      <c r="CU452" s="359"/>
      <c r="CV452" s="359"/>
      <c r="CW452" s="359"/>
      <c r="CX452" s="359"/>
      <c r="CY452" s="359"/>
      <c r="CZ452" s="359"/>
    </row>
    <row r="453" s="363" customFormat="true" ht="25.15" customHeight="true" x14ac:dyDescent="0.2">
      <c r="C453" s="1049" t="s">
        <v>527</v>
      </c>
      <c r="D453" s="1050"/>
      <c r="E453" s="875">
        <v>2.7121866197365375E-2</v>
      </c>
      <c r="F453" s="605"/>
      <c r="G453" s="605"/>
      <c r="H453" s="1050" t="s">
        <v>548</v>
      </c>
      <c r="I453" s="1050"/>
      <c r="J453" s="876">
        <v>-0.15902486019638193</v>
      </c>
      <c r="K453" s="605"/>
      <c r="L453" s="605"/>
      <c r="M453" s="1050" t="s">
        <v>542</v>
      </c>
      <c r="N453" s="1050"/>
      <c r="O453" s="877">
        <v>-0.11927361483143306</v>
      </c>
      <c r="P453" s="605"/>
      <c r="Q453" s="605"/>
      <c r="AW453" s="356"/>
      <c r="AX453" s="356"/>
      <c r="AY453" s="356"/>
      <c r="AZ453" s="356"/>
      <c r="BA453" s="358"/>
      <c r="BB453" s="408"/>
      <c r="BC453" s="358"/>
      <c r="BD453" s="358"/>
      <c r="BE453" s="358"/>
      <c r="BF453" s="358"/>
      <c r="BG453" s="358"/>
      <c r="BH453" s="358"/>
      <c r="BI453" s="358"/>
      <c r="BJ453" s="358"/>
      <c r="BK453" s="358"/>
      <c r="BL453" s="358"/>
      <c r="BM453" s="358"/>
      <c r="BN453" s="358"/>
      <c r="BO453" s="358"/>
      <c r="BP453" s="358"/>
      <c r="BQ453" s="358"/>
      <c r="BR453" s="358"/>
      <c r="BS453" s="358"/>
      <c r="BT453" s="358"/>
      <c r="BU453" s="358"/>
      <c r="BV453" s="358"/>
      <c r="BW453" s="358"/>
      <c r="BX453" s="358"/>
      <c r="BY453" s="358"/>
      <c r="BZ453" s="359"/>
      <c r="CA453" s="359"/>
      <c r="CB453" s="359"/>
      <c r="CC453" s="359"/>
      <c r="CD453" s="359"/>
      <c r="CE453" s="359"/>
      <c r="CF453" s="359"/>
      <c r="CG453" s="359"/>
      <c r="CH453" s="359"/>
      <c r="CI453" s="359"/>
      <c r="CJ453" s="359"/>
      <c r="CK453" s="359"/>
      <c r="CL453" s="359"/>
      <c r="CM453" s="359"/>
      <c r="CN453" s="359"/>
      <c r="CO453" s="359"/>
      <c r="CP453" s="359"/>
      <c r="CQ453" s="359"/>
      <c r="CR453" s="359"/>
      <c r="CS453" s="359"/>
      <c r="CT453" s="359"/>
      <c r="CU453" s="359"/>
      <c r="CV453" s="359"/>
      <c r="CW453" s="359"/>
      <c r="CX453" s="359"/>
      <c r="CY453" s="359"/>
      <c r="CZ453" s="359"/>
    </row>
    <row r="454" s="363" customFormat="true" ht="25.15" customHeight="true" x14ac:dyDescent="0.2">
      <c r="C454" s="1049" t="s">
        <v>592</v>
      </c>
      <c r="D454" s="1050"/>
      <c r="E454" s="875">
        <v>-2.5740386031610111E-2</v>
      </c>
      <c r="F454" s="605"/>
      <c r="G454" s="605"/>
      <c r="H454" s="1050" t="s">
        <v>555</v>
      </c>
      <c r="I454" s="1050"/>
      <c r="J454" s="876">
        <v>-0.15721028040742058</v>
      </c>
      <c r="K454" s="605"/>
      <c r="L454" s="605"/>
      <c r="M454" s="1050" t="s">
        <v>590</v>
      </c>
      <c r="N454" s="1050"/>
      <c r="O454" s="877">
        <v>0.11871521988258202</v>
      </c>
      <c r="P454" s="605"/>
      <c r="Q454" s="605"/>
      <c r="AW454" s="356"/>
      <c r="AX454" s="356"/>
      <c r="AY454" s="356"/>
      <c r="AZ454" s="356"/>
      <c r="BA454" s="358"/>
      <c r="BB454" s="408"/>
      <c r="BC454" s="358"/>
      <c r="BD454" s="358"/>
      <c r="BE454" s="358"/>
      <c r="BF454" s="358"/>
      <c r="BG454" s="358"/>
      <c r="BH454" s="358"/>
      <c r="BI454" s="358"/>
      <c r="BJ454" s="358"/>
      <c r="BK454" s="358"/>
      <c r="BL454" s="358"/>
      <c r="BM454" s="358"/>
      <c r="BN454" s="358"/>
      <c r="BO454" s="358"/>
      <c r="BP454" s="358"/>
      <c r="BQ454" s="358"/>
      <c r="BR454" s="358"/>
      <c r="BS454" s="358"/>
      <c r="BT454" s="358"/>
      <c r="BU454" s="358"/>
      <c r="BV454" s="358"/>
      <c r="BW454" s="358"/>
      <c r="BX454" s="358"/>
      <c r="BY454" s="358"/>
      <c r="BZ454" s="359"/>
      <c r="CA454" s="359"/>
      <c r="CB454" s="359"/>
      <c r="CC454" s="359"/>
      <c r="CD454" s="359"/>
      <c r="CE454" s="359"/>
      <c r="CF454" s="359"/>
      <c r="CG454" s="359"/>
      <c r="CH454" s="359"/>
      <c r="CI454" s="359"/>
      <c r="CJ454" s="359"/>
      <c r="CK454" s="359"/>
      <c r="CL454" s="359"/>
      <c r="CM454" s="359"/>
      <c r="CN454" s="359"/>
      <c r="CO454" s="359"/>
      <c r="CP454" s="359"/>
      <c r="CQ454" s="359"/>
      <c r="CR454" s="359"/>
      <c r="CS454" s="359"/>
      <c r="CT454" s="359"/>
      <c r="CU454" s="359"/>
      <c r="CV454" s="359"/>
      <c r="CW454" s="359"/>
      <c r="CX454" s="359"/>
      <c r="CY454" s="359"/>
      <c r="CZ454" s="359"/>
    </row>
    <row r="455" s="363" customFormat="true" ht="25.15" customHeight="true" x14ac:dyDescent="0.2">
      <c r="C455" s="1049" t="s">
        <v>562</v>
      </c>
      <c r="D455" s="1050"/>
      <c r="E455" s="875">
        <v>-2.2593810177117521E-2</v>
      </c>
      <c r="F455" s="605"/>
      <c r="G455" s="605"/>
      <c r="H455" s="1050" t="s">
        <v>474</v>
      </c>
      <c r="I455" s="1050"/>
      <c r="J455" s="876">
        <v>-0.15578257363673495</v>
      </c>
      <c r="K455" s="605"/>
      <c r="L455" s="605"/>
      <c r="M455" s="1050" t="s">
        <v>572</v>
      </c>
      <c r="N455" s="1050"/>
      <c r="O455" s="877">
        <v>-0.11591167461829495</v>
      </c>
      <c r="P455" s="605"/>
      <c r="Q455" s="605"/>
      <c r="AW455" s="356"/>
      <c r="AX455" s="356"/>
      <c r="AY455" s="356"/>
      <c r="AZ455" s="356"/>
      <c r="BA455" s="358"/>
      <c r="BB455" s="408"/>
      <c r="BC455" s="358"/>
      <c r="BD455" s="358"/>
      <c r="BE455" s="358"/>
      <c r="BF455" s="358"/>
      <c r="BG455" s="358"/>
      <c r="BH455" s="358"/>
      <c r="BI455" s="358"/>
      <c r="BJ455" s="358"/>
      <c r="BK455" s="358"/>
      <c r="BL455" s="358"/>
      <c r="BM455" s="358"/>
      <c r="BN455" s="358"/>
      <c r="BO455" s="358"/>
      <c r="BP455" s="358"/>
      <c r="BQ455" s="358"/>
      <c r="BR455" s="358"/>
      <c r="BS455" s="358"/>
      <c r="BT455" s="358"/>
      <c r="BU455" s="358"/>
      <c r="BV455" s="358"/>
      <c r="BW455" s="358"/>
      <c r="BX455" s="358"/>
      <c r="BY455" s="358"/>
      <c r="BZ455" s="359"/>
      <c r="CA455" s="359"/>
      <c r="CB455" s="359"/>
      <c r="CC455" s="359"/>
      <c r="CD455" s="359"/>
      <c r="CE455" s="359"/>
      <c r="CF455" s="359"/>
      <c r="CG455" s="359"/>
      <c r="CH455" s="359"/>
      <c r="CI455" s="359"/>
      <c r="CJ455" s="359"/>
      <c r="CK455" s="359"/>
      <c r="CL455" s="359"/>
      <c r="CM455" s="359"/>
      <c r="CN455" s="359"/>
      <c r="CO455" s="359"/>
      <c r="CP455" s="359"/>
      <c r="CQ455" s="359"/>
      <c r="CR455" s="359"/>
      <c r="CS455" s="359"/>
      <c r="CT455" s="359"/>
      <c r="CU455" s="359"/>
      <c r="CV455" s="359"/>
      <c r="CW455" s="359"/>
      <c r="CX455" s="359"/>
      <c r="CY455" s="359"/>
      <c r="CZ455" s="359"/>
    </row>
    <row r="456" s="363" customFormat="true" ht="25.15" customHeight="true" x14ac:dyDescent="0.2">
      <c r="C456" s="1049" t="s">
        <v>539</v>
      </c>
      <c r="D456" s="1050"/>
      <c r="E456" s="875">
        <v>-1.9365904619498123E-2</v>
      </c>
      <c r="F456" s="605"/>
      <c r="G456" s="605"/>
      <c r="H456" s="1050" t="s">
        <v>586</v>
      </c>
      <c r="I456" s="1050"/>
      <c r="J456" s="876">
        <v>-0.15437638319677988</v>
      </c>
      <c r="K456" s="605"/>
      <c r="L456" s="605"/>
      <c r="M456" s="1050" t="s">
        <v>571</v>
      </c>
      <c r="N456" s="1050"/>
      <c r="O456" s="877">
        <v>-0.11200127515221688</v>
      </c>
      <c r="P456" s="605"/>
      <c r="Q456" s="605"/>
      <c r="AW456" s="356"/>
      <c r="AX456" s="356"/>
      <c r="AY456" s="356"/>
      <c r="AZ456" s="356"/>
      <c r="BA456" s="358"/>
      <c r="BB456" s="408"/>
      <c r="BC456" s="358"/>
      <c r="BD456" s="358"/>
      <c r="BE456" s="358"/>
      <c r="BF456" s="358"/>
      <c r="BG456" s="358"/>
      <c r="BH456" s="358"/>
      <c r="BI456" s="358"/>
      <c r="BJ456" s="358"/>
      <c r="BK456" s="358"/>
      <c r="BL456" s="358"/>
      <c r="BM456" s="358"/>
      <c r="BN456" s="358"/>
      <c r="BO456" s="358"/>
      <c r="BP456" s="358"/>
      <c r="BQ456" s="358"/>
      <c r="BR456" s="358"/>
      <c r="BS456" s="358"/>
      <c r="BT456" s="358"/>
      <c r="BU456" s="358"/>
      <c r="BV456" s="358"/>
      <c r="BW456" s="358"/>
      <c r="BX456" s="358"/>
      <c r="BY456" s="358"/>
      <c r="BZ456" s="359"/>
      <c r="CA456" s="359"/>
      <c r="CB456" s="359"/>
      <c r="CC456" s="359"/>
      <c r="CD456" s="359"/>
      <c r="CE456" s="359"/>
      <c r="CF456" s="359"/>
      <c r="CG456" s="359"/>
      <c r="CH456" s="359"/>
      <c r="CI456" s="359"/>
      <c r="CJ456" s="359"/>
      <c r="CK456" s="359"/>
      <c r="CL456" s="359"/>
      <c r="CM456" s="359"/>
      <c r="CN456" s="359"/>
      <c r="CO456" s="359"/>
      <c r="CP456" s="359"/>
      <c r="CQ456" s="359"/>
      <c r="CR456" s="359"/>
      <c r="CS456" s="359"/>
      <c r="CT456" s="359"/>
      <c r="CU456" s="359"/>
      <c r="CV456" s="359"/>
      <c r="CW456" s="359"/>
      <c r="CX456" s="359"/>
      <c r="CY456" s="359"/>
      <c r="CZ456" s="359"/>
    </row>
    <row r="457" s="363" customFormat="true" ht="25.15" customHeight="true" x14ac:dyDescent="0.2">
      <c r="C457" s="1049" t="s">
        <v>593</v>
      </c>
      <c r="D457" s="1050"/>
      <c r="E457" s="875">
        <v>1.7674926990689663E-2</v>
      </c>
      <c r="F457" s="605"/>
      <c r="G457" s="605"/>
      <c r="H457" s="1050" t="s">
        <v>581</v>
      </c>
      <c r="I457" s="1050"/>
      <c r="J457" s="876">
        <v>0.14733768295762945</v>
      </c>
      <c r="K457" s="605"/>
      <c r="L457" s="605"/>
      <c r="M457" s="1050" t="s">
        <v>586</v>
      </c>
      <c r="N457" s="1050"/>
      <c r="O457" s="877">
        <v>-0.11036195197087827</v>
      </c>
      <c r="P457" s="605"/>
      <c r="Q457" s="605"/>
      <c r="AW457" s="356"/>
      <c r="AX457" s="356"/>
      <c r="AY457" s="356"/>
      <c r="AZ457" s="356"/>
      <c r="BA457" s="358"/>
      <c r="BB457" s="408"/>
      <c r="BC457" s="358"/>
      <c r="BD457" s="358"/>
      <c r="BE457" s="358"/>
      <c r="BF457" s="358"/>
      <c r="BG457" s="358"/>
      <c r="BH457" s="358"/>
      <c r="BI457" s="358"/>
      <c r="BJ457" s="358"/>
      <c r="BK457" s="358"/>
      <c r="BL457" s="358"/>
      <c r="BM457" s="358"/>
      <c r="BN457" s="358"/>
      <c r="BO457" s="358"/>
      <c r="BP457" s="358"/>
      <c r="BQ457" s="358"/>
      <c r="BR457" s="358"/>
      <c r="BS457" s="358"/>
      <c r="BT457" s="358"/>
      <c r="BU457" s="358"/>
      <c r="BV457" s="358"/>
      <c r="BW457" s="358"/>
      <c r="BX457" s="358"/>
      <c r="BY457" s="358"/>
      <c r="BZ457" s="359"/>
      <c r="CA457" s="359"/>
      <c r="CB457" s="359"/>
      <c r="CC457" s="359"/>
      <c r="CD457" s="359"/>
      <c r="CE457" s="359"/>
      <c r="CF457" s="359"/>
      <c r="CG457" s="359"/>
      <c r="CH457" s="359"/>
      <c r="CI457" s="359"/>
      <c r="CJ457" s="359"/>
      <c r="CK457" s="359"/>
      <c r="CL457" s="359"/>
      <c r="CM457" s="359"/>
      <c r="CN457" s="359"/>
      <c r="CO457" s="359"/>
      <c r="CP457" s="359"/>
      <c r="CQ457" s="359"/>
      <c r="CR457" s="359"/>
      <c r="CS457" s="359"/>
      <c r="CT457" s="359"/>
      <c r="CU457" s="359"/>
      <c r="CV457" s="359"/>
      <c r="CW457" s="359"/>
      <c r="CX457" s="359"/>
      <c r="CY457" s="359"/>
      <c r="CZ457" s="359"/>
    </row>
    <row r="458" s="363" customFormat="true" ht="25.15" customHeight="true" x14ac:dyDescent="0.2">
      <c r="C458" s="1049" t="s">
        <v>547</v>
      </c>
      <c r="D458" s="1050"/>
      <c r="E458" s="875">
        <v>-1.7168414781710592E-2</v>
      </c>
      <c r="F458" s="605"/>
      <c r="G458" s="605"/>
      <c r="H458" s="1050" t="s">
        <v>220</v>
      </c>
      <c r="I458" s="1050"/>
      <c r="J458" s="876">
        <v>-0.14595545131616969</v>
      </c>
      <c r="K458" s="605"/>
      <c r="L458" s="605"/>
      <c r="M458" s="1050" t="s">
        <v>550</v>
      </c>
      <c r="N458" s="1050"/>
      <c r="O458" s="877">
        <v>-0.10814813085960029</v>
      </c>
      <c r="P458" s="605"/>
      <c r="Q458" s="605"/>
      <c r="AW458" s="356"/>
      <c r="AX458" s="356"/>
      <c r="AY458" s="356"/>
      <c r="AZ458" s="356"/>
      <c r="BA458" s="358"/>
      <c r="BB458" s="408"/>
      <c r="BC458" s="358"/>
      <c r="BD458" s="358"/>
      <c r="BE458" s="358"/>
      <c r="BF458" s="358"/>
      <c r="BG458" s="358"/>
      <c r="BH458" s="358"/>
      <c r="BI458" s="358"/>
      <c r="BJ458" s="358"/>
      <c r="BK458" s="358"/>
      <c r="BL458" s="358"/>
      <c r="BM458" s="358"/>
      <c r="BN458" s="358"/>
      <c r="BO458" s="358"/>
      <c r="BP458" s="358"/>
      <c r="BQ458" s="358"/>
      <c r="BR458" s="358"/>
      <c r="BS458" s="358"/>
      <c r="BT458" s="358"/>
      <c r="BU458" s="358"/>
      <c r="BV458" s="358"/>
      <c r="BW458" s="358"/>
      <c r="BX458" s="358"/>
      <c r="BY458" s="358"/>
      <c r="BZ458" s="359"/>
      <c r="CA458" s="359"/>
      <c r="CB458" s="359"/>
      <c r="CC458" s="359"/>
      <c r="CD458" s="359"/>
      <c r="CE458" s="359"/>
      <c r="CF458" s="359"/>
      <c r="CG458" s="359"/>
      <c r="CH458" s="359"/>
      <c r="CI458" s="359"/>
      <c r="CJ458" s="359"/>
      <c r="CK458" s="359"/>
      <c r="CL458" s="359"/>
      <c r="CM458" s="359"/>
      <c r="CN458" s="359"/>
      <c r="CO458" s="359"/>
      <c r="CP458" s="359"/>
      <c r="CQ458" s="359"/>
      <c r="CR458" s="359"/>
      <c r="CS458" s="359"/>
      <c r="CT458" s="359"/>
      <c r="CU458" s="359"/>
      <c r="CV458" s="359"/>
      <c r="CW458" s="359"/>
      <c r="CX458" s="359"/>
      <c r="CY458" s="359"/>
      <c r="CZ458" s="359"/>
    </row>
    <row r="459" s="363" customFormat="true" ht="25.15" customHeight="true" x14ac:dyDescent="0.2">
      <c r="C459" s="1049" t="s">
        <v>594</v>
      </c>
      <c r="D459" s="1050"/>
      <c r="E459" s="875">
        <v>1.5816707343594163E-2</v>
      </c>
      <c r="F459" s="605"/>
      <c r="G459" s="605"/>
      <c r="H459" s="1050" t="s">
        <v>569</v>
      </c>
      <c r="I459" s="1050"/>
      <c r="J459" s="876">
        <v>-0.11470713175527615</v>
      </c>
      <c r="K459" s="605"/>
      <c r="L459" s="605"/>
      <c r="M459" s="1050" t="s">
        <v>588</v>
      </c>
      <c r="N459" s="1050"/>
      <c r="O459" s="877">
        <v>0.1051688605358246</v>
      </c>
      <c r="P459" s="605"/>
      <c r="Q459" s="605"/>
      <c r="AW459" s="356"/>
      <c r="AX459" s="356"/>
      <c r="AY459" s="356"/>
      <c r="AZ459" s="356"/>
      <c r="BA459" s="358"/>
      <c r="BB459" s="408"/>
      <c r="BC459" s="358"/>
      <c r="BD459" s="358"/>
      <c r="BE459" s="358"/>
      <c r="BF459" s="358"/>
      <c r="BG459" s="358"/>
      <c r="BH459" s="358"/>
      <c r="BI459" s="358"/>
      <c r="BJ459" s="358"/>
      <c r="BK459" s="358"/>
      <c r="BL459" s="358"/>
      <c r="BM459" s="358"/>
      <c r="BN459" s="358"/>
      <c r="BO459" s="358"/>
      <c r="BP459" s="358"/>
      <c r="BQ459" s="358"/>
      <c r="BR459" s="358"/>
      <c r="BS459" s="358"/>
      <c r="BT459" s="358"/>
      <c r="BU459" s="358"/>
      <c r="BV459" s="358"/>
      <c r="BW459" s="358"/>
      <c r="BX459" s="358"/>
      <c r="BY459" s="358"/>
      <c r="BZ459" s="359"/>
      <c r="CA459" s="359"/>
      <c r="CB459" s="359"/>
      <c r="CC459" s="359"/>
      <c r="CD459" s="359"/>
      <c r="CE459" s="359"/>
      <c r="CF459" s="359"/>
      <c r="CG459" s="359"/>
      <c r="CH459" s="359"/>
      <c r="CI459" s="359"/>
      <c r="CJ459" s="359"/>
      <c r="CK459" s="359"/>
      <c r="CL459" s="359"/>
      <c r="CM459" s="359"/>
      <c r="CN459" s="359"/>
      <c r="CO459" s="359"/>
      <c r="CP459" s="359"/>
      <c r="CQ459" s="359"/>
      <c r="CR459" s="359"/>
      <c r="CS459" s="359"/>
      <c r="CT459" s="359"/>
      <c r="CU459" s="359"/>
      <c r="CV459" s="359"/>
      <c r="CW459" s="359"/>
      <c r="CX459" s="359"/>
      <c r="CY459" s="359"/>
      <c r="CZ459" s="359"/>
    </row>
    <row r="460" s="363" customFormat="true" ht="25.15" customHeight="true" x14ac:dyDescent="0.2">
      <c r="C460" s="1049" t="s">
        <v>565</v>
      </c>
      <c r="D460" s="1050"/>
      <c r="E460" s="875">
        <v>-1.3949186019172716E-2</v>
      </c>
      <c r="F460" s="605"/>
      <c r="G460" s="605"/>
      <c r="H460" s="1050" t="s">
        <v>595</v>
      </c>
      <c r="I460" s="1050"/>
      <c r="J460" s="876">
        <v>-0.11321956249643193</v>
      </c>
      <c r="K460" s="605"/>
      <c r="L460" s="605"/>
      <c r="M460" s="1050" t="s">
        <v>589</v>
      </c>
      <c r="N460" s="1050"/>
      <c r="O460" s="877">
        <v>0.10208556167472657</v>
      </c>
      <c r="P460" s="605"/>
      <c r="Q460" s="605"/>
      <c r="AW460" s="356"/>
      <c r="AX460" s="356"/>
      <c r="AY460" s="356"/>
      <c r="AZ460" s="356"/>
      <c r="BA460" s="358"/>
      <c r="BB460" s="408"/>
      <c r="BC460" s="358"/>
      <c r="BD460" s="358"/>
      <c r="BE460" s="358"/>
      <c r="BF460" s="358"/>
      <c r="BG460" s="358"/>
      <c r="BH460" s="358"/>
      <c r="BI460" s="358"/>
      <c r="BJ460" s="358"/>
      <c r="BK460" s="358"/>
      <c r="BL460" s="358"/>
      <c r="BM460" s="358"/>
      <c r="BN460" s="358"/>
      <c r="BO460" s="358"/>
      <c r="BP460" s="358"/>
      <c r="BQ460" s="358"/>
      <c r="BR460" s="358"/>
      <c r="BS460" s="358"/>
      <c r="BT460" s="358"/>
      <c r="BU460" s="358"/>
      <c r="BV460" s="358"/>
      <c r="BW460" s="358"/>
      <c r="BX460" s="358"/>
      <c r="BY460" s="358"/>
      <c r="BZ460" s="359"/>
      <c r="CA460" s="359"/>
      <c r="CB460" s="359"/>
      <c r="CC460" s="359"/>
      <c r="CD460" s="359"/>
      <c r="CE460" s="359"/>
      <c r="CF460" s="359"/>
      <c r="CG460" s="359"/>
      <c r="CH460" s="359"/>
      <c r="CI460" s="359"/>
      <c r="CJ460" s="359"/>
      <c r="CK460" s="359"/>
      <c r="CL460" s="359"/>
      <c r="CM460" s="359"/>
      <c r="CN460" s="359"/>
      <c r="CO460" s="359"/>
      <c r="CP460" s="359"/>
      <c r="CQ460" s="359"/>
      <c r="CR460" s="359"/>
      <c r="CS460" s="359"/>
      <c r="CT460" s="359"/>
      <c r="CU460" s="359"/>
      <c r="CV460" s="359"/>
      <c r="CW460" s="359"/>
      <c r="CX460" s="359"/>
      <c r="CY460" s="359"/>
      <c r="CZ460" s="359"/>
    </row>
    <row r="461" s="363" customFormat="true" ht="25.15" customHeight="true" x14ac:dyDescent="0.2">
      <c r="C461" s="1049" t="s">
        <v>262</v>
      </c>
      <c r="D461" s="1050"/>
      <c r="E461" s="875">
        <v>1.3647823386440473E-2</v>
      </c>
      <c r="F461" s="605"/>
      <c r="G461" s="605"/>
      <c r="H461" s="1050" t="s">
        <v>546</v>
      </c>
      <c r="I461" s="1050"/>
      <c r="J461" s="876">
        <v>-0.11256373499644794</v>
      </c>
      <c r="K461" s="605"/>
      <c r="L461" s="605"/>
      <c r="M461" s="1050" t="s">
        <v>569</v>
      </c>
      <c r="N461" s="1050"/>
      <c r="O461" s="877">
        <v>-9.7680150943110194E-2</v>
      </c>
      <c r="P461" s="605"/>
      <c r="Q461" s="605"/>
      <c r="AW461" s="356"/>
      <c r="AX461" s="356"/>
      <c r="AY461" s="356"/>
      <c r="AZ461" s="356"/>
      <c r="BA461" s="358"/>
      <c r="BB461" s="408"/>
      <c r="BC461" s="358"/>
      <c r="BD461" s="358"/>
      <c r="BE461" s="358"/>
      <c r="BF461" s="358"/>
      <c r="BG461" s="358"/>
      <c r="BH461" s="358"/>
      <c r="BI461" s="358"/>
      <c r="BJ461" s="358"/>
      <c r="BK461" s="358"/>
      <c r="BL461" s="358"/>
      <c r="BM461" s="358"/>
      <c r="BN461" s="358"/>
      <c r="BO461" s="358"/>
      <c r="BP461" s="358"/>
      <c r="BQ461" s="358"/>
      <c r="BR461" s="358"/>
      <c r="BS461" s="358"/>
      <c r="BT461" s="358"/>
      <c r="BU461" s="358"/>
      <c r="BV461" s="358"/>
      <c r="BW461" s="358"/>
      <c r="BX461" s="358"/>
      <c r="BY461" s="358"/>
      <c r="BZ461" s="359"/>
      <c r="CA461" s="359"/>
      <c r="CB461" s="359"/>
      <c r="CC461" s="359"/>
      <c r="CD461" s="359"/>
      <c r="CE461" s="359"/>
      <c r="CF461" s="359"/>
      <c r="CG461" s="359"/>
      <c r="CH461" s="359"/>
      <c r="CI461" s="359"/>
      <c r="CJ461" s="359"/>
      <c r="CK461" s="359"/>
      <c r="CL461" s="359"/>
      <c r="CM461" s="359"/>
      <c r="CN461" s="359"/>
      <c r="CO461" s="359"/>
      <c r="CP461" s="359"/>
      <c r="CQ461" s="359"/>
      <c r="CR461" s="359"/>
      <c r="CS461" s="359"/>
      <c r="CT461" s="359"/>
      <c r="CU461" s="359"/>
      <c r="CV461" s="359"/>
      <c r="CW461" s="359"/>
      <c r="CX461" s="359"/>
      <c r="CY461" s="359"/>
      <c r="CZ461" s="359"/>
    </row>
    <row r="462" s="363" customFormat="true" ht="25.15" customHeight="true" x14ac:dyDescent="0.2">
      <c r="C462" s="1049" t="s">
        <v>263</v>
      </c>
      <c r="D462" s="1050"/>
      <c r="E462" s="875">
        <v>9.4127097576304549E-3</v>
      </c>
      <c r="F462" s="605"/>
      <c r="G462" s="605"/>
      <c r="H462" s="1050" t="s">
        <v>596</v>
      </c>
      <c r="I462" s="1050"/>
      <c r="J462" s="876">
        <v>-0.11213815799632992</v>
      </c>
      <c r="K462" s="605"/>
      <c r="L462" s="605"/>
      <c r="M462" s="1050" t="s">
        <v>552</v>
      </c>
      <c r="N462" s="1050"/>
      <c r="O462" s="877">
        <v>-9.5450029326346164E-2</v>
      </c>
      <c r="P462" s="605"/>
      <c r="Q462" s="605"/>
      <c r="AW462" s="356"/>
      <c r="AX462" s="356"/>
      <c r="AY462" s="356"/>
      <c r="AZ462" s="356"/>
      <c r="BA462" s="358"/>
      <c r="BB462" s="408"/>
      <c r="BC462" s="358"/>
      <c r="BD462" s="358"/>
      <c r="BE462" s="358"/>
      <c r="BF462" s="358"/>
      <c r="BG462" s="358"/>
      <c r="BH462" s="358"/>
      <c r="BI462" s="358"/>
      <c r="BJ462" s="358"/>
      <c r="BK462" s="358"/>
      <c r="BL462" s="358"/>
      <c r="BM462" s="358"/>
      <c r="BN462" s="358"/>
      <c r="BO462" s="358"/>
      <c r="BP462" s="358"/>
      <c r="BQ462" s="358"/>
      <c r="BR462" s="358"/>
      <c r="BS462" s="358"/>
      <c r="BT462" s="358"/>
      <c r="BU462" s="358"/>
      <c r="BV462" s="358"/>
      <c r="BW462" s="358"/>
      <c r="BX462" s="358"/>
      <c r="BY462" s="358"/>
      <c r="BZ462" s="359"/>
      <c r="CA462" s="359"/>
      <c r="CB462" s="359"/>
      <c r="CC462" s="359"/>
      <c r="CD462" s="359"/>
      <c r="CE462" s="359"/>
      <c r="CF462" s="359"/>
      <c r="CG462" s="359"/>
      <c r="CH462" s="359"/>
      <c r="CI462" s="359"/>
      <c r="CJ462" s="359"/>
      <c r="CK462" s="359"/>
      <c r="CL462" s="359"/>
      <c r="CM462" s="359"/>
      <c r="CN462" s="359"/>
      <c r="CO462" s="359"/>
      <c r="CP462" s="359"/>
      <c r="CQ462" s="359"/>
      <c r="CR462" s="359"/>
      <c r="CS462" s="359"/>
      <c r="CT462" s="359"/>
      <c r="CU462" s="359"/>
      <c r="CV462" s="359"/>
      <c r="CW462" s="359"/>
      <c r="CX462" s="359"/>
      <c r="CY462" s="359"/>
      <c r="CZ462" s="359"/>
    </row>
    <row r="463" s="363" customFormat="true" ht="25.15" customHeight="true" x14ac:dyDescent="0.2">
      <c r="C463" s="1049" t="s">
        <v>525</v>
      </c>
      <c r="D463" s="1050"/>
      <c r="E463" s="875">
        <v>-8.8486225647940227E-3</v>
      </c>
      <c r="F463" s="605"/>
      <c r="G463" s="605"/>
      <c r="H463" s="1050" t="s">
        <v>564</v>
      </c>
      <c r="I463" s="1050"/>
      <c r="J463" s="876">
        <v>-0.11022658500958012</v>
      </c>
      <c r="K463" s="605"/>
      <c r="L463" s="605"/>
      <c r="M463" s="1050" t="s">
        <v>231</v>
      </c>
      <c r="N463" s="1050"/>
      <c r="O463" s="877">
        <v>9.1155930229215976E-2</v>
      </c>
      <c r="P463" s="605"/>
      <c r="Q463" s="605"/>
      <c r="AW463" s="356"/>
      <c r="AX463" s="356"/>
      <c r="AY463" s="356"/>
      <c r="AZ463" s="356"/>
      <c r="BA463" s="358"/>
      <c r="BB463" s="408"/>
      <c r="BC463" s="358"/>
      <c r="BD463" s="358"/>
      <c r="BE463" s="358"/>
      <c r="BF463" s="358"/>
      <c r="BG463" s="358"/>
      <c r="BH463" s="358"/>
      <c r="BI463" s="358"/>
      <c r="BJ463" s="358"/>
      <c r="BK463" s="358"/>
      <c r="BL463" s="358"/>
      <c r="BM463" s="358"/>
      <c r="BN463" s="358"/>
      <c r="BO463" s="358"/>
      <c r="BP463" s="358"/>
      <c r="BQ463" s="358"/>
      <c r="BR463" s="358"/>
      <c r="BS463" s="358"/>
      <c r="BT463" s="358"/>
      <c r="BU463" s="358"/>
      <c r="BV463" s="358"/>
      <c r="BW463" s="358"/>
      <c r="BX463" s="358"/>
      <c r="BY463" s="358"/>
      <c r="BZ463" s="359"/>
      <c r="CA463" s="359"/>
      <c r="CB463" s="359"/>
      <c r="CC463" s="359"/>
      <c r="CD463" s="359"/>
      <c r="CE463" s="359"/>
      <c r="CF463" s="359"/>
      <c r="CG463" s="359"/>
      <c r="CH463" s="359"/>
      <c r="CI463" s="359"/>
      <c r="CJ463" s="359"/>
      <c r="CK463" s="359"/>
      <c r="CL463" s="359"/>
      <c r="CM463" s="359"/>
      <c r="CN463" s="359"/>
      <c r="CO463" s="359"/>
      <c r="CP463" s="359"/>
      <c r="CQ463" s="359"/>
      <c r="CR463" s="359"/>
      <c r="CS463" s="359"/>
      <c r="CT463" s="359"/>
      <c r="CU463" s="359"/>
      <c r="CV463" s="359"/>
      <c r="CW463" s="359"/>
      <c r="CX463" s="359"/>
      <c r="CY463" s="359"/>
      <c r="CZ463" s="359"/>
    </row>
    <row r="464" s="363" customFormat="true" ht="25.15" customHeight="true" x14ac:dyDescent="0.2">
      <c r="C464" s="1049" t="s">
        <v>251</v>
      </c>
      <c r="D464" s="1050"/>
      <c r="E464" s="875">
        <v>7.5478741456114192E-3</v>
      </c>
      <c r="F464" s="605"/>
      <c r="G464" s="605"/>
      <c r="H464" s="1050" t="s">
        <v>549</v>
      </c>
      <c r="I464" s="1050"/>
      <c r="J464" s="876">
        <v>-0.10666660755473104</v>
      </c>
      <c r="K464" s="605"/>
      <c r="L464" s="605"/>
      <c r="M464" s="1050" t="s">
        <v>538</v>
      </c>
      <c r="N464" s="1050"/>
      <c r="O464" s="877">
        <v>-8.6946819907664161E-2</v>
      </c>
      <c r="P464" s="605"/>
      <c r="Q464" s="605"/>
      <c r="AW464" s="356"/>
      <c r="AX464" s="356"/>
      <c r="AY464" s="356"/>
      <c r="AZ464" s="356"/>
      <c r="BA464" s="358"/>
      <c r="BB464" s="408"/>
      <c r="BC464" s="358"/>
      <c r="BD464" s="358"/>
      <c r="BE464" s="358"/>
      <c r="BF464" s="358"/>
      <c r="BG464" s="358"/>
      <c r="BH464" s="358"/>
      <c r="BI464" s="358"/>
      <c r="BJ464" s="358"/>
      <c r="BK464" s="358"/>
      <c r="BL464" s="358"/>
      <c r="BM464" s="358"/>
      <c r="BN464" s="358"/>
      <c r="BO464" s="358"/>
      <c r="BP464" s="358"/>
      <c r="BQ464" s="358"/>
      <c r="BR464" s="358"/>
      <c r="BS464" s="358"/>
      <c r="BT464" s="358"/>
      <c r="BU464" s="358"/>
      <c r="BV464" s="358"/>
      <c r="BW464" s="358"/>
      <c r="BX464" s="358"/>
      <c r="BY464" s="358"/>
      <c r="BZ464" s="359"/>
      <c r="CA464" s="359"/>
      <c r="CB464" s="359"/>
      <c r="CC464" s="359"/>
      <c r="CD464" s="359"/>
      <c r="CE464" s="359"/>
      <c r="CF464" s="359"/>
      <c r="CG464" s="359"/>
      <c r="CH464" s="359"/>
      <c r="CI464" s="359"/>
      <c r="CJ464" s="359"/>
      <c r="CK464" s="359"/>
      <c r="CL464" s="359"/>
      <c r="CM464" s="359"/>
      <c r="CN464" s="359"/>
      <c r="CO464" s="359"/>
      <c r="CP464" s="359"/>
      <c r="CQ464" s="359"/>
      <c r="CR464" s="359"/>
      <c r="CS464" s="359"/>
      <c r="CT464" s="359"/>
      <c r="CU464" s="359"/>
      <c r="CV464" s="359"/>
      <c r="CW464" s="359"/>
      <c r="CX464" s="359"/>
      <c r="CY464" s="359"/>
      <c r="CZ464" s="359"/>
    </row>
    <row r="465" s="363" customFormat="true" ht="25.15" customHeight="true" x14ac:dyDescent="0.2">
      <c r="C465" s="1049" t="s">
        <v>566</v>
      </c>
      <c r="D465" s="1050"/>
      <c r="E465" s="875">
        <v>-6.137830080732232E-3</v>
      </c>
      <c r="F465" s="605"/>
      <c r="G465" s="605"/>
      <c r="H465" s="1050" t="s">
        <v>589</v>
      </c>
      <c r="I465" s="1050"/>
      <c r="J465" s="876">
        <v>0.10172518649186005</v>
      </c>
      <c r="K465" s="605"/>
      <c r="L465" s="605"/>
      <c r="M465" s="1050" t="s">
        <v>528</v>
      </c>
      <c r="N465" s="1050"/>
      <c r="O465" s="877">
        <v>-8.4737037949581526E-2</v>
      </c>
      <c r="P465" s="605"/>
      <c r="Q465" s="605"/>
      <c r="AW465" s="356"/>
      <c r="AX465" s="356"/>
      <c r="AY465" s="356"/>
      <c r="AZ465" s="356"/>
      <c r="BA465" s="358"/>
      <c r="BB465" s="408"/>
      <c r="BC465" s="358"/>
      <c r="BD465" s="358"/>
      <c r="BE465" s="358"/>
      <c r="BF465" s="358"/>
      <c r="BG465" s="358"/>
      <c r="BH465" s="358"/>
      <c r="BI465" s="358"/>
      <c r="BJ465" s="358"/>
      <c r="BK465" s="358"/>
      <c r="BL465" s="358"/>
      <c r="BM465" s="358"/>
      <c r="BN465" s="358"/>
      <c r="BO465" s="358"/>
      <c r="BP465" s="358"/>
      <c r="BQ465" s="358"/>
      <c r="BR465" s="358"/>
      <c r="BS465" s="358"/>
      <c r="BT465" s="358"/>
      <c r="BU465" s="358"/>
      <c r="BV465" s="358"/>
      <c r="BW465" s="358"/>
      <c r="BX465" s="358"/>
      <c r="BY465" s="358"/>
      <c r="BZ465" s="359"/>
      <c r="CA465" s="359"/>
      <c r="CB465" s="359"/>
      <c r="CC465" s="359"/>
      <c r="CD465" s="359"/>
      <c r="CE465" s="359"/>
      <c r="CF465" s="359"/>
      <c r="CG465" s="359"/>
      <c r="CH465" s="359"/>
      <c r="CI465" s="359"/>
      <c r="CJ465" s="359"/>
      <c r="CK465" s="359"/>
      <c r="CL465" s="359"/>
      <c r="CM465" s="359"/>
      <c r="CN465" s="359"/>
      <c r="CO465" s="359"/>
      <c r="CP465" s="359"/>
      <c r="CQ465" s="359"/>
      <c r="CR465" s="359"/>
      <c r="CS465" s="359"/>
      <c r="CT465" s="359"/>
      <c r="CU465" s="359"/>
      <c r="CV465" s="359"/>
      <c r="CW465" s="359"/>
      <c r="CX465" s="359"/>
      <c r="CY465" s="359"/>
      <c r="CZ465" s="359"/>
    </row>
    <row r="466" s="363" customFormat="true" ht="25.15" customHeight="true" x14ac:dyDescent="0.2">
      <c r="C466" s="1049" t="s">
        <v>563</v>
      </c>
      <c r="D466" s="1050"/>
      <c r="E466" s="875">
        <v>3.7065129349349384E-3</v>
      </c>
      <c r="F466" s="605"/>
      <c r="G466" s="605"/>
      <c r="H466" s="1050" t="s">
        <v>517</v>
      </c>
      <c r="I466" s="1050"/>
      <c r="J466" s="876">
        <v>9.7671252464444552E-2</v>
      </c>
      <c r="K466" s="605"/>
      <c r="L466" s="605"/>
      <c r="M466" s="1050" t="s">
        <v>564</v>
      </c>
      <c r="N466" s="1050"/>
      <c r="O466" s="877">
        <v>-7.8630079895826085E-2</v>
      </c>
      <c r="P466" s="605"/>
      <c r="Q466" s="605"/>
      <c r="AW466" s="356"/>
      <c r="AX466" s="356"/>
      <c r="AY466" s="356"/>
      <c r="AZ466" s="356"/>
      <c r="BA466" s="358"/>
      <c r="BB466" s="408"/>
      <c r="BC466" s="358"/>
      <c r="BD466" s="358"/>
      <c r="BE466" s="358"/>
      <c r="BF466" s="358"/>
      <c r="BG466" s="358"/>
      <c r="BH466" s="358"/>
      <c r="BI466" s="358"/>
      <c r="BJ466" s="358"/>
      <c r="BK466" s="358"/>
      <c r="BL466" s="358"/>
      <c r="BM466" s="358"/>
      <c r="BN466" s="358"/>
      <c r="BO466" s="358"/>
      <c r="BP466" s="358"/>
      <c r="BQ466" s="358"/>
      <c r="BR466" s="358"/>
      <c r="BS466" s="358"/>
      <c r="BT466" s="358"/>
      <c r="BU466" s="358"/>
      <c r="BV466" s="358"/>
      <c r="BW466" s="358"/>
      <c r="BX466" s="358"/>
      <c r="BY466" s="358"/>
      <c r="BZ466" s="359"/>
      <c r="CA466" s="359"/>
      <c r="CB466" s="359"/>
      <c r="CC466" s="359"/>
      <c r="CD466" s="359"/>
      <c r="CE466" s="359"/>
      <c r="CF466" s="359"/>
      <c r="CG466" s="359"/>
      <c r="CH466" s="359"/>
      <c r="CI466" s="359"/>
      <c r="CJ466" s="359"/>
      <c r="CK466" s="359"/>
      <c r="CL466" s="359"/>
      <c r="CM466" s="359"/>
      <c r="CN466" s="359"/>
      <c r="CO466" s="359"/>
      <c r="CP466" s="359"/>
      <c r="CQ466" s="359"/>
      <c r="CR466" s="359"/>
      <c r="CS466" s="359"/>
      <c r="CT466" s="359"/>
      <c r="CU466" s="359"/>
      <c r="CV466" s="359"/>
      <c r="CW466" s="359"/>
      <c r="CX466" s="359"/>
      <c r="CY466" s="359"/>
      <c r="CZ466" s="359"/>
    </row>
    <row r="467" s="363" customFormat="true" ht="25.15" customHeight="true" x14ac:dyDescent="0.2">
      <c r="C467" s="1049" t="s">
        <v>258</v>
      </c>
      <c r="D467" s="1050"/>
      <c r="E467" s="875">
        <v>1.5137695610537968E-3</v>
      </c>
      <c r="F467" s="605"/>
      <c r="G467" s="605"/>
      <c r="H467" s="1050" t="s">
        <v>572</v>
      </c>
      <c r="I467" s="1050"/>
      <c r="J467" s="876">
        <v>-9.3891144701383503E-2</v>
      </c>
      <c r="K467" s="605"/>
      <c r="L467" s="605"/>
      <c r="M467" s="1050" t="s">
        <v>532</v>
      </c>
      <c r="N467" s="1050"/>
      <c r="O467" s="877">
        <v>-7.7540619848096806E-2</v>
      </c>
      <c r="P467" s="605"/>
      <c r="Q467" s="605"/>
      <c r="AW467" s="356"/>
      <c r="AX467" s="356"/>
      <c r="AY467" s="356"/>
      <c r="AZ467" s="356"/>
      <c r="BA467" s="358"/>
      <c r="BB467" s="408"/>
      <c r="BC467" s="358"/>
      <c r="BD467" s="358"/>
      <c r="BE467" s="358"/>
      <c r="BF467" s="358"/>
      <c r="BG467" s="358"/>
      <c r="BH467" s="358"/>
      <c r="BI467" s="358"/>
      <c r="BJ467" s="358"/>
      <c r="BK467" s="358"/>
      <c r="BL467" s="358"/>
      <c r="BM467" s="358"/>
      <c r="BN467" s="358"/>
      <c r="BO467" s="358"/>
      <c r="BP467" s="358"/>
      <c r="BQ467" s="358"/>
      <c r="BR467" s="358"/>
      <c r="BS467" s="358"/>
      <c r="BT467" s="358"/>
      <c r="BU467" s="358"/>
      <c r="BV467" s="358"/>
      <c r="BW467" s="358"/>
      <c r="BX467" s="358"/>
      <c r="BY467" s="358"/>
      <c r="BZ467" s="359"/>
      <c r="CA467" s="359"/>
      <c r="CB467" s="359"/>
      <c r="CC467" s="359"/>
      <c r="CD467" s="359"/>
      <c r="CE467" s="359"/>
      <c r="CF467" s="359"/>
      <c r="CG467" s="359"/>
      <c r="CH467" s="359"/>
      <c r="CI467" s="359"/>
      <c r="CJ467" s="359"/>
      <c r="CK467" s="359"/>
      <c r="CL467" s="359"/>
      <c r="CM467" s="359"/>
      <c r="CN467" s="359"/>
      <c r="CO467" s="359"/>
      <c r="CP467" s="359"/>
      <c r="CQ467" s="359"/>
      <c r="CR467" s="359"/>
      <c r="CS467" s="359"/>
      <c r="CT467" s="359"/>
      <c r="CU467" s="359"/>
      <c r="CV467" s="359"/>
      <c r="CW467" s="359"/>
      <c r="CX467" s="359"/>
      <c r="CY467" s="359"/>
      <c r="CZ467" s="359"/>
    </row>
    <row r="468" s="363" customFormat="true" ht="25.15" customHeight="true" x14ac:dyDescent="0.2">
      <c r="C468" s="1049" t="s">
        <v>559</v>
      </c>
      <c r="D468" s="1050"/>
      <c r="E468" s="875">
        <v>-1.1114632907846525E-4</v>
      </c>
      <c r="F468" s="605"/>
      <c r="G468" s="605"/>
      <c r="H468" s="1050" t="s">
        <v>528</v>
      </c>
      <c r="I468" s="1050"/>
      <c r="J468" s="876">
        <v>-9.125765864459158E-2</v>
      </c>
      <c r="K468" s="605"/>
      <c r="L468" s="605"/>
      <c r="M468" s="1050" t="s">
        <v>478</v>
      </c>
      <c r="N468" s="1050"/>
      <c r="O468" s="877">
        <v>6.1344076847083831E-2</v>
      </c>
      <c r="P468" s="605"/>
      <c r="Q468" s="605"/>
      <c r="AW468" s="356"/>
      <c r="AX468" s="356"/>
      <c r="AY468" s="356"/>
      <c r="AZ468" s="356"/>
      <c r="BA468" s="358"/>
      <c r="BB468" s="408"/>
      <c r="BC468" s="358"/>
      <c r="BD468" s="358"/>
      <c r="BE468" s="358"/>
      <c r="BF468" s="358"/>
      <c r="BG468" s="358"/>
      <c r="BH468" s="358"/>
      <c r="BI468" s="358"/>
      <c r="BJ468" s="358"/>
      <c r="BK468" s="358"/>
      <c r="BL468" s="358"/>
      <c r="BM468" s="358"/>
      <c r="BN468" s="358"/>
      <c r="BO468" s="358"/>
      <c r="BP468" s="358"/>
      <c r="BQ468" s="358"/>
      <c r="BR468" s="358"/>
      <c r="BS468" s="358"/>
      <c r="BT468" s="358"/>
      <c r="BU468" s="358"/>
      <c r="BV468" s="358"/>
      <c r="BW468" s="358"/>
      <c r="BX468" s="358"/>
      <c r="BY468" s="358"/>
      <c r="BZ468" s="359"/>
      <c r="CA468" s="359"/>
      <c r="CB468" s="359"/>
      <c r="CC468" s="359"/>
      <c r="CD468" s="359"/>
      <c r="CE468" s="359"/>
      <c r="CF468" s="359"/>
      <c r="CG468" s="359"/>
      <c r="CH468" s="359"/>
      <c r="CI468" s="359"/>
      <c r="CJ468" s="359"/>
      <c r="CK468" s="359"/>
      <c r="CL468" s="359"/>
      <c r="CM468" s="359"/>
      <c r="CN468" s="359"/>
      <c r="CO468" s="359"/>
      <c r="CP468" s="359"/>
      <c r="CQ468" s="359"/>
      <c r="CR468" s="359"/>
      <c r="CS468" s="359"/>
      <c r="CT468" s="359"/>
      <c r="CU468" s="359"/>
      <c r="CV468" s="359"/>
      <c r="CW468" s="359"/>
      <c r="CX468" s="359"/>
      <c r="CY468" s="359"/>
      <c r="CZ468" s="359"/>
    </row>
    <row r="469" s="363" customFormat="true" ht="25.15" customHeight="true" x14ac:dyDescent="0.2">
      <c r="C469" s="1049" t="s">
        <v>570</v>
      </c>
      <c r="D469" s="1050"/>
      <c r="E469" s="878">
        <v>-1.1003002584775451E-4</v>
      </c>
      <c r="F469" s="605"/>
      <c r="G469" s="605"/>
      <c r="H469" s="1050" t="s">
        <v>587</v>
      </c>
      <c r="I469" s="1050"/>
      <c r="J469" s="876">
        <v>8.8821473358490957E-2</v>
      </c>
      <c r="K469" s="605"/>
      <c r="L469" s="605"/>
      <c r="M469" s="1050" t="s">
        <v>551</v>
      </c>
      <c r="N469" s="1050"/>
      <c r="O469" s="877">
        <v>-5.2567167981758547E-2</v>
      </c>
      <c r="P469" s="605"/>
      <c r="Q469" s="605"/>
      <c r="AW469" s="356"/>
      <c r="AX469" s="356"/>
      <c r="AY469" s="356"/>
      <c r="AZ469" s="356"/>
      <c r="BA469" s="358"/>
      <c r="BB469" s="408"/>
      <c r="BC469" s="358"/>
      <c r="BD469" s="358"/>
      <c r="BE469" s="358"/>
      <c r="BF469" s="358"/>
      <c r="BG469" s="358"/>
      <c r="BH469" s="358"/>
      <c r="BI469" s="358"/>
      <c r="BJ469" s="358"/>
      <c r="BK469" s="358"/>
      <c r="BL469" s="358"/>
      <c r="BM469" s="358"/>
      <c r="BN469" s="358"/>
      <c r="BO469" s="358"/>
      <c r="BP469" s="358"/>
      <c r="BQ469" s="358"/>
      <c r="BR469" s="358"/>
      <c r="BS469" s="358"/>
      <c r="BT469" s="358"/>
      <c r="BU469" s="358"/>
      <c r="BV469" s="358"/>
      <c r="BW469" s="358"/>
      <c r="BX469" s="358"/>
      <c r="BY469" s="358"/>
      <c r="BZ469" s="359"/>
      <c r="CA469" s="359"/>
      <c r="CB469" s="359"/>
      <c r="CC469" s="359"/>
      <c r="CD469" s="359"/>
      <c r="CE469" s="359"/>
      <c r="CF469" s="359"/>
      <c r="CG469" s="359"/>
      <c r="CH469" s="359"/>
      <c r="CI469" s="359"/>
      <c r="CJ469" s="359"/>
      <c r="CK469" s="359"/>
      <c r="CL469" s="359"/>
      <c r="CM469" s="359"/>
      <c r="CN469" s="359"/>
      <c r="CO469" s="359"/>
      <c r="CP469" s="359"/>
      <c r="CQ469" s="359"/>
      <c r="CR469" s="359"/>
      <c r="CS469" s="359"/>
      <c r="CT469" s="359"/>
      <c r="CU469" s="359"/>
      <c r="CV469" s="359"/>
      <c r="CW469" s="359"/>
      <c r="CX469" s="359"/>
      <c r="CY469" s="359"/>
      <c r="CZ469" s="359"/>
    </row>
    <row r="470" s="363" customFormat="true" ht="25.15" customHeight="true" x14ac:dyDescent="0.2">
      <c r="C470" s="1049"/>
      <c r="D470" s="1050"/>
      <c r="E470" s="605"/>
      <c r="F470" s="605"/>
      <c r="G470" s="605"/>
      <c r="H470" s="1050" t="s">
        <v>588</v>
      </c>
      <c r="I470" s="1050"/>
      <c r="J470" s="876">
        <v>8.2370860471008667E-2</v>
      </c>
      <c r="K470" s="605"/>
      <c r="L470" s="605"/>
      <c r="M470" s="1050" t="s">
        <v>541</v>
      </c>
      <c r="N470" s="1050"/>
      <c r="O470" s="877">
        <v>5.1826933161342438E-2</v>
      </c>
      <c r="P470" s="605"/>
      <c r="Q470" s="605"/>
      <c r="AW470" s="356"/>
      <c r="AX470" s="356"/>
      <c r="AY470" s="356"/>
      <c r="AZ470" s="356"/>
      <c r="BA470" s="358"/>
      <c r="BB470" s="408"/>
      <c r="BC470" s="358"/>
      <c r="BD470" s="358"/>
      <c r="BE470" s="358"/>
      <c r="BF470" s="358"/>
      <c r="BG470" s="358"/>
      <c r="BH470" s="358"/>
      <c r="BI470" s="358"/>
      <c r="BJ470" s="358"/>
      <c r="BK470" s="358"/>
      <c r="BL470" s="358"/>
      <c r="BM470" s="358"/>
      <c r="BN470" s="358"/>
      <c r="BO470" s="358"/>
      <c r="BP470" s="358"/>
      <c r="BQ470" s="358"/>
      <c r="BR470" s="358"/>
      <c r="BS470" s="358"/>
      <c r="BT470" s="358"/>
      <c r="BU470" s="358"/>
      <c r="BV470" s="358"/>
      <c r="BW470" s="358"/>
      <c r="BX470" s="358"/>
      <c r="BY470" s="358"/>
      <c r="BZ470" s="359"/>
      <c r="CA470" s="359"/>
      <c r="CB470" s="359"/>
      <c r="CC470" s="359"/>
      <c r="CD470" s="359"/>
      <c r="CE470" s="359"/>
      <c r="CF470" s="359"/>
      <c r="CG470" s="359"/>
      <c r="CH470" s="359"/>
      <c r="CI470" s="359"/>
      <c r="CJ470" s="359"/>
      <c r="CK470" s="359"/>
      <c r="CL470" s="359"/>
      <c r="CM470" s="359"/>
      <c r="CN470" s="359"/>
      <c r="CO470" s="359"/>
      <c r="CP470" s="359"/>
      <c r="CQ470" s="359"/>
      <c r="CR470" s="359"/>
      <c r="CS470" s="359"/>
      <c r="CT470" s="359"/>
      <c r="CU470" s="359"/>
      <c r="CV470" s="359"/>
      <c r="CW470" s="359"/>
      <c r="CX470" s="359"/>
      <c r="CY470" s="359"/>
      <c r="CZ470" s="359"/>
    </row>
    <row r="471" s="363" customFormat="true" ht="25.15" customHeight="true" x14ac:dyDescent="0.2">
      <c r="C471" s="1049"/>
      <c r="D471" s="1050"/>
      <c r="E471" s="605"/>
      <c r="F471" s="605"/>
      <c r="G471" s="605"/>
      <c r="H471" s="1050" t="s">
        <v>597</v>
      </c>
      <c r="I471" s="1050"/>
      <c r="J471" s="876">
        <v>-8.189880485338423E-2</v>
      </c>
      <c r="K471" s="605"/>
      <c r="L471" s="605"/>
      <c r="M471" s="1050" t="s">
        <v>556</v>
      </c>
      <c r="N471" s="1050"/>
      <c r="O471" s="877">
        <v>-5.1468875865129007E-2</v>
      </c>
      <c r="P471" s="605"/>
      <c r="Q471" s="605"/>
      <c r="AW471" s="356"/>
      <c r="AX471" s="356"/>
      <c r="AY471" s="356"/>
      <c r="AZ471" s="356"/>
      <c r="BA471" s="358"/>
      <c r="BB471" s="408"/>
      <c r="BC471" s="358"/>
      <c r="BD471" s="358"/>
      <c r="BE471" s="358"/>
      <c r="BF471" s="358"/>
      <c r="BG471" s="358"/>
      <c r="BH471" s="358"/>
      <c r="BI471" s="358"/>
      <c r="BJ471" s="358"/>
      <c r="BK471" s="358"/>
      <c r="BL471" s="358"/>
      <c r="BM471" s="358"/>
      <c r="BN471" s="358"/>
      <c r="BO471" s="358"/>
      <c r="BP471" s="358"/>
      <c r="BQ471" s="358"/>
      <c r="BR471" s="358"/>
      <c r="BS471" s="358"/>
      <c r="BT471" s="358"/>
      <c r="BU471" s="358"/>
      <c r="BV471" s="358"/>
      <c r="BW471" s="358"/>
      <c r="BX471" s="358"/>
      <c r="BY471" s="358"/>
      <c r="BZ471" s="359"/>
      <c r="CA471" s="359"/>
      <c r="CB471" s="359"/>
      <c r="CC471" s="359"/>
      <c r="CD471" s="359"/>
      <c r="CE471" s="359"/>
      <c r="CF471" s="359"/>
      <c r="CG471" s="359"/>
      <c r="CH471" s="359"/>
      <c r="CI471" s="359"/>
      <c r="CJ471" s="359"/>
      <c r="CK471" s="359"/>
      <c r="CL471" s="359"/>
      <c r="CM471" s="359"/>
      <c r="CN471" s="359"/>
      <c r="CO471" s="359"/>
      <c r="CP471" s="359"/>
      <c r="CQ471" s="359"/>
      <c r="CR471" s="359"/>
      <c r="CS471" s="359"/>
      <c r="CT471" s="359"/>
      <c r="CU471" s="359"/>
      <c r="CV471" s="359"/>
      <c r="CW471" s="359"/>
      <c r="CX471" s="359"/>
      <c r="CY471" s="359"/>
      <c r="CZ471" s="359"/>
    </row>
    <row r="472" s="363" customFormat="true" ht="25.15" customHeight="true" x14ac:dyDescent="0.2">
      <c r="C472" s="1049"/>
      <c r="D472" s="1050"/>
      <c r="E472" s="605"/>
      <c r="F472" s="605"/>
      <c r="G472" s="605"/>
      <c r="H472" s="1050" t="s">
        <v>590</v>
      </c>
      <c r="I472" s="1050"/>
      <c r="J472" s="876">
        <v>-6.4950317163786658E-2</v>
      </c>
      <c r="K472" s="605"/>
      <c r="L472" s="605"/>
      <c r="M472" s="1050" t="s">
        <v>527</v>
      </c>
      <c r="N472" s="1050"/>
      <c r="O472" s="877">
        <v>5.0421184451540257E-2</v>
      </c>
      <c r="P472" s="605"/>
      <c r="Q472" s="605"/>
      <c r="AW472" s="356"/>
      <c r="AX472" s="356"/>
      <c r="AY472" s="356"/>
      <c r="AZ472" s="356"/>
      <c r="BA472" s="358"/>
      <c r="BB472" s="408"/>
      <c r="BC472" s="358"/>
      <c r="BD472" s="358"/>
      <c r="BE472" s="358"/>
      <c r="BF472" s="358"/>
      <c r="BG472" s="358"/>
      <c r="BH472" s="358"/>
      <c r="BI472" s="358"/>
      <c r="BJ472" s="358"/>
      <c r="BK472" s="358"/>
      <c r="BL472" s="358"/>
      <c r="BM472" s="358"/>
      <c r="BN472" s="358"/>
      <c r="BO472" s="358"/>
      <c r="BP472" s="358"/>
      <c r="BQ472" s="358"/>
      <c r="BR472" s="358"/>
      <c r="BS472" s="358"/>
      <c r="BT472" s="358"/>
      <c r="BU472" s="358"/>
      <c r="BV472" s="358"/>
      <c r="BW472" s="358"/>
      <c r="BX472" s="358"/>
      <c r="BY472" s="358"/>
      <c r="BZ472" s="359"/>
      <c r="CA472" s="359"/>
      <c r="CB472" s="359"/>
      <c r="CC472" s="359"/>
      <c r="CD472" s="359"/>
      <c r="CE472" s="359"/>
      <c r="CF472" s="359"/>
      <c r="CG472" s="359"/>
      <c r="CH472" s="359"/>
      <c r="CI472" s="359"/>
      <c r="CJ472" s="359"/>
      <c r="CK472" s="359"/>
      <c r="CL472" s="359"/>
      <c r="CM472" s="359"/>
      <c r="CN472" s="359"/>
      <c r="CO472" s="359"/>
      <c r="CP472" s="359"/>
      <c r="CQ472" s="359"/>
      <c r="CR472" s="359"/>
      <c r="CS472" s="359"/>
      <c r="CT472" s="359"/>
      <c r="CU472" s="359"/>
      <c r="CV472" s="359"/>
      <c r="CW472" s="359"/>
      <c r="CX472" s="359"/>
      <c r="CY472" s="359"/>
      <c r="CZ472" s="359"/>
    </row>
    <row r="473" s="363" customFormat="true" ht="25.15" customHeight="true" x14ac:dyDescent="0.2">
      <c r="C473" s="1049" t="s">
        <v>266</v>
      </c>
      <c r="D473" s="1050"/>
      <c r="E473" s="1050"/>
      <c r="F473" s="605"/>
      <c r="G473" s="605"/>
      <c r="H473" s="1050" t="s">
        <v>234</v>
      </c>
      <c r="I473" s="1050"/>
      <c r="J473" s="876">
        <v>5.5019203408280808E-2</v>
      </c>
      <c r="K473" s="605"/>
      <c r="L473" s="605"/>
      <c r="M473" s="1050" t="s">
        <v>258</v>
      </c>
      <c r="N473" s="1050"/>
      <c r="O473" s="877">
        <v>4.5883929599357824E-2</v>
      </c>
      <c r="P473" s="605"/>
      <c r="Q473" s="605"/>
      <c r="AW473" s="356"/>
      <c r="AX473" s="356"/>
      <c r="AY473" s="356"/>
      <c r="AZ473" s="356"/>
      <c r="BA473" s="358"/>
      <c r="BB473" s="408"/>
      <c r="BC473" s="358"/>
      <c r="BD473" s="358"/>
      <c r="BE473" s="358"/>
      <c r="BF473" s="358"/>
      <c r="BG473" s="358"/>
      <c r="BH473" s="358"/>
      <c r="BI473" s="358"/>
      <c r="BJ473" s="358"/>
      <c r="BK473" s="358"/>
      <c r="BL473" s="358"/>
      <c r="BM473" s="358"/>
      <c r="BN473" s="358"/>
      <c r="BO473" s="358"/>
      <c r="BP473" s="358"/>
      <c r="BQ473" s="358"/>
      <c r="BR473" s="358"/>
      <c r="BS473" s="358"/>
      <c r="BT473" s="358"/>
      <c r="BU473" s="358"/>
      <c r="BV473" s="358"/>
      <c r="BW473" s="358"/>
      <c r="BX473" s="358"/>
      <c r="BY473" s="358"/>
      <c r="BZ473" s="359"/>
      <c r="CA473" s="359"/>
      <c r="CB473" s="359"/>
      <c r="CC473" s="359"/>
      <c r="CD473" s="359"/>
      <c r="CE473" s="359"/>
      <c r="CF473" s="359"/>
      <c r="CG473" s="359"/>
      <c r="CH473" s="359"/>
      <c r="CI473" s="359"/>
      <c r="CJ473" s="359"/>
      <c r="CK473" s="359"/>
      <c r="CL473" s="359"/>
      <c r="CM473" s="359"/>
      <c r="CN473" s="359"/>
      <c r="CO473" s="359"/>
      <c r="CP473" s="359"/>
      <c r="CQ473" s="359"/>
      <c r="CR473" s="359"/>
      <c r="CS473" s="359"/>
      <c r="CT473" s="359"/>
      <c r="CU473" s="359"/>
      <c r="CV473" s="359"/>
      <c r="CW473" s="359"/>
      <c r="CX473" s="359"/>
      <c r="CY473" s="359"/>
      <c r="CZ473" s="359"/>
    </row>
    <row r="474" s="363" customFormat="true" ht="25.15" customHeight="true" x14ac:dyDescent="0.2">
      <c r="C474" s="1049"/>
      <c r="D474" s="1050"/>
      <c r="E474" s="857" t="s">
        <v>267</v>
      </c>
      <c r="F474" s="605"/>
      <c r="G474" s="605"/>
      <c r="H474" s="1050" t="s">
        <v>544</v>
      </c>
      <c r="I474" s="1050"/>
      <c r="J474" s="876">
        <v>4.360913661732084E-2</v>
      </c>
      <c r="K474" s="605"/>
      <c r="L474" s="605"/>
      <c r="M474" s="1050" t="s">
        <v>546</v>
      </c>
      <c r="N474" s="1050"/>
      <c r="O474" s="877">
        <v>-4.3524612686904461E-2</v>
      </c>
      <c r="P474" s="605"/>
      <c r="Q474" s="605"/>
      <c r="AW474" s="356"/>
      <c r="AX474" s="356"/>
      <c r="AY474" s="356"/>
      <c r="AZ474" s="356"/>
      <c r="BA474" s="358"/>
      <c r="BB474" s="408"/>
      <c r="BC474" s="358"/>
      <c r="BD474" s="358"/>
      <c r="BE474" s="358"/>
      <c r="BF474" s="358"/>
      <c r="BG474" s="358"/>
      <c r="BH474" s="358"/>
      <c r="BI474" s="358"/>
      <c r="BJ474" s="358"/>
      <c r="BK474" s="358"/>
      <c r="BL474" s="358"/>
      <c r="BM474" s="358"/>
      <c r="BN474" s="358"/>
      <c r="BO474" s="358"/>
      <c r="BP474" s="358"/>
      <c r="BQ474" s="358"/>
      <c r="BR474" s="358"/>
      <c r="BS474" s="358"/>
      <c r="BT474" s="358"/>
      <c r="BU474" s="358"/>
      <c r="BV474" s="358"/>
      <c r="BW474" s="358"/>
      <c r="BX474" s="358"/>
      <c r="BY474" s="358"/>
      <c r="BZ474" s="359"/>
      <c r="CA474" s="359"/>
      <c r="CB474" s="359"/>
      <c r="CC474" s="359"/>
      <c r="CD474" s="359"/>
      <c r="CE474" s="359"/>
      <c r="CF474" s="359"/>
      <c r="CG474" s="359"/>
      <c r="CH474" s="359"/>
      <c r="CI474" s="359"/>
      <c r="CJ474" s="359"/>
      <c r="CK474" s="359"/>
      <c r="CL474" s="359"/>
      <c r="CM474" s="359"/>
      <c r="CN474" s="359"/>
      <c r="CO474" s="359"/>
      <c r="CP474" s="359"/>
      <c r="CQ474" s="359"/>
      <c r="CR474" s="359"/>
      <c r="CS474" s="359"/>
      <c r="CT474" s="359"/>
      <c r="CU474" s="359"/>
      <c r="CV474" s="359"/>
      <c r="CW474" s="359"/>
      <c r="CX474" s="359"/>
      <c r="CY474" s="359"/>
      <c r="CZ474" s="359"/>
    </row>
    <row r="475" s="363" customFormat="true" ht="25.15" customHeight="true" x14ac:dyDescent="0.2">
      <c r="C475" s="1049" t="s">
        <v>243</v>
      </c>
      <c r="D475" s="1050"/>
      <c r="E475" s="872">
        <v>3.4540497170357641E-2</v>
      </c>
      <c r="F475" s="605"/>
      <c r="G475" s="605"/>
      <c r="H475" s="1050" t="s">
        <v>231</v>
      </c>
      <c r="I475" s="1050"/>
      <c r="J475" s="876">
        <v>3.8576347446869913E-2</v>
      </c>
      <c r="K475" s="605"/>
      <c r="L475" s="605"/>
      <c r="M475" s="1050" t="s">
        <v>558</v>
      </c>
      <c r="N475" s="1050"/>
      <c r="O475" s="877">
        <v>-4.2576339490064723E-2</v>
      </c>
      <c r="P475" s="605"/>
      <c r="Q475" s="605"/>
      <c r="AW475" s="356"/>
      <c r="AX475" s="356"/>
      <c r="AY475" s="356"/>
      <c r="AZ475" s="356"/>
      <c r="BA475" s="358"/>
      <c r="BB475" s="408"/>
      <c r="BC475" s="358"/>
      <c r="BD475" s="358"/>
      <c r="BE475" s="358"/>
      <c r="BF475" s="358"/>
      <c r="BG475" s="358"/>
      <c r="BH475" s="358"/>
      <c r="BI475" s="358"/>
      <c r="BJ475" s="358"/>
      <c r="BK475" s="358"/>
      <c r="BL475" s="358"/>
      <c r="BM475" s="358"/>
      <c r="BN475" s="358"/>
      <c r="BO475" s="358"/>
      <c r="BP475" s="358"/>
      <c r="BQ475" s="358"/>
      <c r="BR475" s="358"/>
      <c r="BS475" s="358"/>
      <c r="BT475" s="358"/>
      <c r="BU475" s="358"/>
      <c r="BV475" s="358"/>
      <c r="BW475" s="358"/>
      <c r="BX475" s="358"/>
      <c r="BY475" s="358"/>
      <c r="BZ475" s="359"/>
      <c r="CA475" s="359"/>
      <c r="CB475" s="359"/>
      <c r="CC475" s="359"/>
      <c r="CD475" s="359"/>
      <c r="CE475" s="359"/>
      <c r="CF475" s="359"/>
      <c r="CG475" s="359"/>
      <c r="CH475" s="359"/>
      <c r="CI475" s="359"/>
      <c r="CJ475" s="359"/>
      <c r="CK475" s="359"/>
      <c r="CL475" s="359"/>
      <c r="CM475" s="359"/>
      <c r="CN475" s="359"/>
      <c r="CO475" s="359"/>
      <c r="CP475" s="359"/>
      <c r="CQ475" s="359"/>
      <c r="CR475" s="359"/>
      <c r="CS475" s="359"/>
      <c r="CT475" s="359"/>
      <c r="CU475" s="359"/>
      <c r="CV475" s="359"/>
      <c r="CW475" s="359"/>
      <c r="CX475" s="359"/>
      <c r="CY475" s="359"/>
      <c r="CZ475" s="359"/>
    </row>
    <row r="476" s="363" customFormat="true" ht="25.15" customHeight="true" x14ac:dyDescent="0.2">
      <c r="C476" s="1049" t="s">
        <v>502</v>
      </c>
      <c r="D476" s="1050"/>
      <c r="E476" s="875">
        <v>0.55917610230334014</v>
      </c>
      <c r="F476" s="605"/>
      <c r="G476" s="605"/>
      <c r="H476" s="1050" t="s">
        <v>243</v>
      </c>
      <c r="I476" s="1050"/>
      <c r="J476" s="876">
        <v>-3.5534136864279274E-2</v>
      </c>
      <c r="K476" s="605"/>
      <c r="L476" s="605"/>
      <c r="M476" s="1050" t="s">
        <v>238</v>
      </c>
      <c r="N476" s="1050"/>
      <c r="O476" s="877">
        <v>-3.8957167266649669E-2</v>
      </c>
      <c r="P476" s="605"/>
      <c r="Q476" s="605"/>
      <c r="AW476" s="356"/>
      <c r="AX476" s="356"/>
      <c r="AY476" s="356"/>
      <c r="AZ476" s="356"/>
      <c r="BA476" s="358"/>
      <c r="BB476" s="408"/>
      <c r="BC476" s="358"/>
      <c r="BD476" s="358"/>
      <c r="BE476" s="358"/>
      <c r="BF476" s="358"/>
      <c r="BG476" s="358"/>
      <c r="BH476" s="358"/>
      <c r="BI476" s="358"/>
      <c r="BJ476" s="358"/>
      <c r="BK476" s="358"/>
      <c r="BL476" s="358"/>
      <c r="BM476" s="358"/>
      <c r="BN476" s="358"/>
      <c r="BO476" s="358"/>
      <c r="BP476" s="358"/>
      <c r="BQ476" s="358"/>
      <c r="BR476" s="358"/>
      <c r="BS476" s="358"/>
      <c r="BT476" s="358"/>
      <c r="BU476" s="358"/>
      <c r="BV476" s="358"/>
      <c r="BW476" s="358"/>
      <c r="BX476" s="358"/>
      <c r="BY476" s="358"/>
      <c r="BZ476" s="359"/>
      <c r="CA476" s="359"/>
      <c r="CB476" s="359"/>
      <c r="CC476" s="359"/>
      <c r="CD476" s="359"/>
      <c r="CE476" s="359"/>
      <c r="CF476" s="359"/>
      <c r="CG476" s="359"/>
      <c r="CH476" s="359"/>
      <c r="CI476" s="359"/>
      <c r="CJ476" s="359"/>
      <c r="CK476" s="359"/>
      <c r="CL476" s="359"/>
      <c r="CM476" s="359"/>
      <c r="CN476" s="359"/>
      <c r="CO476" s="359"/>
      <c r="CP476" s="359"/>
      <c r="CQ476" s="359"/>
      <c r="CR476" s="359"/>
      <c r="CS476" s="359"/>
      <c r="CT476" s="359"/>
      <c r="CU476" s="359"/>
      <c r="CV476" s="359"/>
      <c r="CW476" s="359"/>
      <c r="CX476" s="359"/>
      <c r="CY476" s="359"/>
      <c r="CZ476" s="359"/>
    </row>
    <row r="477" s="363" customFormat="true" ht="25.15" customHeight="true" x14ac:dyDescent="0.2">
      <c r="C477" s="1049" t="s">
        <v>546</v>
      </c>
      <c r="D477" s="1050"/>
      <c r="E477" s="875">
        <v>9.9321295463429427E-3</v>
      </c>
      <c r="F477" s="605"/>
      <c r="G477" s="605"/>
      <c r="H477" s="1050" t="s">
        <v>563</v>
      </c>
      <c r="I477" s="1050"/>
      <c r="J477" s="876">
        <v>2.7712867012459647E-2</v>
      </c>
      <c r="K477" s="605"/>
      <c r="L477" s="605"/>
      <c r="M477" s="1050" t="s">
        <v>562</v>
      </c>
      <c r="N477" s="1050"/>
      <c r="O477" s="877">
        <v>-3.6741773265590617E-2</v>
      </c>
      <c r="P477" s="605"/>
      <c r="Q477" s="605"/>
      <c r="AW477" s="356"/>
      <c r="AX477" s="356"/>
      <c r="AY477" s="356"/>
      <c r="AZ477" s="356"/>
      <c r="BA477" s="358"/>
      <c r="BB477" s="408"/>
      <c r="BC477" s="358"/>
      <c r="BD477" s="358"/>
      <c r="BE477" s="358"/>
      <c r="BF477" s="358"/>
      <c r="BG477" s="358"/>
      <c r="BH477" s="358"/>
      <c r="BI477" s="358"/>
      <c r="BJ477" s="358"/>
      <c r="BK477" s="358"/>
      <c r="BL477" s="358"/>
      <c r="BM477" s="358"/>
      <c r="BN477" s="358"/>
      <c r="BO477" s="358"/>
      <c r="BP477" s="358"/>
      <c r="BQ477" s="358"/>
      <c r="BR477" s="358"/>
      <c r="BS477" s="358"/>
      <c r="BT477" s="358"/>
      <c r="BU477" s="358"/>
      <c r="BV477" s="358"/>
      <c r="BW477" s="358"/>
      <c r="BX477" s="358"/>
      <c r="BY477" s="358"/>
      <c r="BZ477" s="359"/>
      <c r="CA477" s="359"/>
      <c r="CB477" s="359"/>
      <c r="CC477" s="359"/>
      <c r="CD477" s="359"/>
      <c r="CE477" s="359"/>
      <c r="CF477" s="359"/>
      <c r="CG477" s="359"/>
      <c r="CH477" s="359"/>
      <c r="CI477" s="359"/>
      <c r="CJ477" s="359"/>
      <c r="CK477" s="359"/>
      <c r="CL477" s="359"/>
      <c r="CM477" s="359"/>
      <c r="CN477" s="359"/>
      <c r="CO477" s="359"/>
      <c r="CP477" s="359"/>
      <c r="CQ477" s="359"/>
      <c r="CR477" s="359"/>
      <c r="CS477" s="359"/>
      <c r="CT477" s="359"/>
      <c r="CU477" s="359"/>
      <c r="CV477" s="359"/>
      <c r="CW477" s="359"/>
      <c r="CX477" s="359"/>
      <c r="CY477" s="359"/>
      <c r="CZ477" s="359"/>
    </row>
    <row r="478" s="363" customFormat="true" ht="25.15" customHeight="true" x14ac:dyDescent="0.2">
      <c r="C478" s="1049" t="s">
        <v>566</v>
      </c>
      <c r="D478" s="1050"/>
      <c r="E478" s="875">
        <v>3.767295809994144E-5</v>
      </c>
      <c r="F478" s="605"/>
      <c r="G478" s="605"/>
      <c r="H478" s="1050" t="s">
        <v>567</v>
      </c>
      <c r="I478" s="1050"/>
      <c r="J478" s="876">
        <v>2.71030271812902E-2</v>
      </c>
      <c r="K478" s="605"/>
      <c r="L478" s="605"/>
      <c r="M478" s="1050" t="s">
        <v>595</v>
      </c>
      <c r="N478" s="1050"/>
      <c r="O478" s="877">
        <v>3.3053071673825249E-2</v>
      </c>
      <c r="P478" s="605"/>
      <c r="Q478" s="605"/>
      <c r="AW478" s="356"/>
      <c r="AX478" s="356"/>
      <c r="AY478" s="356"/>
      <c r="AZ478" s="356"/>
      <c r="BA478" s="358"/>
      <c r="BB478" s="408"/>
      <c r="BC478" s="358"/>
      <c r="BD478" s="358"/>
      <c r="BE478" s="358"/>
      <c r="BF478" s="358"/>
      <c r="BG478" s="358"/>
      <c r="BH478" s="358"/>
      <c r="BI478" s="358"/>
      <c r="BJ478" s="358"/>
      <c r="BK478" s="358"/>
      <c r="BL478" s="358"/>
      <c r="BM478" s="358"/>
      <c r="BN478" s="358"/>
      <c r="BO478" s="358"/>
      <c r="BP478" s="358"/>
      <c r="BQ478" s="358"/>
      <c r="BR478" s="358"/>
      <c r="BS478" s="358"/>
      <c r="BT478" s="358"/>
      <c r="BU478" s="358"/>
      <c r="BV478" s="358"/>
      <c r="BW478" s="358"/>
      <c r="BX478" s="358"/>
      <c r="BY478" s="358"/>
      <c r="BZ478" s="359"/>
      <c r="CA478" s="359"/>
      <c r="CB478" s="359"/>
      <c r="CC478" s="359"/>
      <c r="CD478" s="359"/>
      <c r="CE478" s="359"/>
      <c r="CF478" s="359"/>
      <c r="CG478" s="359"/>
      <c r="CH478" s="359"/>
      <c r="CI478" s="359"/>
      <c r="CJ478" s="359"/>
      <c r="CK478" s="359"/>
      <c r="CL478" s="359"/>
      <c r="CM478" s="359"/>
      <c r="CN478" s="359"/>
      <c r="CO478" s="359"/>
      <c r="CP478" s="359"/>
      <c r="CQ478" s="359"/>
      <c r="CR478" s="359"/>
      <c r="CS478" s="359"/>
      <c r="CT478" s="359"/>
      <c r="CU478" s="359"/>
      <c r="CV478" s="359"/>
      <c r="CW478" s="359"/>
      <c r="CX478" s="359"/>
      <c r="CY478" s="359"/>
      <c r="CZ478" s="359"/>
    </row>
    <row r="479" s="363" customFormat="true" ht="25.15" customHeight="true" x14ac:dyDescent="0.2">
      <c r="C479" s="1049" t="s">
        <v>565</v>
      </c>
      <c r="D479" s="1050"/>
      <c r="E479" s="875">
        <v>1.9457979059748357E-4</v>
      </c>
      <c r="F479" s="605"/>
      <c r="G479" s="605"/>
      <c r="H479" s="1050" t="s">
        <v>562</v>
      </c>
      <c r="I479" s="1050"/>
      <c r="J479" s="876">
        <v>2.4569031119683685E-2</v>
      </c>
      <c r="K479" s="605"/>
      <c r="L479" s="605"/>
      <c r="M479" s="1050" t="s">
        <v>521</v>
      </c>
      <c r="N479" s="1050"/>
      <c r="O479" s="877">
        <v>2.8414803289086677E-2</v>
      </c>
      <c r="P479" s="605"/>
      <c r="Q479" s="605"/>
      <c r="AW479" s="356"/>
      <c r="AX479" s="356"/>
      <c r="AY479" s="356"/>
      <c r="AZ479" s="356"/>
      <c r="BA479" s="358"/>
      <c r="BB479" s="408"/>
      <c r="BC479" s="358"/>
      <c r="BD479" s="358"/>
      <c r="BE479" s="358"/>
      <c r="BF479" s="358"/>
      <c r="BG479" s="358"/>
      <c r="BH479" s="358"/>
      <c r="BI479" s="358"/>
      <c r="BJ479" s="358"/>
      <c r="BK479" s="358"/>
      <c r="BL479" s="358"/>
      <c r="BM479" s="358"/>
      <c r="BN479" s="358"/>
      <c r="BO479" s="358"/>
      <c r="BP479" s="358"/>
      <c r="BQ479" s="358"/>
      <c r="BR479" s="358"/>
      <c r="BS479" s="358"/>
      <c r="BT479" s="358"/>
      <c r="BU479" s="358"/>
      <c r="BV479" s="358"/>
      <c r="BW479" s="358"/>
      <c r="BX479" s="358"/>
      <c r="BY479" s="358"/>
      <c r="BZ479" s="359"/>
      <c r="CA479" s="359"/>
      <c r="CB479" s="359"/>
      <c r="CC479" s="359"/>
      <c r="CD479" s="359"/>
      <c r="CE479" s="359"/>
      <c r="CF479" s="359"/>
      <c r="CG479" s="359"/>
      <c r="CH479" s="359"/>
      <c r="CI479" s="359"/>
      <c r="CJ479" s="359"/>
      <c r="CK479" s="359"/>
      <c r="CL479" s="359"/>
      <c r="CM479" s="359"/>
      <c r="CN479" s="359"/>
      <c r="CO479" s="359"/>
      <c r="CP479" s="359"/>
      <c r="CQ479" s="359"/>
      <c r="CR479" s="359"/>
      <c r="CS479" s="359"/>
      <c r="CT479" s="359"/>
      <c r="CU479" s="359"/>
      <c r="CV479" s="359"/>
      <c r="CW479" s="359"/>
      <c r="CX479" s="359"/>
      <c r="CY479" s="359"/>
      <c r="CZ479" s="359"/>
    </row>
    <row r="480" s="363" customFormat="true" ht="25.15" customHeight="true" x14ac:dyDescent="0.2">
      <c r="C480" s="1049" t="s">
        <v>567</v>
      </c>
      <c r="D480" s="1050"/>
      <c r="E480" s="875">
        <v>9.5341563731191124E-4</v>
      </c>
      <c r="F480" s="605"/>
      <c r="G480" s="605"/>
      <c r="H480" s="1050" t="s">
        <v>565</v>
      </c>
      <c r="I480" s="1050"/>
      <c r="J480" s="876">
        <v>-2.286168236159055E-2</v>
      </c>
      <c r="K480" s="605"/>
      <c r="L480" s="605"/>
      <c r="M480" s="1050" t="s">
        <v>262</v>
      </c>
      <c r="N480" s="1050"/>
      <c r="O480" s="877">
        <v>2.5589741451447056E-2</v>
      </c>
      <c r="P480" s="605"/>
      <c r="Q480" s="605"/>
      <c r="AW480" s="356"/>
      <c r="AX480" s="356"/>
      <c r="AY480" s="356"/>
      <c r="AZ480" s="356"/>
      <c r="BA480" s="358"/>
      <c r="BB480" s="408"/>
      <c r="BC480" s="358"/>
      <c r="BD480" s="358"/>
      <c r="BE480" s="358"/>
      <c r="BF480" s="358"/>
      <c r="BG480" s="358"/>
      <c r="BH480" s="358"/>
      <c r="BI480" s="358"/>
      <c r="BJ480" s="358"/>
      <c r="BK480" s="358"/>
      <c r="BL480" s="358"/>
      <c r="BM480" s="358"/>
      <c r="BN480" s="358"/>
      <c r="BO480" s="358"/>
      <c r="BP480" s="358"/>
      <c r="BQ480" s="358"/>
      <c r="BR480" s="358"/>
      <c r="BS480" s="358"/>
      <c r="BT480" s="358"/>
      <c r="BU480" s="358"/>
      <c r="BV480" s="358"/>
      <c r="BW480" s="358"/>
      <c r="BX480" s="358"/>
      <c r="BY480" s="358"/>
      <c r="BZ480" s="359"/>
      <c r="CA480" s="359"/>
      <c r="CB480" s="359"/>
      <c r="CC480" s="359"/>
      <c r="CD480" s="359"/>
      <c r="CE480" s="359"/>
      <c r="CF480" s="359"/>
      <c r="CG480" s="359"/>
      <c r="CH480" s="359"/>
      <c r="CI480" s="359"/>
      <c r="CJ480" s="359"/>
      <c r="CK480" s="359"/>
      <c r="CL480" s="359"/>
      <c r="CM480" s="359"/>
      <c r="CN480" s="359"/>
      <c r="CO480" s="359"/>
      <c r="CP480" s="359"/>
      <c r="CQ480" s="359"/>
      <c r="CR480" s="359"/>
      <c r="CS480" s="359"/>
      <c r="CT480" s="359"/>
      <c r="CU480" s="359"/>
      <c r="CV480" s="359"/>
      <c r="CW480" s="359"/>
      <c r="CX480" s="359"/>
      <c r="CY480" s="359"/>
      <c r="CZ480" s="359"/>
    </row>
    <row r="481" s="363" customFormat="true" ht="25.15" customHeight="true" x14ac:dyDescent="0.2">
      <c r="C481" s="1049" t="s">
        <v>559</v>
      </c>
      <c r="D481" s="1050"/>
      <c r="E481" s="875">
        <v>1.235350646761849E-8</v>
      </c>
      <c r="F481" s="605"/>
      <c r="G481" s="605"/>
      <c r="H481" s="1050" t="s">
        <v>559</v>
      </c>
      <c r="I481" s="1050"/>
      <c r="J481" s="876">
        <v>-2.0609286107054755E-2</v>
      </c>
      <c r="K481" s="605"/>
      <c r="L481" s="605"/>
      <c r="M481" s="1050" t="s">
        <v>597</v>
      </c>
      <c r="N481" s="1050"/>
      <c r="O481" s="877">
        <v>-2.3561939465897186E-2</v>
      </c>
      <c r="P481" s="605"/>
      <c r="Q481" s="605"/>
      <c r="AW481" s="356"/>
      <c r="AX481" s="356"/>
      <c r="AY481" s="356"/>
      <c r="AZ481" s="356"/>
      <c r="BA481" s="358"/>
      <c r="BB481" s="408"/>
      <c r="BC481" s="358"/>
      <c r="BD481" s="358"/>
      <c r="BE481" s="358"/>
      <c r="BF481" s="358"/>
      <c r="BG481" s="358"/>
      <c r="BH481" s="358"/>
      <c r="BI481" s="358"/>
      <c r="BJ481" s="358"/>
      <c r="BK481" s="358"/>
      <c r="BL481" s="358"/>
      <c r="BM481" s="358"/>
      <c r="BN481" s="358"/>
      <c r="BO481" s="358"/>
      <c r="BP481" s="358"/>
      <c r="BQ481" s="358"/>
      <c r="BR481" s="358"/>
      <c r="BS481" s="358"/>
      <c r="BT481" s="358"/>
      <c r="BU481" s="358"/>
      <c r="BV481" s="358"/>
      <c r="BW481" s="358"/>
      <c r="BX481" s="358"/>
      <c r="BY481" s="358"/>
      <c r="BZ481" s="359"/>
      <c r="CA481" s="359"/>
      <c r="CB481" s="359"/>
      <c r="CC481" s="359"/>
      <c r="CD481" s="359"/>
      <c r="CE481" s="359"/>
      <c r="CF481" s="359"/>
      <c r="CG481" s="359"/>
      <c r="CH481" s="359"/>
      <c r="CI481" s="359"/>
      <c r="CJ481" s="359"/>
      <c r="CK481" s="359"/>
      <c r="CL481" s="359"/>
      <c r="CM481" s="359"/>
      <c r="CN481" s="359"/>
      <c r="CO481" s="359"/>
      <c r="CP481" s="359"/>
      <c r="CQ481" s="359"/>
      <c r="CR481" s="359"/>
      <c r="CS481" s="359"/>
      <c r="CT481" s="359"/>
      <c r="CU481" s="359"/>
      <c r="CV481" s="359"/>
      <c r="CW481" s="359"/>
      <c r="CX481" s="359"/>
      <c r="CY481" s="359"/>
      <c r="CZ481" s="359"/>
    </row>
    <row r="482" s="363" customFormat="true" ht="25.15" customHeight="true" x14ac:dyDescent="0.2">
      <c r="C482" s="1049" t="s">
        <v>511</v>
      </c>
      <c r="D482" s="1050"/>
      <c r="E482" s="875">
        <v>0.1385803225676483</v>
      </c>
      <c r="F482" s="605"/>
      <c r="G482" s="605"/>
      <c r="H482" s="1050" t="s">
        <v>527</v>
      </c>
      <c r="I482" s="1050"/>
      <c r="J482" s="876">
        <v>-2.0362065935412649E-2</v>
      </c>
      <c r="K482" s="605"/>
      <c r="L482" s="605"/>
      <c r="M482" s="1050" t="s">
        <v>596</v>
      </c>
      <c r="N482" s="1050"/>
      <c r="O482" s="877">
        <v>-2.2215762898221483E-2</v>
      </c>
      <c r="P482" s="605"/>
      <c r="Q482" s="605"/>
      <c r="AW482" s="356"/>
      <c r="AX482" s="356"/>
      <c r="AY482" s="356"/>
      <c r="AZ482" s="356"/>
      <c r="BA482" s="358"/>
      <c r="BB482" s="408"/>
      <c r="BC482" s="358"/>
      <c r="BD482" s="358"/>
      <c r="BE482" s="358"/>
      <c r="BF482" s="358"/>
      <c r="BG482" s="358"/>
      <c r="BH482" s="358"/>
      <c r="BI482" s="358"/>
      <c r="BJ482" s="358"/>
      <c r="BK482" s="358"/>
      <c r="BL482" s="358"/>
      <c r="BM482" s="358"/>
      <c r="BN482" s="358"/>
      <c r="BO482" s="358"/>
      <c r="BP482" s="358"/>
      <c r="BQ482" s="358"/>
      <c r="BR482" s="358"/>
      <c r="BS482" s="358"/>
      <c r="BT482" s="358"/>
      <c r="BU482" s="358"/>
      <c r="BV482" s="358"/>
      <c r="BW482" s="358"/>
      <c r="BX482" s="358"/>
      <c r="BY482" s="358"/>
      <c r="BZ482" s="359"/>
      <c r="CA482" s="359"/>
      <c r="CB482" s="359"/>
      <c r="CC482" s="359"/>
      <c r="CD482" s="359"/>
      <c r="CE482" s="359"/>
      <c r="CF482" s="359"/>
      <c r="CG482" s="359"/>
      <c r="CH482" s="359"/>
      <c r="CI482" s="359"/>
      <c r="CJ482" s="359"/>
      <c r="CK482" s="359"/>
      <c r="CL482" s="359"/>
      <c r="CM482" s="359"/>
      <c r="CN482" s="359"/>
      <c r="CO482" s="359"/>
      <c r="CP482" s="359"/>
      <c r="CQ482" s="359"/>
      <c r="CR482" s="359"/>
      <c r="CS482" s="359"/>
      <c r="CT482" s="359"/>
      <c r="CU482" s="359"/>
      <c r="CV482" s="359"/>
      <c r="CW482" s="359"/>
      <c r="CX482" s="359"/>
      <c r="CY482" s="359"/>
      <c r="CZ482" s="359"/>
    </row>
    <row r="483" s="363" customFormat="true" ht="25.15" customHeight="true" x14ac:dyDescent="0.2">
      <c r="C483" s="1049" t="s">
        <v>504</v>
      </c>
      <c r="D483" s="1050"/>
      <c r="E483" s="875">
        <v>0.40251662210817513</v>
      </c>
      <c r="F483" s="605"/>
      <c r="G483" s="605"/>
      <c r="H483" s="1050" t="s">
        <v>551</v>
      </c>
      <c r="I483" s="1050"/>
      <c r="J483" s="876">
        <v>-1.7933263728987677E-2</v>
      </c>
      <c r="K483" s="605"/>
      <c r="L483" s="605"/>
      <c r="M483" s="1050" t="s">
        <v>547</v>
      </c>
      <c r="N483" s="1050"/>
      <c r="O483" s="877">
        <v>-2.1273826462808031E-2</v>
      </c>
      <c r="P483" s="605"/>
      <c r="Q483" s="605"/>
      <c r="AW483" s="356"/>
      <c r="AX483" s="356"/>
      <c r="AY483" s="356"/>
      <c r="AZ483" s="356"/>
      <c r="BA483" s="358"/>
      <c r="BB483" s="408"/>
      <c r="BC483" s="358"/>
      <c r="BD483" s="358"/>
      <c r="BE483" s="358"/>
      <c r="BF483" s="358"/>
      <c r="BG483" s="358"/>
      <c r="BH483" s="358"/>
      <c r="BI483" s="358"/>
      <c r="BJ483" s="358"/>
      <c r="BK483" s="358"/>
      <c r="BL483" s="358"/>
      <c r="BM483" s="358"/>
      <c r="BN483" s="358"/>
      <c r="BO483" s="358"/>
      <c r="BP483" s="358"/>
      <c r="BQ483" s="358"/>
      <c r="BR483" s="358"/>
      <c r="BS483" s="358"/>
      <c r="BT483" s="358"/>
      <c r="BU483" s="358"/>
      <c r="BV483" s="358"/>
      <c r="BW483" s="358"/>
      <c r="BX483" s="358"/>
      <c r="BY483" s="358"/>
      <c r="BZ483" s="359"/>
      <c r="CA483" s="359"/>
      <c r="CB483" s="359"/>
      <c r="CC483" s="359"/>
      <c r="CD483" s="359"/>
      <c r="CE483" s="359"/>
      <c r="CF483" s="359"/>
      <c r="CG483" s="359"/>
      <c r="CH483" s="359"/>
      <c r="CI483" s="359"/>
      <c r="CJ483" s="359"/>
      <c r="CK483" s="359"/>
      <c r="CL483" s="359"/>
      <c r="CM483" s="359"/>
      <c r="CN483" s="359"/>
      <c r="CO483" s="359"/>
      <c r="CP483" s="359"/>
      <c r="CQ483" s="359"/>
      <c r="CR483" s="359"/>
      <c r="CS483" s="359"/>
      <c r="CT483" s="359"/>
      <c r="CU483" s="359"/>
      <c r="CV483" s="359"/>
      <c r="CW483" s="359"/>
      <c r="CX483" s="359"/>
      <c r="CY483" s="359"/>
      <c r="CZ483" s="359"/>
    </row>
    <row r="484" s="363" customFormat="true" ht="25.15" customHeight="true" x14ac:dyDescent="0.2">
      <c r="C484" s="1049" t="s">
        <v>517</v>
      </c>
      <c r="D484" s="1050"/>
      <c r="E484" s="875">
        <v>1.9004171390091511E-2</v>
      </c>
      <c r="F484" s="605"/>
      <c r="G484" s="605"/>
      <c r="H484" s="1050" t="s">
        <v>592</v>
      </c>
      <c r="I484" s="1050"/>
      <c r="J484" s="876">
        <v>1.722930428840053E-2</v>
      </c>
      <c r="K484" s="605"/>
      <c r="L484" s="605"/>
      <c r="M484" s="1050" t="s">
        <v>539</v>
      </c>
      <c r="N484" s="1050"/>
      <c r="O484" s="877">
        <v>-2.0415364594642951E-2</v>
      </c>
      <c r="P484" s="605"/>
      <c r="Q484" s="605"/>
      <c r="AW484" s="356"/>
      <c r="AX484" s="356"/>
      <c r="AY484" s="356"/>
      <c r="AZ484" s="356"/>
      <c r="BA484" s="358"/>
      <c r="BB484" s="408"/>
      <c r="BC484" s="358"/>
      <c r="BD484" s="358"/>
      <c r="BE484" s="358"/>
      <c r="BF484" s="358"/>
      <c r="BG484" s="358"/>
      <c r="BH484" s="358"/>
      <c r="BI484" s="358"/>
      <c r="BJ484" s="358"/>
      <c r="BK484" s="358"/>
      <c r="BL484" s="358"/>
      <c r="BM484" s="358"/>
      <c r="BN484" s="358"/>
      <c r="BO484" s="358"/>
      <c r="BP484" s="358"/>
      <c r="BQ484" s="358"/>
      <c r="BR484" s="358"/>
      <c r="BS484" s="358"/>
      <c r="BT484" s="358"/>
      <c r="BU484" s="358"/>
      <c r="BV484" s="358"/>
      <c r="BW484" s="358"/>
      <c r="BX484" s="358"/>
      <c r="BY484" s="358"/>
      <c r="BZ484" s="359"/>
      <c r="CA484" s="359"/>
      <c r="CB484" s="359"/>
      <c r="CC484" s="359"/>
      <c r="CD484" s="359"/>
      <c r="CE484" s="359"/>
      <c r="CF484" s="359"/>
      <c r="CG484" s="359"/>
      <c r="CH484" s="359"/>
      <c r="CI484" s="359"/>
      <c r="CJ484" s="359"/>
      <c r="CK484" s="359"/>
      <c r="CL484" s="359"/>
      <c r="CM484" s="359"/>
      <c r="CN484" s="359"/>
      <c r="CO484" s="359"/>
      <c r="CP484" s="359"/>
      <c r="CQ484" s="359"/>
      <c r="CR484" s="359"/>
      <c r="CS484" s="359"/>
      <c r="CT484" s="359"/>
      <c r="CU484" s="359"/>
      <c r="CV484" s="359"/>
      <c r="CW484" s="359"/>
      <c r="CX484" s="359"/>
      <c r="CY484" s="359"/>
      <c r="CZ484" s="359"/>
    </row>
    <row r="485" s="363" customFormat="true" ht="25.15" customHeight="true" x14ac:dyDescent="0.2">
      <c r="C485" s="1049" t="s">
        <v>262</v>
      </c>
      <c r="D485" s="1050"/>
      <c r="E485" s="875">
        <v>1.8626308318747152E-4</v>
      </c>
      <c r="F485" s="605"/>
      <c r="G485" s="605"/>
      <c r="H485" s="1050" t="s">
        <v>594</v>
      </c>
      <c r="I485" s="1050"/>
      <c r="J485" s="876">
        <v>1.4948755325267972E-2</v>
      </c>
      <c r="K485" s="605"/>
      <c r="L485" s="605"/>
      <c r="M485" s="1050" t="s">
        <v>540</v>
      </c>
      <c r="N485" s="1050"/>
      <c r="O485" s="877">
        <v>-1.9315304059698207E-2</v>
      </c>
      <c r="P485" s="605"/>
      <c r="Q485" s="605"/>
      <c r="AW485" s="356"/>
      <c r="AX485" s="356"/>
      <c r="AY485" s="356"/>
      <c r="AZ485" s="356"/>
      <c r="BA485" s="358"/>
      <c r="BB485" s="408"/>
      <c r="BC485" s="358"/>
      <c r="BD485" s="358"/>
      <c r="BE485" s="358"/>
      <c r="BF485" s="358"/>
      <c r="BG485" s="358"/>
      <c r="BH485" s="358"/>
      <c r="BI485" s="358"/>
      <c r="BJ485" s="358"/>
      <c r="BK485" s="358"/>
      <c r="BL485" s="358"/>
      <c r="BM485" s="358"/>
      <c r="BN485" s="358"/>
      <c r="BO485" s="358"/>
      <c r="BP485" s="358"/>
      <c r="BQ485" s="358"/>
      <c r="BR485" s="358"/>
      <c r="BS485" s="358"/>
      <c r="BT485" s="358"/>
      <c r="BU485" s="358"/>
      <c r="BV485" s="358"/>
      <c r="BW485" s="358"/>
      <c r="BX485" s="358"/>
      <c r="BY485" s="358"/>
      <c r="BZ485" s="359"/>
      <c r="CA485" s="359"/>
      <c r="CB485" s="359"/>
      <c r="CC485" s="359"/>
      <c r="CD485" s="359"/>
      <c r="CE485" s="359"/>
      <c r="CF485" s="359"/>
      <c r="CG485" s="359"/>
      <c r="CH485" s="359"/>
      <c r="CI485" s="359"/>
      <c r="CJ485" s="359"/>
      <c r="CK485" s="359"/>
      <c r="CL485" s="359"/>
      <c r="CM485" s="359"/>
      <c r="CN485" s="359"/>
      <c r="CO485" s="359"/>
      <c r="CP485" s="359"/>
      <c r="CQ485" s="359"/>
      <c r="CR485" s="359"/>
      <c r="CS485" s="359"/>
      <c r="CT485" s="359"/>
      <c r="CU485" s="359"/>
      <c r="CV485" s="359"/>
      <c r="CW485" s="359"/>
      <c r="CX485" s="359"/>
      <c r="CY485" s="359"/>
      <c r="CZ485" s="359"/>
    </row>
    <row r="486" s="363" customFormat="true" ht="25.15" customHeight="true" x14ac:dyDescent="0.2">
      <c r="C486" s="1049" t="s">
        <v>592</v>
      </c>
      <c r="D486" s="1050"/>
      <c r="E486" s="875">
        <v>6.6256747305630894E-4</v>
      </c>
      <c r="F486" s="605"/>
      <c r="G486" s="605"/>
      <c r="H486" s="1050" t="s">
        <v>263</v>
      </c>
      <c r="I486" s="1050"/>
      <c r="J486" s="876">
        <v>1.240599240664244E-2</v>
      </c>
      <c r="K486" s="605"/>
      <c r="L486" s="605"/>
      <c r="M486" s="1050" t="s">
        <v>559</v>
      </c>
      <c r="N486" s="1050"/>
      <c r="O486" s="877">
        <v>1.7546297211884537E-2</v>
      </c>
      <c r="P486" s="605"/>
      <c r="Q486" s="605"/>
      <c r="AW486" s="356"/>
      <c r="AX486" s="356"/>
      <c r="AY486" s="356"/>
      <c r="AZ486" s="356"/>
      <c r="BA486" s="358"/>
      <c r="BB486" s="408"/>
      <c r="BC486" s="358"/>
      <c r="BD486" s="358"/>
      <c r="BE486" s="358"/>
      <c r="BF486" s="358"/>
      <c r="BG486" s="358"/>
      <c r="BH486" s="358"/>
      <c r="BI486" s="358"/>
      <c r="BJ486" s="358"/>
      <c r="BK486" s="358"/>
      <c r="BL486" s="358"/>
      <c r="BM486" s="358"/>
      <c r="BN486" s="358"/>
      <c r="BO486" s="358"/>
      <c r="BP486" s="358"/>
      <c r="BQ486" s="358"/>
      <c r="BR486" s="358"/>
      <c r="BS486" s="358"/>
      <c r="BT486" s="358"/>
      <c r="BU486" s="358"/>
      <c r="BV486" s="358"/>
      <c r="BW486" s="358"/>
      <c r="BX486" s="358"/>
      <c r="BY486" s="358"/>
      <c r="BZ486" s="359"/>
      <c r="CA486" s="359"/>
      <c r="CB486" s="359"/>
      <c r="CC486" s="359"/>
      <c r="CD486" s="359"/>
      <c r="CE486" s="359"/>
      <c r="CF486" s="359"/>
      <c r="CG486" s="359"/>
      <c r="CH486" s="359"/>
      <c r="CI486" s="359"/>
      <c r="CJ486" s="359"/>
      <c r="CK486" s="359"/>
      <c r="CL486" s="359"/>
      <c r="CM486" s="359"/>
      <c r="CN486" s="359"/>
      <c r="CO486" s="359"/>
      <c r="CP486" s="359"/>
      <c r="CQ486" s="359"/>
      <c r="CR486" s="359"/>
      <c r="CS486" s="359"/>
      <c r="CT486" s="359"/>
      <c r="CU486" s="359"/>
      <c r="CV486" s="359"/>
      <c r="CW486" s="359"/>
      <c r="CX486" s="359"/>
      <c r="CY486" s="359"/>
      <c r="CZ486" s="359"/>
    </row>
    <row r="487" s="363" customFormat="true" ht="25.15" customHeight="true" x14ac:dyDescent="0.2">
      <c r="C487" s="1049" t="s">
        <v>539</v>
      </c>
      <c r="D487" s="1050"/>
      <c r="E487" s="875">
        <v>3.7503826173149873E-4</v>
      </c>
      <c r="F487" s="605"/>
      <c r="G487" s="605"/>
      <c r="H487" s="1050" t="s">
        <v>524</v>
      </c>
      <c r="I487" s="1050"/>
      <c r="J487" s="876">
        <v>-1.1679096477906005E-2</v>
      </c>
      <c r="K487" s="605"/>
      <c r="L487" s="605"/>
      <c r="M487" s="1050" t="s">
        <v>544</v>
      </c>
      <c r="N487" s="1050"/>
      <c r="O487" s="877">
        <v>1.6717782184441671E-2</v>
      </c>
      <c r="P487" s="605"/>
      <c r="Q487" s="605"/>
      <c r="AW487" s="356"/>
      <c r="AX487" s="356"/>
      <c r="AY487" s="356"/>
      <c r="AZ487" s="356"/>
      <c r="BA487" s="358"/>
      <c r="BB487" s="408"/>
      <c r="BC487" s="358"/>
      <c r="BD487" s="358"/>
      <c r="BE487" s="358"/>
      <c r="BF487" s="358"/>
      <c r="BG487" s="358"/>
      <c r="BH487" s="358"/>
      <c r="BI487" s="358"/>
      <c r="BJ487" s="358"/>
      <c r="BK487" s="358"/>
      <c r="BL487" s="358"/>
      <c r="BM487" s="358"/>
      <c r="BN487" s="358"/>
      <c r="BO487" s="358"/>
      <c r="BP487" s="358"/>
      <c r="BQ487" s="358"/>
      <c r="BR487" s="358"/>
      <c r="BS487" s="358"/>
      <c r="BT487" s="358"/>
      <c r="BU487" s="358"/>
      <c r="BV487" s="358"/>
      <c r="BW487" s="358"/>
      <c r="BX487" s="358"/>
      <c r="BY487" s="358"/>
      <c r="BZ487" s="359"/>
      <c r="CA487" s="359"/>
      <c r="CB487" s="359"/>
      <c r="CC487" s="359"/>
      <c r="CD487" s="359"/>
      <c r="CE487" s="359"/>
      <c r="CF487" s="359"/>
      <c r="CG487" s="359"/>
      <c r="CH487" s="359"/>
      <c r="CI487" s="359"/>
      <c r="CJ487" s="359"/>
      <c r="CK487" s="359"/>
      <c r="CL487" s="359"/>
      <c r="CM487" s="359"/>
      <c r="CN487" s="359"/>
      <c r="CO487" s="359"/>
      <c r="CP487" s="359"/>
      <c r="CQ487" s="359"/>
      <c r="CR487" s="359"/>
      <c r="CS487" s="359"/>
      <c r="CT487" s="359"/>
      <c r="CU487" s="359"/>
      <c r="CV487" s="359"/>
      <c r="CW487" s="359"/>
      <c r="CX487" s="359"/>
      <c r="CY487" s="359"/>
      <c r="CZ487" s="359"/>
    </row>
    <row r="488" s="363" customFormat="true" ht="25.15" customHeight="true" x14ac:dyDescent="0.2">
      <c r="C488" s="1049" t="s">
        <v>528</v>
      </c>
      <c r="D488" s="1050"/>
      <c r="E488" s="875">
        <v>1.0732032259374739E-2</v>
      </c>
      <c r="F488" s="605"/>
      <c r="G488" s="605"/>
      <c r="H488" s="1050" t="s">
        <v>539</v>
      </c>
      <c r="I488" s="1050"/>
      <c r="J488" s="876">
        <v>-1.0717786815209527E-2</v>
      </c>
      <c r="K488" s="605"/>
      <c r="L488" s="605"/>
      <c r="M488" s="1050" t="s">
        <v>566</v>
      </c>
      <c r="N488" s="1050"/>
      <c r="O488" s="877">
        <v>1.5221087760361905E-2</v>
      </c>
      <c r="P488" s="605"/>
      <c r="Q488" s="605"/>
      <c r="AW488" s="356"/>
      <c r="AX488" s="356"/>
      <c r="AY488" s="356"/>
      <c r="AZ488" s="356"/>
      <c r="BA488" s="358"/>
      <c r="BB488" s="408"/>
      <c r="BC488" s="358"/>
      <c r="BD488" s="358"/>
      <c r="BE488" s="358"/>
      <c r="BF488" s="358"/>
      <c r="BG488" s="358"/>
      <c r="BH488" s="358"/>
      <c r="BI488" s="358"/>
      <c r="BJ488" s="358"/>
      <c r="BK488" s="358"/>
      <c r="BL488" s="358"/>
      <c r="BM488" s="358"/>
      <c r="BN488" s="358"/>
      <c r="BO488" s="358"/>
      <c r="BP488" s="358"/>
      <c r="BQ488" s="358"/>
      <c r="BR488" s="358"/>
      <c r="BS488" s="358"/>
      <c r="BT488" s="358"/>
      <c r="BU488" s="358"/>
      <c r="BV488" s="358"/>
      <c r="BW488" s="358"/>
      <c r="BX488" s="358"/>
      <c r="BY488" s="358"/>
      <c r="BZ488" s="359"/>
      <c r="CA488" s="359"/>
      <c r="CB488" s="359"/>
      <c r="CC488" s="359"/>
      <c r="CD488" s="359"/>
      <c r="CE488" s="359"/>
      <c r="CF488" s="359"/>
      <c r="CG488" s="359"/>
      <c r="CH488" s="359"/>
      <c r="CI488" s="359"/>
      <c r="CJ488" s="359"/>
      <c r="CK488" s="359"/>
      <c r="CL488" s="359"/>
      <c r="CM488" s="359"/>
      <c r="CN488" s="359"/>
      <c r="CO488" s="359"/>
      <c r="CP488" s="359"/>
      <c r="CQ488" s="359"/>
      <c r="CR488" s="359"/>
      <c r="CS488" s="359"/>
      <c r="CT488" s="359"/>
      <c r="CU488" s="359"/>
      <c r="CV488" s="359"/>
      <c r="CW488" s="359"/>
      <c r="CX488" s="359"/>
      <c r="CY488" s="359"/>
      <c r="CZ488" s="359"/>
    </row>
    <row r="489" s="363" customFormat="true" ht="25.15" customHeight="true" x14ac:dyDescent="0.2">
      <c r="C489" s="1049" t="s">
        <v>513</v>
      </c>
      <c r="D489" s="1050"/>
      <c r="E489" s="875">
        <v>0.11491428130612652</v>
      </c>
      <c r="F489" s="605"/>
      <c r="G489" s="605"/>
      <c r="H489" s="1050" t="s">
        <v>570</v>
      </c>
      <c r="I489" s="1050"/>
      <c r="J489" s="876">
        <v>9.8990644449156694E-3</v>
      </c>
      <c r="K489" s="605"/>
      <c r="L489" s="605"/>
      <c r="M489" s="1050" t="s">
        <v>592</v>
      </c>
      <c r="N489" s="1050"/>
      <c r="O489" s="877">
        <v>-1.3806938306368463E-2</v>
      </c>
      <c r="P489" s="605"/>
      <c r="Q489" s="605"/>
      <c r="AW489" s="356"/>
      <c r="AX489" s="356"/>
      <c r="AY489" s="356"/>
      <c r="AZ489" s="356"/>
      <c r="BA489" s="358"/>
      <c r="BB489" s="408"/>
      <c r="BC489" s="358"/>
      <c r="BD489" s="358"/>
      <c r="BE489" s="358"/>
      <c r="BF489" s="358"/>
      <c r="BG489" s="358"/>
      <c r="BH489" s="358"/>
      <c r="BI489" s="358"/>
      <c r="BJ489" s="358"/>
      <c r="BK489" s="358"/>
      <c r="BL489" s="358"/>
      <c r="BM489" s="358"/>
      <c r="BN489" s="358"/>
      <c r="BO489" s="358"/>
      <c r="BP489" s="358"/>
      <c r="BQ489" s="358"/>
      <c r="BR489" s="358"/>
      <c r="BS489" s="358"/>
      <c r="BT489" s="358"/>
      <c r="BU489" s="358"/>
      <c r="BV489" s="358"/>
      <c r="BW489" s="358"/>
      <c r="BX489" s="358"/>
      <c r="BY489" s="358"/>
      <c r="BZ489" s="359"/>
      <c r="CA489" s="359"/>
      <c r="CB489" s="359"/>
      <c r="CC489" s="359"/>
      <c r="CD489" s="359"/>
      <c r="CE489" s="359"/>
      <c r="CF489" s="359"/>
      <c r="CG489" s="359"/>
      <c r="CH489" s="359"/>
      <c r="CI489" s="359"/>
      <c r="CJ489" s="359"/>
      <c r="CK489" s="359"/>
      <c r="CL489" s="359"/>
      <c r="CM489" s="359"/>
      <c r="CN489" s="359"/>
      <c r="CO489" s="359"/>
      <c r="CP489" s="359"/>
      <c r="CQ489" s="359"/>
      <c r="CR489" s="359"/>
      <c r="CS489" s="359"/>
      <c r="CT489" s="359"/>
      <c r="CU489" s="359"/>
      <c r="CV489" s="359"/>
      <c r="CW489" s="359"/>
      <c r="CX489" s="359"/>
      <c r="CY489" s="359"/>
      <c r="CZ489" s="359"/>
    </row>
    <row r="490" s="363" customFormat="true" ht="25.15" customHeight="true" x14ac:dyDescent="0.2">
      <c r="C490" s="1049" t="s">
        <v>549</v>
      </c>
      <c r="D490" s="1050"/>
      <c r="E490" s="875">
        <v>1.9126407620372954E-3</v>
      </c>
      <c r="F490" s="605"/>
      <c r="G490" s="605"/>
      <c r="H490" s="1050" t="s">
        <v>541</v>
      </c>
      <c r="I490" s="1050"/>
      <c r="J490" s="876">
        <v>7.1030686295434102E-3</v>
      </c>
      <c r="K490" s="605"/>
      <c r="L490" s="605"/>
      <c r="M490" s="1050" t="s">
        <v>567</v>
      </c>
      <c r="N490" s="1050"/>
      <c r="O490" s="877">
        <v>1.0941008114505957E-2</v>
      </c>
      <c r="P490" s="605"/>
      <c r="Q490" s="605"/>
      <c r="AW490" s="356"/>
      <c r="AX490" s="356"/>
      <c r="AY490" s="356"/>
      <c r="AZ490" s="356"/>
      <c r="BA490" s="358"/>
      <c r="BB490" s="408"/>
      <c r="BC490" s="358"/>
      <c r="BD490" s="358"/>
      <c r="BE490" s="358"/>
      <c r="BF490" s="358"/>
      <c r="BG490" s="358"/>
      <c r="BH490" s="358"/>
      <c r="BI490" s="358"/>
      <c r="BJ490" s="358"/>
      <c r="BK490" s="358"/>
      <c r="BL490" s="358"/>
      <c r="BM490" s="358"/>
      <c r="BN490" s="358"/>
      <c r="BO490" s="358"/>
      <c r="BP490" s="358"/>
      <c r="BQ490" s="358"/>
      <c r="BR490" s="358"/>
      <c r="BS490" s="358"/>
      <c r="BT490" s="358"/>
      <c r="BU490" s="358"/>
      <c r="BV490" s="358"/>
      <c r="BW490" s="358"/>
      <c r="BX490" s="358"/>
      <c r="BY490" s="358"/>
      <c r="BZ490" s="359"/>
      <c r="CA490" s="359"/>
      <c r="CB490" s="359"/>
      <c r="CC490" s="359"/>
      <c r="CD490" s="359"/>
      <c r="CE490" s="359"/>
      <c r="CF490" s="359"/>
      <c r="CG490" s="359"/>
      <c r="CH490" s="359"/>
      <c r="CI490" s="359"/>
      <c r="CJ490" s="359"/>
      <c r="CK490" s="359"/>
      <c r="CL490" s="359"/>
      <c r="CM490" s="359"/>
      <c r="CN490" s="359"/>
      <c r="CO490" s="359"/>
      <c r="CP490" s="359"/>
      <c r="CQ490" s="359"/>
      <c r="CR490" s="359"/>
      <c r="CS490" s="359"/>
      <c r="CT490" s="359"/>
      <c r="CU490" s="359"/>
      <c r="CV490" s="359"/>
      <c r="CW490" s="359"/>
      <c r="CX490" s="359"/>
      <c r="CY490" s="359"/>
      <c r="CZ490" s="359"/>
    </row>
    <row r="491" s="363" customFormat="true" ht="25.15" customHeight="true" x14ac:dyDescent="0.2">
      <c r="C491" s="1049" t="s">
        <v>547</v>
      </c>
      <c r="D491" s="1050"/>
      <c r="E491" s="875">
        <v>2.9475446611685875E-4</v>
      </c>
      <c r="F491" s="605"/>
      <c r="G491" s="605"/>
      <c r="H491" s="1050" t="s">
        <v>258</v>
      </c>
      <c r="I491" s="1050"/>
      <c r="J491" s="876">
        <v>-5.7068567785814855E-3</v>
      </c>
      <c r="K491" s="605"/>
      <c r="L491" s="605"/>
      <c r="M491" s="1050" t="s">
        <v>591</v>
      </c>
      <c r="N491" s="1050"/>
      <c r="O491" s="877">
        <v>9.2426289283295826E-3</v>
      </c>
      <c r="P491" s="605"/>
      <c r="Q491" s="605"/>
      <c r="AW491" s="356"/>
      <c r="AX491" s="356"/>
      <c r="AY491" s="356"/>
      <c r="AZ491" s="356"/>
      <c r="BA491" s="358"/>
      <c r="BB491" s="408"/>
      <c r="BC491" s="358"/>
      <c r="BD491" s="358"/>
      <c r="BE491" s="358"/>
      <c r="BF491" s="358"/>
      <c r="BG491" s="358"/>
      <c r="BH491" s="358"/>
      <c r="BI491" s="358"/>
      <c r="BJ491" s="358"/>
      <c r="BK491" s="358"/>
      <c r="BL491" s="358"/>
      <c r="BM491" s="358"/>
      <c r="BN491" s="358"/>
      <c r="BO491" s="358"/>
      <c r="BP491" s="358"/>
      <c r="BQ491" s="358"/>
      <c r="BR491" s="358"/>
      <c r="BS491" s="358"/>
      <c r="BT491" s="358"/>
      <c r="BU491" s="358"/>
      <c r="BV491" s="358"/>
      <c r="BW491" s="358"/>
      <c r="BX491" s="358"/>
      <c r="BY491" s="358"/>
      <c r="BZ491" s="359"/>
      <c r="CA491" s="359"/>
      <c r="CB491" s="359"/>
      <c r="CC491" s="359"/>
      <c r="CD491" s="359"/>
      <c r="CE491" s="359"/>
      <c r="CF491" s="359"/>
      <c r="CG491" s="359"/>
      <c r="CH491" s="359"/>
      <c r="CI491" s="359"/>
      <c r="CJ491" s="359"/>
      <c r="CK491" s="359"/>
      <c r="CL491" s="359"/>
      <c r="CM491" s="359"/>
      <c r="CN491" s="359"/>
      <c r="CO491" s="359"/>
      <c r="CP491" s="359"/>
      <c r="CQ491" s="359"/>
      <c r="CR491" s="359"/>
      <c r="CS491" s="359"/>
      <c r="CT491" s="359"/>
      <c r="CU491" s="359"/>
      <c r="CV491" s="359"/>
      <c r="CW491" s="359"/>
      <c r="CX491" s="359"/>
      <c r="CY491" s="359"/>
      <c r="CZ491" s="359"/>
    </row>
    <row r="492" s="363" customFormat="true" ht="25.15" customHeight="true" x14ac:dyDescent="0.2">
      <c r="C492" s="1049" t="s">
        <v>514</v>
      </c>
      <c r="D492" s="1050"/>
      <c r="E492" s="875">
        <v>0.16080023569497406</v>
      </c>
      <c r="F492" s="605"/>
      <c r="G492" s="605"/>
      <c r="H492" s="1050" t="s">
        <v>556</v>
      </c>
      <c r="I492" s="1050"/>
      <c r="J492" s="876">
        <v>4.0068409812221012E-3</v>
      </c>
      <c r="K492" s="605"/>
      <c r="L492" s="605"/>
      <c r="M492" s="1050" t="s">
        <v>565</v>
      </c>
      <c r="N492" s="1050"/>
      <c r="O492" s="877">
        <v>-7.5120325660592638E-3</v>
      </c>
      <c r="P492" s="605"/>
      <c r="Q492" s="605"/>
      <c r="AW492" s="356"/>
      <c r="AX492" s="356"/>
      <c r="AY492" s="356"/>
      <c r="AZ492" s="356"/>
      <c r="BA492" s="358"/>
      <c r="BB492" s="408"/>
      <c r="BC492" s="358"/>
      <c r="BD492" s="358"/>
      <c r="BE492" s="358"/>
      <c r="BF492" s="358"/>
      <c r="BG492" s="358"/>
      <c r="BH492" s="358"/>
      <c r="BI492" s="358"/>
      <c r="BJ492" s="358"/>
      <c r="BK492" s="358"/>
      <c r="BL492" s="358"/>
      <c r="BM492" s="358"/>
      <c r="BN492" s="358"/>
      <c r="BO492" s="358"/>
      <c r="BP492" s="358"/>
      <c r="BQ492" s="358"/>
      <c r="BR492" s="358"/>
      <c r="BS492" s="358"/>
      <c r="BT492" s="358"/>
      <c r="BU492" s="358"/>
      <c r="BV492" s="358"/>
      <c r="BW492" s="358"/>
      <c r="BX492" s="358"/>
      <c r="BY492" s="358"/>
      <c r="BZ492" s="359"/>
      <c r="CA492" s="359"/>
      <c r="CB492" s="359"/>
      <c r="CC492" s="359"/>
      <c r="CD492" s="359"/>
      <c r="CE492" s="359"/>
      <c r="CF492" s="359"/>
      <c r="CG492" s="359"/>
      <c r="CH492" s="359"/>
      <c r="CI492" s="359"/>
      <c r="CJ492" s="359"/>
      <c r="CK492" s="359"/>
      <c r="CL492" s="359"/>
      <c r="CM492" s="359"/>
      <c r="CN492" s="359"/>
      <c r="CO492" s="359"/>
      <c r="CP492" s="359"/>
      <c r="CQ492" s="359"/>
      <c r="CR492" s="359"/>
      <c r="CS492" s="359"/>
      <c r="CT492" s="359"/>
      <c r="CU492" s="359"/>
      <c r="CV492" s="359"/>
      <c r="CW492" s="359"/>
      <c r="CX492" s="359"/>
      <c r="CY492" s="359"/>
      <c r="CZ492" s="359"/>
    </row>
    <row r="493" s="363" customFormat="true" ht="25.15" customHeight="true" x14ac:dyDescent="0.2">
      <c r="C493" s="1049" t="s">
        <v>524</v>
      </c>
      <c r="D493" s="1050"/>
      <c r="E493" s="875">
        <v>7.3294353569379701E-3</v>
      </c>
      <c r="F493" s="605"/>
      <c r="G493" s="605"/>
      <c r="H493" s="1050" t="s">
        <v>251</v>
      </c>
      <c r="I493" s="1050"/>
      <c r="J493" s="876">
        <v>3.9461581465773466E-3</v>
      </c>
      <c r="K493" s="605"/>
      <c r="L493" s="605"/>
      <c r="M493" s="1050" t="s">
        <v>549</v>
      </c>
      <c r="N493" s="1050"/>
      <c r="O493" s="877">
        <v>-6.5590359617839359E-3</v>
      </c>
      <c r="P493" s="605"/>
      <c r="Q493" s="605"/>
      <c r="AW493" s="356"/>
      <c r="AX493" s="356"/>
      <c r="AY493" s="356"/>
      <c r="AZ493" s="356"/>
      <c r="BA493" s="358"/>
      <c r="BB493" s="408"/>
      <c r="BC493" s="358"/>
      <c r="BD493" s="358"/>
      <c r="BE493" s="358"/>
      <c r="BF493" s="358"/>
      <c r="BG493" s="358"/>
      <c r="BH493" s="358"/>
      <c r="BI493" s="358"/>
      <c r="BJ493" s="358"/>
      <c r="BK493" s="358"/>
      <c r="BL493" s="358"/>
      <c r="BM493" s="358"/>
      <c r="BN493" s="358"/>
      <c r="BO493" s="358"/>
      <c r="BP493" s="358"/>
      <c r="BQ493" s="358"/>
      <c r="BR493" s="358"/>
      <c r="BS493" s="358"/>
      <c r="BT493" s="358"/>
      <c r="BU493" s="358"/>
      <c r="BV493" s="358"/>
      <c r="BW493" s="358"/>
      <c r="BX493" s="358"/>
      <c r="BY493" s="358"/>
      <c r="BZ493" s="359"/>
      <c r="CA493" s="359"/>
      <c r="CB493" s="359"/>
      <c r="CC493" s="359"/>
      <c r="CD493" s="359"/>
      <c r="CE493" s="359"/>
      <c r="CF493" s="359"/>
      <c r="CG493" s="359"/>
      <c r="CH493" s="359"/>
      <c r="CI493" s="359"/>
      <c r="CJ493" s="359"/>
      <c r="CK493" s="359"/>
      <c r="CL493" s="359"/>
      <c r="CM493" s="359"/>
      <c r="CN493" s="359"/>
      <c r="CO493" s="359"/>
      <c r="CP493" s="359"/>
      <c r="CQ493" s="359"/>
      <c r="CR493" s="359"/>
      <c r="CS493" s="359"/>
      <c r="CT493" s="359"/>
      <c r="CU493" s="359"/>
      <c r="CV493" s="359"/>
      <c r="CW493" s="359"/>
      <c r="CX493" s="359"/>
      <c r="CY493" s="359"/>
      <c r="CZ493" s="359"/>
    </row>
    <row r="494" s="363" customFormat="true" ht="25.15" customHeight="true" x14ac:dyDescent="0.2">
      <c r="C494" s="1049" t="s">
        <v>512</v>
      </c>
      <c r="D494" s="1050"/>
      <c r="E494" s="875">
        <v>8.3848461956793519E-2</v>
      </c>
      <c r="F494" s="605"/>
      <c r="G494" s="605"/>
      <c r="H494" s="1050" t="s">
        <v>478</v>
      </c>
      <c r="I494" s="1050"/>
      <c r="J494" s="876">
        <v>3.8647215195753925E-3</v>
      </c>
      <c r="K494" s="605"/>
      <c r="L494" s="605"/>
      <c r="M494" s="1050" t="s">
        <v>563</v>
      </c>
      <c r="N494" s="1050"/>
      <c r="O494" s="877">
        <v>4.3656102083721839E-3</v>
      </c>
      <c r="P494" s="605"/>
      <c r="Q494" s="605"/>
      <c r="AW494" s="356"/>
      <c r="AX494" s="356"/>
      <c r="AY494" s="356"/>
      <c r="AZ494" s="356"/>
      <c r="BA494" s="358"/>
      <c r="BB494" s="408"/>
      <c r="BC494" s="358"/>
      <c r="BD494" s="358"/>
      <c r="BE494" s="358"/>
      <c r="BF494" s="358"/>
      <c r="BG494" s="358"/>
      <c r="BH494" s="358"/>
      <c r="BI494" s="358"/>
      <c r="BJ494" s="358"/>
      <c r="BK494" s="358"/>
      <c r="BL494" s="358"/>
      <c r="BM494" s="358"/>
      <c r="BN494" s="358"/>
      <c r="BO494" s="358"/>
      <c r="BP494" s="358"/>
      <c r="BQ494" s="358"/>
      <c r="BR494" s="358"/>
      <c r="BS494" s="358"/>
      <c r="BT494" s="358"/>
      <c r="BU494" s="358"/>
      <c r="BV494" s="358"/>
      <c r="BW494" s="358"/>
      <c r="BX494" s="358"/>
      <c r="BY494" s="358"/>
      <c r="BZ494" s="359"/>
      <c r="CA494" s="359"/>
      <c r="CB494" s="359"/>
      <c r="CC494" s="359"/>
      <c r="CD494" s="359"/>
      <c r="CE494" s="359"/>
      <c r="CF494" s="359"/>
      <c r="CG494" s="359"/>
      <c r="CH494" s="359"/>
      <c r="CI494" s="359"/>
      <c r="CJ494" s="359"/>
      <c r="CK494" s="359"/>
      <c r="CL494" s="359"/>
      <c r="CM494" s="359"/>
      <c r="CN494" s="359"/>
      <c r="CO494" s="359"/>
      <c r="CP494" s="359"/>
      <c r="CQ494" s="359"/>
      <c r="CR494" s="359"/>
      <c r="CS494" s="359"/>
      <c r="CT494" s="359"/>
      <c r="CU494" s="359"/>
      <c r="CV494" s="359"/>
      <c r="CW494" s="359"/>
      <c r="CX494" s="359"/>
      <c r="CY494" s="359"/>
      <c r="CZ494" s="359"/>
    </row>
    <row r="495" s="363" customFormat="true" ht="25.15" customHeight="true" x14ac:dyDescent="0.2">
      <c r="C495" s="1049" t="s">
        <v>220</v>
      </c>
      <c r="D495" s="1050"/>
      <c r="E495" s="875">
        <v>1.3773656615704943E-3</v>
      </c>
      <c r="F495" s="605"/>
      <c r="G495" s="605"/>
      <c r="H495" s="1050" t="s">
        <v>547</v>
      </c>
      <c r="I495" s="1050"/>
      <c r="J495" s="876">
        <v>2.4922059327956844E-3</v>
      </c>
      <c r="K495" s="605"/>
      <c r="L495" s="605"/>
      <c r="M495" s="1050" t="s">
        <v>525</v>
      </c>
      <c r="N495" s="1050"/>
      <c r="O495" s="877">
        <v>-4.2365352729412057E-3</v>
      </c>
      <c r="P495" s="605"/>
      <c r="Q495" s="605"/>
      <c r="AW495" s="356"/>
      <c r="AX495" s="356"/>
      <c r="AY495" s="356"/>
      <c r="AZ495" s="356"/>
      <c r="BA495" s="358"/>
      <c r="BB495" s="408"/>
      <c r="BC495" s="358"/>
      <c r="BD495" s="358"/>
      <c r="BE495" s="358"/>
      <c r="BF495" s="358"/>
      <c r="BG495" s="358"/>
      <c r="BH495" s="358"/>
      <c r="BI495" s="358"/>
      <c r="BJ495" s="358"/>
      <c r="BK495" s="358"/>
      <c r="BL495" s="358"/>
      <c r="BM495" s="358"/>
      <c r="BN495" s="358"/>
      <c r="BO495" s="358"/>
      <c r="BP495" s="358"/>
      <c r="BQ495" s="358"/>
      <c r="BR495" s="358"/>
      <c r="BS495" s="358"/>
      <c r="BT495" s="358"/>
      <c r="BU495" s="358"/>
      <c r="BV495" s="358"/>
      <c r="BW495" s="358"/>
      <c r="BX495" s="358"/>
      <c r="BY495" s="358"/>
      <c r="BZ495" s="359"/>
      <c r="CA495" s="359"/>
      <c r="CB495" s="359"/>
      <c r="CC495" s="359"/>
      <c r="CD495" s="359"/>
      <c r="CE495" s="359"/>
      <c r="CF495" s="359"/>
      <c r="CG495" s="359"/>
      <c r="CH495" s="359"/>
      <c r="CI495" s="359"/>
      <c r="CJ495" s="359"/>
      <c r="CK495" s="359"/>
      <c r="CL495" s="359"/>
      <c r="CM495" s="359"/>
      <c r="CN495" s="359"/>
      <c r="CO495" s="359"/>
      <c r="CP495" s="359"/>
      <c r="CQ495" s="359"/>
      <c r="CR495" s="359"/>
      <c r="CS495" s="359"/>
      <c r="CT495" s="359"/>
      <c r="CU495" s="359"/>
      <c r="CV495" s="359"/>
      <c r="CW495" s="359"/>
      <c r="CX495" s="359"/>
      <c r="CY495" s="359"/>
      <c r="CZ495" s="359"/>
    </row>
    <row r="496" s="363" customFormat="true" ht="25.15" customHeight="true" x14ac:dyDescent="0.2">
      <c r="C496" s="1049" t="s">
        <v>506</v>
      </c>
      <c r="D496" s="1050"/>
      <c r="E496" s="875">
        <v>0.17108418993687438</v>
      </c>
      <c r="F496" s="605"/>
      <c r="G496" s="605"/>
      <c r="H496" s="1050" t="s">
        <v>593</v>
      </c>
      <c r="I496" s="1050"/>
      <c r="J496" s="876">
        <v>-1.6134127184878125E-3</v>
      </c>
      <c r="K496" s="605"/>
      <c r="L496" s="605"/>
      <c r="M496" s="1050" t="s">
        <v>263</v>
      </c>
      <c r="N496" s="1050"/>
      <c r="O496" s="877">
        <v>2.2867403564903266E-3</v>
      </c>
      <c r="P496" s="605"/>
      <c r="Q496" s="605"/>
      <c r="AW496" s="356"/>
      <c r="AX496" s="356"/>
      <c r="AY496" s="356"/>
      <c r="AZ496" s="356"/>
      <c r="BA496" s="358"/>
      <c r="BB496" s="408"/>
      <c r="BC496" s="358"/>
      <c r="BD496" s="358"/>
      <c r="BE496" s="358"/>
      <c r="BF496" s="358"/>
      <c r="BG496" s="358"/>
      <c r="BH496" s="358"/>
      <c r="BI496" s="358"/>
      <c r="BJ496" s="358"/>
      <c r="BK496" s="358"/>
      <c r="BL496" s="358"/>
      <c r="BM496" s="358"/>
      <c r="BN496" s="358"/>
      <c r="BO496" s="358"/>
      <c r="BP496" s="358"/>
      <c r="BQ496" s="358"/>
      <c r="BR496" s="358"/>
      <c r="BS496" s="358"/>
      <c r="BT496" s="358"/>
      <c r="BU496" s="358"/>
      <c r="BV496" s="358"/>
      <c r="BW496" s="358"/>
      <c r="BX496" s="358"/>
      <c r="BY496" s="358"/>
      <c r="BZ496" s="359"/>
      <c r="CA496" s="359"/>
      <c r="CB496" s="359"/>
      <c r="CC496" s="359"/>
      <c r="CD496" s="359"/>
      <c r="CE496" s="359"/>
      <c r="CF496" s="359"/>
      <c r="CG496" s="359"/>
      <c r="CH496" s="359"/>
      <c r="CI496" s="359"/>
      <c r="CJ496" s="359"/>
      <c r="CK496" s="359"/>
      <c r="CL496" s="359"/>
      <c r="CM496" s="359"/>
      <c r="CN496" s="359"/>
      <c r="CO496" s="359"/>
      <c r="CP496" s="359"/>
      <c r="CQ496" s="359"/>
      <c r="CR496" s="359"/>
      <c r="CS496" s="359"/>
      <c r="CT496" s="359"/>
      <c r="CU496" s="359"/>
      <c r="CV496" s="359"/>
      <c r="CW496" s="359"/>
      <c r="CX496" s="359"/>
      <c r="CY496" s="359"/>
      <c r="CZ496" s="359"/>
    </row>
    <row r="497" s="363" customFormat="true" ht="25.15" customHeight="true" x14ac:dyDescent="0.2">
      <c r="C497" s="1049" t="s">
        <v>258</v>
      </c>
      <c r="D497" s="1050"/>
      <c r="E497" s="875">
        <v>2.2914982839730048E-6</v>
      </c>
      <c r="F497" s="605"/>
      <c r="G497" s="605"/>
      <c r="H497" s="1050" t="s">
        <v>525</v>
      </c>
      <c r="I497" s="1050"/>
      <c r="J497" s="879">
        <v>8.2815677143995513E-4</v>
      </c>
      <c r="K497" s="605"/>
      <c r="L497" s="605"/>
      <c r="M497" s="1050" t="s">
        <v>570</v>
      </c>
      <c r="N497" s="1050"/>
      <c r="O497" s="880">
        <v>1.913274071566978E-3</v>
      </c>
      <c r="P497" s="605"/>
      <c r="Q497" s="605"/>
      <c r="AW497" s="356"/>
      <c r="AX497" s="356"/>
      <c r="AY497" s="356"/>
      <c r="AZ497" s="356"/>
      <c r="BA497" s="358"/>
      <c r="BB497" s="408"/>
      <c r="BC497" s="358"/>
      <c r="BD497" s="358"/>
      <c r="BE497" s="358"/>
      <c r="BF497" s="358"/>
      <c r="BG497" s="358"/>
      <c r="BH497" s="358"/>
      <c r="BI497" s="358"/>
      <c r="BJ497" s="358"/>
      <c r="BK497" s="358"/>
      <c r="BL497" s="358"/>
      <c r="BM497" s="358"/>
      <c r="BN497" s="358"/>
      <c r="BO497" s="358"/>
      <c r="BP497" s="358"/>
      <c r="BQ497" s="358"/>
      <c r="BR497" s="358"/>
      <c r="BS497" s="358"/>
      <c r="BT497" s="358"/>
      <c r="BU497" s="358"/>
      <c r="BV497" s="358"/>
      <c r="BW497" s="358"/>
      <c r="BX497" s="358"/>
      <c r="BY497" s="358"/>
      <c r="BZ497" s="359"/>
      <c r="CA497" s="359"/>
      <c r="CB497" s="359"/>
      <c r="CC497" s="359"/>
      <c r="CD497" s="359"/>
      <c r="CE497" s="359"/>
      <c r="CF497" s="359"/>
      <c r="CG497" s="359"/>
      <c r="CH497" s="359"/>
      <c r="CI497" s="359"/>
      <c r="CJ497" s="359"/>
      <c r="CK497" s="359"/>
      <c r="CL497" s="359"/>
      <c r="CM497" s="359"/>
      <c r="CN497" s="359"/>
      <c r="CO497" s="359"/>
      <c r="CP497" s="359"/>
      <c r="CQ497" s="359"/>
      <c r="CR497" s="359"/>
      <c r="CS497" s="359"/>
      <c r="CT497" s="359"/>
      <c r="CU497" s="359"/>
      <c r="CV497" s="359"/>
      <c r="CW497" s="359"/>
      <c r="CX497" s="359"/>
      <c r="CY497" s="359"/>
      <c r="CZ497" s="359"/>
    </row>
    <row r="498" s="363" customFormat="true" ht="25.15" customHeight="true" x14ac:dyDescent="0.2">
      <c r="C498" s="1049" t="s">
        <v>551</v>
      </c>
      <c r="D498" s="1050"/>
      <c r="E498" s="875">
        <v>1.5521903134381454E-3</v>
      </c>
      <c r="F498" s="605"/>
      <c r="G498" s="605"/>
      <c r="H498" s="1050"/>
      <c r="I498" s="1050"/>
      <c r="J498" s="605"/>
      <c r="K498" s="605"/>
      <c r="L498" s="605"/>
      <c r="M498" s="1050"/>
      <c r="N498" s="1050"/>
      <c r="O498" s="605"/>
      <c r="P498" s="605"/>
      <c r="Q498" s="605"/>
      <c r="AW498" s="356"/>
      <c r="AX498" s="356"/>
      <c r="AY498" s="356"/>
      <c r="AZ498" s="356"/>
      <c r="BA498" s="358"/>
      <c r="BB498" s="408"/>
      <c r="BC498" s="358"/>
      <c r="BD498" s="358"/>
      <c r="BE498" s="358"/>
      <c r="BF498" s="358"/>
      <c r="BG498" s="358"/>
      <c r="BH498" s="358"/>
      <c r="BI498" s="358"/>
      <c r="BJ498" s="358"/>
      <c r="BK498" s="358"/>
      <c r="BL498" s="358"/>
      <c r="BM498" s="358"/>
      <c r="BN498" s="358"/>
      <c r="BO498" s="358"/>
      <c r="BP498" s="358"/>
      <c r="BQ498" s="358"/>
      <c r="BR498" s="358"/>
      <c r="BS498" s="358"/>
      <c r="BT498" s="358"/>
      <c r="BU498" s="358"/>
      <c r="BV498" s="358"/>
      <c r="BW498" s="358"/>
      <c r="BX498" s="358"/>
      <c r="BY498" s="358"/>
      <c r="BZ498" s="359"/>
      <c r="CA498" s="359"/>
      <c r="CB498" s="359"/>
      <c r="CC498" s="359"/>
      <c r="CD498" s="359"/>
      <c r="CE498" s="359"/>
      <c r="CF498" s="359"/>
      <c r="CG498" s="359"/>
      <c r="CH498" s="359"/>
      <c r="CI498" s="359"/>
      <c r="CJ498" s="359"/>
      <c r="CK498" s="359"/>
      <c r="CL498" s="359"/>
      <c r="CM498" s="359"/>
      <c r="CN498" s="359"/>
      <c r="CO498" s="359"/>
      <c r="CP498" s="359"/>
      <c r="CQ498" s="359"/>
      <c r="CR498" s="359"/>
      <c r="CS498" s="359"/>
      <c r="CT498" s="359"/>
      <c r="CU498" s="359"/>
      <c r="CV498" s="359"/>
      <c r="CW498" s="359"/>
      <c r="CX498" s="359"/>
      <c r="CY498" s="359"/>
      <c r="CZ498" s="359"/>
    </row>
    <row r="499" s="363" customFormat="true" ht="25.15" customHeight="true" x14ac:dyDescent="0.2">
      <c r="C499" s="1049" t="s">
        <v>507</v>
      </c>
      <c r="D499" s="1050"/>
      <c r="E499" s="875">
        <v>0.28493889531335342</v>
      </c>
      <c r="F499" s="605"/>
      <c r="G499" s="605"/>
      <c r="H499" s="1050"/>
      <c r="I499" s="1050"/>
      <c r="J499" s="605"/>
      <c r="K499" s="605"/>
      <c r="L499" s="605"/>
      <c r="M499" s="1050"/>
      <c r="N499" s="1050"/>
      <c r="O499" s="605"/>
      <c r="P499" s="605"/>
      <c r="Q499" s="605"/>
      <c r="AW499" s="356"/>
      <c r="AX499" s="356"/>
      <c r="AY499" s="356"/>
      <c r="AZ499" s="356"/>
      <c r="BA499" s="358"/>
      <c r="BB499" s="408"/>
      <c r="BC499" s="358"/>
      <c r="BD499" s="358"/>
      <c r="BE499" s="358"/>
      <c r="BF499" s="358"/>
      <c r="BG499" s="358"/>
      <c r="BH499" s="358"/>
      <c r="BI499" s="358"/>
      <c r="BJ499" s="358"/>
      <c r="BK499" s="358"/>
      <c r="BL499" s="358"/>
      <c r="BM499" s="358"/>
      <c r="BN499" s="358"/>
      <c r="BO499" s="358"/>
      <c r="BP499" s="358"/>
      <c r="BQ499" s="358"/>
      <c r="BR499" s="358"/>
      <c r="BS499" s="358"/>
      <c r="BT499" s="358"/>
      <c r="BU499" s="358"/>
      <c r="BV499" s="358"/>
      <c r="BW499" s="358"/>
      <c r="BX499" s="358"/>
      <c r="BY499" s="358"/>
      <c r="BZ499" s="359"/>
      <c r="CA499" s="359"/>
      <c r="CB499" s="359"/>
      <c r="CC499" s="359"/>
      <c r="CD499" s="359"/>
      <c r="CE499" s="359"/>
      <c r="CF499" s="359"/>
      <c r="CG499" s="359"/>
      <c r="CH499" s="359"/>
      <c r="CI499" s="359"/>
      <c r="CJ499" s="359"/>
      <c r="CK499" s="359"/>
      <c r="CL499" s="359"/>
      <c r="CM499" s="359"/>
      <c r="CN499" s="359"/>
      <c r="CO499" s="359"/>
      <c r="CP499" s="359"/>
      <c r="CQ499" s="359"/>
      <c r="CR499" s="359"/>
      <c r="CS499" s="359"/>
      <c r="CT499" s="359"/>
      <c r="CU499" s="359"/>
      <c r="CV499" s="359"/>
      <c r="CW499" s="359"/>
      <c r="CX499" s="359"/>
      <c r="CY499" s="359"/>
      <c r="CZ499" s="359"/>
    </row>
    <row r="500" s="363" customFormat="true" ht="25.15" customHeight="true" x14ac:dyDescent="0.2">
      <c r="C500" s="1049" t="s">
        <v>525</v>
      </c>
      <c r="D500" s="1050"/>
      <c r="E500" s="875">
        <v>7.8298121294181948E-5</v>
      </c>
      <c r="F500" s="605"/>
      <c r="G500" s="605"/>
      <c r="H500" s="1050"/>
      <c r="I500" s="1050"/>
      <c r="J500" s="605"/>
      <c r="K500" s="605"/>
      <c r="L500" s="605"/>
      <c r="M500" s="1050"/>
      <c r="N500" s="1050"/>
      <c r="O500" s="605"/>
      <c r="P500" s="605"/>
      <c r="Q500" s="605"/>
      <c r="AW500" s="356"/>
      <c r="AX500" s="356"/>
      <c r="AY500" s="356"/>
      <c r="AZ500" s="356"/>
      <c r="BA500" s="358"/>
      <c r="BB500" s="408"/>
      <c r="BC500" s="358"/>
      <c r="BD500" s="358"/>
      <c r="BE500" s="358"/>
      <c r="BF500" s="358"/>
      <c r="BG500" s="358"/>
      <c r="BH500" s="358"/>
      <c r="BI500" s="358"/>
      <c r="BJ500" s="358"/>
      <c r="BK500" s="358"/>
      <c r="BL500" s="358"/>
      <c r="BM500" s="358"/>
      <c r="BN500" s="358"/>
      <c r="BO500" s="358"/>
      <c r="BP500" s="358"/>
      <c r="BQ500" s="358"/>
      <c r="BR500" s="358"/>
      <c r="BS500" s="358"/>
      <c r="BT500" s="358"/>
      <c r="BU500" s="358"/>
      <c r="BV500" s="358"/>
      <c r="BW500" s="358"/>
      <c r="BX500" s="358"/>
      <c r="BY500" s="358"/>
      <c r="BZ500" s="359"/>
      <c r="CA500" s="359"/>
      <c r="CB500" s="359"/>
      <c r="CC500" s="359"/>
      <c r="CD500" s="359"/>
      <c r="CE500" s="359"/>
      <c r="CF500" s="359"/>
      <c r="CG500" s="359"/>
      <c r="CH500" s="359"/>
      <c r="CI500" s="359"/>
      <c r="CJ500" s="359"/>
      <c r="CK500" s="359"/>
      <c r="CL500" s="359"/>
      <c r="CM500" s="359"/>
      <c r="CN500" s="359"/>
      <c r="CO500" s="359"/>
      <c r="CP500" s="359"/>
      <c r="CQ500" s="359"/>
      <c r="CR500" s="359"/>
      <c r="CS500" s="359"/>
      <c r="CT500" s="359"/>
      <c r="CU500" s="359"/>
      <c r="CV500" s="359"/>
      <c r="CW500" s="359"/>
      <c r="CX500" s="359"/>
      <c r="CY500" s="359"/>
      <c r="CZ500" s="359"/>
    </row>
    <row r="501" s="363" customFormat="true" ht="25.15" customHeight="true" x14ac:dyDescent="0.2">
      <c r="C501" s="1049" t="s">
        <v>556</v>
      </c>
      <c r="D501" s="1050"/>
      <c r="E501" s="875">
        <v>2.0934130036178245E-3</v>
      </c>
      <c r="F501" s="605"/>
      <c r="G501" s="605"/>
      <c r="H501" s="1050" t="s">
        <v>266</v>
      </c>
      <c r="I501" s="1050"/>
      <c r="J501" s="1050"/>
      <c r="K501" s="605"/>
      <c r="L501" s="605"/>
      <c r="M501" s="1050" t="s">
        <v>266</v>
      </c>
      <c r="N501" s="1050"/>
      <c r="O501" s="1050"/>
      <c r="P501" s="605"/>
      <c r="Q501" s="605"/>
      <c r="AW501" s="356"/>
      <c r="AX501" s="356"/>
      <c r="AY501" s="356"/>
      <c r="AZ501" s="356"/>
      <c r="BA501" s="358"/>
      <c r="BB501" s="408"/>
      <c r="BC501" s="358"/>
      <c r="BD501" s="358"/>
      <c r="BE501" s="358"/>
      <c r="BF501" s="358"/>
      <c r="BG501" s="358"/>
      <c r="BH501" s="358"/>
      <c r="BI501" s="358"/>
      <c r="BJ501" s="358"/>
      <c r="BK501" s="358"/>
      <c r="BL501" s="358"/>
      <c r="BM501" s="358"/>
      <c r="BN501" s="358"/>
      <c r="BO501" s="358"/>
      <c r="BP501" s="358"/>
      <c r="BQ501" s="358"/>
      <c r="BR501" s="358"/>
      <c r="BS501" s="358"/>
      <c r="BT501" s="358"/>
      <c r="BU501" s="358"/>
      <c r="BV501" s="358"/>
      <c r="BW501" s="358"/>
      <c r="BX501" s="358"/>
      <c r="BY501" s="358"/>
      <c r="BZ501" s="359"/>
      <c r="CA501" s="359"/>
      <c r="CB501" s="359"/>
      <c r="CC501" s="359"/>
      <c r="CD501" s="359"/>
      <c r="CE501" s="359"/>
      <c r="CF501" s="359"/>
      <c r="CG501" s="359"/>
      <c r="CH501" s="359"/>
      <c r="CI501" s="359"/>
      <c r="CJ501" s="359"/>
      <c r="CK501" s="359"/>
      <c r="CL501" s="359"/>
      <c r="CM501" s="359"/>
      <c r="CN501" s="359"/>
      <c r="CO501" s="359"/>
      <c r="CP501" s="359"/>
      <c r="CQ501" s="359"/>
      <c r="CR501" s="359"/>
      <c r="CS501" s="359"/>
      <c r="CT501" s="359"/>
      <c r="CU501" s="359"/>
      <c r="CV501" s="359"/>
      <c r="CW501" s="359"/>
      <c r="CX501" s="359"/>
      <c r="CY501" s="359"/>
      <c r="CZ501" s="359"/>
    </row>
    <row r="502" s="363" customFormat="true" ht="25.15" customHeight="true" x14ac:dyDescent="0.2">
      <c r="C502" s="1049" t="s">
        <v>563</v>
      </c>
      <c r="D502" s="1050"/>
      <c r="E502" s="875">
        <v>1.3738238136840011E-5</v>
      </c>
      <c r="F502" s="605"/>
      <c r="G502" s="605"/>
      <c r="H502" s="1050"/>
      <c r="I502" s="1050"/>
      <c r="J502" s="858" t="s">
        <v>267</v>
      </c>
      <c r="K502" s="605"/>
      <c r="L502" s="605"/>
      <c r="M502" s="1050"/>
      <c r="N502" s="1050"/>
      <c r="O502" s="859" t="s">
        <v>267</v>
      </c>
      <c r="P502" s="605"/>
      <c r="Q502" s="605"/>
      <c r="AW502" s="356"/>
      <c r="AX502" s="356"/>
      <c r="AY502" s="356"/>
      <c r="AZ502" s="356"/>
      <c r="BA502" s="358"/>
      <c r="BB502" s="408"/>
      <c r="BC502" s="358"/>
      <c r="BD502" s="358"/>
      <c r="BE502" s="358"/>
      <c r="BF502" s="358"/>
      <c r="BG502" s="358"/>
      <c r="BH502" s="358"/>
      <c r="BI502" s="358"/>
      <c r="BJ502" s="358"/>
      <c r="BK502" s="358"/>
      <c r="BL502" s="358"/>
      <c r="BM502" s="358"/>
      <c r="BN502" s="358"/>
      <c r="BO502" s="358"/>
      <c r="BP502" s="358"/>
      <c r="BQ502" s="358"/>
      <c r="BR502" s="358"/>
      <c r="BS502" s="358"/>
      <c r="BT502" s="358"/>
      <c r="BU502" s="358"/>
      <c r="BV502" s="358"/>
      <c r="BW502" s="358"/>
      <c r="BX502" s="358"/>
      <c r="BY502" s="358"/>
      <c r="BZ502" s="359"/>
      <c r="CA502" s="359"/>
      <c r="CB502" s="359"/>
      <c r="CC502" s="359"/>
      <c r="CD502" s="359"/>
      <c r="CE502" s="359"/>
      <c r="CF502" s="359"/>
      <c r="CG502" s="359"/>
      <c r="CH502" s="359"/>
      <c r="CI502" s="359"/>
      <c r="CJ502" s="359"/>
      <c r="CK502" s="359"/>
      <c r="CL502" s="359"/>
      <c r="CM502" s="359"/>
      <c r="CN502" s="359"/>
      <c r="CO502" s="359"/>
      <c r="CP502" s="359"/>
      <c r="CQ502" s="359"/>
      <c r="CR502" s="359"/>
      <c r="CS502" s="359"/>
      <c r="CT502" s="359"/>
      <c r="CU502" s="359"/>
      <c r="CV502" s="359"/>
      <c r="CW502" s="359"/>
      <c r="CX502" s="359"/>
      <c r="CY502" s="359"/>
      <c r="CZ502" s="359"/>
    </row>
    <row r="503" s="363" customFormat="true" ht="25.15" customHeight="true" x14ac:dyDescent="0.2">
      <c r="C503" s="1049" t="s">
        <v>508</v>
      </c>
      <c r="D503" s="1050"/>
      <c r="E503" s="875">
        <v>0.26569665062599346</v>
      </c>
      <c r="F503" s="605"/>
      <c r="G503" s="605"/>
      <c r="H503" s="1050" t="s">
        <v>243</v>
      </c>
      <c r="I503" s="1050"/>
      <c r="J503" s="873">
        <v>1.2626748826893312E-3</v>
      </c>
      <c r="K503" s="605"/>
      <c r="L503" s="605"/>
      <c r="M503" s="1050" t="s">
        <v>243</v>
      </c>
      <c r="N503" s="1050"/>
      <c r="O503" s="874">
        <v>4.7403355599168938E-2</v>
      </c>
      <c r="P503" s="605"/>
      <c r="Q503" s="605"/>
      <c r="AW503" s="356"/>
      <c r="AX503" s="356"/>
      <c r="AY503" s="356"/>
      <c r="AZ503" s="356"/>
      <c r="BA503" s="358"/>
      <c r="BB503" s="408"/>
      <c r="BC503" s="358"/>
      <c r="BD503" s="358"/>
      <c r="BE503" s="358"/>
      <c r="BF503" s="358"/>
      <c r="BG503" s="358"/>
      <c r="BH503" s="358"/>
      <c r="BI503" s="358"/>
      <c r="BJ503" s="358"/>
      <c r="BK503" s="358"/>
      <c r="BL503" s="358"/>
      <c r="BM503" s="358"/>
      <c r="BN503" s="358"/>
      <c r="BO503" s="358"/>
      <c r="BP503" s="358"/>
      <c r="BQ503" s="358"/>
      <c r="BR503" s="358"/>
      <c r="BS503" s="358"/>
      <c r="BT503" s="358"/>
      <c r="BU503" s="358"/>
      <c r="BV503" s="358"/>
      <c r="BW503" s="358"/>
      <c r="BX503" s="358"/>
      <c r="BY503" s="358"/>
      <c r="BZ503" s="359"/>
      <c r="CA503" s="359"/>
      <c r="CB503" s="359"/>
      <c r="CC503" s="359"/>
      <c r="CD503" s="359"/>
      <c r="CE503" s="359"/>
      <c r="CF503" s="359"/>
      <c r="CG503" s="359"/>
      <c r="CH503" s="359"/>
      <c r="CI503" s="359"/>
      <c r="CJ503" s="359"/>
      <c r="CK503" s="359"/>
      <c r="CL503" s="359"/>
      <c r="CM503" s="359"/>
      <c r="CN503" s="359"/>
      <c r="CO503" s="359"/>
      <c r="CP503" s="359"/>
      <c r="CQ503" s="359"/>
      <c r="CR503" s="359"/>
      <c r="CS503" s="359"/>
      <c r="CT503" s="359"/>
      <c r="CU503" s="359"/>
      <c r="CV503" s="359"/>
      <c r="CW503" s="359"/>
      <c r="CX503" s="359"/>
      <c r="CY503" s="359"/>
      <c r="CZ503" s="359"/>
    </row>
    <row r="504" s="363" customFormat="true" ht="25.15" customHeight="true" x14ac:dyDescent="0.2">
      <c r="C504" s="1049" t="s">
        <v>527</v>
      </c>
      <c r="D504" s="1050"/>
      <c r="E504" s="875">
        <v>7.3559562602779061E-4</v>
      </c>
      <c r="F504" s="605"/>
      <c r="G504" s="605"/>
      <c r="H504" s="1050" t="s">
        <v>502</v>
      </c>
      <c r="I504" s="1050"/>
      <c r="J504" s="876">
        <v>0.35297490531366549</v>
      </c>
      <c r="K504" s="605"/>
      <c r="L504" s="605"/>
      <c r="M504" s="1050" t="s">
        <v>502</v>
      </c>
      <c r="N504" s="1050"/>
      <c r="O504" s="877">
        <v>0.43934337392969158</v>
      </c>
      <c r="P504" s="605"/>
      <c r="Q504" s="605"/>
      <c r="AW504" s="356"/>
      <c r="AX504" s="356"/>
      <c r="AY504" s="356"/>
      <c r="AZ504" s="356"/>
      <c r="BA504" s="358"/>
      <c r="BB504" s="408"/>
      <c r="BC504" s="358"/>
      <c r="BD504" s="358"/>
      <c r="BE504" s="358"/>
      <c r="BF504" s="358"/>
      <c r="BG504" s="358"/>
      <c r="BH504" s="358"/>
      <c r="BI504" s="358"/>
      <c r="BJ504" s="358"/>
      <c r="BK504" s="358"/>
      <c r="BL504" s="358"/>
      <c r="BM504" s="358"/>
      <c r="BN504" s="358"/>
      <c r="BO504" s="358"/>
      <c r="BP504" s="358"/>
      <c r="BQ504" s="358"/>
      <c r="BR504" s="358"/>
      <c r="BS504" s="358"/>
      <c r="BT504" s="358"/>
      <c r="BU504" s="358"/>
      <c r="BV504" s="358"/>
      <c r="BW504" s="358"/>
      <c r="BX504" s="358"/>
      <c r="BY504" s="358"/>
      <c r="BZ504" s="359"/>
      <c r="CA504" s="359"/>
      <c r="CB504" s="359"/>
      <c r="CC504" s="359"/>
      <c r="CD504" s="359"/>
      <c r="CE504" s="359"/>
      <c r="CF504" s="359"/>
      <c r="CG504" s="359"/>
      <c r="CH504" s="359"/>
      <c r="CI504" s="359"/>
      <c r="CJ504" s="359"/>
      <c r="CK504" s="359"/>
      <c r="CL504" s="359"/>
      <c r="CM504" s="359"/>
      <c r="CN504" s="359"/>
      <c r="CO504" s="359"/>
      <c r="CP504" s="359"/>
      <c r="CQ504" s="359"/>
      <c r="CR504" s="359"/>
      <c r="CS504" s="359"/>
      <c r="CT504" s="359"/>
      <c r="CU504" s="359"/>
      <c r="CV504" s="359"/>
      <c r="CW504" s="359"/>
      <c r="CX504" s="359"/>
      <c r="CY504" s="359"/>
      <c r="CZ504" s="359"/>
    </row>
    <row r="505" s="363" customFormat="true" ht="25.15" customHeight="true" x14ac:dyDescent="0.2">
      <c r="C505" s="1049" t="s">
        <v>544</v>
      </c>
      <c r="D505" s="1050"/>
      <c r="E505" s="875">
        <v>1.1365281470703393E-3</v>
      </c>
      <c r="F505" s="605"/>
      <c r="G505" s="605"/>
      <c r="H505" s="1050" t="s">
        <v>546</v>
      </c>
      <c r="I505" s="1050"/>
      <c r="J505" s="876">
        <v>1.2670594436350558E-2</v>
      </c>
      <c r="K505" s="605"/>
      <c r="L505" s="605"/>
      <c r="M505" s="1050" t="s">
        <v>546</v>
      </c>
      <c r="N505" s="1050"/>
      <c r="O505" s="877">
        <v>1.8943919095450448E-3</v>
      </c>
      <c r="P505" s="605"/>
      <c r="Q505" s="605"/>
      <c r="AW505" s="356"/>
      <c r="AX505" s="356"/>
      <c r="AY505" s="356"/>
      <c r="AZ505" s="356"/>
      <c r="BA505" s="358"/>
      <c r="BB505" s="408"/>
      <c r="BC505" s="358"/>
      <c r="BD505" s="358"/>
      <c r="BE505" s="358"/>
      <c r="BF505" s="358"/>
      <c r="BG505" s="358"/>
      <c r="BH505" s="358"/>
      <c r="BI505" s="358"/>
      <c r="BJ505" s="358"/>
      <c r="BK505" s="358"/>
      <c r="BL505" s="358"/>
      <c r="BM505" s="358"/>
      <c r="BN505" s="358"/>
      <c r="BO505" s="358"/>
      <c r="BP505" s="358"/>
      <c r="BQ505" s="358"/>
      <c r="BR505" s="358"/>
      <c r="BS505" s="358"/>
      <c r="BT505" s="358"/>
      <c r="BU505" s="358"/>
      <c r="BV505" s="358"/>
      <c r="BW505" s="358"/>
      <c r="BX505" s="358"/>
      <c r="BY505" s="358"/>
      <c r="BZ505" s="359"/>
      <c r="CA505" s="359"/>
      <c r="CB505" s="359"/>
      <c r="CC505" s="359"/>
      <c r="CD505" s="359"/>
      <c r="CE505" s="359"/>
      <c r="CF505" s="359"/>
      <c r="CG505" s="359"/>
      <c r="CH505" s="359"/>
      <c r="CI505" s="359"/>
      <c r="CJ505" s="359"/>
      <c r="CK505" s="359"/>
      <c r="CL505" s="359"/>
      <c r="CM505" s="359"/>
      <c r="CN505" s="359"/>
      <c r="CO505" s="359"/>
      <c r="CP505" s="359"/>
      <c r="CQ505" s="359"/>
      <c r="CR505" s="359"/>
      <c r="CS505" s="359"/>
      <c r="CT505" s="359"/>
      <c r="CU505" s="359"/>
      <c r="CV505" s="359"/>
      <c r="CW505" s="359"/>
      <c r="CX505" s="359"/>
      <c r="CY505" s="359"/>
      <c r="CZ505" s="359"/>
    </row>
    <row r="506" s="363" customFormat="true" ht="25.15" customHeight="true" x14ac:dyDescent="0.2">
      <c r="C506" s="1049" t="s">
        <v>562</v>
      </c>
      <c r="D506" s="1050"/>
      <c r="E506" s="875">
        <v>5.1048025831961928E-4</v>
      </c>
      <c r="F506" s="605"/>
      <c r="G506" s="605"/>
      <c r="H506" s="1050" t="s">
        <v>565</v>
      </c>
      <c r="I506" s="1050"/>
      <c r="J506" s="876">
        <v>5.2265652040226049E-4</v>
      </c>
      <c r="K506" s="605"/>
      <c r="L506" s="605"/>
      <c r="M506" s="1050" t="s">
        <v>566</v>
      </c>
      <c r="N506" s="1050"/>
      <c r="O506" s="877">
        <v>2.3168151260863899E-4</v>
      </c>
      <c r="P506" s="605"/>
      <c r="Q506" s="605"/>
      <c r="AW506" s="356"/>
      <c r="AX506" s="356"/>
      <c r="AY506" s="356"/>
      <c r="AZ506" s="356"/>
      <c r="BA506" s="358"/>
      <c r="BB506" s="408"/>
      <c r="BC506" s="358"/>
      <c r="BD506" s="358"/>
      <c r="BE506" s="358"/>
      <c r="BF506" s="358"/>
      <c r="BG506" s="358"/>
      <c r="BH506" s="358"/>
      <c r="BI506" s="358"/>
      <c r="BJ506" s="358"/>
      <c r="BK506" s="358"/>
      <c r="BL506" s="358"/>
      <c r="BM506" s="358"/>
      <c r="BN506" s="358"/>
      <c r="BO506" s="358"/>
      <c r="BP506" s="358"/>
      <c r="BQ506" s="358"/>
      <c r="BR506" s="358"/>
      <c r="BS506" s="358"/>
      <c r="BT506" s="358"/>
      <c r="BU506" s="358"/>
      <c r="BV506" s="358"/>
      <c r="BW506" s="358"/>
      <c r="BX506" s="358"/>
      <c r="BY506" s="358"/>
      <c r="BZ506" s="359"/>
      <c r="CA506" s="359"/>
      <c r="CB506" s="359"/>
      <c r="CC506" s="359"/>
      <c r="CD506" s="359"/>
      <c r="CE506" s="359"/>
      <c r="CF506" s="359"/>
      <c r="CG506" s="359"/>
      <c r="CH506" s="359"/>
      <c r="CI506" s="359"/>
      <c r="CJ506" s="359"/>
      <c r="CK506" s="359"/>
      <c r="CL506" s="359"/>
      <c r="CM506" s="359"/>
      <c r="CN506" s="359"/>
      <c r="CO506" s="359"/>
      <c r="CP506" s="359"/>
      <c r="CQ506" s="359"/>
      <c r="CR506" s="359"/>
      <c r="CS506" s="359"/>
      <c r="CT506" s="359"/>
      <c r="CU506" s="359"/>
      <c r="CV506" s="359"/>
      <c r="CW506" s="359"/>
      <c r="CX506" s="359"/>
      <c r="CY506" s="359"/>
      <c r="CZ506" s="359"/>
    </row>
    <row r="507" s="363" customFormat="true" ht="25.15" customHeight="true" x14ac:dyDescent="0.2">
      <c r="C507" s="1049" t="s">
        <v>231</v>
      </c>
      <c r="D507" s="1050"/>
      <c r="E507" s="875">
        <v>5.9650217999454372E-3</v>
      </c>
      <c r="F507" s="605"/>
      <c r="G507" s="605"/>
      <c r="H507" s="1050" t="s">
        <v>567</v>
      </c>
      <c r="I507" s="1050"/>
      <c r="J507" s="876">
        <v>7.3457408238975538E-4</v>
      </c>
      <c r="K507" s="605"/>
      <c r="L507" s="605"/>
      <c r="M507" s="1050" t="s">
        <v>565</v>
      </c>
      <c r="N507" s="1050"/>
      <c r="O507" s="877">
        <v>5.643063327353493E-5</v>
      </c>
      <c r="P507" s="605"/>
      <c r="Q507" s="605"/>
      <c r="AW507" s="356"/>
      <c r="AX507" s="356"/>
      <c r="AY507" s="356"/>
      <c r="AZ507" s="356"/>
      <c r="BA507" s="358"/>
      <c r="BB507" s="408"/>
      <c r="BC507" s="358"/>
      <c r="BD507" s="358"/>
      <c r="BE507" s="358"/>
      <c r="BF507" s="358"/>
      <c r="BG507" s="358"/>
      <c r="BH507" s="358"/>
      <c r="BI507" s="358"/>
      <c r="BJ507" s="358"/>
      <c r="BK507" s="358"/>
      <c r="BL507" s="358"/>
      <c r="BM507" s="358"/>
      <c r="BN507" s="358"/>
      <c r="BO507" s="358"/>
      <c r="BP507" s="358"/>
      <c r="BQ507" s="358"/>
      <c r="BR507" s="358"/>
      <c r="BS507" s="358"/>
      <c r="BT507" s="358"/>
      <c r="BU507" s="358"/>
      <c r="BV507" s="358"/>
      <c r="BW507" s="358"/>
      <c r="BX507" s="358"/>
      <c r="BY507" s="358"/>
      <c r="BZ507" s="359"/>
      <c r="CA507" s="359"/>
      <c r="CB507" s="359"/>
      <c r="CC507" s="359"/>
      <c r="CD507" s="359"/>
      <c r="CE507" s="359"/>
      <c r="CF507" s="359"/>
      <c r="CG507" s="359"/>
      <c r="CH507" s="359"/>
      <c r="CI507" s="359"/>
      <c r="CJ507" s="359"/>
      <c r="CK507" s="359"/>
      <c r="CL507" s="359"/>
      <c r="CM507" s="359"/>
      <c r="CN507" s="359"/>
      <c r="CO507" s="359"/>
      <c r="CP507" s="359"/>
      <c r="CQ507" s="359"/>
      <c r="CR507" s="359"/>
      <c r="CS507" s="359"/>
      <c r="CT507" s="359"/>
      <c r="CU507" s="359"/>
      <c r="CV507" s="359"/>
      <c r="CW507" s="359"/>
      <c r="CX507" s="359"/>
      <c r="CY507" s="359"/>
      <c r="CZ507" s="359"/>
    </row>
    <row r="508" s="363" customFormat="true" ht="25.15" customHeight="true" x14ac:dyDescent="0.2">
      <c r="C508" s="1049" t="s">
        <v>588</v>
      </c>
      <c r="D508" s="1050"/>
      <c r="E508" s="875">
        <v>1.4240468665962446E-2</v>
      </c>
      <c r="F508" s="605"/>
      <c r="G508" s="605"/>
      <c r="H508" s="1050" t="s">
        <v>559</v>
      </c>
      <c r="I508" s="1050"/>
      <c r="J508" s="876">
        <v>4.2474267384244016E-4</v>
      </c>
      <c r="K508" s="605"/>
      <c r="L508" s="605"/>
      <c r="M508" s="1050" t="s">
        <v>567</v>
      </c>
      <c r="N508" s="1050"/>
      <c r="O508" s="877">
        <v>1.197056585616852E-4</v>
      </c>
      <c r="P508" s="605"/>
      <c r="Q508" s="605"/>
      <c r="AW508" s="356"/>
      <c r="AX508" s="356"/>
      <c r="AY508" s="356"/>
      <c r="AZ508" s="356"/>
      <c r="BA508" s="358"/>
      <c r="BB508" s="408"/>
      <c r="BC508" s="358"/>
      <c r="BD508" s="358"/>
      <c r="BE508" s="358"/>
      <c r="BF508" s="358"/>
      <c r="BG508" s="358"/>
      <c r="BH508" s="358"/>
      <c r="BI508" s="358"/>
      <c r="BJ508" s="358"/>
      <c r="BK508" s="358"/>
      <c r="BL508" s="358"/>
      <c r="BM508" s="358"/>
      <c r="BN508" s="358"/>
      <c r="BO508" s="358"/>
      <c r="BP508" s="358"/>
      <c r="BQ508" s="358"/>
      <c r="BR508" s="358"/>
      <c r="BS508" s="358"/>
      <c r="BT508" s="358"/>
      <c r="BU508" s="358"/>
      <c r="BV508" s="358"/>
      <c r="BW508" s="358"/>
      <c r="BX508" s="358"/>
      <c r="BY508" s="358"/>
      <c r="BZ508" s="359"/>
      <c r="CA508" s="359"/>
      <c r="CB508" s="359"/>
      <c r="CC508" s="359"/>
      <c r="CD508" s="359"/>
      <c r="CE508" s="359"/>
      <c r="CF508" s="359"/>
      <c r="CG508" s="359"/>
      <c r="CH508" s="359"/>
      <c r="CI508" s="359"/>
      <c r="CJ508" s="359"/>
      <c r="CK508" s="359"/>
      <c r="CL508" s="359"/>
      <c r="CM508" s="359"/>
      <c r="CN508" s="359"/>
      <c r="CO508" s="359"/>
      <c r="CP508" s="359"/>
      <c r="CQ508" s="359"/>
      <c r="CR508" s="359"/>
      <c r="CS508" s="359"/>
      <c r="CT508" s="359"/>
      <c r="CU508" s="359"/>
      <c r="CV508" s="359"/>
      <c r="CW508" s="359"/>
      <c r="CX508" s="359"/>
      <c r="CY508" s="359"/>
      <c r="CZ508" s="359"/>
    </row>
    <row r="509" s="363" customFormat="true" ht="25.15" customHeight="true" x14ac:dyDescent="0.2">
      <c r="C509" s="1049" t="s">
        <v>584</v>
      </c>
      <c r="D509" s="1050"/>
      <c r="E509" s="875">
        <v>8.2970846117134164E-2</v>
      </c>
      <c r="F509" s="605"/>
      <c r="G509" s="605"/>
      <c r="H509" s="1050" t="s">
        <v>511</v>
      </c>
      <c r="I509" s="1050"/>
      <c r="J509" s="876">
        <v>7.3521331369518897E-2</v>
      </c>
      <c r="K509" s="605"/>
      <c r="L509" s="605"/>
      <c r="M509" s="1050" t="s">
        <v>559</v>
      </c>
      <c r="N509" s="1050"/>
      <c r="O509" s="877">
        <v>3.0787254584778705E-4</v>
      </c>
      <c r="P509" s="605"/>
      <c r="Q509" s="605"/>
      <c r="AW509" s="356"/>
      <c r="AX509" s="356"/>
      <c r="AY509" s="356"/>
      <c r="AZ509" s="356"/>
      <c r="BA509" s="358"/>
      <c r="BB509" s="408"/>
      <c r="BC509" s="358"/>
      <c r="BD509" s="358"/>
      <c r="BE509" s="358"/>
      <c r="BF509" s="358"/>
      <c r="BG509" s="358"/>
      <c r="BH509" s="358"/>
      <c r="BI509" s="358"/>
      <c r="BJ509" s="358"/>
      <c r="BK509" s="358"/>
      <c r="BL509" s="358"/>
      <c r="BM509" s="358"/>
      <c r="BN509" s="358"/>
      <c r="BO509" s="358"/>
      <c r="BP509" s="358"/>
      <c r="BQ509" s="358"/>
      <c r="BR509" s="358"/>
      <c r="BS509" s="358"/>
      <c r="BT509" s="358"/>
      <c r="BU509" s="358"/>
      <c r="BV509" s="358"/>
      <c r="BW509" s="358"/>
      <c r="BX509" s="358"/>
      <c r="BY509" s="358"/>
      <c r="BZ509" s="359"/>
      <c r="CA509" s="359"/>
      <c r="CB509" s="359"/>
      <c r="CC509" s="359"/>
      <c r="CD509" s="359"/>
      <c r="CE509" s="359"/>
      <c r="CF509" s="359"/>
      <c r="CG509" s="359"/>
      <c r="CH509" s="359"/>
      <c r="CI509" s="359"/>
      <c r="CJ509" s="359"/>
      <c r="CK509" s="359"/>
      <c r="CL509" s="359"/>
      <c r="CM509" s="359"/>
      <c r="CN509" s="359"/>
      <c r="CO509" s="359"/>
      <c r="CP509" s="359"/>
      <c r="CQ509" s="359"/>
      <c r="CR509" s="359"/>
      <c r="CS509" s="359"/>
      <c r="CT509" s="359"/>
      <c r="CU509" s="359"/>
      <c r="CV509" s="359"/>
      <c r="CW509" s="359"/>
      <c r="CX509" s="359"/>
      <c r="CY509" s="359"/>
      <c r="CZ509" s="359"/>
    </row>
    <row r="510" s="363" customFormat="true" ht="25.15" customHeight="true" x14ac:dyDescent="0.2">
      <c r="C510" s="1049" t="s">
        <v>587</v>
      </c>
      <c r="D510" s="1050"/>
      <c r="E510" s="875">
        <v>1.6081570140312553E-2</v>
      </c>
      <c r="F510" s="605"/>
      <c r="G510" s="605"/>
      <c r="H510" s="1050" t="s">
        <v>504</v>
      </c>
      <c r="I510" s="1050"/>
      <c r="J510" s="876">
        <v>0.11699414775079246</v>
      </c>
      <c r="K510" s="605"/>
      <c r="L510" s="605"/>
      <c r="M510" s="1050" t="s">
        <v>511</v>
      </c>
      <c r="N510" s="1050"/>
      <c r="O510" s="877">
        <v>0.10589119536138686</v>
      </c>
      <c r="P510" s="605"/>
      <c r="Q510" s="605"/>
      <c r="AW510" s="356"/>
      <c r="AX510" s="356"/>
      <c r="AY510" s="356"/>
      <c r="AZ510" s="356"/>
      <c r="BA510" s="358"/>
      <c r="BB510" s="408"/>
      <c r="BC510" s="358"/>
      <c r="BD510" s="358"/>
      <c r="BE510" s="358"/>
      <c r="BF510" s="358"/>
      <c r="BG510" s="358"/>
      <c r="BH510" s="358"/>
      <c r="BI510" s="358"/>
      <c r="BJ510" s="358"/>
      <c r="BK510" s="358"/>
      <c r="BL510" s="358"/>
      <c r="BM510" s="358"/>
      <c r="BN510" s="358"/>
      <c r="BO510" s="358"/>
      <c r="BP510" s="358"/>
      <c r="BQ510" s="358"/>
      <c r="BR510" s="358"/>
      <c r="BS510" s="358"/>
      <c r="BT510" s="358"/>
      <c r="BU510" s="358"/>
      <c r="BV510" s="358"/>
      <c r="BW510" s="358"/>
      <c r="BX510" s="358"/>
      <c r="BY510" s="358"/>
      <c r="BZ510" s="359"/>
      <c r="CA510" s="359"/>
      <c r="CB510" s="359"/>
      <c r="CC510" s="359"/>
      <c r="CD510" s="359"/>
      <c r="CE510" s="359"/>
      <c r="CF510" s="359"/>
      <c r="CG510" s="359"/>
      <c r="CH510" s="359"/>
      <c r="CI510" s="359"/>
      <c r="CJ510" s="359"/>
      <c r="CK510" s="359"/>
      <c r="CL510" s="359"/>
      <c r="CM510" s="359"/>
      <c r="CN510" s="359"/>
      <c r="CO510" s="359"/>
      <c r="CP510" s="359"/>
      <c r="CQ510" s="359"/>
      <c r="CR510" s="359"/>
      <c r="CS510" s="359"/>
      <c r="CT510" s="359"/>
      <c r="CU510" s="359"/>
      <c r="CV510" s="359"/>
      <c r="CW510" s="359"/>
      <c r="CX510" s="359"/>
      <c r="CY510" s="359"/>
      <c r="CZ510" s="359"/>
    </row>
    <row r="511" s="363" customFormat="true" ht="25.15" customHeight="true" x14ac:dyDescent="0.2">
      <c r="C511" s="1049" t="s">
        <v>234</v>
      </c>
      <c r="D511" s="1050"/>
      <c r="E511" s="875">
        <v>9.1990649441802182E-3</v>
      </c>
      <c r="F511" s="605"/>
      <c r="G511" s="605"/>
      <c r="H511" s="1050" t="s">
        <v>517</v>
      </c>
      <c r="I511" s="1050"/>
      <c r="J511" s="876">
        <v>9.5396735579732668E-3</v>
      </c>
      <c r="K511" s="605"/>
      <c r="L511" s="605"/>
      <c r="M511" s="1050" t="s">
        <v>504</v>
      </c>
      <c r="N511" s="1050"/>
      <c r="O511" s="877">
        <v>0.37975294612187277</v>
      </c>
      <c r="P511" s="605"/>
      <c r="Q511" s="605"/>
      <c r="AW511" s="356"/>
      <c r="AX511" s="356"/>
      <c r="AY511" s="356"/>
      <c r="AZ511" s="356"/>
      <c r="BA511" s="358"/>
      <c r="BB511" s="408"/>
      <c r="BC511" s="358"/>
      <c r="BD511" s="358"/>
      <c r="BE511" s="358"/>
      <c r="BF511" s="358"/>
      <c r="BG511" s="358"/>
      <c r="BH511" s="358"/>
      <c r="BI511" s="358"/>
      <c r="BJ511" s="358"/>
      <c r="BK511" s="358"/>
      <c r="BL511" s="358"/>
      <c r="BM511" s="358"/>
      <c r="BN511" s="358"/>
      <c r="BO511" s="358"/>
      <c r="BP511" s="358"/>
      <c r="BQ511" s="358"/>
      <c r="BR511" s="358"/>
      <c r="BS511" s="358"/>
      <c r="BT511" s="358"/>
      <c r="BU511" s="358"/>
      <c r="BV511" s="358"/>
      <c r="BW511" s="358"/>
      <c r="BX511" s="358"/>
      <c r="BY511" s="358"/>
      <c r="BZ511" s="359"/>
      <c r="CA511" s="359"/>
      <c r="CB511" s="359"/>
      <c r="CC511" s="359"/>
      <c r="CD511" s="359"/>
      <c r="CE511" s="359"/>
      <c r="CF511" s="359"/>
      <c r="CG511" s="359"/>
      <c r="CH511" s="359"/>
      <c r="CI511" s="359"/>
      <c r="CJ511" s="359"/>
      <c r="CK511" s="359"/>
      <c r="CL511" s="359"/>
      <c r="CM511" s="359"/>
      <c r="CN511" s="359"/>
      <c r="CO511" s="359"/>
      <c r="CP511" s="359"/>
      <c r="CQ511" s="359"/>
      <c r="CR511" s="359"/>
      <c r="CS511" s="359"/>
      <c r="CT511" s="359"/>
      <c r="CU511" s="359"/>
      <c r="CV511" s="359"/>
      <c r="CW511" s="359"/>
      <c r="CX511" s="359"/>
      <c r="CY511" s="359"/>
      <c r="CZ511" s="359"/>
    </row>
    <row r="512" s="363" customFormat="true" ht="25.15" customHeight="true" x14ac:dyDescent="0.2">
      <c r="C512" s="1049" t="s">
        <v>593</v>
      </c>
      <c r="D512" s="1050"/>
      <c r="E512" s="875">
        <v>3.1240304412620995E-4</v>
      </c>
      <c r="F512" s="605"/>
      <c r="G512" s="605"/>
      <c r="H512" s="1050" t="s">
        <v>592</v>
      </c>
      <c r="I512" s="1050"/>
      <c r="J512" s="876">
        <v>2.968489262622969E-4</v>
      </c>
      <c r="K512" s="605"/>
      <c r="L512" s="605"/>
      <c r="M512" s="1050" t="s">
        <v>517</v>
      </c>
      <c r="N512" s="1050"/>
      <c r="O512" s="877">
        <v>1.6288727315793488E-2</v>
      </c>
      <c r="P512" s="605"/>
      <c r="Q512" s="605"/>
      <c r="AW512" s="356"/>
      <c r="AX512" s="356"/>
      <c r="AY512" s="356"/>
      <c r="AZ512" s="356"/>
      <c r="BA512" s="358"/>
      <c r="BB512" s="408"/>
      <c r="BC512" s="358"/>
      <c r="BD512" s="358"/>
      <c r="BE512" s="358"/>
      <c r="BF512" s="358"/>
      <c r="BG512" s="358"/>
      <c r="BH512" s="358"/>
      <c r="BI512" s="358"/>
      <c r="BJ512" s="358"/>
      <c r="BK512" s="358"/>
      <c r="BL512" s="358"/>
      <c r="BM512" s="358"/>
      <c r="BN512" s="358"/>
      <c r="BO512" s="358"/>
      <c r="BP512" s="358"/>
      <c r="BQ512" s="358"/>
      <c r="BR512" s="358"/>
      <c r="BS512" s="358"/>
      <c r="BT512" s="358"/>
      <c r="BU512" s="358"/>
      <c r="BV512" s="358"/>
      <c r="BW512" s="358"/>
      <c r="BX512" s="358"/>
      <c r="BY512" s="358"/>
      <c r="BZ512" s="359"/>
      <c r="CA512" s="359"/>
      <c r="CB512" s="359"/>
      <c r="CC512" s="359"/>
      <c r="CD512" s="359"/>
      <c r="CE512" s="359"/>
      <c r="CF512" s="359"/>
      <c r="CG512" s="359"/>
      <c r="CH512" s="359"/>
      <c r="CI512" s="359"/>
      <c r="CJ512" s="359"/>
      <c r="CK512" s="359"/>
      <c r="CL512" s="359"/>
      <c r="CM512" s="359"/>
      <c r="CN512" s="359"/>
      <c r="CO512" s="359"/>
      <c r="CP512" s="359"/>
      <c r="CQ512" s="359"/>
      <c r="CR512" s="359"/>
      <c r="CS512" s="359"/>
      <c r="CT512" s="359"/>
      <c r="CU512" s="359"/>
      <c r="CV512" s="359"/>
      <c r="CW512" s="359"/>
      <c r="CX512" s="359"/>
      <c r="CY512" s="359"/>
      <c r="CZ512" s="359"/>
    </row>
    <row r="513" s="363" customFormat="true" ht="25.15" customHeight="true" x14ac:dyDescent="0.2">
      <c r="C513" s="1049" t="s">
        <v>221</v>
      </c>
      <c r="D513" s="1050"/>
      <c r="E513" s="875">
        <v>0.32155692280129822</v>
      </c>
      <c r="F513" s="605"/>
      <c r="G513" s="605"/>
      <c r="H513" s="1050" t="s">
        <v>539</v>
      </c>
      <c r="I513" s="1050"/>
      <c r="J513" s="876">
        <v>1.1487095421627917E-4</v>
      </c>
      <c r="K513" s="605"/>
      <c r="L513" s="605"/>
      <c r="M513" s="1050" t="s">
        <v>262</v>
      </c>
      <c r="N513" s="1050"/>
      <c r="O513" s="877">
        <v>6.5483486755190767E-4</v>
      </c>
      <c r="P513" s="605"/>
      <c r="Q513" s="605"/>
      <c r="AW513" s="356"/>
      <c r="AX513" s="356"/>
      <c r="AY513" s="356"/>
      <c r="AZ513" s="356"/>
      <c r="BA513" s="358"/>
      <c r="BB513" s="408"/>
      <c r="BC513" s="358"/>
      <c r="BD513" s="358"/>
      <c r="BE513" s="358"/>
      <c r="BF513" s="358"/>
      <c r="BG513" s="358"/>
      <c r="BH513" s="358"/>
      <c r="BI513" s="358"/>
      <c r="BJ513" s="358"/>
      <c r="BK513" s="358"/>
      <c r="BL513" s="358"/>
      <c r="BM513" s="358"/>
      <c r="BN513" s="358"/>
      <c r="BO513" s="358"/>
      <c r="BP513" s="358"/>
      <c r="BQ513" s="358"/>
      <c r="BR513" s="358"/>
      <c r="BS513" s="358"/>
      <c r="BT513" s="358"/>
      <c r="BU513" s="358"/>
      <c r="BV513" s="358"/>
      <c r="BW513" s="358"/>
      <c r="BX513" s="358"/>
      <c r="BY513" s="358"/>
      <c r="BZ513" s="359"/>
      <c r="CA513" s="359"/>
      <c r="CB513" s="359"/>
      <c r="CC513" s="359"/>
      <c r="CD513" s="359"/>
      <c r="CE513" s="359"/>
      <c r="CF513" s="359"/>
      <c r="CG513" s="359"/>
      <c r="CH513" s="359"/>
      <c r="CI513" s="359"/>
      <c r="CJ513" s="359"/>
      <c r="CK513" s="359"/>
      <c r="CL513" s="359"/>
      <c r="CM513" s="359"/>
      <c r="CN513" s="359"/>
      <c r="CO513" s="359"/>
      <c r="CP513" s="359"/>
      <c r="CQ513" s="359"/>
      <c r="CR513" s="359"/>
      <c r="CS513" s="359"/>
      <c r="CT513" s="359"/>
      <c r="CU513" s="359"/>
      <c r="CV513" s="359"/>
      <c r="CW513" s="359"/>
      <c r="CX513" s="359"/>
      <c r="CY513" s="359"/>
      <c r="CZ513" s="359"/>
    </row>
    <row r="514" s="363" customFormat="true" ht="25.15" customHeight="true" x14ac:dyDescent="0.2">
      <c r="C514" s="1049" t="s">
        <v>503</v>
      </c>
      <c r="D514" s="1050"/>
      <c r="E514" s="875">
        <v>0.48247132202432297</v>
      </c>
      <c r="F514" s="605"/>
      <c r="G514" s="605"/>
      <c r="H514" s="1050" t="s">
        <v>528</v>
      </c>
      <c r="I514" s="1050"/>
      <c r="J514" s="876">
        <v>8.3279602612928005E-3</v>
      </c>
      <c r="K514" s="605"/>
      <c r="L514" s="605"/>
      <c r="M514" s="1050" t="s">
        <v>592</v>
      </c>
      <c r="N514" s="1050"/>
      <c r="O514" s="877">
        <v>1.9063154539586483E-4</v>
      </c>
      <c r="P514" s="605"/>
      <c r="Q514" s="605"/>
      <c r="AW514" s="356"/>
      <c r="AX514" s="356"/>
      <c r="AY514" s="356"/>
      <c r="AZ514" s="356"/>
      <c r="BA514" s="358"/>
      <c r="BB514" s="408"/>
      <c r="BC514" s="358"/>
      <c r="BD514" s="358"/>
      <c r="BE514" s="358"/>
      <c r="BF514" s="358"/>
      <c r="BG514" s="358"/>
      <c r="BH514" s="358"/>
      <c r="BI514" s="358"/>
      <c r="BJ514" s="358"/>
      <c r="BK514" s="358"/>
      <c r="BL514" s="358"/>
      <c r="BM514" s="358"/>
      <c r="BN514" s="358"/>
      <c r="BO514" s="358"/>
      <c r="BP514" s="358"/>
      <c r="BQ514" s="358"/>
      <c r="BR514" s="358"/>
      <c r="BS514" s="358"/>
      <c r="BT514" s="358"/>
      <c r="BU514" s="358"/>
      <c r="BV514" s="358"/>
      <c r="BW514" s="358"/>
      <c r="BX514" s="358"/>
      <c r="BY514" s="358"/>
      <c r="BZ514" s="359"/>
      <c r="CA514" s="359"/>
      <c r="CB514" s="359"/>
      <c r="CC514" s="359"/>
      <c r="CD514" s="359"/>
      <c r="CE514" s="359"/>
      <c r="CF514" s="359"/>
      <c r="CG514" s="359"/>
      <c r="CH514" s="359"/>
      <c r="CI514" s="359"/>
      <c r="CJ514" s="359"/>
      <c r="CK514" s="359"/>
      <c r="CL514" s="359"/>
      <c r="CM514" s="359"/>
      <c r="CN514" s="359"/>
      <c r="CO514" s="359"/>
      <c r="CP514" s="359"/>
      <c r="CQ514" s="359"/>
      <c r="CR514" s="359"/>
      <c r="CS514" s="359"/>
      <c r="CT514" s="359"/>
      <c r="CU514" s="359"/>
      <c r="CV514" s="359"/>
      <c r="CW514" s="359"/>
      <c r="CX514" s="359"/>
      <c r="CY514" s="359"/>
      <c r="CZ514" s="359"/>
    </row>
    <row r="515" s="363" customFormat="true" ht="25.15" customHeight="true" x14ac:dyDescent="0.2">
      <c r="C515" s="1049" t="s">
        <v>570</v>
      </c>
      <c r="D515" s="1050"/>
      <c r="E515" s="875">
        <v>1.2106606588057524E-8</v>
      </c>
      <c r="F515" s="605"/>
      <c r="G515" s="605"/>
      <c r="H515" s="1050" t="s">
        <v>513</v>
      </c>
      <c r="I515" s="1050"/>
      <c r="J515" s="876">
        <v>8.1619741720748068E-2</v>
      </c>
      <c r="K515" s="605"/>
      <c r="L515" s="605"/>
      <c r="M515" s="1050" t="s">
        <v>539</v>
      </c>
      <c r="N515" s="1050"/>
      <c r="O515" s="877">
        <v>4.1678711153220096E-4</v>
      </c>
      <c r="P515" s="605"/>
      <c r="Q515" s="605"/>
      <c r="AW515" s="356"/>
      <c r="AX515" s="356"/>
      <c r="AY515" s="356"/>
      <c r="AZ515" s="356"/>
      <c r="BA515" s="358"/>
      <c r="BB515" s="408"/>
      <c r="BC515" s="358"/>
      <c r="BD515" s="358"/>
      <c r="BE515" s="358"/>
      <c r="BF515" s="358"/>
      <c r="BG515" s="358"/>
      <c r="BH515" s="358"/>
      <c r="BI515" s="358"/>
      <c r="BJ515" s="358"/>
      <c r="BK515" s="358"/>
      <c r="BL515" s="358"/>
      <c r="BM515" s="358"/>
      <c r="BN515" s="358"/>
      <c r="BO515" s="358"/>
      <c r="BP515" s="358"/>
      <c r="BQ515" s="358"/>
      <c r="BR515" s="358"/>
      <c r="BS515" s="358"/>
      <c r="BT515" s="358"/>
      <c r="BU515" s="358"/>
      <c r="BV515" s="358"/>
      <c r="BW515" s="358"/>
      <c r="BX515" s="358"/>
      <c r="BY515" s="358"/>
      <c r="BZ515" s="359"/>
      <c r="CA515" s="359"/>
      <c r="CB515" s="359"/>
      <c r="CC515" s="359"/>
      <c r="CD515" s="359"/>
      <c r="CE515" s="359"/>
      <c r="CF515" s="359"/>
      <c r="CG515" s="359"/>
      <c r="CH515" s="359"/>
      <c r="CI515" s="359"/>
      <c r="CJ515" s="359"/>
      <c r="CK515" s="359"/>
      <c r="CL515" s="359"/>
      <c r="CM515" s="359"/>
      <c r="CN515" s="359"/>
      <c r="CO515" s="359"/>
      <c r="CP515" s="359"/>
      <c r="CQ515" s="359"/>
      <c r="CR515" s="359"/>
      <c r="CS515" s="359"/>
      <c r="CT515" s="359"/>
      <c r="CU515" s="359"/>
      <c r="CV515" s="359"/>
      <c r="CW515" s="359"/>
      <c r="CX515" s="359"/>
      <c r="CY515" s="359"/>
      <c r="CZ515" s="359"/>
    </row>
    <row r="516" s="363" customFormat="true" ht="25.15" customHeight="true" x14ac:dyDescent="0.2">
      <c r="C516" s="1049" t="s">
        <v>594</v>
      </c>
      <c r="D516" s="1050"/>
      <c r="E516" s="875">
        <v>2.5016823119290553E-4</v>
      </c>
      <c r="F516" s="605"/>
      <c r="G516" s="605"/>
      <c r="H516" s="1050" t="s">
        <v>549</v>
      </c>
      <c r="I516" s="1050"/>
      <c r="J516" s="876">
        <v>1.1377765167235003E-2</v>
      </c>
      <c r="K516" s="605"/>
      <c r="L516" s="605"/>
      <c r="M516" s="1050" t="s">
        <v>528</v>
      </c>
      <c r="N516" s="1050"/>
      <c r="O516" s="877">
        <v>7.1803656004688198E-3</v>
      </c>
      <c r="P516" s="605"/>
      <c r="Q516" s="605"/>
      <c r="AW516" s="356"/>
      <c r="AX516" s="356"/>
      <c r="AY516" s="356"/>
      <c r="AZ516" s="356"/>
      <c r="BA516" s="358"/>
      <c r="BB516" s="408"/>
      <c r="BC516" s="358"/>
      <c r="BD516" s="358"/>
      <c r="BE516" s="358"/>
      <c r="BF516" s="358"/>
      <c r="BG516" s="358"/>
      <c r="BH516" s="358"/>
      <c r="BI516" s="358"/>
      <c r="BJ516" s="358"/>
      <c r="BK516" s="358"/>
      <c r="BL516" s="358"/>
      <c r="BM516" s="358"/>
      <c r="BN516" s="358"/>
      <c r="BO516" s="358"/>
      <c r="BP516" s="358"/>
      <c r="BQ516" s="358"/>
      <c r="BR516" s="358"/>
      <c r="BS516" s="358"/>
      <c r="BT516" s="358"/>
      <c r="BU516" s="358"/>
      <c r="BV516" s="358"/>
      <c r="BW516" s="358"/>
      <c r="BX516" s="358"/>
      <c r="BY516" s="358"/>
      <c r="BZ516" s="359"/>
      <c r="CA516" s="359"/>
      <c r="CB516" s="359"/>
      <c r="CC516" s="359"/>
      <c r="CD516" s="359"/>
      <c r="CE516" s="359"/>
      <c r="CF516" s="359"/>
      <c r="CG516" s="359"/>
      <c r="CH516" s="359"/>
      <c r="CI516" s="359"/>
      <c r="CJ516" s="359"/>
      <c r="CK516" s="359"/>
      <c r="CL516" s="359"/>
      <c r="CM516" s="359"/>
      <c r="CN516" s="359"/>
      <c r="CO516" s="359"/>
      <c r="CP516" s="359"/>
      <c r="CQ516" s="359"/>
      <c r="CR516" s="359"/>
      <c r="CS516" s="359"/>
      <c r="CT516" s="359"/>
      <c r="CU516" s="359"/>
      <c r="CV516" s="359"/>
      <c r="CW516" s="359"/>
      <c r="CX516" s="359"/>
      <c r="CY516" s="359"/>
      <c r="CZ516" s="359"/>
    </row>
    <row r="517" s="363" customFormat="true" ht="25.15" customHeight="true" x14ac:dyDescent="0.2">
      <c r="C517" s="1049" t="s">
        <v>263</v>
      </c>
      <c r="D517" s="1050"/>
      <c r="E517" s="875">
        <v>8.8599104981391578E-5</v>
      </c>
      <c r="F517" s="605"/>
      <c r="G517" s="605"/>
      <c r="H517" s="1050" t="s">
        <v>547</v>
      </c>
      <c r="I517" s="1050"/>
      <c r="J517" s="876">
        <v>6.2110904114620071E-6</v>
      </c>
      <c r="K517" s="605"/>
      <c r="L517" s="605"/>
      <c r="M517" s="1050" t="s">
        <v>513</v>
      </c>
      <c r="N517" s="1050"/>
      <c r="O517" s="877">
        <v>5.9834364753692137E-2</v>
      </c>
      <c r="P517" s="605"/>
      <c r="Q517" s="605"/>
      <c r="AW517" s="356"/>
      <c r="AX517" s="356"/>
      <c r="AY517" s="356"/>
      <c r="AZ517" s="356"/>
      <c r="BA517" s="358"/>
      <c r="BB517" s="408"/>
      <c r="BC517" s="358"/>
      <c r="BD517" s="358"/>
      <c r="BE517" s="358"/>
      <c r="BF517" s="358"/>
      <c r="BG517" s="358"/>
      <c r="BH517" s="358"/>
      <c r="BI517" s="358"/>
      <c r="BJ517" s="358"/>
      <c r="BK517" s="358"/>
      <c r="BL517" s="358"/>
      <c r="BM517" s="358"/>
      <c r="BN517" s="358"/>
      <c r="BO517" s="358"/>
      <c r="BP517" s="358"/>
      <c r="BQ517" s="358"/>
      <c r="BR517" s="358"/>
      <c r="BS517" s="358"/>
      <c r="BT517" s="358"/>
      <c r="BU517" s="358"/>
      <c r="BV517" s="358"/>
      <c r="BW517" s="358"/>
      <c r="BX517" s="358"/>
      <c r="BY517" s="358"/>
      <c r="BZ517" s="359"/>
      <c r="CA517" s="359"/>
      <c r="CB517" s="359"/>
      <c r="CC517" s="359"/>
      <c r="CD517" s="359"/>
      <c r="CE517" s="359"/>
      <c r="CF517" s="359"/>
      <c r="CG517" s="359"/>
      <c r="CH517" s="359"/>
      <c r="CI517" s="359"/>
      <c r="CJ517" s="359"/>
      <c r="CK517" s="359"/>
      <c r="CL517" s="359"/>
      <c r="CM517" s="359"/>
      <c r="CN517" s="359"/>
      <c r="CO517" s="359"/>
      <c r="CP517" s="359"/>
      <c r="CQ517" s="359"/>
      <c r="CR517" s="359"/>
      <c r="CS517" s="359"/>
      <c r="CT517" s="359"/>
      <c r="CU517" s="359"/>
      <c r="CV517" s="359"/>
      <c r="CW517" s="359"/>
      <c r="CX517" s="359"/>
      <c r="CY517" s="359"/>
      <c r="CZ517" s="359"/>
    </row>
    <row r="518" s="363" customFormat="true" ht="25.15" customHeight="true" x14ac:dyDescent="0.2">
      <c r="C518" s="1049" t="s">
        <v>541</v>
      </c>
      <c r="D518" s="1050"/>
      <c r="E518" s="875">
        <v>1.016071243922805E-3</v>
      </c>
      <c r="F518" s="605"/>
      <c r="G518" s="605"/>
      <c r="H518" s="1050" t="s">
        <v>514</v>
      </c>
      <c r="I518" s="1050"/>
      <c r="J518" s="876">
        <v>6.4309619495800829E-2</v>
      </c>
      <c r="K518" s="605"/>
      <c r="L518" s="605"/>
      <c r="M518" s="1050" t="s">
        <v>549</v>
      </c>
      <c r="N518" s="1050"/>
      <c r="O518" s="877">
        <v>4.302095274797492E-5</v>
      </c>
      <c r="P518" s="605"/>
      <c r="Q518" s="605"/>
      <c r="AW518" s="356"/>
      <c r="AX518" s="356"/>
      <c r="AY518" s="356"/>
      <c r="AZ518" s="356"/>
      <c r="BA518" s="358"/>
      <c r="BB518" s="408"/>
      <c r="BC518" s="358"/>
      <c r="BD518" s="358"/>
      <c r="BE518" s="358"/>
      <c r="BF518" s="358"/>
      <c r="BG518" s="358"/>
      <c r="BH518" s="358"/>
      <c r="BI518" s="358"/>
      <c r="BJ518" s="358"/>
      <c r="BK518" s="358"/>
      <c r="BL518" s="358"/>
      <c r="BM518" s="358"/>
      <c r="BN518" s="358"/>
      <c r="BO518" s="358"/>
      <c r="BP518" s="358"/>
      <c r="BQ518" s="358"/>
      <c r="BR518" s="358"/>
      <c r="BS518" s="358"/>
      <c r="BT518" s="358"/>
      <c r="BU518" s="358"/>
      <c r="BV518" s="358"/>
      <c r="BW518" s="358"/>
      <c r="BX518" s="358"/>
      <c r="BY518" s="358"/>
      <c r="BZ518" s="359"/>
      <c r="CA518" s="359"/>
      <c r="CB518" s="359"/>
      <c r="CC518" s="359"/>
      <c r="CD518" s="359"/>
      <c r="CE518" s="359"/>
      <c r="CF518" s="359"/>
      <c r="CG518" s="359"/>
      <c r="CH518" s="359"/>
      <c r="CI518" s="359"/>
      <c r="CJ518" s="359"/>
      <c r="CK518" s="359"/>
      <c r="CL518" s="359"/>
      <c r="CM518" s="359"/>
      <c r="CN518" s="359"/>
      <c r="CO518" s="359"/>
      <c r="CP518" s="359"/>
      <c r="CQ518" s="359"/>
      <c r="CR518" s="359"/>
      <c r="CS518" s="359"/>
      <c r="CT518" s="359"/>
      <c r="CU518" s="359"/>
      <c r="CV518" s="359"/>
      <c r="CW518" s="359"/>
      <c r="CX518" s="359"/>
      <c r="CY518" s="359"/>
      <c r="CZ518" s="359"/>
    </row>
    <row r="519" s="363" customFormat="true" ht="25.15" customHeight="true" x14ac:dyDescent="0.2">
      <c r="C519" s="1049" t="s">
        <v>251</v>
      </c>
      <c r="D519" s="1050"/>
      <c r="E519" s="875">
        <v>5.6970404117989308E-5</v>
      </c>
      <c r="F519" s="605"/>
      <c r="G519" s="605"/>
      <c r="H519" s="1050" t="s">
        <v>524</v>
      </c>
      <c r="I519" s="1050"/>
      <c r="J519" s="876">
        <v>1.3640129454023644E-4</v>
      </c>
      <c r="K519" s="605"/>
      <c r="L519" s="605"/>
      <c r="M519" s="1050" t="s">
        <v>547</v>
      </c>
      <c r="N519" s="1050"/>
      <c r="O519" s="877">
        <v>4.5257569236967124E-4</v>
      </c>
      <c r="P519" s="605"/>
      <c r="Q519" s="605"/>
      <c r="AW519" s="356"/>
      <c r="AX519" s="356"/>
      <c r="AY519" s="356"/>
      <c r="AZ519" s="356"/>
      <c r="BA519" s="358"/>
      <c r="BB519" s="408"/>
      <c r="BC519" s="358"/>
      <c r="BD519" s="358"/>
      <c r="BE519" s="358"/>
      <c r="BF519" s="358"/>
      <c r="BG519" s="358"/>
      <c r="BH519" s="358"/>
      <c r="BI519" s="358"/>
      <c r="BJ519" s="358"/>
      <c r="BK519" s="358"/>
      <c r="BL519" s="358"/>
      <c r="BM519" s="358"/>
      <c r="BN519" s="358"/>
      <c r="BO519" s="358"/>
      <c r="BP519" s="358"/>
      <c r="BQ519" s="358"/>
      <c r="BR519" s="358"/>
      <c r="BS519" s="358"/>
      <c r="BT519" s="358"/>
      <c r="BU519" s="358"/>
      <c r="BV519" s="358"/>
      <c r="BW519" s="358"/>
      <c r="BX519" s="358"/>
      <c r="BY519" s="358"/>
      <c r="BZ519" s="359"/>
      <c r="CA519" s="359"/>
      <c r="CB519" s="359"/>
      <c r="CC519" s="359"/>
      <c r="CD519" s="359"/>
      <c r="CE519" s="359"/>
      <c r="CF519" s="359"/>
      <c r="CG519" s="359"/>
      <c r="CH519" s="359"/>
      <c r="CI519" s="359"/>
      <c r="CJ519" s="359"/>
      <c r="CK519" s="359"/>
      <c r="CL519" s="359"/>
      <c r="CM519" s="359"/>
      <c r="CN519" s="359"/>
      <c r="CO519" s="359"/>
      <c r="CP519" s="359"/>
      <c r="CQ519" s="359"/>
      <c r="CR519" s="359"/>
      <c r="CS519" s="359"/>
      <c r="CT519" s="359"/>
      <c r="CU519" s="359"/>
      <c r="CV519" s="359"/>
      <c r="CW519" s="359"/>
      <c r="CX519" s="359"/>
      <c r="CY519" s="359"/>
      <c r="CZ519" s="359"/>
    </row>
    <row r="520" s="363" customFormat="true" ht="25.15" customHeight="true" x14ac:dyDescent="0.2">
      <c r="C520" s="1049" t="s">
        <v>215</v>
      </c>
      <c r="D520" s="1050"/>
      <c r="E520" s="875">
        <v>0.57848017024277065</v>
      </c>
      <c r="F520" s="605"/>
      <c r="G520" s="605"/>
      <c r="H520" s="1050" t="s">
        <v>512</v>
      </c>
      <c r="I520" s="1050"/>
      <c r="J520" s="876">
        <v>5.3441593421857926E-2</v>
      </c>
      <c r="K520" s="605"/>
      <c r="L520" s="605"/>
      <c r="M520" s="1050" t="s">
        <v>514</v>
      </c>
      <c r="N520" s="1050"/>
      <c r="O520" s="877">
        <v>0.14194075411502668</v>
      </c>
      <c r="P520" s="605"/>
      <c r="Q520" s="605"/>
      <c r="AW520" s="356"/>
      <c r="AX520" s="356"/>
      <c r="AY520" s="356"/>
      <c r="AZ520" s="356"/>
      <c r="BA520" s="358"/>
      <c r="BB520" s="408"/>
      <c r="BC520" s="358"/>
      <c r="BD520" s="358"/>
      <c r="BE520" s="358"/>
      <c r="BF520" s="358"/>
      <c r="BG520" s="358"/>
      <c r="BH520" s="358"/>
      <c r="BI520" s="358"/>
      <c r="BJ520" s="358"/>
      <c r="BK520" s="358"/>
      <c r="BL520" s="358"/>
      <c r="BM520" s="358"/>
      <c r="BN520" s="358"/>
      <c r="BO520" s="358"/>
      <c r="BP520" s="358"/>
      <c r="BQ520" s="358"/>
      <c r="BR520" s="358"/>
      <c r="BS520" s="358"/>
      <c r="BT520" s="358"/>
      <c r="BU520" s="358"/>
      <c r="BV520" s="358"/>
      <c r="BW520" s="358"/>
      <c r="BX520" s="358"/>
      <c r="BY520" s="358"/>
      <c r="BZ520" s="359"/>
      <c r="CA520" s="359"/>
      <c r="CB520" s="359"/>
      <c r="CC520" s="359"/>
      <c r="CD520" s="359"/>
      <c r="CE520" s="359"/>
      <c r="CF520" s="359"/>
      <c r="CG520" s="359"/>
      <c r="CH520" s="359"/>
      <c r="CI520" s="359"/>
      <c r="CJ520" s="359"/>
      <c r="CK520" s="359"/>
      <c r="CL520" s="359"/>
      <c r="CM520" s="359"/>
      <c r="CN520" s="359"/>
      <c r="CO520" s="359"/>
      <c r="CP520" s="359"/>
      <c r="CQ520" s="359"/>
      <c r="CR520" s="359"/>
      <c r="CS520" s="359"/>
      <c r="CT520" s="359"/>
      <c r="CU520" s="359"/>
      <c r="CV520" s="359"/>
      <c r="CW520" s="359"/>
      <c r="CX520" s="359"/>
      <c r="CY520" s="359"/>
      <c r="CZ520" s="359"/>
    </row>
    <row r="521" s="363" customFormat="true" ht="25.15" customHeight="true" x14ac:dyDescent="0.2">
      <c r="C521" s="1049" t="s">
        <v>226</v>
      </c>
      <c r="D521" s="1050"/>
      <c r="E521" s="875">
        <v>0.21349502490070094</v>
      </c>
      <c r="F521" s="605"/>
      <c r="G521" s="605"/>
      <c r="H521" s="1050" t="s">
        <v>220</v>
      </c>
      <c r="I521" s="1050"/>
      <c r="J521" s="876">
        <v>2.1302993768906781E-2</v>
      </c>
      <c r="K521" s="605"/>
      <c r="L521" s="605"/>
      <c r="M521" s="1050" t="s">
        <v>524</v>
      </c>
      <c r="N521" s="1050"/>
      <c r="O521" s="877">
        <v>1.8815994062326005E-2</v>
      </c>
      <c r="P521" s="605"/>
      <c r="Q521" s="605"/>
      <c r="AW521" s="356"/>
      <c r="AX521" s="356"/>
      <c r="AY521" s="356"/>
      <c r="AZ521" s="356"/>
      <c r="BA521" s="358"/>
      <c r="BB521" s="408"/>
      <c r="BC521" s="358"/>
      <c r="BD521" s="358"/>
      <c r="BE521" s="358"/>
      <c r="BF521" s="358"/>
      <c r="BG521" s="358"/>
      <c r="BH521" s="358"/>
      <c r="BI521" s="358"/>
      <c r="BJ521" s="358"/>
      <c r="BK521" s="358"/>
      <c r="BL521" s="358"/>
      <c r="BM521" s="358"/>
      <c r="BN521" s="358"/>
      <c r="BO521" s="358"/>
      <c r="BP521" s="358"/>
      <c r="BQ521" s="358"/>
      <c r="BR521" s="358"/>
      <c r="BS521" s="358"/>
      <c r="BT521" s="358"/>
      <c r="BU521" s="358"/>
      <c r="BV521" s="358"/>
      <c r="BW521" s="358"/>
      <c r="BX521" s="358"/>
      <c r="BY521" s="358"/>
      <c r="BZ521" s="359"/>
      <c r="CA521" s="359"/>
      <c r="CB521" s="359"/>
      <c r="CC521" s="359"/>
      <c r="CD521" s="359"/>
      <c r="CE521" s="359"/>
      <c r="CF521" s="359"/>
      <c r="CG521" s="359"/>
      <c r="CH521" s="359"/>
      <c r="CI521" s="359"/>
      <c r="CJ521" s="359"/>
      <c r="CK521" s="359"/>
      <c r="CL521" s="359"/>
      <c r="CM521" s="359"/>
      <c r="CN521" s="359"/>
      <c r="CO521" s="359"/>
      <c r="CP521" s="359"/>
      <c r="CQ521" s="359"/>
      <c r="CR521" s="359"/>
      <c r="CS521" s="359"/>
      <c r="CT521" s="359"/>
      <c r="CU521" s="359"/>
      <c r="CV521" s="359"/>
      <c r="CW521" s="359"/>
      <c r="CX521" s="359"/>
      <c r="CY521" s="359"/>
      <c r="CZ521" s="359"/>
    </row>
    <row r="522" s="363" customFormat="true" ht="25.15" customHeight="true" x14ac:dyDescent="0.2">
      <c r="C522" s="1049" t="s">
        <v>219</v>
      </c>
      <c r="D522" s="1050"/>
      <c r="E522" s="875">
        <v>0.54338345842660818</v>
      </c>
      <c r="F522" s="605"/>
      <c r="G522" s="605"/>
      <c r="H522" s="1050" t="s">
        <v>506</v>
      </c>
      <c r="I522" s="1050"/>
      <c r="J522" s="876">
        <v>9.7382476402077423E-2</v>
      </c>
      <c r="K522" s="605"/>
      <c r="L522" s="605"/>
      <c r="M522" s="1050" t="s">
        <v>512</v>
      </c>
      <c r="N522" s="1050"/>
      <c r="O522" s="877">
        <v>8.6451718998011434E-2</v>
      </c>
      <c r="P522" s="605"/>
      <c r="Q522" s="605"/>
      <c r="AW522" s="356"/>
      <c r="AX522" s="356"/>
      <c r="AY522" s="356"/>
      <c r="AZ522" s="356"/>
      <c r="BA522" s="358"/>
      <c r="BB522" s="408"/>
      <c r="BC522" s="358"/>
      <c r="BD522" s="358"/>
      <c r="BE522" s="358"/>
      <c r="BF522" s="358"/>
      <c r="BG522" s="358"/>
      <c r="BH522" s="358"/>
      <c r="BI522" s="358"/>
      <c r="BJ522" s="358"/>
      <c r="BK522" s="358"/>
      <c r="BL522" s="358"/>
      <c r="BM522" s="358"/>
      <c r="BN522" s="358"/>
      <c r="BO522" s="358"/>
      <c r="BP522" s="358"/>
      <c r="BQ522" s="358"/>
      <c r="BR522" s="358"/>
      <c r="BS522" s="358"/>
      <c r="BT522" s="358"/>
      <c r="BU522" s="358"/>
      <c r="BV522" s="358"/>
      <c r="BW522" s="358"/>
      <c r="BX522" s="358"/>
      <c r="BY522" s="358"/>
      <c r="BZ522" s="359"/>
      <c r="CA522" s="359"/>
      <c r="CB522" s="359"/>
      <c r="CC522" s="359"/>
      <c r="CD522" s="359"/>
      <c r="CE522" s="359"/>
      <c r="CF522" s="359"/>
      <c r="CG522" s="359"/>
      <c r="CH522" s="359"/>
      <c r="CI522" s="359"/>
      <c r="CJ522" s="359"/>
      <c r="CK522" s="359"/>
      <c r="CL522" s="359"/>
      <c r="CM522" s="359"/>
      <c r="CN522" s="359"/>
      <c r="CO522" s="359"/>
      <c r="CP522" s="359"/>
      <c r="CQ522" s="359"/>
      <c r="CR522" s="359"/>
      <c r="CS522" s="359"/>
      <c r="CT522" s="359"/>
      <c r="CU522" s="359"/>
      <c r="CV522" s="359"/>
      <c r="CW522" s="359"/>
      <c r="CX522" s="359"/>
      <c r="CY522" s="359"/>
      <c r="CZ522" s="359"/>
    </row>
    <row r="523" s="363" customFormat="true" ht="25.15" customHeight="true" x14ac:dyDescent="0.2">
      <c r="C523" s="1049" t="s">
        <v>224</v>
      </c>
      <c r="D523" s="1050"/>
      <c r="E523" s="875">
        <v>0.3012291989175539</v>
      </c>
      <c r="F523" s="605"/>
      <c r="G523" s="605"/>
      <c r="H523" s="1050" t="s">
        <v>258</v>
      </c>
      <c r="I523" s="1050"/>
      <c r="J523" s="876">
        <v>3.2568214291241453E-5</v>
      </c>
      <c r="K523" s="605"/>
      <c r="L523" s="605"/>
      <c r="M523" s="1050" t="s">
        <v>220</v>
      </c>
      <c r="N523" s="1050"/>
      <c r="O523" s="877">
        <v>1.9554173711242014E-2</v>
      </c>
      <c r="P523" s="605"/>
      <c r="Q523" s="605"/>
      <c r="AW523" s="356"/>
      <c r="AX523" s="356"/>
      <c r="AY523" s="356"/>
      <c r="AZ523" s="356"/>
      <c r="BA523" s="358"/>
      <c r="BB523" s="408"/>
      <c r="BC523" s="358"/>
      <c r="BD523" s="358"/>
      <c r="BE523" s="358"/>
      <c r="BF523" s="358"/>
      <c r="BG523" s="358"/>
      <c r="BH523" s="358"/>
      <c r="BI523" s="358"/>
      <c r="BJ523" s="358"/>
      <c r="BK523" s="358"/>
      <c r="BL523" s="358"/>
      <c r="BM523" s="358"/>
      <c r="BN523" s="358"/>
      <c r="BO523" s="358"/>
      <c r="BP523" s="358"/>
      <c r="BQ523" s="358"/>
      <c r="BR523" s="358"/>
      <c r="BS523" s="358"/>
      <c r="BT523" s="358"/>
      <c r="BU523" s="358"/>
      <c r="BV523" s="358"/>
      <c r="BW523" s="358"/>
      <c r="BX523" s="358"/>
      <c r="BY523" s="358"/>
      <c r="BZ523" s="359"/>
      <c r="CA523" s="359"/>
      <c r="CB523" s="359"/>
      <c r="CC523" s="359"/>
      <c r="CD523" s="359"/>
      <c r="CE523" s="359"/>
      <c r="CF523" s="359"/>
      <c r="CG523" s="359"/>
      <c r="CH523" s="359"/>
      <c r="CI523" s="359"/>
      <c r="CJ523" s="359"/>
      <c r="CK523" s="359"/>
      <c r="CL523" s="359"/>
      <c r="CM523" s="359"/>
      <c r="CN523" s="359"/>
      <c r="CO523" s="359"/>
      <c r="CP523" s="359"/>
      <c r="CQ523" s="359"/>
      <c r="CR523" s="359"/>
      <c r="CS523" s="359"/>
      <c r="CT523" s="359"/>
      <c r="CU523" s="359"/>
      <c r="CV523" s="359"/>
      <c r="CW523" s="359"/>
      <c r="CX523" s="359"/>
      <c r="CY523" s="359"/>
      <c r="CZ523" s="359"/>
    </row>
    <row r="524" s="363" customFormat="true" ht="25.15" customHeight="true" x14ac:dyDescent="0.2">
      <c r="C524" s="1049" t="s">
        <v>238</v>
      </c>
      <c r="D524" s="1050"/>
      <c r="E524" s="875">
        <v>6.3903441100766848E-3</v>
      </c>
      <c r="F524" s="605"/>
      <c r="G524" s="605"/>
      <c r="H524" s="1050" t="s">
        <v>551</v>
      </c>
      <c r="I524" s="1050"/>
      <c r="J524" s="876">
        <v>3.2160194797342499E-4</v>
      </c>
      <c r="K524" s="605"/>
      <c r="L524" s="605"/>
      <c r="M524" s="1050" t="s">
        <v>506</v>
      </c>
      <c r="N524" s="1050"/>
      <c r="O524" s="877">
        <v>0.12975307303897965</v>
      </c>
      <c r="P524" s="605"/>
      <c r="Q524" s="605"/>
      <c r="AW524" s="356"/>
      <c r="AX524" s="356"/>
      <c r="AY524" s="356"/>
      <c r="AZ524" s="356"/>
      <c r="BA524" s="358"/>
      <c r="BB524" s="408"/>
      <c r="BC524" s="358"/>
      <c r="BD524" s="358"/>
      <c r="BE524" s="358"/>
      <c r="BF524" s="358"/>
      <c r="BG524" s="358"/>
      <c r="BH524" s="358"/>
      <c r="BI524" s="358"/>
      <c r="BJ524" s="358"/>
      <c r="BK524" s="358"/>
      <c r="BL524" s="358"/>
      <c r="BM524" s="358"/>
      <c r="BN524" s="358"/>
      <c r="BO524" s="358"/>
      <c r="BP524" s="358"/>
      <c r="BQ524" s="358"/>
      <c r="BR524" s="358"/>
      <c r="BS524" s="358"/>
      <c r="BT524" s="358"/>
      <c r="BU524" s="358"/>
      <c r="BV524" s="358"/>
      <c r="BW524" s="358"/>
      <c r="BX524" s="358"/>
      <c r="BY524" s="358"/>
      <c r="BZ524" s="359"/>
      <c r="CA524" s="359"/>
      <c r="CB524" s="359"/>
      <c r="CC524" s="359"/>
      <c r="CD524" s="359"/>
      <c r="CE524" s="359"/>
      <c r="CF524" s="359"/>
      <c r="CG524" s="359"/>
      <c r="CH524" s="359"/>
      <c r="CI524" s="359"/>
      <c r="CJ524" s="359"/>
      <c r="CK524" s="359"/>
      <c r="CL524" s="359"/>
      <c r="CM524" s="359"/>
      <c r="CN524" s="359"/>
      <c r="CO524" s="359"/>
      <c r="CP524" s="359"/>
      <c r="CQ524" s="359"/>
      <c r="CR524" s="359"/>
      <c r="CS524" s="359"/>
      <c r="CT524" s="359"/>
      <c r="CU524" s="359"/>
      <c r="CV524" s="359"/>
      <c r="CW524" s="359"/>
      <c r="CX524" s="359"/>
      <c r="CY524" s="359"/>
      <c r="CZ524" s="359"/>
    </row>
    <row r="525" s="363" customFormat="true" ht="25.15" customHeight="true" x14ac:dyDescent="0.2">
      <c r="C525" s="1049" t="s">
        <v>230</v>
      </c>
      <c r="D525" s="1050"/>
      <c r="E525" s="875">
        <v>8.202109783853663E-2</v>
      </c>
      <c r="F525" s="605"/>
      <c r="G525" s="605"/>
      <c r="H525" s="1050" t="s">
        <v>507</v>
      </c>
      <c r="I525" s="1050"/>
      <c r="J525" s="876">
        <v>0.13319994651999792</v>
      </c>
      <c r="K525" s="605"/>
      <c r="L525" s="605"/>
      <c r="M525" s="1050" t="s">
        <v>258</v>
      </c>
      <c r="N525" s="1050"/>
      <c r="O525" s="877">
        <v>2.1053349954788252E-3</v>
      </c>
      <c r="P525" s="605"/>
      <c r="Q525" s="605"/>
      <c r="AW525" s="356"/>
      <c r="AX525" s="356"/>
      <c r="AY525" s="356"/>
      <c r="AZ525" s="356"/>
      <c r="BA525" s="358"/>
      <c r="BB525" s="408"/>
      <c r="BC525" s="358"/>
      <c r="BD525" s="358"/>
      <c r="BE525" s="358"/>
      <c r="BF525" s="358"/>
      <c r="BG525" s="358"/>
      <c r="BH525" s="358"/>
      <c r="BI525" s="358"/>
      <c r="BJ525" s="358"/>
      <c r="BK525" s="358"/>
      <c r="BL525" s="358"/>
      <c r="BM525" s="358"/>
      <c r="BN525" s="358"/>
      <c r="BO525" s="358"/>
      <c r="BP525" s="358"/>
      <c r="BQ525" s="358"/>
      <c r="BR525" s="358"/>
      <c r="BS525" s="358"/>
      <c r="BT525" s="358"/>
      <c r="BU525" s="358"/>
      <c r="BV525" s="358"/>
      <c r="BW525" s="358"/>
      <c r="BX525" s="358"/>
      <c r="BY525" s="358"/>
      <c r="BZ525" s="359"/>
      <c r="CA525" s="359"/>
      <c r="CB525" s="359"/>
      <c r="CC525" s="359"/>
      <c r="CD525" s="359"/>
      <c r="CE525" s="359"/>
      <c r="CF525" s="359"/>
      <c r="CG525" s="359"/>
      <c r="CH525" s="359"/>
      <c r="CI525" s="359"/>
      <c r="CJ525" s="359"/>
      <c r="CK525" s="359"/>
      <c r="CL525" s="359"/>
      <c r="CM525" s="359"/>
      <c r="CN525" s="359"/>
      <c r="CO525" s="359"/>
      <c r="CP525" s="359"/>
      <c r="CQ525" s="359"/>
      <c r="CR525" s="359"/>
      <c r="CS525" s="359"/>
      <c r="CT525" s="359"/>
      <c r="CU525" s="359"/>
      <c r="CV525" s="359"/>
      <c r="CW525" s="359"/>
      <c r="CX525" s="359"/>
      <c r="CY525" s="359"/>
      <c r="CZ525" s="359"/>
    </row>
    <row r="526" s="363" customFormat="true" ht="25.15" customHeight="true" x14ac:dyDescent="0.2">
      <c r="C526" s="1049" t="s">
        <v>228</v>
      </c>
      <c r="D526" s="1050"/>
      <c r="E526" s="875">
        <v>0.1188221927893489</v>
      </c>
      <c r="F526" s="605"/>
      <c r="G526" s="605"/>
      <c r="H526" s="1050" t="s">
        <v>525</v>
      </c>
      <c r="I526" s="1050"/>
      <c r="J526" s="876">
        <v>6.8584363808185014E-7</v>
      </c>
      <c r="K526" s="605"/>
      <c r="L526" s="605"/>
      <c r="M526" s="1050" t="s">
        <v>551</v>
      </c>
      <c r="N526" s="1050"/>
      <c r="O526" s="877">
        <v>2.7633071496224208E-3</v>
      </c>
      <c r="P526" s="605"/>
      <c r="Q526" s="605"/>
      <c r="AW526" s="356"/>
      <c r="AX526" s="356"/>
      <c r="AY526" s="356"/>
      <c r="AZ526" s="356"/>
      <c r="BA526" s="358"/>
      <c r="BB526" s="408"/>
      <c r="BC526" s="358"/>
      <c r="BD526" s="358"/>
      <c r="BE526" s="358"/>
      <c r="BF526" s="358"/>
      <c r="BG526" s="358"/>
      <c r="BH526" s="358"/>
      <c r="BI526" s="358"/>
      <c r="BJ526" s="358"/>
      <c r="BK526" s="358"/>
      <c r="BL526" s="358"/>
      <c r="BM526" s="358"/>
      <c r="BN526" s="358"/>
      <c r="BO526" s="358"/>
      <c r="BP526" s="358"/>
      <c r="BQ526" s="358"/>
      <c r="BR526" s="358"/>
      <c r="BS526" s="358"/>
      <c r="BT526" s="358"/>
      <c r="BU526" s="358"/>
      <c r="BV526" s="358"/>
      <c r="BW526" s="358"/>
      <c r="BX526" s="358"/>
      <c r="BY526" s="358"/>
      <c r="BZ526" s="359"/>
      <c r="CA526" s="359"/>
      <c r="CB526" s="359"/>
      <c r="CC526" s="359"/>
      <c r="CD526" s="359"/>
      <c r="CE526" s="359"/>
      <c r="CF526" s="359"/>
      <c r="CG526" s="359"/>
      <c r="CH526" s="359"/>
      <c r="CI526" s="359"/>
      <c r="CJ526" s="359"/>
      <c r="CK526" s="359"/>
      <c r="CL526" s="359"/>
      <c r="CM526" s="359"/>
      <c r="CN526" s="359"/>
      <c r="CO526" s="359"/>
      <c r="CP526" s="359"/>
      <c r="CQ526" s="359"/>
      <c r="CR526" s="359"/>
      <c r="CS526" s="359"/>
      <c r="CT526" s="359"/>
      <c r="CU526" s="359"/>
      <c r="CV526" s="359"/>
      <c r="CW526" s="359"/>
      <c r="CX526" s="359"/>
      <c r="CY526" s="359"/>
      <c r="CZ526" s="359"/>
    </row>
    <row r="527" s="363" customFormat="true" ht="25.15" customHeight="true" x14ac:dyDescent="0.2">
      <c r="C527" s="1049" t="s">
        <v>457</v>
      </c>
      <c r="D527" s="1050"/>
      <c r="E527" s="875">
        <v>0.27103351646727653</v>
      </c>
      <c r="F527" s="605"/>
      <c r="G527" s="605"/>
      <c r="H527" s="1050" t="s">
        <v>556</v>
      </c>
      <c r="I527" s="1050"/>
      <c r="J527" s="876">
        <v>1.6054774648800891E-5</v>
      </c>
      <c r="K527" s="605"/>
      <c r="L527" s="605"/>
      <c r="M527" s="1050" t="s">
        <v>507</v>
      </c>
      <c r="N527" s="1050"/>
      <c r="O527" s="877">
        <v>0.21173332144406734</v>
      </c>
      <c r="P527" s="605"/>
      <c r="Q527" s="605"/>
      <c r="AW527" s="356"/>
      <c r="AX527" s="356"/>
      <c r="AY527" s="356"/>
      <c r="AZ527" s="356"/>
      <c r="BA527" s="358"/>
      <c r="BB527" s="408"/>
      <c r="BC527" s="358"/>
      <c r="BD527" s="358"/>
      <c r="BE527" s="358"/>
      <c r="BF527" s="358"/>
      <c r="BG527" s="358"/>
      <c r="BH527" s="358"/>
      <c r="BI527" s="358"/>
      <c r="BJ527" s="358"/>
      <c r="BK527" s="358"/>
      <c r="BL527" s="358"/>
      <c r="BM527" s="358"/>
      <c r="BN527" s="358"/>
      <c r="BO527" s="358"/>
      <c r="BP527" s="358"/>
      <c r="BQ527" s="358"/>
      <c r="BR527" s="358"/>
      <c r="BS527" s="358"/>
      <c r="BT527" s="358"/>
      <c r="BU527" s="358"/>
      <c r="BV527" s="358"/>
      <c r="BW527" s="358"/>
      <c r="BX527" s="358"/>
      <c r="BY527" s="358"/>
      <c r="BZ527" s="359"/>
      <c r="CA527" s="359"/>
      <c r="CB527" s="359"/>
      <c r="CC527" s="359"/>
      <c r="CD527" s="359"/>
      <c r="CE527" s="359"/>
      <c r="CF527" s="359"/>
      <c r="CG527" s="359"/>
      <c r="CH527" s="359"/>
      <c r="CI527" s="359"/>
      <c r="CJ527" s="359"/>
      <c r="CK527" s="359"/>
      <c r="CL527" s="359"/>
      <c r="CM527" s="359"/>
      <c r="CN527" s="359"/>
      <c r="CO527" s="359"/>
      <c r="CP527" s="359"/>
      <c r="CQ527" s="359"/>
      <c r="CR527" s="359"/>
      <c r="CS527" s="359"/>
      <c r="CT527" s="359"/>
      <c r="CU527" s="359"/>
      <c r="CV527" s="359"/>
      <c r="CW527" s="359"/>
      <c r="CX527" s="359"/>
      <c r="CY527" s="359"/>
      <c r="CZ527" s="359"/>
    </row>
    <row r="528" s="363" customFormat="true" ht="25.15" customHeight="true" x14ac:dyDescent="0.2">
      <c r="C528" s="1049" t="s">
        <v>459</v>
      </c>
      <c r="D528" s="1050"/>
      <c r="E528" s="875">
        <v>0.15123708206862196</v>
      </c>
      <c r="F528" s="605"/>
      <c r="G528" s="605"/>
      <c r="H528" s="1050" t="s">
        <v>563</v>
      </c>
      <c r="I528" s="1050"/>
      <c r="J528" s="876">
        <v>7.680029980502741E-4</v>
      </c>
      <c r="K528" s="605"/>
      <c r="L528" s="605"/>
      <c r="M528" s="1050" t="s">
        <v>525</v>
      </c>
      <c r="N528" s="1050"/>
      <c r="O528" s="877">
        <v>1.7948231118875016E-5</v>
      </c>
      <c r="P528" s="605"/>
      <c r="Q528" s="605"/>
      <c r="AW528" s="356"/>
      <c r="AX528" s="356"/>
      <c r="AY528" s="356"/>
      <c r="AZ528" s="356"/>
      <c r="BA528" s="358"/>
      <c r="BB528" s="408"/>
      <c r="BC528" s="358"/>
      <c r="BD528" s="358"/>
      <c r="BE528" s="358"/>
      <c r="BF528" s="358"/>
      <c r="BG528" s="358"/>
      <c r="BH528" s="358"/>
      <c r="BI528" s="358"/>
      <c r="BJ528" s="358"/>
      <c r="BK528" s="358"/>
      <c r="BL528" s="358"/>
      <c r="BM528" s="358"/>
      <c r="BN528" s="358"/>
      <c r="BO528" s="358"/>
      <c r="BP528" s="358"/>
      <c r="BQ528" s="358"/>
      <c r="BR528" s="358"/>
      <c r="BS528" s="358"/>
      <c r="BT528" s="358"/>
      <c r="BU528" s="358"/>
      <c r="BV528" s="358"/>
      <c r="BW528" s="358"/>
      <c r="BX528" s="358"/>
      <c r="BY528" s="358"/>
      <c r="BZ528" s="359"/>
      <c r="CA528" s="359"/>
      <c r="CB528" s="359"/>
      <c r="CC528" s="359"/>
      <c r="CD528" s="359"/>
      <c r="CE528" s="359"/>
      <c r="CF528" s="359"/>
      <c r="CG528" s="359"/>
      <c r="CH528" s="359"/>
      <c r="CI528" s="359"/>
      <c r="CJ528" s="359"/>
      <c r="CK528" s="359"/>
      <c r="CL528" s="359"/>
      <c r="CM528" s="359"/>
      <c r="CN528" s="359"/>
      <c r="CO528" s="359"/>
      <c r="CP528" s="359"/>
      <c r="CQ528" s="359"/>
      <c r="CR528" s="359"/>
      <c r="CS528" s="359"/>
      <c r="CT528" s="359"/>
      <c r="CU528" s="359"/>
      <c r="CV528" s="359"/>
      <c r="CW528" s="359"/>
      <c r="CX528" s="359"/>
      <c r="CY528" s="359"/>
      <c r="CZ528" s="359"/>
    </row>
    <row r="529" s="363" customFormat="true" ht="25.15" customHeight="true" x14ac:dyDescent="0.2">
      <c r="C529" s="1049" t="s">
        <v>464</v>
      </c>
      <c r="D529" s="1050"/>
      <c r="E529" s="875">
        <v>0.16376994739980547</v>
      </c>
      <c r="F529" s="605"/>
      <c r="G529" s="605"/>
      <c r="H529" s="1050" t="s">
        <v>508</v>
      </c>
      <c r="I529" s="1050"/>
      <c r="J529" s="876">
        <v>7.8814174173525528E-2</v>
      </c>
      <c r="K529" s="605"/>
      <c r="L529" s="605"/>
      <c r="M529" s="1050" t="s">
        <v>556</v>
      </c>
      <c r="N529" s="1050"/>
      <c r="O529" s="877">
        <v>2.6490451828200591E-3</v>
      </c>
      <c r="P529" s="605"/>
      <c r="Q529" s="605"/>
      <c r="AW529" s="356"/>
      <c r="AX529" s="356"/>
      <c r="AY529" s="356"/>
      <c r="AZ529" s="356"/>
      <c r="BA529" s="358"/>
      <c r="BB529" s="408"/>
      <c r="BC529" s="358"/>
      <c r="BD529" s="358"/>
      <c r="BE529" s="358"/>
      <c r="BF529" s="358"/>
      <c r="BG529" s="358"/>
      <c r="BH529" s="358"/>
      <c r="BI529" s="358"/>
      <c r="BJ529" s="358"/>
      <c r="BK529" s="358"/>
      <c r="BL529" s="358"/>
      <c r="BM529" s="358"/>
      <c r="BN529" s="358"/>
      <c r="BO529" s="358"/>
      <c r="BP529" s="358"/>
      <c r="BQ529" s="358"/>
      <c r="BR529" s="358"/>
      <c r="BS529" s="358"/>
      <c r="BT529" s="358"/>
      <c r="BU529" s="358"/>
      <c r="BV529" s="358"/>
      <c r="BW529" s="358"/>
      <c r="BX529" s="358"/>
      <c r="BY529" s="358"/>
      <c r="BZ529" s="359"/>
      <c r="CA529" s="359"/>
      <c r="CB529" s="359"/>
      <c r="CC529" s="359"/>
      <c r="CD529" s="359"/>
      <c r="CE529" s="359"/>
      <c r="CF529" s="359"/>
      <c r="CG529" s="359"/>
      <c r="CH529" s="359"/>
      <c r="CI529" s="359"/>
      <c r="CJ529" s="359"/>
      <c r="CK529" s="359"/>
      <c r="CL529" s="359"/>
      <c r="CM529" s="359"/>
      <c r="CN529" s="359"/>
      <c r="CO529" s="359"/>
      <c r="CP529" s="359"/>
      <c r="CQ529" s="359"/>
      <c r="CR529" s="359"/>
      <c r="CS529" s="359"/>
      <c r="CT529" s="359"/>
      <c r="CU529" s="359"/>
      <c r="CV529" s="359"/>
      <c r="CW529" s="359"/>
      <c r="CX529" s="359"/>
      <c r="CY529" s="359"/>
      <c r="CZ529" s="359"/>
    </row>
    <row r="530" s="363" customFormat="true" ht="25.15" customHeight="true" x14ac:dyDescent="0.2">
      <c r="C530" s="1049" t="s">
        <v>474</v>
      </c>
      <c r="D530" s="1050"/>
      <c r="E530" s="875">
        <v>1.1856209051503348E-3</v>
      </c>
      <c r="F530" s="605"/>
      <c r="G530" s="605"/>
      <c r="H530" s="1050" t="s">
        <v>527</v>
      </c>
      <c r="I530" s="1050"/>
      <c r="J530" s="876">
        <v>4.1461372915809218E-4</v>
      </c>
      <c r="K530" s="605"/>
      <c r="L530" s="605"/>
      <c r="M530" s="1050" t="s">
        <v>563</v>
      </c>
      <c r="N530" s="1050"/>
      <c r="O530" s="877">
        <v>1.9058552491443423E-5</v>
      </c>
      <c r="P530" s="605"/>
      <c r="Q530" s="605"/>
      <c r="AW530" s="356"/>
      <c r="AX530" s="356"/>
      <c r="AY530" s="356"/>
      <c r="AZ530" s="356"/>
      <c r="BA530" s="358"/>
      <c r="BB530" s="408"/>
      <c r="BC530" s="358"/>
      <c r="BD530" s="358"/>
      <c r="BE530" s="358"/>
      <c r="BF530" s="358"/>
      <c r="BG530" s="358"/>
      <c r="BH530" s="358"/>
      <c r="BI530" s="358"/>
      <c r="BJ530" s="358"/>
      <c r="BK530" s="358"/>
      <c r="BL530" s="358"/>
      <c r="BM530" s="358"/>
      <c r="BN530" s="358"/>
      <c r="BO530" s="358"/>
      <c r="BP530" s="358"/>
      <c r="BQ530" s="358"/>
      <c r="BR530" s="358"/>
      <c r="BS530" s="358"/>
      <c r="BT530" s="358"/>
      <c r="BU530" s="358"/>
      <c r="BV530" s="358"/>
      <c r="BW530" s="358"/>
      <c r="BX530" s="358"/>
      <c r="BY530" s="358"/>
      <c r="BZ530" s="359"/>
      <c r="CA530" s="359"/>
      <c r="CB530" s="359"/>
      <c r="CC530" s="359"/>
      <c r="CD530" s="359"/>
      <c r="CE530" s="359"/>
      <c r="CF530" s="359"/>
      <c r="CG530" s="359"/>
      <c r="CH530" s="359"/>
      <c r="CI530" s="359"/>
      <c r="CJ530" s="359"/>
      <c r="CK530" s="359"/>
      <c r="CL530" s="359"/>
      <c r="CM530" s="359"/>
      <c r="CN530" s="359"/>
      <c r="CO530" s="359"/>
      <c r="CP530" s="359"/>
      <c r="CQ530" s="359"/>
      <c r="CR530" s="359"/>
      <c r="CS530" s="359"/>
      <c r="CT530" s="359"/>
      <c r="CU530" s="359"/>
      <c r="CV530" s="359"/>
      <c r="CW530" s="359"/>
      <c r="CX530" s="359"/>
      <c r="CY530" s="359"/>
      <c r="CZ530" s="359"/>
    </row>
    <row r="531" s="363" customFormat="true" ht="25.15" customHeight="true" x14ac:dyDescent="0.2">
      <c r="C531" s="1049" t="s">
        <v>478</v>
      </c>
      <c r="D531" s="1050"/>
      <c r="E531" s="875">
        <v>1.2522130737241523E-3</v>
      </c>
      <c r="F531" s="605"/>
      <c r="G531" s="605"/>
      <c r="H531" s="1050" t="s">
        <v>544</v>
      </c>
      <c r="I531" s="1050"/>
      <c r="J531" s="876">
        <v>1.9017567965081534E-3</v>
      </c>
      <c r="K531" s="605"/>
      <c r="L531" s="605"/>
      <c r="M531" s="1050" t="s">
        <v>508</v>
      </c>
      <c r="N531" s="1050"/>
      <c r="O531" s="877">
        <v>0.20746133438340381</v>
      </c>
      <c r="P531" s="605"/>
      <c r="Q531" s="605"/>
      <c r="AW531" s="356"/>
      <c r="AX531" s="356"/>
      <c r="AY531" s="356"/>
      <c r="AZ531" s="356"/>
      <c r="BA531" s="358"/>
      <c r="BB531" s="408"/>
      <c r="BC531" s="358"/>
      <c r="BD531" s="358"/>
      <c r="BE531" s="358"/>
      <c r="BF531" s="358"/>
      <c r="BG531" s="358"/>
      <c r="BH531" s="358"/>
      <c r="BI531" s="358"/>
      <c r="BJ531" s="358"/>
      <c r="BK531" s="358"/>
      <c r="BL531" s="358"/>
      <c r="BM531" s="358"/>
      <c r="BN531" s="358"/>
      <c r="BO531" s="358"/>
      <c r="BP531" s="358"/>
      <c r="BQ531" s="358"/>
      <c r="BR531" s="358"/>
      <c r="BS531" s="358"/>
      <c r="BT531" s="358"/>
      <c r="BU531" s="358"/>
      <c r="BV531" s="358"/>
      <c r="BW531" s="358"/>
      <c r="BX531" s="358"/>
      <c r="BY531" s="358"/>
      <c r="BZ531" s="359"/>
      <c r="CA531" s="359"/>
      <c r="CB531" s="359"/>
      <c r="CC531" s="359"/>
      <c r="CD531" s="359"/>
      <c r="CE531" s="359"/>
      <c r="CF531" s="359"/>
      <c r="CG531" s="359"/>
      <c r="CH531" s="359"/>
      <c r="CI531" s="359"/>
      <c r="CJ531" s="359"/>
      <c r="CK531" s="359"/>
      <c r="CL531" s="359"/>
      <c r="CM531" s="359"/>
      <c r="CN531" s="359"/>
      <c r="CO531" s="359"/>
      <c r="CP531" s="359"/>
      <c r="CQ531" s="359"/>
      <c r="CR531" s="359"/>
      <c r="CS531" s="359"/>
      <c r="CT531" s="359"/>
      <c r="CU531" s="359"/>
      <c r="CV531" s="359"/>
      <c r="CW531" s="359"/>
      <c r="CX531" s="359"/>
      <c r="CY531" s="359"/>
      <c r="CZ531" s="359"/>
    </row>
    <row r="532" s="363" customFormat="true" ht="25.15" customHeight="true" x14ac:dyDescent="0.2">
      <c r="C532" s="1049" t="s">
        <v>510</v>
      </c>
      <c r="D532" s="1050"/>
      <c r="E532" s="875">
        <v>0.13076643879901562</v>
      </c>
      <c r="F532" s="605"/>
      <c r="G532" s="605"/>
      <c r="H532" s="1050" t="s">
        <v>562</v>
      </c>
      <c r="I532" s="1050"/>
      <c r="J532" s="876">
        <v>6.0363729015998531E-4</v>
      </c>
      <c r="K532" s="605"/>
      <c r="L532" s="605"/>
      <c r="M532" s="1050" t="s">
        <v>527</v>
      </c>
      <c r="N532" s="1050"/>
      <c r="O532" s="877">
        <v>2.5422958414962451E-3</v>
      </c>
      <c r="P532" s="605"/>
      <c r="Q532" s="605"/>
      <c r="AW532" s="356"/>
      <c r="AX532" s="356"/>
      <c r="AY532" s="356"/>
      <c r="AZ532" s="356"/>
      <c r="BA532" s="358"/>
      <c r="BB532" s="408"/>
      <c r="BC532" s="358"/>
      <c r="BD532" s="358"/>
      <c r="BE532" s="358"/>
      <c r="BF532" s="358"/>
      <c r="BG532" s="358"/>
      <c r="BH532" s="358"/>
      <c r="BI532" s="358"/>
      <c r="BJ532" s="358"/>
      <c r="BK532" s="358"/>
      <c r="BL532" s="358"/>
      <c r="BM532" s="358"/>
      <c r="BN532" s="358"/>
      <c r="BO532" s="358"/>
      <c r="BP532" s="358"/>
      <c r="BQ532" s="358"/>
      <c r="BR532" s="358"/>
      <c r="BS532" s="358"/>
      <c r="BT532" s="358"/>
      <c r="BU532" s="358"/>
      <c r="BV532" s="358"/>
      <c r="BW532" s="358"/>
      <c r="BX532" s="358"/>
      <c r="BY532" s="358"/>
      <c r="BZ532" s="359"/>
      <c r="CA532" s="359"/>
      <c r="CB532" s="359"/>
      <c r="CC532" s="359"/>
      <c r="CD532" s="359"/>
      <c r="CE532" s="359"/>
      <c r="CF532" s="359"/>
      <c r="CG532" s="359"/>
      <c r="CH532" s="359"/>
      <c r="CI532" s="359"/>
      <c r="CJ532" s="359"/>
      <c r="CK532" s="359"/>
      <c r="CL532" s="359"/>
      <c r="CM532" s="359"/>
      <c r="CN532" s="359"/>
      <c r="CO532" s="359"/>
      <c r="CP532" s="359"/>
      <c r="CQ532" s="359"/>
      <c r="CR532" s="359"/>
      <c r="CS532" s="359"/>
      <c r="CT532" s="359"/>
      <c r="CU532" s="359"/>
      <c r="CV532" s="359"/>
      <c r="CW532" s="359"/>
      <c r="CX532" s="359"/>
      <c r="CY532" s="359"/>
      <c r="CZ532" s="359"/>
    </row>
    <row r="533" s="363" customFormat="true" ht="25.15" customHeight="true" x14ac:dyDescent="0.2">
      <c r="C533" s="1049" t="s">
        <v>590</v>
      </c>
      <c r="D533" s="1050"/>
      <c r="E533" s="875">
        <v>1.5935377409700172E-3</v>
      </c>
      <c r="F533" s="605"/>
      <c r="G533" s="605"/>
      <c r="H533" s="1050" t="s">
        <v>231</v>
      </c>
      <c r="I533" s="1050"/>
      <c r="J533" s="876">
        <v>1.4881345823416269E-3</v>
      </c>
      <c r="K533" s="605"/>
      <c r="L533" s="605"/>
      <c r="M533" s="1050" t="s">
        <v>544</v>
      </c>
      <c r="N533" s="1050"/>
      <c r="O533" s="877">
        <v>2.7948424116643533E-4</v>
      </c>
      <c r="P533" s="605"/>
      <c r="Q533" s="605"/>
      <c r="AW533" s="356"/>
      <c r="AX533" s="356"/>
      <c r="AY533" s="356"/>
      <c r="AZ533" s="356"/>
      <c r="BA533" s="358"/>
      <c r="BB533" s="408"/>
      <c r="BC533" s="358"/>
      <c r="BD533" s="358"/>
      <c r="BE533" s="358"/>
      <c r="BF533" s="358"/>
      <c r="BG533" s="358"/>
      <c r="BH533" s="358"/>
      <c r="BI533" s="358"/>
      <c r="BJ533" s="358"/>
      <c r="BK533" s="358"/>
      <c r="BL533" s="358"/>
      <c r="BM533" s="358"/>
      <c r="BN533" s="358"/>
      <c r="BO533" s="358"/>
      <c r="BP533" s="358"/>
      <c r="BQ533" s="358"/>
      <c r="BR533" s="358"/>
      <c r="BS533" s="358"/>
      <c r="BT533" s="358"/>
      <c r="BU533" s="358"/>
      <c r="BV533" s="358"/>
      <c r="BW533" s="358"/>
      <c r="BX533" s="358"/>
      <c r="BY533" s="358"/>
      <c r="BZ533" s="359"/>
      <c r="CA533" s="359"/>
      <c r="CB533" s="359"/>
      <c r="CC533" s="359"/>
      <c r="CD533" s="359"/>
      <c r="CE533" s="359"/>
      <c r="CF533" s="359"/>
      <c r="CG533" s="359"/>
      <c r="CH533" s="359"/>
      <c r="CI533" s="359"/>
      <c r="CJ533" s="359"/>
      <c r="CK533" s="359"/>
      <c r="CL533" s="359"/>
      <c r="CM533" s="359"/>
      <c r="CN533" s="359"/>
      <c r="CO533" s="359"/>
      <c r="CP533" s="359"/>
      <c r="CQ533" s="359"/>
      <c r="CR533" s="359"/>
      <c r="CS533" s="359"/>
      <c r="CT533" s="359"/>
      <c r="CU533" s="359"/>
      <c r="CV533" s="359"/>
      <c r="CW533" s="359"/>
      <c r="CX533" s="359"/>
      <c r="CY533" s="359"/>
      <c r="CZ533" s="359"/>
    </row>
    <row r="534" s="363" customFormat="true" ht="25.15" customHeight="true" x14ac:dyDescent="0.2">
      <c r="C534" s="1049" t="s">
        <v>579</v>
      </c>
      <c r="D534" s="1050"/>
      <c r="E534" s="875">
        <v>0.36181791914591765</v>
      </c>
      <c r="F534" s="605"/>
      <c r="G534" s="605"/>
      <c r="H534" s="1050" t="s">
        <v>588</v>
      </c>
      <c r="I534" s="1050"/>
      <c r="J534" s="876">
        <v>6.7849586547343785E-3</v>
      </c>
      <c r="K534" s="605"/>
      <c r="L534" s="605"/>
      <c r="M534" s="1050" t="s">
        <v>562</v>
      </c>
      <c r="N534" s="1050"/>
      <c r="O534" s="877">
        <v>1.3499579027000694E-3</v>
      </c>
      <c r="P534" s="605"/>
      <c r="Q534" s="605"/>
      <c r="AW534" s="356"/>
      <c r="AX534" s="356"/>
      <c r="AY534" s="356"/>
      <c r="AZ534" s="356"/>
      <c r="BA534" s="358"/>
      <c r="BB534" s="408"/>
      <c r="BC534" s="358"/>
      <c r="BD534" s="358"/>
      <c r="BE534" s="358"/>
      <c r="BF534" s="358"/>
      <c r="BG534" s="358"/>
      <c r="BH534" s="358"/>
      <c r="BI534" s="358"/>
      <c r="BJ534" s="358"/>
      <c r="BK534" s="358"/>
      <c r="BL534" s="358"/>
      <c r="BM534" s="358"/>
      <c r="BN534" s="358"/>
      <c r="BO534" s="358"/>
      <c r="BP534" s="358"/>
      <c r="BQ534" s="358"/>
      <c r="BR534" s="358"/>
      <c r="BS534" s="358"/>
      <c r="BT534" s="358"/>
      <c r="BU534" s="358"/>
      <c r="BV534" s="358"/>
      <c r="BW534" s="358"/>
      <c r="BX534" s="358"/>
      <c r="BY534" s="358"/>
      <c r="BZ534" s="359"/>
      <c r="CA534" s="359"/>
      <c r="CB534" s="359"/>
      <c r="CC534" s="359"/>
      <c r="CD534" s="359"/>
      <c r="CE534" s="359"/>
      <c r="CF534" s="359"/>
      <c r="CG534" s="359"/>
      <c r="CH534" s="359"/>
      <c r="CI534" s="359"/>
      <c r="CJ534" s="359"/>
      <c r="CK534" s="359"/>
      <c r="CL534" s="359"/>
      <c r="CM534" s="359"/>
      <c r="CN534" s="359"/>
      <c r="CO534" s="359"/>
      <c r="CP534" s="359"/>
      <c r="CQ534" s="359"/>
      <c r="CR534" s="359"/>
      <c r="CS534" s="359"/>
      <c r="CT534" s="359"/>
      <c r="CU534" s="359"/>
      <c r="CV534" s="359"/>
      <c r="CW534" s="359"/>
      <c r="CX534" s="359"/>
      <c r="CY534" s="359"/>
      <c r="CZ534" s="359"/>
    </row>
    <row r="535" s="363" customFormat="true" ht="25.15" customHeight="true" x14ac:dyDescent="0.2">
      <c r="C535" s="1049" t="s">
        <v>581</v>
      </c>
      <c r="D535" s="1050"/>
      <c r="E535" s="875">
        <v>0.13052412488076073</v>
      </c>
      <c r="F535" s="605"/>
      <c r="G535" s="605"/>
      <c r="H535" s="1050" t="s">
        <v>584</v>
      </c>
      <c r="I535" s="1050"/>
      <c r="J535" s="876">
        <v>4.8159818639533482E-2</v>
      </c>
      <c r="K535" s="605"/>
      <c r="L535" s="605"/>
      <c r="M535" s="1050" t="s">
        <v>231</v>
      </c>
      <c r="N535" s="1050"/>
      <c r="O535" s="877">
        <v>8.3094036159536908E-3</v>
      </c>
      <c r="P535" s="605"/>
      <c r="Q535" s="605"/>
      <c r="AW535" s="356"/>
      <c r="AX535" s="356"/>
      <c r="AY535" s="356"/>
      <c r="AZ535" s="356"/>
      <c r="BA535" s="358"/>
      <c r="BB535" s="408"/>
      <c r="BC535" s="358"/>
      <c r="BD535" s="358"/>
      <c r="BE535" s="358"/>
      <c r="BF535" s="358"/>
      <c r="BG535" s="358"/>
      <c r="BH535" s="358"/>
      <c r="BI535" s="358"/>
      <c r="BJ535" s="358"/>
      <c r="BK535" s="358"/>
      <c r="BL535" s="358"/>
      <c r="BM535" s="358"/>
      <c r="BN535" s="358"/>
      <c r="BO535" s="358"/>
      <c r="BP535" s="358"/>
      <c r="BQ535" s="358"/>
      <c r="BR535" s="358"/>
      <c r="BS535" s="358"/>
      <c r="BT535" s="358"/>
      <c r="BU535" s="358"/>
      <c r="BV535" s="358"/>
      <c r="BW535" s="358"/>
      <c r="BX535" s="358"/>
      <c r="BY535" s="358"/>
      <c r="BZ535" s="359"/>
      <c r="CA535" s="359"/>
      <c r="CB535" s="359"/>
      <c r="CC535" s="359"/>
      <c r="CD535" s="359"/>
      <c r="CE535" s="359"/>
      <c r="CF535" s="359"/>
      <c r="CG535" s="359"/>
      <c r="CH535" s="359"/>
      <c r="CI535" s="359"/>
      <c r="CJ535" s="359"/>
      <c r="CK535" s="359"/>
      <c r="CL535" s="359"/>
      <c r="CM535" s="359"/>
      <c r="CN535" s="359"/>
      <c r="CO535" s="359"/>
      <c r="CP535" s="359"/>
      <c r="CQ535" s="359"/>
      <c r="CR535" s="359"/>
      <c r="CS535" s="359"/>
      <c r="CT535" s="359"/>
      <c r="CU535" s="359"/>
      <c r="CV535" s="359"/>
      <c r="CW535" s="359"/>
      <c r="CX535" s="359"/>
      <c r="CY535" s="359"/>
      <c r="CZ535" s="359"/>
    </row>
    <row r="536" s="363" customFormat="true" ht="25.15" customHeight="true" x14ac:dyDescent="0.2">
      <c r="C536" s="1049" t="s">
        <v>586</v>
      </c>
      <c r="D536" s="1050"/>
      <c r="E536" s="875">
        <v>2.4082586429555713E-2</v>
      </c>
      <c r="F536" s="605"/>
      <c r="G536" s="605"/>
      <c r="H536" s="1050" t="s">
        <v>587</v>
      </c>
      <c r="I536" s="1050"/>
      <c r="J536" s="876">
        <v>7.8892541295731197E-3</v>
      </c>
      <c r="K536" s="605"/>
      <c r="L536" s="605"/>
      <c r="M536" s="1050" t="s">
        <v>588</v>
      </c>
      <c r="N536" s="1050"/>
      <c r="O536" s="877">
        <v>1.1060489226403724E-2</v>
      </c>
      <c r="P536" s="605"/>
      <c r="Q536" s="605"/>
      <c r="AW536" s="356"/>
      <c r="AX536" s="356"/>
      <c r="AY536" s="356"/>
      <c r="AZ536" s="356"/>
      <c r="BA536" s="358"/>
      <c r="BB536" s="408"/>
      <c r="BC536" s="358"/>
      <c r="BD536" s="358"/>
      <c r="BE536" s="358"/>
      <c r="BF536" s="358"/>
      <c r="BG536" s="358"/>
      <c r="BH536" s="358"/>
      <c r="BI536" s="358"/>
      <c r="BJ536" s="358"/>
      <c r="BK536" s="358"/>
      <c r="BL536" s="358"/>
      <c r="BM536" s="358"/>
      <c r="BN536" s="358"/>
      <c r="BO536" s="358"/>
      <c r="BP536" s="358"/>
      <c r="BQ536" s="358"/>
      <c r="BR536" s="358"/>
      <c r="BS536" s="358"/>
      <c r="BT536" s="358"/>
      <c r="BU536" s="358"/>
      <c r="BV536" s="358"/>
      <c r="BW536" s="358"/>
      <c r="BX536" s="358"/>
      <c r="BY536" s="358"/>
      <c r="BZ536" s="359"/>
      <c r="CA536" s="359"/>
      <c r="CB536" s="359"/>
      <c r="CC536" s="359"/>
      <c r="CD536" s="359"/>
      <c r="CE536" s="359"/>
      <c r="CF536" s="359"/>
      <c r="CG536" s="359"/>
      <c r="CH536" s="359"/>
      <c r="CI536" s="359"/>
      <c r="CJ536" s="359"/>
      <c r="CK536" s="359"/>
      <c r="CL536" s="359"/>
      <c r="CM536" s="359"/>
      <c r="CN536" s="359"/>
      <c r="CO536" s="359"/>
      <c r="CP536" s="359"/>
      <c r="CQ536" s="359"/>
      <c r="CR536" s="359"/>
      <c r="CS536" s="359"/>
      <c r="CT536" s="359"/>
      <c r="CU536" s="359"/>
      <c r="CV536" s="359"/>
      <c r="CW536" s="359"/>
      <c r="CX536" s="359"/>
      <c r="CY536" s="359"/>
      <c r="CZ536" s="359"/>
    </row>
    <row r="537" s="363" customFormat="true" ht="25.15" customHeight="true" x14ac:dyDescent="0.2">
      <c r="C537" s="1049" t="s">
        <v>589</v>
      </c>
      <c r="D537" s="1050"/>
      <c r="E537" s="875">
        <v>5.9049171539721996E-3</v>
      </c>
      <c r="F537" s="605"/>
      <c r="G537" s="605"/>
      <c r="H537" s="1050" t="s">
        <v>234</v>
      </c>
      <c r="I537" s="1050"/>
      <c r="J537" s="876">
        <v>3.0271127436817783E-3</v>
      </c>
      <c r="K537" s="605"/>
      <c r="L537" s="605"/>
      <c r="M537" s="1050" t="s">
        <v>584</v>
      </c>
      <c r="N537" s="1050"/>
      <c r="O537" s="877">
        <v>4.5545358749041281E-2</v>
      </c>
      <c r="P537" s="605"/>
      <c r="Q537" s="605"/>
      <c r="AW537" s="356"/>
      <c r="AX537" s="356"/>
      <c r="AY537" s="356"/>
      <c r="AZ537" s="356"/>
      <c r="BA537" s="358"/>
      <c r="BB537" s="408"/>
      <c r="BC537" s="358"/>
      <c r="BD537" s="358"/>
      <c r="BE537" s="358"/>
      <c r="BF537" s="358"/>
      <c r="BG537" s="358"/>
      <c r="BH537" s="358"/>
      <c r="BI537" s="358"/>
      <c r="BJ537" s="358"/>
      <c r="BK537" s="358"/>
      <c r="BL537" s="358"/>
      <c r="BM537" s="358"/>
      <c r="BN537" s="358"/>
      <c r="BO537" s="358"/>
      <c r="BP537" s="358"/>
      <c r="BQ537" s="358"/>
      <c r="BR537" s="358"/>
      <c r="BS537" s="358"/>
      <c r="BT537" s="358"/>
      <c r="BU537" s="358"/>
      <c r="BV537" s="358"/>
      <c r="BW537" s="358"/>
      <c r="BX537" s="358"/>
      <c r="BY537" s="358"/>
      <c r="BZ537" s="359"/>
      <c r="CA537" s="359"/>
      <c r="CB537" s="359"/>
      <c r="CC537" s="359"/>
      <c r="CD537" s="359"/>
      <c r="CE537" s="359"/>
      <c r="CF537" s="359"/>
      <c r="CG537" s="359"/>
      <c r="CH537" s="359"/>
      <c r="CI537" s="359"/>
      <c r="CJ537" s="359"/>
      <c r="CK537" s="359"/>
      <c r="CL537" s="359"/>
      <c r="CM537" s="359"/>
      <c r="CN537" s="359"/>
      <c r="CO537" s="359"/>
      <c r="CP537" s="359"/>
      <c r="CQ537" s="359"/>
      <c r="CR537" s="359"/>
      <c r="CS537" s="359"/>
      <c r="CT537" s="359"/>
      <c r="CU537" s="359"/>
      <c r="CV537" s="359"/>
      <c r="CW537" s="359"/>
      <c r="CX537" s="359"/>
      <c r="CY537" s="359"/>
      <c r="CZ537" s="359"/>
    </row>
    <row r="538" s="363" customFormat="true" ht="25.15" customHeight="true" x14ac:dyDescent="0.2">
      <c r="C538" s="1049" t="s">
        <v>580</v>
      </c>
      <c r="D538" s="1050"/>
      <c r="E538" s="875">
        <v>0.21623638605956139</v>
      </c>
      <c r="F538" s="605"/>
      <c r="G538" s="605"/>
      <c r="H538" s="1050" t="s">
        <v>593</v>
      </c>
      <c r="I538" s="1050"/>
      <c r="J538" s="876">
        <v>2.6031006001782333E-6</v>
      </c>
      <c r="K538" s="605"/>
      <c r="L538" s="605"/>
      <c r="M538" s="1050" t="s">
        <v>587</v>
      </c>
      <c r="N538" s="1050"/>
      <c r="O538" s="877">
        <v>1.5400997574658674E-2</v>
      </c>
      <c r="P538" s="605"/>
      <c r="Q538" s="605"/>
      <c r="AW538" s="356"/>
      <c r="AX538" s="356"/>
      <c r="AY538" s="356"/>
      <c r="AZ538" s="356"/>
      <c r="BA538" s="358"/>
      <c r="BB538" s="408"/>
      <c r="BC538" s="358"/>
      <c r="BD538" s="358"/>
      <c r="BE538" s="358"/>
      <c r="BF538" s="358"/>
      <c r="BG538" s="358"/>
      <c r="BH538" s="358"/>
      <c r="BI538" s="358"/>
      <c r="BJ538" s="358"/>
      <c r="BK538" s="358"/>
      <c r="BL538" s="358"/>
      <c r="BM538" s="358"/>
      <c r="BN538" s="358"/>
      <c r="BO538" s="358"/>
      <c r="BP538" s="358"/>
      <c r="BQ538" s="358"/>
      <c r="BR538" s="358"/>
      <c r="BS538" s="358"/>
      <c r="BT538" s="358"/>
      <c r="BU538" s="358"/>
      <c r="BV538" s="358"/>
      <c r="BW538" s="358"/>
      <c r="BX538" s="358"/>
      <c r="BY538" s="358"/>
      <c r="BZ538" s="359"/>
      <c r="CA538" s="359"/>
      <c r="CB538" s="359"/>
      <c r="CC538" s="359"/>
      <c r="CD538" s="359"/>
      <c r="CE538" s="359"/>
      <c r="CF538" s="359"/>
      <c r="CG538" s="359"/>
      <c r="CH538" s="359"/>
      <c r="CI538" s="359"/>
      <c r="CJ538" s="359"/>
      <c r="CK538" s="359"/>
      <c r="CL538" s="359"/>
      <c r="CM538" s="359"/>
      <c r="CN538" s="359"/>
      <c r="CO538" s="359"/>
      <c r="CP538" s="359"/>
      <c r="CQ538" s="359"/>
      <c r="CR538" s="359"/>
      <c r="CS538" s="359"/>
      <c r="CT538" s="359"/>
      <c r="CU538" s="359"/>
      <c r="CV538" s="359"/>
      <c r="CW538" s="359"/>
      <c r="CX538" s="359"/>
      <c r="CY538" s="359"/>
      <c r="CZ538" s="359"/>
    </row>
    <row r="539" s="363" customFormat="true" ht="25.15" customHeight="true" x14ac:dyDescent="0.2">
      <c r="C539" s="1049" t="s">
        <v>583</v>
      </c>
      <c r="D539" s="1050"/>
      <c r="E539" s="875">
        <v>9.5283057968391163E-2</v>
      </c>
      <c r="F539" s="605"/>
      <c r="G539" s="605"/>
      <c r="H539" s="1050" t="s">
        <v>221</v>
      </c>
      <c r="I539" s="1050"/>
      <c r="J539" s="876">
        <v>0.17456988365240078</v>
      </c>
      <c r="K539" s="605"/>
      <c r="L539" s="605"/>
      <c r="M539" s="1050" t="s">
        <v>234</v>
      </c>
      <c r="N539" s="1050"/>
      <c r="O539" s="877">
        <v>1.5948694550073906E-2</v>
      </c>
      <c r="P539" s="605"/>
      <c r="Q539" s="605"/>
      <c r="AW539" s="356"/>
      <c r="AX539" s="356"/>
      <c r="AY539" s="356"/>
      <c r="AZ539" s="356"/>
      <c r="BA539" s="358"/>
      <c r="BB539" s="408"/>
      <c r="BC539" s="358"/>
      <c r="BD539" s="358"/>
      <c r="BE539" s="358"/>
      <c r="BF539" s="358"/>
      <c r="BG539" s="358"/>
      <c r="BH539" s="358"/>
      <c r="BI539" s="358"/>
      <c r="BJ539" s="358"/>
      <c r="BK539" s="358"/>
      <c r="BL539" s="358"/>
      <c r="BM539" s="358"/>
      <c r="BN539" s="358"/>
      <c r="BO539" s="358"/>
      <c r="BP539" s="358"/>
      <c r="BQ539" s="358"/>
      <c r="BR539" s="358"/>
      <c r="BS539" s="358"/>
      <c r="BT539" s="358"/>
      <c r="BU539" s="358"/>
      <c r="BV539" s="358"/>
      <c r="BW539" s="358"/>
      <c r="BX539" s="358"/>
      <c r="BY539" s="358"/>
      <c r="BZ539" s="359"/>
      <c r="CA539" s="359"/>
      <c r="CB539" s="359"/>
      <c r="CC539" s="359"/>
      <c r="CD539" s="359"/>
      <c r="CE539" s="359"/>
      <c r="CF539" s="359"/>
      <c r="CG539" s="359"/>
      <c r="CH539" s="359"/>
      <c r="CI539" s="359"/>
      <c r="CJ539" s="359"/>
      <c r="CK539" s="359"/>
      <c r="CL539" s="359"/>
      <c r="CM539" s="359"/>
      <c r="CN539" s="359"/>
      <c r="CO539" s="359"/>
      <c r="CP539" s="359"/>
      <c r="CQ539" s="359"/>
      <c r="CR539" s="359"/>
      <c r="CS539" s="359"/>
      <c r="CT539" s="359"/>
      <c r="CU539" s="359"/>
      <c r="CV539" s="359"/>
      <c r="CW539" s="359"/>
      <c r="CX539" s="359"/>
      <c r="CY539" s="359"/>
      <c r="CZ539" s="359"/>
    </row>
    <row r="540" s="363" customFormat="true" ht="25.15" customHeight="true" x14ac:dyDescent="0.2">
      <c r="C540" s="1049" t="s">
        <v>582</v>
      </c>
      <c r="D540" s="1050"/>
      <c r="E540" s="875">
        <v>0.11336146728478438</v>
      </c>
      <c r="F540" s="605"/>
      <c r="G540" s="605"/>
      <c r="H540" s="1050" t="s">
        <v>503</v>
      </c>
      <c r="I540" s="1050"/>
      <c r="J540" s="876">
        <v>0.40952481380560796</v>
      </c>
      <c r="K540" s="605"/>
      <c r="L540" s="605"/>
      <c r="M540" s="1050" t="s">
        <v>221</v>
      </c>
      <c r="N540" s="1050"/>
      <c r="O540" s="877">
        <v>0.23913950607498022</v>
      </c>
      <c r="P540" s="605"/>
      <c r="Q540" s="605"/>
      <c r="AW540" s="356"/>
      <c r="AX540" s="356"/>
      <c r="AY540" s="356"/>
      <c r="AZ540" s="356"/>
      <c r="BA540" s="358"/>
      <c r="BB540" s="408"/>
      <c r="BC540" s="358"/>
      <c r="BD540" s="358"/>
      <c r="BE540" s="358"/>
      <c r="BF540" s="358"/>
      <c r="BG540" s="358"/>
      <c r="BH540" s="358"/>
      <c r="BI540" s="358"/>
      <c r="BJ540" s="358"/>
      <c r="BK540" s="358"/>
      <c r="BL540" s="358"/>
      <c r="BM540" s="358"/>
      <c r="BN540" s="358"/>
      <c r="BO540" s="358"/>
      <c r="BP540" s="358"/>
      <c r="BQ540" s="358"/>
      <c r="BR540" s="358"/>
      <c r="BS540" s="358"/>
      <c r="BT540" s="358"/>
      <c r="BU540" s="358"/>
      <c r="BV540" s="358"/>
      <c r="BW540" s="358"/>
      <c r="BX540" s="358"/>
      <c r="BY540" s="358"/>
      <c r="BZ540" s="359"/>
      <c r="CA540" s="359"/>
      <c r="CB540" s="359"/>
      <c r="CC540" s="359"/>
      <c r="CD540" s="359"/>
      <c r="CE540" s="359"/>
      <c r="CF540" s="359"/>
      <c r="CG540" s="359"/>
      <c r="CH540" s="359"/>
      <c r="CI540" s="359"/>
      <c r="CJ540" s="359"/>
      <c r="CK540" s="359"/>
      <c r="CL540" s="359"/>
      <c r="CM540" s="359"/>
      <c r="CN540" s="359"/>
      <c r="CO540" s="359"/>
      <c r="CP540" s="359"/>
      <c r="CQ540" s="359"/>
      <c r="CR540" s="359"/>
      <c r="CS540" s="359"/>
      <c r="CT540" s="359"/>
      <c r="CU540" s="359"/>
      <c r="CV540" s="359"/>
      <c r="CW540" s="359"/>
      <c r="CX540" s="359"/>
      <c r="CY540" s="359"/>
      <c r="CZ540" s="359"/>
    </row>
    <row r="541" s="363" customFormat="true" ht="25.15" customHeight="true" x14ac:dyDescent="0.2">
      <c r="C541" s="1049" t="s">
        <v>585</v>
      </c>
      <c r="D541" s="1050"/>
      <c r="E541" s="878">
        <v>3.5560429847206636E-2</v>
      </c>
      <c r="F541" s="605"/>
      <c r="G541" s="605"/>
      <c r="H541" s="1050" t="s">
        <v>570</v>
      </c>
      <c r="I541" s="1050"/>
      <c r="J541" s="876">
        <v>9.7991476884593573E-5</v>
      </c>
      <c r="K541" s="605"/>
      <c r="L541" s="605"/>
      <c r="M541" s="1050" t="s">
        <v>503</v>
      </c>
      <c r="N541" s="1050"/>
      <c r="O541" s="877">
        <v>0.32724059958051971</v>
      </c>
      <c r="P541" s="605"/>
      <c r="Q541" s="605"/>
      <c r="AW541" s="356"/>
      <c r="AX541" s="356"/>
      <c r="AY541" s="356"/>
      <c r="AZ541" s="356"/>
      <c r="BA541" s="358"/>
      <c r="BB541" s="408"/>
      <c r="BC541" s="358"/>
      <c r="BD541" s="358"/>
      <c r="BE541" s="358"/>
      <c r="BF541" s="358"/>
      <c r="BG541" s="358"/>
      <c r="BH541" s="358"/>
      <c r="BI541" s="358"/>
      <c r="BJ541" s="358"/>
      <c r="BK541" s="358"/>
      <c r="BL541" s="358"/>
      <c r="BM541" s="358"/>
      <c r="BN541" s="358"/>
      <c r="BO541" s="358"/>
      <c r="BP541" s="358"/>
      <c r="BQ541" s="358"/>
      <c r="BR541" s="358"/>
      <c r="BS541" s="358"/>
      <c r="BT541" s="358"/>
      <c r="BU541" s="358"/>
      <c r="BV541" s="358"/>
      <c r="BW541" s="358"/>
      <c r="BX541" s="358"/>
      <c r="BY541" s="358"/>
      <c r="BZ541" s="359"/>
      <c r="CA541" s="359"/>
      <c r="CB541" s="359"/>
      <c r="CC541" s="359"/>
      <c r="CD541" s="359"/>
      <c r="CE541" s="359"/>
      <c r="CF541" s="359"/>
      <c r="CG541" s="359"/>
      <c r="CH541" s="359"/>
      <c r="CI541" s="359"/>
      <c r="CJ541" s="359"/>
      <c r="CK541" s="359"/>
      <c r="CL541" s="359"/>
      <c r="CM541" s="359"/>
      <c r="CN541" s="359"/>
      <c r="CO541" s="359"/>
      <c r="CP541" s="359"/>
      <c r="CQ541" s="359"/>
      <c r="CR541" s="359"/>
      <c r="CS541" s="359"/>
      <c r="CT541" s="359"/>
      <c r="CU541" s="359"/>
      <c r="CV541" s="359"/>
      <c r="CW541" s="359"/>
      <c r="CX541" s="359"/>
      <c r="CY541" s="359"/>
      <c r="CZ541" s="359"/>
    </row>
    <row r="542" s="363" customFormat="true" ht="25.15" customHeight="true" x14ac:dyDescent="0.2">
      <c r="C542" s="1049"/>
      <c r="D542" s="1050"/>
      <c r="E542" s="605"/>
      <c r="F542" s="605"/>
      <c r="G542" s="605"/>
      <c r="H542" s="1050" t="s">
        <v>594</v>
      </c>
      <c r="I542" s="1050"/>
      <c r="J542" s="876">
        <v>2.2346528577472753E-4</v>
      </c>
      <c r="K542" s="605"/>
      <c r="L542" s="605"/>
      <c r="M542" s="1050" t="s">
        <v>570</v>
      </c>
      <c r="N542" s="1050"/>
      <c r="O542" s="877">
        <v>3.6606176729304817E-6</v>
      </c>
      <c r="P542" s="605"/>
      <c r="Q542" s="605"/>
      <c r="AW542" s="356"/>
      <c r="AX542" s="356"/>
      <c r="AY542" s="356"/>
      <c r="AZ542" s="356"/>
      <c r="BA542" s="358"/>
      <c r="BB542" s="408"/>
      <c r="BC542" s="358"/>
      <c r="BD542" s="358"/>
      <c r="BE542" s="358"/>
      <c r="BF542" s="358"/>
      <c r="BG542" s="358"/>
      <c r="BH542" s="358"/>
      <c r="BI542" s="358"/>
      <c r="BJ542" s="358"/>
      <c r="BK542" s="358"/>
      <c r="BL542" s="358"/>
      <c r="BM542" s="358"/>
      <c r="BN542" s="358"/>
      <c r="BO542" s="358"/>
      <c r="BP542" s="358"/>
      <c r="BQ542" s="358"/>
      <c r="BR542" s="358"/>
      <c r="BS542" s="358"/>
      <c r="BT542" s="358"/>
      <c r="BU542" s="358"/>
      <c r="BV542" s="358"/>
      <c r="BW542" s="358"/>
      <c r="BX542" s="358"/>
      <c r="BY542" s="358"/>
      <c r="BZ542" s="359"/>
      <c r="CA542" s="359"/>
      <c r="CB542" s="359"/>
      <c r="CC542" s="359"/>
      <c r="CD542" s="359"/>
      <c r="CE542" s="359"/>
      <c r="CF542" s="359"/>
      <c r="CG542" s="359"/>
      <c r="CH542" s="359"/>
      <c r="CI542" s="359"/>
      <c r="CJ542" s="359"/>
      <c r="CK542" s="359"/>
      <c r="CL542" s="359"/>
      <c r="CM542" s="359"/>
      <c r="CN542" s="359"/>
      <c r="CO542" s="359"/>
      <c r="CP542" s="359"/>
      <c r="CQ542" s="359"/>
      <c r="CR542" s="359"/>
      <c r="CS542" s="359"/>
      <c r="CT542" s="359"/>
      <c r="CU542" s="359"/>
      <c r="CV542" s="359"/>
      <c r="CW542" s="359"/>
      <c r="CX542" s="359"/>
      <c r="CY542" s="359"/>
      <c r="CZ542" s="359"/>
    </row>
    <row r="543" s="363" customFormat="true" ht="25.15" customHeight="true" x14ac:dyDescent="0.2">
      <c r="C543" s="1049"/>
      <c r="D543" s="1050"/>
      <c r="E543" s="605"/>
      <c r="F543" s="605"/>
      <c r="G543" s="605"/>
      <c r="H543" s="1050" t="s">
        <v>263</v>
      </c>
      <c r="I543" s="1050"/>
      <c r="J543" s="876">
        <v>1.5390864759366987E-4</v>
      </c>
      <c r="K543" s="605"/>
      <c r="L543" s="605"/>
      <c r="M543" s="1050" t="s">
        <v>263</v>
      </c>
      <c r="N543" s="1050"/>
      <c r="O543" s="877">
        <v>5.2291814580015062E-6</v>
      </c>
      <c r="P543" s="605"/>
      <c r="Q543" s="605"/>
      <c r="AW543" s="356"/>
      <c r="AX543" s="356"/>
      <c r="AY543" s="356"/>
      <c r="AZ543" s="356"/>
      <c r="BA543" s="358"/>
      <c r="BB543" s="408"/>
      <c r="BC543" s="358"/>
      <c r="BD543" s="358"/>
      <c r="BE543" s="358"/>
      <c r="BF543" s="358"/>
      <c r="BG543" s="358"/>
      <c r="BH543" s="358"/>
      <c r="BI543" s="358"/>
      <c r="BJ543" s="358"/>
      <c r="BK543" s="358"/>
      <c r="BL543" s="358"/>
      <c r="BM543" s="358"/>
      <c r="BN543" s="358"/>
      <c r="BO543" s="358"/>
      <c r="BP543" s="358"/>
      <c r="BQ543" s="358"/>
      <c r="BR543" s="358"/>
      <c r="BS543" s="358"/>
      <c r="BT543" s="358"/>
      <c r="BU543" s="358"/>
      <c r="BV543" s="358"/>
      <c r="BW543" s="358"/>
      <c r="BX543" s="358"/>
      <c r="BY543" s="358"/>
      <c r="BZ543" s="359"/>
      <c r="CA543" s="359"/>
      <c r="CB543" s="359"/>
      <c r="CC543" s="359"/>
      <c r="CD543" s="359"/>
      <c r="CE543" s="359"/>
      <c r="CF543" s="359"/>
      <c r="CG543" s="359"/>
      <c r="CH543" s="359"/>
      <c r="CI543" s="359"/>
      <c r="CJ543" s="359"/>
      <c r="CK543" s="359"/>
      <c r="CL543" s="359"/>
      <c r="CM543" s="359"/>
      <c r="CN543" s="359"/>
      <c r="CO543" s="359"/>
      <c r="CP543" s="359"/>
      <c r="CQ543" s="359"/>
      <c r="CR543" s="359"/>
      <c r="CS543" s="359"/>
      <c r="CT543" s="359"/>
      <c r="CU543" s="359"/>
      <c r="CV543" s="359"/>
      <c r="CW543" s="359"/>
      <c r="CX543" s="359"/>
      <c r="CY543" s="359"/>
      <c r="CZ543" s="359"/>
    </row>
    <row r="544" s="363" customFormat="true" ht="25.15" customHeight="true" x14ac:dyDescent="0.2">
      <c r="C544" s="1049" t="s">
        <v>268</v>
      </c>
      <c r="D544" s="1050"/>
      <c r="E544" s="1050"/>
      <c r="F544" s="1050"/>
      <c r="G544" s="1050"/>
      <c r="H544" s="1050" t="s">
        <v>541</v>
      </c>
      <c r="I544" s="1050"/>
      <c r="J544" s="876">
        <v>5.0453583956003696E-5</v>
      </c>
      <c r="K544" s="605"/>
      <c r="L544" s="605"/>
      <c r="M544" s="1050" t="s">
        <v>541</v>
      </c>
      <c r="N544" s="1050"/>
      <c r="O544" s="877">
        <v>2.6860310009102564E-3</v>
      </c>
      <c r="P544" s="605"/>
      <c r="Q544" s="605"/>
      <c r="AW544" s="356"/>
      <c r="AX544" s="356"/>
      <c r="AY544" s="356"/>
      <c r="AZ544" s="356"/>
      <c r="BA544" s="358"/>
      <c r="BB544" s="408"/>
      <c r="BC544" s="358"/>
      <c r="BD544" s="358"/>
      <c r="BE544" s="358"/>
      <c r="BF544" s="358"/>
      <c r="BG544" s="358"/>
      <c r="BH544" s="358"/>
      <c r="BI544" s="358"/>
      <c r="BJ544" s="358"/>
      <c r="BK544" s="358"/>
      <c r="BL544" s="358"/>
      <c r="BM544" s="358"/>
      <c r="BN544" s="358"/>
      <c r="BO544" s="358"/>
      <c r="BP544" s="358"/>
      <c r="BQ544" s="358"/>
      <c r="BR544" s="358"/>
      <c r="BS544" s="358"/>
      <c r="BT544" s="358"/>
      <c r="BU544" s="358"/>
      <c r="BV544" s="358"/>
      <c r="BW544" s="358"/>
      <c r="BX544" s="358"/>
      <c r="BY544" s="358"/>
      <c r="BZ544" s="359"/>
      <c r="CA544" s="359"/>
      <c r="CB544" s="359"/>
      <c r="CC544" s="359"/>
      <c r="CD544" s="359"/>
      <c r="CE544" s="359"/>
      <c r="CF544" s="359"/>
      <c r="CG544" s="359"/>
      <c r="CH544" s="359"/>
      <c r="CI544" s="359"/>
      <c r="CJ544" s="359"/>
      <c r="CK544" s="359"/>
      <c r="CL544" s="359"/>
      <c r="CM544" s="359"/>
      <c r="CN544" s="359"/>
      <c r="CO544" s="359"/>
      <c r="CP544" s="359"/>
      <c r="CQ544" s="359"/>
      <c r="CR544" s="359"/>
      <c r="CS544" s="359"/>
      <c r="CT544" s="359"/>
      <c r="CU544" s="359"/>
      <c r="CV544" s="359"/>
      <c r="CW544" s="359"/>
      <c r="CX544" s="359"/>
      <c r="CY544" s="359"/>
      <c r="CZ544" s="359"/>
    </row>
    <row r="545" s="363" customFormat="true" ht="25.15" customHeight="true" x14ac:dyDescent="0.2">
      <c r="C545" s="1049" t="s">
        <v>209</v>
      </c>
      <c r="D545" s="1050"/>
      <c r="E545" s="1053" t="s">
        <v>269</v>
      </c>
      <c r="F545" s="1054"/>
      <c r="G545" s="1055"/>
      <c r="H545" s="1050" t="s">
        <v>251</v>
      </c>
      <c r="I545" s="1050"/>
      <c r="J545" s="876">
        <v>1.557216411779876E-5</v>
      </c>
      <c r="K545" s="605"/>
      <c r="L545" s="605"/>
      <c r="M545" s="1050" t="s">
        <v>215</v>
      </c>
      <c r="N545" s="1050"/>
      <c r="O545" s="877">
        <v>0.40434302293356433</v>
      </c>
      <c r="P545" s="605"/>
      <c r="Q545" s="605"/>
      <c r="AW545" s="356"/>
      <c r="AX545" s="356"/>
      <c r="AY545" s="356"/>
      <c r="AZ545" s="356"/>
      <c r="BA545" s="358"/>
      <c r="BB545" s="408"/>
      <c r="BC545" s="358"/>
      <c r="BD545" s="358"/>
      <c r="BE545" s="358"/>
      <c r="BF545" s="358"/>
      <c r="BG545" s="358"/>
      <c r="BH545" s="358"/>
      <c r="BI545" s="358"/>
      <c r="BJ545" s="358"/>
      <c r="BK545" s="358"/>
      <c r="BL545" s="358"/>
      <c r="BM545" s="358"/>
      <c r="BN545" s="358"/>
      <c r="BO545" s="358"/>
      <c r="BP545" s="358"/>
      <c r="BQ545" s="358"/>
      <c r="BR545" s="358"/>
      <c r="BS545" s="358"/>
      <c r="BT545" s="358"/>
      <c r="BU545" s="358"/>
      <c r="BV545" s="358"/>
      <c r="BW545" s="358"/>
      <c r="BX545" s="358"/>
      <c r="BY545" s="358"/>
      <c r="BZ545" s="359"/>
      <c r="CA545" s="359"/>
      <c r="CB545" s="359"/>
      <c r="CC545" s="359"/>
      <c r="CD545" s="359"/>
      <c r="CE545" s="359"/>
      <c r="CF545" s="359"/>
      <c r="CG545" s="359"/>
      <c r="CH545" s="359"/>
      <c r="CI545" s="359"/>
      <c r="CJ545" s="359"/>
      <c r="CK545" s="359"/>
      <c r="CL545" s="359"/>
      <c r="CM545" s="359"/>
      <c r="CN545" s="359"/>
      <c r="CO545" s="359"/>
      <c r="CP545" s="359"/>
      <c r="CQ545" s="359"/>
      <c r="CR545" s="359"/>
      <c r="CS545" s="359"/>
      <c r="CT545" s="359"/>
      <c r="CU545" s="359"/>
      <c r="CV545" s="359"/>
      <c r="CW545" s="359"/>
      <c r="CX545" s="359"/>
      <c r="CY545" s="359"/>
      <c r="CZ545" s="359"/>
    </row>
    <row r="546" s="363" customFormat="true" ht="25.15" customHeight="true" x14ac:dyDescent="0.2">
      <c r="C546" s="1050"/>
      <c r="D546" s="1050"/>
      <c r="E546" s="860" t="s">
        <v>191</v>
      </c>
      <c r="F546" s="861" t="s">
        <v>270</v>
      </c>
      <c r="G546" s="862" t="s">
        <v>271</v>
      </c>
      <c r="H546" s="1050" t="s">
        <v>215</v>
      </c>
      <c r="I546" s="1050"/>
      <c r="J546" s="876">
        <v>0.37094331813407017</v>
      </c>
      <c r="K546" s="605"/>
      <c r="L546" s="605"/>
      <c r="M546" s="1050" t="s">
        <v>226</v>
      </c>
      <c r="N546" s="1050"/>
      <c r="O546" s="877">
        <v>0.13607476560921766</v>
      </c>
      <c r="P546" s="605"/>
      <c r="Q546" s="605"/>
      <c r="AW546" s="356"/>
      <c r="AX546" s="356"/>
      <c r="AY546" s="356"/>
      <c r="AZ546" s="356"/>
      <c r="BA546" s="358"/>
      <c r="BB546" s="408"/>
      <c r="BC546" s="358"/>
      <c r="BD546" s="358"/>
      <c r="BE546" s="358"/>
      <c r="BF546" s="358"/>
      <c r="BG546" s="358"/>
      <c r="BH546" s="358"/>
      <c r="BI546" s="358"/>
      <c r="BJ546" s="358"/>
      <c r="BK546" s="358"/>
      <c r="BL546" s="358"/>
      <c r="BM546" s="358"/>
      <c r="BN546" s="358"/>
      <c r="BO546" s="358"/>
      <c r="BP546" s="358"/>
      <c r="BQ546" s="358"/>
      <c r="BR546" s="358"/>
      <c r="BS546" s="358"/>
      <c r="BT546" s="358"/>
      <c r="BU546" s="358"/>
      <c r="BV546" s="358"/>
      <c r="BW546" s="358"/>
      <c r="BX546" s="358"/>
      <c r="BY546" s="358"/>
      <c r="BZ546" s="359"/>
      <c r="CA546" s="359"/>
      <c r="CB546" s="359"/>
      <c r="CC546" s="359"/>
      <c r="CD546" s="359"/>
      <c r="CE546" s="359"/>
      <c r="CF546" s="359"/>
      <c r="CG546" s="359"/>
      <c r="CH546" s="359"/>
      <c r="CI546" s="359"/>
      <c r="CJ546" s="359"/>
      <c r="CK546" s="359"/>
      <c r="CL546" s="359"/>
      <c r="CM546" s="359"/>
      <c r="CN546" s="359"/>
      <c r="CO546" s="359"/>
      <c r="CP546" s="359"/>
      <c r="CQ546" s="359"/>
      <c r="CR546" s="359"/>
      <c r="CS546" s="359"/>
      <c r="CT546" s="359"/>
      <c r="CU546" s="359"/>
      <c r="CV546" s="359"/>
      <c r="CW546" s="359"/>
      <c r="CX546" s="359"/>
      <c r="CY546" s="359"/>
      <c r="CZ546" s="359"/>
    </row>
    <row r="547" s="363" customFormat="true" ht="25.15" customHeight="true" x14ac:dyDescent="0.2">
      <c r="C547" s="1049" t="s">
        <v>210</v>
      </c>
      <c r="D547" s="1050"/>
      <c r="E547" s="881">
        <v>6.7568510462682028</v>
      </c>
      <c r="F547" s="882">
        <v>10.084852307862988</v>
      </c>
      <c r="G547" s="883">
        <v>10.084852307862988</v>
      </c>
      <c r="H547" s="1050" t="s">
        <v>226</v>
      </c>
      <c r="I547" s="1050"/>
      <c r="J547" s="876">
        <v>0.11979803475608913</v>
      </c>
      <c r="K547" s="605"/>
      <c r="L547" s="605"/>
      <c r="M547" s="1050" t="s">
        <v>219</v>
      </c>
      <c r="N547" s="1050"/>
      <c r="O547" s="877">
        <v>0.39036579390184506</v>
      </c>
      <c r="P547" s="605"/>
      <c r="Q547" s="605"/>
      <c r="AW547" s="356"/>
      <c r="AX547" s="356"/>
      <c r="AY547" s="356"/>
      <c r="AZ547" s="356"/>
      <c r="BA547" s="358"/>
      <c r="BB547" s="408"/>
      <c r="BC547" s="358"/>
      <c r="BD547" s="358"/>
      <c r="BE547" s="358"/>
      <c r="BF547" s="358"/>
      <c r="BG547" s="358"/>
      <c r="BH547" s="358"/>
      <c r="BI547" s="358"/>
      <c r="BJ547" s="358"/>
      <c r="BK547" s="358"/>
      <c r="BL547" s="358"/>
      <c r="BM547" s="358"/>
      <c r="BN547" s="358"/>
      <c r="BO547" s="358"/>
      <c r="BP547" s="358"/>
      <c r="BQ547" s="358"/>
      <c r="BR547" s="358"/>
      <c r="BS547" s="358"/>
      <c r="BT547" s="358"/>
      <c r="BU547" s="358"/>
      <c r="BV547" s="358"/>
      <c r="BW547" s="358"/>
      <c r="BX547" s="358"/>
      <c r="BY547" s="358"/>
      <c r="BZ547" s="359"/>
      <c r="CA547" s="359"/>
      <c r="CB547" s="359"/>
      <c r="CC547" s="359"/>
      <c r="CD547" s="359"/>
      <c r="CE547" s="359"/>
      <c r="CF547" s="359"/>
      <c r="CG547" s="359"/>
      <c r="CH547" s="359"/>
      <c r="CI547" s="359"/>
      <c r="CJ547" s="359"/>
      <c r="CK547" s="359"/>
      <c r="CL547" s="359"/>
      <c r="CM547" s="359"/>
      <c r="CN547" s="359"/>
      <c r="CO547" s="359"/>
      <c r="CP547" s="359"/>
      <c r="CQ547" s="359"/>
      <c r="CR547" s="359"/>
      <c r="CS547" s="359"/>
      <c r="CT547" s="359"/>
      <c r="CU547" s="359"/>
      <c r="CV547" s="359"/>
      <c r="CW547" s="359"/>
      <c r="CX547" s="359"/>
      <c r="CY547" s="359"/>
      <c r="CZ547" s="359"/>
    </row>
    <row r="548" s="363" customFormat="true" ht="25.15" customHeight="true" x14ac:dyDescent="0.2">
      <c r="C548" s="1049"/>
      <c r="D548" s="1050"/>
      <c r="E548" s="605"/>
      <c r="F548" s="605"/>
      <c r="G548" s="605"/>
      <c r="H548" s="1050" t="s">
        <v>219</v>
      </c>
      <c r="I548" s="1050"/>
      <c r="J548" s="876">
        <v>0.29938020813488742</v>
      </c>
      <c r="K548" s="605"/>
      <c r="L548" s="605"/>
      <c r="M548" s="1050" t="s">
        <v>224</v>
      </c>
      <c r="N548" s="1050"/>
      <c r="O548" s="877">
        <v>0.23566238732605618</v>
      </c>
      <c r="P548" s="605"/>
      <c r="Q548" s="605"/>
      <c r="AW548" s="356"/>
      <c r="AX548" s="356"/>
      <c r="AY548" s="356"/>
      <c r="AZ548" s="356"/>
      <c r="BA548" s="358"/>
      <c r="BB548" s="408"/>
      <c r="BC548" s="358"/>
      <c r="BD548" s="358"/>
      <c r="BE548" s="358"/>
      <c r="BF548" s="358"/>
      <c r="BG548" s="358"/>
      <c r="BH548" s="358"/>
      <c r="BI548" s="358"/>
      <c r="BJ548" s="358"/>
      <c r="BK548" s="358"/>
      <c r="BL548" s="358"/>
      <c r="BM548" s="358"/>
      <c r="BN548" s="358"/>
      <c r="BO548" s="358"/>
      <c r="BP548" s="358"/>
      <c r="BQ548" s="358"/>
      <c r="BR548" s="358"/>
      <c r="BS548" s="358"/>
      <c r="BT548" s="358"/>
      <c r="BU548" s="358"/>
      <c r="BV548" s="358"/>
      <c r="BW548" s="358"/>
      <c r="BX548" s="358"/>
      <c r="BY548" s="358"/>
      <c r="BZ548" s="359"/>
      <c r="CA548" s="359"/>
      <c r="CB548" s="359"/>
      <c r="CC548" s="359"/>
      <c r="CD548" s="359"/>
      <c r="CE548" s="359"/>
      <c r="CF548" s="359"/>
      <c r="CG548" s="359"/>
      <c r="CH548" s="359"/>
      <c r="CI548" s="359"/>
      <c r="CJ548" s="359"/>
      <c r="CK548" s="359"/>
      <c r="CL548" s="359"/>
      <c r="CM548" s="359"/>
      <c r="CN548" s="359"/>
      <c r="CO548" s="359"/>
      <c r="CP548" s="359"/>
      <c r="CQ548" s="359"/>
      <c r="CR548" s="359"/>
      <c r="CS548" s="359"/>
      <c r="CT548" s="359"/>
      <c r="CU548" s="359"/>
      <c r="CV548" s="359"/>
      <c r="CW548" s="359"/>
      <c r="CX548" s="359"/>
      <c r="CY548" s="359"/>
      <c r="CZ548" s="359"/>
    </row>
    <row r="549" s="363" customFormat="true" ht="25.15" customHeight="true" x14ac:dyDescent="0.2">
      <c r="C549" s="1049"/>
      <c r="D549" s="1050"/>
      <c r="E549" s="605"/>
      <c r="F549" s="605"/>
      <c r="G549" s="605"/>
      <c r="H549" s="1050" t="s">
        <v>224</v>
      </c>
      <c r="I549" s="1050"/>
      <c r="J549" s="876">
        <v>0.16204885288942858</v>
      </c>
      <c r="K549" s="605"/>
      <c r="L549" s="605"/>
      <c r="M549" s="1050" t="s">
        <v>238</v>
      </c>
      <c r="N549" s="1050"/>
      <c r="O549" s="877">
        <v>1.5176608814417205E-3</v>
      </c>
      <c r="P549" s="605"/>
      <c r="Q549" s="605"/>
      <c r="AW549" s="356"/>
      <c r="AX549" s="356"/>
      <c r="AY549" s="356"/>
      <c r="AZ549" s="356"/>
      <c r="BA549" s="358"/>
      <c r="BB549" s="408"/>
      <c r="BC549" s="358"/>
      <c r="BD549" s="358"/>
      <c r="BE549" s="358"/>
      <c r="BF549" s="358"/>
      <c r="BG549" s="358"/>
      <c r="BH549" s="358"/>
      <c r="BI549" s="358"/>
      <c r="BJ549" s="358"/>
      <c r="BK549" s="358"/>
      <c r="BL549" s="358"/>
      <c r="BM549" s="358"/>
      <c r="BN549" s="358"/>
      <c r="BO549" s="358"/>
      <c r="BP549" s="358"/>
      <c r="BQ549" s="358"/>
      <c r="BR549" s="358"/>
      <c r="BS549" s="358"/>
      <c r="BT549" s="358"/>
      <c r="BU549" s="358"/>
      <c r="BV549" s="358"/>
      <c r="BW549" s="358"/>
      <c r="BX549" s="358"/>
      <c r="BY549" s="358"/>
      <c r="BZ549" s="359"/>
      <c r="CA549" s="359"/>
      <c r="CB549" s="359"/>
      <c r="CC549" s="359"/>
      <c r="CD549" s="359"/>
      <c r="CE549" s="359"/>
      <c r="CF549" s="359"/>
      <c r="CG549" s="359"/>
      <c r="CH549" s="359"/>
      <c r="CI549" s="359"/>
      <c r="CJ549" s="359"/>
      <c r="CK549" s="359"/>
      <c r="CL549" s="359"/>
      <c r="CM549" s="359"/>
      <c r="CN549" s="359"/>
      <c r="CO549" s="359"/>
      <c r="CP549" s="359"/>
      <c r="CQ549" s="359"/>
      <c r="CR549" s="359"/>
      <c r="CS549" s="359"/>
      <c r="CT549" s="359"/>
      <c r="CU549" s="359"/>
      <c r="CV549" s="359"/>
      <c r="CW549" s="359"/>
      <c r="CX549" s="359"/>
      <c r="CY549" s="359"/>
      <c r="CZ549" s="359"/>
    </row>
    <row r="550" s="363" customFormat="true" ht="25.15" customHeight="true" x14ac:dyDescent="0.2">
      <c r="C550" s="1049" t="s">
        <v>272</v>
      </c>
      <c r="D550" s="1050"/>
      <c r="E550" s="1050"/>
      <c r="F550" s="605"/>
      <c r="G550" s="605"/>
      <c r="H550" s="1050" t="s">
        <v>238</v>
      </c>
      <c r="I550" s="1050"/>
      <c r="J550" s="876">
        <v>4.5622035274639962E-2</v>
      </c>
      <c r="K550" s="605"/>
      <c r="L550" s="605"/>
      <c r="M550" s="1050" t="s">
        <v>230</v>
      </c>
      <c r="N550" s="1050"/>
      <c r="O550" s="877">
        <v>7.2772688626385945E-2</v>
      </c>
      <c r="P550" s="605"/>
      <c r="Q550" s="605"/>
      <c r="AW550" s="356"/>
      <c r="AX550" s="356"/>
      <c r="AY550" s="356"/>
      <c r="AZ550" s="356"/>
      <c r="BA550" s="358"/>
      <c r="BB550" s="408"/>
      <c r="BC550" s="358"/>
      <c r="BD550" s="358"/>
      <c r="BE550" s="358"/>
      <c r="BF550" s="358"/>
      <c r="BG550" s="358"/>
      <c r="BH550" s="358"/>
      <c r="BI550" s="358"/>
      <c r="BJ550" s="358"/>
      <c r="BK550" s="358"/>
      <c r="BL550" s="358"/>
      <c r="BM550" s="358"/>
      <c r="BN550" s="358"/>
      <c r="BO550" s="358"/>
      <c r="BP550" s="358"/>
      <c r="BQ550" s="358"/>
      <c r="BR550" s="358"/>
      <c r="BS550" s="358"/>
      <c r="BT550" s="358"/>
      <c r="BU550" s="358"/>
      <c r="BV550" s="358"/>
      <c r="BW550" s="358"/>
      <c r="BX550" s="358"/>
      <c r="BY550" s="358"/>
      <c r="BZ550" s="359"/>
      <c r="CA550" s="359"/>
      <c r="CB550" s="359"/>
      <c r="CC550" s="359"/>
      <c r="CD550" s="359"/>
      <c r="CE550" s="359"/>
      <c r="CF550" s="359"/>
      <c r="CG550" s="359"/>
      <c r="CH550" s="359"/>
      <c r="CI550" s="359"/>
      <c r="CJ550" s="359"/>
      <c r="CK550" s="359"/>
      <c r="CL550" s="359"/>
      <c r="CM550" s="359"/>
      <c r="CN550" s="359"/>
      <c r="CO550" s="359"/>
      <c r="CP550" s="359"/>
      <c r="CQ550" s="359"/>
      <c r="CR550" s="359"/>
      <c r="CS550" s="359"/>
      <c r="CT550" s="359"/>
      <c r="CU550" s="359"/>
      <c r="CV550" s="359"/>
      <c r="CW550" s="359"/>
      <c r="CX550" s="359"/>
      <c r="CY550" s="359"/>
      <c r="CZ550" s="359"/>
    </row>
    <row r="551" s="363" customFormat="true" ht="25.15" customHeight="true" x14ac:dyDescent="0.2">
      <c r="C551" s="1049"/>
      <c r="D551" s="1050"/>
      <c r="E551" s="863" t="s">
        <v>209</v>
      </c>
      <c r="F551" s="605"/>
      <c r="G551" s="605"/>
      <c r="H551" s="1050" t="s">
        <v>230</v>
      </c>
      <c r="I551" s="1050"/>
      <c r="J551" s="876">
        <v>2.6633822553042846E-2</v>
      </c>
      <c r="K551" s="605"/>
      <c r="L551" s="605"/>
      <c r="M551" s="1050" t="s">
        <v>228</v>
      </c>
      <c r="N551" s="1050"/>
      <c r="O551" s="877">
        <v>6.8781833191253139E-2</v>
      </c>
      <c r="P551" s="605"/>
      <c r="Q551" s="605"/>
      <c r="AW551" s="356"/>
      <c r="AX551" s="356"/>
      <c r="AY551" s="356"/>
      <c r="AZ551" s="356"/>
      <c r="BA551" s="358"/>
      <c r="BB551" s="408"/>
      <c r="BC551" s="358"/>
      <c r="BD551" s="358"/>
      <c r="BE551" s="358"/>
      <c r="BF551" s="358"/>
      <c r="BG551" s="358"/>
      <c r="BH551" s="358"/>
      <c r="BI551" s="358"/>
      <c r="BJ551" s="358"/>
      <c r="BK551" s="358"/>
      <c r="BL551" s="358"/>
      <c r="BM551" s="358"/>
      <c r="BN551" s="358"/>
      <c r="BO551" s="358"/>
      <c r="BP551" s="358"/>
      <c r="BQ551" s="358"/>
      <c r="BR551" s="358"/>
      <c r="BS551" s="358"/>
      <c r="BT551" s="358"/>
      <c r="BU551" s="358"/>
      <c r="BV551" s="358"/>
      <c r="BW551" s="358"/>
      <c r="BX551" s="358"/>
      <c r="BY551" s="358"/>
      <c r="BZ551" s="359"/>
      <c r="CA551" s="359"/>
      <c r="CB551" s="359"/>
      <c r="CC551" s="359"/>
      <c r="CD551" s="359"/>
      <c r="CE551" s="359"/>
      <c r="CF551" s="359"/>
      <c r="CG551" s="359"/>
      <c r="CH551" s="359"/>
      <c r="CI551" s="359"/>
      <c r="CJ551" s="359"/>
      <c r="CK551" s="359"/>
      <c r="CL551" s="359"/>
      <c r="CM551" s="359"/>
      <c r="CN551" s="359"/>
      <c r="CO551" s="359"/>
      <c r="CP551" s="359"/>
      <c r="CQ551" s="359"/>
      <c r="CR551" s="359"/>
      <c r="CS551" s="359"/>
      <c r="CT551" s="359"/>
      <c r="CU551" s="359"/>
      <c r="CV551" s="359"/>
      <c r="CW551" s="359"/>
      <c r="CX551" s="359"/>
      <c r="CY551" s="359"/>
      <c r="CZ551" s="359"/>
    </row>
    <row r="552" s="363" customFormat="true" ht="25.15" customHeight="true" x14ac:dyDescent="0.2">
      <c r="C552" s="1050"/>
      <c r="D552" s="1050"/>
      <c r="E552" s="884" t="s">
        <v>210</v>
      </c>
      <c r="F552" s="605"/>
      <c r="G552" s="605"/>
      <c r="H552" s="1050" t="s">
        <v>228</v>
      </c>
      <c r="I552" s="1050"/>
      <c r="J552" s="876">
        <v>4.8201792408821165E-2</v>
      </c>
      <c r="K552" s="605"/>
      <c r="L552" s="605"/>
      <c r="M552" s="1050" t="s">
        <v>457</v>
      </c>
      <c r="N552" s="1050"/>
      <c r="O552" s="877">
        <v>0.17571157474134305</v>
      </c>
      <c r="P552" s="605"/>
      <c r="Q552" s="605"/>
      <c r="AW552" s="356"/>
      <c r="AX552" s="356"/>
      <c r="AY552" s="356"/>
      <c r="AZ552" s="356"/>
      <c r="BA552" s="358"/>
      <c r="BB552" s="408"/>
      <c r="BC552" s="358"/>
      <c r="BD552" s="358"/>
      <c r="BE552" s="358"/>
      <c r="BF552" s="358"/>
      <c r="BG552" s="358"/>
      <c r="BH552" s="358"/>
      <c r="BI552" s="358"/>
      <c r="BJ552" s="358"/>
      <c r="BK552" s="358"/>
      <c r="BL552" s="358"/>
      <c r="BM552" s="358"/>
      <c r="BN552" s="358"/>
      <c r="BO552" s="358"/>
      <c r="BP552" s="358"/>
      <c r="BQ552" s="358"/>
      <c r="BR552" s="358"/>
      <c r="BS552" s="358"/>
      <c r="BT552" s="358"/>
      <c r="BU552" s="358"/>
      <c r="BV552" s="358"/>
      <c r="BW552" s="358"/>
      <c r="BX552" s="358"/>
      <c r="BY552" s="358"/>
      <c r="BZ552" s="359"/>
      <c r="CA552" s="359"/>
      <c r="CB552" s="359"/>
      <c r="CC552" s="359"/>
      <c r="CD552" s="359"/>
      <c r="CE552" s="359"/>
      <c r="CF552" s="359"/>
      <c r="CG552" s="359"/>
      <c r="CH552" s="359"/>
      <c r="CI552" s="359"/>
      <c r="CJ552" s="359"/>
      <c r="CK552" s="359"/>
      <c r="CL552" s="359"/>
      <c r="CM552" s="359"/>
      <c r="CN552" s="359"/>
      <c r="CO552" s="359"/>
      <c r="CP552" s="359"/>
      <c r="CQ552" s="359"/>
      <c r="CR552" s="359"/>
      <c r="CS552" s="359"/>
      <c r="CT552" s="359"/>
      <c r="CU552" s="359"/>
      <c r="CV552" s="359"/>
      <c r="CW552" s="359"/>
      <c r="CX552" s="359"/>
      <c r="CY552" s="359"/>
      <c r="CZ552" s="359"/>
    </row>
    <row r="553" s="363" customFormat="true" ht="25.15" customHeight="true" x14ac:dyDescent="0.2">
      <c r="C553" s="1049" t="s">
        <v>243</v>
      </c>
      <c r="D553" s="1050"/>
      <c r="E553" s="872">
        <v>-2.7505525530015285E-2</v>
      </c>
      <c r="F553" s="605"/>
      <c r="G553" s="605"/>
      <c r="H553" s="1050" t="s">
        <v>457</v>
      </c>
      <c r="I553" s="1050"/>
      <c r="J553" s="876">
        <v>0.14510882964004218</v>
      </c>
      <c r="K553" s="605"/>
      <c r="L553" s="605"/>
      <c r="M553" s="1050" t="s">
        <v>459</v>
      </c>
      <c r="N553" s="1050"/>
      <c r="O553" s="877">
        <v>6.8990145081776269E-2</v>
      </c>
      <c r="P553" s="605"/>
      <c r="Q553" s="605"/>
      <c r="AW553" s="356"/>
      <c r="AX553" s="356"/>
      <c r="AY553" s="356"/>
      <c r="AZ553" s="356"/>
      <c r="BA553" s="358"/>
      <c r="BB553" s="408"/>
      <c r="BC553" s="358"/>
      <c r="BD553" s="358"/>
      <c r="BE553" s="358"/>
      <c r="BF553" s="358"/>
      <c r="BG553" s="358"/>
      <c r="BH553" s="358"/>
      <c r="BI553" s="358"/>
      <c r="BJ553" s="358"/>
      <c r="BK553" s="358"/>
      <c r="BL553" s="358"/>
      <c r="BM553" s="358"/>
      <c r="BN553" s="358"/>
      <c r="BO553" s="358"/>
      <c r="BP553" s="358"/>
      <c r="BQ553" s="358"/>
      <c r="BR553" s="358"/>
      <c r="BS553" s="358"/>
      <c r="BT553" s="358"/>
      <c r="BU553" s="358"/>
      <c r="BV553" s="358"/>
      <c r="BW553" s="358"/>
      <c r="BX553" s="358"/>
      <c r="BY553" s="358"/>
      <c r="BZ553" s="359"/>
      <c r="CA553" s="359"/>
      <c r="CB553" s="359"/>
      <c r="CC553" s="359"/>
      <c r="CD553" s="359"/>
      <c r="CE553" s="359"/>
      <c r="CF553" s="359"/>
      <c r="CG553" s="359"/>
      <c r="CH553" s="359"/>
      <c r="CI553" s="359"/>
      <c r="CJ553" s="359"/>
      <c r="CK553" s="359"/>
      <c r="CL553" s="359"/>
      <c r="CM553" s="359"/>
      <c r="CN553" s="359"/>
      <c r="CO553" s="359"/>
      <c r="CP553" s="359"/>
      <c r="CQ553" s="359"/>
      <c r="CR553" s="359"/>
      <c r="CS553" s="359"/>
      <c r="CT553" s="359"/>
      <c r="CU553" s="359"/>
      <c r="CV553" s="359"/>
      <c r="CW553" s="359"/>
      <c r="CX553" s="359"/>
      <c r="CY553" s="359"/>
      <c r="CZ553" s="359"/>
    </row>
    <row r="554" s="363" customFormat="true" ht="25.15" customHeight="true" x14ac:dyDescent="0.2">
      <c r="C554" s="1049" t="s">
        <v>502</v>
      </c>
      <c r="D554" s="1050"/>
      <c r="E554" s="875">
        <v>-0.11067001178577004</v>
      </c>
      <c r="F554" s="605"/>
      <c r="G554" s="605"/>
      <c r="H554" s="1050" t="s">
        <v>459</v>
      </c>
      <c r="I554" s="1050"/>
      <c r="J554" s="876">
        <v>9.9551289666377926E-2</v>
      </c>
      <c r="K554" s="605"/>
      <c r="L554" s="605"/>
      <c r="M554" s="1050" t="s">
        <v>464</v>
      </c>
      <c r="N554" s="1050"/>
      <c r="O554" s="877">
        <v>8.1606588113828676E-2</v>
      </c>
      <c r="P554" s="605"/>
      <c r="Q554" s="605"/>
      <c r="AW554" s="356"/>
      <c r="AX554" s="356"/>
      <c r="AY554" s="356"/>
      <c r="AZ554" s="356"/>
      <c r="BA554" s="358"/>
      <c r="BB554" s="408"/>
      <c r="BC554" s="358"/>
      <c r="BD554" s="358"/>
      <c r="BE554" s="358"/>
      <c r="BF554" s="358"/>
      <c r="BG554" s="358"/>
      <c r="BH554" s="358"/>
      <c r="BI554" s="358"/>
      <c r="BJ554" s="358"/>
      <c r="BK554" s="358"/>
      <c r="BL554" s="358"/>
      <c r="BM554" s="358"/>
      <c r="BN554" s="358"/>
      <c r="BO554" s="358"/>
      <c r="BP554" s="358"/>
      <c r="BQ554" s="358"/>
      <c r="BR554" s="358"/>
      <c r="BS554" s="358"/>
      <c r="BT554" s="358"/>
      <c r="BU554" s="358"/>
      <c r="BV554" s="358"/>
      <c r="BW554" s="358"/>
      <c r="BX554" s="358"/>
      <c r="BY554" s="358"/>
      <c r="BZ554" s="359"/>
      <c r="CA554" s="359"/>
      <c r="CB554" s="359"/>
      <c r="CC554" s="359"/>
      <c r="CD554" s="359"/>
      <c r="CE554" s="359"/>
      <c r="CF554" s="359"/>
      <c r="CG554" s="359"/>
      <c r="CH554" s="359"/>
      <c r="CI554" s="359"/>
      <c r="CJ554" s="359"/>
      <c r="CK554" s="359"/>
      <c r="CL554" s="359"/>
      <c r="CM554" s="359"/>
      <c r="CN554" s="359"/>
      <c r="CO554" s="359"/>
      <c r="CP554" s="359"/>
      <c r="CQ554" s="359"/>
      <c r="CR554" s="359"/>
      <c r="CS554" s="359"/>
      <c r="CT554" s="359"/>
      <c r="CU554" s="359"/>
      <c r="CV554" s="359"/>
      <c r="CW554" s="359"/>
      <c r="CX554" s="359"/>
      <c r="CY554" s="359"/>
      <c r="CZ554" s="359"/>
    </row>
    <row r="555" s="363" customFormat="true" ht="25.15" customHeight="true" x14ac:dyDescent="0.2">
      <c r="C555" s="1049" t="s">
        <v>546</v>
      </c>
      <c r="D555" s="1050"/>
      <c r="E555" s="875">
        <v>-1.4749484528688689E-2</v>
      </c>
      <c r="F555" s="605"/>
      <c r="G555" s="605"/>
      <c r="H555" s="1050" t="s">
        <v>464</v>
      </c>
      <c r="I555" s="1050"/>
      <c r="J555" s="876">
        <v>0.10564606340736399</v>
      </c>
      <c r="K555" s="605"/>
      <c r="L555" s="605"/>
      <c r="M555" s="1050" t="s">
        <v>474</v>
      </c>
      <c r="N555" s="1050"/>
      <c r="O555" s="877">
        <v>1.7834051861672889E-2</v>
      </c>
      <c r="P555" s="605"/>
      <c r="Q555" s="605"/>
      <c r="AW555" s="356"/>
      <c r="AX555" s="356"/>
      <c r="AY555" s="356"/>
      <c r="AZ555" s="356"/>
      <c r="BA555" s="358"/>
      <c r="BB555" s="408"/>
      <c r="BC555" s="358"/>
      <c r="BD555" s="358"/>
      <c r="BE555" s="358"/>
      <c r="BF555" s="358"/>
      <c r="BG555" s="358"/>
      <c r="BH555" s="358"/>
      <c r="BI555" s="358"/>
      <c r="BJ555" s="358"/>
      <c r="BK555" s="358"/>
      <c r="BL555" s="358"/>
      <c r="BM555" s="358"/>
      <c r="BN555" s="358"/>
      <c r="BO555" s="358"/>
      <c r="BP555" s="358"/>
      <c r="BQ555" s="358"/>
      <c r="BR555" s="358"/>
      <c r="BS555" s="358"/>
      <c r="BT555" s="358"/>
      <c r="BU555" s="358"/>
      <c r="BV555" s="358"/>
      <c r="BW555" s="358"/>
      <c r="BX555" s="358"/>
      <c r="BY555" s="358"/>
      <c r="BZ555" s="359"/>
      <c r="CA555" s="359"/>
      <c r="CB555" s="359"/>
      <c r="CC555" s="359"/>
      <c r="CD555" s="359"/>
      <c r="CE555" s="359"/>
      <c r="CF555" s="359"/>
      <c r="CG555" s="359"/>
      <c r="CH555" s="359"/>
      <c r="CI555" s="359"/>
      <c r="CJ555" s="359"/>
      <c r="CK555" s="359"/>
      <c r="CL555" s="359"/>
      <c r="CM555" s="359"/>
      <c r="CN555" s="359"/>
      <c r="CO555" s="359"/>
      <c r="CP555" s="359"/>
      <c r="CQ555" s="359"/>
      <c r="CR555" s="359"/>
      <c r="CS555" s="359"/>
      <c r="CT555" s="359"/>
      <c r="CU555" s="359"/>
      <c r="CV555" s="359"/>
      <c r="CW555" s="359"/>
      <c r="CX555" s="359"/>
      <c r="CY555" s="359"/>
      <c r="CZ555" s="359"/>
    </row>
    <row r="556" s="363" customFormat="true" ht="25.15" customHeight="true" x14ac:dyDescent="0.2">
      <c r="C556" s="1049" t="s">
        <v>566</v>
      </c>
      <c r="D556" s="1050"/>
      <c r="E556" s="875">
        <v>-9.0838617555764314E-4</v>
      </c>
      <c r="F556" s="605"/>
      <c r="G556" s="605"/>
      <c r="H556" s="1050" t="s">
        <v>474</v>
      </c>
      <c r="I556" s="1050"/>
      <c r="J556" s="876">
        <v>2.4268210248884748E-2</v>
      </c>
      <c r="K556" s="605"/>
      <c r="L556" s="605"/>
      <c r="M556" s="1050" t="s">
        <v>478</v>
      </c>
      <c r="N556" s="1050"/>
      <c r="O556" s="877">
        <v>3.7630957642209267E-3</v>
      </c>
      <c r="P556" s="605"/>
      <c r="Q556" s="605"/>
      <c r="AW556" s="356"/>
      <c r="AX556" s="356"/>
      <c r="AY556" s="356"/>
      <c r="AZ556" s="356"/>
      <c r="BA556" s="358"/>
      <c r="BB556" s="408"/>
      <c r="BC556" s="358"/>
      <c r="BD556" s="358"/>
      <c r="BE556" s="358"/>
      <c r="BF556" s="358"/>
      <c r="BG556" s="358"/>
      <c r="BH556" s="358"/>
      <c r="BI556" s="358"/>
      <c r="BJ556" s="358"/>
      <c r="BK556" s="358"/>
      <c r="BL556" s="358"/>
      <c r="BM556" s="358"/>
      <c r="BN556" s="358"/>
      <c r="BO556" s="358"/>
      <c r="BP556" s="358"/>
      <c r="BQ556" s="358"/>
      <c r="BR556" s="358"/>
      <c r="BS556" s="358"/>
      <c r="BT556" s="358"/>
      <c r="BU556" s="358"/>
      <c r="BV556" s="358"/>
      <c r="BW556" s="358"/>
      <c r="BX556" s="358"/>
      <c r="BY556" s="358"/>
      <c r="BZ556" s="359"/>
      <c r="CA556" s="359"/>
      <c r="CB556" s="359"/>
      <c r="CC556" s="359"/>
      <c r="CD556" s="359"/>
      <c r="CE556" s="359"/>
      <c r="CF556" s="359"/>
      <c r="CG556" s="359"/>
      <c r="CH556" s="359"/>
      <c r="CI556" s="359"/>
      <c r="CJ556" s="359"/>
      <c r="CK556" s="359"/>
      <c r="CL556" s="359"/>
      <c r="CM556" s="359"/>
      <c r="CN556" s="359"/>
      <c r="CO556" s="359"/>
      <c r="CP556" s="359"/>
      <c r="CQ556" s="359"/>
      <c r="CR556" s="359"/>
      <c r="CS556" s="359"/>
      <c r="CT556" s="359"/>
      <c r="CU556" s="359"/>
      <c r="CV556" s="359"/>
      <c r="CW556" s="359"/>
      <c r="CX556" s="359"/>
      <c r="CY556" s="359"/>
      <c r="CZ556" s="359"/>
    </row>
    <row r="557" s="363" customFormat="true" ht="25.15" customHeight="true" x14ac:dyDescent="0.2">
      <c r="C557" s="1049" t="s">
        <v>565</v>
      </c>
      <c r="D557" s="1050"/>
      <c r="E557" s="875">
        <v>-2.0644507217421684E-3</v>
      </c>
      <c r="F557" s="605"/>
      <c r="G557" s="605"/>
      <c r="H557" s="1050" t="s">
        <v>478</v>
      </c>
      <c r="I557" s="1050"/>
      <c r="J557" s="876">
        <v>1.493607242386913E-5</v>
      </c>
      <c r="K557" s="605"/>
      <c r="L557" s="605"/>
      <c r="M557" s="1050" t="s">
        <v>510</v>
      </c>
      <c r="N557" s="1050"/>
      <c r="O557" s="877">
        <v>9.2881759416551329E-2</v>
      </c>
      <c r="P557" s="605"/>
      <c r="Q557" s="605"/>
      <c r="AW557" s="356"/>
      <c r="AX557" s="356"/>
      <c r="AY557" s="356"/>
      <c r="AZ557" s="356"/>
      <c r="BA557" s="358"/>
      <c r="BB557" s="408"/>
      <c r="BC557" s="358"/>
      <c r="BD557" s="358"/>
      <c r="BE557" s="358"/>
      <c r="BF557" s="358"/>
      <c r="BG557" s="358"/>
      <c r="BH557" s="358"/>
      <c r="BI557" s="358"/>
      <c r="BJ557" s="358"/>
      <c r="BK557" s="358"/>
      <c r="BL557" s="358"/>
      <c r="BM557" s="358"/>
      <c r="BN557" s="358"/>
      <c r="BO557" s="358"/>
      <c r="BP557" s="358"/>
      <c r="BQ557" s="358"/>
      <c r="BR557" s="358"/>
      <c r="BS557" s="358"/>
      <c r="BT557" s="358"/>
      <c r="BU557" s="358"/>
      <c r="BV557" s="358"/>
      <c r="BW557" s="358"/>
      <c r="BX557" s="358"/>
      <c r="BY557" s="358"/>
      <c r="BZ557" s="359"/>
      <c r="CA557" s="359"/>
      <c r="CB557" s="359"/>
      <c r="CC557" s="359"/>
      <c r="CD557" s="359"/>
      <c r="CE557" s="359"/>
      <c r="CF557" s="359"/>
      <c r="CG557" s="359"/>
      <c r="CH557" s="359"/>
      <c r="CI557" s="359"/>
      <c r="CJ557" s="359"/>
      <c r="CK557" s="359"/>
      <c r="CL557" s="359"/>
      <c r="CM557" s="359"/>
      <c r="CN557" s="359"/>
      <c r="CO557" s="359"/>
      <c r="CP557" s="359"/>
      <c r="CQ557" s="359"/>
      <c r="CR557" s="359"/>
      <c r="CS557" s="359"/>
      <c r="CT557" s="359"/>
      <c r="CU557" s="359"/>
      <c r="CV557" s="359"/>
      <c r="CW557" s="359"/>
      <c r="CX557" s="359"/>
      <c r="CY557" s="359"/>
      <c r="CZ557" s="359"/>
    </row>
    <row r="558" s="363" customFormat="true" ht="25.15" customHeight="true" x14ac:dyDescent="0.2">
      <c r="C558" s="1049" t="s">
        <v>567</v>
      </c>
      <c r="D558" s="1050"/>
      <c r="E558" s="875">
        <v>4.5697957587310031E-3</v>
      </c>
      <c r="F558" s="605"/>
      <c r="G558" s="605"/>
      <c r="H558" s="1050" t="s">
        <v>510</v>
      </c>
      <c r="I558" s="1050"/>
      <c r="J558" s="876">
        <v>5.2570140933560452E-2</v>
      </c>
      <c r="K558" s="605"/>
      <c r="L558" s="605"/>
      <c r="M558" s="1050" t="s">
        <v>590</v>
      </c>
      <c r="N558" s="1050"/>
      <c r="O558" s="877">
        <v>1.4093303431769797E-2</v>
      </c>
      <c r="P558" s="605"/>
      <c r="Q558" s="605"/>
      <c r="AW558" s="356"/>
      <c r="AX558" s="356"/>
      <c r="AY558" s="356"/>
      <c r="AZ558" s="356"/>
      <c r="BA558" s="358"/>
      <c r="BB558" s="408"/>
      <c r="BC558" s="358"/>
      <c r="BD558" s="358"/>
      <c r="BE558" s="358"/>
      <c r="BF558" s="358"/>
      <c r="BG558" s="358"/>
      <c r="BH558" s="358"/>
      <c r="BI558" s="358"/>
      <c r="BJ558" s="358"/>
      <c r="BK558" s="358"/>
      <c r="BL558" s="358"/>
      <c r="BM558" s="358"/>
      <c r="BN558" s="358"/>
      <c r="BO558" s="358"/>
      <c r="BP558" s="358"/>
      <c r="BQ558" s="358"/>
      <c r="BR558" s="358"/>
      <c r="BS558" s="358"/>
      <c r="BT558" s="358"/>
      <c r="BU558" s="358"/>
      <c r="BV558" s="358"/>
      <c r="BW558" s="358"/>
      <c r="BX558" s="358"/>
      <c r="BY558" s="358"/>
      <c r="BZ558" s="359"/>
      <c r="CA558" s="359"/>
      <c r="CB558" s="359"/>
      <c r="CC558" s="359"/>
      <c r="CD558" s="359"/>
      <c r="CE558" s="359"/>
      <c r="CF558" s="359"/>
      <c r="CG558" s="359"/>
      <c r="CH558" s="359"/>
      <c r="CI558" s="359"/>
      <c r="CJ558" s="359"/>
      <c r="CK558" s="359"/>
      <c r="CL558" s="359"/>
      <c r="CM558" s="359"/>
      <c r="CN558" s="359"/>
      <c r="CO558" s="359"/>
      <c r="CP558" s="359"/>
      <c r="CQ558" s="359"/>
      <c r="CR558" s="359"/>
      <c r="CS558" s="359"/>
      <c r="CT558" s="359"/>
      <c r="CU558" s="359"/>
      <c r="CV558" s="359"/>
      <c r="CW558" s="359"/>
      <c r="CX558" s="359"/>
      <c r="CY558" s="359"/>
      <c r="CZ558" s="359"/>
    </row>
    <row r="559" s="363" customFormat="true" ht="25.15" customHeight="true" x14ac:dyDescent="0.2">
      <c r="C559" s="1049" t="s">
        <v>559</v>
      </c>
      <c r="D559" s="1050"/>
      <c r="E559" s="875">
        <v>-1.6449427154362264E-5</v>
      </c>
      <c r="F559" s="605"/>
      <c r="G559" s="605"/>
      <c r="H559" s="1050" t="s">
        <v>590</v>
      </c>
      <c r="I559" s="1050"/>
      <c r="J559" s="876">
        <v>4.2185436996764799E-3</v>
      </c>
      <c r="K559" s="605"/>
      <c r="L559" s="605"/>
      <c r="M559" s="1050" t="s">
        <v>579</v>
      </c>
      <c r="N559" s="1050"/>
      <c r="O559" s="877">
        <v>0.21388516162032756</v>
      </c>
      <c r="P559" s="605"/>
      <c r="Q559" s="605"/>
      <c r="AW559" s="356"/>
      <c r="AX559" s="356"/>
      <c r="AY559" s="356"/>
      <c r="AZ559" s="356"/>
      <c r="BA559" s="358"/>
      <c r="BB559" s="408"/>
      <c r="BC559" s="358"/>
      <c r="BD559" s="358"/>
      <c r="BE559" s="358"/>
      <c r="BF559" s="358"/>
      <c r="BG559" s="358"/>
      <c r="BH559" s="358"/>
      <c r="BI559" s="358"/>
      <c r="BJ559" s="358"/>
      <c r="BK559" s="358"/>
      <c r="BL559" s="358"/>
      <c r="BM559" s="358"/>
      <c r="BN559" s="358"/>
      <c r="BO559" s="358"/>
      <c r="BP559" s="358"/>
      <c r="BQ559" s="358"/>
      <c r="BR559" s="358"/>
      <c r="BS559" s="358"/>
      <c r="BT559" s="358"/>
      <c r="BU559" s="358"/>
      <c r="BV559" s="358"/>
      <c r="BW559" s="358"/>
      <c r="BX559" s="358"/>
      <c r="BY559" s="358"/>
      <c r="BZ559" s="359"/>
      <c r="CA559" s="359"/>
      <c r="CB559" s="359"/>
      <c r="CC559" s="359"/>
      <c r="CD559" s="359"/>
      <c r="CE559" s="359"/>
      <c r="CF559" s="359"/>
      <c r="CG559" s="359"/>
      <c r="CH559" s="359"/>
      <c r="CI559" s="359"/>
      <c r="CJ559" s="359"/>
      <c r="CK559" s="359"/>
      <c r="CL559" s="359"/>
      <c r="CM559" s="359"/>
      <c r="CN559" s="359"/>
      <c r="CO559" s="359"/>
      <c r="CP559" s="359"/>
      <c r="CQ559" s="359"/>
      <c r="CR559" s="359"/>
      <c r="CS559" s="359"/>
      <c r="CT559" s="359"/>
      <c r="CU559" s="359"/>
      <c r="CV559" s="359"/>
      <c r="CW559" s="359"/>
      <c r="CX559" s="359"/>
      <c r="CY559" s="359"/>
      <c r="CZ559" s="359"/>
    </row>
    <row r="560" s="363" customFormat="true" ht="25.15" customHeight="true" x14ac:dyDescent="0.2">
      <c r="C560" s="1049" t="s">
        <v>511</v>
      </c>
      <c r="D560" s="1050"/>
      <c r="E560" s="875">
        <v>5.5094270740582839E-2</v>
      </c>
      <c r="F560" s="605"/>
      <c r="G560" s="605"/>
      <c r="H560" s="1050" t="s">
        <v>579</v>
      </c>
      <c r="I560" s="1050"/>
      <c r="J560" s="876">
        <v>0.17088010944749546</v>
      </c>
      <c r="K560" s="605"/>
      <c r="L560" s="605"/>
      <c r="M560" s="1050" t="s">
        <v>581</v>
      </c>
      <c r="N560" s="1050"/>
      <c r="O560" s="877">
        <v>7.5332588685224244E-2</v>
      </c>
      <c r="P560" s="605"/>
      <c r="Q560" s="605"/>
      <c r="AW560" s="356"/>
      <c r="AX560" s="356"/>
      <c r="AY560" s="356"/>
      <c r="AZ560" s="356"/>
      <c r="BA560" s="358"/>
      <c r="BB560" s="408"/>
      <c r="BC560" s="358"/>
      <c r="BD560" s="358"/>
      <c r="BE560" s="358"/>
      <c r="BF560" s="358"/>
      <c r="BG560" s="358"/>
      <c r="BH560" s="358"/>
      <c r="BI560" s="358"/>
      <c r="BJ560" s="358"/>
      <c r="BK560" s="358"/>
      <c r="BL560" s="358"/>
      <c r="BM560" s="358"/>
      <c r="BN560" s="358"/>
      <c r="BO560" s="358"/>
      <c r="BP560" s="358"/>
      <c r="BQ560" s="358"/>
      <c r="BR560" s="358"/>
      <c r="BS560" s="358"/>
      <c r="BT560" s="358"/>
      <c r="BU560" s="358"/>
      <c r="BV560" s="358"/>
      <c r="BW560" s="358"/>
      <c r="BX560" s="358"/>
      <c r="BY560" s="358"/>
      <c r="BZ560" s="359"/>
      <c r="CA560" s="359"/>
      <c r="CB560" s="359"/>
      <c r="CC560" s="359"/>
      <c r="CD560" s="359"/>
      <c r="CE560" s="359"/>
      <c r="CF560" s="359"/>
      <c r="CG560" s="359"/>
      <c r="CH560" s="359"/>
      <c r="CI560" s="359"/>
      <c r="CJ560" s="359"/>
      <c r="CK560" s="359"/>
      <c r="CL560" s="359"/>
      <c r="CM560" s="359"/>
      <c r="CN560" s="359"/>
      <c r="CO560" s="359"/>
      <c r="CP560" s="359"/>
      <c r="CQ560" s="359"/>
      <c r="CR560" s="359"/>
      <c r="CS560" s="359"/>
      <c r="CT560" s="359"/>
      <c r="CU560" s="359"/>
      <c r="CV560" s="359"/>
      <c r="CW560" s="359"/>
      <c r="CX560" s="359"/>
      <c r="CY560" s="359"/>
      <c r="CZ560" s="359"/>
    </row>
    <row r="561" s="363" customFormat="true" ht="25.15" customHeight="true" x14ac:dyDescent="0.2">
      <c r="C561" s="1049" t="s">
        <v>504</v>
      </c>
      <c r="D561" s="1050"/>
      <c r="E561" s="875">
        <v>9.3896102281854757E-2</v>
      </c>
      <c r="F561" s="605"/>
      <c r="G561" s="605"/>
      <c r="H561" s="1050" t="s">
        <v>581</v>
      </c>
      <c r="I561" s="1050"/>
      <c r="J561" s="876">
        <v>2.1708392819322929E-2</v>
      </c>
      <c r="K561" s="605"/>
      <c r="L561" s="605"/>
      <c r="M561" s="1050" t="s">
        <v>586</v>
      </c>
      <c r="N561" s="1050"/>
      <c r="O561" s="877">
        <v>1.2179760442822441E-2</v>
      </c>
      <c r="P561" s="605"/>
      <c r="Q561" s="605"/>
      <c r="AW561" s="356"/>
      <c r="AX561" s="356"/>
      <c r="AY561" s="356"/>
      <c r="AZ561" s="356"/>
      <c r="BA561" s="358"/>
      <c r="BB561" s="408"/>
      <c r="BC561" s="358"/>
      <c r="BD561" s="358"/>
      <c r="BE561" s="358"/>
      <c r="BF561" s="358"/>
      <c r="BG561" s="358"/>
      <c r="BH561" s="358"/>
      <c r="BI561" s="358"/>
      <c r="BJ561" s="358"/>
      <c r="BK561" s="358"/>
      <c r="BL561" s="358"/>
      <c r="BM561" s="358"/>
      <c r="BN561" s="358"/>
      <c r="BO561" s="358"/>
      <c r="BP561" s="358"/>
      <c r="BQ561" s="358"/>
      <c r="BR561" s="358"/>
      <c r="BS561" s="358"/>
      <c r="BT561" s="358"/>
      <c r="BU561" s="358"/>
      <c r="BV561" s="358"/>
      <c r="BW561" s="358"/>
      <c r="BX561" s="358"/>
      <c r="BY561" s="358"/>
      <c r="BZ561" s="359"/>
      <c r="CA561" s="359"/>
      <c r="CB561" s="359"/>
      <c r="CC561" s="359"/>
      <c r="CD561" s="359"/>
      <c r="CE561" s="359"/>
      <c r="CF561" s="359"/>
      <c r="CG561" s="359"/>
      <c r="CH561" s="359"/>
      <c r="CI561" s="359"/>
      <c r="CJ561" s="359"/>
      <c r="CK561" s="359"/>
      <c r="CL561" s="359"/>
      <c r="CM561" s="359"/>
      <c r="CN561" s="359"/>
      <c r="CO561" s="359"/>
      <c r="CP561" s="359"/>
      <c r="CQ561" s="359"/>
      <c r="CR561" s="359"/>
      <c r="CS561" s="359"/>
      <c r="CT561" s="359"/>
      <c r="CU561" s="359"/>
      <c r="CV561" s="359"/>
      <c r="CW561" s="359"/>
      <c r="CX561" s="359"/>
      <c r="CY561" s="359"/>
      <c r="CZ561" s="359"/>
    </row>
    <row r="562" s="363" customFormat="true" ht="25.15" customHeight="true" x14ac:dyDescent="0.2">
      <c r="C562" s="1049" t="s">
        <v>517</v>
      </c>
      <c r="D562" s="1050"/>
      <c r="E562" s="875">
        <v>2.0402346739437808E-2</v>
      </c>
      <c r="F562" s="605"/>
      <c r="G562" s="605"/>
      <c r="H562" s="1050" t="s">
        <v>586</v>
      </c>
      <c r="I562" s="1050"/>
      <c r="J562" s="876">
        <v>2.3832067688919021E-2</v>
      </c>
      <c r="K562" s="605"/>
      <c r="L562" s="605"/>
      <c r="M562" s="1050" t="s">
        <v>589</v>
      </c>
      <c r="N562" s="1050"/>
      <c r="O562" s="877">
        <v>1.0421461902444402E-2</v>
      </c>
      <c r="P562" s="605"/>
      <c r="Q562" s="605"/>
      <c r="AW562" s="356"/>
      <c r="AX562" s="356"/>
      <c r="AY562" s="356"/>
      <c r="AZ562" s="356"/>
      <c r="BA562" s="358"/>
      <c r="BB562" s="408"/>
      <c r="BC562" s="358"/>
      <c r="BD562" s="358"/>
      <c r="BE562" s="358"/>
      <c r="BF562" s="358"/>
      <c r="BG562" s="358"/>
      <c r="BH562" s="358"/>
      <c r="BI562" s="358"/>
      <c r="BJ562" s="358"/>
      <c r="BK562" s="358"/>
      <c r="BL562" s="358"/>
      <c r="BM562" s="358"/>
      <c r="BN562" s="358"/>
      <c r="BO562" s="358"/>
      <c r="BP562" s="358"/>
      <c r="BQ562" s="358"/>
      <c r="BR562" s="358"/>
      <c r="BS562" s="358"/>
      <c r="BT562" s="358"/>
      <c r="BU562" s="358"/>
      <c r="BV562" s="358"/>
      <c r="BW562" s="358"/>
      <c r="BX562" s="358"/>
      <c r="BY562" s="358"/>
      <c r="BZ562" s="359"/>
      <c r="CA562" s="359"/>
      <c r="CB562" s="359"/>
      <c r="CC562" s="359"/>
      <c r="CD562" s="359"/>
      <c r="CE562" s="359"/>
      <c r="CF562" s="359"/>
      <c r="CG562" s="359"/>
      <c r="CH562" s="359"/>
      <c r="CI562" s="359"/>
      <c r="CJ562" s="359"/>
      <c r="CK562" s="359"/>
      <c r="CL562" s="359"/>
      <c r="CM562" s="359"/>
      <c r="CN562" s="359"/>
      <c r="CO562" s="359"/>
      <c r="CP562" s="359"/>
      <c r="CQ562" s="359"/>
      <c r="CR562" s="359"/>
      <c r="CS562" s="359"/>
      <c r="CT562" s="359"/>
      <c r="CU562" s="359"/>
      <c r="CV562" s="359"/>
      <c r="CW562" s="359"/>
      <c r="CX562" s="359"/>
      <c r="CY562" s="359"/>
      <c r="CZ562" s="359"/>
    </row>
    <row r="563" s="363" customFormat="true" ht="25.15" customHeight="true" x14ac:dyDescent="0.2">
      <c r="C563" s="1049" t="s">
        <v>262</v>
      </c>
      <c r="D563" s="1050"/>
      <c r="E563" s="875">
        <v>2.0198496744986178E-3</v>
      </c>
      <c r="F563" s="605"/>
      <c r="G563" s="605"/>
      <c r="H563" s="1050" t="s">
        <v>589</v>
      </c>
      <c r="I563" s="1050"/>
      <c r="J563" s="876">
        <v>1.0348013566803706E-2</v>
      </c>
      <c r="K563" s="605"/>
      <c r="L563" s="605"/>
      <c r="M563" s="1050" t="s">
        <v>580</v>
      </c>
      <c r="N563" s="1050"/>
      <c r="O563" s="877">
        <v>0.12364392546767618</v>
      </c>
      <c r="P563" s="605"/>
      <c r="Q563" s="605"/>
      <c r="AW563" s="356"/>
      <c r="AX563" s="356"/>
      <c r="AY563" s="356"/>
      <c r="AZ563" s="356"/>
      <c r="BA563" s="358"/>
      <c r="BB563" s="408"/>
      <c r="BC563" s="358"/>
      <c r="BD563" s="358"/>
      <c r="BE563" s="358"/>
      <c r="BF563" s="358"/>
      <c r="BG563" s="358"/>
      <c r="BH563" s="358"/>
      <c r="BI563" s="358"/>
      <c r="BJ563" s="358"/>
      <c r="BK563" s="358"/>
      <c r="BL563" s="358"/>
      <c r="BM563" s="358"/>
      <c r="BN563" s="358"/>
      <c r="BO563" s="358"/>
      <c r="BP563" s="358"/>
      <c r="BQ563" s="358"/>
      <c r="BR563" s="358"/>
      <c r="BS563" s="358"/>
      <c r="BT563" s="358"/>
      <c r="BU563" s="358"/>
      <c r="BV563" s="358"/>
      <c r="BW563" s="358"/>
      <c r="BX563" s="358"/>
      <c r="BY563" s="358"/>
      <c r="BZ563" s="359"/>
      <c r="CA563" s="359"/>
      <c r="CB563" s="359"/>
      <c r="CC563" s="359"/>
      <c r="CD563" s="359"/>
      <c r="CE563" s="359"/>
      <c r="CF563" s="359"/>
      <c r="CG563" s="359"/>
      <c r="CH563" s="359"/>
      <c r="CI563" s="359"/>
      <c r="CJ563" s="359"/>
      <c r="CK563" s="359"/>
      <c r="CL563" s="359"/>
      <c r="CM563" s="359"/>
      <c r="CN563" s="359"/>
      <c r="CO563" s="359"/>
      <c r="CP563" s="359"/>
      <c r="CQ563" s="359"/>
      <c r="CR563" s="359"/>
      <c r="CS563" s="359"/>
      <c r="CT563" s="359"/>
      <c r="CU563" s="359"/>
      <c r="CV563" s="359"/>
      <c r="CW563" s="359"/>
      <c r="CX563" s="359"/>
      <c r="CY563" s="359"/>
      <c r="CZ563" s="359"/>
    </row>
    <row r="564" s="363" customFormat="true" ht="25.15" customHeight="true" x14ac:dyDescent="0.2">
      <c r="C564" s="1049" t="s">
        <v>592</v>
      </c>
      <c r="D564" s="1050"/>
      <c r="E564" s="875">
        <v>-3.8095239713514897E-3</v>
      </c>
      <c r="F564" s="605"/>
      <c r="G564" s="605"/>
      <c r="H564" s="1050" t="s">
        <v>580</v>
      </c>
      <c r="I564" s="1050"/>
      <c r="J564" s="876">
        <v>0.12828878011334921</v>
      </c>
      <c r="K564" s="605"/>
      <c r="L564" s="605"/>
      <c r="M564" s="1050" t="s">
        <v>583</v>
      </c>
      <c r="N564" s="1050"/>
      <c r="O564" s="877">
        <v>7.2882077409706827E-2</v>
      </c>
      <c r="P564" s="605"/>
      <c r="Q564" s="605"/>
      <c r="AW564" s="356"/>
      <c r="AX564" s="356"/>
      <c r="AY564" s="356"/>
      <c r="AZ564" s="356"/>
      <c r="BA564" s="358"/>
      <c r="BB564" s="408"/>
      <c r="BC564" s="358"/>
      <c r="BD564" s="358"/>
      <c r="BE564" s="358"/>
      <c r="BF564" s="358"/>
      <c r="BG564" s="358"/>
      <c r="BH564" s="358"/>
      <c r="BI564" s="358"/>
      <c r="BJ564" s="358"/>
      <c r="BK564" s="358"/>
      <c r="BL564" s="358"/>
      <c r="BM564" s="358"/>
      <c r="BN564" s="358"/>
      <c r="BO564" s="358"/>
      <c r="BP564" s="358"/>
      <c r="BQ564" s="358"/>
      <c r="BR564" s="358"/>
      <c r="BS564" s="358"/>
      <c r="BT564" s="358"/>
      <c r="BU564" s="358"/>
      <c r="BV564" s="358"/>
      <c r="BW564" s="358"/>
      <c r="BX564" s="358"/>
      <c r="BY564" s="358"/>
      <c r="BZ564" s="359"/>
      <c r="CA564" s="359"/>
      <c r="CB564" s="359"/>
      <c r="CC564" s="359"/>
      <c r="CD564" s="359"/>
      <c r="CE564" s="359"/>
      <c r="CF564" s="359"/>
      <c r="CG564" s="359"/>
      <c r="CH564" s="359"/>
      <c r="CI564" s="359"/>
      <c r="CJ564" s="359"/>
      <c r="CK564" s="359"/>
      <c r="CL564" s="359"/>
      <c r="CM564" s="359"/>
      <c r="CN564" s="359"/>
      <c r="CO564" s="359"/>
      <c r="CP564" s="359"/>
      <c r="CQ564" s="359"/>
      <c r="CR564" s="359"/>
      <c r="CS564" s="359"/>
      <c r="CT564" s="359"/>
      <c r="CU564" s="359"/>
      <c r="CV564" s="359"/>
      <c r="CW564" s="359"/>
      <c r="CX564" s="359"/>
      <c r="CY564" s="359"/>
      <c r="CZ564" s="359"/>
    </row>
    <row r="565" s="363" customFormat="true" ht="25.15" customHeight="true" x14ac:dyDescent="0.2">
      <c r="C565" s="1049" t="s">
        <v>539</v>
      </c>
      <c r="D565" s="1050"/>
      <c r="E565" s="875">
        <v>-2.8661138875029483E-3</v>
      </c>
      <c r="F565" s="605"/>
      <c r="G565" s="605"/>
      <c r="H565" s="1050" t="s">
        <v>583</v>
      </c>
      <c r="I565" s="1050"/>
      <c r="J565" s="876">
        <v>4.1591432608521293E-2</v>
      </c>
      <c r="K565" s="605"/>
      <c r="L565" s="605"/>
      <c r="M565" s="1050" t="s">
        <v>582</v>
      </c>
      <c r="N565" s="1050"/>
      <c r="O565" s="877">
        <v>7.9663083549651972E-2</v>
      </c>
      <c r="P565" s="605"/>
      <c r="Q565" s="605"/>
      <c r="AW565" s="356"/>
      <c r="AX565" s="356"/>
      <c r="AY565" s="356"/>
      <c r="AZ565" s="356"/>
      <c r="BA565" s="358"/>
      <c r="BB565" s="408"/>
      <c r="BC565" s="358"/>
      <c r="BD565" s="358"/>
      <c r="BE565" s="358"/>
      <c r="BF565" s="358"/>
      <c r="BG565" s="358"/>
      <c r="BH565" s="358"/>
      <c r="BI565" s="358"/>
      <c r="BJ565" s="358"/>
      <c r="BK565" s="358"/>
      <c r="BL565" s="358"/>
      <c r="BM565" s="358"/>
      <c r="BN565" s="358"/>
      <c r="BO565" s="358"/>
      <c r="BP565" s="358"/>
      <c r="BQ565" s="358"/>
      <c r="BR565" s="358"/>
      <c r="BS565" s="358"/>
      <c r="BT565" s="358"/>
      <c r="BU565" s="358"/>
      <c r="BV565" s="358"/>
      <c r="BW565" s="358"/>
      <c r="BX565" s="358"/>
      <c r="BY565" s="358"/>
      <c r="BZ565" s="359"/>
      <c r="CA565" s="359"/>
      <c r="CB565" s="359"/>
      <c r="CC565" s="359"/>
      <c r="CD565" s="359"/>
      <c r="CE565" s="359"/>
      <c r="CF565" s="359"/>
      <c r="CG565" s="359"/>
      <c r="CH565" s="359"/>
      <c r="CI565" s="359"/>
      <c r="CJ565" s="359"/>
      <c r="CK565" s="359"/>
      <c r="CL565" s="359"/>
      <c r="CM565" s="359"/>
      <c r="CN565" s="359"/>
      <c r="CO565" s="359"/>
      <c r="CP565" s="359"/>
      <c r="CQ565" s="359"/>
      <c r="CR565" s="359"/>
      <c r="CS565" s="359"/>
      <c r="CT565" s="359"/>
      <c r="CU565" s="359"/>
      <c r="CV565" s="359"/>
      <c r="CW565" s="359"/>
      <c r="CX565" s="359"/>
      <c r="CY565" s="359"/>
      <c r="CZ565" s="359"/>
    </row>
    <row r="566" s="363" customFormat="true" ht="25.15" customHeight="true" x14ac:dyDescent="0.2">
      <c r="C566" s="1049" t="s">
        <v>528</v>
      </c>
      <c r="D566" s="1050"/>
      <c r="E566" s="875">
        <v>-1.5331923359148777E-2</v>
      </c>
      <c r="F566" s="605"/>
      <c r="G566" s="605"/>
      <c r="H566" s="1050" t="s">
        <v>582</v>
      </c>
      <c r="I566" s="1050"/>
      <c r="J566" s="876">
        <v>7.9730739409834786E-2</v>
      </c>
      <c r="K566" s="605"/>
      <c r="L566" s="605"/>
      <c r="M566" s="1050" t="s">
        <v>585</v>
      </c>
      <c r="N566" s="1050"/>
      <c r="O566" s="877">
        <v>1.6463342970344394E-2</v>
      </c>
      <c r="P566" s="605"/>
      <c r="Q566" s="605"/>
      <c r="AW566" s="356"/>
      <c r="AX566" s="356"/>
      <c r="AY566" s="356"/>
      <c r="AZ566" s="356"/>
      <c r="BA566" s="358"/>
      <c r="BB566" s="408"/>
      <c r="BC566" s="358"/>
      <c r="BD566" s="358"/>
      <c r="BE566" s="358"/>
      <c r="BF566" s="358"/>
      <c r="BG566" s="358"/>
      <c r="BH566" s="358"/>
      <c r="BI566" s="358"/>
      <c r="BJ566" s="358"/>
      <c r="BK566" s="358"/>
      <c r="BL566" s="358"/>
      <c r="BM566" s="358"/>
      <c r="BN566" s="358"/>
      <c r="BO566" s="358"/>
      <c r="BP566" s="358"/>
      <c r="BQ566" s="358"/>
      <c r="BR566" s="358"/>
      <c r="BS566" s="358"/>
      <c r="BT566" s="358"/>
      <c r="BU566" s="358"/>
      <c r="BV566" s="358"/>
      <c r="BW566" s="358"/>
      <c r="BX566" s="358"/>
      <c r="BY566" s="358"/>
      <c r="BZ566" s="359"/>
      <c r="CA566" s="359"/>
      <c r="CB566" s="359"/>
      <c r="CC566" s="359"/>
      <c r="CD566" s="359"/>
      <c r="CE566" s="359"/>
      <c r="CF566" s="359"/>
      <c r="CG566" s="359"/>
      <c r="CH566" s="359"/>
      <c r="CI566" s="359"/>
      <c r="CJ566" s="359"/>
      <c r="CK566" s="359"/>
      <c r="CL566" s="359"/>
      <c r="CM566" s="359"/>
      <c r="CN566" s="359"/>
      <c r="CO566" s="359"/>
      <c r="CP566" s="359"/>
      <c r="CQ566" s="359"/>
      <c r="CR566" s="359"/>
      <c r="CS566" s="359"/>
      <c r="CT566" s="359"/>
      <c r="CU566" s="359"/>
      <c r="CV566" s="359"/>
      <c r="CW566" s="359"/>
      <c r="CX566" s="359"/>
      <c r="CY566" s="359"/>
      <c r="CZ566" s="359"/>
    </row>
    <row r="567" s="363" customFormat="true" ht="25.15" customHeight="true" x14ac:dyDescent="0.2">
      <c r="C567" s="1049" t="s">
        <v>513</v>
      </c>
      <c r="D567" s="1050"/>
      <c r="E567" s="875">
        <v>-5.0169833248639925E-2</v>
      </c>
      <c r="F567" s="605"/>
      <c r="G567" s="605"/>
      <c r="H567" s="1050" t="s">
        <v>585</v>
      </c>
      <c r="I567" s="1050"/>
      <c r="J567" s="876">
        <v>7.505297794465042E-2</v>
      </c>
      <c r="K567" s="605"/>
      <c r="L567" s="605"/>
      <c r="M567" s="1050" t="s">
        <v>521</v>
      </c>
      <c r="N567" s="1050"/>
      <c r="O567" s="877">
        <v>8.0740104595749109E-4</v>
      </c>
      <c r="P567" s="605"/>
      <c r="Q567" s="605"/>
      <c r="AW567" s="356"/>
      <c r="AX567" s="356"/>
      <c r="AY567" s="356"/>
      <c r="AZ567" s="356"/>
      <c r="BA567" s="358"/>
      <c r="BB567" s="408"/>
      <c r="BC567" s="358"/>
      <c r="BD567" s="358"/>
      <c r="BE567" s="358"/>
      <c r="BF567" s="358"/>
      <c r="BG567" s="358"/>
      <c r="BH567" s="358"/>
      <c r="BI567" s="358"/>
      <c r="BJ567" s="358"/>
      <c r="BK567" s="358"/>
      <c r="BL567" s="358"/>
      <c r="BM567" s="358"/>
      <c r="BN567" s="358"/>
      <c r="BO567" s="358"/>
      <c r="BP567" s="358"/>
      <c r="BQ567" s="358"/>
      <c r="BR567" s="358"/>
      <c r="BS567" s="358"/>
      <c r="BT567" s="358"/>
      <c r="BU567" s="358"/>
      <c r="BV567" s="358"/>
      <c r="BW567" s="358"/>
      <c r="BX567" s="358"/>
      <c r="BY567" s="358"/>
      <c r="BZ567" s="359"/>
      <c r="CA567" s="359"/>
      <c r="CB567" s="359"/>
      <c r="CC567" s="359"/>
      <c r="CD567" s="359"/>
      <c r="CE567" s="359"/>
      <c r="CF567" s="359"/>
      <c r="CG567" s="359"/>
      <c r="CH567" s="359"/>
      <c r="CI567" s="359"/>
      <c r="CJ567" s="359"/>
      <c r="CK567" s="359"/>
      <c r="CL567" s="359"/>
      <c r="CM567" s="359"/>
      <c r="CN567" s="359"/>
      <c r="CO567" s="359"/>
      <c r="CP567" s="359"/>
      <c r="CQ567" s="359"/>
      <c r="CR567" s="359"/>
      <c r="CS567" s="359"/>
      <c r="CT567" s="359"/>
      <c r="CU567" s="359"/>
      <c r="CV567" s="359"/>
      <c r="CW567" s="359"/>
      <c r="CX567" s="359"/>
      <c r="CY567" s="359"/>
      <c r="CZ567" s="359"/>
    </row>
    <row r="568" s="363" customFormat="true" ht="25.15" customHeight="true" x14ac:dyDescent="0.2">
      <c r="C568" s="1049" t="s">
        <v>549</v>
      </c>
      <c r="D568" s="1050"/>
      <c r="E568" s="875">
        <v>-6.4725044622521346E-3</v>
      </c>
      <c r="F568" s="605"/>
      <c r="G568" s="605"/>
      <c r="H568" s="1050" t="s">
        <v>521</v>
      </c>
      <c r="I568" s="1050"/>
      <c r="J568" s="876">
        <v>4.2807041224104884E-2</v>
      </c>
      <c r="K568" s="605"/>
      <c r="L568" s="605"/>
      <c r="M568" s="1050" t="s">
        <v>540</v>
      </c>
      <c r="N568" s="1050"/>
      <c r="O568" s="877">
        <v>3.7308097091859403E-4</v>
      </c>
      <c r="P568" s="605"/>
      <c r="Q568" s="605"/>
      <c r="AW568" s="356"/>
      <c r="AX568" s="356"/>
      <c r="AY568" s="356"/>
      <c r="AZ568" s="356"/>
      <c r="BA568" s="358"/>
      <c r="BB568" s="408"/>
      <c r="BC568" s="358"/>
      <c r="BD568" s="358"/>
      <c r="BE568" s="358"/>
      <c r="BF568" s="358"/>
      <c r="BG568" s="358"/>
      <c r="BH568" s="358"/>
      <c r="BI568" s="358"/>
      <c r="BJ568" s="358"/>
      <c r="BK568" s="358"/>
      <c r="BL568" s="358"/>
      <c r="BM568" s="358"/>
      <c r="BN568" s="358"/>
      <c r="BO568" s="358"/>
      <c r="BP568" s="358"/>
      <c r="BQ568" s="358"/>
      <c r="BR568" s="358"/>
      <c r="BS568" s="358"/>
      <c r="BT568" s="358"/>
      <c r="BU568" s="358"/>
      <c r="BV568" s="358"/>
      <c r="BW568" s="358"/>
      <c r="BX568" s="358"/>
      <c r="BY568" s="358"/>
      <c r="BZ568" s="359"/>
      <c r="CA568" s="359"/>
      <c r="CB568" s="359"/>
      <c r="CC568" s="359"/>
      <c r="CD568" s="359"/>
      <c r="CE568" s="359"/>
      <c r="CF568" s="359"/>
      <c r="CG568" s="359"/>
      <c r="CH568" s="359"/>
      <c r="CI568" s="359"/>
      <c r="CJ568" s="359"/>
      <c r="CK568" s="359"/>
      <c r="CL568" s="359"/>
      <c r="CM568" s="359"/>
      <c r="CN568" s="359"/>
      <c r="CO568" s="359"/>
      <c r="CP568" s="359"/>
      <c r="CQ568" s="359"/>
      <c r="CR568" s="359"/>
      <c r="CS568" s="359"/>
      <c r="CT568" s="359"/>
      <c r="CU568" s="359"/>
      <c r="CV568" s="359"/>
      <c r="CW568" s="359"/>
      <c r="CX568" s="359"/>
      <c r="CY568" s="359"/>
      <c r="CZ568" s="359"/>
    </row>
    <row r="569" s="363" customFormat="true" ht="25.15" customHeight="true" x14ac:dyDescent="0.2">
      <c r="C569" s="1049" t="s">
        <v>547</v>
      </c>
      <c r="D569" s="1050"/>
      <c r="E569" s="875">
        <v>-2.5408899299611877E-3</v>
      </c>
      <c r="F569" s="605"/>
      <c r="G569" s="605"/>
      <c r="H569" s="1050" t="s">
        <v>540</v>
      </c>
      <c r="I569" s="1050"/>
      <c r="J569" s="876">
        <v>3.1240512440366495E-2</v>
      </c>
      <c r="K569" s="605"/>
      <c r="L569" s="605"/>
      <c r="M569" s="1050" t="s">
        <v>555</v>
      </c>
      <c r="N569" s="1050"/>
      <c r="O569" s="877">
        <v>4.2500757043370183E-2</v>
      </c>
      <c r="P569" s="605"/>
      <c r="Q569" s="605"/>
      <c r="AW569" s="356"/>
      <c r="AX569" s="356"/>
      <c r="AY569" s="356"/>
      <c r="AZ569" s="356"/>
      <c r="BA569" s="358"/>
      <c r="BB569" s="408"/>
      <c r="BC569" s="358"/>
      <c r="BD569" s="358"/>
      <c r="BE569" s="358"/>
      <c r="BF569" s="358"/>
      <c r="BG569" s="358"/>
      <c r="BH569" s="358"/>
      <c r="BI569" s="358"/>
      <c r="BJ569" s="358"/>
      <c r="BK569" s="358"/>
      <c r="BL569" s="358"/>
      <c r="BM569" s="358"/>
      <c r="BN569" s="358"/>
      <c r="BO569" s="358"/>
      <c r="BP569" s="358"/>
      <c r="BQ569" s="358"/>
      <c r="BR569" s="358"/>
      <c r="BS569" s="358"/>
      <c r="BT569" s="358"/>
      <c r="BU569" s="358"/>
      <c r="BV569" s="358"/>
      <c r="BW569" s="358"/>
      <c r="BX569" s="358"/>
      <c r="BY569" s="358"/>
      <c r="BZ569" s="359"/>
      <c r="CA569" s="359"/>
      <c r="CB569" s="359"/>
      <c r="CC569" s="359"/>
      <c r="CD569" s="359"/>
      <c r="CE569" s="359"/>
      <c r="CF569" s="359"/>
      <c r="CG569" s="359"/>
      <c r="CH569" s="359"/>
      <c r="CI569" s="359"/>
      <c r="CJ569" s="359"/>
      <c r="CK569" s="359"/>
      <c r="CL569" s="359"/>
      <c r="CM569" s="359"/>
      <c r="CN569" s="359"/>
      <c r="CO569" s="359"/>
      <c r="CP569" s="359"/>
      <c r="CQ569" s="359"/>
      <c r="CR569" s="359"/>
      <c r="CS569" s="359"/>
      <c r="CT569" s="359"/>
      <c r="CU569" s="359"/>
      <c r="CV569" s="359"/>
      <c r="CW569" s="359"/>
      <c r="CX569" s="359"/>
      <c r="CY569" s="359"/>
      <c r="CZ569" s="359"/>
    </row>
    <row r="570" s="363" customFormat="true" ht="25.15" customHeight="true" x14ac:dyDescent="0.2">
      <c r="C570" s="1049" t="s">
        <v>514</v>
      </c>
      <c r="D570" s="1050"/>
      <c r="E570" s="875">
        <v>5.9347030777236562E-2</v>
      </c>
      <c r="F570" s="605"/>
      <c r="G570" s="605"/>
      <c r="H570" s="1050" t="s">
        <v>555</v>
      </c>
      <c r="I570" s="1050"/>
      <c r="J570" s="876">
        <v>2.4715072265779806E-2</v>
      </c>
      <c r="K570" s="605"/>
      <c r="L570" s="605"/>
      <c r="M570" s="1050" t="s">
        <v>516</v>
      </c>
      <c r="N570" s="1050"/>
      <c r="O570" s="877">
        <v>0.11304117705028395</v>
      </c>
      <c r="P570" s="605"/>
      <c r="Q570" s="605"/>
      <c r="AW570" s="356"/>
      <c r="AX570" s="356"/>
      <c r="AY570" s="356"/>
      <c r="AZ570" s="356"/>
      <c r="BA570" s="358"/>
      <c r="BB570" s="408"/>
      <c r="BC570" s="358"/>
      <c r="BD570" s="358"/>
      <c r="BE570" s="358"/>
      <c r="BF570" s="358"/>
      <c r="BG570" s="358"/>
      <c r="BH570" s="358"/>
      <c r="BI570" s="358"/>
      <c r="BJ570" s="358"/>
      <c r="BK570" s="358"/>
      <c r="BL570" s="358"/>
      <c r="BM570" s="358"/>
      <c r="BN570" s="358"/>
      <c r="BO570" s="358"/>
      <c r="BP570" s="358"/>
      <c r="BQ570" s="358"/>
      <c r="BR570" s="358"/>
      <c r="BS570" s="358"/>
      <c r="BT570" s="358"/>
      <c r="BU570" s="358"/>
      <c r="BV570" s="358"/>
      <c r="BW570" s="358"/>
      <c r="BX570" s="358"/>
      <c r="BY570" s="358"/>
      <c r="BZ570" s="359"/>
      <c r="CA570" s="359"/>
      <c r="CB570" s="359"/>
      <c r="CC570" s="359"/>
      <c r="CD570" s="359"/>
      <c r="CE570" s="359"/>
      <c r="CF570" s="359"/>
      <c r="CG570" s="359"/>
      <c r="CH570" s="359"/>
      <c r="CI570" s="359"/>
      <c r="CJ570" s="359"/>
      <c r="CK570" s="359"/>
      <c r="CL570" s="359"/>
      <c r="CM570" s="359"/>
      <c r="CN570" s="359"/>
      <c r="CO570" s="359"/>
      <c r="CP570" s="359"/>
      <c r="CQ570" s="359"/>
      <c r="CR570" s="359"/>
      <c r="CS570" s="359"/>
      <c r="CT570" s="359"/>
      <c r="CU570" s="359"/>
      <c r="CV570" s="359"/>
      <c r="CW570" s="359"/>
      <c r="CX570" s="359"/>
      <c r="CY570" s="359"/>
      <c r="CZ570" s="359"/>
    </row>
    <row r="571" s="363" customFormat="true" ht="25.15" customHeight="true" x14ac:dyDescent="0.2">
      <c r="C571" s="1049" t="s">
        <v>524</v>
      </c>
      <c r="D571" s="1050"/>
      <c r="E571" s="875">
        <v>1.2670417176216461E-2</v>
      </c>
      <c r="F571" s="605"/>
      <c r="G571" s="605"/>
      <c r="H571" s="1050" t="s">
        <v>516</v>
      </c>
      <c r="I571" s="1050"/>
      <c r="J571" s="876">
        <v>0.19516065069700086</v>
      </c>
      <c r="K571" s="605"/>
      <c r="L571" s="605"/>
      <c r="M571" s="1050" t="s">
        <v>552</v>
      </c>
      <c r="N571" s="1050"/>
      <c r="O571" s="877">
        <v>9.110708098400342E-3</v>
      </c>
      <c r="P571" s="605"/>
      <c r="Q571" s="605"/>
      <c r="AW571" s="356"/>
      <c r="AX571" s="356"/>
      <c r="AY571" s="356"/>
      <c r="AZ571" s="356"/>
      <c r="BA571" s="358"/>
      <c r="BB571" s="408"/>
      <c r="BC571" s="358"/>
      <c r="BD571" s="358"/>
      <c r="BE571" s="358"/>
      <c r="BF571" s="358"/>
      <c r="BG571" s="358"/>
      <c r="BH571" s="358"/>
      <c r="BI571" s="358"/>
      <c r="BJ571" s="358"/>
      <c r="BK571" s="358"/>
      <c r="BL571" s="358"/>
      <c r="BM571" s="358"/>
      <c r="BN571" s="358"/>
      <c r="BO571" s="358"/>
      <c r="BP571" s="358"/>
      <c r="BQ571" s="358"/>
      <c r="BR571" s="358"/>
      <c r="BS571" s="358"/>
      <c r="BT571" s="358"/>
      <c r="BU571" s="358"/>
      <c r="BV571" s="358"/>
      <c r="BW571" s="358"/>
      <c r="BX571" s="358"/>
      <c r="BY571" s="358"/>
      <c r="BZ571" s="359"/>
      <c r="CA571" s="359"/>
      <c r="CB571" s="359"/>
      <c r="CC571" s="359"/>
      <c r="CD571" s="359"/>
      <c r="CE571" s="359"/>
      <c r="CF571" s="359"/>
      <c r="CG571" s="359"/>
      <c r="CH571" s="359"/>
      <c r="CI571" s="359"/>
      <c r="CJ571" s="359"/>
      <c r="CK571" s="359"/>
      <c r="CL571" s="359"/>
      <c r="CM571" s="359"/>
      <c r="CN571" s="359"/>
      <c r="CO571" s="359"/>
      <c r="CP571" s="359"/>
      <c r="CQ571" s="359"/>
      <c r="CR571" s="359"/>
      <c r="CS571" s="359"/>
      <c r="CT571" s="359"/>
      <c r="CU571" s="359"/>
      <c r="CV571" s="359"/>
      <c r="CW571" s="359"/>
      <c r="CX571" s="359"/>
      <c r="CY571" s="359"/>
      <c r="CZ571" s="359"/>
    </row>
    <row r="572" s="363" customFormat="true" ht="25.15" customHeight="true" x14ac:dyDescent="0.2">
      <c r="C572" s="1049" t="s">
        <v>512</v>
      </c>
      <c r="D572" s="1050"/>
      <c r="E572" s="875">
        <v>-4.2855168327304717E-2</v>
      </c>
      <c r="F572" s="605"/>
      <c r="G572" s="605"/>
      <c r="H572" s="1050" t="s">
        <v>552</v>
      </c>
      <c r="I572" s="1050"/>
      <c r="J572" s="876">
        <v>8.4955017301674735E-2</v>
      </c>
      <c r="K572" s="605"/>
      <c r="L572" s="605"/>
      <c r="M572" s="1050" t="s">
        <v>542</v>
      </c>
      <c r="N572" s="1050"/>
      <c r="O572" s="877">
        <v>1.4226195194957049E-2</v>
      </c>
      <c r="P572" s="605"/>
      <c r="Q572" s="605"/>
      <c r="AW572" s="356"/>
      <c r="AX572" s="356"/>
      <c r="AY572" s="356"/>
      <c r="AZ572" s="356"/>
      <c r="BA572" s="358"/>
      <c r="BB572" s="408"/>
      <c r="BC572" s="358"/>
      <c r="BD572" s="358"/>
      <c r="BE572" s="358"/>
      <c r="BF572" s="358"/>
      <c r="BG572" s="358"/>
      <c r="BH572" s="358"/>
      <c r="BI572" s="358"/>
      <c r="BJ572" s="358"/>
      <c r="BK572" s="358"/>
      <c r="BL572" s="358"/>
      <c r="BM572" s="358"/>
      <c r="BN572" s="358"/>
      <c r="BO572" s="358"/>
      <c r="BP572" s="358"/>
      <c r="BQ572" s="358"/>
      <c r="BR572" s="358"/>
      <c r="BS572" s="358"/>
      <c r="BT572" s="358"/>
      <c r="BU572" s="358"/>
      <c r="BV572" s="358"/>
      <c r="BW572" s="358"/>
      <c r="BX572" s="358"/>
      <c r="BY572" s="358"/>
      <c r="BZ572" s="359"/>
      <c r="CA572" s="359"/>
      <c r="CB572" s="359"/>
      <c r="CC572" s="359"/>
      <c r="CD572" s="359"/>
      <c r="CE572" s="359"/>
      <c r="CF572" s="359"/>
      <c r="CG572" s="359"/>
      <c r="CH572" s="359"/>
      <c r="CI572" s="359"/>
      <c r="CJ572" s="359"/>
      <c r="CK572" s="359"/>
      <c r="CL572" s="359"/>
      <c r="CM572" s="359"/>
      <c r="CN572" s="359"/>
      <c r="CO572" s="359"/>
      <c r="CP572" s="359"/>
      <c r="CQ572" s="359"/>
      <c r="CR572" s="359"/>
      <c r="CS572" s="359"/>
      <c r="CT572" s="359"/>
      <c r="CU572" s="359"/>
      <c r="CV572" s="359"/>
      <c r="CW572" s="359"/>
      <c r="CX572" s="359"/>
      <c r="CY572" s="359"/>
      <c r="CZ572" s="359"/>
    </row>
    <row r="573" s="363" customFormat="true" ht="25.15" customHeight="true" x14ac:dyDescent="0.2">
      <c r="C573" s="1049" t="s">
        <v>220</v>
      </c>
      <c r="D573" s="1050"/>
      <c r="E573" s="875">
        <v>5.4926291917669467E-3</v>
      </c>
      <c r="F573" s="605"/>
      <c r="G573" s="605"/>
      <c r="H573" s="1050" t="s">
        <v>542</v>
      </c>
      <c r="I573" s="1050"/>
      <c r="J573" s="876">
        <v>4.4904359871517578E-2</v>
      </c>
      <c r="K573" s="605"/>
      <c r="L573" s="605"/>
      <c r="M573" s="1050" t="s">
        <v>526</v>
      </c>
      <c r="N573" s="1050"/>
      <c r="O573" s="877">
        <v>8.3350472312688384E-2</v>
      </c>
      <c r="P573" s="605"/>
      <c r="Q573" s="605"/>
      <c r="AW573" s="356"/>
      <c r="AX573" s="356"/>
      <c r="AY573" s="356"/>
      <c r="AZ573" s="356"/>
      <c r="BA573" s="358"/>
      <c r="BB573" s="408"/>
      <c r="BC573" s="358"/>
      <c r="BD573" s="358"/>
      <c r="BE573" s="358"/>
      <c r="BF573" s="358"/>
      <c r="BG573" s="358"/>
      <c r="BH573" s="358"/>
      <c r="BI573" s="358"/>
      <c r="BJ573" s="358"/>
      <c r="BK573" s="358"/>
      <c r="BL573" s="358"/>
      <c r="BM573" s="358"/>
      <c r="BN573" s="358"/>
      <c r="BO573" s="358"/>
      <c r="BP573" s="358"/>
      <c r="BQ573" s="358"/>
      <c r="BR573" s="358"/>
      <c r="BS573" s="358"/>
      <c r="BT573" s="358"/>
      <c r="BU573" s="358"/>
      <c r="BV573" s="358"/>
      <c r="BW573" s="358"/>
      <c r="BX573" s="358"/>
      <c r="BY573" s="358"/>
      <c r="BZ573" s="359"/>
      <c r="CA573" s="359"/>
      <c r="CB573" s="359"/>
      <c r="CC573" s="359"/>
      <c r="CD573" s="359"/>
      <c r="CE573" s="359"/>
      <c r="CF573" s="359"/>
      <c r="CG573" s="359"/>
      <c r="CH573" s="359"/>
      <c r="CI573" s="359"/>
      <c r="CJ573" s="359"/>
      <c r="CK573" s="359"/>
      <c r="CL573" s="359"/>
      <c r="CM573" s="359"/>
      <c r="CN573" s="359"/>
      <c r="CO573" s="359"/>
      <c r="CP573" s="359"/>
      <c r="CQ573" s="359"/>
      <c r="CR573" s="359"/>
      <c r="CS573" s="359"/>
      <c r="CT573" s="359"/>
      <c r="CU573" s="359"/>
      <c r="CV573" s="359"/>
      <c r="CW573" s="359"/>
      <c r="CX573" s="359"/>
      <c r="CY573" s="359"/>
      <c r="CZ573" s="359"/>
    </row>
    <row r="574" s="363" customFormat="true" ht="25.15" customHeight="true" x14ac:dyDescent="0.2">
      <c r="C574" s="1049" t="s">
        <v>506</v>
      </c>
      <c r="D574" s="1050"/>
      <c r="E574" s="875">
        <v>6.1215386211228746E-2</v>
      </c>
      <c r="F574" s="605"/>
      <c r="G574" s="605"/>
      <c r="H574" s="1050" t="s">
        <v>526</v>
      </c>
      <c r="I574" s="1050"/>
      <c r="J574" s="876">
        <v>6.2653604153586867E-2</v>
      </c>
      <c r="K574" s="605"/>
      <c r="L574" s="605"/>
      <c r="M574" s="1050" t="s">
        <v>557</v>
      </c>
      <c r="N574" s="1050"/>
      <c r="O574" s="877">
        <v>2.3613233482513242E-2</v>
      </c>
      <c r="P574" s="605"/>
      <c r="Q574" s="605"/>
      <c r="AW574" s="356"/>
      <c r="AX574" s="356"/>
      <c r="AY574" s="356"/>
      <c r="AZ574" s="356"/>
      <c r="BA574" s="358"/>
      <c r="BB574" s="408"/>
      <c r="BC574" s="358"/>
      <c r="BD574" s="358"/>
      <c r="BE574" s="358"/>
      <c r="BF574" s="358"/>
      <c r="BG574" s="358"/>
      <c r="BH574" s="358"/>
      <c r="BI574" s="358"/>
      <c r="BJ574" s="358"/>
      <c r="BK574" s="358"/>
      <c r="BL574" s="358"/>
      <c r="BM574" s="358"/>
      <c r="BN574" s="358"/>
      <c r="BO574" s="358"/>
      <c r="BP574" s="358"/>
      <c r="BQ574" s="358"/>
      <c r="BR574" s="358"/>
      <c r="BS574" s="358"/>
      <c r="BT574" s="358"/>
      <c r="BU574" s="358"/>
      <c r="BV574" s="358"/>
      <c r="BW574" s="358"/>
      <c r="BX574" s="358"/>
      <c r="BY574" s="358"/>
      <c r="BZ574" s="359"/>
      <c r="CA574" s="359"/>
      <c r="CB574" s="359"/>
      <c r="CC574" s="359"/>
      <c r="CD574" s="359"/>
      <c r="CE574" s="359"/>
      <c r="CF574" s="359"/>
      <c r="CG574" s="359"/>
      <c r="CH574" s="359"/>
      <c r="CI574" s="359"/>
      <c r="CJ574" s="359"/>
      <c r="CK574" s="359"/>
      <c r="CL574" s="359"/>
      <c r="CM574" s="359"/>
      <c r="CN574" s="359"/>
      <c r="CO574" s="359"/>
      <c r="CP574" s="359"/>
      <c r="CQ574" s="359"/>
      <c r="CR574" s="359"/>
      <c r="CS574" s="359"/>
      <c r="CT574" s="359"/>
      <c r="CU574" s="359"/>
      <c r="CV574" s="359"/>
      <c r="CW574" s="359"/>
      <c r="CX574" s="359"/>
      <c r="CY574" s="359"/>
      <c r="CZ574" s="359"/>
    </row>
    <row r="575" s="363" customFormat="true" ht="25.15" customHeight="true" x14ac:dyDescent="0.2">
      <c r="C575" s="1049" t="s">
        <v>258</v>
      </c>
      <c r="D575" s="1050"/>
      <c r="E575" s="875">
        <v>2.2403476866488705E-4</v>
      </c>
      <c r="F575" s="605"/>
      <c r="G575" s="605"/>
      <c r="H575" s="1050" t="s">
        <v>557</v>
      </c>
      <c r="I575" s="1050"/>
      <c r="J575" s="876">
        <v>0.10772634196227789</v>
      </c>
      <c r="K575" s="605"/>
      <c r="L575" s="605"/>
      <c r="M575" s="1050" t="s">
        <v>558</v>
      </c>
      <c r="N575" s="1050"/>
      <c r="O575" s="877">
        <v>1.8127446843732447E-3</v>
      </c>
      <c r="P575" s="605"/>
      <c r="Q575" s="605"/>
      <c r="AW575" s="356"/>
      <c r="AX575" s="356"/>
      <c r="AY575" s="356"/>
      <c r="AZ575" s="356"/>
      <c r="BA575" s="358"/>
      <c r="BB575" s="408"/>
      <c r="BC575" s="358"/>
      <c r="BD575" s="358"/>
      <c r="BE575" s="358"/>
      <c r="BF575" s="358"/>
      <c r="BG575" s="358"/>
      <c r="BH575" s="358"/>
      <c r="BI575" s="358"/>
      <c r="BJ575" s="358"/>
      <c r="BK575" s="358"/>
      <c r="BL575" s="358"/>
      <c r="BM575" s="358"/>
      <c r="BN575" s="358"/>
      <c r="BO575" s="358"/>
      <c r="BP575" s="358"/>
      <c r="BQ575" s="358"/>
      <c r="BR575" s="358"/>
      <c r="BS575" s="358"/>
      <c r="BT575" s="358"/>
      <c r="BU575" s="358"/>
      <c r="BV575" s="358"/>
      <c r="BW575" s="358"/>
      <c r="BX575" s="358"/>
      <c r="BY575" s="358"/>
      <c r="BZ575" s="359"/>
      <c r="CA575" s="359"/>
      <c r="CB575" s="359"/>
      <c r="CC575" s="359"/>
      <c r="CD575" s="359"/>
      <c r="CE575" s="359"/>
      <c r="CF575" s="359"/>
      <c r="CG575" s="359"/>
      <c r="CH575" s="359"/>
      <c r="CI575" s="359"/>
      <c r="CJ575" s="359"/>
      <c r="CK575" s="359"/>
      <c r="CL575" s="359"/>
      <c r="CM575" s="359"/>
      <c r="CN575" s="359"/>
      <c r="CO575" s="359"/>
      <c r="CP575" s="359"/>
      <c r="CQ575" s="359"/>
      <c r="CR575" s="359"/>
      <c r="CS575" s="359"/>
      <c r="CT575" s="359"/>
      <c r="CU575" s="359"/>
      <c r="CV575" s="359"/>
      <c r="CW575" s="359"/>
      <c r="CX575" s="359"/>
      <c r="CY575" s="359"/>
      <c r="CZ575" s="359"/>
    </row>
    <row r="576" s="363" customFormat="true" ht="25.15" customHeight="true" x14ac:dyDescent="0.2">
      <c r="C576" s="1049" t="s">
        <v>551</v>
      </c>
      <c r="D576" s="1050"/>
      <c r="E576" s="875">
        <v>-5.8307999227163055E-3</v>
      </c>
      <c r="F576" s="605"/>
      <c r="G576" s="605"/>
      <c r="H576" s="1050" t="s">
        <v>558</v>
      </c>
      <c r="I576" s="1050"/>
      <c r="J576" s="876">
        <v>6.6794438300585735E-2</v>
      </c>
      <c r="K576" s="605"/>
      <c r="L576" s="605"/>
      <c r="M576" s="1050" t="s">
        <v>571</v>
      </c>
      <c r="N576" s="1050"/>
      <c r="O576" s="877">
        <v>1.2544285635722593E-2</v>
      </c>
      <c r="P576" s="605"/>
      <c r="Q576" s="605"/>
      <c r="AW576" s="356"/>
      <c r="AX576" s="356"/>
      <c r="AY576" s="356"/>
      <c r="AZ576" s="356"/>
      <c r="BA576" s="358"/>
      <c r="BB576" s="408"/>
      <c r="BC576" s="358"/>
      <c r="BD576" s="358"/>
      <c r="BE576" s="358"/>
      <c r="BF576" s="358"/>
      <c r="BG576" s="358"/>
      <c r="BH576" s="358"/>
      <c r="BI576" s="358"/>
      <c r="BJ576" s="358"/>
      <c r="BK576" s="358"/>
      <c r="BL576" s="358"/>
      <c r="BM576" s="358"/>
      <c r="BN576" s="358"/>
      <c r="BO576" s="358"/>
      <c r="BP576" s="358"/>
      <c r="BQ576" s="358"/>
      <c r="BR576" s="358"/>
      <c r="BS576" s="358"/>
      <c r="BT576" s="358"/>
      <c r="BU576" s="358"/>
      <c r="BV576" s="358"/>
      <c r="BW576" s="358"/>
      <c r="BX576" s="358"/>
      <c r="BY576" s="358"/>
      <c r="BZ576" s="359"/>
      <c r="CA576" s="359"/>
      <c r="CB576" s="359"/>
      <c r="CC576" s="359"/>
      <c r="CD576" s="359"/>
      <c r="CE576" s="359"/>
      <c r="CF576" s="359"/>
      <c r="CG576" s="359"/>
      <c r="CH576" s="359"/>
      <c r="CI576" s="359"/>
      <c r="CJ576" s="359"/>
      <c r="CK576" s="359"/>
      <c r="CL576" s="359"/>
      <c r="CM576" s="359"/>
      <c r="CN576" s="359"/>
      <c r="CO576" s="359"/>
      <c r="CP576" s="359"/>
      <c r="CQ576" s="359"/>
      <c r="CR576" s="359"/>
      <c r="CS576" s="359"/>
      <c r="CT576" s="359"/>
      <c r="CU576" s="359"/>
      <c r="CV576" s="359"/>
      <c r="CW576" s="359"/>
      <c r="CX576" s="359"/>
      <c r="CY576" s="359"/>
      <c r="CZ576" s="359"/>
    </row>
    <row r="577" s="363" customFormat="true" ht="25.15" customHeight="true" x14ac:dyDescent="0.2">
      <c r="C577" s="1049" t="s">
        <v>507</v>
      </c>
      <c r="D577" s="1050"/>
      <c r="E577" s="875">
        <v>-7.9000806158952774E-2</v>
      </c>
      <c r="F577" s="605"/>
      <c r="G577" s="605"/>
      <c r="H577" s="1050" t="s">
        <v>571</v>
      </c>
      <c r="I577" s="1050"/>
      <c r="J577" s="876">
        <v>3.1398831958197107E-2</v>
      </c>
      <c r="K577" s="605"/>
      <c r="L577" s="605"/>
      <c r="M577" s="1050" t="s">
        <v>572</v>
      </c>
      <c r="N577" s="1050"/>
      <c r="O577" s="877">
        <v>1.3435516312817482E-2</v>
      </c>
      <c r="P577" s="605"/>
      <c r="Q577" s="605"/>
      <c r="AW577" s="356"/>
      <c r="AX577" s="356"/>
      <c r="AY577" s="356"/>
      <c r="AZ577" s="356"/>
      <c r="BA577" s="358"/>
      <c r="BB577" s="408"/>
      <c r="BC577" s="358"/>
      <c r="BD577" s="358"/>
      <c r="BE577" s="358"/>
      <c r="BF577" s="358"/>
      <c r="BG577" s="358"/>
      <c r="BH577" s="358"/>
      <c r="BI577" s="358"/>
      <c r="BJ577" s="358"/>
      <c r="BK577" s="358"/>
      <c r="BL577" s="358"/>
      <c r="BM577" s="358"/>
      <c r="BN577" s="358"/>
      <c r="BO577" s="358"/>
      <c r="BP577" s="358"/>
      <c r="BQ577" s="358"/>
      <c r="BR577" s="358"/>
      <c r="BS577" s="358"/>
      <c r="BT577" s="358"/>
      <c r="BU577" s="358"/>
      <c r="BV577" s="358"/>
      <c r="BW577" s="358"/>
      <c r="BX577" s="358"/>
      <c r="BY577" s="358"/>
      <c r="BZ577" s="359"/>
      <c r="CA577" s="359"/>
      <c r="CB577" s="359"/>
      <c r="CC577" s="359"/>
      <c r="CD577" s="359"/>
      <c r="CE577" s="359"/>
      <c r="CF577" s="359"/>
      <c r="CG577" s="359"/>
      <c r="CH577" s="359"/>
      <c r="CI577" s="359"/>
      <c r="CJ577" s="359"/>
      <c r="CK577" s="359"/>
      <c r="CL577" s="359"/>
      <c r="CM577" s="359"/>
      <c r="CN577" s="359"/>
      <c r="CO577" s="359"/>
      <c r="CP577" s="359"/>
      <c r="CQ577" s="359"/>
      <c r="CR577" s="359"/>
      <c r="CS577" s="359"/>
      <c r="CT577" s="359"/>
      <c r="CU577" s="359"/>
      <c r="CV577" s="359"/>
      <c r="CW577" s="359"/>
      <c r="CX577" s="359"/>
      <c r="CY577" s="359"/>
      <c r="CZ577" s="359"/>
    </row>
    <row r="578" s="363" customFormat="true" ht="25.15" customHeight="true" x14ac:dyDescent="0.2">
      <c r="C578" s="1049" t="s">
        <v>525</v>
      </c>
      <c r="D578" s="1050"/>
      <c r="E578" s="875">
        <v>-1.3095778646298711E-3</v>
      </c>
      <c r="F578" s="605"/>
      <c r="G578" s="605"/>
      <c r="H578" s="1050" t="s">
        <v>572</v>
      </c>
      <c r="I578" s="1050"/>
      <c r="J578" s="876">
        <v>8.8155470533361358E-3</v>
      </c>
      <c r="K578" s="605"/>
      <c r="L578" s="605"/>
      <c r="M578" s="1050" t="s">
        <v>531</v>
      </c>
      <c r="N578" s="1050"/>
      <c r="O578" s="877">
        <v>3.7886349444314599E-2</v>
      </c>
      <c r="P578" s="605"/>
      <c r="Q578" s="605"/>
      <c r="AW578" s="356"/>
      <c r="AX578" s="356"/>
      <c r="AY578" s="356"/>
      <c r="AZ578" s="356"/>
      <c r="BA578" s="358"/>
      <c r="BB578" s="408"/>
      <c r="BC578" s="358"/>
      <c r="BD578" s="358"/>
      <c r="BE578" s="358"/>
      <c r="BF578" s="358"/>
      <c r="BG578" s="358"/>
      <c r="BH578" s="358"/>
      <c r="BI578" s="358"/>
      <c r="BJ578" s="358"/>
      <c r="BK578" s="358"/>
      <c r="BL578" s="358"/>
      <c r="BM578" s="358"/>
      <c r="BN578" s="358"/>
      <c r="BO578" s="358"/>
      <c r="BP578" s="358"/>
      <c r="BQ578" s="358"/>
      <c r="BR578" s="358"/>
      <c r="BS578" s="358"/>
      <c r="BT578" s="358"/>
      <c r="BU578" s="358"/>
      <c r="BV578" s="358"/>
      <c r="BW578" s="358"/>
      <c r="BX578" s="358"/>
      <c r="BY578" s="358"/>
      <c r="BZ578" s="359"/>
      <c r="CA578" s="359"/>
      <c r="CB578" s="359"/>
      <c r="CC578" s="359"/>
      <c r="CD578" s="359"/>
      <c r="CE578" s="359"/>
      <c r="CF578" s="359"/>
      <c r="CG578" s="359"/>
      <c r="CH578" s="359"/>
      <c r="CI578" s="359"/>
      <c r="CJ578" s="359"/>
      <c r="CK578" s="359"/>
      <c r="CL578" s="359"/>
      <c r="CM578" s="359"/>
      <c r="CN578" s="359"/>
      <c r="CO578" s="359"/>
      <c r="CP578" s="359"/>
      <c r="CQ578" s="359"/>
      <c r="CR578" s="359"/>
      <c r="CS578" s="359"/>
      <c r="CT578" s="359"/>
      <c r="CU578" s="359"/>
      <c r="CV578" s="359"/>
      <c r="CW578" s="359"/>
      <c r="CX578" s="359"/>
      <c r="CY578" s="359"/>
      <c r="CZ578" s="359"/>
    </row>
    <row r="579" s="363" customFormat="true" ht="25.15" customHeight="true" x14ac:dyDescent="0.2">
      <c r="C579" s="1049" t="s">
        <v>556</v>
      </c>
      <c r="D579" s="1050"/>
      <c r="E579" s="875">
        <v>-6.7714724162146016E-3</v>
      </c>
      <c r="F579" s="605"/>
      <c r="G579" s="605"/>
      <c r="H579" s="1050" t="s">
        <v>531</v>
      </c>
      <c r="I579" s="1050"/>
      <c r="J579" s="876">
        <v>7.6386730303372674E-2</v>
      </c>
      <c r="K579" s="605"/>
      <c r="L579" s="605"/>
      <c r="M579" s="1050" t="s">
        <v>550</v>
      </c>
      <c r="N579" s="1050"/>
      <c r="O579" s="877">
        <v>1.1696018208425227E-2</v>
      </c>
      <c r="P579" s="605"/>
      <c r="Q579" s="605"/>
      <c r="AW579" s="356"/>
      <c r="AX579" s="356"/>
      <c r="AY579" s="356"/>
      <c r="AZ579" s="356"/>
      <c r="BA579" s="358"/>
      <c r="BB579" s="408"/>
      <c r="BC579" s="358"/>
      <c r="BD579" s="358"/>
      <c r="BE579" s="358"/>
      <c r="BF579" s="358"/>
      <c r="BG579" s="358"/>
      <c r="BH579" s="358"/>
      <c r="BI579" s="358"/>
      <c r="BJ579" s="358"/>
      <c r="BK579" s="358"/>
      <c r="BL579" s="358"/>
      <c r="BM579" s="358"/>
      <c r="BN579" s="358"/>
      <c r="BO579" s="358"/>
      <c r="BP579" s="358"/>
      <c r="BQ579" s="358"/>
      <c r="BR579" s="358"/>
      <c r="BS579" s="358"/>
      <c r="BT579" s="358"/>
      <c r="BU579" s="358"/>
      <c r="BV579" s="358"/>
      <c r="BW579" s="358"/>
      <c r="BX579" s="358"/>
      <c r="BY579" s="358"/>
      <c r="BZ579" s="359"/>
      <c r="CA579" s="359"/>
      <c r="CB579" s="359"/>
      <c r="CC579" s="359"/>
      <c r="CD579" s="359"/>
      <c r="CE579" s="359"/>
      <c r="CF579" s="359"/>
      <c r="CG579" s="359"/>
      <c r="CH579" s="359"/>
      <c r="CI579" s="359"/>
      <c r="CJ579" s="359"/>
      <c r="CK579" s="359"/>
      <c r="CL579" s="359"/>
      <c r="CM579" s="359"/>
      <c r="CN579" s="359"/>
      <c r="CO579" s="359"/>
      <c r="CP579" s="359"/>
      <c r="CQ579" s="359"/>
      <c r="CR579" s="359"/>
      <c r="CS579" s="359"/>
      <c r="CT579" s="359"/>
      <c r="CU579" s="359"/>
      <c r="CV579" s="359"/>
      <c r="CW579" s="359"/>
      <c r="CX579" s="359"/>
      <c r="CY579" s="359"/>
      <c r="CZ579" s="359"/>
    </row>
    <row r="580" s="363" customFormat="true" ht="25.15" customHeight="true" x14ac:dyDescent="0.2">
      <c r="C580" s="1049" t="s">
        <v>563</v>
      </c>
      <c r="D580" s="1050"/>
      <c r="E580" s="875">
        <v>5.4855625935132E-4</v>
      </c>
      <c r="F580" s="605"/>
      <c r="G580" s="605"/>
      <c r="H580" s="1050" t="s">
        <v>545</v>
      </c>
      <c r="I580" s="1050"/>
      <c r="J580" s="876">
        <v>6.4765173183792477E-2</v>
      </c>
      <c r="K580" s="605"/>
      <c r="L580" s="605"/>
      <c r="M580" s="1050" t="s">
        <v>545</v>
      </c>
      <c r="N580" s="1050"/>
      <c r="O580" s="877">
        <v>1.9607204055842726E-2</v>
      </c>
      <c r="P580" s="605"/>
      <c r="Q580" s="605"/>
      <c r="AW580" s="356"/>
      <c r="AX580" s="356"/>
      <c r="AY580" s="356"/>
      <c r="AZ580" s="356"/>
      <c r="BA580" s="358"/>
      <c r="BB580" s="408"/>
      <c r="BC580" s="358"/>
      <c r="BD580" s="358"/>
      <c r="BE580" s="358"/>
      <c r="BF580" s="358"/>
      <c r="BG580" s="358"/>
      <c r="BH580" s="358"/>
      <c r="BI580" s="358"/>
      <c r="BJ580" s="358"/>
      <c r="BK580" s="358"/>
      <c r="BL580" s="358"/>
      <c r="BM580" s="358"/>
      <c r="BN580" s="358"/>
      <c r="BO580" s="358"/>
      <c r="BP580" s="358"/>
      <c r="BQ580" s="358"/>
      <c r="BR580" s="358"/>
      <c r="BS580" s="358"/>
      <c r="BT580" s="358"/>
      <c r="BU580" s="358"/>
      <c r="BV580" s="358"/>
      <c r="BW580" s="358"/>
      <c r="BX580" s="358"/>
      <c r="BY580" s="358"/>
      <c r="BZ580" s="359"/>
      <c r="CA580" s="359"/>
      <c r="CB580" s="359"/>
      <c r="CC580" s="359"/>
      <c r="CD580" s="359"/>
      <c r="CE580" s="359"/>
      <c r="CF580" s="359"/>
      <c r="CG580" s="359"/>
      <c r="CH580" s="359"/>
      <c r="CI580" s="359"/>
      <c r="CJ580" s="359"/>
      <c r="CK580" s="359"/>
      <c r="CL580" s="359"/>
      <c r="CM580" s="359"/>
      <c r="CN580" s="359"/>
      <c r="CO580" s="359"/>
      <c r="CP580" s="359"/>
      <c r="CQ580" s="359"/>
      <c r="CR580" s="359"/>
      <c r="CS580" s="359"/>
      <c r="CT580" s="359"/>
      <c r="CU580" s="359"/>
      <c r="CV580" s="359"/>
      <c r="CW580" s="359"/>
      <c r="CX580" s="359"/>
      <c r="CY580" s="359"/>
      <c r="CZ580" s="359"/>
    </row>
    <row r="581" s="363" customFormat="true" ht="25.15" customHeight="true" x14ac:dyDescent="0.2">
      <c r="C581" s="1049" t="s">
        <v>508</v>
      </c>
      <c r="D581" s="1050"/>
      <c r="E581" s="875">
        <v>7.6286676486291241E-2</v>
      </c>
      <c r="F581" s="605"/>
      <c r="G581" s="605"/>
      <c r="H581" s="1050" t="s">
        <v>564</v>
      </c>
      <c r="I581" s="1050"/>
      <c r="J581" s="876">
        <v>1.2149900042874192E-2</v>
      </c>
      <c r="K581" s="605"/>
      <c r="L581" s="605"/>
      <c r="M581" s="1050" t="s">
        <v>564</v>
      </c>
      <c r="N581" s="1050"/>
      <c r="O581" s="877">
        <v>6.1826894644239939E-3</v>
      </c>
      <c r="P581" s="605"/>
      <c r="Q581" s="605"/>
      <c r="AW581" s="356"/>
      <c r="AX581" s="356"/>
      <c r="AY581" s="356"/>
      <c r="AZ581" s="356"/>
      <c r="BA581" s="358"/>
      <c r="BB581" s="408"/>
      <c r="BC581" s="358"/>
      <c r="BD581" s="358"/>
      <c r="BE581" s="358"/>
      <c r="BF581" s="358"/>
      <c r="BG581" s="358"/>
      <c r="BH581" s="358"/>
      <c r="BI581" s="358"/>
      <c r="BJ581" s="358"/>
      <c r="BK581" s="358"/>
      <c r="BL581" s="358"/>
      <c r="BM581" s="358"/>
      <c r="BN581" s="358"/>
      <c r="BO581" s="358"/>
      <c r="BP581" s="358"/>
      <c r="BQ581" s="358"/>
      <c r="BR581" s="358"/>
      <c r="BS581" s="358"/>
      <c r="BT581" s="358"/>
      <c r="BU581" s="358"/>
      <c r="BV581" s="358"/>
      <c r="BW581" s="358"/>
      <c r="BX581" s="358"/>
      <c r="BY581" s="358"/>
      <c r="BZ581" s="359"/>
      <c r="CA581" s="359"/>
      <c r="CB581" s="359"/>
      <c r="CC581" s="359"/>
      <c r="CD581" s="359"/>
      <c r="CE581" s="359"/>
      <c r="CF581" s="359"/>
      <c r="CG581" s="359"/>
      <c r="CH581" s="359"/>
      <c r="CI581" s="359"/>
      <c r="CJ581" s="359"/>
      <c r="CK581" s="359"/>
      <c r="CL581" s="359"/>
      <c r="CM581" s="359"/>
      <c r="CN581" s="359"/>
      <c r="CO581" s="359"/>
      <c r="CP581" s="359"/>
      <c r="CQ581" s="359"/>
      <c r="CR581" s="359"/>
      <c r="CS581" s="359"/>
      <c r="CT581" s="359"/>
      <c r="CU581" s="359"/>
      <c r="CV581" s="359"/>
      <c r="CW581" s="359"/>
      <c r="CX581" s="359"/>
      <c r="CY581" s="359"/>
      <c r="CZ581" s="359"/>
    </row>
    <row r="582" s="363" customFormat="true" ht="25.15" customHeight="true" x14ac:dyDescent="0.2">
      <c r="C582" s="1049" t="s">
        <v>527</v>
      </c>
      <c r="D582" s="1050"/>
      <c r="E582" s="875">
        <v>4.0139801827279789E-3</v>
      </c>
      <c r="F582" s="605"/>
      <c r="G582" s="605"/>
      <c r="H582" s="1050" t="s">
        <v>515</v>
      </c>
      <c r="I582" s="1050"/>
      <c r="J582" s="876">
        <v>0.19712917025511192</v>
      </c>
      <c r="K582" s="605"/>
      <c r="L582" s="605"/>
      <c r="M582" s="1050" t="s">
        <v>515</v>
      </c>
      <c r="N582" s="1050"/>
      <c r="O582" s="877">
        <v>9.3656208700554688E-2</v>
      </c>
      <c r="P582" s="605"/>
      <c r="Q582" s="605"/>
      <c r="AW582" s="356"/>
      <c r="AX582" s="356"/>
      <c r="AY582" s="356"/>
      <c r="AZ582" s="356"/>
      <c r="BA582" s="358"/>
      <c r="BB582" s="408"/>
      <c r="BC582" s="358"/>
      <c r="BD582" s="358"/>
      <c r="BE582" s="358"/>
      <c r="BF582" s="358"/>
      <c r="BG582" s="358"/>
      <c r="BH582" s="358"/>
      <c r="BI582" s="358"/>
      <c r="BJ582" s="358"/>
      <c r="BK582" s="358"/>
      <c r="BL582" s="358"/>
      <c r="BM582" s="358"/>
      <c r="BN582" s="358"/>
      <c r="BO582" s="358"/>
      <c r="BP582" s="358"/>
      <c r="BQ582" s="358"/>
      <c r="BR582" s="358"/>
      <c r="BS582" s="358"/>
      <c r="BT582" s="358"/>
      <c r="BU582" s="358"/>
      <c r="BV582" s="358"/>
      <c r="BW582" s="358"/>
      <c r="BX582" s="358"/>
      <c r="BY582" s="358"/>
      <c r="BZ582" s="359"/>
      <c r="CA582" s="359"/>
      <c r="CB582" s="359"/>
      <c r="CC582" s="359"/>
      <c r="CD582" s="359"/>
      <c r="CE582" s="359"/>
      <c r="CF582" s="359"/>
      <c r="CG582" s="359"/>
      <c r="CH582" s="359"/>
      <c r="CI582" s="359"/>
      <c r="CJ582" s="359"/>
      <c r="CK582" s="359"/>
      <c r="CL582" s="359"/>
      <c r="CM582" s="359"/>
      <c r="CN582" s="359"/>
      <c r="CO582" s="359"/>
      <c r="CP582" s="359"/>
      <c r="CQ582" s="359"/>
      <c r="CR582" s="359"/>
      <c r="CS582" s="359"/>
      <c r="CT582" s="359"/>
      <c r="CU582" s="359"/>
      <c r="CV582" s="359"/>
      <c r="CW582" s="359"/>
      <c r="CX582" s="359"/>
      <c r="CY582" s="359"/>
      <c r="CZ582" s="359"/>
    </row>
    <row r="583" s="363" customFormat="true" ht="25.15" customHeight="true" x14ac:dyDescent="0.2">
      <c r="C583" s="1049" t="s">
        <v>544</v>
      </c>
      <c r="D583" s="1050"/>
      <c r="E583" s="875">
        <v>4.9893704762936286E-3</v>
      </c>
      <c r="F583" s="605"/>
      <c r="G583" s="605"/>
      <c r="H583" s="1050" t="s">
        <v>523</v>
      </c>
      <c r="I583" s="1050"/>
      <c r="J583" s="876">
        <v>0.13584954334848101</v>
      </c>
      <c r="K583" s="605"/>
      <c r="L583" s="605"/>
      <c r="M583" s="1050" t="s">
        <v>523</v>
      </c>
      <c r="N583" s="1050"/>
      <c r="O583" s="877">
        <v>2.3970700471962491E-2</v>
      </c>
      <c r="P583" s="605"/>
      <c r="Q583" s="605"/>
      <c r="AW583" s="356"/>
      <c r="AX583" s="356"/>
      <c r="AY583" s="356"/>
      <c r="AZ583" s="356"/>
      <c r="BA583" s="358"/>
      <c r="BB583" s="408"/>
      <c r="BC583" s="358"/>
      <c r="BD583" s="358"/>
      <c r="BE583" s="358"/>
      <c r="BF583" s="358"/>
      <c r="BG583" s="358"/>
      <c r="BH583" s="358"/>
      <c r="BI583" s="358"/>
      <c r="BJ583" s="358"/>
      <c r="BK583" s="358"/>
      <c r="BL583" s="358"/>
      <c r="BM583" s="358"/>
      <c r="BN583" s="358"/>
      <c r="BO583" s="358"/>
      <c r="BP583" s="358"/>
      <c r="BQ583" s="358"/>
      <c r="BR583" s="358"/>
      <c r="BS583" s="358"/>
      <c r="BT583" s="358"/>
      <c r="BU583" s="358"/>
      <c r="BV583" s="358"/>
      <c r="BW583" s="358"/>
      <c r="BX583" s="358"/>
      <c r="BY583" s="358"/>
      <c r="BZ583" s="359"/>
      <c r="CA583" s="359"/>
      <c r="CB583" s="359"/>
      <c r="CC583" s="359"/>
      <c r="CD583" s="359"/>
      <c r="CE583" s="359"/>
      <c r="CF583" s="359"/>
      <c r="CG583" s="359"/>
      <c r="CH583" s="359"/>
      <c r="CI583" s="359"/>
      <c r="CJ583" s="359"/>
      <c r="CK583" s="359"/>
      <c r="CL583" s="359"/>
      <c r="CM583" s="359"/>
      <c r="CN583" s="359"/>
      <c r="CO583" s="359"/>
      <c r="CP583" s="359"/>
      <c r="CQ583" s="359"/>
      <c r="CR583" s="359"/>
      <c r="CS583" s="359"/>
      <c r="CT583" s="359"/>
      <c r="CU583" s="359"/>
      <c r="CV583" s="359"/>
      <c r="CW583" s="359"/>
      <c r="CX583" s="359"/>
      <c r="CY583" s="359"/>
      <c r="CZ583" s="359"/>
    </row>
    <row r="584" s="363" customFormat="true" ht="25.15" customHeight="true" x14ac:dyDescent="0.2">
      <c r="C584" s="1049" t="s">
        <v>562</v>
      </c>
      <c r="D584" s="1050"/>
      <c r="E584" s="875">
        <v>-3.3438372434739468E-3</v>
      </c>
      <c r="F584" s="605"/>
      <c r="G584" s="605"/>
      <c r="H584" s="1050" t="s">
        <v>548</v>
      </c>
      <c r="I584" s="1050"/>
      <c r="J584" s="876">
        <v>2.5288906160478818E-2</v>
      </c>
      <c r="K584" s="605"/>
      <c r="L584" s="605"/>
      <c r="M584" s="1050" t="s">
        <v>548</v>
      </c>
      <c r="N584" s="1050"/>
      <c r="O584" s="877">
        <v>1.77739561456535E-2</v>
      </c>
      <c r="P584" s="605"/>
      <c r="Q584" s="605"/>
      <c r="AW584" s="356"/>
      <c r="AX584" s="356"/>
      <c r="AY584" s="356"/>
      <c r="AZ584" s="356"/>
      <c r="BA584" s="358"/>
      <c r="BB584" s="408"/>
      <c r="BC584" s="358"/>
      <c r="BD584" s="358"/>
      <c r="BE584" s="358"/>
      <c r="BF584" s="358"/>
      <c r="BG584" s="358"/>
      <c r="BH584" s="358"/>
      <c r="BI584" s="358"/>
      <c r="BJ584" s="358"/>
      <c r="BK584" s="358"/>
      <c r="BL584" s="358"/>
      <c r="BM584" s="358"/>
      <c r="BN584" s="358"/>
      <c r="BO584" s="358"/>
      <c r="BP584" s="358"/>
      <c r="BQ584" s="358"/>
      <c r="BR584" s="358"/>
      <c r="BS584" s="358"/>
      <c r="BT584" s="358"/>
      <c r="BU584" s="358"/>
      <c r="BV584" s="358"/>
      <c r="BW584" s="358"/>
      <c r="BX584" s="358"/>
      <c r="BY584" s="358"/>
      <c r="BZ584" s="359"/>
      <c r="CA584" s="359"/>
      <c r="CB584" s="359"/>
      <c r="CC584" s="359"/>
      <c r="CD584" s="359"/>
      <c r="CE584" s="359"/>
      <c r="CF584" s="359"/>
      <c r="CG584" s="359"/>
      <c r="CH584" s="359"/>
      <c r="CI584" s="359"/>
      <c r="CJ584" s="359"/>
      <c r="CK584" s="359"/>
      <c r="CL584" s="359"/>
      <c r="CM584" s="359"/>
      <c r="CN584" s="359"/>
      <c r="CO584" s="359"/>
      <c r="CP584" s="359"/>
      <c r="CQ584" s="359"/>
      <c r="CR584" s="359"/>
      <c r="CS584" s="359"/>
      <c r="CT584" s="359"/>
      <c r="CU584" s="359"/>
      <c r="CV584" s="359"/>
      <c r="CW584" s="359"/>
      <c r="CX584" s="359"/>
      <c r="CY584" s="359"/>
      <c r="CZ584" s="359"/>
    </row>
    <row r="585" s="363" customFormat="true" ht="25.15" customHeight="true" x14ac:dyDescent="0.2">
      <c r="C585" s="1049" t="s">
        <v>231</v>
      </c>
      <c r="D585" s="1050"/>
      <c r="E585" s="875">
        <v>1.1430406421553463E-2</v>
      </c>
      <c r="F585" s="605"/>
      <c r="G585" s="605"/>
      <c r="H585" s="1050" t="s">
        <v>535</v>
      </c>
      <c r="I585" s="1050"/>
      <c r="J585" s="876">
        <v>3.3158654291900021E-2</v>
      </c>
      <c r="K585" s="605"/>
      <c r="L585" s="605"/>
      <c r="M585" s="1050" t="s">
        <v>535</v>
      </c>
      <c r="N585" s="1050"/>
      <c r="O585" s="877">
        <v>4.020037813189694E-2</v>
      </c>
      <c r="P585" s="605"/>
      <c r="Q585" s="605"/>
      <c r="AW585" s="356"/>
      <c r="AX585" s="356"/>
      <c r="AY585" s="356"/>
      <c r="AZ585" s="356"/>
      <c r="BA585" s="358"/>
      <c r="BB585" s="408"/>
      <c r="BC585" s="358"/>
      <c r="BD585" s="358"/>
      <c r="BE585" s="358"/>
      <c r="BF585" s="358"/>
      <c r="BG585" s="358"/>
      <c r="BH585" s="358"/>
      <c r="BI585" s="358"/>
      <c r="BJ585" s="358"/>
      <c r="BK585" s="358"/>
      <c r="BL585" s="358"/>
      <c r="BM585" s="358"/>
      <c r="BN585" s="358"/>
      <c r="BO585" s="358"/>
      <c r="BP585" s="358"/>
      <c r="BQ585" s="358"/>
      <c r="BR585" s="358"/>
      <c r="BS585" s="358"/>
      <c r="BT585" s="358"/>
      <c r="BU585" s="358"/>
      <c r="BV585" s="358"/>
      <c r="BW585" s="358"/>
      <c r="BX585" s="358"/>
      <c r="BY585" s="358"/>
      <c r="BZ585" s="359"/>
      <c r="CA585" s="359"/>
      <c r="CB585" s="359"/>
      <c r="CC585" s="359"/>
      <c r="CD585" s="359"/>
      <c r="CE585" s="359"/>
      <c r="CF585" s="359"/>
      <c r="CG585" s="359"/>
      <c r="CH585" s="359"/>
      <c r="CI585" s="359"/>
      <c r="CJ585" s="359"/>
      <c r="CK585" s="359"/>
      <c r="CL585" s="359"/>
      <c r="CM585" s="359"/>
      <c r="CN585" s="359"/>
      <c r="CO585" s="359"/>
      <c r="CP585" s="359"/>
      <c r="CQ585" s="359"/>
      <c r="CR585" s="359"/>
      <c r="CS585" s="359"/>
      <c r="CT585" s="359"/>
      <c r="CU585" s="359"/>
      <c r="CV585" s="359"/>
      <c r="CW585" s="359"/>
      <c r="CX585" s="359"/>
      <c r="CY585" s="359"/>
      <c r="CZ585" s="359"/>
    </row>
    <row r="586" s="363" customFormat="true" ht="25.15" customHeight="true" x14ac:dyDescent="0.2">
      <c r="C586" s="1049" t="s">
        <v>588</v>
      </c>
      <c r="D586" s="1050"/>
      <c r="E586" s="875">
        <v>1.7661101895387363E-2</v>
      </c>
      <c r="F586" s="605"/>
      <c r="G586" s="605"/>
      <c r="H586" s="1050" t="s">
        <v>518</v>
      </c>
      <c r="I586" s="1050"/>
      <c r="J586" s="876">
        <v>0.14077323318506843</v>
      </c>
      <c r="K586" s="605"/>
      <c r="L586" s="605"/>
      <c r="M586" s="1050" t="s">
        <v>518</v>
      </c>
      <c r="N586" s="1050"/>
      <c r="O586" s="877">
        <v>0.11000511336280684</v>
      </c>
      <c r="P586" s="605"/>
      <c r="Q586" s="605"/>
      <c r="AW586" s="356"/>
      <c r="AX586" s="356"/>
      <c r="AY586" s="356"/>
      <c r="AZ586" s="356"/>
      <c r="BA586" s="358"/>
      <c r="BB586" s="408"/>
      <c r="BC586" s="358"/>
      <c r="BD586" s="358"/>
      <c r="BE586" s="358"/>
      <c r="BF586" s="358"/>
      <c r="BG586" s="358"/>
      <c r="BH586" s="358"/>
      <c r="BI586" s="358"/>
      <c r="BJ586" s="358"/>
      <c r="BK586" s="358"/>
      <c r="BL586" s="358"/>
      <c r="BM586" s="358"/>
      <c r="BN586" s="358"/>
      <c r="BO586" s="358"/>
      <c r="BP586" s="358"/>
      <c r="BQ586" s="358"/>
      <c r="BR586" s="358"/>
      <c r="BS586" s="358"/>
      <c r="BT586" s="358"/>
      <c r="BU586" s="358"/>
      <c r="BV586" s="358"/>
      <c r="BW586" s="358"/>
      <c r="BX586" s="358"/>
      <c r="BY586" s="358"/>
      <c r="BZ586" s="359"/>
      <c r="CA586" s="359"/>
      <c r="CB586" s="359"/>
      <c r="CC586" s="359"/>
      <c r="CD586" s="359"/>
      <c r="CE586" s="359"/>
      <c r="CF586" s="359"/>
      <c r="CG586" s="359"/>
      <c r="CH586" s="359"/>
      <c r="CI586" s="359"/>
      <c r="CJ586" s="359"/>
      <c r="CK586" s="359"/>
      <c r="CL586" s="359"/>
      <c r="CM586" s="359"/>
      <c r="CN586" s="359"/>
      <c r="CO586" s="359"/>
      <c r="CP586" s="359"/>
      <c r="CQ586" s="359"/>
      <c r="CR586" s="359"/>
      <c r="CS586" s="359"/>
      <c r="CT586" s="359"/>
      <c r="CU586" s="359"/>
      <c r="CV586" s="359"/>
      <c r="CW586" s="359"/>
      <c r="CX586" s="359"/>
      <c r="CY586" s="359"/>
      <c r="CZ586" s="359"/>
    </row>
    <row r="587" s="363" customFormat="true" ht="25.15" customHeight="true" x14ac:dyDescent="0.2">
      <c r="C587" s="1049" t="s">
        <v>584</v>
      </c>
      <c r="D587" s="1050"/>
      <c r="E587" s="875">
        <v>4.2630302503206166E-2</v>
      </c>
      <c r="F587" s="605"/>
      <c r="G587" s="605"/>
      <c r="H587" s="1050" t="s">
        <v>529</v>
      </c>
      <c r="I587" s="1050"/>
      <c r="J587" s="876">
        <v>8.4469422551967668E-2</v>
      </c>
      <c r="K587" s="605"/>
      <c r="L587" s="605"/>
      <c r="M587" s="1050" t="s">
        <v>529</v>
      </c>
      <c r="N587" s="1050"/>
      <c r="O587" s="877">
        <v>4.9373392990577192E-2</v>
      </c>
      <c r="P587" s="605"/>
      <c r="Q587" s="605"/>
      <c r="AW587" s="356"/>
      <c r="AX587" s="356"/>
      <c r="AY587" s="356"/>
      <c r="AZ587" s="356"/>
      <c r="BA587" s="358"/>
      <c r="BB587" s="408"/>
      <c r="BC587" s="358"/>
      <c r="BD587" s="358"/>
      <c r="BE587" s="358"/>
      <c r="BF587" s="358"/>
      <c r="BG587" s="358"/>
      <c r="BH587" s="358"/>
      <c r="BI587" s="358"/>
      <c r="BJ587" s="358"/>
      <c r="BK587" s="358"/>
      <c r="BL587" s="358"/>
      <c r="BM587" s="358"/>
      <c r="BN587" s="358"/>
      <c r="BO587" s="358"/>
      <c r="BP587" s="358"/>
      <c r="BQ587" s="358"/>
      <c r="BR587" s="358"/>
      <c r="BS587" s="358"/>
      <c r="BT587" s="358"/>
      <c r="BU587" s="358"/>
      <c r="BV587" s="358"/>
      <c r="BW587" s="358"/>
      <c r="BX587" s="358"/>
      <c r="BY587" s="358"/>
      <c r="BZ587" s="359"/>
      <c r="CA587" s="359"/>
      <c r="CB587" s="359"/>
      <c r="CC587" s="359"/>
      <c r="CD587" s="359"/>
      <c r="CE587" s="359"/>
      <c r="CF587" s="359"/>
      <c r="CG587" s="359"/>
      <c r="CH587" s="359"/>
      <c r="CI587" s="359"/>
      <c r="CJ587" s="359"/>
      <c r="CK587" s="359"/>
      <c r="CL587" s="359"/>
      <c r="CM587" s="359"/>
      <c r="CN587" s="359"/>
      <c r="CO587" s="359"/>
      <c r="CP587" s="359"/>
      <c r="CQ587" s="359"/>
      <c r="CR587" s="359"/>
      <c r="CS587" s="359"/>
      <c r="CT587" s="359"/>
      <c r="CU587" s="359"/>
      <c r="CV587" s="359"/>
      <c r="CW587" s="359"/>
      <c r="CX587" s="359"/>
      <c r="CY587" s="359"/>
      <c r="CZ587" s="359"/>
    </row>
    <row r="588" s="363" customFormat="true" ht="25.15" customHeight="true" x14ac:dyDescent="0.2">
      <c r="C588" s="1049" t="s">
        <v>587</v>
      </c>
      <c r="D588" s="1050"/>
      <c r="E588" s="875">
        <v>1.8768081450939781E-2</v>
      </c>
      <c r="F588" s="605"/>
      <c r="G588" s="605"/>
      <c r="H588" s="1050" t="s">
        <v>534</v>
      </c>
      <c r="I588" s="1050"/>
      <c r="J588" s="876">
        <v>2.8790821434942472E-2</v>
      </c>
      <c r="K588" s="605"/>
      <c r="L588" s="605"/>
      <c r="M588" s="1050" t="s">
        <v>534</v>
      </c>
      <c r="N588" s="1050"/>
      <c r="O588" s="877">
        <v>2.5469197300174159E-2</v>
      </c>
      <c r="P588" s="605"/>
      <c r="Q588" s="605"/>
      <c r="AW588" s="356"/>
      <c r="AX588" s="356"/>
      <c r="AY588" s="356"/>
      <c r="AZ588" s="356"/>
      <c r="BA588" s="358"/>
      <c r="BB588" s="408"/>
      <c r="BC588" s="358"/>
      <c r="BD588" s="358"/>
      <c r="BE588" s="358"/>
      <c r="BF588" s="358"/>
      <c r="BG588" s="358"/>
      <c r="BH588" s="358"/>
      <c r="BI588" s="358"/>
      <c r="BJ588" s="358"/>
      <c r="BK588" s="358"/>
      <c r="BL588" s="358"/>
      <c r="BM588" s="358"/>
      <c r="BN588" s="358"/>
      <c r="BO588" s="358"/>
      <c r="BP588" s="358"/>
      <c r="BQ588" s="358"/>
      <c r="BR588" s="358"/>
      <c r="BS588" s="358"/>
      <c r="BT588" s="358"/>
      <c r="BU588" s="358"/>
      <c r="BV588" s="358"/>
      <c r="BW588" s="358"/>
      <c r="BX588" s="358"/>
      <c r="BY588" s="358"/>
      <c r="BZ588" s="359"/>
      <c r="CA588" s="359"/>
      <c r="CB588" s="359"/>
      <c r="CC588" s="359"/>
      <c r="CD588" s="359"/>
      <c r="CE588" s="359"/>
      <c r="CF588" s="359"/>
      <c r="CG588" s="359"/>
      <c r="CH588" s="359"/>
      <c r="CI588" s="359"/>
      <c r="CJ588" s="359"/>
      <c r="CK588" s="359"/>
      <c r="CL588" s="359"/>
      <c r="CM588" s="359"/>
      <c r="CN588" s="359"/>
      <c r="CO588" s="359"/>
      <c r="CP588" s="359"/>
      <c r="CQ588" s="359"/>
      <c r="CR588" s="359"/>
      <c r="CS588" s="359"/>
      <c r="CT588" s="359"/>
      <c r="CU588" s="359"/>
      <c r="CV588" s="359"/>
      <c r="CW588" s="359"/>
      <c r="CX588" s="359"/>
      <c r="CY588" s="359"/>
      <c r="CZ588" s="359"/>
    </row>
    <row r="589" s="363" customFormat="true" ht="25.15" customHeight="true" x14ac:dyDescent="0.2">
      <c r="C589" s="1049" t="s">
        <v>234</v>
      </c>
      <c r="D589" s="1050"/>
      <c r="E589" s="875">
        <v>1.4194741806534064E-2</v>
      </c>
      <c r="F589" s="605"/>
      <c r="G589" s="605"/>
      <c r="H589" s="1050" t="s">
        <v>553</v>
      </c>
      <c r="I589" s="1050"/>
      <c r="J589" s="876">
        <v>2.6745148880933364E-2</v>
      </c>
      <c r="K589" s="605"/>
      <c r="L589" s="605"/>
      <c r="M589" s="1050" t="s">
        <v>553</v>
      </c>
      <c r="N589" s="1050"/>
      <c r="O589" s="877">
        <v>2.770369437267434E-2</v>
      </c>
      <c r="P589" s="605"/>
      <c r="Q589" s="605"/>
      <c r="AW589" s="356"/>
      <c r="AX589" s="356"/>
      <c r="AY589" s="356"/>
      <c r="AZ589" s="356"/>
      <c r="BA589" s="358"/>
      <c r="BB589" s="408"/>
      <c r="BC589" s="358"/>
      <c r="BD589" s="358"/>
      <c r="BE589" s="358"/>
      <c r="BF589" s="358"/>
      <c r="BG589" s="358"/>
      <c r="BH589" s="358"/>
      <c r="BI589" s="358"/>
      <c r="BJ589" s="358"/>
      <c r="BK589" s="358"/>
      <c r="BL589" s="358"/>
      <c r="BM589" s="358"/>
      <c r="BN589" s="358"/>
      <c r="BO589" s="358"/>
      <c r="BP589" s="358"/>
      <c r="BQ589" s="358"/>
      <c r="BR589" s="358"/>
      <c r="BS589" s="358"/>
      <c r="BT589" s="358"/>
      <c r="BU589" s="358"/>
      <c r="BV589" s="358"/>
      <c r="BW589" s="358"/>
      <c r="BX589" s="358"/>
      <c r="BY589" s="358"/>
      <c r="BZ589" s="359"/>
      <c r="CA589" s="359"/>
      <c r="CB589" s="359"/>
      <c r="CC589" s="359"/>
      <c r="CD589" s="359"/>
      <c r="CE589" s="359"/>
      <c r="CF589" s="359"/>
      <c r="CG589" s="359"/>
      <c r="CH589" s="359"/>
      <c r="CI589" s="359"/>
      <c r="CJ589" s="359"/>
      <c r="CK589" s="359"/>
      <c r="CL589" s="359"/>
      <c r="CM589" s="359"/>
      <c r="CN589" s="359"/>
      <c r="CO589" s="359"/>
      <c r="CP589" s="359"/>
      <c r="CQ589" s="359"/>
      <c r="CR589" s="359"/>
      <c r="CS589" s="359"/>
      <c r="CT589" s="359"/>
      <c r="CU589" s="359"/>
      <c r="CV589" s="359"/>
      <c r="CW589" s="359"/>
      <c r="CX589" s="359"/>
      <c r="CY589" s="359"/>
      <c r="CZ589" s="359"/>
    </row>
    <row r="590" s="363" customFormat="true" ht="25.15" customHeight="true" x14ac:dyDescent="0.2">
      <c r="C590" s="1049" t="s">
        <v>593</v>
      </c>
      <c r="D590" s="1050"/>
      <c r="E590" s="875">
        <v>2.6158526907961799E-3</v>
      </c>
      <c r="F590" s="605"/>
      <c r="G590" s="605"/>
      <c r="H590" s="1050" t="s">
        <v>536</v>
      </c>
      <c r="I590" s="1050"/>
      <c r="J590" s="876">
        <v>0.11501372045787636</v>
      </c>
      <c r="K590" s="605"/>
      <c r="L590" s="605"/>
      <c r="M590" s="1050" t="s">
        <v>536</v>
      </c>
      <c r="N590" s="1050"/>
      <c r="O590" s="877">
        <v>4.7437976263748481E-2</v>
      </c>
      <c r="P590" s="605"/>
      <c r="Q590" s="605"/>
      <c r="AW590" s="356"/>
      <c r="AX590" s="356"/>
      <c r="AY590" s="356"/>
      <c r="AZ590" s="356"/>
      <c r="BA590" s="358"/>
      <c r="BB590" s="408"/>
      <c r="BC590" s="358"/>
      <c r="BD590" s="358"/>
      <c r="BE590" s="358"/>
      <c r="BF590" s="358"/>
      <c r="BG590" s="358"/>
      <c r="BH590" s="358"/>
      <c r="BI590" s="358"/>
      <c r="BJ590" s="358"/>
      <c r="BK590" s="358"/>
      <c r="BL590" s="358"/>
      <c r="BM590" s="358"/>
      <c r="BN590" s="358"/>
      <c r="BO590" s="358"/>
      <c r="BP590" s="358"/>
      <c r="BQ590" s="358"/>
      <c r="BR590" s="358"/>
      <c r="BS590" s="358"/>
      <c r="BT590" s="358"/>
      <c r="BU590" s="358"/>
      <c r="BV590" s="358"/>
      <c r="BW590" s="358"/>
      <c r="BX590" s="358"/>
      <c r="BY590" s="358"/>
      <c r="BZ590" s="359"/>
      <c r="CA590" s="359"/>
      <c r="CB590" s="359"/>
      <c r="CC590" s="359"/>
      <c r="CD590" s="359"/>
      <c r="CE590" s="359"/>
      <c r="CF590" s="359"/>
      <c r="CG590" s="359"/>
      <c r="CH590" s="359"/>
      <c r="CI590" s="359"/>
      <c r="CJ590" s="359"/>
      <c r="CK590" s="359"/>
      <c r="CL590" s="359"/>
      <c r="CM590" s="359"/>
      <c r="CN590" s="359"/>
      <c r="CO590" s="359"/>
      <c r="CP590" s="359"/>
      <c r="CQ590" s="359"/>
      <c r="CR590" s="359"/>
      <c r="CS590" s="359"/>
      <c r="CT590" s="359"/>
      <c r="CU590" s="359"/>
      <c r="CV590" s="359"/>
      <c r="CW590" s="359"/>
      <c r="CX590" s="359"/>
      <c r="CY590" s="359"/>
      <c r="CZ590" s="359"/>
    </row>
    <row r="591" s="363" customFormat="true" ht="25.15" customHeight="true" x14ac:dyDescent="0.2">
      <c r="C591" s="1049" t="s">
        <v>221</v>
      </c>
      <c r="D591" s="1050"/>
      <c r="E591" s="875">
        <v>8.3923693093696225E-2</v>
      </c>
      <c r="F591" s="605"/>
      <c r="G591" s="605"/>
      <c r="H591" s="1050" t="s">
        <v>532</v>
      </c>
      <c r="I591" s="1050"/>
      <c r="J591" s="876">
        <v>3.8958078531618943E-2</v>
      </c>
      <c r="K591" s="605"/>
      <c r="L591" s="605"/>
      <c r="M591" s="1050" t="s">
        <v>532</v>
      </c>
      <c r="N591" s="1050"/>
      <c r="O591" s="877">
        <v>6.0125477264270644E-3</v>
      </c>
      <c r="P591" s="605"/>
      <c r="Q591" s="605"/>
      <c r="AW591" s="356"/>
      <c r="AX591" s="356"/>
      <c r="AY591" s="356"/>
      <c r="AZ591" s="356"/>
      <c r="BA591" s="358"/>
      <c r="BB591" s="408"/>
      <c r="BC591" s="358"/>
      <c r="BD591" s="358"/>
      <c r="BE591" s="358"/>
      <c r="BF591" s="358"/>
      <c r="BG591" s="358"/>
      <c r="BH591" s="358"/>
      <c r="BI591" s="358"/>
      <c r="BJ591" s="358"/>
      <c r="BK591" s="358"/>
      <c r="BL591" s="358"/>
      <c r="BM591" s="358"/>
      <c r="BN591" s="358"/>
      <c r="BO591" s="358"/>
      <c r="BP591" s="358"/>
      <c r="BQ591" s="358"/>
      <c r="BR591" s="358"/>
      <c r="BS591" s="358"/>
      <c r="BT591" s="358"/>
      <c r="BU591" s="358"/>
      <c r="BV591" s="358"/>
      <c r="BW591" s="358"/>
      <c r="BX591" s="358"/>
      <c r="BY591" s="358"/>
      <c r="BZ591" s="359"/>
      <c r="CA591" s="359"/>
      <c r="CB591" s="359"/>
      <c r="CC591" s="359"/>
      <c r="CD591" s="359"/>
      <c r="CE591" s="359"/>
      <c r="CF591" s="359"/>
      <c r="CG591" s="359"/>
      <c r="CH591" s="359"/>
      <c r="CI591" s="359"/>
      <c r="CJ591" s="359"/>
      <c r="CK591" s="359"/>
      <c r="CL591" s="359"/>
      <c r="CM591" s="359"/>
      <c r="CN591" s="359"/>
      <c r="CO591" s="359"/>
      <c r="CP591" s="359"/>
      <c r="CQ591" s="359"/>
      <c r="CR591" s="359"/>
      <c r="CS591" s="359"/>
      <c r="CT591" s="359"/>
      <c r="CU591" s="359"/>
      <c r="CV591" s="359"/>
      <c r="CW591" s="359"/>
      <c r="CX591" s="359"/>
      <c r="CY591" s="359"/>
      <c r="CZ591" s="359"/>
    </row>
    <row r="592" s="363" customFormat="true" ht="25.15" customHeight="true" x14ac:dyDescent="0.2">
      <c r="C592" s="1049" t="s">
        <v>503</v>
      </c>
      <c r="D592" s="1050"/>
      <c r="E592" s="875">
        <v>-0.10279959578075694</v>
      </c>
      <c r="F592" s="605"/>
      <c r="G592" s="605"/>
      <c r="H592" s="1050" t="s">
        <v>538</v>
      </c>
      <c r="I592" s="1050"/>
      <c r="J592" s="876">
        <v>4.2623110273199781E-2</v>
      </c>
      <c r="K592" s="605"/>
      <c r="L592" s="605"/>
      <c r="M592" s="1050" t="s">
        <v>538</v>
      </c>
      <c r="N592" s="1050"/>
      <c r="O592" s="877">
        <v>7.5597494920557852E-3</v>
      </c>
      <c r="P592" s="605"/>
      <c r="Q592" s="605"/>
      <c r="AW592" s="356"/>
      <c r="AX592" s="356"/>
      <c r="AY592" s="356"/>
      <c r="AZ592" s="356"/>
      <c r="BA592" s="358"/>
      <c r="BB592" s="408"/>
      <c r="BC592" s="358"/>
      <c r="BD592" s="358"/>
      <c r="BE592" s="358"/>
      <c r="BF592" s="358"/>
      <c r="BG592" s="358"/>
      <c r="BH592" s="358"/>
      <c r="BI592" s="358"/>
      <c r="BJ592" s="358"/>
      <c r="BK592" s="358"/>
      <c r="BL592" s="358"/>
      <c r="BM592" s="358"/>
      <c r="BN592" s="358"/>
      <c r="BO592" s="358"/>
      <c r="BP592" s="358"/>
      <c r="BQ592" s="358"/>
      <c r="BR592" s="358"/>
      <c r="BS592" s="358"/>
      <c r="BT592" s="358"/>
      <c r="BU592" s="358"/>
      <c r="BV592" s="358"/>
      <c r="BW592" s="358"/>
      <c r="BX592" s="358"/>
      <c r="BY592" s="358"/>
      <c r="BZ592" s="359"/>
      <c r="CA592" s="359"/>
      <c r="CB592" s="359"/>
      <c r="CC592" s="359"/>
      <c r="CD592" s="359"/>
      <c r="CE592" s="359"/>
      <c r="CF592" s="359"/>
      <c r="CG592" s="359"/>
      <c r="CH592" s="359"/>
      <c r="CI592" s="359"/>
      <c r="CJ592" s="359"/>
      <c r="CK592" s="359"/>
      <c r="CL592" s="359"/>
      <c r="CM592" s="359"/>
      <c r="CN592" s="359"/>
      <c r="CO592" s="359"/>
      <c r="CP592" s="359"/>
      <c r="CQ592" s="359"/>
      <c r="CR592" s="359"/>
      <c r="CS592" s="359"/>
      <c r="CT592" s="359"/>
      <c r="CU592" s="359"/>
      <c r="CV592" s="359"/>
      <c r="CW592" s="359"/>
      <c r="CX592" s="359"/>
      <c r="CY592" s="359"/>
      <c r="CZ592" s="359"/>
    </row>
    <row r="593" s="363" customFormat="true" ht="25.15" customHeight="true" x14ac:dyDescent="0.2">
      <c r="C593" s="1049" t="s">
        <v>570</v>
      </c>
      <c r="D593" s="1050"/>
      <c r="E593" s="875">
        <v>-1.6284216581705453E-5</v>
      </c>
      <c r="F593" s="605"/>
      <c r="G593" s="605"/>
      <c r="H593" s="1050" t="s">
        <v>569</v>
      </c>
      <c r="I593" s="1050"/>
      <c r="J593" s="876">
        <v>1.3157726075522283E-2</v>
      </c>
      <c r="K593" s="605"/>
      <c r="L593" s="605"/>
      <c r="M593" s="1050" t="s">
        <v>569</v>
      </c>
      <c r="N593" s="1050"/>
      <c r="O593" s="877">
        <v>9.5414118882687915E-3</v>
      </c>
      <c r="P593" s="605"/>
      <c r="Q593" s="605"/>
      <c r="AW593" s="356"/>
      <c r="AX593" s="356"/>
      <c r="AY593" s="356"/>
      <c r="AZ593" s="356"/>
      <c r="BA593" s="358"/>
      <c r="BB593" s="408"/>
      <c r="BC593" s="358"/>
      <c r="BD593" s="358"/>
      <c r="BE593" s="358"/>
      <c r="BF593" s="358"/>
      <c r="BG593" s="358"/>
      <c r="BH593" s="358"/>
      <c r="BI593" s="358"/>
      <c r="BJ593" s="358"/>
      <c r="BK593" s="358"/>
      <c r="BL593" s="358"/>
      <c r="BM593" s="358"/>
      <c r="BN593" s="358"/>
      <c r="BO593" s="358"/>
      <c r="BP593" s="358"/>
      <c r="BQ593" s="358"/>
      <c r="BR593" s="358"/>
      <c r="BS593" s="358"/>
      <c r="BT593" s="358"/>
      <c r="BU593" s="358"/>
      <c r="BV593" s="358"/>
      <c r="BW593" s="358"/>
      <c r="BX593" s="358"/>
      <c r="BY593" s="358"/>
      <c r="BZ593" s="359"/>
      <c r="CA593" s="359"/>
      <c r="CB593" s="359"/>
      <c r="CC593" s="359"/>
      <c r="CD593" s="359"/>
      <c r="CE593" s="359"/>
      <c r="CF593" s="359"/>
      <c r="CG593" s="359"/>
      <c r="CH593" s="359"/>
      <c r="CI593" s="359"/>
      <c r="CJ593" s="359"/>
      <c r="CK593" s="359"/>
      <c r="CL593" s="359"/>
      <c r="CM593" s="359"/>
      <c r="CN593" s="359"/>
      <c r="CO593" s="359"/>
      <c r="CP593" s="359"/>
      <c r="CQ593" s="359"/>
      <c r="CR593" s="359"/>
      <c r="CS593" s="359"/>
      <c r="CT593" s="359"/>
      <c r="CU593" s="359"/>
      <c r="CV593" s="359"/>
      <c r="CW593" s="359"/>
      <c r="CX593" s="359"/>
      <c r="CY593" s="359"/>
      <c r="CZ593" s="359"/>
    </row>
    <row r="594" s="363" customFormat="true" ht="25.15" customHeight="true" x14ac:dyDescent="0.2">
      <c r="C594" s="1049" t="s">
        <v>594</v>
      </c>
      <c r="D594" s="1050"/>
      <c r="E594" s="875">
        <v>2.34084002078597E-3</v>
      </c>
      <c r="F594" s="605"/>
      <c r="G594" s="605"/>
      <c r="H594" s="1050" t="s">
        <v>591</v>
      </c>
      <c r="I594" s="1050"/>
      <c r="J594" s="876">
        <v>3.2461534632431961E-2</v>
      </c>
      <c r="K594" s="605"/>
      <c r="L594" s="605"/>
      <c r="M594" s="1050" t="s">
        <v>591</v>
      </c>
      <c r="N594" s="1050"/>
      <c r="O594" s="877">
        <v>8.5426189506794851E-5</v>
      </c>
      <c r="P594" s="605"/>
      <c r="Q594" s="605"/>
      <c r="AW594" s="356"/>
      <c r="AX594" s="356"/>
      <c r="AY594" s="356"/>
      <c r="AZ594" s="356"/>
      <c r="BA594" s="358"/>
      <c r="BB594" s="408"/>
      <c r="BC594" s="358"/>
      <c r="BD594" s="358"/>
      <c r="BE594" s="358"/>
      <c r="BF594" s="358"/>
      <c r="BG594" s="358"/>
      <c r="BH594" s="358"/>
      <c r="BI594" s="358"/>
      <c r="BJ594" s="358"/>
      <c r="BK594" s="358"/>
      <c r="BL594" s="358"/>
      <c r="BM594" s="358"/>
      <c r="BN594" s="358"/>
      <c r="BO594" s="358"/>
      <c r="BP594" s="358"/>
      <c r="BQ594" s="358"/>
      <c r="BR594" s="358"/>
      <c r="BS594" s="358"/>
      <c r="BT594" s="358"/>
      <c r="BU594" s="358"/>
      <c r="BV594" s="358"/>
      <c r="BW594" s="358"/>
      <c r="BX594" s="358"/>
      <c r="BY594" s="358"/>
      <c r="BZ594" s="359"/>
      <c r="CA594" s="359"/>
      <c r="CB594" s="359"/>
      <c r="CC594" s="359"/>
      <c r="CD594" s="359"/>
      <c r="CE594" s="359"/>
      <c r="CF594" s="359"/>
      <c r="CG594" s="359"/>
      <c r="CH594" s="359"/>
      <c r="CI594" s="359"/>
      <c r="CJ594" s="359"/>
      <c r="CK594" s="359"/>
      <c r="CL594" s="359"/>
      <c r="CM594" s="359"/>
      <c r="CN594" s="359"/>
      <c r="CO594" s="359"/>
      <c r="CP594" s="359"/>
      <c r="CQ594" s="359"/>
      <c r="CR594" s="359"/>
      <c r="CS594" s="359"/>
      <c r="CT594" s="359"/>
      <c r="CU594" s="359"/>
      <c r="CV594" s="359"/>
      <c r="CW594" s="359"/>
      <c r="CX594" s="359"/>
      <c r="CY594" s="359"/>
      <c r="CZ594" s="359"/>
    </row>
    <row r="595" s="363" customFormat="true" ht="25.15" customHeight="true" x14ac:dyDescent="0.2">
      <c r="C595" s="1049" t="s">
        <v>263</v>
      </c>
      <c r="D595" s="1050"/>
      <c r="E595" s="875">
        <v>1.3930616041667929E-3</v>
      </c>
      <c r="F595" s="605"/>
      <c r="G595" s="605"/>
      <c r="H595" s="1050" t="s">
        <v>597</v>
      </c>
      <c r="I595" s="1050"/>
      <c r="J595" s="876">
        <v>6.7074142364127124E-3</v>
      </c>
      <c r="K595" s="605"/>
      <c r="L595" s="605"/>
      <c r="M595" s="1050" t="s">
        <v>597</v>
      </c>
      <c r="N595" s="1050"/>
      <c r="O595" s="877">
        <v>5.5516499139460337E-4</v>
      </c>
      <c r="P595" s="605"/>
      <c r="Q595" s="605"/>
      <c r="AW595" s="356"/>
      <c r="AX595" s="356"/>
      <c r="AY595" s="356"/>
      <c r="AZ595" s="356"/>
      <c r="BA595" s="358"/>
      <c r="BB595" s="408"/>
      <c r="BC595" s="358"/>
      <c r="BD595" s="358"/>
      <c r="BE595" s="358"/>
      <c r="BF595" s="358"/>
      <c r="BG595" s="358"/>
      <c r="BH595" s="358"/>
      <c r="BI595" s="358"/>
      <c r="BJ595" s="358"/>
      <c r="BK595" s="358"/>
      <c r="BL595" s="358"/>
      <c r="BM595" s="358"/>
      <c r="BN595" s="358"/>
      <c r="BO595" s="358"/>
      <c r="BP595" s="358"/>
      <c r="BQ595" s="358"/>
      <c r="BR595" s="358"/>
      <c r="BS595" s="358"/>
      <c r="BT595" s="358"/>
      <c r="BU595" s="358"/>
      <c r="BV595" s="358"/>
      <c r="BW595" s="358"/>
      <c r="BX595" s="358"/>
      <c r="BY595" s="358"/>
      <c r="BZ595" s="359"/>
      <c r="CA595" s="359"/>
      <c r="CB595" s="359"/>
      <c r="CC595" s="359"/>
      <c r="CD595" s="359"/>
      <c r="CE595" s="359"/>
      <c r="CF595" s="359"/>
      <c r="CG595" s="359"/>
      <c r="CH595" s="359"/>
      <c r="CI595" s="359"/>
      <c r="CJ595" s="359"/>
      <c r="CK595" s="359"/>
      <c r="CL595" s="359"/>
      <c r="CM595" s="359"/>
      <c r="CN595" s="359"/>
      <c r="CO595" s="359"/>
      <c r="CP595" s="359"/>
      <c r="CQ595" s="359"/>
      <c r="CR595" s="359"/>
      <c r="CS595" s="359"/>
      <c r="CT595" s="359"/>
      <c r="CU595" s="359"/>
      <c r="CV595" s="359"/>
      <c r="CW595" s="359"/>
      <c r="CX595" s="359"/>
      <c r="CY595" s="359"/>
      <c r="CZ595" s="359"/>
    </row>
    <row r="596" s="363" customFormat="true" ht="25.15" customHeight="true" x14ac:dyDescent="0.2">
      <c r="C596" s="1049" t="s">
        <v>541</v>
      </c>
      <c r="D596" s="1050"/>
      <c r="E596" s="875">
        <v>4.7175632885020262E-3</v>
      </c>
      <c r="F596" s="605"/>
      <c r="G596" s="605"/>
      <c r="H596" s="1050" t="s">
        <v>596</v>
      </c>
      <c r="I596" s="1050"/>
      <c r="J596" s="876">
        <v>1.2574966478809853E-2</v>
      </c>
      <c r="K596" s="605"/>
      <c r="L596" s="605"/>
      <c r="M596" s="1050" t="s">
        <v>596</v>
      </c>
      <c r="N596" s="1050"/>
      <c r="O596" s="877">
        <v>4.9354012114999422E-4</v>
      </c>
      <c r="P596" s="605"/>
      <c r="Q596" s="605"/>
      <c r="AW596" s="356"/>
      <c r="AX596" s="356"/>
      <c r="AY596" s="356"/>
      <c r="AZ596" s="356"/>
      <c r="BA596" s="358"/>
      <c r="BB596" s="408"/>
      <c r="BC596" s="358"/>
      <c r="BD596" s="358"/>
      <c r="BE596" s="358"/>
      <c r="BF596" s="358"/>
      <c r="BG596" s="358"/>
      <c r="BH596" s="358"/>
      <c r="BI596" s="358"/>
      <c r="BJ596" s="358"/>
      <c r="BK596" s="358"/>
      <c r="BL596" s="358"/>
      <c r="BM596" s="358"/>
      <c r="BN596" s="358"/>
      <c r="BO596" s="358"/>
      <c r="BP596" s="358"/>
      <c r="BQ596" s="358"/>
      <c r="BR596" s="358"/>
      <c r="BS596" s="358"/>
      <c r="BT596" s="358"/>
      <c r="BU596" s="358"/>
      <c r="BV596" s="358"/>
      <c r="BW596" s="358"/>
      <c r="BX596" s="358"/>
      <c r="BY596" s="358"/>
      <c r="BZ596" s="359"/>
      <c r="CA596" s="359"/>
      <c r="CB596" s="359"/>
      <c r="CC596" s="359"/>
      <c r="CD596" s="359"/>
      <c r="CE596" s="359"/>
      <c r="CF596" s="359"/>
      <c r="CG596" s="359"/>
      <c r="CH596" s="359"/>
      <c r="CI596" s="359"/>
      <c r="CJ596" s="359"/>
      <c r="CK596" s="359"/>
      <c r="CL596" s="359"/>
      <c r="CM596" s="359"/>
      <c r="CN596" s="359"/>
      <c r="CO596" s="359"/>
      <c r="CP596" s="359"/>
      <c r="CQ596" s="359"/>
      <c r="CR596" s="359"/>
      <c r="CS596" s="359"/>
      <c r="CT596" s="359"/>
      <c r="CU596" s="359"/>
      <c r="CV596" s="359"/>
      <c r="CW596" s="359"/>
      <c r="CX596" s="359"/>
      <c r="CY596" s="359"/>
      <c r="CZ596" s="359"/>
    </row>
    <row r="597" s="363" customFormat="true" ht="25.15" customHeight="true" x14ac:dyDescent="0.2">
      <c r="C597" s="1049" t="s">
        <v>251</v>
      </c>
      <c r="D597" s="1050"/>
      <c r="E597" s="875">
        <v>1.1170697850117766E-3</v>
      </c>
      <c r="F597" s="605"/>
      <c r="G597" s="605"/>
      <c r="H597" s="1050" t="s">
        <v>595</v>
      </c>
      <c r="I597" s="1050"/>
      <c r="J597" s="879">
        <v>1.2818669331883456E-2</v>
      </c>
      <c r="K597" s="605"/>
      <c r="L597" s="605"/>
      <c r="M597" s="1050" t="s">
        <v>595</v>
      </c>
      <c r="N597" s="1050"/>
      <c r="O597" s="880">
        <v>1.0925055470750291E-3</v>
      </c>
      <c r="P597" s="605"/>
      <c r="Q597" s="605"/>
      <c r="AW597" s="356"/>
      <c r="AX597" s="356"/>
      <c r="AY597" s="356"/>
      <c r="AZ597" s="356"/>
      <c r="BA597" s="358"/>
      <c r="BB597" s="408"/>
      <c r="BC597" s="358"/>
      <c r="BD597" s="358"/>
      <c r="BE597" s="358"/>
      <c r="BF597" s="358"/>
      <c r="BG597" s="358"/>
      <c r="BH597" s="358"/>
      <c r="BI597" s="358"/>
      <c r="BJ597" s="358"/>
      <c r="BK597" s="358"/>
      <c r="BL597" s="358"/>
      <c r="BM597" s="358"/>
      <c r="BN597" s="358"/>
      <c r="BO597" s="358"/>
      <c r="BP597" s="358"/>
      <c r="BQ597" s="358"/>
      <c r="BR597" s="358"/>
      <c r="BS597" s="358"/>
      <c r="BT597" s="358"/>
      <c r="BU597" s="358"/>
      <c r="BV597" s="358"/>
      <c r="BW597" s="358"/>
      <c r="BX597" s="358"/>
      <c r="BY597" s="358"/>
      <c r="BZ597" s="359"/>
      <c r="CA597" s="359"/>
      <c r="CB597" s="359"/>
      <c r="CC597" s="359"/>
      <c r="CD597" s="359"/>
      <c r="CE597" s="359"/>
      <c r="CF597" s="359"/>
      <c r="CG597" s="359"/>
      <c r="CH597" s="359"/>
      <c r="CI597" s="359"/>
      <c r="CJ597" s="359"/>
      <c r="CK597" s="359"/>
      <c r="CL597" s="359"/>
      <c r="CM597" s="359"/>
      <c r="CN597" s="359"/>
      <c r="CO597" s="359"/>
      <c r="CP597" s="359"/>
      <c r="CQ597" s="359"/>
      <c r="CR597" s="359"/>
      <c r="CS597" s="359"/>
      <c r="CT597" s="359"/>
      <c r="CU597" s="359"/>
      <c r="CV597" s="359"/>
      <c r="CW597" s="359"/>
      <c r="CX597" s="359"/>
      <c r="CY597" s="359"/>
      <c r="CZ597" s="359"/>
    </row>
    <row r="598" s="363" customFormat="true" ht="25.15" customHeight="true" x14ac:dyDescent="0.2">
      <c r="C598" s="1049" t="s">
        <v>215</v>
      </c>
      <c r="D598" s="1050"/>
      <c r="E598" s="875">
        <v>0.11256409734823239</v>
      </c>
      <c r="F598" s="605"/>
      <c r="G598" s="605"/>
      <c r="H598" s="1050"/>
      <c r="I598" s="1050"/>
      <c r="J598" s="605"/>
      <c r="K598" s="605"/>
      <c r="L598" s="605"/>
      <c r="M598" s="1050"/>
      <c r="N598" s="1050"/>
      <c r="O598" s="605"/>
      <c r="P598" s="605"/>
      <c r="Q598" s="605"/>
      <c r="AW598" s="356"/>
      <c r="AX598" s="356"/>
      <c r="AY598" s="356"/>
      <c r="AZ598" s="356"/>
      <c r="BA598" s="358"/>
      <c r="BB598" s="408"/>
      <c r="BC598" s="358"/>
      <c r="BD598" s="358"/>
      <c r="BE598" s="358"/>
      <c r="BF598" s="358"/>
      <c r="BG598" s="358"/>
      <c r="BH598" s="358"/>
      <c r="BI598" s="358"/>
      <c r="BJ598" s="358"/>
      <c r="BK598" s="358"/>
      <c r="BL598" s="358"/>
      <c r="BM598" s="358"/>
      <c r="BN598" s="358"/>
      <c r="BO598" s="358"/>
      <c r="BP598" s="358"/>
      <c r="BQ598" s="358"/>
      <c r="BR598" s="358"/>
      <c r="BS598" s="358"/>
      <c r="BT598" s="358"/>
      <c r="BU598" s="358"/>
      <c r="BV598" s="358"/>
      <c r="BW598" s="358"/>
      <c r="BX598" s="358"/>
      <c r="BY598" s="358"/>
      <c r="BZ598" s="359"/>
      <c r="CA598" s="359"/>
      <c r="CB598" s="359"/>
      <c r="CC598" s="359"/>
      <c r="CD598" s="359"/>
      <c r="CE598" s="359"/>
      <c r="CF598" s="359"/>
      <c r="CG598" s="359"/>
      <c r="CH598" s="359"/>
      <c r="CI598" s="359"/>
      <c r="CJ598" s="359"/>
      <c r="CK598" s="359"/>
      <c r="CL598" s="359"/>
      <c r="CM598" s="359"/>
      <c r="CN598" s="359"/>
      <c r="CO598" s="359"/>
      <c r="CP598" s="359"/>
      <c r="CQ598" s="359"/>
      <c r="CR598" s="359"/>
      <c r="CS598" s="359"/>
      <c r="CT598" s="359"/>
      <c r="CU598" s="359"/>
      <c r="CV598" s="359"/>
      <c r="CW598" s="359"/>
      <c r="CX598" s="359"/>
      <c r="CY598" s="359"/>
      <c r="CZ598" s="359"/>
    </row>
    <row r="599" s="363" customFormat="true" ht="25.15" customHeight="true" x14ac:dyDescent="0.2">
      <c r="C599" s="1049" t="s">
        <v>226</v>
      </c>
      <c r="D599" s="1050"/>
      <c r="E599" s="875">
        <v>6.8383218053819611E-2</v>
      </c>
      <c r="F599" s="605"/>
      <c r="G599" s="605"/>
      <c r="H599" s="1050"/>
      <c r="I599" s="1050"/>
      <c r="J599" s="605"/>
      <c r="K599" s="605"/>
      <c r="L599" s="605"/>
      <c r="M599" s="1050"/>
      <c r="N599" s="1050"/>
      <c r="O599" s="605"/>
      <c r="P599" s="605"/>
      <c r="Q599" s="605"/>
      <c r="AW599" s="356"/>
      <c r="AX599" s="356"/>
      <c r="AY599" s="356"/>
      <c r="AZ599" s="356"/>
      <c r="BA599" s="358"/>
      <c r="BB599" s="408"/>
      <c r="BC599" s="358"/>
      <c r="BD599" s="358"/>
      <c r="BE599" s="358"/>
      <c r="BF599" s="358"/>
      <c r="BG599" s="358"/>
      <c r="BH599" s="358"/>
      <c r="BI599" s="358"/>
      <c r="BJ599" s="358"/>
      <c r="BK599" s="358"/>
      <c r="BL599" s="358"/>
      <c r="BM599" s="358"/>
      <c r="BN599" s="358"/>
      <c r="BO599" s="358"/>
      <c r="BP599" s="358"/>
      <c r="BQ599" s="358"/>
      <c r="BR599" s="358"/>
      <c r="BS599" s="358"/>
      <c r="BT599" s="358"/>
      <c r="BU599" s="358"/>
      <c r="BV599" s="358"/>
      <c r="BW599" s="358"/>
      <c r="BX599" s="358"/>
      <c r="BY599" s="358"/>
      <c r="BZ599" s="359"/>
      <c r="CA599" s="359"/>
      <c r="CB599" s="359"/>
      <c r="CC599" s="359"/>
      <c r="CD599" s="359"/>
      <c r="CE599" s="359"/>
      <c r="CF599" s="359"/>
      <c r="CG599" s="359"/>
      <c r="CH599" s="359"/>
      <c r="CI599" s="359"/>
      <c r="CJ599" s="359"/>
      <c r="CK599" s="359"/>
      <c r="CL599" s="359"/>
      <c r="CM599" s="359"/>
      <c r="CN599" s="359"/>
      <c r="CO599" s="359"/>
      <c r="CP599" s="359"/>
      <c r="CQ599" s="359"/>
      <c r="CR599" s="359"/>
      <c r="CS599" s="359"/>
      <c r="CT599" s="359"/>
      <c r="CU599" s="359"/>
      <c r="CV599" s="359"/>
      <c r="CW599" s="359"/>
      <c r="CX599" s="359"/>
      <c r="CY599" s="359"/>
      <c r="CZ599" s="359"/>
    </row>
    <row r="600" s="363" customFormat="true" ht="25.15" customHeight="true" x14ac:dyDescent="0.2">
      <c r="C600" s="1049" t="s">
        <v>219</v>
      </c>
      <c r="D600" s="1050"/>
      <c r="E600" s="875">
        <v>0.10909600859593396</v>
      </c>
      <c r="F600" s="605"/>
      <c r="G600" s="605"/>
      <c r="H600" s="1050" t="s">
        <v>268</v>
      </c>
      <c r="I600" s="1050"/>
      <c r="J600" s="1050"/>
      <c r="K600" s="1050"/>
      <c r="L600" s="1050"/>
      <c r="M600" s="1050" t="s">
        <v>268</v>
      </c>
      <c r="N600" s="1050"/>
      <c r="O600" s="1050"/>
      <c r="P600" s="1050"/>
      <c r="Q600" s="1050"/>
      <c r="AW600" s="356"/>
      <c r="AX600" s="356"/>
      <c r="AY600" s="356"/>
      <c r="AZ600" s="356"/>
      <c r="BA600" s="358"/>
      <c r="BB600" s="408"/>
      <c r="BC600" s="358"/>
      <c r="BD600" s="358"/>
      <c r="BE600" s="358"/>
      <c r="BF600" s="358"/>
      <c r="BG600" s="358"/>
      <c r="BH600" s="358"/>
      <c r="BI600" s="358"/>
      <c r="BJ600" s="358"/>
      <c r="BK600" s="358"/>
      <c r="BL600" s="358"/>
      <c r="BM600" s="358"/>
      <c r="BN600" s="358"/>
      <c r="BO600" s="358"/>
      <c r="BP600" s="358"/>
      <c r="BQ600" s="358"/>
      <c r="BR600" s="358"/>
      <c r="BS600" s="358"/>
      <c r="BT600" s="358"/>
      <c r="BU600" s="358"/>
      <c r="BV600" s="358"/>
      <c r="BW600" s="358"/>
      <c r="BX600" s="358"/>
      <c r="BY600" s="358"/>
      <c r="BZ600" s="359"/>
      <c r="CA600" s="359"/>
      <c r="CB600" s="359"/>
      <c r="CC600" s="359"/>
      <c r="CD600" s="359"/>
      <c r="CE600" s="359"/>
      <c r="CF600" s="359"/>
      <c r="CG600" s="359"/>
      <c r="CH600" s="359"/>
      <c r="CI600" s="359"/>
      <c r="CJ600" s="359"/>
      <c r="CK600" s="359"/>
      <c r="CL600" s="359"/>
      <c r="CM600" s="359"/>
      <c r="CN600" s="359"/>
      <c r="CO600" s="359"/>
      <c r="CP600" s="359"/>
      <c r="CQ600" s="359"/>
      <c r="CR600" s="359"/>
      <c r="CS600" s="359"/>
      <c r="CT600" s="359"/>
      <c r="CU600" s="359"/>
      <c r="CV600" s="359"/>
      <c r="CW600" s="359"/>
      <c r="CX600" s="359"/>
      <c r="CY600" s="359"/>
      <c r="CZ600" s="359"/>
    </row>
    <row r="601" s="363" customFormat="true" ht="25.15" customHeight="true" x14ac:dyDescent="0.2">
      <c r="C601" s="1049" t="s">
        <v>224</v>
      </c>
      <c r="D601" s="1050"/>
      <c r="E601" s="875">
        <v>8.1227706020195814E-2</v>
      </c>
      <c r="F601" s="605"/>
      <c r="G601" s="605"/>
      <c r="H601" s="1050" t="s">
        <v>209</v>
      </c>
      <c r="I601" s="1050"/>
      <c r="J601" s="1053" t="s">
        <v>269</v>
      </c>
      <c r="K601" s="1054"/>
      <c r="L601" s="1055"/>
      <c r="M601" s="1050" t="s">
        <v>209</v>
      </c>
      <c r="N601" s="1050"/>
      <c r="O601" s="1053" t="s">
        <v>269</v>
      </c>
      <c r="P601" s="1054"/>
      <c r="Q601" s="1055"/>
      <c r="AW601" s="356"/>
      <c r="AX601" s="356"/>
      <c r="AY601" s="356"/>
      <c r="AZ601" s="356"/>
      <c r="BA601" s="358"/>
      <c r="BB601" s="408"/>
      <c r="BC601" s="358"/>
      <c r="BD601" s="358"/>
      <c r="BE601" s="358"/>
      <c r="BF601" s="358"/>
      <c r="BG601" s="358"/>
      <c r="BH601" s="358"/>
      <c r="BI601" s="358"/>
      <c r="BJ601" s="358"/>
      <c r="BK601" s="358"/>
      <c r="BL601" s="358"/>
      <c r="BM601" s="358"/>
      <c r="BN601" s="358"/>
      <c r="BO601" s="358"/>
      <c r="BP601" s="358"/>
      <c r="BQ601" s="358"/>
      <c r="BR601" s="358"/>
      <c r="BS601" s="358"/>
      <c r="BT601" s="358"/>
      <c r="BU601" s="358"/>
      <c r="BV601" s="358"/>
      <c r="BW601" s="358"/>
      <c r="BX601" s="358"/>
      <c r="BY601" s="358"/>
      <c r="BZ601" s="359"/>
      <c r="CA601" s="359"/>
      <c r="CB601" s="359"/>
      <c r="CC601" s="359"/>
      <c r="CD601" s="359"/>
      <c r="CE601" s="359"/>
      <c r="CF601" s="359"/>
      <c r="CG601" s="359"/>
      <c r="CH601" s="359"/>
      <c r="CI601" s="359"/>
      <c r="CJ601" s="359"/>
      <c r="CK601" s="359"/>
      <c r="CL601" s="359"/>
      <c r="CM601" s="359"/>
      <c r="CN601" s="359"/>
      <c r="CO601" s="359"/>
      <c r="CP601" s="359"/>
      <c r="CQ601" s="359"/>
      <c r="CR601" s="359"/>
      <c r="CS601" s="359"/>
      <c r="CT601" s="359"/>
      <c r="CU601" s="359"/>
      <c r="CV601" s="359"/>
      <c r="CW601" s="359"/>
      <c r="CX601" s="359"/>
      <c r="CY601" s="359"/>
      <c r="CZ601" s="359"/>
    </row>
    <row r="602" s="363" customFormat="true" ht="25.15" customHeight="true" x14ac:dyDescent="0.2">
      <c r="C602" s="1049" t="s">
        <v>238</v>
      </c>
      <c r="D602" s="1050"/>
      <c r="E602" s="875">
        <v>-1.183089983198542E-2</v>
      </c>
      <c r="F602" s="605"/>
      <c r="G602" s="605"/>
      <c r="H602" s="1050"/>
      <c r="I602" s="1050"/>
      <c r="J602" s="864" t="s">
        <v>191</v>
      </c>
      <c r="K602" s="865" t="s">
        <v>270</v>
      </c>
      <c r="L602" s="866" t="s">
        <v>271</v>
      </c>
      <c r="M602" s="1050"/>
      <c r="N602" s="1050"/>
      <c r="O602" s="867" t="s">
        <v>191</v>
      </c>
      <c r="P602" s="868" t="s">
        <v>270</v>
      </c>
      <c r="Q602" s="869" t="s">
        <v>271</v>
      </c>
      <c r="AW602" s="356"/>
      <c r="AX602" s="356"/>
      <c r="AY602" s="356"/>
      <c r="AZ602" s="356"/>
      <c r="BA602" s="358"/>
      <c r="BB602" s="408"/>
      <c r="BC602" s="358"/>
      <c r="BD602" s="358"/>
      <c r="BE602" s="358"/>
      <c r="BF602" s="358"/>
      <c r="BG602" s="358"/>
      <c r="BH602" s="358"/>
      <c r="BI602" s="358"/>
      <c r="BJ602" s="358"/>
      <c r="BK602" s="358"/>
      <c r="BL602" s="358"/>
      <c r="BM602" s="358"/>
      <c r="BN602" s="358"/>
      <c r="BO602" s="358"/>
      <c r="BP602" s="358"/>
      <c r="BQ602" s="358"/>
      <c r="BR602" s="358"/>
      <c r="BS602" s="358"/>
      <c r="BT602" s="358"/>
      <c r="BU602" s="358"/>
      <c r="BV602" s="358"/>
      <c r="BW602" s="358"/>
      <c r="BX602" s="358"/>
      <c r="BY602" s="358"/>
      <c r="BZ602" s="359"/>
      <c r="CA602" s="359"/>
      <c r="CB602" s="359"/>
      <c r="CC602" s="359"/>
      <c r="CD602" s="359"/>
      <c r="CE602" s="359"/>
      <c r="CF602" s="359"/>
      <c r="CG602" s="359"/>
      <c r="CH602" s="359"/>
      <c r="CI602" s="359"/>
      <c r="CJ602" s="359"/>
      <c r="CK602" s="359"/>
      <c r="CL602" s="359"/>
      <c r="CM602" s="359"/>
      <c r="CN602" s="359"/>
      <c r="CO602" s="359"/>
      <c r="CP602" s="359"/>
      <c r="CQ602" s="359"/>
      <c r="CR602" s="359"/>
      <c r="CS602" s="359"/>
      <c r="CT602" s="359"/>
      <c r="CU602" s="359"/>
      <c r="CV602" s="359"/>
      <c r="CW602" s="359"/>
      <c r="CX602" s="359"/>
      <c r="CY602" s="359"/>
      <c r="CZ602" s="359"/>
    </row>
    <row r="603" s="363" customFormat="true" ht="25.15" customHeight="true" x14ac:dyDescent="0.2">
      <c r="C603" s="1049" t="s">
        <v>230</v>
      </c>
      <c r="D603" s="1050"/>
      <c r="E603" s="875">
        <v>4.2385610598665385E-2</v>
      </c>
      <c r="F603" s="605"/>
      <c r="G603" s="605"/>
      <c r="H603" s="1050" t="s">
        <v>210</v>
      </c>
      <c r="I603" s="1050"/>
      <c r="J603" s="885">
        <v>5.6314547281490377</v>
      </c>
      <c r="K603" s="886">
        <v>5.9278470822621454</v>
      </c>
      <c r="L603" s="887">
        <v>5.9278470822621454</v>
      </c>
      <c r="M603" s="1050" t="s">
        <v>210</v>
      </c>
      <c r="N603" s="1050"/>
      <c r="O603" s="888">
        <v>5.7728279027631935</v>
      </c>
      <c r="P603" s="889">
        <v>6.0766609502770459</v>
      </c>
      <c r="Q603" s="890">
        <v>6.0766609502770459</v>
      </c>
      <c r="AW603" s="356"/>
      <c r="AX603" s="356"/>
      <c r="AY603" s="356"/>
      <c r="AZ603" s="356"/>
      <c r="BA603" s="358"/>
      <c r="BB603" s="408"/>
      <c r="BC603" s="358"/>
      <c r="BD603" s="358"/>
      <c r="BE603" s="358"/>
      <c r="BF603" s="358"/>
      <c r="BG603" s="358"/>
      <c r="BH603" s="358"/>
      <c r="BI603" s="358"/>
      <c r="BJ603" s="358"/>
      <c r="BK603" s="358"/>
      <c r="BL603" s="358"/>
      <c r="BM603" s="358"/>
      <c r="BN603" s="358"/>
      <c r="BO603" s="358"/>
      <c r="BP603" s="358"/>
      <c r="BQ603" s="358"/>
      <c r="BR603" s="358"/>
      <c r="BS603" s="358"/>
      <c r="BT603" s="358"/>
      <c r="BU603" s="358"/>
      <c r="BV603" s="358"/>
      <c r="BW603" s="358"/>
      <c r="BX603" s="358"/>
      <c r="BY603" s="358"/>
      <c r="BZ603" s="359"/>
      <c r="CA603" s="359"/>
      <c r="CB603" s="359"/>
      <c r="CC603" s="359"/>
      <c r="CD603" s="359"/>
      <c r="CE603" s="359"/>
      <c r="CF603" s="359"/>
      <c r="CG603" s="359"/>
      <c r="CH603" s="359"/>
      <c r="CI603" s="359"/>
      <c r="CJ603" s="359"/>
      <c r="CK603" s="359"/>
      <c r="CL603" s="359"/>
      <c r="CM603" s="359"/>
      <c r="CN603" s="359"/>
      <c r="CO603" s="359"/>
      <c r="CP603" s="359"/>
      <c r="CQ603" s="359"/>
      <c r="CR603" s="359"/>
      <c r="CS603" s="359"/>
      <c r="CT603" s="359"/>
      <c r="CU603" s="359"/>
      <c r="CV603" s="359"/>
      <c r="CW603" s="359"/>
      <c r="CX603" s="359"/>
      <c r="CY603" s="359"/>
      <c r="CZ603" s="359"/>
    </row>
    <row r="604" s="363" customFormat="true" ht="25.15" customHeight="true" x14ac:dyDescent="0.2">
      <c r="C604" s="1049" t="s">
        <v>228</v>
      </c>
      <c r="D604" s="1050"/>
      <c r="E604" s="875">
        <v>5.1015768859596862E-2</v>
      </c>
      <c r="F604" s="605"/>
      <c r="G604" s="605"/>
      <c r="H604" s="1050"/>
      <c r="I604" s="1050"/>
      <c r="J604" s="605"/>
      <c r="K604" s="605"/>
      <c r="L604" s="605"/>
      <c r="M604" s="1050"/>
      <c r="N604" s="1050"/>
      <c r="O604" s="605"/>
      <c r="P604" s="605"/>
      <c r="Q604" s="605"/>
      <c r="AW604" s="356"/>
      <c r="AX604" s="356"/>
      <c r="AY604" s="356"/>
      <c r="AZ604" s="356"/>
      <c r="BA604" s="359"/>
      <c r="BB604" s="409"/>
      <c r="BC604" s="359"/>
      <c r="BD604" s="359"/>
      <c r="BE604" s="359"/>
      <c r="BF604" s="359"/>
      <c r="BG604" s="359"/>
      <c r="BH604" s="359"/>
      <c r="BI604" s="359"/>
      <c r="BJ604" s="359"/>
      <c r="BK604" s="359"/>
      <c r="BL604" s="359"/>
      <c r="BM604" s="359"/>
      <c r="BN604" s="359"/>
      <c r="BO604" s="359"/>
      <c r="BP604" s="359"/>
      <c r="BQ604" s="359"/>
      <c r="BR604" s="359"/>
      <c r="BS604" s="359"/>
      <c r="BT604" s="359"/>
      <c r="BU604" s="359"/>
      <c r="BV604" s="359"/>
      <c r="BW604" s="359"/>
      <c r="BX604" s="359"/>
      <c r="BY604" s="359"/>
      <c r="BZ604" s="359"/>
      <c r="CA604" s="359"/>
      <c r="CB604" s="359"/>
      <c r="CC604" s="359"/>
      <c r="CD604" s="359"/>
      <c r="CE604" s="359"/>
      <c r="CF604" s="359"/>
      <c r="CG604" s="359"/>
      <c r="CH604" s="359"/>
      <c r="CI604" s="359"/>
      <c r="CJ604" s="359"/>
      <c r="CK604" s="359"/>
      <c r="CL604" s="359"/>
      <c r="CM604" s="359"/>
      <c r="CN604" s="359"/>
      <c r="CO604" s="359"/>
      <c r="CP604" s="359"/>
      <c r="CQ604" s="359"/>
      <c r="CR604" s="359"/>
      <c r="CS604" s="359"/>
      <c r="CT604" s="359"/>
      <c r="CU604" s="359"/>
      <c r="CV604" s="359"/>
      <c r="CW604" s="359"/>
      <c r="CX604" s="359"/>
      <c r="CY604" s="359"/>
      <c r="CZ604" s="359"/>
    </row>
    <row r="605" s="363" customFormat="true" ht="25.15" customHeight="true" x14ac:dyDescent="0.2">
      <c r="C605" s="1049" t="s">
        <v>457</v>
      </c>
      <c r="D605" s="1050"/>
      <c r="E605" s="875">
        <v>7.7049026315537866E-2</v>
      </c>
      <c r="F605" s="605"/>
      <c r="G605" s="605"/>
      <c r="H605" s="1050"/>
      <c r="I605" s="1050"/>
      <c r="J605" s="605"/>
      <c r="K605" s="605"/>
      <c r="L605" s="605"/>
      <c r="M605" s="1050"/>
      <c r="N605" s="1050"/>
      <c r="O605" s="605"/>
      <c r="P605" s="605"/>
      <c r="Q605" s="605"/>
      <c r="AW605" s="356"/>
      <c r="AX605" s="356"/>
      <c r="AY605" s="356"/>
      <c r="AZ605" s="356"/>
      <c r="BA605" s="359"/>
      <c r="BB605" s="409"/>
      <c r="BC605" s="359"/>
      <c r="BD605" s="359"/>
      <c r="BE605" s="359"/>
      <c r="BF605" s="359"/>
      <c r="BG605" s="359"/>
      <c r="BH605" s="359"/>
      <c r="BI605" s="359"/>
      <c r="BJ605" s="359"/>
      <c r="BK605" s="359"/>
      <c r="BL605" s="359"/>
      <c r="BM605" s="359"/>
      <c r="BN605" s="359"/>
      <c r="BO605" s="359"/>
      <c r="BP605" s="359"/>
      <c r="BQ605" s="359"/>
      <c r="BR605" s="359"/>
      <c r="BS605" s="359"/>
      <c r="BT605" s="359"/>
      <c r="BU605" s="359"/>
      <c r="BV605" s="359"/>
      <c r="BW605" s="359"/>
      <c r="BX605" s="359"/>
      <c r="BY605" s="359"/>
      <c r="BZ605" s="359"/>
      <c r="CA605" s="359"/>
      <c r="CB605" s="359"/>
      <c r="CC605" s="359"/>
      <c r="CD605" s="359"/>
      <c r="CE605" s="359"/>
      <c r="CF605" s="359"/>
      <c r="CG605" s="359"/>
      <c r="CH605" s="359"/>
      <c r="CI605" s="359"/>
      <c r="CJ605" s="359"/>
      <c r="CK605" s="359"/>
      <c r="CL605" s="359"/>
      <c r="CM605" s="359"/>
      <c r="CN605" s="359"/>
      <c r="CO605" s="359"/>
      <c r="CP605" s="359"/>
      <c r="CQ605" s="359"/>
      <c r="CR605" s="359"/>
      <c r="CS605" s="359"/>
      <c r="CT605" s="359"/>
      <c r="CU605" s="359"/>
      <c r="CV605" s="359"/>
      <c r="CW605" s="359"/>
      <c r="CX605" s="359"/>
      <c r="CY605" s="359"/>
      <c r="CZ605" s="359"/>
    </row>
    <row r="606" s="363" customFormat="true" ht="25.15" customHeight="true" x14ac:dyDescent="0.2">
      <c r="C606" s="1049" t="s">
        <v>459</v>
      </c>
      <c r="D606" s="1050"/>
      <c r="E606" s="875">
        <v>5.7555230789224754E-2</v>
      </c>
      <c r="F606" s="605"/>
      <c r="G606" s="605"/>
      <c r="H606" s="1050" t="s">
        <v>272</v>
      </c>
      <c r="I606" s="1050"/>
      <c r="J606" s="1050"/>
      <c r="K606" s="605"/>
      <c r="L606" s="605"/>
      <c r="M606" s="1050" t="s">
        <v>272</v>
      </c>
      <c r="N606" s="1050"/>
      <c r="O606" s="1050"/>
      <c r="P606" s="605"/>
      <c r="Q606" s="605"/>
      <c r="AW606" s="356"/>
      <c r="AX606" s="356"/>
      <c r="AY606" s="356"/>
      <c r="AZ606" s="356"/>
      <c r="BA606" s="359"/>
      <c r="BB606" s="409"/>
      <c r="BC606" s="359"/>
      <c r="BD606" s="359"/>
      <c r="BE606" s="359"/>
      <c r="BF606" s="359"/>
      <c r="BG606" s="359"/>
      <c r="BH606" s="359"/>
      <c r="BI606" s="359"/>
      <c r="BJ606" s="359"/>
      <c r="BK606" s="359"/>
      <c r="BL606" s="359"/>
      <c r="BM606" s="359"/>
      <c r="BN606" s="359"/>
      <c r="BO606" s="359"/>
      <c r="BP606" s="359"/>
      <c r="BQ606" s="359"/>
      <c r="BR606" s="359"/>
      <c r="BS606" s="359"/>
      <c r="BT606" s="359"/>
      <c r="BU606" s="359"/>
      <c r="BV606" s="359"/>
      <c r="BW606" s="359"/>
      <c r="BX606" s="359"/>
      <c r="BY606" s="359"/>
      <c r="BZ606" s="359"/>
      <c r="CA606" s="359"/>
      <c r="CB606" s="359"/>
      <c r="CC606" s="359"/>
      <c r="CD606" s="359"/>
      <c r="CE606" s="359"/>
      <c r="CF606" s="359"/>
      <c r="CG606" s="359"/>
      <c r="CH606" s="359"/>
      <c r="CI606" s="359"/>
      <c r="CJ606" s="359"/>
      <c r="CK606" s="359"/>
      <c r="CL606" s="359"/>
      <c r="CM606" s="359"/>
      <c r="CN606" s="359"/>
      <c r="CO606" s="359"/>
      <c r="CP606" s="359"/>
      <c r="CQ606" s="359"/>
      <c r="CR606" s="359"/>
      <c r="CS606" s="359"/>
      <c r="CT606" s="359"/>
      <c r="CU606" s="359"/>
      <c r="CV606" s="359"/>
      <c r="CW606" s="359"/>
      <c r="CX606" s="359"/>
      <c r="CY606" s="359"/>
      <c r="CZ606" s="359"/>
    </row>
    <row r="607" s="363" customFormat="true" ht="25.15" customHeight="true" x14ac:dyDescent="0.2">
      <c r="C607" s="1049" t="s">
        <v>464</v>
      </c>
      <c r="D607" s="1050"/>
      <c r="E607" s="875">
        <v>5.9892543874920295E-2</v>
      </c>
      <c r="F607" s="605"/>
      <c r="G607" s="605"/>
      <c r="H607" s="1050"/>
      <c r="I607" s="1050"/>
      <c r="J607" s="870" t="s">
        <v>209</v>
      </c>
      <c r="K607" s="605"/>
      <c r="L607" s="605"/>
      <c r="M607" s="1050"/>
      <c r="N607" s="1050"/>
      <c r="O607" s="871" t="s">
        <v>209</v>
      </c>
      <c r="P607" s="605"/>
      <c r="Q607" s="605"/>
      <c r="AW607" s="356"/>
      <c r="AX607" s="356"/>
      <c r="AY607" s="356"/>
      <c r="AZ607" s="356"/>
      <c r="BA607" s="359"/>
      <c r="BB607" s="409"/>
      <c r="BC607" s="359"/>
      <c r="BD607" s="359"/>
      <c r="BE607" s="359"/>
      <c r="BF607" s="359"/>
      <c r="BG607" s="359"/>
      <c r="BH607" s="359"/>
      <c r="BI607" s="359"/>
      <c r="BJ607" s="359"/>
      <c r="BK607" s="359"/>
      <c r="BL607" s="359"/>
      <c r="BM607" s="359"/>
      <c r="BN607" s="359"/>
      <c r="BO607" s="359"/>
      <c r="BP607" s="359"/>
      <c r="BQ607" s="359"/>
      <c r="BR607" s="359"/>
      <c r="BS607" s="359"/>
      <c r="BT607" s="359"/>
      <c r="BU607" s="359"/>
      <c r="BV607" s="359"/>
      <c r="BW607" s="359"/>
      <c r="BX607" s="359"/>
      <c r="BY607" s="359"/>
      <c r="BZ607" s="359"/>
      <c r="CA607" s="359"/>
      <c r="CB607" s="359"/>
      <c r="CC607" s="359"/>
      <c r="CD607" s="359"/>
      <c r="CE607" s="359"/>
      <c r="CF607" s="359"/>
      <c r="CG607" s="359"/>
      <c r="CH607" s="359"/>
      <c r="CI607" s="359"/>
      <c r="CJ607" s="359"/>
      <c r="CK607" s="359"/>
      <c r="CL607" s="359"/>
      <c r="CM607" s="359"/>
      <c r="CN607" s="359"/>
      <c r="CO607" s="359"/>
      <c r="CP607" s="359"/>
      <c r="CQ607" s="359"/>
      <c r="CR607" s="359"/>
      <c r="CS607" s="359"/>
      <c r="CT607" s="359"/>
      <c r="CU607" s="359"/>
      <c r="CV607" s="359"/>
      <c r="CW607" s="359"/>
      <c r="CX607" s="359"/>
      <c r="CY607" s="359"/>
      <c r="CZ607" s="359"/>
    </row>
    <row r="608" s="363" customFormat="true" ht="25.15" customHeight="true" x14ac:dyDescent="0.2">
      <c r="C608" s="1049" t="s">
        <v>474</v>
      </c>
      <c r="D608" s="1050"/>
      <c r="E608" s="875">
        <v>-5.0959901404194607E-3</v>
      </c>
      <c r="F608" s="605"/>
      <c r="G608" s="605"/>
      <c r="H608" s="1050"/>
      <c r="I608" s="1050"/>
      <c r="J608" s="891" t="s">
        <v>210</v>
      </c>
      <c r="K608" s="605"/>
      <c r="L608" s="605"/>
      <c r="M608" s="1050"/>
      <c r="N608" s="1050"/>
      <c r="O608" s="892" t="s">
        <v>210</v>
      </c>
      <c r="P608" s="605"/>
      <c r="Q608" s="605"/>
      <c r="AW608" s="356"/>
      <c r="AX608" s="356"/>
      <c r="AY608" s="356"/>
      <c r="AZ608" s="356"/>
      <c r="BA608" s="359"/>
      <c r="BB608" s="409"/>
      <c r="BC608" s="359"/>
      <c r="BD608" s="359"/>
      <c r="BE608" s="359"/>
      <c r="BF608" s="359"/>
      <c r="BG608" s="359"/>
      <c r="BH608" s="359"/>
      <c r="BI608" s="359"/>
      <c r="BJ608" s="359"/>
      <c r="BK608" s="359"/>
      <c r="BL608" s="359"/>
      <c r="BM608" s="359"/>
      <c r="BN608" s="359"/>
      <c r="BO608" s="359"/>
      <c r="BP608" s="359"/>
      <c r="BQ608" s="359"/>
      <c r="BR608" s="359"/>
      <c r="BS608" s="359"/>
      <c r="BT608" s="359"/>
      <c r="BU608" s="359"/>
      <c r="BV608" s="359"/>
      <c r="BW608" s="359"/>
      <c r="BX608" s="359"/>
      <c r="BY608" s="359"/>
      <c r="BZ608" s="359"/>
      <c r="CA608" s="359"/>
      <c r="CB608" s="359"/>
      <c r="CC608" s="359"/>
      <c r="CD608" s="359"/>
      <c r="CE608" s="359"/>
      <c r="CF608" s="359"/>
      <c r="CG608" s="359"/>
      <c r="CH608" s="359"/>
      <c r="CI608" s="359"/>
      <c r="CJ608" s="359"/>
      <c r="CK608" s="359"/>
      <c r="CL608" s="359"/>
      <c r="CM608" s="359"/>
      <c r="CN608" s="359"/>
      <c r="CO608" s="359"/>
      <c r="CP608" s="359"/>
      <c r="CQ608" s="359"/>
      <c r="CR608" s="359"/>
      <c r="CS608" s="359"/>
      <c r="CT608" s="359"/>
      <c r="CU608" s="359"/>
      <c r="CV608" s="359"/>
      <c r="CW608" s="359"/>
      <c r="CX608" s="359"/>
      <c r="CY608" s="359"/>
      <c r="CZ608" s="359"/>
    </row>
    <row r="609" s="363" customFormat="true" ht="25.15" customHeight="true" x14ac:dyDescent="0.2">
      <c r="C609" s="1049" t="s">
        <v>478</v>
      </c>
      <c r="D609" s="1050"/>
      <c r="E609" s="875">
        <v>5.2371470919280799E-3</v>
      </c>
      <c r="F609" s="605"/>
      <c r="G609" s="605"/>
      <c r="H609" s="1050" t="s">
        <v>243</v>
      </c>
      <c r="I609" s="1050"/>
      <c r="J609" s="873">
        <v>-6.3099391861681058E-3</v>
      </c>
      <c r="K609" s="605"/>
      <c r="L609" s="605"/>
      <c r="M609" s="1050" t="s">
        <v>243</v>
      </c>
      <c r="N609" s="1050"/>
      <c r="O609" s="874">
        <v>-3.7715158062982299E-2</v>
      </c>
      <c r="P609" s="605"/>
      <c r="Q609" s="605"/>
      <c r="AW609" s="356"/>
      <c r="AX609" s="356"/>
      <c r="AY609" s="356"/>
      <c r="AZ609" s="356"/>
      <c r="BA609" s="359"/>
      <c r="BB609" s="409"/>
      <c r="BC609" s="359"/>
      <c r="BD609" s="359"/>
      <c r="BE609" s="359"/>
      <c r="BF609" s="359"/>
      <c r="BG609" s="359"/>
      <c r="BH609" s="359"/>
      <c r="BI609" s="359"/>
      <c r="BJ609" s="359"/>
      <c r="BK609" s="359"/>
      <c r="BL609" s="359"/>
      <c r="BM609" s="359"/>
      <c r="BN609" s="359"/>
      <c r="BO609" s="359"/>
      <c r="BP609" s="359"/>
      <c r="BQ609" s="359"/>
      <c r="BR609" s="359"/>
      <c r="BS609" s="359"/>
      <c r="BT609" s="359"/>
      <c r="BU609" s="359"/>
      <c r="BV609" s="359"/>
      <c r="BW609" s="359"/>
      <c r="BX609" s="359"/>
      <c r="BY609" s="359"/>
      <c r="BZ609" s="359"/>
      <c r="CA609" s="359"/>
      <c r="CB609" s="359"/>
      <c r="CC609" s="359"/>
      <c r="CD609" s="359"/>
      <c r="CE609" s="359"/>
      <c r="CF609" s="359"/>
      <c r="CG609" s="359"/>
      <c r="CH609" s="359"/>
      <c r="CI609" s="359"/>
      <c r="CJ609" s="359"/>
      <c r="CK609" s="359"/>
      <c r="CL609" s="359"/>
      <c r="CM609" s="359"/>
      <c r="CN609" s="359"/>
      <c r="CO609" s="359"/>
      <c r="CP609" s="359"/>
      <c r="CQ609" s="359"/>
      <c r="CR609" s="359"/>
      <c r="CS609" s="359"/>
      <c r="CT609" s="359"/>
      <c r="CU609" s="359"/>
      <c r="CV609" s="359"/>
      <c r="CW609" s="359"/>
      <c r="CX609" s="359"/>
      <c r="CY609" s="359"/>
      <c r="CZ609" s="359"/>
    </row>
    <row r="610" s="363" customFormat="true" ht="25.15" customHeight="true" x14ac:dyDescent="0.2">
      <c r="C610" s="1049" t="s">
        <v>510</v>
      </c>
      <c r="D610" s="1050"/>
      <c r="E610" s="875">
        <v>5.3518484051410596E-2</v>
      </c>
      <c r="F610" s="605"/>
      <c r="G610" s="605"/>
      <c r="H610" s="1050" t="s">
        <v>502</v>
      </c>
      <c r="I610" s="1050"/>
      <c r="J610" s="876">
        <v>-0.10549972268969048</v>
      </c>
      <c r="K610" s="605"/>
      <c r="L610" s="605"/>
      <c r="M610" s="1050" t="s">
        <v>502</v>
      </c>
      <c r="N610" s="1050"/>
      <c r="O610" s="877">
        <v>-0.11481891265716011</v>
      </c>
      <c r="P610" s="605"/>
      <c r="Q610" s="605"/>
      <c r="AW610" s="356"/>
      <c r="AX610" s="356"/>
      <c r="AY610" s="356"/>
      <c r="AZ610" s="356"/>
      <c r="BA610" s="359"/>
      <c r="BB610" s="409"/>
      <c r="BC610" s="359"/>
      <c r="BD610" s="359"/>
      <c r="BE610" s="359"/>
      <c r="BF610" s="359"/>
      <c r="BG610" s="359"/>
      <c r="BH610" s="359"/>
      <c r="BI610" s="359"/>
      <c r="BJ610" s="359"/>
      <c r="BK610" s="359"/>
      <c r="BL610" s="359"/>
      <c r="BM610" s="359"/>
      <c r="BN610" s="359"/>
      <c r="BO610" s="359"/>
      <c r="BP610" s="359"/>
      <c r="BQ610" s="359"/>
      <c r="BR610" s="359"/>
      <c r="BS610" s="359"/>
      <c r="BT610" s="359"/>
      <c r="BU610" s="359"/>
      <c r="BV610" s="359"/>
      <c r="BW610" s="359"/>
      <c r="BX610" s="359"/>
      <c r="BY610" s="359"/>
      <c r="BZ610" s="359"/>
      <c r="CA610" s="359"/>
      <c r="CB610" s="359"/>
      <c r="CC610" s="359"/>
      <c r="CD610" s="359"/>
      <c r="CE610" s="359"/>
      <c r="CF610" s="359"/>
      <c r="CG610" s="359"/>
      <c r="CH610" s="359"/>
      <c r="CI610" s="359"/>
      <c r="CJ610" s="359"/>
      <c r="CK610" s="359"/>
      <c r="CL610" s="359"/>
      <c r="CM610" s="359"/>
      <c r="CN610" s="359"/>
      <c r="CO610" s="359"/>
      <c r="CP610" s="359"/>
      <c r="CQ610" s="359"/>
      <c r="CR610" s="359"/>
      <c r="CS610" s="359"/>
      <c r="CT610" s="359"/>
      <c r="CU610" s="359"/>
      <c r="CV610" s="359"/>
      <c r="CW610" s="359"/>
      <c r="CX610" s="359"/>
      <c r="CY610" s="359"/>
      <c r="CZ610" s="359"/>
    </row>
    <row r="611" s="363" customFormat="true" ht="25.15" customHeight="true" x14ac:dyDescent="0.2">
      <c r="C611" s="1049" t="s">
        <v>590</v>
      </c>
      <c r="D611" s="1050"/>
      <c r="E611" s="875">
        <v>5.9079502803297832E-3</v>
      </c>
      <c r="F611" s="605"/>
      <c r="G611" s="605"/>
      <c r="H611" s="1050" t="s">
        <v>546</v>
      </c>
      <c r="I611" s="1050"/>
      <c r="J611" s="876">
        <v>-1.9988393839658138E-2</v>
      </c>
      <c r="K611" s="605"/>
      <c r="L611" s="605"/>
      <c r="M611" s="1050" t="s">
        <v>546</v>
      </c>
      <c r="N611" s="1050"/>
      <c r="O611" s="877">
        <v>-7.5395652564094594E-3</v>
      </c>
      <c r="P611" s="605"/>
      <c r="Q611" s="605"/>
      <c r="AW611" s="356"/>
      <c r="AX611" s="356"/>
      <c r="AY611" s="356"/>
      <c r="AZ611" s="356"/>
      <c r="BA611" s="359"/>
      <c r="BB611" s="409"/>
      <c r="BC611" s="359"/>
      <c r="BD611" s="359"/>
      <c r="BE611" s="359"/>
      <c r="BF611" s="359"/>
      <c r="BG611" s="359"/>
      <c r="BH611" s="359"/>
      <c r="BI611" s="359"/>
      <c r="BJ611" s="359"/>
      <c r="BK611" s="359"/>
      <c r="BL611" s="359"/>
      <c r="BM611" s="359"/>
      <c r="BN611" s="359"/>
      <c r="BO611" s="359"/>
      <c r="BP611" s="359"/>
      <c r="BQ611" s="359"/>
      <c r="BR611" s="359"/>
      <c r="BS611" s="359"/>
      <c r="BT611" s="359"/>
      <c r="BU611" s="359"/>
      <c r="BV611" s="359"/>
      <c r="BW611" s="359"/>
      <c r="BX611" s="359"/>
      <c r="BY611" s="359"/>
      <c r="BZ611" s="359"/>
      <c r="CA611" s="359"/>
      <c r="CB611" s="359"/>
      <c r="CC611" s="359"/>
      <c r="CD611" s="359"/>
      <c r="CE611" s="359"/>
      <c r="CF611" s="359"/>
      <c r="CG611" s="359"/>
      <c r="CH611" s="359"/>
      <c r="CI611" s="359"/>
      <c r="CJ611" s="359"/>
      <c r="CK611" s="359"/>
      <c r="CL611" s="359"/>
      <c r="CM611" s="359"/>
      <c r="CN611" s="359"/>
      <c r="CO611" s="359"/>
      <c r="CP611" s="359"/>
      <c r="CQ611" s="359"/>
      <c r="CR611" s="359"/>
      <c r="CS611" s="359"/>
      <c r="CT611" s="359"/>
      <c r="CU611" s="359"/>
      <c r="CV611" s="359"/>
      <c r="CW611" s="359"/>
      <c r="CX611" s="359"/>
      <c r="CY611" s="359"/>
      <c r="CZ611" s="359"/>
    </row>
    <row r="612" s="363" customFormat="true" ht="25.15" customHeight="true" x14ac:dyDescent="0.2">
      <c r="C612" s="1049" t="s">
        <v>579</v>
      </c>
      <c r="D612" s="1050"/>
      <c r="E612" s="875">
        <v>8.9022685389837639E-2</v>
      </c>
      <c r="F612" s="605"/>
      <c r="G612" s="605"/>
      <c r="H612" s="1050" t="s">
        <v>565</v>
      </c>
      <c r="I612" s="1050"/>
      <c r="J612" s="876">
        <v>-4.0596406195570695E-3</v>
      </c>
      <c r="K612" s="605"/>
      <c r="L612" s="605"/>
      <c r="M612" s="1050" t="s">
        <v>566</v>
      </c>
      <c r="N612" s="1050"/>
      <c r="O612" s="877">
        <v>2.6366779014971595E-3</v>
      </c>
      <c r="P612" s="605"/>
      <c r="Q612" s="605"/>
      <c r="AW612" s="356"/>
      <c r="AX612" s="356"/>
      <c r="AY612" s="356"/>
      <c r="AZ612" s="356"/>
      <c r="BA612" s="359"/>
      <c r="BB612" s="409"/>
      <c r="BC612" s="359"/>
      <c r="BD612" s="359"/>
      <c r="BE612" s="359"/>
      <c r="BF612" s="359"/>
      <c r="BG612" s="359"/>
      <c r="BH612" s="359"/>
      <c r="BI612" s="359"/>
      <c r="BJ612" s="359"/>
      <c r="BK612" s="359"/>
      <c r="BL612" s="359"/>
      <c r="BM612" s="359"/>
      <c r="BN612" s="359"/>
      <c r="BO612" s="359"/>
      <c r="BP612" s="359"/>
      <c r="BQ612" s="359"/>
      <c r="BR612" s="359"/>
      <c r="BS612" s="359"/>
      <c r="BT612" s="359"/>
      <c r="BU612" s="359"/>
      <c r="BV612" s="359"/>
      <c r="BW612" s="359"/>
      <c r="BX612" s="359"/>
      <c r="BY612" s="359"/>
      <c r="BZ612" s="359"/>
      <c r="CA612" s="359"/>
      <c r="CB612" s="359"/>
      <c r="CC612" s="359"/>
      <c r="CD612" s="359"/>
      <c r="CE612" s="359"/>
      <c r="CF612" s="359"/>
      <c r="CG612" s="359"/>
      <c r="CH612" s="359"/>
      <c r="CI612" s="359"/>
      <c r="CJ612" s="359"/>
      <c r="CK612" s="359"/>
      <c r="CL612" s="359"/>
      <c r="CM612" s="359"/>
      <c r="CN612" s="359"/>
      <c r="CO612" s="359"/>
      <c r="CP612" s="359"/>
      <c r="CQ612" s="359"/>
      <c r="CR612" s="359"/>
      <c r="CS612" s="359"/>
      <c r="CT612" s="359"/>
      <c r="CU612" s="359"/>
      <c r="CV612" s="359"/>
      <c r="CW612" s="359"/>
      <c r="CX612" s="359"/>
      <c r="CY612" s="359"/>
      <c r="CZ612" s="359"/>
    </row>
    <row r="613" s="363" customFormat="true" ht="25.15" customHeight="true" x14ac:dyDescent="0.2">
      <c r="C613" s="1049" t="s">
        <v>581</v>
      </c>
      <c r="D613" s="1050"/>
      <c r="E613" s="875">
        <v>5.3468875425122457E-2</v>
      </c>
      <c r="F613" s="605"/>
      <c r="G613" s="605"/>
      <c r="H613" s="1050" t="s">
        <v>567</v>
      </c>
      <c r="I613" s="1050"/>
      <c r="J613" s="876">
        <v>4.8127932283313401E-3</v>
      </c>
      <c r="K613" s="605"/>
      <c r="L613" s="605"/>
      <c r="M613" s="1050" t="s">
        <v>565</v>
      </c>
      <c r="N613" s="1050"/>
      <c r="O613" s="877">
        <v>-1.301274296166631E-3</v>
      </c>
      <c r="P613" s="605"/>
      <c r="Q613" s="605"/>
      <c r="AW613" s="356"/>
      <c r="AX613" s="356"/>
      <c r="AY613" s="356"/>
      <c r="AZ613" s="356"/>
      <c r="BA613" s="359"/>
      <c r="BB613" s="409"/>
      <c r="BC613" s="359"/>
      <c r="BD613" s="359"/>
      <c r="BE613" s="359"/>
      <c r="BF613" s="359"/>
      <c r="BG613" s="359"/>
      <c r="BH613" s="359"/>
      <c r="BI613" s="359"/>
      <c r="BJ613" s="359"/>
      <c r="BK613" s="359"/>
      <c r="BL613" s="359"/>
      <c r="BM613" s="359"/>
      <c r="BN613" s="359"/>
      <c r="BO613" s="359"/>
      <c r="BP613" s="359"/>
      <c r="BQ613" s="359"/>
      <c r="BR613" s="359"/>
      <c r="BS613" s="359"/>
      <c r="BT613" s="359"/>
      <c r="BU613" s="359"/>
      <c r="BV613" s="359"/>
      <c r="BW613" s="359"/>
      <c r="BX613" s="359"/>
      <c r="BY613" s="359"/>
      <c r="BZ613" s="359"/>
      <c r="CA613" s="359"/>
      <c r="CB613" s="359"/>
      <c r="CC613" s="359"/>
      <c r="CD613" s="359"/>
      <c r="CE613" s="359"/>
      <c r="CF613" s="359"/>
      <c r="CG613" s="359"/>
      <c r="CH613" s="359"/>
      <c r="CI613" s="359"/>
      <c r="CJ613" s="359"/>
      <c r="CK613" s="359"/>
      <c r="CL613" s="359"/>
      <c r="CM613" s="359"/>
      <c r="CN613" s="359"/>
      <c r="CO613" s="359"/>
      <c r="CP613" s="359"/>
      <c r="CQ613" s="359"/>
      <c r="CR613" s="359"/>
      <c r="CS613" s="359"/>
      <c r="CT613" s="359"/>
      <c r="CU613" s="359"/>
      <c r="CV613" s="359"/>
      <c r="CW613" s="359"/>
      <c r="CX613" s="359"/>
      <c r="CY613" s="359"/>
      <c r="CZ613" s="359"/>
    </row>
    <row r="614" s="363" customFormat="true" ht="25.15" customHeight="true" x14ac:dyDescent="0.2">
      <c r="C614" s="1049" t="s">
        <v>586</v>
      </c>
      <c r="D614" s="1050"/>
      <c r="E614" s="875">
        <v>-2.2967155917919868E-2</v>
      </c>
      <c r="F614" s="605"/>
      <c r="G614" s="605"/>
      <c r="H614" s="1050" t="s">
        <v>559</v>
      </c>
      <c r="I614" s="1050"/>
      <c r="J614" s="876">
        <v>-3.6596735838145805E-3</v>
      </c>
      <c r="K614" s="605"/>
      <c r="L614" s="605"/>
      <c r="M614" s="1050" t="s">
        <v>567</v>
      </c>
      <c r="N614" s="1050"/>
      <c r="O614" s="877">
        <v>1.8952597061258291E-3</v>
      </c>
      <c r="P614" s="605"/>
      <c r="Q614" s="605"/>
      <c r="AW614" s="356"/>
      <c r="AX614" s="356"/>
      <c r="AY614" s="356"/>
      <c r="AZ614" s="356"/>
      <c r="BA614" s="359"/>
      <c r="BB614" s="409"/>
      <c r="BC614" s="359"/>
      <c r="BD614" s="359"/>
      <c r="BE614" s="359"/>
      <c r="BF614" s="359"/>
      <c r="BG614" s="359"/>
      <c r="BH614" s="359"/>
      <c r="BI614" s="359"/>
      <c r="BJ614" s="359"/>
      <c r="BK614" s="359"/>
      <c r="BL614" s="359"/>
      <c r="BM614" s="359"/>
      <c r="BN614" s="359"/>
      <c r="BO614" s="359"/>
      <c r="BP614" s="359"/>
      <c r="BQ614" s="359"/>
      <c r="BR614" s="359"/>
      <c r="BS614" s="359"/>
      <c r="BT614" s="359"/>
      <c r="BU614" s="359"/>
      <c r="BV614" s="359"/>
      <c r="BW614" s="359"/>
      <c r="BX614" s="359"/>
      <c r="BY614" s="359"/>
      <c r="BZ614" s="359"/>
      <c r="CA614" s="359"/>
      <c r="CB614" s="359"/>
      <c r="CC614" s="359"/>
      <c r="CD614" s="359"/>
      <c r="CE614" s="359"/>
      <c r="CF614" s="359"/>
      <c r="CG614" s="359"/>
      <c r="CH614" s="359"/>
      <c r="CI614" s="359"/>
      <c r="CJ614" s="359"/>
      <c r="CK614" s="359"/>
      <c r="CL614" s="359"/>
      <c r="CM614" s="359"/>
      <c r="CN614" s="359"/>
      <c r="CO614" s="359"/>
      <c r="CP614" s="359"/>
      <c r="CQ614" s="359"/>
      <c r="CR614" s="359"/>
      <c r="CS614" s="359"/>
      <c r="CT614" s="359"/>
      <c r="CU614" s="359"/>
      <c r="CV614" s="359"/>
      <c r="CW614" s="359"/>
      <c r="CX614" s="359"/>
      <c r="CY614" s="359"/>
      <c r="CZ614" s="359"/>
    </row>
    <row r="615" s="363" customFormat="true" ht="25.15" customHeight="true" x14ac:dyDescent="0.2">
      <c r="C615" s="1049" t="s">
        <v>589</v>
      </c>
      <c r="D615" s="1050"/>
      <c r="E615" s="875">
        <v>1.1372673192338529E-2</v>
      </c>
      <c r="F615" s="605"/>
      <c r="G615" s="605"/>
      <c r="H615" s="1050" t="s">
        <v>511</v>
      </c>
      <c r="I615" s="1050"/>
      <c r="J615" s="876">
        <v>4.8148868354757818E-2</v>
      </c>
      <c r="K615" s="605"/>
      <c r="L615" s="605"/>
      <c r="M615" s="1050" t="s">
        <v>559</v>
      </c>
      <c r="N615" s="1050"/>
      <c r="O615" s="877">
        <v>3.0394630686090456E-3</v>
      </c>
      <c r="P615" s="605"/>
      <c r="Q615" s="605"/>
      <c r="AW615" s="356"/>
      <c r="AX615" s="356"/>
      <c r="AY615" s="356"/>
      <c r="AZ615" s="356"/>
      <c r="BA615" s="359"/>
      <c r="BB615" s="409"/>
      <c r="BC615" s="359"/>
      <c r="BD615" s="359"/>
      <c r="BE615" s="359"/>
      <c r="BF615" s="359"/>
      <c r="BG615" s="359"/>
      <c r="BH615" s="359"/>
      <c r="BI615" s="359"/>
      <c r="BJ615" s="359"/>
      <c r="BK615" s="359"/>
      <c r="BL615" s="359"/>
      <c r="BM615" s="359"/>
      <c r="BN615" s="359"/>
      <c r="BO615" s="359"/>
      <c r="BP615" s="359"/>
      <c r="BQ615" s="359"/>
      <c r="BR615" s="359"/>
      <c r="BS615" s="359"/>
      <c r="BT615" s="359"/>
      <c r="BU615" s="359"/>
      <c r="BV615" s="359"/>
      <c r="BW615" s="359"/>
      <c r="BX615" s="359"/>
      <c r="BY615" s="359"/>
      <c r="BZ615" s="359"/>
      <c r="CA615" s="359"/>
      <c r="CB615" s="359"/>
      <c r="CC615" s="359"/>
      <c r="CD615" s="359"/>
      <c r="CE615" s="359"/>
      <c r="CF615" s="359"/>
      <c r="CG615" s="359"/>
      <c r="CH615" s="359"/>
      <c r="CI615" s="359"/>
      <c r="CJ615" s="359"/>
      <c r="CK615" s="359"/>
      <c r="CL615" s="359"/>
      <c r="CM615" s="359"/>
      <c r="CN615" s="359"/>
      <c r="CO615" s="359"/>
      <c r="CP615" s="359"/>
      <c r="CQ615" s="359"/>
      <c r="CR615" s="359"/>
      <c r="CS615" s="359"/>
      <c r="CT615" s="359"/>
      <c r="CU615" s="359"/>
      <c r="CV615" s="359"/>
      <c r="CW615" s="359"/>
      <c r="CX615" s="359"/>
      <c r="CY615" s="359"/>
      <c r="CZ615" s="359"/>
    </row>
    <row r="616" s="363" customFormat="true" ht="25.15" customHeight="true" x14ac:dyDescent="0.2">
      <c r="C616" s="1049" t="s">
        <v>580</v>
      </c>
      <c r="D616" s="1050"/>
      <c r="E616" s="875">
        <v>6.8820851566714913E-2</v>
      </c>
      <c r="F616" s="605"/>
      <c r="G616" s="605"/>
      <c r="H616" s="1050" t="s">
        <v>504</v>
      </c>
      <c r="I616" s="1050"/>
      <c r="J616" s="876">
        <v>6.07381377159169E-2</v>
      </c>
      <c r="K616" s="605"/>
      <c r="L616" s="605"/>
      <c r="M616" s="1050" t="s">
        <v>511</v>
      </c>
      <c r="N616" s="1050"/>
      <c r="O616" s="877">
        <v>5.6369127766584717E-2</v>
      </c>
      <c r="P616" s="605"/>
      <c r="Q616" s="605"/>
      <c r="AW616" s="356"/>
      <c r="AX616" s="356"/>
      <c r="AY616" s="356"/>
      <c r="AZ616" s="356"/>
      <c r="BA616" s="359"/>
      <c r="BB616" s="409"/>
      <c r="BC616" s="359"/>
      <c r="BD616" s="359"/>
      <c r="BE616" s="359"/>
      <c r="BF616" s="359"/>
      <c r="BG616" s="359"/>
      <c r="BH616" s="359"/>
      <c r="BI616" s="359"/>
      <c r="BJ616" s="359"/>
      <c r="BK616" s="359"/>
      <c r="BL616" s="359"/>
      <c r="BM616" s="359"/>
      <c r="BN616" s="359"/>
      <c r="BO616" s="359"/>
      <c r="BP616" s="359"/>
      <c r="BQ616" s="359"/>
      <c r="BR616" s="359"/>
      <c r="BS616" s="359"/>
      <c r="BT616" s="359"/>
      <c r="BU616" s="359"/>
      <c r="BV616" s="359"/>
      <c r="BW616" s="359"/>
      <c r="BX616" s="359"/>
      <c r="BY616" s="359"/>
      <c r="BZ616" s="359"/>
      <c r="CA616" s="359"/>
      <c r="CB616" s="359"/>
      <c r="CC616" s="359"/>
      <c r="CD616" s="359"/>
      <c r="CE616" s="359"/>
      <c r="CF616" s="359"/>
      <c r="CG616" s="359"/>
      <c r="CH616" s="359"/>
      <c r="CI616" s="359"/>
      <c r="CJ616" s="359"/>
      <c r="CK616" s="359"/>
      <c r="CL616" s="359"/>
      <c r="CM616" s="359"/>
      <c r="CN616" s="359"/>
      <c r="CO616" s="359"/>
      <c r="CP616" s="359"/>
      <c r="CQ616" s="359"/>
      <c r="CR616" s="359"/>
      <c r="CS616" s="359"/>
      <c r="CT616" s="359"/>
      <c r="CU616" s="359"/>
      <c r="CV616" s="359"/>
      <c r="CW616" s="359"/>
      <c r="CX616" s="359"/>
      <c r="CY616" s="359"/>
      <c r="CZ616" s="359"/>
    </row>
    <row r="617" s="363" customFormat="true" ht="25.15" customHeight="true" x14ac:dyDescent="0.2">
      <c r="C617" s="1049" t="s">
        <v>583</v>
      </c>
      <c r="D617" s="1050"/>
      <c r="E617" s="875">
        <v>4.5683934300681982E-2</v>
      </c>
      <c r="F617" s="605"/>
      <c r="G617" s="605"/>
      <c r="H617" s="1050" t="s">
        <v>517</v>
      </c>
      <c r="I617" s="1050"/>
      <c r="J617" s="876">
        <v>1.7343875992863998E-2</v>
      </c>
      <c r="K617" s="605"/>
      <c r="L617" s="605"/>
      <c r="M617" s="1050" t="s">
        <v>504</v>
      </c>
      <c r="N617" s="1050"/>
      <c r="O617" s="877">
        <v>0.1067485452433624</v>
      </c>
      <c r="P617" s="605"/>
      <c r="Q617" s="605"/>
      <c r="AW617" s="356"/>
      <c r="AX617" s="356"/>
      <c r="AY617" s="356"/>
      <c r="AZ617" s="356"/>
      <c r="BA617" s="359"/>
      <c r="BB617" s="409"/>
      <c r="BC617" s="359"/>
      <c r="BD617" s="359"/>
      <c r="BE617" s="359"/>
      <c r="BF617" s="359"/>
      <c r="BG617" s="359"/>
      <c r="BH617" s="359"/>
      <c r="BI617" s="359"/>
      <c r="BJ617" s="359"/>
      <c r="BK617" s="359"/>
      <c r="BL617" s="359"/>
      <c r="BM617" s="359"/>
      <c r="BN617" s="359"/>
      <c r="BO617" s="359"/>
      <c r="BP617" s="359"/>
      <c r="BQ617" s="359"/>
      <c r="BR617" s="359"/>
      <c r="BS617" s="359"/>
      <c r="BT617" s="359"/>
      <c r="BU617" s="359"/>
      <c r="BV617" s="359"/>
      <c r="BW617" s="359"/>
      <c r="BX617" s="359"/>
      <c r="BY617" s="359"/>
      <c r="BZ617" s="359"/>
      <c r="CA617" s="359"/>
      <c r="CB617" s="359"/>
      <c r="CC617" s="359"/>
      <c r="CD617" s="359"/>
      <c r="CE617" s="359"/>
      <c r="CF617" s="359"/>
      <c r="CG617" s="359"/>
      <c r="CH617" s="359"/>
      <c r="CI617" s="359"/>
      <c r="CJ617" s="359"/>
      <c r="CK617" s="359"/>
      <c r="CL617" s="359"/>
      <c r="CM617" s="359"/>
      <c r="CN617" s="359"/>
      <c r="CO617" s="359"/>
      <c r="CP617" s="359"/>
      <c r="CQ617" s="359"/>
      <c r="CR617" s="359"/>
      <c r="CS617" s="359"/>
      <c r="CT617" s="359"/>
      <c r="CU617" s="359"/>
      <c r="CV617" s="359"/>
      <c r="CW617" s="359"/>
      <c r="CX617" s="359"/>
      <c r="CY617" s="359"/>
      <c r="CZ617" s="359"/>
    </row>
    <row r="618" s="363" customFormat="true" ht="25.15" customHeight="true" x14ac:dyDescent="0.2">
      <c r="C618" s="1049" t="s">
        <v>582</v>
      </c>
      <c r="D618" s="1050"/>
      <c r="E618" s="875">
        <v>-4.9829712814152806E-2</v>
      </c>
      <c r="F618" s="605"/>
      <c r="G618" s="605"/>
      <c r="H618" s="1050" t="s">
        <v>592</v>
      </c>
      <c r="I618" s="1050"/>
      <c r="J618" s="876">
        <v>3.0594766574752355E-3</v>
      </c>
      <c r="K618" s="605"/>
      <c r="L618" s="605"/>
      <c r="M618" s="1050" t="s">
        <v>517</v>
      </c>
      <c r="N618" s="1050"/>
      <c r="O618" s="877">
        <v>2.2108280486414077E-2</v>
      </c>
      <c r="P618" s="605"/>
      <c r="Q618" s="605"/>
      <c r="AW618" s="356"/>
      <c r="AX618" s="356"/>
      <c r="AY618" s="356"/>
      <c r="AZ618" s="356"/>
      <c r="BA618" s="359"/>
      <c r="BB618" s="409"/>
      <c r="BC618" s="359"/>
      <c r="BD618" s="359"/>
      <c r="BE618" s="359"/>
      <c r="BF618" s="359"/>
      <c r="BG618" s="359"/>
      <c r="BH618" s="359"/>
      <c r="BI618" s="359"/>
      <c r="BJ618" s="359"/>
      <c r="BK618" s="359"/>
      <c r="BL618" s="359"/>
      <c r="BM618" s="359"/>
      <c r="BN618" s="359"/>
      <c r="BO618" s="359"/>
      <c r="BP618" s="359"/>
      <c r="BQ618" s="359"/>
      <c r="BR618" s="359"/>
      <c r="BS618" s="359"/>
      <c r="BT618" s="359"/>
      <c r="BU618" s="359"/>
      <c r="BV618" s="359"/>
      <c r="BW618" s="359"/>
      <c r="BX618" s="359"/>
      <c r="BY618" s="359"/>
      <c r="BZ618" s="359"/>
      <c r="CA618" s="359"/>
      <c r="CB618" s="359"/>
      <c r="CC618" s="359"/>
      <c r="CD618" s="359"/>
      <c r="CE618" s="359"/>
      <c r="CF618" s="359"/>
      <c r="CG618" s="359"/>
      <c r="CH618" s="359"/>
      <c r="CI618" s="359"/>
      <c r="CJ618" s="359"/>
      <c r="CK618" s="359"/>
      <c r="CL618" s="359"/>
      <c r="CM618" s="359"/>
      <c r="CN618" s="359"/>
      <c r="CO618" s="359"/>
      <c r="CP618" s="359"/>
      <c r="CQ618" s="359"/>
      <c r="CR618" s="359"/>
      <c r="CS618" s="359"/>
      <c r="CT618" s="359"/>
      <c r="CU618" s="359"/>
      <c r="CV618" s="359"/>
      <c r="CW618" s="359"/>
      <c r="CX618" s="359"/>
      <c r="CY618" s="359"/>
      <c r="CZ618" s="359"/>
    </row>
    <row r="619" s="363" customFormat="true" ht="25.15" customHeight="true" x14ac:dyDescent="0.2">
      <c r="C619" s="1049" t="s">
        <v>585</v>
      </c>
      <c r="D619" s="1050"/>
      <c r="E619" s="878">
        <v>-2.7908670991818728E-2</v>
      </c>
      <c r="F619" s="605"/>
      <c r="G619" s="605"/>
      <c r="H619" s="1050" t="s">
        <v>539</v>
      </c>
      <c r="I619" s="1050"/>
      <c r="J619" s="876">
        <v>-1.9032003865069298E-3</v>
      </c>
      <c r="K619" s="605"/>
      <c r="L619" s="605"/>
      <c r="M619" s="1050" t="s">
        <v>262</v>
      </c>
      <c r="N619" s="1050"/>
      <c r="O619" s="877">
        <v>4.4327913255821109E-3</v>
      </c>
      <c r="P619" s="605"/>
      <c r="Q619" s="605"/>
      <c r="AW619" s="356"/>
      <c r="AX619" s="356"/>
      <c r="AY619" s="356"/>
      <c r="AZ619" s="356"/>
      <c r="BA619" s="359"/>
      <c r="BB619" s="409"/>
      <c r="BC619" s="359"/>
      <c r="BD619" s="359"/>
      <c r="BE619" s="359"/>
      <c r="BF619" s="359"/>
      <c r="BG619" s="359"/>
      <c r="BH619" s="359"/>
      <c r="BI619" s="359"/>
      <c r="BJ619" s="359"/>
      <c r="BK619" s="359"/>
      <c r="BL619" s="359"/>
      <c r="BM619" s="359"/>
      <c r="BN619" s="359"/>
      <c r="BO619" s="359"/>
      <c r="BP619" s="359"/>
      <c r="BQ619" s="359"/>
      <c r="BR619" s="359"/>
      <c r="BS619" s="359"/>
      <c r="BT619" s="359"/>
      <c r="BU619" s="359"/>
      <c r="BV619" s="359"/>
      <c r="BW619" s="359"/>
      <c r="BX619" s="359"/>
      <c r="BY619" s="359"/>
      <c r="BZ619" s="359"/>
      <c r="CA619" s="359"/>
      <c r="CB619" s="359"/>
      <c r="CC619" s="359"/>
      <c r="CD619" s="359"/>
      <c r="CE619" s="359"/>
      <c r="CF619" s="359"/>
      <c r="CG619" s="359"/>
      <c r="CH619" s="359"/>
      <c r="CI619" s="359"/>
      <c r="CJ619" s="359"/>
      <c r="CK619" s="359"/>
      <c r="CL619" s="359"/>
      <c r="CM619" s="359"/>
      <c r="CN619" s="359"/>
      <c r="CO619" s="359"/>
      <c r="CP619" s="359"/>
      <c r="CQ619" s="359"/>
      <c r="CR619" s="359"/>
      <c r="CS619" s="359"/>
      <c r="CT619" s="359"/>
      <c r="CU619" s="359"/>
      <c r="CV619" s="359"/>
      <c r="CW619" s="359"/>
      <c r="CX619" s="359"/>
      <c r="CY619" s="359"/>
      <c r="CZ619" s="359"/>
    </row>
    <row r="620" s="363" customFormat="true" ht="25.15" customHeight="true" x14ac:dyDescent="0.2">
      <c r="C620" s="1049"/>
      <c r="D620" s="1050"/>
      <c r="E620" s="605"/>
      <c r="F620" s="605"/>
      <c r="G620" s="605"/>
      <c r="H620" s="1050" t="s">
        <v>528</v>
      </c>
      <c r="I620" s="1050"/>
      <c r="J620" s="876">
        <v>-1.6204988417723887E-2</v>
      </c>
      <c r="K620" s="605"/>
      <c r="L620" s="605"/>
      <c r="M620" s="1050" t="s">
        <v>592</v>
      </c>
      <c r="N620" s="1050"/>
      <c r="O620" s="877">
        <v>-2.3917114001891001E-3</v>
      </c>
      <c r="P620" s="605"/>
      <c r="Q620" s="605"/>
      <c r="AW620" s="356"/>
      <c r="AX620" s="356"/>
      <c r="AY620" s="356"/>
      <c r="AZ620" s="356"/>
      <c r="BA620" s="359"/>
      <c r="BB620" s="409"/>
      <c r="BC620" s="359"/>
      <c r="BD620" s="359"/>
      <c r="BE620" s="359"/>
      <c r="BF620" s="359"/>
      <c r="BG620" s="359"/>
      <c r="BH620" s="359"/>
      <c r="BI620" s="359"/>
      <c r="BJ620" s="359"/>
      <c r="BK620" s="359"/>
      <c r="BL620" s="359"/>
      <c r="BM620" s="359"/>
      <c r="BN620" s="359"/>
      <c r="BO620" s="359"/>
      <c r="BP620" s="359"/>
      <c r="BQ620" s="359"/>
      <c r="BR620" s="359"/>
      <c r="BS620" s="359"/>
      <c r="BT620" s="359"/>
      <c r="BU620" s="359"/>
      <c r="BV620" s="359"/>
      <c r="BW620" s="359"/>
      <c r="BX620" s="359"/>
      <c r="BY620" s="359"/>
      <c r="BZ620" s="359"/>
      <c r="CA620" s="359"/>
      <c r="CB620" s="359"/>
      <c r="CC620" s="359"/>
      <c r="CD620" s="359"/>
      <c r="CE620" s="359"/>
      <c r="CF620" s="359"/>
      <c r="CG620" s="359"/>
      <c r="CH620" s="359"/>
      <c r="CI620" s="359"/>
      <c r="CJ620" s="359"/>
      <c r="CK620" s="359"/>
      <c r="CL620" s="359"/>
      <c r="CM620" s="359"/>
      <c r="CN620" s="359"/>
      <c r="CO620" s="359"/>
      <c r="CP620" s="359"/>
      <c r="CQ620" s="359"/>
      <c r="CR620" s="359"/>
      <c r="CS620" s="359"/>
      <c r="CT620" s="359"/>
      <c r="CU620" s="359"/>
      <c r="CV620" s="359"/>
      <c r="CW620" s="359"/>
      <c r="CX620" s="359"/>
      <c r="CY620" s="359"/>
      <c r="CZ620" s="359"/>
    </row>
    <row r="621" s="363" customFormat="true" ht="25.15" customHeight="true" x14ac:dyDescent="0.2">
      <c r="C621" s="1049"/>
      <c r="D621" s="1050"/>
      <c r="E621" s="605"/>
      <c r="F621" s="605"/>
      <c r="G621" s="605"/>
      <c r="H621" s="1050" t="s">
        <v>513</v>
      </c>
      <c r="I621" s="1050"/>
      <c r="J621" s="876">
        <v>-5.073141910329463E-2</v>
      </c>
      <c r="K621" s="605"/>
      <c r="L621" s="605"/>
      <c r="M621" s="1050" t="s">
        <v>539</v>
      </c>
      <c r="N621" s="1050"/>
      <c r="O621" s="877">
        <v>-3.5364582035904849E-3</v>
      </c>
      <c r="P621" s="605"/>
      <c r="Q621" s="605"/>
      <c r="AW621" s="356"/>
      <c r="AX621" s="356"/>
      <c r="AY621" s="356"/>
      <c r="AZ621" s="356"/>
      <c r="BA621" s="359"/>
      <c r="BB621" s="409"/>
      <c r="BC621" s="359"/>
      <c r="BD621" s="359"/>
      <c r="BE621" s="359"/>
      <c r="BF621" s="359"/>
      <c r="BG621" s="359"/>
      <c r="BH621" s="359"/>
      <c r="BI621" s="359"/>
      <c r="BJ621" s="359"/>
      <c r="BK621" s="359"/>
      <c r="BL621" s="359"/>
      <c r="BM621" s="359"/>
      <c r="BN621" s="359"/>
      <c r="BO621" s="359"/>
      <c r="BP621" s="359"/>
      <c r="BQ621" s="359"/>
      <c r="BR621" s="359"/>
      <c r="BS621" s="359"/>
      <c r="BT621" s="359"/>
      <c r="BU621" s="359"/>
      <c r="BV621" s="359"/>
      <c r="BW621" s="359"/>
      <c r="BX621" s="359"/>
      <c r="BY621" s="359"/>
      <c r="BZ621" s="359"/>
      <c r="CA621" s="359"/>
      <c r="CB621" s="359"/>
      <c r="CC621" s="359"/>
      <c r="CD621" s="359"/>
      <c r="CE621" s="359"/>
      <c r="CF621" s="359"/>
      <c r="CG621" s="359"/>
      <c r="CH621" s="359"/>
      <c r="CI621" s="359"/>
      <c r="CJ621" s="359"/>
      <c r="CK621" s="359"/>
      <c r="CL621" s="359"/>
      <c r="CM621" s="359"/>
      <c r="CN621" s="359"/>
      <c r="CO621" s="359"/>
      <c r="CP621" s="359"/>
      <c r="CQ621" s="359"/>
      <c r="CR621" s="359"/>
      <c r="CS621" s="359"/>
      <c r="CT621" s="359"/>
      <c r="CU621" s="359"/>
      <c r="CV621" s="359"/>
      <c r="CW621" s="359"/>
      <c r="CX621" s="359"/>
      <c r="CY621" s="359"/>
      <c r="CZ621" s="359"/>
    </row>
    <row r="622" s="363" customFormat="true" ht="25.15" customHeight="true" x14ac:dyDescent="0.2">
      <c r="C622" s="1049" t="s">
        <v>273</v>
      </c>
      <c r="D622" s="1050"/>
      <c r="E622" s="1050"/>
      <c r="F622" s="605"/>
      <c r="G622" s="605"/>
      <c r="H622" s="1050" t="s">
        <v>549</v>
      </c>
      <c r="I622" s="1050"/>
      <c r="J622" s="876">
        <v>-1.8941217270477907E-2</v>
      </c>
      <c r="K622" s="605"/>
      <c r="L622" s="605"/>
      <c r="M622" s="1050" t="s">
        <v>528</v>
      </c>
      <c r="N622" s="1050"/>
      <c r="O622" s="877">
        <v>-1.4678601090640812E-2</v>
      </c>
      <c r="P622" s="605"/>
      <c r="Q622" s="605"/>
      <c r="AW622" s="356"/>
      <c r="AX622" s="356"/>
      <c r="AY622" s="356"/>
      <c r="AZ622" s="356"/>
      <c r="BA622" s="359"/>
      <c r="BB622" s="409"/>
      <c r="BC622" s="359"/>
      <c r="BD622" s="359"/>
      <c r="BE622" s="359"/>
      <c r="BF622" s="359"/>
      <c r="BG622" s="359"/>
      <c r="BH622" s="359"/>
      <c r="BI622" s="359"/>
      <c r="BJ622" s="359"/>
      <c r="BK622" s="359"/>
      <c r="BL622" s="359"/>
      <c r="BM622" s="359"/>
      <c r="BN622" s="359"/>
      <c r="BO622" s="359"/>
      <c r="BP622" s="359"/>
      <c r="BQ622" s="359"/>
      <c r="BR622" s="359"/>
      <c r="BS622" s="359"/>
      <c r="BT622" s="359"/>
      <c r="BU622" s="359"/>
      <c r="BV622" s="359"/>
      <c r="BW622" s="359"/>
      <c r="BX622" s="359"/>
      <c r="BY622" s="359"/>
      <c r="BZ622" s="359"/>
      <c r="CA622" s="359"/>
      <c r="CB622" s="359"/>
      <c r="CC622" s="359"/>
      <c r="CD622" s="359"/>
      <c r="CE622" s="359"/>
      <c r="CF622" s="359"/>
      <c r="CG622" s="359"/>
      <c r="CH622" s="359"/>
      <c r="CI622" s="359"/>
      <c r="CJ622" s="359"/>
      <c r="CK622" s="359"/>
      <c r="CL622" s="359"/>
      <c r="CM622" s="359"/>
      <c r="CN622" s="359"/>
      <c r="CO622" s="359"/>
      <c r="CP622" s="359"/>
      <c r="CQ622" s="359"/>
      <c r="CR622" s="359"/>
      <c r="CS622" s="359"/>
      <c r="CT622" s="359"/>
      <c r="CU622" s="359"/>
      <c r="CV622" s="359"/>
      <c r="CW622" s="359"/>
      <c r="CX622" s="359"/>
      <c r="CY622" s="359"/>
      <c r="CZ622" s="359"/>
    </row>
    <row r="623" s="363" customFormat="true" ht="25.15" customHeight="true" x14ac:dyDescent="0.2">
      <c r="C623" s="1049" t="s">
        <v>209</v>
      </c>
      <c r="D623" s="1050"/>
      <c r="E623" s="893" t="s">
        <v>210</v>
      </c>
      <c r="F623" s="605"/>
      <c r="G623" s="605"/>
      <c r="H623" s="1050" t="s">
        <v>547</v>
      </c>
      <c r="I623" s="1050"/>
      <c r="J623" s="876">
        <v>4.4255100202409499E-4</v>
      </c>
      <c r="K623" s="605"/>
      <c r="L623" s="605"/>
      <c r="M623" s="1050" t="s">
        <v>513</v>
      </c>
      <c r="N623" s="1050"/>
      <c r="O623" s="877">
        <v>-4.2372757893607248E-2</v>
      </c>
      <c r="P623" s="605"/>
      <c r="Q623" s="605"/>
      <c r="AW623" s="356"/>
      <c r="AX623" s="356"/>
      <c r="AY623" s="356"/>
      <c r="AZ623" s="356"/>
      <c r="BA623" s="359"/>
      <c r="BB623" s="409"/>
      <c r="BC623" s="359"/>
      <c r="BD623" s="359"/>
      <c r="BE623" s="359"/>
      <c r="BF623" s="359"/>
      <c r="BG623" s="359"/>
      <c r="BH623" s="359"/>
      <c r="BI623" s="359"/>
      <c r="BJ623" s="359"/>
      <c r="BK623" s="359"/>
      <c r="BL623" s="359"/>
      <c r="BM623" s="359"/>
      <c r="BN623" s="359"/>
      <c r="BO623" s="359"/>
      <c r="BP623" s="359"/>
      <c r="BQ623" s="359"/>
      <c r="BR623" s="359"/>
      <c r="BS623" s="359"/>
      <c r="BT623" s="359"/>
      <c r="BU623" s="359"/>
      <c r="BV623" s="359"/>
      <c r="BW623" s="359"/>
      <c r="BX623" s="359"/>
      <c r="BY623" s="359"/>
      <c r="BZ623" s="359"/>
      <c r="CA623" s="359"/>
      <c r="CB623" s="359"/>
      <c r="CC623" s="359"/>
      <c r="CD623" s="359"/>
      <c r="CE623" s="359"/>
      <c r="CF623" s="359"/>
      <c r="CG623" s="359"/>
      <c r="CH623" s="359"/>
      <c r="CI623" s="359"/>
      <c r="CJ623" s="359"/>
      <c r="CK623" s="359"/>
      <c r="CL623" s="359"/>
      <c r="CM623" s="359"/>
      <c r="CN623" s="359"/>
      <c r="CO623" s="359"/>
      <c r="CP623" s="359"/>
      <c r="CQ623" s="359"/>
      <c r="CR623" s="359"/>
      <c r="CS623" s="359"/>
      <c r="CT623" s="359"/>
      <c r="CU623" s="359"/>
      <c r="CV623" s="359"/>
      <c r="CW623" s="359"/>
      <c r="CX623" s="359"/>
      <c r="CY623" s="359"/>
      <c r="CZ623" s="359"/>
    </row>
    <row r="624" s="363" customFormat="true" ht="25.15" customHeight="true" x14ac:dyDescent="0.2">
      <c r="C624" s="1049" t="s">
        <v>210</v>
      </c>
      <c r="D624" s="1050"/>
      <c r="E624" s="894">
        <v>0.99999999999999989</v>
      </c>
      <c r="F624" s="605"/>
      <c r="G624" s="605"/>
      <c r="H624" s="1050" t="s">
        <v>514</v>
      </c>
      <c r="I624" s="1050"/>
      <c r="J624" s="876">
        <v>4.5031599469190928E-2</v>
      </c>
      <c r="K624" s="605"/>
      <c r="L624" s="605"/>
      <c r="M624" s="1050" t="s">
        <v>549</v>
      </c>
      <c r="N624" s="1050"/>
      <c r="O624" s="877">
        <v>-1.1361911479544401E-3</v>
      </c>
      <c r="P624" s="605"/>
      <c r="Q624" s="605"/>
      <c r="AW624" s="356"/>
      <c r="AX624" s="356"/>
      <c r="AY624" s="356"/>
      <c r="AZ624" s="356"/>
      <c r="BA624" s="359"/>
      <c r="BB624" s="409"/>
      <c r="BC624" s="359"/>
      <c r="BD624" s="359"/>
      <c r="BE624" s="359"/>
      <c r="BF624" s="359"/>
      <c r="BG624" s="359"/>
      <c r="BH624" s="359"/>
      <c r="BI624" s="359"/>
      <c r="BJ624" s="359"/>
      <c r="BK624" s="359"/>
      <c r="BL624" s="359"/>
      <c r="BM624" s="359"/>
      <c r="BN624" s="359"/>
      <c r="BO624" s="359"/>
      <c r="BP624" s="359"/>
      <c r="BQ624" s="359"/>
      <c r="BR624" s="359"/>
      <c r="BS624" s="359"/>
      <c r="BT624" s="359"/>
      <c r="BU624" s="359"/>
      <c r="BV624" s="359"/>
      <c r="BW624" s="359"/>
      <c r="BX624" s="359"/>
      <c r="BY624" s="359"/>
      <c r="BZ624" s="359"/>
      <c r="CA624" s="359"/>
      <c r="CB624" s="359"/>
      <c r="CC624" s="359"/>
      <c r="CD624" s="359"/>
      <c r="CE624" s="359"/>
      <c r="CF624" s="359"/>
      <c r="CG624" s="359"/>
      <c r="CH624" s="359"/>
      <c r="CI624" s="359"/>
      <c r="CJ624" s="359"/>
      <c r="CK624" s="359"/>
      <c r="CL624" s="359"/>
      <c r="CM624" s="359"/>
      <c r="CN624" s="359"/>
      <c r="CO624" s="359"/>
      <c r="CP624" s="359"/>
      <c r="CQ624" s="359"/>
      <c r="CR624" s="359"/>
      <c r="CS624" s="359"/>
      <c r="CT624" s="359"/>
      <c r="CU624" s="359"/>
      <c r="CV624" s="359"/>
      <c r="CW624" s="359"/>
      <c r="CX624" s="359"/>
      <c r="CY624" s="359"/>
      <c r="CZ624" s="359"/>
    </row>
    <row r="625" s="363" customFormat="true" ht="25.15" customHeight="true" x14ac:dyDescent="0.2">
      <c r="C625" s="1049"/>
      <c r="D625" s="1050"/>
      <c r="E625" s="605"/>
      <c r="F625" s="605"/>
      <c r="G625" s="605"/>
      <c r="H625" s="1050" t="s">
        <v>524</v>
      </c>
      <c r="I625" s="1050"/>
      <c r="J625" s="876">
        <v>-2.0739039984690993E-3</v>
      </c>
      <c r="K625" s="605"/>
      <c r="L625" s="605"/>
      <c r="M625" s="1050" t="s">
        <v>547</v>
      </c>
      <c r="N625" s="1050"/>
      <c r="O625" s="877">
        <v>-3.6851655412462937E-3</v>
      </c>
      <c r="P625" s="605"/>
      <c r="Q625" s="605"/>
      <c r="AW625" s="356"/>
      <c r="AX625" s="356"/>
      <c r="AY625" s="356"/>
      <c r="AZ625" s="356"/>
      <c r="BA625" s="359"/>
      <c r="BB625" s="409"/>
      <c r="BC625" s="359"/>
      <c r="BD625" s="359"/>
      <c r="BE625" s="359"/>
      <c r="BF625" s="359"/>
      <c r="BG625" s="359"/>
      <c r="BH625" s="359"/>
      <c r="BI625" s="359"/>
      <c r="BJ625" s="359"/>
      <c r="BK625" s="359"/>
      <c r="BL625" s="359"/>
      <c r="BM625" s="359"/>
      <c r="BN625" s="359"/>
      <c r="BO625" s="359"/>
      <c r="BP625" s="359"/>
      <c r="BQ625" s="359"/>
      <c r="BR625" s="359"/>
      <c r="BS625" s="359"/>
      <c r="BT625" s="359"/>
      <c r="BU625" s="359"/>
      <c r="BV625" s="359"/>
      <c r="BW625" s="359"/>
      <c r="BX625" s="359"/>
      <c r="BY625" s="359"/>
      <c r="BZ625" s="359"/>
      <c r="CA625" s="359"/>
      <c r="CB625" s="359"/>
      <c r="CC625" s="359"/>
      <c r="CD625" s="359"/>
      <c r="CE625" s="359"/>
      <c r="CF625" s="359"/>
      <c r="CG625" s="359"/>
      <c r="CH625" s="359"/>
      <c r="CI625" s="359"/>
      <c r="CJ625" s="359"/>
      <c r="CK625" s="359"/>
      <c r="CL625" s="359"/>
      <c r="CM625" s="359"/>
      <c r="CN625" s="359"/>
      <c r="CO625" s="359"/>
      <c r="CP625" s="359"/>
      <c r="CQ625" s="359"/>
      <c r="CR625" s="359"/>
      <c r="CS625" s="359"/>
      <c r="CT625" s="359"/>
      <c r="CU625" s="359"/>
      <c r="CV625" s="359"/>
      <c r="CW625" s="359"/>
      <c r="CX625" s="359"/>
      <c r="CY625" s="359"/>
      <c r="CZ625" s="359"/>
    </row>
    <row r="626" s="363" customFormat="true" ht="25.15" customHeight="true" x14ac:dyDescent="0.2">
      <c r="C626" s="1049"/>
      <c r="D626" s="1050"/>
      <c r="E626" s="605"/>
      <c r="F626" s="605"/>
      <c r="G626" s="605"/>
      <c r="H626" s="1050" t="s">
        <v>512</v>
      </c>
      <c r="I626" s="1050"/>
      <c r="J626" s="876">
        <v>-4.1050561529403895E-2</v>
      </c>
      <c r="K626" s="605"/>
      <c r="L626" s="605"/>
      <c r="M626" s="1050" t="s">
        <v>514</v>
      </c>
      <c r="N626" s="1050"/>
      <c r="O626" s="877">
        <v>6.5262685922015756E-2</v>
      </c>
      <c r="P626" s="605"/>
      <c r="Q626" s="605"/>
      <c r="AW626" s="356"/>
      <c r="AX626" s="356"/>
      <c r="AY626" s="356"/>
      <c r="AZ626" s="356"/>
      <c r="BA626" s="359"/>
      <c r="BB626" s="409"/>
      <c r="BC626" s="359"/>
      <c r="BD626" s="359"/>
      <c r="BE626" s="359"/>
      <c r="BF626" s="359"/>
      <c r="BG626" s="359"/>
      <c r="BH626" s="359"/>
      <c r="BI626" s="359"/>
      <c r="BJ626" s="359"/>
      <c r="BK626" s="359"/>
      <c r="BL626" s="359"/>
      <c r="BM626" s="359"/>
      <c r="BN626" s="359"/>
      <c r="BO626" s="359"/>
      <c r="BP626" s="359"/>
      <c r="BQ626" s="359"/>
      <c r="BR626" s="359"/>
      <c r="BS626" s="359"/>
      <c r="BT626" s="359"/>
      <c r="BU626" s="359"/>
      <c r="BV626" s="359"/>
      <c r="BW626" s="359"/>
      <c r="BX626" s="359"/>
      <c r="BY626" s="359"/>
      <c r="BZ626" s="359"/>
      <c r="CA626" s="359"/>
      <c r="CB626" s="359"/>
      <c r="CC626" s="359"/>
      <c r="CD626" s="359"/>
      <c r="CE626" s="359"/>
      <c r="CF626" s="359"/>
      <c r="CG626" s="359"/>
      <c r="CH626" s="359"/>
      <c r="CI626" s="359"/>
      <c r="CJ626" s="359"/>
      <c r="CK626" s="359"/>
      <c r="CL626" s="359"/>
      <c r="CM626" s="359"/>
      <c r="CN626" s="359"/>
      <c r="CO626" s="359"/>
      <c r="CP626" s="359"/>
      <c r="CQ626" s="359"/>
      <c r="CR626" s="359"/>
      <c r="CS626" s="359"/>
      <c r="CT626" s="359"/>
      <c r="CU626" s="359"/>
      <c r="CV626" s="359"/>
      <c r="CW626" s="359"/>
      <c r="CX626" s="359"/>
      <c r="CY626" s="359"/>
      <c r="CZ626" s="359"/>
    </row>
    <row r="627" s="363" customFormat="true" ht="25.15" customHeight="true" x14ac:dyDescent="0.2">
      <c r="C627" s="1049"/>
      <c r="D627" s="1050"/>
      <c r="E627" s="605"/>
      <c r="F627" s="605"/>
      <c r="G627" s="605"/>
      <c r="H627" s="1050" t="s">
        <v>220</v>
      </c>
      <c r="I627" s="1050"/>
      <c r="J627" s="876">
        <v>-2.5917894817942135E-2</v>
      </c>
      <c r="K627" s="605"/>
      <c r="L627" s="605"/>
      <c r="M627" s="1050" t="s">
        <v>524</v>
      </c>
      <c r="N627" s="1050"/>
      <c r="O627" s="877">
        <v>2.3761561276915467E-2</v>
      </c>
      <c r="P627" s="605"/>
      <c r="Q627" s="605"/>
      <c r="AW627" s="356"/>
      <c r="AX627" s="356"/>
      <c r="AY627" s="356"/>
      <c r="AZ627" s="356"/>
      <c r="BA627" s="359"/>
      <c r="BB627" s="409"/>
      <c r="BC627" s="359"/>
      <c r="BD627" s="359"/>
      <c r="BE627" s="359"/>
      <c r="BF627" s="359"/>
      <c r="BG627" s="359"/>
      <c r="BH627" s="359"/>
      <c r="BI627" s="359"/>
      <c r="BJ627" s="359"/>
      <c r="BK627" s="359"/>
      <c r="BL627" s="359"/>
      <c r="BM627" s="359"/>
      <c r="BN627" s="359"/>
      <c r="BO627" s="359"/>
      <c r="BP627" s="359"/>
      <c r="BQ627" s="359"/>
      <c r="BR627" s="359"/>
      <c r="BS627" s="359"/>
      <c r="BT627" s="359"/>
      <c r="BU627" s="359"/>
      <c r="BV627" s="359"/>
      <c r="BW627" s="359"/>
      <c r="BX627" s="359"/>
      <c r="BY627" s="359"/>
      <c r="BZ627" s="359"/>
      <c r="CA627" s="359"/>
      <c r="CB627" s="359"/>
      <c r="CC627" s="359"/>
      <c r="CD627" s="359"/>
      <c r="CE627" s="359"/>
      <c r="CF627" s="359"/>
      <c r="CG627" s="359"/>
      <c r="CH627" s="359"/>
      <c r="CI627" s="359"/>
      <c r="CJ627" s="359"/>
      <c r="CK627" s="359"/>
      <c r="CL627" s="359"/>
      <c r="CM627" s="359"/>
      <c r="CN627" s="359"/>
      <c r="CO627" s="359"/>
      <c r="CP627" s="359"/>
      <c r="CQ627" s="359"/>
      <c r="CR627" s="359"/>
      <c r="CS627" s="359"/>
      <c r="CT627" s="359"/>
      <c r="CU627" s="359"/>
      <c r="CV627" s="359"/>
      <c r="CW627" s="359"/>
      <c r="CX627" s="359"/>
      <c r="CY627" s="359"/>
      <c r="CZ627" s="359"/>
    </row>
    <row r="628" s="363" customFormat="true" ht="25.15" customHeight="true" x14ac:dyDescent="0.2">
      <c r="C628" s="1049"/>
      <c r="D628" s="1050"/>
      <c r="E628" s="605"/>
      <c r="F628" s="605"/>
      <c r="G628" s="605"/>
      <c r="H628" s="1050" t="s">
        <v>506</v>
      </c>
      <c r="I628" s="1050"/>
      <c r="J628" s="876">
        <v>5.5414039510796646E-2</v>
      </c>
      <c r="K628" s="605"/>
      <c r="L628" s="605"/>
      <c r="M628" s="1050" t="s">
        <v>512</v>
      </c>
      <c r="N628" s="1050"/>
      <c r="O628" s="877">
        <v>-5.0932876698748047E-2</v>
      </c>
      <c r="P628" s="605"/>
      <c r="Q628" s="605"/>
      <c r="AW628" s="356"/>
      <c r="AX628" s="356"/>
      <c r="AY628" s="356"/>
      <c r="AZ628" s="356"/>
      <c r="BA628" s="359"/>
      <c r="BB628" s="409"/>
      <c r="BC628" s="359"/>
      <c r="BD628" s="359"/>
      <c r="BE628" s="359"/>
      <c r="BF628" s="359"/>
      <c r="BG628" s="359"/>
      <c r="BH628" s="359"/>
      <c r="BI628" s="359"/>
      <c r="BJ628" s="359"/>
      <c r="BK628" s="359"/>
      <c r="BL628" s="359"/>
      <c r="BM628" s="359"/>
      <c r="BN628" s="359"/>
      <c r="BO628" s="359"/>
      <c r="BP628" s="359"/>
      <c r="BQ628" s="359"/>
      <c r="BR628" s="359"/>
      <c r="BS628" s="359"/>
      <c r="BT628" s="359"/>
      <c r="BU628" s="359"/>
      <c r="BV628" s="359"/>
      <c r="BW628" s="359"/>
      <c r="BX628" s="359"/>
      <c r="BY628" s="359"/>
      <c r="BZ628" s="359"/>
      <c r="CA628" s="359"/>
      <c r="CB628" s="359"/>
      <c r="CC628" s="359"/>
      <c r="CD628" s="359"/>
      <c r="CE628" s="359"/>
      <c r="CF628" s="359"/>
      <c r="CG628" s="359"/>
      <c r="CH628" s="359"/>
      <c r="CI628" s="359"/>
      <c r="CJ628" s="359"/>
      <c r="CK628" s="359"/>
      <c r="CL628" s="359"/>
      <c r="CM628" s="359"/>
      <c r="CN628" s="359"/>
      <c r="CO628" s="359"/>
      <c r="CP628" s="359"/>
      <c r="CQ628" s="359"/>
      <c r="CR628" s="359"/>
      <c r="CS628" s="359"/>
      <c r="CT628" s="359"/>
      <c r="CU628" s="359"/>
      <c r="CV628" s="359"/>
      <c r="CW628" s="359"/>
      <c r="CX628" s="359"/>
      <c r="CY628" s="359"/>
      <c r="CZ628" s="359"/>
    </row>
    <row r="629" s="363" customFormat="true" ht="25.15" customHeight="true" x14ac:dyDescent="0.2">
      <c r="C629" s="1049"/>
      <c r="D629" s="1050"/>
      <c r="E629" s="605"/>
      <c r="F629" s="605"/>
      <c r="G629" s="605"/>
      <c r="H629" s="1050" t="s">
        <v>258</v>
      </c>
      <c r="I629" s="1050"/>
      <c r="J629" s="876">
        <v>-1.0133894444814672E-3</v>
      </c>
      <c r="K629" s="605"/>
      <c r="L629" s="605"/>
      <c r="M629" s="1050" t="s">
        <v>220</v>
      </c>
      <c r="N629" s="1050"/>
      <c r="O629" s="877">
        <v>2.4223178182496641E-2</v>
      </c>
      <c r="P629" s="605"/>
      <c r="Q629" s="605"/>
      <c r="AW629" s="356"/>
      <c r="AX629" s="356"/>
      <c r="AY629" s="356"/>
      <c r="AZ629" s="356"/>
      <c r="BA629" s="359"/>
      <c r="BB629" s="409"/>
      <c r="BC629" s="359"/>
      <c r="BD629" s="359"/>
      <c r="BE629" s="359"/>
      <c r="BF629" s="359"/>
      <c r="BG629" s="359"/>
      <c r="BH629" s="359"/>
      <c r="BI629" s="359"/>
      <c r="BJ629" s="359"/>
      <c r="BK629" s="359"/>
      <c r="BL629" s="359"/>
      <c r="BM629" s="359"/>
      <c r="BN629" s="359"/>
      <c r="BO629" s="359"/>
      <c r="BP629" s="359"/>
      <c r="BQ629" s="359"/>
      <c r="BR629" s="359"/>
      <c r="BS629" s="359"/>
      <c r="BT629" s="359"/>
      <c r="BU629" s="359"/>
      <c r="BV629" s="359"/>
      <c r="BW629" s="359"/>
      <c r="BX629" s="359"/>
      <c r="BY629" s="359"/>
      <c r="BZ629" s="359"/>
      <c r="CA629" s="359"/>
      <c r="CB629" s="359"/>
      <c r="CC629" s="359"/>
      <c r="CD629" s="359"/>
      <c r="CE629" s="359"/>
      <c r="CF629" s="359"/>
      <c r="CG629" s="359"/>
      <c r="CH629" s="359"/>
      <c r="CI629" s="359"/>
      <c r="CJ629" s="359"/>
      <c r="CK629" s="359"/>
      <c r="CL629" s="359"/>
      <c r="CM629" s="359"/>
      <c r="CN629" s="359"/>
      <c r="CO629" s="359"/>
      <c r="CP629" s="359"/>
      <c r="CQ629" s="359"/>
      <c r="CR629" s="359"/>
      <c r="CS629" s="359"/>
      <c r="CT629" s="359"/>
      <c r="CU629" s="359"/>
      <c r="CV629" s="359"/>
      <c r="CW629" s="359"/>
      <c r="CX629" s="359"/>
      <c r="CY629" s="359"/>
      <c r="CZ629" s="359"/>
    </row>
    <row r="630" s="363" customFormat="true" ht="25.15" customHeight="true" x14ac:dyDescent="0.2">
      <c r="C630" s="1049"/>
      <c r="D630" s="1050"/>
      <c r="E630" s="605"/>
      <c r="F630" s="605"/>
      <c r="G630" s="605"/>
      <c r="H630" s="1050" t="s">
        <v>551</v>
      </c>
      <c r="I630" s="1050"/>
      <c r="J630" s="876">
        <v>-3.1844815584413E-3</v>
      </c>
      <c r="K630" s="605"/>
      <c r="L630" s="605"/>
      <c r="M630" s="1050" t="s">
        <v>506</v>
      </c>
      <c r="N630" s="1050"/>
      <c r="O630" s="877">
        <v>6.2397934733295642E-2</v>
      </c>
      <c r="P630" s="605"/>
      <c r="Q630" s="605"/>
      <c r="AW630" s="356"/>
      <c r="AX630" s="356"/>
      <c r="AY630" s="356"/>
      <c r="AZ630" s="356"/>
      <c r="BA630" s="359"/>
      <c r="BB630" s="409"/>
      <c r="BC630" s="359"/>
      <c r="BD630" s="359"/>
      <c r="BE630" s="359"/>
      <c r="BF630" s="359"/>
      <c r="BG630" s="359"/>
      <c r="BH630" s="359"/>
      <c r="BI630" s="359"/>
      <c r="BJ630" s="359"/>
      <c r="BK630" s="359"/>
      <c r="BL630" s="359"/>
      <c r="BM630" s="359"/>
      <c r="BN630" s="359"/>
      <c r="BO630" s="359"/>
      <c r="BP630" s="359"/>
      <c r="BQ630" s="359"/>
      <c r="BR630" s="359"/>
      <c r="BS630" s="359"/>
      <c r="BT630" s="359"/>
      <c r="BU630" s="359"/>
      <c r="BV630" s="359"/>
      <c r="BW630" s="359"/>
      <c r="BX630" s="359"/>
      <c r="BY630" s="359"/>
      <c r="BZ630" s="359"/>
      <c r="CA630" s="359"/>
      <c r="CB630" s="359"/>
      <c r="CC630" s="359"/>
      <c r="CD630" s="359"/>
      <c r="CE630" s="359"/>
      <c r="CF630" s="359"/>
      <c r="CG630" s="359"/>
      <c r="CH630" s="359"/>
      <c r="CI630" s="359"/>
      <c r="CJ630" s="359"/>
      <c r="CK630" s="359"/>
      <c r="CL630" s="359"/>
      <c r="CM630" s="359"/>
      <c r="CN630" s="359"/>
      <c r="CO630" s="359"/>
      <c r="CP630" s="359"/>
      <c r="CQ630" s="359"/>
      <c r="CR630" s="359"/>
      <c r="CS630" s="359"/>
      <c r="CT630" s="359"/>
      <c r="CU630" s="359"/>
      <c r="CV630" s="359"/>
      <c r="CW630" s="359"/>
      <c r="CX630" s="359"/>
      <c r="CY630" s="359"/>
      <c r="CZ630" s="359"/>
    </row>
    <row r="631" s="363" customFormat="true" ht="25.15" customHeight="true" x14ac:dyDescent="0.2">
      <c r="C631" s="1049"/>
      <c r="D631" s="1050"/>
      <c r="E631" s="605"/>
      <c r="F631" s="605"/>
      <c r="G631" s="605"/>
      <c r="H631" s="1050" t="s">
        <v>507</v>
      </c>
      <c r="I631" s="1050"/>
      <c r="J631" s="876">
        <v>-6.4808419168574619E-2</v>
      </c>
      <c r="K631" s="605"/>
      <c r="L631" s="605"/>
      <c r="M631" s="1050" t="s">
        <v>258</v>
      </c>
      <c r="N631" s="1050"/>
      <c r="O631" s="877">
        <v>7.9482586995872941E-3</v>
      </c>
      <c r="P631" s="605"/>
      <c r="Q631" s="605"/>
      <c r="AW631" s="356"/>
      <c r="AX631" s="356"/>
      <c r="AY631" s="356"/>
      <c r="AZ631" s="356"/>
      <c r="BA631" s="359"/>
      <c r="BB631" s="409"/>
      <c r="BC631" s="359"/>
      <c r="BD631" s="359"/>
      <c r="BE631" s="359"/>
      <c r="BF631" s="359"/>
      <c r="BG631" s="359"/>
      <c r="BH631" s="359"/>
      <c r="BI631" s="359"/>
      <c r="BJ631" s="359"/>
      <c r="BK631" s="359"/>
      <c r="BL631" s="359"/>
      <c r="BM631" s="359"/>
      <c r="BN631" s="359"/>
      <c r="BO631" s="359"/>
      <c r="BP631" s="359"/>
      <c r="BQ631" s="359"/>
      <c r="BR631" s="359"/>
      <c r="BS631" s="359"/>
      <c r="BT631" s="359"/>
      <c r="BU631" s="359"/>
      <c r="BV631" s="359"/>
      <c r="BW631" s="359"/>
      <c r="BX631" s="359"/>
      <c r="BY631" s="359"/>
      <c r="BZ631" s="359"/>
      <c r="CA631" s="359"/>
      <c r="CB631" s="359"/>
      <c r="CC631" s="359"/>
      <c r="CD631" s="359"/>
      <c r="CE631" s="359"/>
      <c r="CF631" s="359"/>
      <c r="CG631" s="359"/>
      <c r="CH631" s="359"/>
      <c r="CI631" s="359"/>
      <c r="CJ631" s="359"/>
      <c r="CK631" s="359"/>
      <c r="CL631" s="359"/>
      <c r="CM631" s="359"/>
      <c r="CN631" s="359"/>
      <c r="CO631" s="359"/>
      <c r="CP631" s="359"/>
      <c r="CQ631" s="359"/>
      <c r="CR631" s="359"/>
      <c r="CS631" s="359"/>
      <c r="CT631" s="359"/>
      <c r="CU631" s="359"/>
      <c r="CV631" s="359"/>
      <c r="CW631" s="359"/>
      <c r="CX631" s="359"/>
      <c r="CY631" s="359"/>
      <c r="CZ631" s="359"/>
    </row>
    <row r="632" s="363" customFormat="true" ht="25.15" customHeight="true" x14ac:dyDescent="0.2">
      <c r="C632" s="1049"/>
      <c r="D632" s="1050"/>
      <c r="E632" s="605"/>
      <c r="F632" s="605"/>
      <c r="G632" s="605"/>
      <c r="H632" s="1050" t="s">
        <v>525</v>
      </c>
      <c r="I632" s="1050"/>
      <c r="J632" s="876">
        <v>1.4705911907635205E-4</v>
      </c>
      <c r="K632" s="605"/>
      <c r="L632" s="605"/>
      <c r="M632" s="1050" t="s">
        <v>551</v>
      </c>
      <c r="N632" s="1050"/>
      <c r="O632" s="877">
        <v>-9.1059648524420764E-3</v>
      </c>
      <c r="P632" s="605"/>
      <c r="Q632" s="605"/>
      <c r="AW632" s="356"/>
      <c r="AX632" s="356"/>
      <c r="AY632" s="356"/>
      <c r="AZ632" s="356"/>
      <c r="BA632" s="359"/>
      <c r="BB632" s="409"/>
      <c r="BC632" s="359"/>
      <c r="BD632" s="359"/>
      <c r="BE632" s="359"/>
      <c r="BF632" s="359"/>
      <c r="BG632" s="359"/>
      <c r="BH632" s="359"/>
      <c r="BI632" s="359"/>
      <c r="BJ632" s="359"/>
      <c r="BK632" s="359"/>
      <c r="BL632" s="359"/>
      <c r="BM632" s="359"/>
      <c r="BN632" s="359"/>
      <c r="BO632" s="359"/>
      <c r="BP632" s="359"/>
      <c r="BQ632" s="359"/>
      <c r="BR632" s="359"/>
      <c r="BS632" s="359"/>
      <c r="BT632" s="359"/>
      <c r="BU632" s="359"/>
      <c r="BV632" s="359"/>
      <c r="BW632" s="359"/>
      <c r="BX632" s="359"/>
      <c r="BY632" s="359"/>
      <c r="BZ632" s="359"/>
      <c r="CA632" s="359"/>
      <c r="CB632" s="359"/>
      <c r="CC632" s="359"/>
      <c r="CD632" s="359"/>
      <c r="CE632" s="359"/>
      <c r="CF632" s="359"/>
      <c r="CG632" s="359"/>
      <c r="CH632" s="359"/>
      <c r="CI632" s="359"/>
      <c r="CJ632" s="359"/>
      <c r="CK632" s="359"/>
      <c r="CL632" s="359"/>
      <c r="CM632" s="359"/>
      <c r="CN632" s="359"/>
      <c r="CO632" s="359"/>
      <c r="CP632" s="359"/>
      <c r="CQ632" s="359"/>
      <c r="CR632" s="359"/>
      <c r="CS632" s="359"/>
      <c r="CT632" s="359"/>
      <c r="CU632" s="359"/>
      <c r="CV632" s="359"/>
      <c r="CW632" s="359"/>
      <c r="CX632" s="359"/>
      <c r="CY632" s="359"/>
      <c r="CZ632" s="359"/>
    </row>
    <row r="633" s="363" customFormat="true" ht="25.15" customHeight="true" x14ac:dyDescent="0.2">
      <c r="C633" s="1049"/>
      <c r="D633" s="1050"/>
      <c r="E633" s="605"/>
      <c r="F633" s="605"/>
      <c r="G633" s="605"/>
      <c r="H633" s="1050" t="s">
        <v>556</v>
      </c>
      <c r="I633" s="1050"/>
      <c r="J633" s="876">
        <v>7.115108217409182E-4</v>
      </c>
      <c r="K633" s="605"/>
      <c r="L633" s="605"/>
      <c r="M633" s="1050" t="s">
        <v>507</v>
      </c>
      <c r="N633" s="1050"/>
      <c r="O633" s="877">
        <v>-7.9708749255057609E-2</v>
      </c>
      <c r="P633" s="605"/>
      <c r="Q633" s="605"/>
      <c r="AW633" s="356"/>
      <c r="AX633" s="356"/>
      <c r="AY633" s="356"/>
      <c r="AZ633" s="356"/>
      <c r="BA633" s="359"/>
      <c r="BB633" s="409"/>
      <c r="BC633" s="359"/>
      <c r="BD633" s="359"/>
      <c r="BE633" s="359"/>
      <c r="BF633" s="359"/>
      <c r="BG633" s="359"/>
      <c r="BH633" s="359"/>
      <c r="BI633" s="359"/>
      <c r="BJ633" s="359"/>
      <c r="BK633" s="359"/>
      <c r="BL633" s="359"/>
      <c r="BM633" s="359"/>
      <c r="BN633" s="359"/>
      <c r="BO633" s="359"/>
      <c r="BP633" s="359"/>
      <c r="BQ633" s="359"/>
      <c r="BR633" s="359"/>
      <c r="BS633" s="359"/>
      <c r="BT633" s="359"/>
      <c r="BU633" s="359"/>
      <c r="BV633" s="359"/>
      <c r="BW633" s="359"/>
      <c r="BX633" s="359"/>
      <c r="BY633" s="359"/>
      <c r="BZ633" s="359"/>
      <c r="CA633" s="359"/>
      <c r="CB633" s="359"/>
      <c r="CC633" s="359"/>
      <c r="CD633" s="359"/>
      <c r="CE633" s="359"/>
      <c r="CF633" s="359"/>
      <c r="CG633" s="359"/>
      <c r="CH633" s="359"/>
      <c r="CI633" s="359"/>
      <c r="CJ633" s="359"/>
      <c r="CK633" s="359"/>
      <c r="CL633" s="359"/>
      <c r="CM633" s="359"/>
      <c r="CN633" s="359"/>
      <c r="CO633" s="359"/>
      <c r="CP633" s="359"/>
      <c r="CQ633" s="359"/>
      <c r="CR633" s="359"/>
      <c r="CS633" s="359"/>
      <c r="CT633" s="359"/>
      <c r="CU633" s="359"/>
      <c r="CV633" s="359"/>
      <c r="CW633" s="359"/>
      <c r="CX633" s="359"/>
      <c r="CY633" s="359"/>
      <c r="CZ633" s="359"/>
    </row>
    <row r="634" s="363" customFormat="true" ht="25.15" customHeight="true" x14ac:dyDescent="0.2">
      <c r="C634" s="1049"/>
      <c r="D634" s="1050"/>
      <c r="E634" s="605"/>
      <c r="F634" s="605"/>
      <c r="G634" s="605"/>
      <c r="H634" s="1050" t="s">
        <v>563</v>
      </c>
      <c r="I634" s="1050"/>
      <c r="J634" s="876">
        <v>4.9210849328035679E-3</v>
      </c>
      <c r="K634" s="605"/>
      <c r="L634" s="605"/>
      <c r="M634" s="1050" t="s">
        <v>525</v>
      </c>
      <c r="N634" s="1050"/>
      <c r="O634" s="877">
        <v>-7.3387520714299594E-4</v>
      </c>
      <c r="P634" s="605"/>
      <c r="Q634" s="605"/>
      <c r="AW634" s="356"/>
      <c r="AX634" s="356"/>
      <c r="AY634" s="356"/>
      <c r="AZ634" s="356"/>
      <c r="BA634" s="359"/>
      <c r="BB634" s="409"/>
      <c r="BC634" s="359"/>
      <c r="BD634" s="359"/>
      <c r="BE634" s="359"/>
      <c r="BF634" s="359"/>
      <c r="BG634" s="359"/>
      <c r="BH634" s="359"/>
      <c r="BI634" s="359"/>
      <c r="BJ634" s="359"/>
      <c r="BK634" s="359"/>
      <c r="BL634" s="359"/>
      <c r="BM634" s="359"/>
      <c r="BN634" s="359"/>
      <c r="BO634" s="359"/>
      <c r="BP634" s="359"/>
      <c r="BQ634" s="359"/>
      <c r="BR634" s="359"/>
      <c r="BS634" s="359"/>
      <c r="BT634" s="359"/>
      <c r="BU634" s="359"/>
      <c r="BV634" s="359"/>
      <c r="BW634" s="359"/>
      <c r="BX634" s="359"/>
      <c r="BY634" s="359"/>
      <c r="BZ634" s="359"/>
      <c r="CA634" s="359"/>
      <c r="CB634" s="359"/>
      <c r="CC634" s="359"/>
      <c r="CD634" s="359"/>
      <c r="CE634" s="359"/>
      <c r="CF634" s="359"/>
      <c r="CG634" s="359"/>
      <c r="CH634" s="359"/>
      <c r="CI634" s="359"/>
      <c r="CJ634" s="359"/>
      <c r="CK634" s="359"/>
      <c r="CL634" s="359"/>
      <c r="CM634" s="359"/>
      <c r="CN634" s="359"/>
      <c r="CO634" s="359"/>
      <c r="CP634" s="359"/>
      <c r="CQ634" s="359"/>
      <c r="CR634" s="359"/>
      <c r="CS634" s="359"/>
      <c r="CT634" s="359"/>
      <c r="CU634" s="359"/>
      <c r="CV634" s="359"/>
      <c r="CW634" s="359"/>
      <c r="CX634" s="359"/>
      <c r="CY634" s="359"/>
      <c r="CZ634" s="359"/>
    </row>
    <row r="635" s="363" customFormat="true" ht="25.15" customHeight="true" x14ac:dyDescent="0.2">
      <c r="C635" s="1049"/>
      <c r="D635" s="1050"/>
      <c r="E635" s="605"/>
      <c r="F635" s="605"/>
      <c r="G635" s="605"/>
      <c r="H635" s="1050" t="s">
        <v>508</v>
      </c>
      <c r="I635" s="1050"/>
      <c r="J635" s="876">
        <v>4.9851883051658358E-2</v>
      </c>
      <c r="K635" s="605"/>
      <c r="L635" s="605"/>
      <c r="M635" s="1050" t="s">
        <v>556</v>
      </c>
      <c r="N635" s="1050"/>
      <c r="O635" s="877">
        <v>-8.9157128416201652E-3</v>
      </c>
      <c r="P635" s="605"/>
      <c r="Q635" s="605"/>
      <c r="AW635" s="356"/>
      <c r="AX635" s="356"/>
      <c r="AY635" s="356"/>
      <c r="AZ635" s="356"/>
      <c r="BA635" s="359"/>
      <c r="BB635" s="409"/>
      <c r="BC635" s="359"/>
      <c r="BD635" s="359"/>
      <c r="BE635" s="359"/>
      <c r="BF635" s="359"/>
      <c r="BG635" s="359"/>
      <c r="BH635" s="359"/>
      <c r="BI635" s="359"/>
      <c r="BJ635" s="359"/>
      <c r="BK635" s="359"/>
      <c r="BL635" s="359"/>
      <c r="BM635" s="359"/>
      <c r="BN635" s="359"/>
      <c r="BO635" s="359"/>
      <c r="BP635" s="359"/>
      <c r="BQ635" s="359"/>
      <c r="BR635" s="359"/>
      <c r="BS635" s="359"/>
      <c r="BT635" s="359"/>
      <c r="BU635" s="359"/>
      <c r="BV635" s="359"/>
      <c r="BW635" s="359"/>
      <c r="BX635" s="359"/>
      <c r="BY635" s="359"/>
      <c r="BZ635" s="359"/>
      <c r="CA635" s="359"/>
      <c r="CB635" s="359"/>
      <c r="CC635" s="359"/>
      <c r="CD635" s="359"/>
      <c r="CE635" s="359"/>
      <c r="CF635" s="359"/>
      <c r="CG635" s="359"/>
      <c r="CH635" s="359"/>
      <c r="CI635" s="359"/>
      <c r="CJ635" s="359"/>
      <c r="CK635" s="359"/>
      <c r="CL635" s="359"/>
      <c r="CM635" s="359"/>
      <c r="CN635" s="359"/>
      <c r="CO635" s="359"/>
      <c r="CP635" s="359"/>
      <c r="CQ635" s="359"/>
      <c r="CR635" s="359"/>
      <c r="CS635" s="359"/>
      <c r="CT635" s="359"/>
      <c r="CU635" s="359"/>
      <c r="CV635" s="359"/>
      <c r="CW635" s="359"/>
      <c r="CX635" s="359"/>
      <c r="CY635" s="359"/>
      <c r="CZ635" s="359"/>
    </row>
    <row r="636" s="363" customFormat="true" ht="25.15" customHeight="true" x14ac:dyDescent="0.2">
      <c r="C636" s="1049"/>
      <c r="D636" s="1050"/>
      <c r="E636" s="605"/>
      <c r="F636" s="605"/>
      <c r="G636" s="605"/>
      <c r="H636" s="1050" t="s">
        <v>527</v>
      </c>
      <c r="I636" s="1050"/>
      <c r="J636" s="876">
        <v>-3.6157737065046617E-3</v>
      </c>
      <c r="K636" s="605"/>
      <c r="L636" s="605"/>
      <c r="M636" s="1050" t="s">
        <v>563</v>
      </c>
      <c r="N636" s="1050"/>
      <c r="O636" s="877">
        <v>7.5623425501435127E-4</v>
      </c>
      <c r="P636" s="605"/>
      <c r="Q636" s="605"/>
      <c r="AW636" s="356"/>
      <c r="AX636" s="356"/>
      <c r="AY636" s="356"/>
      <c r="AZ636" s="356"/>
      <c r="BA636" s="359"/>
      <c r="BB636" s="409"/>
      <c r="BC636" s="359"/>
      <c r="BD636" s="359"/>
      <c r="BE636" s="359"/>
      <c r="BF636" s="359"/>
      <c r="BG636" s="359"/>
      <c r="BH636" s="359"/>
      <c r="BI636" s="359"/>
      <c r="BJ636" s="359"/>
      <c r="BK636" s="359"/>
      <c r="BL636" s="359"/>
      <c r="BM636" s="359"/>
      <c r="BN636" s="359"/>
      <c r="BO636" s="359"/>
      <c r="BP636" s="359"/>
      <c r="BQ636" s="359"/>
      <c r="BR636" s="359"/>
      <c r="BS636" s="359"/>
      <c r="BT636" s="359"/>
      <c r="BU636" s="359"/>
      <c r="BV636" s="359"/>
      <c r="BW636" s="359"/>
      <c r="BX636" s="359"/>
      <c r="BY636" s="359"/>
      <c r="BZ636" s="359"/>
      <c r="CA636" s="359"/>
      <c r="CB636" s="359"/>
      <c r="CC636" s="359"/>
      <c r="CD636" s="359"/>
      <c r="CE636" s="359"/>
      <c r="CF636" s="359"/>
      <c r="CG636" s="359"/>
      <c r="CH636" s="359"/>
      <c r="CI636" s="359"/>
      <c r="CJ636" s="359"/>
      <c r="CK636" s="359"/>
      <c r="CL636" s="359"/>
      <c r="CM636" s="359"/>
      <c r="CN636" s="359"/>
      <c r="CO636" s="359"/>
      <c r="CP636" s="359"/>
      <c r="CQ636" s="359"/>
      <c r="CR636" s="359"/>
      <c r="CS636" s="359"/>
      <c r="CT636" s="359"/>
      <c r="CU636" s="359"/>
      <c r="CV636" s="359"/>
      <c r="CW636" s="359"/>
      <c r="CX636" s="359"/>
      <c r="CY636" s="359"/>
      <c r="CZ636" s="359"/>
    </row>
    <row r="637" s="363" customFormat="true" ht="25.15" customHeight="true" x14ac:dyDescent="0.2">
      <c r="C637" s="1049"/>
      <c r="D637" s="1050"/>
      <c r="E637" s="605"/>
      <c r="F637" s="605"/>
      <c r="G637" s="605"/>
      <c r="H637" s="1050" t="s">
        <v>544</v>
      </c>
      <c r="I637" s="1050"/>
      <c r="J637" s="876">
        <v>7.7438492756301373E-3</v>
      </c>
      <c r="K637" s="605"/>
      <c r="L637" s="605"/>
      <c r="M637" s="1050" t="s">
        <v>508</v>
      </c>
      <c r="N637" s="1050"/>
      <c r="O637" s="877">
        <v>7.8900539497109776E-2</v>
      </c>
      <c r="P637" s="605"/>
      <c r="Q637" s="605"/>
      <c r="AW637" s="356"/>
      <c r="AX637" s="356"/>
      <c r="AY637" s="356"/>
      <c r="AZ637" s="356"/>
      <c r="BA637" s="359"/>
      <c r="BB637" s="409"/>
      <c r="BC637" s="359"/>
      <c r="BD637" s="359"/>
      <c r="BE637" s="359"/>
      <c r="BF637" s="359"/>
      <c r="BG637" s="359"/>
      <c r="BH637" s="359"/>
      <c r="BI637" s="359"/>
      <c r="BJ637" s="359"/>
      <c r="BK637" s="359"/>
      <c r="BL637" s="359"/>
      <c r="BM637" s="359"/>
      <c r="BN637" s="359"/>
      <c r="BO637" s="359"/>
      <c r="BP637" s="359"/>
      <c r="BQ637" s="359"/>
      <c r="BR637" s="359"/>
      <c r="BS637" s="359"/>
      <c r="BT637" s="359"/>
      <c r="BU637" s="359"/>
      <c r="BV637" s="359"/>
      <c r="BW637" s="359"/>
      <c r="BX637" s="359"/>
      <c r="BY637" s="359"/>
      <c r="BZ637" s="359"/>
      <c r="CA637" s="359"/>
      <c r="CB637" s="359"/>
      <c r="CC637" s="359"/>
      <c r="CD637" s="359"/>
      <c r="CE637" s="359"/>
      <c r="CF637" s="359"/>
      <c r="CG637" s="359"/>
      <c r="CH637" s="359"/>
      <c r="CI637" s="359"/>
      <c r="CJ637" s="359"/>
      <c r="CK637" s="359"/>
      <c r="CL637" s="359"/>
      <c r="CM637" s="359"/>
      <c r="CN637" s="359"/>
      <c r="CO637" s="359"/>
      <c r="CP637" s="359"/>
      <c r="CQ637" s="359"/>
      <c r="CR637" s="359"/>
      <c r="CS637" s="359"/>
      <c r="CT637" s="359"/>
      <c r="CU637" s="359"/>
      <c r="CV637" s="359"/>
      <c r="CW637" s="359"/>
      <c r="CX637" s="359"/>
      <c r="CY637" s="359"/>
      <c r="CZ637" s="359"/>
    </row>
    <row r="638" s="363" customFormat="true" ht="25.15" customHeight="true" x14ac:dyDescent="0.2">
      <c r="C638" s="1049"/>
      <c r="D638" s="1050"/>
      <c r="E638" s="605"/>
      <c r="F638" s="605"/>
      <c r="G638" s="605"/>
      <c r="H638" s="1050" t="s">
        <v>562</v>
      </c>
      <c r="I638" s="1050"/>
      <c r="J638" s="876">
        <v>4.3628213855426128E-3</v>
      </c>
      <c r="K638" s="605"/>
      <c r="L638" s="605"/>
      <c r="M638" s="1050" t="s">
        <v>527</v>
      </c>
      <c r="N638" s="1050"/>
      <c r="O638" s="877">
        <v>8.73422615411866E-3</v>
      </c>
      <c r="P638" s="605"/>
      <c r="Q638" s="605"/>
      <c r="AW638" s="356"/>
      <c r="AX638" s="356"/>
      <c r="AY638" s="356"/>
      <c r="AZ638" s="356"/>
      <c r="BA638" s="359"/>
      <c r="BB638" s="409"/>
      <c r="BC638" s="359"/>
      <c r="BD638" s="359"/>
      <c r="BE638" s="359"/>
      <c r="BF638" s="359"/>
      <c r="BG638" s="359"/>
      <c r="BH638" s="359"/>
      <c r="BI638" s="359"/>
      <c r="BJ638" s="359"/>
      <c r="BK638" s="359"/>
      <c r="BL638" s="359"/>
      <c r="BM638" s="359"/>
      <c r="BN638" s="359"/>
      <c r="BO638" s="359"/>
      <c r="BP638" s="359"/>
      <c r="BQ638" s="359"/>
      <c r="BR638" s="359"/>
      <c r="BS638" s="359"/>
      <c r="BT638" s="359"/>
      <c r="BU638" s="359"/>
      <c r="BV638" s="359"/>
      <c r="BW638" s="359"/>
      <c r="BX638" s="359"/>
      <c r="BY638" s="359"/>
      <c r="BZ638" s="359"/>
      <c r="CA638" s="359"/>
      <c r="CB638" s="359"/>
      <c r="CC638" s="359"/>
      <c r="CD638" s="359"/>
      <c r="CE638" s="359"/>
      <c r="CF638" s="359"/>
      <c r="CG638" s="359"/>
      <c r="CH638" s="359"/>
      <c r="CI638" s="359"/>
      <c r="CJ638" s="359"/>
      <c r="CK638" s="359"/>
      <c r="CL638" s="359"/>
      <c r="CM638" s="359"/>
      <c r="CN638" s="359"/>
      <c r="CO638" s="359"/>
      <c r="CP638" s="359"/>
      <c r="CQ638" s="359"/>
      <c r="CR638" s="359"/>
      <c r="CS638" s="359"/>
      <c r="CT638" s="359"/>
      <c r="CU638" s="359"/>
      <c r="CV638" s="359"/>
      <c r="CW638" s="359"/>
      <c r="CX638" s="359"/>
      <c r="CY638" s="359"/>
      <c r="CZ638" s="359"/>
    </row>
    <row r="639" s="363" customFormat="true" ht="25.15" customHeight="true" x14ac:dyDescent="0.2">
      <c r="C639" s="1049"/>
      <c r="D639" s="1050"/>
      <c r="E639" s="605"/>
      <c r="F639" s="605"/>
      <c r="G639" s="605"/>
      <c r="H639" s="1050" t="s">
        <v>231</v>
      </c>
      <c r="I639" s="1050"/>
      <c r="J639" s="876">
        <v>6.8501567195496729E-3</v>
      </c>
      <c r="K639" s="605"/>
      <c r="L639" s="605"/>
      <c r="M639" s="1050" t="s">
        <v>544</v>
      </c>
      <c r="N639" s="1050"/>
      <c r="O639" s="877">
        <v>2.8959432822238851E-3</v>
      </c>
      <c r="P639" s="605"/>
      <c r="Q639" s="605"/>
      <c r="AW639" s="356"/>
      <c r="AX639" s="356"/>
      <c r="AY639" s="356"/>
      <c r="AZ639" s="356"/>
      <c r="BA639" s="359"/>
      <c r="BB639" s="409"/>
      <c r="BC639" s="359"/>
      <c r="BD639" s="359"/>
      <c r="BE639" s="359"/>
      <c r="BF639" s="359"/>
      <c r="BG639" s="359"/>
      <c r="BH639" s="359"/>
      <c r="BI639" s="359"/>
      <c r="BJ639" s="359"/>
      <c r="BK639" s="359"/>
      <c r="BL639" s="359"/>
      <c r="BM639" s="359"/>
      <c r="BN639" s="359"/>
      <c r="BO639" s="359"/>
      <c r="BP639" s="359"/>
      <c r="BQ639" s="359"/>
      <c r="BR639" s="359"/>
      <c r="BS639" s="359"/>
      <c r="BT639" s="359"/>
      <c r="BU639" s="359"/>
      <c r="BV639" s="359"/>
      <c r="BW639" s="359"/>
      <c r="BX639" s="359"/>
      <c r="BY639" s="359"/>
      <c r="BZ639" s="359"/>
      <c r="CA639" s="359"/>
      <c r="CB639" s="359"/>
      <c r="CC639" s="359"/>
      <c r="CD639" s="359"/>
      <c r="CE639" s="359"/>
      <c r="CF639" s="359"/>
      <c r="CG639" s="359"/>
      <c r="CH639" s="359"/>
      <c r="CI639" s="359"/>
      <c r="CJ639" s="359"/>
      <c r="CK639" s="359"/>
      <c r="CL639" s="359"/>
      <c r="CM639" s="359"/>
      <c r="CN639" s="359"/>
      <c r="CO639" s="359"/>
      <c r="CP639" s="359"/>
      <c r="CQ639" s="359"/>
      <c r="CR639" s="359"/>
      <c r="CS639" s="359"/>
      <c r="CT639" s="359"/>
      <c r="CU639" s="359"/>
      <c r="CV639" s="359"/>
      <c r="CW639" s="359"/>
      <c r="CX639" s="359"/>
      <c r="CY639" s="359"/>
      <c r="CZ639" s="359"/>
    </row>
    <row r="640" s="363" customFormat="true" ht="25.15" customHeight="true" x14ac:dyDescent="0.2">
      <c r="C640" s="1049"/>
      <c r="D640" s="1050"/>
      <c r="E640" s="605"/>
      <c r="F640" s="605"/>
      <c r="G640" s="605"/>
      <c r="H640" s="1050" t="s">
        <v>588</v>
      </c>
      <c r="I640" s="1050"/>
      <c r="J640" s="876">
        <v>1.4626924027156752E-2</v>
      </c>
      <c r="K640" s="605"/>
      <c r="L640" s="605"/>
      <c r="M640" s="1050" t="s">
        <v>562</v>
      </c>
      <c r="N640" s="1050"/>
      <c r="O640" s="877">
        <v>-6.3646056810396133E-3</v>
      </c>
      <c r="P640" s="605"/>
      <c r="Q640" s="605"/>
      <c r="AW640" s="356"/>
      <c r="AX640" s="356"/>
      <c r="AY640" s="356"/>
      <c r="AZ640" s="356"/>
      <c r="BA640" s="359"/>
      <c r="BB640" s="409"/>
      <c r="BC640" s="359"/>
      <c r="BD640" s="359"/>
      <c r="BE640" s="359"/>
      <c r="BF640" s="359"/>
      <c r="BG640" s="359"/>
      <c r="BH640" s="359"/>
      <c r="BI640" s="359"/>
      <c r="BJ640" s="359"/>
      <c r="BK640" s="359"/>
      <c r="BL640" s="359"/>
      <c r="BM640" s="359"/>
      <c r="BN640" s="359"/>
      <c r="BO640" s="359"/>
      <c r="BP640" s="359"/>
      <c r="BQ640" s="359"/>
      <c r="BR640" s="359"/>
      <c r="BS640" s="359"/>
      <c r="BT640" s="359"/>
      <c r="BU640" s="359"/>
      <c r="BV640" s="359"/>
      <c r="BW640" s="359"/>
      <c r="BX640" s="359"/>
      <c r="BY640" s="359"/>
      <c r="BZ640" s="359"/>
      <c r="CA640" s="359"/>
      <c r="CB640" s="359"/>
      <c r="CC640" s="359"/>
      <c r="CD640" s="359"/>
      <c r="CE640" s="359"/>
      <c r="CF640" s="359"/>
      <c r="CG640" s="359"/>
      <c r="CH640" s="359"/>
      <c r="CI640" s="359"/>
      <c r="CJ640" s="359"/>
      <c r="CK640" s="359"/>
      <c r="CL640" s="359"/>
      <c r="CM640" s="359"/>
      <c r="CN640" s="359"/>
      <c r="CO640" s="359"/>
      <c r="CP640" s="359"/>
      <c r="CQ640" s="359"/>
      <c r="CR640" s="359"/>
      <c r="CS640" s="359"/>
      <c r="CT640" s="359"/>
      <c r="CU640" s="359"/>
      <c r="CV640" s="359"/>
      <c r="CW640" s="359"/>
      <c r="CX640" s="359"/>
      <c r="CY640" s="359"/>
      <c r="CZ640" s="359"/>
    </row>
    <row r="641" s="363" customFormat="true" ht="25.15" customHeight="true" x14ac:dyDescent="0.2">
      <c r="C641" s="1049"/>
      <c r="D641" s="1050"/>
      <c r="E641" s="605"/>
      <c r="F641" s="605"/>
      <c r="G641" s="605"/>
      <c r="H641" s="1050" t="s">
        <v>584</v>
      </c>
      <c r="I641" s="1050"/>
      <c r="J641" s="876">
        <v>3.8969229972417613E-2</v>
      </c>
      <c r="K641" s="605"/>
      <c r="L641" s="605"/>
      <c r="M641" s="1050" t="s">
        <v>231</v>
      </c>
      <c r="N641" s="1050"/>
      <c r="O641" s="877">
        <v>1.5790515803456348E-2</v>
      </c>
      <c r="P641" s="605"/>
      <c r="Q641" s="605"/>
      <c r="AW641" s="356"/>
      <c r="AX641" s="356"/>
      <c r="AY641" s="356"/>
      <c r="AZ641" s="356"/>
      <c r="BA641" s="359"/>
      <c r="BB641" s="409"/>
      <c r="BC641" s="359"/>
      <c r="BD641" s="359"/>
      <c r="BE641" s="359"/>
      <c r="BF641" s="359"/>
      <c r="BG641" s="359"/>
      <c r="BH641" s="359"/>
      <c r="BI641" s="359"/>
      <c r="BJ641" s="359"/>
      <c r="BK641" s="359"/>
      <c r="BL641" s="359"/>
      <c r="BM641" s="359"/>
      <c r="BN641" s="359"/>
      <c r="BO641" s="359"/>
      <c r="BP641" s="359"/>
      <c r="BQ641" s="359"/>
      <c r="BR641" s="359"/>
      <c r="BS641" s="359"/>
      <c r="BT641" s="359"/>
      <c r="BU641" s="359"/>
      <c r="BV641" s="359"/>
      <c r="BW641" s="359"/>
      <c r="BX641" s="359"/>
      <c r="BY641" s="359"/>
      <c r="BZ641" s="359"/>
      <c r="CA641" s="359"/>
      <c r="CB641" s="359"/>
      <c r="CC641" s="359"/>
      <c r="CD641" s="359"/>
      <c r="CE641" s="359"/>
      <c r="CF641" s="359"/>
      <c r="CG641" s="359"/>
      <c r="CH641" s="359"/>
      <c r="CI641" s="359"/>
      <c r="CJ641" s="359"/>
      <c r="CK641" s="359"/>
      <c r="CL641" s="359"/>
      <c r="CM641" s="359"/>
      <c r="CN641" s="359"/>
      <c r="CO641" s="359"/>
      <c r="CP641" s="359"/>
      <c r="CQ641" s="359"/>
      <c r="CR641" s="359"/>
      <c r="CS641" s="359"/>
      <c r="CT641" s="359"/>
      <c r="CU641" s="359"/>
      <c r="CV641" s="359"/>
      <c r="CW641" s="359"/>
      <c r="CX641" s="359"/>
      <c r="CY641" s="359"/>
      <c r="CZ641" s="359"/>
    </row>
    <row r="642" s="363" customFormat="true" ht="25.15" customHeight="true" x14ac:dyDescent="0.2">
      <c r="C642" s="1049"/>
      <c r="D642" s="1050"/>
      <c r="E642" s="605"/>
      <c r="F642" s="605"/>
      <c r="G642" s="605"/>
      <c r="H642" s="1050" t="s">
        <v>587</v>
      </c>
      <c r="I642" s="1050"/>
      <c r="J642" s="876">
        <v>1.5772385226594025E-2</v>
      </c>
      <c r="K642" s="605"/>
      <c r="L642" s="605"/>
      <c r="M642" s="1050" t="s">
        <v>588</v>
      </c>
      <c r="N642" s="1050"/>
      <c r="O642" s="877">
        <v>1.8217910235204651E-2</v>
      </c>
      <c r="P642" s="605"/>
      <c r="Q642" s="605"/>
      <c r="AW642" s="356"/>
      <c r="AX642" s="356"/>
      <c r="AY642" s="356"/>
      <c r="AZ642" s="356"/>
      <c r="BA642" s="359"/>
      <c r="BB642" s="409"/>
      <c r="BC642" s="359"/>
      <c r="BD642" s="359"/>
      <c r="BE642" s="359"/>
      <c r="BF642" s="359"/>
      <c r="BG642" s="359"/>
      <c r="BH642" s="359"/>
      <c r="BI642" s="359"/>
      <c r="BJ642" s="359"/>
      <c r="BK642" s="359"/>
      <c r="BL642" s="359"/>
      <c r="BM642" s="359"/>
      <c r="BN642" s="359"/>
      <c r="BO642" s="359"/>
      <c r="BP642" s="359"/>
      <c r="BQ642" s="359"/>
      <c r="BR642" s="359"/>
      <c r="BS642" s="359"/>
      <c r="BT642" s="359"/>
      <c r="BU642" s="359"/>
      <c r="BV642" s="359"/>
      <c r="BW642" s="359"/>
      <c r="BX642" s="359"/>
      <c r="BY642" s="359"/>
      <c r="BZ642" s="359"/>
      <c r="CA642" s="359"/>
      <c r="CB642" s="359"/>
      <c r="CC642" s="359"/>
      <c r="CD642" s="359"/>
      <c r="CE642" s="359"/>
      <c r="CF642" s="359"/>
      <c r="CG642" s="359"/>
      <c r="CH642" s="359"/>
      <c r="CI642" s="359"/>
      <c r="CJ642" s="359"/>
      <c r="CK642" s="359"/>
      <c r="CL642" s="359"/>
      <c r="CM642" s="359"/>
      <c r="CN642" s="359"/>
      <c r="CO642" s="359"/>
      <c r="CP642" s="359"/>
      <c r="CQ642" s="359"/>
      <c r="CR642" s="359"/>
      <c r="CS642" s="359"/>
      <c r="CT642" s="359"/>
      <c r="CU642" s="359"/>
      <c r="CV642" s="359"/>
      <c r="CW642" s="359"/>
      <c r="CX642" s="359"/>
      <c r="CY642" s="359"/>
      <c r="CZ642" s="359"/>
    </row>
    <row r="643" s="363" customFormat="true" ht="25.15" customHeight="true" x14ac:dyDescent="0.2">
      <c r="C643" s="1049"/>
      <c r="D643" s="1050"/>
      <c r="E643" s="605"/>
      <c r="F643" s="605"/>
      <c r="G643" s="605"/>
      <c r="H643" s="1050" t="s">
        <v>234</v>
      </c>
      <c r="I643" s="1050"/>
      <c r="J643" s="876">
        <v>9.7699805936937133E-3</v>
      </c>
      <c r="K643" s="605"/>
      <c r="L643" s="605"/>
      <c r="M643" s="1050" t="s">
        <v>584</v>
      </c>
      <c r="N643" s="1050"/>
      <c r="O643" s="877">
        <v>3.6968638202020267E-2</v>
      </c>
      <c r="P643" s="605"/>
      <c r="Q643" s="605"/>
      <c r="AW643" s="356"/>
      <c r="AX643" s="356"/>
      <c r="AY643" s="356"/>
      <c r="AZ643" s="356"/>
      <c r="BA643" s="359"/>
      <c r="BB643" s="409"/>
      <c r="BC643" s="359"/>
      <c r="BD643" s="359"/>
      <c r="BE643" s="359"/>
      <c r="BF643" s="359"/>
      <c r="BG643" s="359"/>
      <c r="BH643" s="359"/>
      <c r="BI643" s="359"/>
      <c r="BJ643" s="359"/>
      <c r="BK643" s="359"/>
      <c r="BL643" s="359"/>
      <c r="BM643" s="359"/>
      <c r="BN643" s="359"/>
      <c r="BO643" s="359"/>
      <c r="BP643" s="359"/>
      <c r="BQ643" s="359"/>
      <c r="BR643" s="359"/>
      <c r="BS643" s="359"/>
      <c r="BT643" s="359"/>
      <c r="BU643" s="359"/>
      <c r="BV643" s="359"/>
      <c r="BW643" s="359"/>
      <c r="BX643" s="359"/>
      <c r="BY643" s="359"/>
      <c r="BZ643" s="359"/>
      <c r="CA643" s="359"/>
      <c r="CB643" s="359"/>
      <c r="CC643" s="359"/>
      <c r="CD643" s="359"/>
      <c r="CE643" s="359"/>
      <c r="CF643" s="359"/>
      <c r="CG643" s="359"/>
      <c r="CH643" s="359"/>
      <c r="CI643" s="359"/>
      <c r="CJ643" s="359"/>
      <c r="CK643" s="359"/>
      <c r="CL643" s="359"/>
      <c r="CM643" s="359"/>
      <c r="CN643" s="359"/>
      <c r="CO643" s="359"/>
      <c r="CP643" s="359"/>
      <c r="CQ643" s="359"/>
      <c r="CR643" s="359"/>
      <c r="CS643" s="359"/>
      <c r="CT643" s="359"/>
      <c r="CU643" s="359"/>
      <c r="CV643" s="359"/>
      <c r="CW643" s="359"/>
      <c r="CX643" s="359"/>
      <c r="CY643" s="359"/>
      <c r="CZ643" s="359"/>
    </row>
    <row r="644" s="363" customFormat="true" ht="25.15" customHeight="true" x14ac:dyDescent="0.2">
      <c r="C644" s="1049"/>
      <c r="D644" s="1050"/>
      <c r="E644" s="605"/>
      <c r="F644" s="605"/>
      <c r="G644" s="605"/>
      <c r="H644" s="1050" t="s">
        <v>593</v>
      </c>
      <c r="I644" s="1050"/>
      <c r="J644" s="876">
        <v>-2.8650016671946383E-4</v>
      </c>
      <c r="K644" s="605"/>
      <c r="L644" s="605"/>
      <c r="M644" s="1050" t="s">
        <v>587</v>
      </c>
      <c r="N644" s="1050"/>
      <c r="O644" s="877">
        <v>2.1497393968432671E-2</v>
      </c>
      <c r="P644" s="605"/>
      <c r="Q644" s="605"/>
      <c r="AW644" s="356"/>
      <c r="AX644" s="356"/>
      <c r="AY644" s="356"/>
      <c r="AZ644" s="356"/>
      <c r="BA644" s="359"/>
      <c r="BB644" s="409"/>
      <c r="BC644" s="359"/>
      <c r="BD644" s="359"/>
      <c r="BE644" s="359"/>
      <c r="BF644" s="359"/>
      <c r="BG644" s="359"/>
      <c r="BH644" s="359"/>
      <c r="BI644" s="359"/>
      <c r="BJ644" s="359"/>
      <c r="BK644" s="359"/>
      <c r="BL644" s="359"/>
      <c r="BM644" s="359"/>
      <c r="BN644" s="359"/>
      <c r="BO644" s="359"/>
      <c r="BP644" s="359"/>
      <c r="BQ644" s="359"/>
      <c r="BR644" s="359"/>
      <c r="BS644" s="359"/>
      <c r="BT644" s="359"/>
      <c r="BU644" s="359"/>
      <c r="BV644" s="359"/>
      <c r="BW644" s="359"/>
      <c r="BX644" s="359"/>
      <c r="BY644" s="359"/>
      <c r="BZ644" s="359"/>
      <c r="CA644" s="359"/>
      <c r="CB644" s="359"/>
      <c r="CC644" s="359"/>
      <c r="CD644" s="359"/>
      <c r="CE644" s="359"/>
      <c r="CF644" s="359"/>
      <c r="CG644" s="359"/>
      <c r="CH644" s="359"/>
      <c r="CI644" s="359"/>
      <c r="CJ644" s="359"/>
      <c r="CK644" s="359"/>
      <c r="CL644" s="359"/>
      <c r="CM644" s="359"/>
      <c r="CN644" s="359"/>
      <c r="CO644" s="359"/>
      <c r="CP644" s="359"/>
      <c r="CQ644" s="359"/>
      <c r="CR644" s="359"/>
      <c r="CS644" s="359"/>
      <c r="CT644" s="359"/>
      <c r="CU644" s="359"/>
      <c r="CV644" s="359"/>
      <c r="CW644" s="359"/>
      <c r="CX644" s="359"/>
      <c r="CY644" s="359"/>
      <c r="CZ644" s="359"/>
    </row>
    <row r="645" s="363" customFormat="true" ht="25.15" customHeight="true" x14ac:dyDescent="0.2">
      <c r="C645" s="1049"/>
      <c r="D645" s="1050"/>
      <c r="E645" s="605"/>
      <c r="F645" s="605"/>
      <c r="G645" s="605"/>
      <c r="H645" s="1050" t="s">
        <v>221</v>
      </c>
      <c r="I645" s="1050"/>
      <c r="J645" s="876">
        <v>7.4193193375740263E-2</v>
      </c>
      <c r="K645" s="605"/>
      <c r="L645" s="605"/>
      <c r="M645" s="1050" t="s">
        <v>234</v>
      </c>
      <c r="N645" s="1050"/>
      <c r="O645" s="877">
        <v>2.1876304490420689E-2</v>
      </c>
      <c r="P645" s="605"/>
      <c r="Q645" s="605"/>
      <c r="AW645" s="356"/>
      <c r="AX645" s="356"/>
      <c r="AY645" s="356"/>
      <c r="AZ645" s="356"/>
      <c r="BA645" s="359"/>
      <c r="BB645" s="409"/>
      <c r="BC645" s="359"/>
      <c r="BD645" s="359"/>
      <c r="BE645" s="359"/>
      <c r="BF645" s="359"/>
      <c r="BG645" s="359"/>
      <c r="BH645" s="359"/>
      <c r="BI645" s="359"/>
      <c r="BJ645" s="359"/>
      <c r="BK645" s="359"/>
      <c r="BL645" s="359"/>
      <c r="BM645" s="359"/>
      <c r="BN645" s="359"/>
      <c r="BO645" s="359"/>
      <c r="BP645" s="359"/>
      <c r="BQ645" s="359"/>
      <c r="BR645" s="359"/>
      <c r="BS645" s="359"/>
      <c r="BT645" s="359"/>
      <c r="BU645" s="359"/>
      <c r="BV645" s="359"/>
      <c r="BW645" s="359"/>
      <c r="BX645" s="359"/>
      <c r="BY645" s="359"/>
      <c r="BZ645" s="359"/>
      <c r="CA645" s="359"/>
      <c r="CB645" s="359"/>
      <c r="CC645" s="359"/>
      <c r="CD645" s="359"/>
      <c r="CE645" s="359"/>
      <c r="CF645" s="359"/>
      <c r="CG645" s="359"/>
      <c r="CH645" s="359"/>
      <c r="CI645" s="359"/>
      <c r="CJ645" s="359"/>
      <c r="CK645" s="359"/>
      <c r="CL645" s="359"/>
      <c r="CM645" s="359"/>
      <c r="CN645" s="359"/>
      <c r="CO645" s="359"/>
      <c r="CP645" s="359"/>
      <c r="CQ645" s="359"/>
      <c r="CR645" s="359"/>
      <c r="CS645" s="359"/>
      <c r="CT645" s="359"/>
      <c r="CU645" s="359"/>
      <c r="CV645" s="359"/>
      <c r="CW645" s="359"/>
      <c r="CX645" s="359"/>
      <c r="CY645" s="359"/>
      <c r="CZ645" s="359"/>
    </row>
    <row r="646" s="363" customFormat="true" ht="25.15" customHeight="true" x14ac:dyDescent="0.2">
      <c r="C646" s="1049"/>
      <c r="D646" s="1050"/>
      <c r="E646" s="605"/>
      <c r="F646" s="605"/>
      <c r="G646" s="605"/>
      <c r="H646" s="1050" t="s">
        <v>503</v>
      </c>
      <c r="I646" s="1050"/>
      <c r="J646" s="876">
        <v>-0.11363693556676753</v>
      </c>
      <c r="K646" s="605"/>
      <c r="L646" s="605"/>
      <c r="M646" s="1050" t="s">
        <v>221</v>
      </c>
      <c r="N646" s="1050"/>
      <c r="O646" s="877">
        <v>8.4710462573618001E-2</v>
      </c>
      <c r="P646" s="605"/>
      <c r="Q646" s="605"/>
      <c r="AW646" s="356"/>
      <c r="AX646" s="356"/>
      <c r="AY646" s="356"/>
      <c r="AZ646" s="356"/>
      <c r="BA646" s="359"/>
      <c r="BB646" s="409"/>
      <c r="BC646" s="359"/>
      <c r="BD646" s="359"/>
      <c r="BE646" s="359"/>
      <c r="BF646" s="359"/>
      <c r="BG646" s="359"/>
      <c r="BH646" s="359"/>
      <c r="BI646" s="359"/>
      <c r="BJ646" s="359"/>
      <c r="BK646" s="359"/>
      <c r="BL646" s="359"/>
      <c r="BM646" s="359"/>
      <c r="BN646" s="359"/>
      <c r="BO646" s="359"/>
      <c r="BP646" s="359"/>
      <c r="BQ646" s="359"/>
      <c r="BR646" s="359"/>
      <c r="BS646" s="359"/>
      <c r="BT646" s="359"/>
      <c r="BU646" s="359"/>
      <c r="BV646" s="359"/>
      <c r="BW646" s="359"/>
      <c r="BX646" s="359"/>
      <c r="BY646" s="359"/>
      <c r="BZ646" s="359"/>
      <c r="CA646" s="359"/>
      <c r="CB646" s="359"/>
      <c r="CC646" s="359"/>
      <c r="CD646" s="359"/>
      <c r="CE646" s="359"/>
      <c r="CF646" s="359"/>
      <c r="CG646" s="359"/>
      <c r="CH646" s="359"/>
      <c r="CI646" s="359"/>
      <c r="CJ646" s="359"/>
      <c r="CK646" s="359"/>
      <c r="CL646" s="359"/>
      <c r="CM646" s="359"/>
      <c r="CN646" s="359"/>
      <c r="CO646" s="359"/>
      <c r="CP646" s="359"/>
      <c r="CQ646" s="359"/>
      <c r="CR646" s="359"/>
      <c r="CS646" s="359"/>
      <c r="CT646" s="359"/>
      <c r="CU646" s="359"/>
      <c r="CV646" s="359"/>
      <c r="CW646" s="359"/>
      <c r="CX646" s="359"/>
      <c r="CY646" s="359"/>
      <c r="CZ646" s="359"/>
    </row>
    <row r="647" s="363" customFormat="true" ht="25.15" customHeight="true" x14ac:dyDescent="0.2">
      <c r="C647" s="1049"/>
      <c r="D647" s="1050"/>
      <c r="E647" s="605"/>
      <c r="F647" s="605"/>
      <c r="G647" s="605"/>
      <c r="H647" s="1050" t="s">
        <v>570</v>
      </c>
      <c r="I647" s="1050"/>
      <c r="J647" s="876">
        <v>1.7578165718770363E-3</v>
      </c>
      <c r="K647" s="605"/>
      <c r="L647" s="605"/>
      <c r="M647" s="1050" t="s">
        <v>503</v>
      </c>
      <c r="N647" s="1050"/>
      <c r="O647" s="877">
        <v>-9.9093456907747055E-2</v>
      </c>
      <c r="P647" s="605"/>
      <c r="Q647" s="605"/>
      <c r="AW647" s="356"/>
      <c r="AX647" s="356"/>
      <c r="AY647" s="356"/>
      <c r="AZ647" s="356"/>
      <c r="BA647" s="359"/>
      <c r="BB647" s="409"/>
      <c r="BC647" s="359"/>
      <c r="BD647" s="359"/>
      <c r="BE647" s="359"/>
      <c r="BF647" s="359"/>
      <c r="BG647" s="359"/>
      <c r="BH647" s="359"/>
      <c r="BI647" s="359"/>
      <c r="BJ647" s="359"/>
      <c r="BK647" s="359"/>
      <c r="BL647" s="359"/>
      <c r="BM647" s="359"/>
      <c r="BN647" s="359"/>
      <c r="BO647" s="359"/>
      <c r="BP647" s="359"/>
      <c r="BQ647" s="359"/>
      <c r="BR647" s="359"/>
      <c r="BS647" s="359"/>
      <c r="BT647" s="359"/>
      <c r="BU647" s="359"/>
      <c r="BV647" s="359"/>
      <c r="BW647" s="359"/>
      <c r="BX647" s="359"/>
      <c r="BY647" s="359"/>
      <c r="BZ647" s="359"/>
      <c r="CA647" s="359"/>
      <c r="CB647" s="359"/>
      <c r="CC647" s="359"/>
      <c r="CD647" s="359"/>
      <c r="CE647" s="359"/>
      <c r="CF647" s="359"/>
      <c r="CG647" s="359"/>
      <c r="CH647" s="359"/>
      <c r="CI647" s="359"/>
      <c r="CJ647" s="359"/>
      <c r="CK647" s="359"/>
      <c r="CL647" s="359"/>
      <c r="CM647" s="359"/>
      <c r="CN647" s="359"/>
      <c r="CO647" s="359"/>
      <c r="CP647" s="359"/>
      <c r="CQ647" s="359"/>
      <c r="CR647" s="359"/>
      <c r="CS647" s="359"/>
      <c r="CT647" s="359"/>
      <c r="CU647" s="359"/>
      <c r="CV647" s="359"/>
      <c r="CW647" s="359"/>
      <c r="CX647" s="359"/>
      <c r="CY647" s="359"/>
      <c r="CZ647" s="359"/>
    </row>
    <row r="648" s="363" customFormat="true" ht="25.15" customHeight="true" x14ac:dyDescent="0.2">
      <c r="C648" s="1049"/>
      <c r="D648" s="1050"/>
      <c r="E648" s="605"/>
      <c r="F648" s="605"/>
      <c r="G648" s="605"/>
      <c r="H648" s="1050" t="s">
        <v>594</v>
      </c>
      <c r="I648" s="1050"/>
      <c r="J648" s="876">
        <v>2.6545104323659136E-3</v>
      </c>
      <c r="K648" s="605"/>
      <c r="L648" s="605"/>
      <c r="M648" s="1050" t="s">
        <v>570</v>
      </c>
      <c r="N648" s="1050"/>
      <c r="O648" s="877">
        <v>3.3142752629974984E-4</v>
      </c>
      <c r="P648" s="605"/>
      <c r="Q648" s="605"/>
      <c r="AW648" s="356"/>
      <c r="AX648" s="356"/>
      <c r="AY648" s="356"/>
      <c r="AZ648" s="356"/>
      <c r="BA648" s="359"/>
      <c r="BB648" s="409"/>
      <c r="BC648" s="359"/>
      <c r="BD648" s="359"/>
      <c r="BE648" s="359"/>
      <c r="BF648" s="359"/>
      <c r="BG648" s="359"/>
      <c r="BH648" s="359"/>
      <c r="BI648" s="359"/>
      <c r="BJ648" s="359"/>
      <c r="BK648" s="359"/>
      <c r="BL648" s="359"/>
      <c r="BM648" s="359"/>
      <c r="BN648" s="359"/>
      <c r="BO648" s="359"/>
      <c r="BP648" s="359"/>
      <c r="BQ648" s="359"/>
      <c r="BR648" s="359"/>
      <c r="BS648" s="359"/>
      <c r="BT648" s="359"/>
      <c r="BU648" s="359"/>
      <c r="BV648" s="359"/>
      <c r="BW648" s="359"/>
      <c r="BX648" s="359"/>
      <c r="BY648" s="359"/>
      <c r="BZ648" s="359"/>
      <c r="CA648" s="359"/>
      <c r="CB648" s="359"/>
      <c r="CC648" s="359"/>
      <c r="CD648" s="359"/>
      <c r="CE648" s="359"/>
      <c r="CF648" s="359"/>
      <c r="CG648" s="359"/>
      <c r="CH648" s="359"/>
      <c r="CI648" s="359"/>
      <c r="CJ648" s="359"/>
      <c r="CK648" s="359"/>
      <c r="CL648" s="359"/>
      <c r="CM648" s="359"/>
      <c r="CN648" s="359"/>
      <c r="CO648" s="359"/>
      <c r="CP648" s="359"/>
      <c r="CQ648" s="359"/>
      <c r="CR648" s="359"/>
      <c r="CS648" s="359"/>
      <c r="CT648" s="359"/>
      <c r="CU648" s="359"/>
      <c r="CV648" s="359"/>
      <c r="CW648" s="359"/>
      <c r="CX648" s="359"/>
      <c r="CY648" s="359"/>
      <c r="CZ648" s="359"/>
    </row>
    <row r="649" s="363" customFormat="true" ht="25.15" customHeight="true" x14ac:dyDescent="0.2">
      <c r="C649" s="1049"/>
      <c r="D649" s="1050"/>
      <c r="E649" s="605"/>
      <c r="F649" s="605"/>
      <c r="G649" s="605"/>
      <c r="H649" s="1050" t="s">
        <v>263</v>
      </c>
      <c r="I649" s="1050"/>
      <c r="J649" s="876">
        <v>2.2029818236184375E-3</v>
      </c>
      <c r="K649" s="605"/>
      <c r="L649" s="605"/>
      <c r="M649" s="1050" t="s">
        <v>263</v>
      </c>
      <c r="N649" s="1050"/>
      <c r="O649" s="877">
        <v>3.9612134555332346E-4</v>
      </c>
      <c r="P649" s="605"/>
      <c r="Q649" s="605"/>
      <c r="AW649" s="356"/>
      <c r="AX649" s="356"/>
      <c r="AY649" s="356"/>
      <c r="AZ649" s="356"/>
      <c r="BA649" s="359"/>
      <c r="BB649" s="409"/>
      <c r="BC649" s="359"/>
      <c r="BD649" s="359"/>
      <c r="BE649" s="359"/>
      <c r="BF649" s="359"/>
      <c r="BG649" s="359"/>
      <c r="BH649" s="359"/>
      <c r="BI649" s="359"/>
      <c r="BJ649" s="359"/>
      <c r="BK649" s="359"/>
      <c r="BL649" s="359"/>
      <c r="BM649" s="359"/>
      <c r="BN649" s="359"/>
      <c r="BO649" s="359"/>
      <c r="BP649" s="359"/>
      <c r="BQ649" s="359"/>
      <c r="BR649" s="359"/>
      <c r="BS649" s="359"/>
      <c r="BT649" s="359"/>
      <c r="BU649" s="359"/>
      <c r="BV649" s="359"/>
      <c r="BW649" s="359"/>
      <c r="BX649" s="359"/>
      <c r="BY649" s="359"/>
      <c r="BZ649" s="359"/>
      <c r="CA649" s="359"/>
      <c r="CB649" s="359"/>
      <c r="CC649" s="359"/>
      <c r="CD649" s="359"/>
      <c r="CE649" s="359"/>
      <c r="CF649" s="359"/>
      <c r="CG649" s="359"/>
      <c r="CH649" s="359"/>
      <c r="CI649" s="359"/>
      <c r="CJ649" s="359"/>
      <c r="CK649" s="359"/>
      <c r="CL649" s="359"/>
      <c r="CM649" s="359"/>
      <c r="CN649" s="359"/>
      <c r="CO649" s="359"/>
      <c r="CP649" s="359"/>
      <c r="CQ649" s="359"/>
      <c r="CR649" s="359"/>
      <c r="CS649" s="359"/>
      <c r="CT649" s="359"/>
      <c r="CU649" s="359"/>
      <c r="CV649" s="359"/>
      <c r="CW649" s="359"/>
      <c r="CX649" s="359"/>
      <c r="CY649" s="359"/>
      <c r="CZ649" s="359"/>
    </row>
    <row r="650" s="363" customFormat="true" ht="25.15" customHeight="true" x14ac:dyDescent="0.2">
      <c r="C650" s="1049"/>
      <c r="D650" s="1050"/>
      <c r="E650" s="605"/>
      <c r="F650" s="605"/>
      <c r="G650" s="605"/>
      <c r="H650" s="1050" t="s">
        <v>541</v>
      </c>
      <c r="I650" s="1050"/>
      <c r="J650" s="876">
        <v>1.2613203821098754E-3</v>
      </c>
      <c r="K650" s="605"/>
      <c r="L650" s="605"/>
      <c r="M650" s="1050" t="s">
        <v>541</v>
      </c>
      <c r="N650" s="1050"/>
      <c r="O650" s="877">
        <v>8.9777374337688485E-3</v>
      </c>
      <c r="P650" s="605"/>
      <c r="Q650" s="605"/>
      <c r="AW650" s="356"/>
      <c r="AX650" s="356"/>
      <c r="AY650" s="356"/>
      <c r="AZ650" s="356"/>
      <c r="BA650" s="359"/>
      <c r="BB650" s="409"/>
      <c r="BC650" s="359"/>
      <c r="BD650" s="359"/>
      <c r="BE650" s="359"/>
      <c r="BF650" s="359"/>
      <c r="BG650" s="359"/>
      <c r="BH650" s="359"/>
      <c r="BI650" s="359"/>
      <c r="BJ650" s="359"/>
      <c r="BK650" s="359"/>
      <c r="BL650" s="359"/>
      <c r="BM650" s="359"/>
      <c r="BN650" s="359"/>
      <c r="BO650" s="359"/>
      <c r="BP650" s="359"/>
      <c r="BQ650" s="359"/>
      <c r="BR650" s="359"/>
      <c r="BS650" s="359"/>
      <c r="BT650" s="359"/>
      <c r="BU650" s="359"/>
      <c r="BV650" s="359"/>
      <c r="BW650" s="359"/>
      <c r="BX650" s="359"/>
      <c r="BY650" s="359"/>
      <c r="BZ650" s="359"/>
      <c r="CA650" s="359"/>
      <c r="CB650" s="359"/>
      <c r="CC650" s="359"/>
      <c r="CD650" s="359"/>
      <c r="CE650" s="359"/>
      <c r="CF650" s="359"/>
      <c r="CG650" s="359"/>
      <c r="CH650" s="359"/>
      <c r="CI650" s="359"/>
      <c r="CJ650" s="359"/>
      <c r="CK650" s="359"/>
      <c r="CL650" s="359"/>
      <c r="CM650" s="359"/>
      <c r="CN650" s="359"/>
      <c r="CO650" s="359"/>
      <c r="CP650" s="359"/>
      <c r="CQ650" s="359"/>
      <c r="CR650" s="359"/>
      <c r="CS650" s="359"/>
      <c r="CT650" s="359"/>
      <c r="CU650" s="359"/>
      <c r="CV650" s="359"/>
      <c r="CW650" s="359"/>
      <c r="CX650" s="359"/>
      <c r="CY650" s="359"/>
      <c r="CZ650" s="359"/>
    </row>
    <row r="651" s="363" customFormat="true" ht="25.15" customHeight="true" x14ac:dyDescent="0.2">
      <c r="C651" s="1049"/>
      <c r="D651" s="1050"/>
      <c r="E651" s="605"/>
      <c r="F651" s="605"/>
      <c r="G651" s="605"/>
      <c r="H651" s="1050" t="s">
        <v>251</v>
      </c>
      <c r="I651" s="1050"/>
      <c r="J651" s="876">
        <v>7.0073512743560327E-4</v>
      </c>
      <c r="K651" s="605"/>
      <c r="L651" s="605"/>
      <c r="M651" s="1050" t="s">
        <v>215</v>
      </c>
      <c r="N651" s="1050"/>
      <c r="O651" s="877">
        <v>0.11015047293083829</v>
      </c>
      <c r="P651" s="605"/>
      <c r="Q651" s="605"/>
      <c r="AW651" s="356"/>
      <c r="AX651" s="356"/>
      <c r="AY651" s="356"/>
      <c r="AZ651" s="356"/>
      <c r="BA651" s="359"/>
      <c r="BB651" s="409"/>
      <c r="BC651" s="359"/>
      <c r="BD651" s="359"/>
      <c r="BE651" s="359"/>
      <c r="BF651" s="359"/>
      <c r="BG651" s="359"/>
      <c r="BH651" s="359"/>
      <c r="BI651" s="359"/>
      <c r="BJ651" s="359"/>
      <c r="BK651" s="359"/>
      <c r="BL651" s="359"/>
      <c r="BM651" s="359"/>
      <c r="BN651" s="359"/>
      <c r="BO651" s="359"/>
      <c r="BP651" s="359"/>
      <c r="BQ651" s="359"/>
      <c r="BR651" s="359"/>
      <c r="BS651" s="359"/>
      <c r="BT651" s="359"/>
      <c r="BU651" s="359"/>
      <c r="BV651" s="359"/>
      <c r="BW651" s="359"/>
      <c r="BX651" s="359"/>
      <c r="BY651" s="359"/>
      <c r="BZ651" s="359"/>
      <c r="CA651" s="359"/>
      <c r="CB651" s="359"/>
      <c r="CC651" s="359"/>
      <c r="CD651" s="359"/>
      <c r="CE651" s="359"/>
      <c r="CF651" s="359"/>
      <c r="CG651" s="359"/>
      <c r="CH651" s="359"/>
      <c r="CI651" s="359"/>
      <c r="CJ651" s="359"/>
      <c r="CK651" s="359"/>
      <c r="CL651" s="359"/>
      <c r="CM651" s="359"/>
      <c r="CN651" s="359"/>
      <c r="CO651" s="359"/>
      <c r="CP651" s="359"/>
      <c r="CQ651" s="359"/>
      <c r="CR651" s="359"/>
      <c r="CS651" s="359"/>
      <c r="CT651" s="359"/>
      <c r="CU651" s="359"/>
      <c r="CV651" s="359"/>
      <c r="CW651" s="359"/>
      <c r="CX651" s="359"/>
      <c r="CY651" s="359"/>
      <c r="CZ651" s="359"/>
    </row>
    <row r="652" s="363" customFormat="true" ht="25.15" customHeight="true" x14ac:dyDescent="0.2">
      <c r="C652" s="1049"/>
      <c r="D652" s="1050"/>
      <c r="E652" s="605"/>
      <c r="F652" s="605"/>
      <c r="G652" s="605"/>
      <c r="H652" s="1050" t="s">
        <v>215</v>
      </c>
      <c r="I652" s="1050"/>
      <c r="J652" s="876">
        <v>0.10815165735422705</v>
      </c>
      <c r="K652" s="605"/>
      <c r="L652" s="605"/>
      <c r="M652" s="1050" t="s">
        <v>226</v>
      </c>
      <c r="N652" s="1050"/>
      <c r="O652" s="877">
        <v>6.3899901216302277E-2</v>
      </c>
      <c r="P652" s="605"/>
      <c r="Q652" s="605"/>
      <c r="AW652" s="356"/>
      <c r="AX652" s="356"/>
      <c r="AY652" s="356"/>
      <c r="AZ652" s="356"/>
      <c r="BA652" s="359"/>
      <c r="BB652" s="409"/>
      <c r="BC652" s="359"/>
      <c r="BD652" s="359"/>
      <c r="BE652" s="359"/>
      <c r="BF652" s="359"/>
      <c r="BG652" s="359"/>
      <c r="BH652" s="359"/>
      <c r="BI652" s="359"/>
      <c r="BJ652" s="359"/>
      <c r="BK652" s="359"/>
      <c r="BL652" s="359"/>
      <c r="BM652" s="359"/>
      <c r="BN652" s="359"/>
      <c r="BO652" s="359"/>
      <c r="BP652" s="359"/>
      <c r="BQ652" s="359"/>
      <c r="BR652" s="359"/>
      <c r="BS652" s="359"/>
      <c r="BT652" s="359"/>
      <c r="BU652" s="359"/>
      <c r="BV652" s="359"/>
      <c r="BW652" s="359"/>
      <c r="BX652" s="359"/>
      <c r="BY652" s="359"/>
      <c r="BZ652" s="359"/>
      <c r="CA652" s="359"/>
      <c r="CB652" s="359"/>
      <c r="CC652" s="359"/>
      <c r="CD652" s="359"/>
      <c r="CE652" s="359"/>
      <c r="CF652" s="359"/>
      <c r="CG652" s="359"/>
      <c r="CH652" s="359"/>
      <c r="CI652" s="359"/>
      <c r="CJ652" s="359"/>
      <c r="CK652" s="359"/>
      <c r="CL652" s="359"/>
      <c r="CM652" s="359"/>
      <c r="CN652" s="359"/>
      <c r="CO652" s="359"/>
      <c r="CP652" s="359"/>
      <c r="CQ652" s="359"/>
      <c r="CR652" s="359"/>
      <c r="CS652" s="359"/>
      <c r="CT652" s="359"/>
      <c r="CU652" s="359"/>
      <c r="CV652" s="359"/>
      <c r="CW652" s="359"/>
      <c r="CX652" s="359"/>
      <c r="CY652" s="359"/>
      <c r="CZ652" s="359"/>
    </row>
    <row r="653" s="363" customFormat="true" ht="25.15" customHeight="true" x14ac:dyDescent="0.2">
      <c r="C653" s="1049"/>
      <c r="D653" s="1050"/>
      <c r="E653" s="605"/>
      <c r="F653" s="605"/>
      <c r="G653" s="605"/>
      <c r="H653" s="1050" t="s">
        <v>226</v>
      </c>
      <c r="I653" s="1050"/>
      <c r="J653" s="876">
        <v>6.1461654890657982E-2</v>
      </c>
      <c r="K653" s="605"/>
      <c r="L653" s="605"/>
      <c r="M653" s="1050" t="s">
        <v>219</v>
      </c>
      <c r="N653" s="1050"/>
      <c r="O653" s="877">
        <v>0.10822990243842942</v>
      </c>
      <c r="P653" s="605"/>
      <c r="Q653" s="605"/>
      <c r="AW653" s="356"/>
      <c r="AX653" s="356"/>
      <c r="AY653" s="356"/>
      <c r="AZ653" s="356"/>
      <c r="BA653" s="359"/>
      <c r="BB653" s="409"/>
      <c r="BC653" s="359"/>
      <c r="BD653" s="359"/>
      <c r="BE653" s="359"/>
      <c r="BF653" s="359"/>
      <c r="BG653" s="359"/>
      <c r="BH653" s="359"/>
      <c r="BI653" s="359"/>
      <c r="BJ653" s="359"/>
      <c r="BK653" s="359"/>
      <c r="BL653" s="359"/>
      <c r="BM653" s="359"/>
      <c r="BN653" s="359"/>
      <c r="BO653" s="359"/>
      <c r="BP653" s="359"/>
      <c r="BQ653" s="359"/>
      <c r="BR653" s="359"/>
      <c r="BS653" s="359"/>
      <c r="BT653" s="359"/>
      <c r="BU653" s="359"/>
      <c r="BV653" s="359"/>
      <c r="BW653" s="359"/>
      <c r="BX653" s="359"/>
      <c r="BY653" s="359"/>
      <c r="BZ653" s="359"/>
      <c r="CA653" s="359"/>
      <c r="CB653" s="359"/>
      <c r="CC653" s="359"/>
      <c r="CD653" s="359"/>
      <c r="CE653" s="359"/>
      <c r="CF653" s="359"/>
      <c r="CG653" s="359"/>
      <c r="CH653" s="359"/>
      <c r="CI653" s="359"/>
      <c r="CJ653" s="359"/>
      <c r="CK653" s="359"/>
      <c r="CL653" s="359"/>
      <c r="CM653" s="359"/>
      <c r="CN653" s="359"/>
      <c r="CO653" s="359"/>
      <c r="CP653" s="359"/>
      <c r="CQ653" s="359"/>
      <c r="CR653" s="359"/>
      <c r="CS653" s="359"/>
      <c r="CT653" s="359"/>
      <c r="CU653" s="359"/>
      <c r="CV653" s="359"/>
      <c r="CW653" s="359"/>
      <c r="CX653" s="359"/>
      <c r="CY653" s="359"/>
      <c r="CZ653" s="359"/>
    </row>
    <row r="654" s="363" customFormat="true" ht="25.15" customHeight="true" x14ac:dyDescent="0.2">
      <c r="C654" s="1049"/>
      <c r="D654" s="1050"/>
      <c r="E654" s="605"/>
      <c r="F654" s="605"/>
      <c r="G654" s="605"/>
      <c r="H654" s="1050" t="s">
        <v>219</v>
      </c>
      <c r="I654" s="1050"/>
      <c r="J654" s="876">
        <v>9.7160769537121508E-2</v>
      </c>
      <c r="K654" s="605"/>
      <c r="L654" s="605"/>
      <c r="M654" s="1050" t="s">
        <v>224</v>
      </c>
      <c r="N654" s="1050"/>
      <c r="O654" s="877">
        <v>8.4092357078394367E-2</v>
      </c>
      <c r="P654" s="605"/>
      <c r="Q654" s="605"/>
      <c r="AW654" s="356"/>
      <c r="AX654" s="356"/>
      <c r="AY654" s="356"/>
      <c r="AZ654" s="356"/>
      <c r="BA654" s="359"/>
      <c r="BB654" s="409"/>
      <c r="BC654" s="359"/>
      <c r="BD654" s="359"/>
      <c r="BE654" s="359"/>
      <c r="BF654" s="359"/>
      <c r="BG654" s="359"/>
      <c r="BH654" s="359"/>
      <c r="BI654" s="359"/>
      <c r="BJ654" s="359"/>
      <c r="BK654" s="359"/>
      <c r="BL654" s="359"/>
      <c r="BM654" s="359"/>
      <c r="BN654" s="359"/>
      <c r="BO654" s="359"/>
      <c r="BP654" s="359"/>
      <c r="BQ654" s="359"/>
      <c r="BR654" s="359"/>
      <c r="BS654" s="359"/>
      <c r="BT654" s="359"/>
      <c r="BU654" s="359"/>
      <c r="BV654" s="359"/>
      <c r="BW654" s="359"/>
      <c r="BX654" s="359"/>
      <c r="BY654" s="359"/>
      <c r="BZ654" s="359"/>
      <c r="CA654" s="359"/>
      <c r="CB654" s="359"/>
      <c r="CC654" s="359"/>
      <c r="CD654" s="359"/>
      <c r="CE654" s="359"/>
      <c r="CF654" s="359"/>
      <c r="CG654" s="359"/>
      <c r="CH654" s="359"/>
      <c r="CI654" s="359"/>
      <c r="CJ654" s="359"/>
      <c r="CK654" s="359"/>
      <c r="CL654" s="359"/>
      <c r="CM654" s="359"/>
      <c r="CN654" s="359"/>
      <c r="CO654" s="359"/>
      <c r="CP654" s="359"/>
      <c r="CQ654" s="359"/>
      <c r="CR654" s="359"/>
      <c r="CS654" s="359"/>
      <c r="CT654" s="359"/>
      <c r="CU654" s="359"/>
      <c r="CV654" s="359"/>
      <c r="CW654" s="359"/>
      <c r="CX654" s="359"/>
      <c r="CY654" s="359"/>
      <c r="CZ654" s="359"/>
    </row>
    <row r="655" s="363" customFormat="true" ht="25.15" customHeight="true" x14ac:dyDescent="0.2">
      <c r="C655" s="1049"/>
      <c r="D655" s="1050"/>
      <c r="E655" s="605"/>
      <c r="F655" s="605"/>
      <c r="G655" s="605"/>
      <c r="H655" s="1050" t="s">
        <v>224</v>
      </c>
      <c r="I655" s="1050"/>
      <c r="J655" s="876">
        <v>7.1482936256772767E-2</v>
      </c>
      <c r="K655" s="605"/>
      <c r="L655" s="605"/>
      <c r="M655" s="1050" t="s">
        <v>238</v>
      </c>
      <c r="N655" s="1050"/>
      <c r="O655" s="877">
        <v>-6.7483680308575668E-3</v>
      </c>
      <c r="P655" s="605"/>
      <c r="Q655" s="605"/>
      <c r="AW655" s="356"/>
      <c r="AX655" s="356"/>
      <c r="AY655" s="356"/>
      <c r="AZ655" s="356"/>
      <c r="BA655" s="359"/>
      <c r="BB655" s="409"/>
      <c r="BC655" s="359"/>
      <c r="BD655" s="359"/>
      <c r="BE655" s="359"/>
      <c r="BF655" s="359"/>
      <c r="BG655" s="359"/>
      <c r="BH655" s="359"/>
      <c r="BI655" s="359"/>
      <c r="BJ655" s="359"/>
      <c r="BK655" s="359"/>
      <c r="BL655" s="359"/>
      <c r="BM655" s="359"/>
      <c r="BN655" s="359"/>
      <c r="BO655" s="359"/>
      <c r="BP655" s="359"/>
      <c r="BQ655" s="359"/>
      <c r="BR655" s="359"/>
      <c r="BS655" s="359"/>
      <c r="BT655" s="359"/>
      <c r="BU655" s="359"/>
      <c r="BV655" s="359"/>
      <c r="BW655" s="359"/>
      <c r="BX655" s="359"/>
      <c r="BY655" s="359"/>
      <c r="BZ655" s="359"/>
      <c r="CA655" s="359"/>
      <c r="CB655" s="359"/>
      <c r="CC655" s="359"/>
      <c r="CD655" s="359"/>
      <c r="CE655" s="359"/>
      <c r="CF655" s="359"/>
      <c r="CG655" s="359"/>
      <c r="CH655" s="359"/>
      <c r="CI655" s="359"/>
      <c r="CJ655" s="359"/>
      <c r="CK655" s="359"/>
      <c r="CL655" s="359"/>
      <c r="CM655" s="359"/>
      <c r="CN655" s="359"/>
      <c r="CO655" s="359"/>
      <c r="CP655" s="359"/>
      <c r="CQ655" s="359"/>
      <c r="CR655" s="359"/>
      <c r="CS655" s="359"/>
      <c r="CT655" s="359"/>
      <c r="CU655" s="359"/>
      <c r="CV655" s="359"/>
      <c r="CW655" s="359"/>
      <c r="CX655" s="359"/>
      <c r="CY655" s="359"/>
      <c r="CZ655" s="359"/>
    </row>
    <row r="656" s="363" customFormat="true" ht="25.15" customHeight="true" x14ac:dyDescent="0.2">
      <c r="C656" s="1049"/>
      <c r="D656" s="1050"/>
      <c r="E656" s="605"/>
      <c r="F656" s="605"/>
      <c r="G656" s="605"/>
      <c r="H656" s="1050" t="s">
        <v>238</v>
      </c>
      <c r="I656" s="1050"/>
      <c r="J656" s="876">
        <v>-3.7928592865249695E-2</v>
      </c>
      <c r="K656" s="605"/>
      <c r="L656" s="605"/>
      <c r="M656" s="1050" t="s">
        <v>230</v>
      </c>
      <c r="N656" s="1050"/>
      <c r="O656" s="877">
        <v>4.6729980473740586E-2</v>
      </c>
      <c r="P656" s="605"/>
      <c r="Q656" s="605"/>
      <c r="AW656" s="356"/>
      <c r="AX656" s="356"/>
      <c r="AY656" s="356"/>
      <c r="AZ656" s="356"/>
      <c r="BA656" s="359"/>
      <c r="BB656" s="409"/>
      <c r="BC656" s="359"/>
      <c r="BD656" s="359"/>
      <c r="BE656" s="359"/>
      <c r="BF656" s="359"/>
      <c r="BG656" s="359"/>
      <c r="BH656" s="359"/>
      <c r="BI656" s="359"/>
      <c r="BJ656" s="359"/>
      <c r="BK656" s="359"/>
      <c r="BL656" s="359"/>
      <c r="BM656" s="359"/>
      <c r="BN656" s="359"/>
      <c r="BO656" s="359"/>
      <c r="BP656" s="359"/>
      <c r="BQ656" s="359"/>
      <c r="BR656" s="359"/>
      <c r="BS656" s="359"/>
      <c r="BT656" s="359"/>
      <c r="BU656" s="359"/>
      <c r="BV656" s="359"/>
      <c r="BW656" s="359"/>
      <c r="BX656" s="359"/>
      <c r="BY656" s="359"/>
      <c r="BZ656" s="359"/>
      <c r="CA656" s="359"/>
      <c r="CB656" s="359"/>
      <c r="CC656" s="359"/>
      <c r="CD656" s="359"/>
      <c r="CE656" s="359"/>
      <c r="CF656" s="359"/>
      <c r="CG656" s="359"/>
      <c r="CH656" s="359"/>
      <c r="CI656" s="359"/>
      <c r="CJ656" s="359"/>
      <c r="CK656" s="359"/>
      <c r="CL656" s="359"/>
      <c r="CM656" s="359"/>
      <c r="CN656" s="359"/>
      <c r="CO656" s="359"/>
      <c r="CP656" s="359"/>
      <c r="CQ656" s="359"/>
      <c r="CR656" s="359"/>
      <c r="CS656" s="359"/>
      <c r="CT656" s="359"/>
      <c r="CU656" s="359"/>
      <c r="CV656" s="359"/>
      <c r="CW656" s="359"/>
      <c r="CX656" s="359"/>
      <c r="CY656" s="359"/>
      <c r="CZ656" s="359"/>
    </row>
    <row r="657" s="363" customFormat="true" ht="25.15" customHeight="true" x14ac:dyDescent="0.2">
      <c r="C657" s="1049"/>
      <c r="D657" s="1050"/>
      <c r="E657" s="605"/>
      <c r="F657" s="605"/>
      <c r="G657" s="605"/>
      <c r="H657" s="1050" t="s">
        <v>230</v>
      </c>
      <c r="I657" s="1050"/>
      <c r="J657" s="876">
        <v>2.8979851375942039E-2</v>
      </c>
      <c r="K657" s="605"/>
      <c r="L657" s="605"/>
      <c r="M657" s="1050" t="s">
        <v>228</v>
      </c>
      <c r="N657" s="1050"/>
      <c r="O657" s="877">
        <v>4.5430578037097352E-2</v>
      </c>
      <c r="P657" s="605"/>
      <c r="Q657" s="605"/>
      <c r="AW657" s="356"/>
      <c r="AX657" s="356"/>
      <c r="AY657" s="356"/>
      <c r="AZ657" s="356"/>
      <c r="BA657" s="359"/>
      <c r="BB657" s="409"/>
      <c r="BC657" s="359"/>
      <c r="BD657" s="359"/>
      <c r="BE657" s="359"/>
      <c r="BF657" s="359"/>
      <c r="BG657" s="359"/>
      <c r="BH657" s="359"/>
      <c r="BI657" s="359"/>
      <c r="BJ657" s="359"/>
      <c r="BK657" s="359"/>
      <c r="BL657" s="359"/>
      <c r="BM657" s="359"/>
      <c r="BN657" s="359"/>
      <c r="BO657" s="359"/>
      <c r="BP657" s="359"/>
      <c r="BQ657" s="359"/>
      <c r="BR657" s="359"/>
      <c r="BS657" s="359"/>
      <c r="BT657" s="359"/>
      <c r="BU657" s="359"/>
      <c r="BV657" s="359"/>
      <c r="BW657" s="359"/>
      <c r="BX657" s="359"/>
      <c r="BY657" s="359"/>
      <c r="BZ657" s="359"/>
      <c r="CA657" s="359"/>
      <c r="CB657" s="359"/>
      <c r="CC657" s="359"/>
      <c r="CD657" s="359"/>
      <c r="CE657" s="359"/>
      <c r="CF657" s="359"/>
      <c r="CG657" s="359"/>
      <c r="CH657" s="359"/>
      <c r="CI657" s="359"/>
      <c r="CJ657" s="359"/>
      <c r="CK657" s="359"/>
      <c r="CL657" s="359"/>
      <c r="CM657" s="359"/>
      <c r="CN657" s="359"/>
      <c r="CO657" s="359"/>
      <c r="CP657" s="359"/>
      <c r="CQ657" s="359"/>
      <c r="CR657" s="359"/>
      <c r="CS657" s="359"/>
      <c r="CT657" s="359"/>
      <c r="CU657" s="359"/>
      <c r="CV657" s="359"/>
      <c r="CW657" s="359"/>
      <c r="CX657" s="359"/>
      <c r="CY657" s="359"/>
      <c r="CZ657" s="359"/>
    </row>
    <row r="658" s="363" customFormat="true" ht="25.15" customHeight="true" x14ac:dyDescent="0.2">
      <c r="C658" s="1049"/>
      <c r="D658" s="1050"/>
      <c r="E658" s="605"/>
      <c r="F658" s="605"/>
      <c r="G658" s="605"/>
      <c r="H658" s="1050" t="s">
        <v>228</v>
      </c>
      <c r="I658" s="1050"/>
      <c r="J658" s="876">
        <v>3.8986208122185513E-2</v>
      </c>
      <c r="K658" s="605"/>
      <c r="L658" s="605"/>
      <c r="M658" s="1050" t="s">
        <v>457</v>
      </c>
      <c r="N658" s="1050"/>
      <c r="O658" s="877">
        <v>7.2612530983380399E-2</v>
      </c>
      <c r="P658" s="605"/>
      <c r="Q658" s="605"/>
      <c r="AW658" s="356"/>
      <c r="AX658" s="356"/>
      <c r="AY658" s="356"/>
      <c r="AZ658" s="356"/>
      <c r="BA658" s="359"/>
      <c r="BB658" s="409"/>
      <c r="BC658" s="359"/>
      <c r="BD658" s="359"/>
      <c r="BE658" s="359"/>
      <c r="BF658" s="359"/>
      <c r="BG658" s="359"/>
      <c r="BH658" s="359"/>
      <c r="BI658" s="359"/>
      <c r="BJ658" s="359"/>
      <c r="BK658" s="359"/>
      <c r="BL658" s="359"/>
      <c r="BM658" s="359"/>
      <c r="BN658" s="359"/>
      <c r="BO658" s="359"/>
      <c r="BP658" s="359"/>
      <c r="BQ658" s="359"/>
      <c r="BR658" s="359"/>
      <c r="BS658" s="359"/>
      <c r="BT658" s="359"/>
      <c r="BU658" s="359"/>
      <c r="BV658" s="359"/>
      <c r="BW658" s="359"/>
      <c r="BX658" s="359"/>
      <c r="BY658" s="359"/>
      <c r="BZ658" s="359"/>
      <c r="CA658" s="359"/>
      <c r="CB658" s="359"/>
      <c r="CC658" s="359"/>
      <c r="CD658" s="359"/>
      <c r="CE658" s="359"/>
      <c r="CF658" s="359"/>
      <c r="CG658" s="359"/>
      <c r="CH658" s="359"/>
      <c r="CI658" s="359"/>
      <c r="CJ658" s="359"/>
      <c r="CK658" s="359"/>
      <c r="CL658" s="359"/>
      <c r="CM658" s="359"/>
      <c r="CN658" s="359"/>
      <c r="CO658" s="359"/>
      <c r="CP658" s="359"/>
      <c r="CQ658" s="359"/>
      <c r="CR658" s="359"/>
      <c r="CS658" s="359"/>
      <c r="CT658" s="359"/>
      <c r="CU658" s="359"/>
      <c r="CV658" s="359"/>
      <c r="CW658" s="359"/>
      <c r="CX658" s="359"/>
      <c r="CY658" s="359"/>
      <c r="CZ658" s="359"/>
    </row>
    <row r="659" s="363" customFormat="true" ht="25.15" customHeight="true" x14ac:dyDescent="0.2">
      <c r="C659" s="1049"/>
      <c r="D659" s="1050"/>
      <c r="E659" s="605"/>
      <c r="F659" s="605"/>
      <c r="G659" s="605"/>
      <c r="H659" s="1050" t="s">
        <v>457</v>
      </c>
      <c r="I659" s="1050"/>
      <c r="J659" s="876">
        <v>6.7643539226898974E-2</v>
      </c>
      <c r="K659" s="605"/>
      <c r="L659" s="605"/>
      <c r="M659" s="1050" t="s">
        <v>459</v>
      </c>
      <c r="N659" s="1050"/>
      <c r="O659" s="877">
        <v>4.5499321297878578E-2</v>
      </c>
      <c r="P659" s="605"/>
      <c r="Q659" s="605"/>
      <c r="AW659" s="356"/>
      <c r="AX659" s="356"/>
      <c r="AY659" s="356"/>
      <c r="AZ659" s="356"/>
      <c r="BA659" s="359"/>
      <c r="BB659" s="409"/>
      <c r="BC659" s="359"/>
      <c r="BD659" s="359"/>
      <c r="BE659" s="359"/>
      <c r="BF659" s="359"/>
      <c r="BG659" s="359"/>
      <c r="BH659" s="359"/>
      <c r="BI659" s="359"/>
      <c r="BJ659" s="359"/>
      <c r="BK659" s="359"/>
      <c r="BL659" s="359"/>
      <c r="BM659" s="359"/>
      <c r="BN659" s="359"/>
      <c r="BO659" s="359"/>
      <c r="BP659" s="359"/>
      <c r="BQ659" s="359"/>
      <c r="BR659" s="359"/>
      <c r="BS659" s="359"/>
      <c r="BT659" s="359"/>
      <c r="BU659" s="359"/>
      <c r="BV659" s="359"/>
      <c r="BW659" s="359"/>
      <c r="BX659" s="359"/>
      <c r="BY659" s="359"/>
      <c r="BZ659" s="359"/>
      <c r="CA659" s="359"/>
      <c r="CB659" s="359"/>
      <c r="CC659" s="359"/>
      <c r="CD659" s="359"/>
      <c r="CE659" s="359"/>
      <c r="CF659" s="359"/>
      <c r="CG659" s="359"/>
      <c r="CH659" s="359"/>
      <c r="CI659" s="359"/>
      <c r="CJ659" s="359"/>
      <c r="CK659" s="359"/>
      <c r="CL659" s="359"/>
      <c r="CM659" s="359"/>
      <c r="CN659" s="359"/>
      <c r="CO659" s="359"/>
      <c r="CP659" s="359"/>
      <c r="CQ659" s="359"/>
      <c r="CR659" s="359"/>
      <c r="CS659" s="359"/>
      <c r="CT659" s="359"/>
      <c r="CU659" s="359"/>
      <c r="CV659" s="359"/>
      <c r="CW659" s="359"/>
      <c r="CX659" s="359"/>
      <c r="CY659" s="359"/>
      <c r="CZ659" s="359"/>
    </row>
    <row r="660" s="363" customFormat="true" ht="25.15" customHeight="true" x14ac:dyDescent="0.2">
      <c r="C660" s="1049"/>
      <c r="D660" s="1050"/>
      <c r="E660" s="605"/>
      <c r="F660" s="605"/>
      <c r="G660" s="605"/>
      <c r="H660" s="1050" t="s">
        <v>459</v>
      </c>
      <c r="I660" s="1050"/>
      <c r="J660" s="876">
        <v>5.6027706916851237E-2</v>
      </c>
      <c r="K660" s="605"/>
      <c r="L660" s="605"/>
      <c r="M660" s="1050" t="s">
        <v>464</v>
      </c>
      <c r="N660" s="1050"/>
      <c r="O660" s="877">
        <v>4.9485048441850261E-2</v>
      </c>
      <c r="P660" s="605"/>
      <c r="Q660" s="605"/>
      <c r="AW660" s="356"/>
      <c r="AX660" s="356"/>
      <c r="AY660" s="356"/>
      <c r="AZ660" s="356"/>
      <c r="BA660" s="359"/>
      <c r="BB660" s="409"/>
      <c r="BC660" s="359"/>
      <c r="BD660" s="359"/>
      <c r="BE660" s="359"/>
      <c r="BF660" s="359"/>
      <c r="BG660" s="359"/>
      <c r="BH660" s="359"/>
      <c r="BI660" s="359"/>
      <c r="BJ660" s="359"/>
      <c r="BK660" s="359"/>
      <c r="BL660" s="359"/>
      <c r="BM660" s="359"/>
      <c r="BN660" s="359"/>
      <c r="BO660" s="359"/>
      <c r="BP660" s="359"/>
      <c r="BQ660" s="359"/>
      <c r="BR660" s="359"/>
      <c r="BS660" s="359"/>
      <c r="BT660" s="359"/>
      <c r="BU660" s="359"/>
      <c r="BV660" s="359"/>
      <c r="BW660" s="359"/>
      <c r="BX660" s="359"/>
      <c r="BY660" s="359"/>
      <c r="BZ660" s="359"/>
      <c r="CA660" s="359"/>
      <c r="CB660" s="359"/>
      <c r="CC660" s="359"/>
      <c r="CD660" s="359"/>
      <c r="CE660" s="359"/>
      <c r="CF660" s="359"/>
      <c r="CG660" s="359"/>
      <c r="CH660" s="359"/>
      <c r="CI660" s="359"/>
      <c r="CJ660" s="359"/>
      <c r="CK660" s="359"/>
      <c r="CL660" s="359"/>
      <c r="CM660" s="359"/>
      <c r="CN660" s="359"/>
      <c r="CO660" s="359"/>
      <c r="CP660" s="359"/>
      <c r="CQ660" s="359"/>
      <c r="CR660" s="359"/>
      <c r="CS660" s="359"/>
      <c r="CT660" s="359"/>
      <c r="CU660" s="359"/>
      <c r="CV660" s="359"/>
      <c r="CW660" s="359"/>
      <c r="CX660" s="359"/>
      <c r="CY660" s="359"/>
      <c r="CZ660" s="359"/>
    </row>
    <row r="661" s="363" customFormat="true" ht="25.15" customHeight="true" x14ac:dyDescent="0.2">
      <c r="C661" s="1049"/>
      <c r="D661" s="1050"/>
      <c r="E661" s="605"/>
      <c r="F661" s="605"/>
      <c r="G661" s="605"/>
      <c r="H661" s="1050" t="s">
        <v>464</v>
      </c>
      <c r="I661" s="1050"/>
      <c r="J661" s="876">
        <v>5.7717307395198397E-2</v>
      </c>
      <c r="K661" s="605"/>
      <c r="L661" s="605"/>
      <c r="M661" s="1050" t="s">
        <v>474</v>
      </c>
      <c r="N661" s="1050"/>
      <c r="O661" s="877">
        <v>-2.3133236719223162E-2</v>
      </c>
      <c r="P661" s="605"/>
      <c r="Q661" s="605"/>
      <c r="AW661" s="356"/>
      <c r="AX661" s="356"/>
      <c r="AY661" s="356"/>
      <c r="AZ661" s="356"/>
      <c r="BA661" s="359"/>
      <c r="BB661" s="409"/>
      <c r="BC661" s="359"/>
      <c r="BD661" s="359"/>
      <c r="BE661" s="359"/>
      <c r="BF661" s="359"/>
      <c r="BG661" s="359"/>
      <c r="BH661" s="359"/>
      <c r="BI661" s="359"/>
      <c r="BJ661" s="359"/>
      <c r="BK661" s="359"/>
      <c r="BL661" s="359"/>
      <c r="BM661" s="359"/>
      <c r="BN661" s="359"/>
      <c r="BO661" s="359"/>
      <c r="BP661" s="359"/>
      <c r="BQ661" s="359"/>
      <c r="BR661" s="359"/>
      <c r="BS661" s="359"/>
      <c r="BT661" s="359"/>
      <c r="BU661" s="359"/>
      <c r="BV661" s="359"/>
      <c r="BW661" s="359"/>
      <c r="BX661" s="359"/>
      <c r="BY661" s="359"/>
      <c r="BZ661" s="359"/>
      <c r="CA661" s="359"/>
      <c r="CB661" s="359"/>
      <c r="CC661" s="359"/>
      <c r="CD661" s="359"/>
      <c r="CE661" s="359"/>
      <c r="CF661" s="359"/>
      <c r="CG661" s="359"/>
      <c r="CH661" s="359"/>
      <c r="CI661" s="359"/>
      <c r="CJ661" s="359"/>
      <c r="CK661" s="359"/>
      <c r="CL661" s="359"/>
      <c r="CM661" s="359"/>
      <c r="CN661" s="359"/>
      <c r="CO661" s="359"/>
      <c r="CP661" s="359"/>
      <c r="CQ661" s="359"/>
      <c r="CR661" s="359"/>
      <c r="CS661" s="359"/>
      <c r="CT661" s="359"/>
      <c r="CU661" s="359"/>
      <c r="CV661" s="359"/>
      <c r="CW661" s="359"/>
      <c r="CX661" s="359"/>
      <c r="CY661" s="359"/>
      <c r="CZ661" s="359"/>
    </row>
    <row r="662" s="363" customFormat="true" ht="25.15" customHeight="true" x14ac:dyDescent="0.2">
      <c r="C662" s="1049"/>
      <c r="D662" s="1050"/>
      <c r="E662" s="605"/>
      <c r="F662" s="605"/>
      <c r="G662" s="605"/>
      <c r="H662" s="1050" t="s">
        <v>474</v>
      </c>
      <c r="I662" s="1050"/>
      <c r="J662" s="876">
        <v>-2.7662936338287494E-2</v>
      </c>
      <c r="K662" s="605"/>
      <c r="L662" s="605"/>
      <c r="M662" s="1050" t="s">
        <v>478</v>
      </c>
      <c r="N662" s="1050"/>
      <c r="O662" s="877">
        <v>1.0626347758907063E-2</v>
      </c>
      <c r="P662" s="605"/>
      <c r="Q662" s="605"/>
      <c r="AW662" s="356"/>
      <c r="AX662" s="356"/>
      <c r="AY662" s="356"/>
      <c r="AZ662" s="356"/>
      <c r="BA662" s="359"/>
      <c r="BB662" s="409"/>
      <c r="BC662" s="359"/>
      <c r="BD662" s="359"/>
      <c r="BE662" s="359"/>
      <c r="BF662" s="359"/>
      <c r="BG662" s="359"/>
      <c r="BH662" s="359"/>
      <c r="BI662" s="359"/>
      <c r="BJ662" s="359"/>
      <c r="BK662" s="359"/>
      <c r="BL662" s="359"/>
      <c r="BM662" s="359"/>
      <c r="BN662" s="359"/>
      <c r="BO662" s="359"/>
      <c r="BP662" s="359"/>
      <c r="BQ662" s="359"/>
      <c r="BR662" s="359"/>
      <c r="BS662" s="359"/>
      <c r="BT662" s="359"/>
      <c r="BU662" s="359"/>
      <c r="BV662" s="359"/>
      <c r="BW662" s="359"/>
      <c r="BX662" s="359"/>
      <c r="BY662" s="359"/>
      <c r="BZ662" s="359"/>
      <c r="CA662" s="359"/>
      <c r="CB662" s="359"/>
      <c r="CC662" s="359"/>
      <c r="CD662" s="359"/>
      <c r="CE662" s="359"/>
      <c r="CF662" s="359"/>
      <c r="CG662" s="359"/>
      <c r="CH662" s="359"/>
      <c r="CI662" s="359"/>
      <c r="CJ662" s="359"/>
      <c r="CK662" s="359"/>
      <c r="CL662" s="359"/>
      <c r="CM662" s="359"/>
      <c r="CN662" s="359"/>
      <c r="CO662" s="359"/>
      <c r="CP662" s="359"/>
      <c r="CQ662" s="359"/>
      <c r="CR662" s="359"/>
      <c r="CS662" s="359"/>
      <c r="CT662" s="359"/>
      <c r="CU662" s="359"/>
      <c r="CV662" s="359"/>
      <c r="CW662" s="359"/>
      <c r="CX662" s="359"/>
      <c r="CY662" s="359"/>
      <c r="CZ662" s="359"/>
    </row>
    <row r="663" s="363" customFormat="true" ht="25.15" customHeight="true" x14ac:dyDescent="0.2">
      <c r="C663" s="1049"/>
      <c r="D663" s="1050"/>
      <c r="E663" s="605"/>
      <c r="F663" s="605"/>
      <c r="G663" s="605"/>
      <c r="H663" s="1050" t="s">
        <v>478</v>
      </c>
      <c r="I663" s="1050"/>
      <c r="J663" s="876">
        <v>6.8627409899211947E-4</v>
      </c>
      <c r="K663" s="605"/>
      <c r="L663" s="605"/>
      <c r="M663" s="1050" t="s">
        <v>510</v>
      </c>
      <c r="N663" s="1050"/>
      <c r="O663" s="877">
        <v>5.2793032122301894E-2</v>
      </c>
      <c r="P663" s="605"/>
      <c r="Q663" s="605"/>
      <c r="AW663" s="356"/>
      <c r="AX663" s="356"/>
      <c r="AY663" s="356"/>
      <c r="AZ663" s="356"/>
      <c r="BA663" s="359"/>
      <c r="BB663" s="409"/>
      <c r="BC663" s="359"/>
      <c r="BD663" s="359"/>
      <c r="BE663" s="359"/>
      <c r="BF663" s="359"/>
      <c r="BG663" s="359"/>
      <c r="BH663" s="359"/>
      <c r="BI663" s="359"/>
      <c r="BJ663" s="359"/>
      <c r="BK663" s="359"/>
      <c r="BL663" s="359"/>
      <c r="BM663" s="359"/>
      <c r="BN663" s="359"/>
      <c r="BO663" s="359"/>
      <c r="BP663" s="359"/>
      <c r="BQ663" s="359"/>
      <c r="BR663" s="359"/>
      <c r="BS663" s="359"/>
      <c r="BT663" s="359"/>
      <c r="BU663" s="359"/>
      <c r="BV663" s="359"/>
      <c r="BW663" s="359"/>
      <c r="BX663" s="359"/>
      <c r="BY663" s="359"/>
      <c r="BZ663" s="359"/>
      <c r="CA663" s="359"/>
      <c r="CB663" s="359"/>
      <c r="CC663" s="359"/>
      <c r="CD663" s="359"/>
      <c r="CE663" s="359"/>
      <c r="CF663" s="359"/>
      <c r="CG663" s="359"/>
      <c r="CH663" s="359"/>
      <c r="CI663" s="359"/>
      <c r="CJ663" s="359"/>
      <c r="CK663" s="359"/>
      <c r="CL663" s="359"/>
      <c r="CM663" s="359"/>
      <c r="CN663" s="359"/>
      <c r="CO663" s="359"/>
      <c r="CP663" s="359"/>
      <c r="CQ663" s="359"/>
      <c r="CR663" s="359"/>
      <c r="CS663" s="359"/>
      <c r="CT663" s="359"/>
      <c r="CU663" s="359"/>
      <c r="CV663" s="359"/>
      <c r="CW663" s="359"/>
      <c r="CX663" s="359"/>
      <c r="CY663" s="359"/>
      <c r="CZ663" s="359"/>
    </row>
    <row r="664" s="363" customFormat="true" ht="25.15" customHeight="true" x14ac:dyDescent="0.2">
      <c r="C664" s="1049"/>
      <c r="D664" s="1050"/>
      <c r="E664" s="605"/>
      <c r="F664" s="605"/>
      <c r="G664" s="605"/>
      <c r="H664" s="1050" t="s">
        <v>510</v>
      </c>
      <c r="I664" s="1050"/>
      <c r="J664" s="876">
        <v>4.071448760450927E-2</v>
      </c>
      <c r="K664" s="605"/>
      <c r="L664" s="605"/>
      <c r="M664" s="1050" t="s">
        <v>590</v>
      </c>
      <c r="N664" s="1050"/>
      <c r="O664" s="877">
        <v>2.0564482759958664E-2</v>
      </c>
      <c r="P664" s="605"/>
      <c r="Q664" s="605"/>
      <c r="AW664" s="356"/>
      <c r="AX664" s="356"/>
      <c r="AY664" s="356"/>
      <c r="AZ664" s="356"/>
      <c r="BA664" s="359"/>
      <c r="BB664" s="409"/>
      <c r="BC664" s="359"/>
      <c r="BD664" s="359"/>
      <c r="BE664" s="359"/>
      <c r="BF664" s="359"/>
      <c r="BG664" s="359"/>
      <c r="BH664" s="359"/>
      <c r="BI664" s="359"/>
      <c r="BJ664" s="359"/>
      <c r="BK664" s="359"/>
      <c r="BL664" s="359"/>
      <c r="BM664" s="359"/>
      <c r="BN664" s="359"/>
      <c r="BO664" s="359"/>
      <c r="BP664" s="359"/>
      <c r="BQ664" s="359"/>
      <c r="BR664" s="359"/>
      <c r="BS664" s="359"/>
      <c r="BT664" s="359"/>
      <c r="BU664" s="359"/>
      <c r="BV664" s="359"/>
      <c r="BW664" s="359"/>
      <c r="BX664" s="359"/>
      <c r="BY664" s="359"/>
      <c r="BZ664" s="359"/>
      <c r="CA664" s="359"/>
      <c r="CB664" s="359"/>
      <c r="CC664" s="359"/>
      <c r="CD664" s="359"/>
      <c r="CE664" s="359"/>
      <c r="CF664" s="359"/>
      <c r="CG664" s="359"/>
      <c r="CH664" s="359"/>
      <c r="CI664" s="359"/>
      <c r="CJ664" s="359"/>
      <c r="CK664" s="359"/>
      <c r="CL664" s="359"/>
      <c r="CM664" s="359"/>
      <c r="CN664" s="359"/>
      <c r="CO664" s="359"/>
      <c r="CP664" s="359"/>
      <c r="CQ664" s="359"/>
      <c r="CR664" s="359"/>
      <c r="CS664" s="359"/>
      <c r="CT664" s="359"/>
      <c r="CU664" s="359"/>
      <c r="CV664" s="359"/>
      <c r="CW664" s="359"/>
      <c r="CX664" s="359"/>
      <c r="CY664" s="359"/>
      <c r="CZ664" s="359"/>
    </row>
    <row r="665" s="363" customFormat="true" ht="25.15" customHeight="true" x14ac:dyDescent="0.2">
      <c r="C665" s="1049"/>
      <c r="D665" s="1050"/>
      <c r="E665" s="605"/>
      <c r="F665" s="605"/>
      <c r="G665" s="605"/>
      <c r="H665" s="1050" t="s">
        <v>590</v>
      </c>
      <c r="I665" s="1050"/>
      <c r="J665" s="876">
        <v>-1.1533488290180166E-2</v>
      </c>
      <c r="K665" s="605"/>
      <c r="L665" s="605"/>
      <c r="M665" s="1050" t="s">
        <v>579</v>
      </c>
      <c r="N665" s="1050"/>
      <c r="O665" s="877">
        <v>8.0112764312341239E-2</v>
      </c>
      <c r="P665" s="605"/>
      <c r="Q665" s="605"/>
      <c r="AW665" s="356"/>
      <c r="AX665" s="356"/>
      <c r="AY665" s="356"/>
      <c r="AZ665" s="356"/>
      <c r="BA665" s="359"/>
      <c r="BB665" s="409"/>
      <c r="BC665" s="359"/>
      <c r="BD665" s="359"/>
      <c r="BE665" s="359"/>
      <c r="BF665" s="359"/>
      <c r="BG665" s="359"/>
      <c r="BH665" s="359"/>
      <c r="BI665" s="359"/>
      <c r="BJ665" s="359"/>
      <c r="BK665" s="359"/>
      <c r="BL665" s="359"/>
      <c r="BM665" s="359"/>
      <c r="BN665" s="359"/>
      <c r="BO665" s="359"/>
      <c r="BP665" s="359"/>
      <c r="BQ665" s="359"/>
      <c r="BR665" s="359"/>
      <c r="BS665" s="359"/>
      <c r="BT665" s="359"/>
      <c r="BU665" s="359"/>
      <c r="BV665" s="359"/>
      <c r="BW665" s="359"/>
      <c r="BX665" s="359"/>
      <c r="BY665" s="359"/>
      <c r="BZ665" s="359"/>
      <c r="CA665" s="359"/>
      <c r="CB665" s="359"/>
      <c r="CC665" s="359"/>
      <c r="CD665" s="359"/>
      <c r="CE665" s="359"/>
      <c r="CF665" s="359"/>
      <c r="CG665" s="359"/>
      <c r="CH665" s="359"/>
      <c r="CI665" s="359"/>
      <c r="CJ665" s="359"/>
      <c r="CK665" s="359"/>
      <c r="CL665" s="359"/>
      <c r="CM665" s="359"/>
      <c r="CN665" s="359"/>
      <c r="CO665" s="359"/>
      <c r="CP665" s="359"/>
      <c r="CQ665" s="359"/>
      <c r="CR665" s="359"/>
      <c r="CS665" s="359"/>
      <c r="CT665" s="359"/>
      <c r="CU665" s="359"/>
      <c r="CV665" s="359"/>
      <c r="CW665" s="359"/>
      <c r="CX665" s="359"/>
      <c r="CY665" s="359"/>
      <c r="CZ665" s="359"/>
    </row>
    <row r="666" s="363" customFormat="true" ht="25.15" customHeight="true" x14ac:dyDescent="0.2">
      <c r="C666" s="1049"/>
      <c r="D666" s="1050"/>
      <c r="E666" s="605"/>
      <c r="F666" s="605"/>
      <c r="G666" s="605"/>
      <c r="H666" s="1050" t="s">
        <v>579</v>
      </c>
      <c r="I666" s="1050"/>
      <c r="J666" s="876">
        <v>7.3404918300156455E-2</v>
      </c>
      <c r="K666" s="605"/>
      <c r="L666" s="605"/>
      <c r="M666" s="1050" t="s">
        <v>581</v>
      </c>
      <c r="N666" s="1050"/>
      <c r="O666" s="877">
        <v>4.7544779225283634E-2</v>
      </c>
      <c r="P666" s="605"/>
      <c r="Q666" s="605"/>
      <c r="AW666" s="356"/>
      <c r="AX666" s="356"/>
      <c r="AY666" s="356"/>
      <c r="AZ666" s="356"/>
      <c r="BA666" s="359"/>
      <c r="BB666" s="409"/>
      <c r="BC666" s="359"/>
      <c r="BD666" s="359"/>
      <c r="BE666" s="359"/>
      <c r="BF666" s="359"/>
      <c r="BG666" s="359"/>
      <c r="BH666" s="359"/>
      <c r="BI666" s="359"/>
      <c r="BJ666" s="359"/>
      <c r="BK666" s="359"/>
      <c r="BL666" s="359"/>
      <c r="BM666" s="359"/>
      <c r="BN666" s="359"/>
      <c r="BO666" s="359"/>
      <c r="BP666" s="359"/>
      <c r="BQ666" s="359"/>
      <c r="BR666" s="359"/>
      <c r="BS666" s="359"/>
      <c r="BT666" s="359"/>
      <c r="BU666" s="359"/>
      <c r="BV666" s="359"/>
      <c r="BW666" s="359"/>
      <c r="BX666" s="359"/>
      <c r="BY666" s="359"/>
      <c r="BZ666" s="359"/>
      <c r="CA666" s="359"/>
      <c r="CB666" s="359"/>
      <c r="CC666" s="359"/>
      <c r="CD666" s="359"/>
      <c r="CE666" s="359"/>
      <c r="CF666" s="359"/>
      <c r="CG666" s="359"/>
      <c r="CH666" s="359"/>
      <c r="CI666" s="359"/>
      <c r="CJ666" s="359"/>
      <c r="CK666" s="359"/>
      <c r="CL666" s="359"/>
      <c r="CM666" s="359"/>
      <c r="CN666" s="359"/>
      <c r="CO666" s="359"/>
      <c r="CP666" s="359"/>
      <c r="CQ666" s="359"/>
      <c r="CR666" s="359"/>
      <c r="CS666" s="359"/>
      <c r="CT666" s="359"/>
      <c r="CU666" s="359"/>
      <c r="CV666" s="359"/>
      <c r="CW666" s="359"/>
      <c r="CX666" s="359"/>
      <c r="CY666" s="359"/>
      <c r="CZ666" s="359"/>
    </row>
    <row r="667" s="363" customFormat="true" ht="25.15" customHeight="true" x14ac:dyDescent="0.2">
      <c r="C667" s="1049"/>
      <c r="D667" s="1050"/>
      <c r="E667" s="605"/>
      <c r="F667" s="605"/>
      <c r="G667" s="605"/>
      <c r="H667" s="1050" t="s">
        <v>581</v>
      </c>
      <c r="I667" s="1050"/>
      <c r="J667" s="876">
        <v>2.6163343233704162E-2</v>
      </c>
      <c r="K667" s="605"/>
      <c r="L667" s="605"/>
      <c r="M667" s="1050" t="s">
        <v>586</v>
      </c>
      <c r="N667" s="1050"/>
      <c r="O667" s="877">
        <v>-1.9117485196129432E-2</v>
      </c>
      <c r="P667" s="605"/>
      <c r="Q667" s="605"/>
      <c r="AW667" s="356"/>
      <c r="AX667" s="356"/>
      <c r="AY667" s="356"/>
      <c r="AZ667" s="356"/>
      <c r="BA667" s="359"/>
      <c r="BB667" s="409"/>
      <c r="BC667" s="359"/>
      <c r="BD667" s="359"/>
      <c r="BE667" s="359"/>
      <c r="BF667" s="359"/>
      <c r="BG667" s="359"/>
      <c r="BH667" s="359"/>
      <c r="BI667" s="359"/>
      <c r="BJ667" s="359"/>
      <c r="BK667" s="359"/>
      <c r="BL667" s="359"/>
      <c r="BM667" s="359"/>
      <c r="BN667" s="359"/>
      <c r="BO667" s="359"/>
      <c r="BP667" s="359"/>
      <c r="BQ667" s="359"/>
      <c r="BR667" s="359"/>
      <c r="BS667" s="359"/>
      <c r="BT667" s="359"/>
      <c r="BU667" s="359"/>
      <c r="BV667" s="359"/>
      <c r="BW667" s="359"/>
      <c r="BX667" s="359"/>
      <c r="BY667" s="359"/>
      <c r="BZ667" s="359"/>
      <c r="CA667" s="359"/>
      <c r="CB667" s="359"/>
      <c r="CC667" s="359"/>
      <c r="CD667" s="359"/>
      <c r="CE667" s="359"/>
      <c r="CF667" s="359"/>
      <c r="CG667" s="359"/>
      <c r="CH667" s="359"/>
      <c r="CI667" s="359"/>
      <c r="CJ667" s="359"/>
      <c r="CK667" s="359"/>
      <c r="CL667" s="359"/>
      <c r="CM667" s="359"/>
      <c r="CN667" s="359"/>
      <c r="CO667" s="359"/>
      <c r="CP667" s="359"/>
      <c r="CQ667" s="359"/>
      <c r="CR667" s="359"/>
      <c r="CS667" s="359"/>
      <c r="CT667" s="359"/>
      <c r="CU667" s="359"/>
      <c r="CV667" s="359"/>
      <c r="CW667" s="359"/>
      <c r="CX667" s="359"/>
      <c r="CY667" s="359"/>
      <c r="CZ667" s="359"/>
    </row>
    <row r="668" s="363" customFormat="true" ht="25.15" customHeight="true" x14ac:dyDescent="0.2">
      <c r="C668" s="1049"/>
      <c r="D668" s="1050"/>
      <c r="E668" s="605"/>
      <c r="F668" s="605"/>
      <c r="G668" s="605"/>
      <c r="H668" s="1050" t="s">
        <v>586</v>
      </c>
      <c r="I668" s="1050"/>
      <c r="J668" s="876">
        <v>-2.741323346259426E-2</v>
      </c>
      <c r="K668" s="605"/>
      <c r="L668" s="605"/>
      <c r="M668" s="1050" t="s">
        <v>589</v>
      </c>
      <c r="N668" s="1050"/>
      <c r="O668" s="877">
        <v>1.7683804782377591E-2</v>
      </c>
      <c r="P668" s="605"/>
      <c r="Q668" s="605"/>
      <c r="AW668" s="356"/>
      <c r="AX668" s="356"/>
      <c r="AY668" s="356"/>
      <c r="AZ668" s="356"/>
      <c r="BA668" s="359"/>
      <c r="BB668" s="409"/>
      <c r="BC668" s="359"/>
      <c r="BD668" s="359"/>
      <c r="BE668" s="359"/>
      <c r="BF668" s="359"/>
      <c r="BG668" s="359"/>
      <c r="BH668" s="359"/>
      <c r="BI668" s="359"/>
      <c r="BJ668" s="359"/>
      <c r="BK668" s="359"/>
      <c r="BL668" s="359"/>
      <c r="BM668" s="359"/>
      <c r="BN668" s="359"/>
      <c r="BO668" s="359"/>
      <c r="BP668" s="359"/>
      <c r="BQ668" s="359"/>
      <c r="BR668" s="359"/>
      <c r="BS668" s="359"/>
      <c r="BT668" s="359"/>
      <c r="BU668" s="359"/>
      <c r="BV668" s="359"/>
      <c r="BW668" s="359"/>
      <c r="BX668" s="359"/>
      <c r="BY668" s="359"/>
      <c r="BZ668" s="359"/>
      <c r="CA668" s="359"/>
      <c r="CB668" s="359"/>
      <c r="CC668" s="359"/>
      <c r="CD668" s="359"/>
      <c r="CE668" s="359"/>
      <c r="CF668" s="359"/>
      <c r="CG668" s="359"/>
      <c r="CH668" s="359"/>
      <c r="CI668" s="359"/>
      <c r="CJ668" s="359"/>
      <c r="CK668" s="359"/>
      <c r="CL668" s="359"/>
      <c r="CM668" s="359"/>
      <c r="CN668" s="359"/>
      <c r="CO668" s="359"/>
      <c r="CP668" s="359"/>
      <c r="CQ668" s="359"/>
      <c r="CR668" s="359"/>
      <c r="CS668" s="359"/>
      <c r="CT668" s="359"/>
      <c r="CU668" s="359"/>
      <c r="CV668" s="359"/>
      <c r="CW668" s="359"/>
      <c r="CX668" s="359"/>
      <c r="CY668" s="359"/>
      <c r="CZ668" s="359"/>
    </row>
    <row r="669" s="363" customFormat="true" ht="25.15" customHeight="true" x14ac:dyDescent="0.2">
      <c r="C669" s="1049"/>
      <c r="D669" s="1050"/>
      <c r="E669" s="605"/>
      <c r="F669" s="605"/>
      <c r="G669" s="605"/>
      <c r="H669" s="1050" t="s">
        <v>589</v>
      </c>
      <c r="I669" s="1050"/>
      <c r="J669" s="876">
        <v>1.8063749315675552E-2</v>
      </c>
      <c r="K669" s="605"/>
      <c r="L669" s="605"/>
      <c r="M669" s="1050" t="s">
        <v>580</v>
      </c>
      <c r="N669" s="1050"/>
      <c r="O669" s="877">
        <v>6.091128781460424E-2</v>
      </c>
      <c r="P669" s="605"/>
      <c r="Q669" s="605"/>
      <c r="AW669" s="356"/>
      <c r="AX669" s="356"/>
      <c r="AY669" s="356"/>
      <c r="AZ669" s="356"/>
      <c r="BA669" s="359"/>
      <c r="BB669" s="409"/>
      <c r="BC669" s="359"/>
      <c r="BD669" s="359"/>
      <c r="BE669" s="359"/>
      <c r="BF669" s="359"/>
      <c r="BG669" s="359"/>
      <c r="BH669" s="359"/>
      <c r="BI669" s="359"/>
      <c r="BJ669" s="359"/>
      <c r="BK669" s="359"/>
      <c r="BL669" s="359"/>
      <c r="BM669" s="359"/>
      <c r="BN669" s="359"/>
      <c r="BO669" s="359"/>
      <c r="BP669" s="359"/>
      <c r="BQ669" s="359"/>
      <c r="BR669" s="359"/>
      <c r="BS669" s="359"/>
      <c r="BT669" s="359"/>
      <c r="BU669" s="359"/>
      <c r="BV669" s="359"/>
      <c r="BW669" s="359"/>
      <c r="BX669" s="359"/>
      <c r="BY669" s="359"/>
      <c r="BZ669" s="359"/>
      <c r="CA669" s="359"/>
      <c r="CB669" s="359"/>
      <c r="CC669" s="359"/>
      <c r="CD669" s="359"/>
      <c r="CE669" s="359"/>
      <c r="CF669" s="359"/>
      <c r="CG669" s="359"/>
      <c r="CH669" s="359"/>
      <c r="CI669" s="359"/>
      <c r="CJ669" s="359"/>
      <c r="CK669" s="359"/>
      <c r="CL669" s="359"/>
      <c r="CM669" s="359"/>
      <c r="CN669" s="359"/>
      <c r="CO669" s="359"/>
      <c r="CP669" s="359"/>
      <c r="CQ669" s="359"/>
      <c r="CR669" s="359"/>
      <c r="CS669" s="359"/>
      <c r="CT669" s="359"/>
      <c r="CU669" s="359"/>
      <c r="CV669" s="359"/>
      <c r="CW669" s="359"/>
      <c r="CX669" s="359"/>
      <c r="CY669" s="359"/>
      <c r="CZ669" s="359"/>
    </row>
    <row r="670" s="363" customFormat="true" ht="25.15" customHeight="true" x14ac:dyDescent="0.2">
      <c r="C670" s="1049"/>
      <c r="D670" s="1050"/>
      <c r="E670" s="605"/>
      <c r="F670" s="605"/>
      <c r="G670" s="605"/>
      <c r="H670" s="1050" t="s">
        <v>580</v>
      </c>
      <c r="I670" s="1050"/>
      <c r="J670" s="876">
        <v>6.360243468059304E-2</v>
      </c>
      <c r="K670" s="605"/>
      <c r="L670" s="605"/>
      <c r="M670" s="1050" t="s">
        <v>583</v>
      </c>
      <c r="N670" s="1050"/>
      <c r="O670" s="877">
        <v>4.6765088536339407E-2</v>
      </c>
      <c r="P670" s="605"/>
      <c r="Q670" s="605"/>
      <c r="AW670" s="356"/>
      <c r="AX670" s="356"/>
      <c r="AY670" s="356"/>
      <c r="AZ670" s="356"/>
      <c r="BA670" s="359"/>
      <c r="BB670" s="409"/>
      <c r="BC670" s="359"/>
      <c r="BD670" s="359"/>
      <c r="BE670" s="359"/>
      <c r="BF670" s="359"/>
      <c r="BG670" s="359"/>
      <c r="BH670" s="359"/>
      <c r="BI670" s="359"/>
      <c r="BJ670" s="359"/>
      <c r="BK670" s="359"/>
      <c r="BL670" s="359"/>
      <c r="BM670" s="359"/>
      <c r="BN670" s="359"/>
      <c r="BO670" s="359"/>
      <c r="BP670" s="359"/>
      <c r="BQ670" s="359"/>
      <c r="BR670" s="359"/>
      <c r="BS670" s="359"/>
      <c r="BT670" s="359"/>
      <c r="BU670" s="359"/>
      <c r="BV670" s="359"/>
      <c r="BW670" s="359"/>
      <c r="BX670" s="359"/>
      <c r="BY670" s="359"/>
      <c r="BZ670" s="359"/>
      <c r="CA670" s="359"/>
      <c r="CB670" s="359"/>
      <c r="CC670" s="359"/>
      <c r="CD670" s="359"/>
      <c r="CE670" s="359"/>
      <c r="CF670" s="359"/>
      <c r="CG670" s="359"/>
      <c r="CH670" s="359"/>
      <c r="CI670" s="359"/>
      <c r="CJ670" s="359"/>
      <c r="CK670" s="359"/>
      <c r="CL670" s="359"/>
      <c r="CM670" s="359"/>
      <c r="CN670" s="359"/>
      <c r="CO670" s="359"/>
      <c r="CP670" s="359"/>
      <c r="CQ670" s="359"/>
      <c r="CR670" s="359"/>
      <c r="CS670" s="359"/>
      <c r="CT670" s="359"/>
      <c r="CU670" s="359"/>
      <c r="CV670" s="359"/>
      <c r="CW670" s="359"/>
      <c r="CX670" s="359"/>
      <c r="CY670" s="359"/>
      <c r="CZ670" s="359"/>
    </row>
    <row r="671" s="363" customFormat="true" ht="25.15" customHeight="true" x14ac:dyDescent="0.2">
      <c r="C671" s="1049"/>
      <c r="D671" s="1050"/>
      <c r="E671" s="605"/>
      <c r="F671" s="605"/>
      <c r="G671" s="605"/>
      <c r="H671" s="1050" t="s">
        <v>583</v>
      </c>
      <c r="I671" s="1050"/>
      <c r="J671" s="876">
        <v>3.6214404050259739E-2</v>
      </c>
      <c r="K671" s="605"/>
      <c r="L671" s="605"/>
      <c r="M671" s="1050" t="s">
        <v>582</v>
      </c>
      <c r="N671" s="1050"/>
      <c r="O671" s="877">
        <v>-4.8892241214012304E-2</v>
      </c>
      <c r="P671" s="605"/>
      <c r="Q671" s="605"/>
      <c r="AW671" s="356"/>
      <c r="AX671" s="356"/>
      <c r="AY671" s="356"/>
      <c r="AZ671" s="356"/>
      <c r="BA671" s="359"/>
      <c r="BB671" s="409"/>
      <c r="BC671" s="359"/>
      <c r="BD671" s="359"/>
      <c r="BE671" s="359"/>
      <c r="BF671" s="359"/>
      <c r="BG671" s="359"/>
      <c r="BH671" s="359"/>
      <c r="BI671" s="359"/>
      <c r="BJ671" s="359"/>
      <c r="BK671" s="359"/>
      <c r="BL671" s="359"/>
      <c r="BM671" s="359"/>
      <c r="BN671" s="359"/>
      <c r="BO671" s="359"/>
      <c r="BP671" s="359"/>
      <c r="BQ671" s="359"/>
      <c r="BR671" s="359"/>
      <c r="BS671" s="359"/>
      <c r="BT671" s="359"/>
      <c r="BU671" s="359"/>
      <c r="BV671" s="359"/>
      <c r="BW671" s="359"/>
      <c r="BX671" s="359"/>
      <c r="BY671" s="359"/>
      <c r="BZ671" s="359"/>
      <c r="CA671" s="359"/>
      <c r="CB671" s="359"/>
      <c r="CC671" s="359"/>
      <c r="CD671" s="359"/>
      <c r="CE671" s="359"/>
      <c r="CF671" s="359"/>
      <c r="CG671" s="359"/>
      <c r="CH671" s="359"/>
      <c r="CI671" s="359"/>
      <c r="CJ671" s="359"/>
      <c r="CK671" s="359"/>
      <c r="CL671" s="359"/>
      <c r="CM671" s="359"/>
      <c r="CN671" s="359"/>
      <c r="CO671" s="359"/>
      <c r="CP671" s="359"/>
      <c r="CQ671" s="359"/>
      <c r="CR671" s="359"/>
      <c r="CS671" s="359"/>
      <c r="CT671" s="359"/>
      <c r="CU671" s="359"/>
      <c r="CV671" s="359"/>
      <c r="CW671" s="359"/>
      <c r="CX671" s="359"/>
      <c r="CY671" s="359"/>
      <c r="CZ671" s="359"/>
    </row>
    <row r="672" s="363" customFormat="true" ht="25.15" customHeight="true" x14ac:dyDescent="0.2">
      <c r="C672" s="1049"/>
      <c r="D672" s="1050"/>
      <c r="E672" s="605"/>
      <c r="F672" s="605"/>
      <c r="G672" s="605"/>
      <c r="H672" s="1050" t="s">
        <v>582</v>
      </c>
      <c r="I672" s="1050"/>
      <c r="J672" s="876">
        <v>-5.0140920053576392E-2</v>
      </c>
      <c r="K672" s="605"/>
      <c r="L672" s="605"/>
      <c r="M672" s="1050" t="s">
        <v>585</v>
      </c>
      <c r="N672" s="1050"/>
      <c r="O672" s="877">
        <v>-2.222646531568714E-2</v>
      </c>
      <c r="P672" s="605"/>
      <c r="Q672" s="605"/>
      <c r="AW672" s="356"/>
      <c r="AX672" s="356"/>
      <c r="AY672" s="356"/>
      <c r="AZ672" s="356"/>
      <c r="BA672" s="359"/>
      <c r="BB672" s="409"/>
      <c r="BC672" s="359"/>
      <c r="BD672" s="359"/>
      <c r="BE672" s="359"/>
      <c r="BF672" s="359"/>
      <c r="BG672" s="359"/>
      <c r="BH672" s="359"/>
      <c r="BI672" s="359"/>
      <c r="BJ672" s="359"/>
      <c r="BK672" s="359"/>
      <c r="BL672" s="359"/>
      <c r="BM672" s="359"/>
      <c r="BN672" s="359"/>
      <c r="BO672" s="359"/>
      <c r="BP672" s="359"/>
      <c r="BQ672" s="359"/>
      <c r="BR672" s="359"/>
      <c r="BS672" s="359"/>
      <c r="BT672" s="359"/>
      <c r="BU672" s="359"/>
      <c r="BV672" s="359"/>
      <c r="BW672" s="359"/>
      <c r="BX672" s="359"/>
      <c r="BY672" s="359"/>
      <c r="BZ672" s="359"/>
      <c r="CA672" s="359"/>
      <c r="CB672" s="359"/>
      <c r="CC672" s="359"/>
      <c r="CD672" s="359"/>
      <c r="CE672" s="359"/>
      <c r="CF672" s="359"/>
      <c r="CG672" s="359"/>
      <c r="CH672" s="359"/>
      <c r="CI672" s="359"/>
      <c r="CJ672" s="359"/>
      <c r="CK672" s="359"/>
      <c r="CL672" s="359"/>
      <c r="CM672" s="359"/>
      <c r="CN672" s="359"/>
      <c r="CO672" s="359"/>
      <c r="CP672" s="359"/>
      <c r="CQ672" s="359"/>
      <c r="CR672" s="359"/>
      <c r="CS672" s="359"/>
      <c r="CT672" s="359"/>
      <c r="CU672" s="359"/>
      <c r="CV672" s="359"/>
      <c r="CW672" s="359"/>
      <c r="CX672" s="359"/>
      <c r="CY672" s="359"/>
      <c r="CZ672" s="359"/>
    </row>
    <row r="673" s="363" customFormat="true" ht="25.15" customHeight="true" x14ac:dyDescent="0.2">
      <c r="C673" s="1049"/>
      <c r="D673" s="1050"/>
      <c r="E673" s="605"/>
      <c r="F673" s="605"/>
      <c r="G673" s="605"/>
      <c r="H673" s="1050" t="s">
        <v>585</v>
      </c>
      <c r="I673" s="1050"/>
      <c r="J673" s="876">
        <v>-4.8647818184444719E-2</v>
      </c>
      <c r="K673" s="605"/>
      <c r="L673" s="605"/>
      <c r="M673" s="1050" t="s">
        <v>521</v>
      </c>
      <c r="N673" s="1050"/>
      <c r="O673" s="877">
        <v>4.9221635856294601E-3</v>
      </c>
      <c r="P673" s="605"/>
      <c r="Q673" s="605"/>
      <c r="AW673" s="356"/>
      <c r="AX673" s="356"/>
      <c r="AY673" s="356"/>
      <c r="AZ673" s="356"/>
      <c r="BA673" s="359"/>
      <c r="BB673" s="409"/>
      <c r="BC673" s="359"/>
      <c r="BD673" s="359"/>
      <c r="BE673" s="359"/>
      <c r="BF673" s="359"/>
      <c r="BG673" s="359"/>
      <c r="BH673" s="359"/>
      <c r="BI673" s="359"/>
      <c r="BJ673" s="359"/>
      <c r="BK673" s="359"/>
      <c r="BL673" s="359"/>
      <c r="BM673" s="359"/>
      <c r="BN673" s="359"/>
      <c r="BO673" s="359"/>
      <c r="BP673" s="359"/>
      <c r="BQ673" s="359"/>
      <c r="BR673" s="359"/>
      <c r="BS673" s="359"/>
      <c r="BT673" s="359"/>
      <c r="BU673" s="359"/>
      <c r="BV673" s="359"/>
      <c r="BW673" s="359"/>
      <c r="BX673" s="359"/>
      <c r="BY673" s="359"/>
      <c r="BZ673" s="359"/>
      <c r="CA673" s="359"/>
      <c r="CB673" s="359"/>
      <c r="CC673" s="359"/>
      <c r="CD673" s="359"/>
      <c r="CE673" s="359"/>
      <c r="CF673" s="359"/>
      <c r="CG673" s="359"/>
      <c r="CH673" s="359"/>
      <c r="CI673" s="359"/>
      <c r="CJ673" s="359"/>
      <c r="CK673" s="359"/>
      <c r="CL673" s="359"/>
      <c r="CM673" s="359"/>
      <c r="CN673" s="359"/>
      <c r="CO673" s="359"/>
      <c r="CP673" s="359"/>
      <c r="CQ673" s="359"/>
      <c r="CR673" s="359"/>
      <c r="CS673" s="359"/>
      <c r="CT673" s="359"/>
      <c r="CU673" s="359"/>
      <c r="CV673" s="359"/>
      <c r="CW673" s="359"/>
      <c r="CX673" s="359"/>
      <c r="CY673" s="359"/>
      <c r="CZ673" s="359"/>
    </row>
    <row r="674" s="363" customFormat="true" ht="25.15" customHeight="true" x14ac:dyDescent="0.2">
      <c r="C674" s="1049"/>
      <c r="D674" s="1050"/>
      <c r="E674" s="605"/>
      <c r="F674" s="605"/>
      <c r="G674" s="605"/>
      <c r="H674" s="1050" t="s">
        <v>521</v>
      </c>
      <c r="I674" s="1050"/>
      <c r="J674" s="876">
        <v>-3.6739818655099149E-2</v>
      </c>
      <c r="K674" s="605"/>
      <c r="L674" s="605"/>
      <c r="M674" s="1050" t="s">
        <v>540</v>
      </c>
      <c r="N674" s="1050"/>
      <c r="O674" s="877">
        <v>-3.3458998579280076E-3</v>
      </c>
      <c r="P674" s="605"/>
      <c r="Q674" s="605"/>
      <c r="AW674" s="356"/>
      <c r="AX674" s="356"/>
      <c r="AY674" s="356"/>
      <c r="AZ674" s="356"/>
      <c r="BA674" s="359"/>
      <c r="BB674" s="409"/>
      <c r="BC674" s="359"/>
      <c r="BD674" s="359"/>
      <c r="BE674" s="359"/>
      <c r="BF674" s="359"/>
      <c r="BG674" s="359"/>
      <c r="BH674" s="359"/>
      <c r="BI674" s="359"/>
      <c r="BJ674" s="359"/>
      <c r="BK674" s="359"/>
      <c r="BL674" s="359"/>
      <c r="BM674" s="359"/>
      <c r="BN674" s="359"/>
      <c r="BO674" s="359"/>
      <c r="BP674" s="359"/>
      <c r="BQ674" s="359"/>
      <c r="BR674" s="359"/>
      <c r="BS674" s="359"/>
      <c r="BT674" s="359"/>
      <c r="BU674" s="359"/>
      <c r="BV674" s="359"/>
      <c r="BW674" s="359"/>
      <c r="BX674" s="359"/>
      <c r="BY674" s="359"/>
      <c r="BZ674" s="359"/>
      <c r="CA674" s="359"/>
      <c r="CB674" s="359"/>
      <c r="CC674" s="359"/>
      <c r="CD674" s="359"/>
      <c r="CE674" s="359"/>
      <c r="CF674" s="359"/>
      <c r="CG674" s="359"/>
      <c r="CH674" s="359"/>
      <c r="CI674" s="359"/>
      <c r="CJ674" s="359"/>
      <c r="CK674" s="359"/>
      <c r="CL674" s="359"/>
      <c r="CM674" s="359"/>
      <c r="CN674" s="359"/>
      <c r="CO674" s="359"/>
      <c r="CP674" s="359"/>
      <c r="CQ674" s="359"/>
      <c r="CR674" s="359"/>
      <c r="CS674" s="359"/>
      <c r="CT674" s="359"/>
      <c r="CU674" s="359"/>
      <c r="CV674" s="359"/>
      <c r="CW674" s="359"/>
      <c r="CX674" s="359"/>
      <c r="CY674" s="359"/>
      <c r="CZ674" s="359"/>
    </row>
    <row r="675" s="363" customFormat="true" ht="25.15" customHeight="true" x14ac:dyDescent="0.2">
      <c r="C675" s="1049"/>
      <c r="D675" s="1050"/>
      <c r="E675" s="605"/>
      <c r="F675" s="605"/>
      <c r="G675" s="605"/>
      <c r="H675" s="1050" t="s">
        <v>540</v>
      </c>
      <c r="I675" s="1050"/>
      <c r="J675" s="876">
        <v>-3.1386181177137457E-2</v>
      </c>
      <c r="K675" s="605"/>
      <c r="L675" s="605"/>
      <c r="M675" s="1050" t="s">
        <v>555</v>
      </c>
      <c r="N675" s="1050"/>
      <c r="O675" s="877">
        <v>-3.5711634028427919E-2</v>
      </c>
      <c r="P675" s="605"/>
      <c r="Q675" s="605"/>
      <c r="AW675" s="356"/>
      <c r="AX675" s="356"/>
      <c r="AY675" s="356"/>
      <c r="AZ675" s="356"/>
      <c r="BA675" s="359"/>
      <c r="BB675" s="409"/>
      <c r="BC675" s="359"/>
      <c r="BD675" s="359"/>
      <c r="BE675" s="359"/>
      <c r="BF675" s="359"/>
      <c r="BG675" s="359"/>
      <c r="BH675" s="359"/>
      <c r="BI675" s="359"/>
      <c r="BJ675" s="359"/>
      <c r="BK675" s="359"/>
      <c r="BL675" s="359"/>
      <c r="BM675" s="359"/>
      <c r="BN675" s="359"/>
      <c r="BO675" s="359"/>
      <c r="BP675" s="359"/>
      <c r="BQ675" s="359"/>
      <c r="BR675" s="359"/>
      <c r="BS675" s="359"/>
      <c r="BT675" s="359"/>
      <c r="BU675" s="359"/>
      <c r="BV675" s="359"/>
      <c r="BW675" s="359"/>
      <c r="BX675" s="359"/>
      <c r="BY675" s="359"/>
      <c r="BZ675" s="359"/>
      <c r="CA675" s="359"/>
      <c r="CB675" s="359"/>
      <c r="CC675" s="359"/>
      <c r="CD675" s="359"/>
      <c r="CE675" s="359"/>
      <c r="CF675" s="359"/>
      <c r="CG675" s="359"/>
      <c r="CH675" s="359"/>
      <c r="CI675" s="359"/>
      <c r="CJ675" s="359"/>
      <c r="CK675" s="359"/>
      <c r="CL675" s="359"/>
      <c r="CM675" s="359"/>
      <c r="CN675" s="359"/>
      <c r="CO675" s="359"/>
      <c r="CP675" s="359"/>
      <c r="CQ675" s="359"/>
      <c r="CR675" s="359"/>
      <c r="CS675" s="359"/>
      <c r="CT675" s="359"/>
      <c r="CU675" s="359"/>
      <c r="CV675" s="359"/>
      <c r="CW675" s="359"/>
      <c r="CX675" s="359"/>
      <c r="CY675" s="359"/>
      <c r="CZ675" s="359"/>
    </row>
    <row r="676" s="363" customFormat="true" ht="25.15" customHeight="true" x14ac:dyDescent="0.2">
      <c r="C676" s="1049"/>
      <c r="D676" s="1050"/>
      <c r="E676" s="605"/>
      <c r="F676" s="605"/>
      <c r="G676" s="605"/>
      <c r="H676" s="1050" t="s">
        <v>555</v>
      </c>
      <c r="I676" s="1050"/>
      <c r="J676" s="876">
        <v>-2.7916459955115873E-2</v>
      </c>
      <c r="K676" s="605"/>
      <c r="L676" s="605"/>
      <c r="M676" s="1050" t="s">
        <v>516</v>
      </c>
      <c r="N676" s="1050"/>
      <c r="O676" s="877">
        <v>5.824112090858611E-2</v>
      </c>
      <c r="P676" s="605"/>
      <c r="Q676" s="605"/>
      <c r="AW676" s="356"/>
      <c r="AX676" s="356"/>
      <c r="AY676" s="356"/>
      <c r="AZ676" s="356"/>
      <c r="BA676" s="359"/>
      <c r="BB676" s="409"/>
      <c r="BC676" s="359"/>
      <c r="BD676" s="359"/>
      <c r="BE676" s="359"/>
      <c r="BF676" s="359"/>
      <c r="BG676" s="359"/>
      <c r="BH676" s="359"/>
      <c r="BI676" s="359"/>
      <c r="BJ676" s="359"/>
      <c r="BK676" s="359"/>
      <c r="BL676" s="359"/>
      <c r="BM676" s="359"/>
      <c r="BN676" s="359"/>
      <c r="BO676" s="359"/>
      <c r="BP676" s="359"/>
      <c r="BQ676" s="359"/>
      <c r="BR676" s="359"/>
      <c r="BS676" s="359"/>
      <c r="BT676" s="359"/>
      <c r="BU676" s="359"/>
      <c r="BV676" s="359"/>
      <c r="BW676" s="359"/>
      <c r="BX676" s="359"/>
      <c r="BY676" s="359"/>
      <c r="BZ676" s="359"/>
      <c r="CA676" s="359"/>
      <c r="CB676" s="359"/>
      <c r="CC676" s="359"/>
      <c r="CD676" s="359"/>
      <c r="CE676" s="359"/>
      <c r="CF676" s="359"/>
      <c r="CG676" s="359"/>
      <c r="CH676" s="359"/>
      <c r="CI676" s="359"/>
      <c r="CJ676" s="359"/>
      <c r="CK676" s="359"/>
      <c r="CL676" s="359"/>
      <c r="CM676" s="359"/>
      <c r="CN676" s="359"/>
      <c r="CO676" s="359"/>
      <c r="CP676" s="359"/>
      <c r="CQ676" s="359"/>
      <c r="CR676" s="359"/>
      <c r="CS676" s="359"/>
      <c r="CT676" s="359"/>
      <c r="CU676" s="359"/>
      <c r="CV676" s="359"/>
      <c r="CW676" s="359"/>
      <c r="CX676" s="359"/>
      <c r="CY676" s="359"/>
      <c r="CZ676" s="359"/>
    </row>
    <row r="677" s="363" customFormat="true" ht="25.15" customHeight="true" x14ac:dyDescent="0.2">
      <c r="C677" s="1049"/>
      <c r="D677" s="1050"/>
      <c r="E677" s="605"/>
      <c r="F677" s="605"/>
      <c r="G677" s="605"/>
      <c r="H677" s="1050" t="s">
        <v>516</v>
      </c>
      <c r="I677" s="1050"/>
      <c r="J677" s="876">
        <v>7.8446854016876871E-2</v>
      </c>
      <c r="K677" s="605"/>
      <c r="L677" s="605"/>
      <c r="M677" s="1050" t="s">
        <v>552</v>
      </c>
      <c r="N677" s="1050"/>
      <c r="O677" s="877">
        <v>-1.6534362522856175E-2</v>
      </c>
      <c r="P677" s="605"/>
      <c r="Q677" s="605"/>
      <c r="AW677" s="356"/>
      <c r="AX677" s="356"/>
      <c r="AY677" s="356"/>
      <c r="AZ677" s="356"/>
      <c r="BA677" s="359"/>
      <c r="BB677" s="409"/>
      <c r="BC677" s="359"/>
      <c r="BD677" s="359"/>
      <c r="BE677" s="359"/>
      <c r="BF677" s="359"/>
      <c r="BG677" s="359"/>
      <c r="BH677" s="359"/>
      <c r="BI677" s="359"/>
      <c r="BJ677" s="359"/>
      <c r="BK677" s="359"/>
      <c r="BL677" s="359"/>
      <c r="BM677" s="359"/>
      <c r="BN677" s="359"/>
      <c r="BO677" s="359"/>
      <c r="BP677" s="359"/>
      <c r="BQ677" s="359"/>
      <c r="BR677" s="359"/>
      <c r="BS677" s="359"/>
      <c r="BT677" s="359"/>
      <c r="BU677" s="359"/>
      <c r="BV677" s="359"/>
      <c r="BW677" s="359"/>
      <c r="BX677" s="359"/>
      <c r="BY677" s="359"/>
      <c r="BZ677" s="359"/>
      <c r="CA677" s="359"/>
      <c r="CB677" s="359"/>
      <c r="CC677" s="359"/>
      <c r="CD677" s="359"/>
      <c r="CE677" s="359"/>
      <c r="CF677" s="359"/>
      <c r="CG677" s="359"/>
      <c r="CH677" s="359"/>
      <c r="CI677" s="359"/>
      <c r="CJ677" s="359"/>
      <c r="CK677" s="359"/>
      <c r="CL677" s="359"/>
      <c r="CM677" s="359"/>
      <c r="CN677" s="359"/>
      <c r="CO677" s="359"/>
      <c r="CP677" s="359"/>
      <c r="CQ677" s="359"/>
      <c r="CR677" s="359"/>
      <c r="CS677" s="359"/>
      <c r="CT677" s="359"/>
      <c r="CU677" s="359"/>
      <c r="CV677" s="359"/>
      <c r="CW677" s="359"/>
      <c r="CX677" s="359"/>
      <c r="CY677" s="359"/>
      <c r="CZ677" s="359"/>
    </row>
    <row r="678" s="363" customFormat="true" ht="25.15" customHeight="true" x14ac:dyDescent="0.2">
      <c r="C678" s="1049"/>
      <c r="D678" s="1050"/>
      <c r="E678" s="605"/>
      <c r="F678" s="605"/>
      <c r="G678" s="605"/>
      <c r="H678" s="1050" t="s">
        <v>552</v>
      </c>
      <c r="I678" s="1050"/>
      <c r="J678" s="876">
        <v>-5.1757574891803652E-2</v>
      </c>
      <c r="K678" s="605"/>
      <c r="L678" s="605"/>
      <c r="M678" s="1050" t="s">
        <v>542</v>
      </c>
      <c r="N678" s="1050"/>
      <c r="O678" s="877">
        <v>-2.0661210907455277E-2</v>
      </c>
      <c r="P678" s="605"/>
      <c r="Q678" s="605"/>
      <c r="AW678" s="356"/>
      <c r="AX678" s="356"/>
      <c r="AY678" s="356"/>
      <c r="AZ678" s="356"/>
      <c r="BA678" s="359"/>
      <c r="BB678" s="409"/>
      <c r="BC678" s="359"/>
      <c r="BD678" s="359"/>
      <c r="BE678" s="359"/>
      <c r="BF678" s="359"/>
      <c r="BG678" s="359"/>
      <c r="BH678" s="359"/>
      <c r="BI678" s="359"/>
      <c r="BJ678" s="359"/>
      <c r="BK678" s="359"/>
      <c r="BL678" s="359"/>
      <c r="BM678" s="359"/>
      <c r="BN678" s="359"/>
      <c r="BO678" s="359"/>
      <c r="BP678" s="359"/>
      <c r="BQ678" s="359"/>
      <c r="BR678" s="359"/>
      <c r="BS678" s="359"/>
      <c r="BT678" s="359"/>
      <c r="BU678" s="359"/>
      <c r="BV678" s="359"/>
      <c r="BW678" s="359"/>
      <c r="BX678" s="359"/>
      <c r="BY678" s="359"/>
      <c r="BZ678" s="359"/>
      <c r="CA678" s="359"/>
      <c r="CB678" s="359"/>
      <c r="CC678" s="359"/>
      <c r="CD678" s="359"/>
      <c r="CE678" s="359"/>
      <c r="CF678" s="359"/>
      <c r="CG678" s="359"/>
      <c r="CH678" s="359"/>
      <c r="CI678" s="359"/>
      <c r="CJ678" s="359"/>
      <c r="CK678" s="359"/>
      <c r="CL678" s="359"/>
      <c r="CM678" s="359"/>
      <c r="CN678" s="359"/>
      <c r="CO678" s="359"/>
      <c r="CP678" s="359"/>
      <c r="CQ678" s="359"/>
      <c r="CR678" s="359"/>
      <c r="CS678" s="359"/>
      <c r="CT678" s="359"/>
      <c r="CU678" s="359"/>
      <c r="CV678" s="359"/>
      <c r="CW678" s="359"/>
      <c r="CX678" s="359"/>
      <c r="CY678" s="359"/>
      <c r="CZ678" s="359"/>
    </row>
    <row r="679" s="363" customFormat="true" ht="25.15" customHeight="true" x14ac:dyDescent="0.2">
      <c r="C679" s="1049"/>
      <c r="D679" s="1050"/>
      <c r="E679" s="605"/>
      <c r="F679" s="605"/>
      <c r="G679" s="605"/>
      <c r="H679" s="1050" t="s">
        <v>542</v>
      </c>
      <c r="I679" s="1050"/>
      <c r="J679" s="876">
        <v>-3.7629084976592633E-2</v>
      </c>
      <c r="K679" s="605"/>
      <c r="L679" s="605"/>
      <c r="M679" s="1050" t="s">
        <v>526</v>
      </c>
      <c r="N679" s="1050"/>
      <c r="O679" s="877">
        <v>-5.0010986558852867E-2</v>
      </c>
      <c r="P679" s="605"/>
      <c r="Q679" s="605"/>
      <c r="AW679" s="356"/>
      <c r="AX679" s="356"/>
      <c r="AY679" s="356"/>
      <c r="AZ679" s="356"/>
      <c r="BA679" s="359"/>
      <c r="BB679" s="409"/>
      <c r="BC679" s="359"/>
      <c r="BD679" s="359"/>
      <c r="BE679" s="359"/>
      <c r="BF679" s="359"/>
      <c r="BG679" s="359"/>
      <c r="BH679" s="359"/>
      <c r="BI679" s="359"/>
      <c r="BJ679" s="359"/>
      <c r="BK679" s="359"/>
      <c r="BL679" s="359"/>
      <c r="BM679" s="359"/>
      <c r="BN679" s="359"/>
      <c r="BO679" s="359"/>
      <c r="BP679" s="359"/>
      <c r="BQ679" s="359"/>
      <c r="BR679" s="359"/>
      <c r="BS679" s="359"/>
      <c r="BT679" s="359"/>
      <c r="BU679" s="359"/>
      <c r="BV679" s="359"/>
      <c r="BW679" s="359"/>
      <c r="BX679" s="359"/>
      <c r="BY679" s="359"/>
      <c r="BZ679" s="359"/>
      <c r="CA679" s="359"/>
      <c r="CB679" s="359"/>
      <c r="CC679" s="359"/>
      <c r="CD679" s="359"/>
      <c r="CE679" s="359"/>
      <c r="CF679" s="359"/>
      <c r="CG679" s="359"/>
      <c r="CH679" s="359"/>
      <c r="CI679" s="359"/>
      <c r="CJ679" s="359"/>
      <c r="CK679" s="359"/>
      <c r="CL679" s="359"/>
      <c r="CM679" s="359"/>
      <c r="CN679" s="359"/>
      <c r="CO679" s="359"/>
      <c r="CP679" s="359"/>
      <c r="CQ679" s="359"/>
      <c r="CR679" s="359"/>
      <c r="CS679" s="359"/>
      <c r="CT679" s="359"/>
      <c r="CU679" s="359"/>
      <c r="CV679" s="359"/>
      <c r="CW679" s="359"/>
      <c r="CX679" s="359"/>
      <c r="CY679" s="359"/>
      <c r="CZ679" s="359"/>
    </row>
    <row r="680" s="363" customFormat="true" ht="25.15" customHeight="true" x14ac:dyDescent="0.2">
      <c r="C680" s="1049"/>
      <c r="D680" s="1050"/>
      <c r="E680" s="605"/>
      <c r="F680" s="605"/>
      <c r="G680" s="605"/>
      <c r="H680" s="1050" t="s">
        <v>526</v>
      </c>
      <c r="I680" s="1050"/>
      <c r="J680" s="876">
        <v>-4.4448021313872606E-2</v>
      </c>
      <c r="K680" s="605"/>
      <c r="L680" s="605"/>
      <c r="M680" s="1050" t="s">
        <v>557</v>
      </c>
      <c r="N680" s="1050"/>
      <c r="O680" s="877">
        <v>2.661883964434008E-2</v>
      </c>
      <c r="P680" s="605"/>
      <c r="Q680" s="605"/>
      <c r="AW680" s="356"/>
      <c r="AX680" s="356"/>
      <c r="AY680" s="356"/>
      <c r="AZ680" s="356"/>
      <c r="BA680" s="359"/>
      <c r="BB680" s="409"/>
      <c r="BC680" s="359"/>
      <c r="BD680" s="359"/>
      <c r="BE680" s="359"/>
      <c r="BF680" s="359"/>
      <c r="BG680" s="359"/>
      <c r="BH680" s="359"/>
      <c r="BI680" s="359"/>
      <c r="BJ680" s="359"/>
      <c r="BK680" s="359"/>
      <c r="BL680" s="359"/>
      <c r="BM680" s="359"/>
      <c r="BN680" s="359"/>
      <c r="BO680" s="359"/>
      <c r="BP680" s="359"/>
      <c r="BQ680" s="359"/>
      <c r="BR680" s="359"/>
      <c r="BS680" s="359"/>
      <c r="BT680" s="359"/>
      <c r="BU680" s="359"/>
      <c r="BV680" s="359"/>
      <c r="BW680" s="359"/>
      <c r="BX680" s="359"/>
      <c r="BY680" s="359"/>
      <c r="BZ680" s="359"/>
      <c r="CA680" s="359"/>
      <c r="CB680" s="359"/>
      <c r="CC680" s="359"/>
      <c r="CD680" s="359"/>
      <c r="CE680" s="359"/>
      <c r="CF680" s="359"/>
      <c r="CG680" s="359"/>
      <c r="CH680" s="359"/>
      <c r="CI680" s="359"/>
      <c r="CJ680" s="359"/>
      <c r="CK680" s="359"/>
      <c r="CL680" s="359"/>
      <c r="CM680" s="359"/>
      <c r="CN680" s="359"/>
      <c r="CO680" s="359"/>
      <c r="CP680" s="359"/>
      <c r="CQ680" s="359"/>
      <c r="CR680" s="359"/>
      <c r="CS680" s="359"/>
      <c r="CT680" s="359"/>
      <c r="CU680" s="359"/>
      <c r="CV680" s="359"/>
      <c r="CW680" s="359"/>
      <c r="CX680" s="359"/>
      <c r="CY680" s="359"/>
      <c r="CZ680" s="359"/>
    </row>
    <row r="681" s="363" customFormat="true" ht="25.15" customHeight="true" x14ac:dyDescent="0.2">
      <c r="C681" s="1049"/>
      <c r="D681" s="1050"/>
      <c r="E681" s="605"/>
      <c r="F681" s="605"/>
      <c r="G681" s="605"/>
      <c r="H681" s="1050" t="s">
        <v>557</v>
      </c>
      <c r="I681" s="1050"/>
      <c r="J681" s="876">
        <v>5.8282793490914711E-2</v>
      </c>
      <c r="K681" s="605"/>
      <c r="L681" s="605"/>
      <c r="M681" s="1050" t="s">
        <v>558</v>
      </c>
      <c r="N681" s="1050"/>
      <c r="O681" s="877">
        <v>-7.3753003219938947E-3</v>
      </c>
      <c r="P681" s="605"/>
      <c r="Q681" s="605"/>
      <c r="AW681" s="356"/>
      <c r="AX681" s="356"/>
      <c r="AY681" s="356"/>
      <c r="AZ681" s="356"/>
      <c r="BA681" s="359"/>
      <c r="BB681" s="409"/>
      <c r="BC681" s="359"/>
      <c r="BD681" s="359"/>
      <c r="BE681" s="359"/>
      <c r="BF681" s="359"/>
      <c r="BG681" s="359"/>
      <c r="BH681" s="359"/>
      <c r="BI681" s="359"/>
      <c r="BJ681" s="359"/>
      <c r="BK681" s="359"/>
      <c r="BL681" s="359"/>
      <c r="BM681" s="359"/>
      <c r="BN681" s="359"/>
      <c r="BO681" s="359"/>
      <c r="BP681" s="359"/>
      <c r="BQ681" s="359"/>
      <c r="BR681" s="359"/>
      <c r="BS681" s="359"/>
      <c r="BT681" s="359"/>
      <c r="BU681" s="359"/>
      <c r="BV681" s="359"/>
      <c r="BW681" s="359"/>
      <c r="BX681" s="359"/>
      <c r="BY681" s="359"/>
      <c r="BZ681" s="359"/>
      <c r="CA681" s="359"/>
      <c r="CB681" s="359"/>
      <c r="CC681" s="359"/>
      <c r="CD681" s="359"/>
      <c r="CE681" s="359"/>
      <c r="CF681" s="359"/>
      <c r="CG681" s="359"/>
      <c r="CH681" s="359"/>
      <c r="CI681" s="359"/>
      <c r="CJ681" s="359"/>
      <c r="CK681" s="359"/>
      <c r="CL681" s="359"/>
      <c r="CM681" s="359"/>
      <c r="CN681" s="359"/>
      <c r="CO681" s="359"/>
      <c r="CP681" s="359"/>
      <c r="CQ681" s="359"/>
      <c r="CR681" s="359"/>
      <c r="CS681" s="359"/>
      <c r="CT681" s="359"/>
      <c r="CU681" s="359"/>
      <c r="CV681" s="359"/>
      <c r="CW681" s="359"/>
      <c r="CX681" s="359"/>
      <c r="CY681" s="359"/>
      <c r="CZ681" s="359"/>
    </row>
    <row r="682" s="363" customFormat="true" ht="25.15" customHeight="true" x14ac:dyDescent="0.2">
      <c r="C682" s="1049"/>
      <c r="D682" s="1050"/>
      <c r="E682" s="605"/>
      <c r="F682" s="605"/>
      <c r="G682" s="605"/>
      <c r="H682" s="1050" t="s">
        <v>558</v>
      </c>
      <c r="I682" s="1050"/>
      <c r="J682" s="876">
        <v>-4.5893328187481777E-2</v>
      </c>
      <c r="K682" s="605"/>
      <c r="L682" s="605"/>
      <c r="M682" s="1050" t="s">
        <v>571</v>
      </c>
      <c r="N682" s="1050"/>
      <c r="O682" s="877">
        <v>-1.9401457489942996E-2</v>
      </c>
      <c r="P682" s="605"/>
      <c r="Q682" s="605"/>
      <c r="AW682" s="356"/>
      <c r="AX682" s="356"/>
      <c r="AY682" s="356"/>
      <c r="AZ682" s="356"/>
      <c r="BA682" s="359"/>
      <c r="BB682" s="409"/>
      <c r="BC682" s="359"/>
      <c r="BD682" s="359"/>
      <c r="BE682" s="359"/>
      <c r="BF682" s="359"/>
      <c r="BG682" s="359"/>
      <c r="BH682" s="359"/>
      <c r="BI682" s="359"/>
      <c r="BJ682" s="359"/>
      <c r="BK682" s="359"/>
      <c r="BL682" s="359"/>
      <c r="BM682" s="359"/>
      <c r="BN682" s="359"/>
      <c r="BO682" s="359"/>
      <c r="BP682" s="359"/>
      <c r="BQ682" s="359"/>
      <c r="BR682" s="359"/>
      <c r="BS682" s="359"/>
      <c r="BT682" s="359"/>
      <c r="BU682" s="359"/>
      <c r="BV682" s="359"/>
      <c r="BW682" s="359"/>
      <c r="BX682" s="359"/>
      <c r="BY682" s="359"/>
      <c r="BZ682" s="359"/>
      <c r="CA682" s="359"/>
      <c r="CB682" s="359"/>
      <c r="CC682" s="359"/>
      <c r="CD682" s="359"/>
      <c r="CE682" s="359"/>
      <c r="CF682" s="359"/>
      <c r="CG682" s="359"/>
      <c r="CH682" s="359"/>
      <c r="CI682" s="359"/>
      <c r="CJ682" s="359"/>
      <c r="CK682" s="359"/>
      <c r="CL682" s="359"/>
      <c r="CM682" s="359"/>
      <c r="CN682" s="359"/>
      <c r="CO682" s="359"/>
      <c r="CP682" s="359"/>
      <c r="CQ682" s="359"/>
      <c r="CR682" s="359"/>
      <c r="CS682" s="359"/>
      <c r="CT682" s="359"/>
      <c r="CU682" s="359"/>
      <c r="CV682" s="359"/>
      <c r="CW682" s="359"/>
      <c r="CX682" s="359"/>
      <c r="CY682" s="359"/>
      <c r="CZ682" s="359"/>
    </row>
    <row r="683" s="363" customFormat="true" ht="25.15" customHeight="true" x14ac:dyDescent="0.2">
      <c r="C683" s="1049"/>
      <c r="D683" s="1050"/>
      <c r="E683" s="605"/>
      <c r="F683" s="605"/>
      <c r="G683" s="605"/>
      <c r="H683" s="1050" t="s">
        <v>571</v>
      </c>
      <c r="I683" s="1050"/>
      <c r="J683" s="876">
        <v>-3.1465609539520621E-2</v>
      </c>
      <c r="K683" s="605"/>
      <c r="L683" s="605"/>
      <c r="M683" s="1050" t="s">
        <v>572</v>
      </c>
      <c r="N683" s="1050"/>
      <c r="O683" s="877">
        <v>-2.0078837715361866E-2</v>
      </c>
      <c r="P683" s="605"/>
      <c r="Q683" s="605"/>
      <c r="AW683" s="356"/>
      <c r="AX683" s="356"/>
      <c r="AY683" s="356"/>
      <c r="AZ683" s="356"/>
      <c r="BA683" s="359"/>
      <c r="BB683" s="409"/>
      <c r="BC683" s="359"/>
      <c r="BD683" s="359"/>
      <c r="BE683" s="359"/>
      <c r="BF683" s="359"/>
      <c r="BG683" s="359"/>
      <c r="BH683" s="359"/>
      <c r="BI683" s="359"/>
      <c r="BJ683" s="359"/>
      <c r="BK683" s="359"/>
      <c r="BL683" s="359"/>
      <c r="BM683" s="359"/>
      <c r="BN683" s="359"/>
      <c r="BO683" s="359"/>
      <c r="BP683" s="359"/>
      <c r="BQ683" s="359"/>
      <c r="BR683" s="359"/>
      <c r="BS683" s="359"/>
      <c r="BT683" s="359"/>
      <c r="BU683" s="359"/>
      <c r="BV683" s="359"/>
      <c r="BW683" s="359"/>
      <c r="BX683" s="359"/>
      <c r="BY683" s="359"/>
      <c r="BZ683" s="359"/>
      <c r="CA683" s="359"/>
      <c r="CB683" s="359"/>
      <c r="CC683" s="359"/>
      <c r="CD683" s="359"/>
      <c r="CE683" s="359"/>
      <c r="CF683" s="359"/>
      <c r="CG683" s="359"/>
      <c r="CH683" s="359"/>
      <c r="CI683" s="359"/>
      <c r="CJ683" s="359"/>
      <c r="CK683" s="359"/>
      <c r="CL683" s="359"/>
      <c r="CM683" s="359"/>
      <c r="CN683" s="359"/>
      <c r="CO683" s="359"/>
      <c r="CP683" s="359"/>
      <c r="CQ683" s="359"/>
      <c r="CR683" s="359"/>
      <c r="CS683" s="359"/>
      <c r="CT683" s="359"/>
      <c r="CU683" s="359"/>
      <c r="CV683" s="359"/>
      <c r="CW683" s="359"/>
      <c r="CX683" s="359"/>
      <c r="CY683" s="359"/>
      <c r="CZ683" s="359"/>
    </row>
    <row r="684" s="363" customFormat="true" ht="25.15" customHeight="true" x14ac:dyDescent="0.2">
      <c r="C684" s="1049"/>
      <c r="D684" s="1050"/>
      <c r="E684" s="605"/>
      <c r="F684" s="605"/>
      <c r="G684" s="605"/>
      <c r="H684" s="1050" t="s">
        <v>572</v>
      </c>
      <c r="I684" s="1050"/>
      <c r="J684" s="876">
        <v>-1.6672627097944176E-2</v>
      </c>
      <c r="K684" s="605"/>
      <c r="L684" s="605"/>
      <c r="M684" s="1050" t="s">
        <v>531</v>
      </c>
      <c r="N684" s="1050"/>
      <c r="O684" s="877">
        <v>3.3717298413035814E-2</v>
      </c>
      <c r="P684" s="605"/>
      <c r="Q684" s="605"/>
      <c r="AW684" s="356"/>
      <c r="AX684" s="356"/>
      <c r="AY684" s="356"/>
      <c r="AZ684" s="356"/>
      <c r="BA684" s="359"/>
      <c r="BB684" s="409"/>
      <c r="BC684" s="359"/>
      <c r="BD684" s="359"/>
      <c r="BE684" s="359"/>
      <c r="BF684" s="359"/>
      <c r="BG684" s="359"/>
      <c r="BH684" s="359"/>
      <c r="BI684" s="359"/>
      <c r="BJ684" s="359"/>
      <c r="BK684" s="359"/>
      <c r="BL684" s="359"/>
      <c r="BM684" s="359"/>
      <c r="BN684" s="359"/>
      <c r="BO684" s="359"/>
      <c r="BP684" s="359"/>
      <c r="BQ684" s="359"/>
      <c r="BR684" s="359"/>
      <c r="BS684" s="359"/>
      <c r="BT684" s="359"/>
      <c r="BU684" s="359"/>
      <c r="BV684" s="359"/>
      <c r="BW684" s="359"/>
      <c r="BX684" s="359"/>
      <c r="BY684" s="359"/>
      <c r="BZ684" s="359"/>
      <c r="CA684" s="359"/>
      <c r="CB684" s="359"/>
      <c r="CC684" s="359"/>
      <c r="CD684" s="359"/>
      <c r="CE684" s="359"/>
      <c r="CF684" s="359"/>
      <c r="CG684" s="359"/>
      <c r="CH684" s="359"/>
      <c r="CI684" s="359"/>
      <c r="CJ684" s="359"/>
      <c r="CK684" s="359"/>
      <c r="CL684" s="359"/>
      <c r="CM684" s="359"/>
      <c r="CN684" s="359"/>
      <c r="CO684" s="359"/>
      <c r="CP684" s="359"/>
      <c r="CQ684" s="359"/>
      <c r="CR684" s="359"/>
      <c r="CS684" s="359"/>
      <c r="CT684" s="359"/>
      <c r="CU684" s="359"/>
      <c r="CV684" s="359"/>
      <c r="CW684" s="359"/>
      <c r="CX684" s="359"/>
      <c r="CY684" s="359"/>
      <c r="CZ684" s="359"/>
    </row>
    <row r="685" s="363" customFormat="true" ht="25.15" customHeight="true" x14ac:dyDescent="0.2">
      <c r="C685" s="1049"/>
      <c r="D685" s="1050"/>
      <c r="E685" s="605"/>
      <c r="F685" s="605"/>
      <c r="G685" s="605"/>
      <c r="H685" s="1050" t="s">
        <v>531</v>
      </c>
      <c r="I685" s="1050"/>
      <c r="J685" s="876">
        <v>4.9078170292138623E-2</v>
      </c>
      <c r="K685" s="605"/>
      <c r="L685" s="605"/>
      <c r="M685" s="1050" t="s">
        <v>550</v>
      </c>
      <c r="N685" s="1050"/>
      <c r="O685" s="877">
        <v>-1.8733995310657819E-2</v>
      </c>
      <c r="P685" s="605"/>
      <c r="Q685" s="605"/>
      <c r="AW685" s="356"/>
      <c r="AX685" s="356"/>
      <c r="AY685" s="356"/>
      <c r="AZ685" s="356"/>
      <c r="BA685" s="359"/>
      <c r="BB685" s="409"/>
      <c r="BC685" s="359"/>
      <c r="BD685" s="359"/>
      <c r="BE685" s="359"/>
      <c r="BF685" s="359"/>
      <c r="BG685" s="359"/>
      <c r="BH685" s="359"/>
      <c r="BI685" s="359"/>
      <c r="BJ685" s="359"/>
      <c r="BK685" s="359"/>
      <c r="BL685" s="359"/>
      <c r="BM685" s="359"/>
      <c r="BN685" s="359"/>
      <c r="BO685" s="359"/>
      <c r="BP685" s="359"/>
      <c r="BQ685" s="359"/>
      <c r="BR685" s="359"/>
      <c r="BS685" s="359"/>
      <c r="BT685" s="359"/>
      <c r="BU685" s="359"/>
      <c r="BV685" s="359"/>
      <c r="BW685" s="359"/>
      <c r="BX685" s="359"/>
      <c r="BY685" s="359"/>
      <c r="BZ685" s="359"/>
      <c r="CA685" s="359"/>
      <c r="CB685" s="359"/>
      <c r="CC685" s="359"/>
      <c r="CD685" s="359"/>
      <c r="CE685" s="359"/>
      <c r="CF685" s="359"/>
      <c r="CG685" s="359"/>
      <c r="CH685" s="359"/>
      <c r="CI685" s="359"/>
      <c r="CJ685" s="359"/>
      <c r="CK685" s="359"/>
      <c r="CL685" s="359"/>
      <c r="CM685" s="359"/>
      <c r="CN685" s="359"/>
      <c r="CO685" s="359"/>
      <c r="CP685" s="359"/>
      <c r="CQ685" s="359"/>
      <c r="CR685" s="359"/>
      <c r="CS685" s="359"/>
      <c r="CT685" s="359"/>
      <c r="CU685" s="359"/>
      <c r="CV685" s="359"/>
      <c r="CW685" s="359"/>
      <c r="CX685" s="359"/>
      <c r="CY685" s="359"/>
      <c r="CZ685" s="359"/>
    </row>
    <row r="686" s="363" customFormat="true" ht="25.15" customHeight="true" x14ac:dyDescent="0.2">
      <c r="C686" s="1049"/>
      <c r="D686" s="1050"/>
      <c r="E686" s="605"/>
      <c r="F686" s="605"/>
      <c r="G686" s="605"/>
      <c r="H686" s="1050" t="s">
        <v>545</v>
      </c>
      <c r="I686" s="1050"/>
      <c r="J686" s="876">
        <v>-4.5190814450452317E-2</v>
      </c>
      <c r="K686" s="605"/>
      <c r="L686" s="605"/>
      <c r="M686" s="1050" t="s">
        <v>545</v>
      </c>
      <c r="N686" s="1050"/>
      <c r="O686" s="877">
        <v>-2.4256002216885748E-2</v>
      </c>
      <c r="P686" s="605"/>
      <c r="Q686" s="605"/>
      <c r="AW686" s="356"/>
      <c r="AX686" s="356"/>
      <c r="AY686" s="356"/>
      <c r="AZ686" s="356"/>
      <c r="BA686" s="359"/>
      <c r="BB686" s="409"/>
      <c r="BC686" s="359"/>
      <c r="BD686" s="359"/>
      <c r="BE686" s="359"/>
      <c r="BF686" s="359"/>
      <c r="BG686" s="359"/>
      <c r="BH686" s="359"/>
      <c r="BI686" s="359"/>
      <c r="BJ686" s="359"/>
      <c r="BK686" s="359"/>
      <c r="BL686" s="359"/>
      <c r="BM686" s="359"/>
      <c r="BN686" s="359"/>
      <c r="BO686" s="359"/>
      <c r="BP686" s="359"/>
      <c r="BQ686" s="359"/>
      <c r="BR686" s="359"/>
      <c r="BS686" s="359"/>
      <c r="BT686" s="359"/>
      <c r="BU686" s="359"/>
      <c r="BV686" s="359"/>
      <c r="BW686" s="359"/>
      <c r="BX686" s="359"/>
      <c r="BY686" s="359"/>
      <c r="BZ686" s="359"/>
      <c r="CA686" s="359"/>
      <c r="CB686" s="359"/>
      <c r="CC686" s="359"/>
      <c r="CD686" s="359"/>
      <c r="CE686" s="359"/>
      <c r="CF686" s="359"/>
      <c r="CG686" s="359"/>
      <c r="CH686" s="359"/>
      <c r="CI686" s="359"/>
      <c r="CJ686" s="359"/>
      <c r="CK686" s="359"/>
      <c r="CL686" s="359"/>
      <c r="CM686" s="359"/>
      <c r="CN686" s="359"/>
      <c r="CO686" s="359"/>
      <c r="CP686" s="359"/>
      <c r="CQ686" s="359"/>
      <c r="CR686" s="359"/>
      <c r="CS686" s="359"/>
      <c r="CT686" s="359"/>
      <c r="CU686" s="359"/>
      <c r="CV686" s="359"/>
      <c r="CW686" s="359"/>
      <c r="CX686" s="359"/>
      <c r="CY686" s="359"/>
      <c r="CZ686" s="359"/>
    </row>
    <row r="687" s="363" customFormat="true" ht="25.15" customHeight="true" x14ac:dyDescent="0.2">
      <c r="C687" s="1049"/>
      <c r="D687" s="1050"/>
      <c r="E687" s="605"/>
      <c r="F687" s="605"/>
      <c r="G687" s="605"/>
      <c r="H687" s="1050" t="s">
        <v>564</v>
      </c>
      <c r="I687" s="1050"/>
      <c r="J687" s="876">
        <v>-1.9573376743776058E-2</v>
      </c>
      <c r="K687" s="605"/>
      <c r="L687" s="605"/>
      <c r="M687" s="1050" t="s">
        <v>564</v>
      </c>
      <c r="N687" s="1050"/>
      <c r="O687" s="877">
        <v>-1.362072128604239E-2</v>
      </c>
      <c r="P687" s="605"/>
      <c r="Q687" s="605"/>
      <c r="AW687" s="356"/>
      <c r="AX687" s="356"/>
      <c r="AY687" s="356"/>
      <c r="AZ687" s="356"/>
      <c r="BA687" s="359"/>
      <c r="BB687" s="409"/>
      <c r="BC687" s="359"/>
      <c r="BD687" s="359"/>
      <c r="BE687" s="359"/>
      <c r="BF687" s="359"/>
      <c r="BG687" s="359"/>
      <c r="BH687" s="359"/>
      <c r="BI687" s="359"/>
      <c r="BJ687" s="359"/>
      <c r="BK687" s="359"/>
      <c r="BL687" s="359"/>
      <c r="BM687" s="359"/>
      <c r="BN687" s="359"/>
      <c r="BO687" s="359"/>
      <c r="BP687" s="359"/>
      <c r="BQ687" s="359"/>
      <c r="BR687" s="359"/>
      <c r="BS687" s="359"/>
      <c r="BT687" s="359"/>
      <c r="BU687" s="359"/>
      <c r="BV687" s="359"/>
      <c r="BW687" s="359"/>
      <c r="BX687" s="359"/>
      <c r="BY687" s="359"/>
      <c r="BZ687" s="359"/>
      <c r="CA687" s="359"/>
      <c r="CB687" s="359"/>
      <c r="CC687" s="359"/>
      <c r="CD687" s="359"/>
      <c r="CE687" s="359"/>
      <c r="CF687" s="359"/>
      <c r="CG687" s="359"/>
      <c r="CH687" s="359"/>
      <c r="CI687" s="359"/>
      <c r="CJ687" s="359"/>
      <c r="CK687" s="359"/>
      <c r="CL687" s="359"/>
      <c r="CM687" s="359"/>
      <c r="CN687" s="359"/>
      <c r="CO687" s="359"/>
      <c r="CP687" s="359"/>
      <c r="CQ687" s="359"/>
      <c r="CR687" s="359"/>
      <c r="CS687" s="359"/>
      <c r="CT687" s="359"/>
      <c r="CU687" s="359"/>
      <c r="CV687" s="359"/>
      <c r="CW687" s="359"/>
      <c r="CX687" s="359"/>
      <c r="CY687" s="359"/>
      <c r="CZ687" s="359"/>
    </row>
    <row r="688" s="363" customFormat="true" ht="25.15" customHeight="true" x14ac:dyDescent="0.2">
      <c r="C688" s="1049"/>
      <c r="D688" s="1050"/>
      <c r="E688" s="605"/>
      <c r="F688" s="605"/>
      <c r="G688" s="605"/>
      <c r="H688" s="1050" t="s">
        <v>515</v>
      </c>
      <c r="I688" s="1050"/>
      <c r="J688" s="876">
        <v>7.8841494820142771E-2</v>
      </c>
      <c r="K688" s="605"/>
      <c r="L688" s="605"/>
      <c r="M688" s="1050" t="s">
        <v>515</v>
      </c>
      <c r="N688" s="1050"/>
      <c r="O688" s="877">
        <v>5.3012669721991507E-2</v>
      </c>
      <c r="P688" s="605"/>
      <c r="Q688" s="605"/>
      <c r="AW688" s="356"/>
      <c r="AX688" s="356"/>
      <c r="AY688" s="356"/>
      <c r="AZ688" s="356"/>
      <c r="BA688" s="359"/>
      <c r="BB688" s="409"/>
      <c r="BC688" s="359"/>
      <c r="BD688" s="359"/>
      <c r="BE688" s="359"/>
      <c r="BF688" s="359"/>
      <c r="BG688" s="359"/>
      <c r="BH688" s="359"/>
      <c r="BI688" s="359"/>
      <c r="BJ688" s="359"/>
      <c r="BK688" s="359"/>
      <c r="BL688" s="359"/>
      <c r="BM688" s="359"/>
      <c r="BN688" s="359"/>
      <c r="BO688" s="359"/>
      <c r="BP688" s="359"/>
      <c r="BQ688" s="359"/>
      <c r="BR688" s="359"/>
      <c r="BS688" s="359"/>
      <c r="BT688" s="359"/>
      <c r="BU688" s="359"/>
      <c r="BV688" s="359"/>
      <c r="BW688" s="359"/>
      <c r="BX688" s="359"/>
      <c r="BY688" s="359"/>
      <c r="BZ688" s="359"/>
      <c r="CA688" s="359"/>
      <c r="CB688" s="359"/>
      <c r="CC688" s="359"/>
      <c r="CD688" s="359"/>
      <c r="CE688" s="359"/>
      <c r="CF688" s="359"/>
      <c r="CG688" s="359"/>
      <c r="CH688" s="359"/>
      <c r="CI688" s="359"/>
      <c r="CJ688" s="359"/>
      <c r="CK688" s="359"/>
      <c r="CL688" s="359"/>
      <c r="CM688" s="359"/>
      <c r="CN688" s="359"/>
      <c r="CO688" s="359"/>
      <c r="CP688" s="359"/>
      <c r="CQ688" s="359"/>
      <c r="CR688" s="359"/>
      <c r="CS688" s="359"/>
      <c r="CT688" s="359"/>
      <c r="CU688" s="359"/>
      <c r="CV688" s="359"/>
      <c r="CW688" s="359"/>
      <c r="CX688" s="359"/>
      <c r="CY688" s="359"/>
      <c r="CZ688" s="359"/>
    </row>
    <row r="689" s="363" customFormat="true" ht="25.15" customHeight="true" x14ac:dyDescent="0.2">
      <c r="C689" s="1049"/>
      <c r="D689" s="1050"/>
      <c r="E689" s="605"/>
      <c r="F689" s="605"/>
      <c r="G689" s="605"/>
      <c r="H689" s="1050" t="s">
        <v>523</v>
      </c>
      <c r="I689" s="1050"/>
      <c r="J689" s="876">
        <v>-6.5449825701325501E-2</v>
      </c>
      <c r="K689" s="605"/>
      <c r="L689" s="605"/>
      <c r="M689" s="1050" t="s">
        <v>523</v>
      </c>
      <c r="N689" s="1050"/>
      <c r="O689" s="877">
        <v>-2.6819566381883642E-2</v>
      </c>
      <c r="P689" s="605"/>
      <c r="Q689" s="605"/>
      <c r="AW689" s="356"/>
      <c r="AX689" s="356"/>
      <c r="AY689" s="356"/>
      <c r="AZ689" s="356"/>
      <c r="BA689" s="359"/>
      <c r="BB689" s="409"/>
      <c r="BC689" s="359"/>
      <c r="BD689" s="359"/>
      <c r="BE689" s="359"/>
      <c r="BF689" s="359"/>
      <c r="BG689" s="359"/>
      <c r="BH689" s="359"/>
      <c r="BI689" s="359"/>
      <c r="BJ689" s="359"/>
      <c r="BK689" s="359"/>
      <c r="BL689" s="359"/>
      <c r="BM689" s="359"/>
      <c r="BN689" s="359"/>
      <c r="BO689" s="359"/>
      <c r="BP689" s="359"/>
      <c r="BQ689" s="359"/>
      <c r="BR689" s="359"/>
      <c r="BS689" s="359"/>
      <c r="BT689" s="359"/>
      <c r="BU689" s="359"/>
      <c r="BV689" s="359"/>
      <c r="BW689" s="359"/>
      <c r="BX689" s="359"/>
      <c r="BY689" s="359"/>
      <c r="BZ689" s="359"/>
      <c r="CA689" s="359"/>
      <c r="CB689" s="359"/>
      <c r="CC689" s="359"/>
      <c r="CD689" s="359"/>
      <c r="CE689" s="359"/>
      <c r="CF689" s="359"/>
      <c r="CG689" s="359"/>
      <c r="CH689" s="359"/>
      <c r="CI689" s="359"/>
      <c r="CJ689" s="359"/>
      <c r="CK689" s="359"/>
      <c r="CL689" s="359"/>
      <c r="CM689" s="359"/>
      <c r="CN689" s="359"/>
      <c r="CO689" s="359"/>
      <c r="CP689" s="359"/>
      <c r="CQ689" s="359"/>
      <c r="CR689" s="359"/>
      <c r="CS689" s="359"/>
      <c r="CT689" s="359"/>
      <c r="CU689" s="359"/>
      <c r="CV689" s="359"/>
      <c r="CW689" s="359"/>
      <c r="CX689" s="359"/>
      <c r="CY689" s="359"/>
      <c r="CZ689" s="359"/>
    </row>
    <row r="690" s="363" customFormat="true" ht="25.15" customHeight="true" x14ac:dyDescent="0.2">
      <c r="C690" s="1049"/>
      <c r="D690" s="1050"/>
      <c r="E690" s="605"/>
      <c r="F690" s="605"/>
      <c r="G690" s="605"/>
      <c r="H690" s="1050" t="s">
        <v>548</v>
      </c>
      <c r="I690" s="1050"/>
      <c r="J690" s="876">
        <v>-2.8238682165283188E-2</v>
      </c>
      <c r="K690" s="605"/>
      <c r="L690" s="605"/>
      <c r="M690" s="1050" t="s">
        <v>548</v>
      </c>
      <c r="N690" s="1050"/>
      <c r="O690" s="877">
        <v>-2.3094227593168312E-2</v>
      </c>
      <c r="P690" s="605"/>
      <c r="Q690" s="605"/>
      <c r="AW690" s="356"/>
      <c r="AX690" s="356"/>
      <c r="AY690" s="356"/>
      <c r="AZ690" s="356"/>
      <c r="BA690" s="359"/>
      <c r="BB690" s="409"/>
      <c r="BC690" s="359"/>
      <c r="BD690" s="359"/>
      <c r="BE690" s="359"/>
      <c r="BF690" s="359"/>
      <c r="BG690" s="359"/>
      <c r="BH690" s="359"/>
      <c r="BI690" s="359"/>
      <c r="BJ690" s="359"/>
      <c r="BK690" s="359"/>
      <c r="BL690" s="359"/>
      <c r="BM690" s="359"/>
      <c r="BN690" s="359"/>
      <c r="BO690" s="359"/>
      <c r="BP690" s="359"/>
      <c r="BQ690" s="359"/>
      <c r="BR690" s="359"/>
      <c r="BS690" s="359"/>
      <c r="BT690" s="359"/>
      <c r="BU690" s="359"/>
      <c r="BV690" s="359"/>
      <c r="BW690" s="359"/>
      <c r="BX690" s="359"/>
      <c r="BY690" s="359"/>
      <c r="BZ690" s="359"/>
      <c r="CA690" s="359"/>
      <c r="CB690" s="359"/>
      <c r="CC690" s="359"/>
      <c r="CD690" s="359"/>
      <c r="CE690" s="359"/>
      <c r="CF690" s="359"/>
      <c r="CG690" s="359"/>
      <c r="CH690" s="359"/>
      <c r="CI690" s="359"/>
      <c r="CJ690" s="359"/>
      <c r="CK690" s="359"/>
      <c r="CL690" s="359"/>
      <c r="CM690" s="359"/>
      <c r="CN690" s="359"/>
      <c r="CO690" s="359"/>
      <c r="CP690" s="359"/>
      <c r="CQ690" s="359"/>
      <c r="CR690" s="359"/>
      <c r="CS690" s="359"/>
      <c r="CT690" s="359"/>
      <c r="CU690" s="359"/>
      <c r="CV690" s="359"/>
      <c r="CW690" s="359"/>
      <c r="CX690" s="359"/>
      <c r="CY690" s="359"/>
      <c r="CZ690" s="359"/>
    </row>
    <row r="691" s="363" customFormat="true" ht="25.15" customHeight="true" x14ac:dyDescent="0.2">
      <c r="C691" s="1049"/>
      <c r="D691" s="1050"/>
      <c r="E691" s="605"/>
      <c r="F691" s="605"/>
      <c r="G691" s="605"/>
      <c r="H691" s="1050" t="s">
        <v>535</v>
      </c>
      <c r="I691" s="1050"/>
      <c r="J691" s="876">
        <v>-3.2335371232024353E-2</v>
      </c>
      <c r="K691" s="605"/>
      <c r="L691" s="605"/>
      <c r="M691" s="1050" t="s">
        <v>535</v>
      </c>
      <c r="N691" s="1050"/>
      <c r="O691" s="877">
        <v>-3.4731733373636504E-2</v>
      </c>
      <c r="P691" s="605"/>
      <c r="Q691" s="605"/>
      <c r="AW691" s="356"/>
      <c r="AX691" s="356"/>
      <c r="AY691" s="356"/>
      <c r="AZ691" s="356"/>
      <c r="BA691" s="359"/>
      <c r="BB691" s="409"/>
      <c r="BC691" s="359"/>
      <c r="BD691" s="359"/>
      <c r="BE691" s="359"/>
      <c r="BF691" s="359"/>
      <c r="BG691" s="359"/>
      <c r="BH691" s="359"/>
      <c r="BI691" s="359"/>
      <c r="BJ691" s="359"/>
      <c r="BK691" s="359"/>
      <c r="BL691" s="359"/>
      <c r="BM691" s="359"/>
      <c r="BN691" s="359"/>
      <c r="BO691" s="359"/>
      <c r="BP691" s="359"/>
      <c r="BQ691" s="359"/>
      <c r="BR691" s="359"/>
      <c r="BS691" s="359"/>
      <c r="BT691" s="359"/>
      <c r="BU691" s="359"/>
      <c r="BV691" s="359"/>
      <c r="BW691" s="359"/>
      <c r="BX691" s="359"/>
      <c r="BY691" s="359"/>
      <c r="BZ691" s="359"/>
      <c r="CA691" s="359"/>
      <c r="CB691" s="359"/>
      <c r="CC691" s="359"/>
      <c r="CD691" s="359"/>
      <c r="CE691" s="359"/>
      <c r="CF691" s="359"/>
      <c r="CG691" s="359"/>
      <c r="CH691" s="359"/>
      <c r="CI691" s="359"/>
      <c r="CJ691" s="359"/>
      <c r="CK691" s="359"/>
      <c r="CL691" s="359"/>
      <c r="CM691" s="359"/>
      <c r="CN691" s="359"/>
      <c r="CO691" s="359"/>
      <c r="CP691" s="359"/>
      <c r="CQ691" s="359"/>
      <c r="CR691" s="359"/>
      <c r="CS691" s="359"/>
      <c r="CT691" s="359"/>
      <c r="CU691" s="359"/>
      <c r="CV691" s="359"/>
      <c r="CW691" s="359"/>
      <c r="CX691" s="359"/>
      <c r="CY691" s="359"/>
      <c r="CZ691" s="359"/>
    </row>
    <row r="692" s="363" customFormat="true" ht="25.15" customHeight="true" x14ac:dyDescent="0.2">
      <c r="C692" s="1049"/>
      <c r="D692" s="1050"/>
      <c r="E692" s="605"/>
      <c r="F692" s="605"/>
      <c r="G692" s="605"/>
      <c r="H692" s="1050" t="s">
        <v>518</v>
      </c>
      <c r="I692" s="1050"/>
      <c r="J692" s="876">
        <v>6.662534110669853E-2</v>
      </c>
      <c r="K692" s="605"/>
      <c r="L692" s="605"/>
      <c r="M692" s="1050" t="s">
        <v>518</v>
      </c>
      <c r="N692" s="1050"/>
      <c r="O692" s="877">
        <v>5.7453676641161897E-2</v>
      </c>
      <c r="P692" s="605"/>
      <c r="Q692" s="605"/>
      <c r="AW692" s="356"/>
      <c r="AX692" s="356"/>
      <c r="AY692" s="356"/>
      <c r="AZ692" s="356"/>
      <c r="BA692" s="359"/>
      <c r="BB692" s="409"/>
      <c r="BC692" s="359"/>
      <c r="BD692" s="359"/>
      <c r="BE692" s="359"/>
      <c r="BF692" s="359"/>
      <c r="BG692" s="359"/>
      <c r="BH692" s="359"/>
      <c r="BI692" s="359"/>
      <c r="BJ692" s="359"/>
      <c r="BK692" s="359"/>
      <c r="BL692" s="359"/>
      <c r="BM692" s="359"/>
      <c r="BN692" s="359"/>
      <c r="BO692" s="359"/>
      <c r="BP692" s="359"/>
      <c r="BQ692" s="359"/>
      <c r="BR692" s="359"/>
      <c r="BS692" s="359"/>
      <c r="BT692" s="359"/>
      <c r="BU692" s="359"/>
      <c r="BV692" s="359"/>
      <c r="BW692" s="359"/>
      <c r="BX692" s="359"/>
      <c r="BY692" s="359"/>
      <c r="BZ692" s="359"/>
      <c r="CA692" s="359"/>
      <c r="CB692" s="359"/>
      <c r="CC692" s="359"/>
      <c r="CD692" s="359"/>
      <c r="CE692" s="359"/>
      <c r="CF692" s="359"/>
      <c r="CG692" s="359"/>
      <c r="CH692" s="359"/>
      <c r="CI692" s="359"/>
      <c r="CJ692" s="359"/>
      <c r="CK692" s="359"/>
      <c r="CL692" s="359"/>
      <c r="CM692" s="359"/>
      <c r="CN692" s="359"/>
      <c r="CO692" s="359"/>
      <c r="CP692" s="359"/>
      <c r="CQ692" s="359"/>
      <c r="CR692" s="359"/>
      <c r="CS692" s="359"/>
      <c r="CT692" s="359"/>
      <c r="CU692" s="359"/>
      <c r="CV692" s="359"/>
      <c r="CW692" s="359"/>
      <c r="CX692" s="359"/>
      <c r="CY692" s="359"/>
      <c r="CZ692" s="359"/>
    </row>
    <row r="693" s="363" customFormat="true" ht="25.15" customHeight="true" x14ac:dyDescent="0.2">
      <c r="C693" s="1049"/>
      <c r="D693" s="1050"/>
      <c r="E693" s="605"/>
      <c r="F693" s="605"/>
      <c r="G693" s="605"/>
      <c r="H693" s="1050" t="s">
        <v>529</v>
      </c>
      <c r="I693" s="1050"/>
      <c r="J693" s="876">
        <v>-5.1609442237686931E-2</v>
      </c>
      <c r="K693" s="605"/>
      <c r="L693" s="605"/>
      <c r="M693" s="1050" t="s">
        <v>529</v>
      </c>
      <c r="N693" s="1050"/>
      <c r="O693" s="877">
        <v>-3.8490883167224155E-2</v>
      </c>
      <c r="P693" s="605"/>
      <c r="Q693" s="605"/>
      <c r="AW693" s="356"/>
      <c r="AX693" s="356"/>
      <c r="AY693" s="356"/>
      <c r="AZ693" s="356"/>
      <c r="BA693" s="359"/>
      <c r="BB693" s="409"/>
      <c r="BC693" s="359"/>
      <c r="BD693" s="359"/>
      <c r="BE693" s="359"/>
      <c r="BF693" s="359"/>
      <c r="BG693" s="359"/>
      <c r="BH693" s="359"/>
      <c r="BI693" s="359"/>
      <c r="BJ693" s="359"/>
      <c r="BK693" s="359"/>
      <c r="BL693" s="359"/>
      <c r="BM693" s="359"/>
      <c r="BN693" s="359"/>
      <c r="BO693" s="359"/>
      <c r="BP693" s="359"/>
      <c r="BQ693" s="359"/>
      <c r="BR693" s="359"/>
      <c r="BS693" s="359"/>
      <c r="BT693" s="359"/>
      <c r="BU693" s="359"/>
      <c r="BV693" s="359"/>
      <c r="BW693" s="359"/>
      <c r="BX693" s="359"/>
      <c r="BY693" s="359"/>
      <c r="BZ693" s="359"/>
      <c r="CA693" s="359"/>
      <c r="CB693" s="359"/>
      <c r="CC693" s="359"/>
      <c r="CD693" s="359"/>
      <c r="CE693" s="359"/>
      <c r="CF693" s="359"/>
      <c r="CG693" s="359"/>
      <c r="CH693" s="359"/>
      <c r="CI693" s="359"/>
      <c r="CJ693" s="359"/>
      <c r="CK693" s="359"/>
      <c r="CL693" s="359"/>
      <c r="CM693" s="359"/>
      <c r="CN693" s="359"/>
      <c r="CO693" s="359"/>
      <c r="CP693" s="359"/>
      <c r="CQ693" s="359"/>
      <c r="CR693" s="359"/>
      <c r="CS693" s="359"/>
      <c r="CT693" s="359"/>
      <c r="CU693" s="359"/>
      <c r="CV693" s="359"/>
      <c r="CW693" s="359"/>
      <c r="CX693" s="359"/>
      <c r="CY693" s="359"/>
      <c r="CZ693" s="359"/>
    </row>
    <row r="694" s="363" customFormat="true" ht="25.15" customHeight="true" x14ac:dyDescent="0.2">
      <c r="C694" s="1049"/>
      <c r="D694" s="1050"/>
      <c r="E694" s="605"/>
      <c r="F694" s="605"/>
      <c r="G694" s="605"/>
      <c r="H694" s="1050" t="s">
        <v>534</v>
      </c>
      <c r="I694" s="1050"/>
      <c r="J694" s="876">
        <v>-3.0130506399176357E-2</v>
      </c>
      <c r="K694" s="605"/>
      <c r="L694" s="605"/>
      <c r="M694" s="1050" t="s">
        <v>534</v>
      </c>
      <c r="N694" s="1050"/>
      <c r="O694" s="877">
        <v>-2.7645154294768961E-2</v>
      </c>
      <c r="P694" s="605"/>
      <c r="Q694" s="605"/>
      <c r="AW694" s="356"/>
      <c r="AX694" s="356"/>
      <c r="AY694" s="356"/>
      <c r="AZ694" s="356"/>
      <c r="BA694" s="359"/>
      <c r="BB694" s="409"/>
      <c r="BC694" s="359"/>
      <c r="BD694" s="359"/>
      <c r="BE694" s="359"/>
      <c r="BF694" s="359"/>
      <c r="BG694" s="359"/>
      <c r="BH694" s="359"/>
      <c r="BI694" s="359"/>
      <c r="BJ694" s="359"/>
      <c r="BK694" s="359"/>
      <c r="BL694" s="359"/>
      <c r="BM694" s="359"/>
      <c r="BN694" s="359"/>
      <c r="BO694" s="359"/>
      <c r="BP694" s="359"/>
      <c r="BQ694" s="359"/>
      <c r="BR694" s="359"/>
      <c r="BS694" s="359"/>
      <c r="BT694" s="359"/>
      <c r="BU694" s="359"/>
      <c r="BV694" s="359"/>
      <c r="BW694" s="359"/>
      <c r="BX694" s="359"/>
      <c r="BY694" s="359"/>
      <c r="BZ694" s="359"/>
      <c r="CA694" s="359"/>
      <c r="CB694" s="359"/>
      <c r="CC694" s="359"/>
      <c r="CD694" s="359"/>
      <c r="CE694" s="359"/>
      <c r="CF694" s="359"/>
      <c r="CG694" s="359"/>
      <c r="CH694" s="359"/>
      <c r="CI694" s="359"/>
      <c r="CJ694" s="359"/>
      <c r="CK694" s="359"/>
      <c r="CL694" s="359"/>
      <c r="CM694" s="359"/>
      <c r="CN694" s="359"/>
      <c r="CO694" s="359"/>
      <c r="CP694" s="359"/>
      <c r="CQ694" s="359"/>
      <c r="CR694" s="359"/>
      <c r="CS694" s="359"/>
      <c r="CT694" s="359"/>
      <c r="CU694" s="359"/>
      <c r="CV694" s="359"/>
      <c r="CW694" s="359"/>
      <c r="CX694" s="359"/>
      <c r="CY694" s="359"/>
      <c r="CZ694" s="359"/>
    </row>
    <row r="695" s="363" customFormat="true" ht="25.15" customHeight="true" x14ac:dyDescent="0.2">
      <c r="C695" s="1049"/>
      <c r="D695" s="1050"/>
      <c r="E695" s="605"/>
      <c r="F695" s="605"/>
      <c r="G695" s="605"/>
      <c r="H695" s="1050" t="s">
        <v>553</v>
      </c>
      <c r="I695" s="1050"/>
      <c r="J695" s="876">
        <v>-2.9040354447733265E-2</v>
      </c>
      <c r="K695" s="605"/>
      <c r="L695" s="605"/>
      <c r="M695" s="1050" t="s">
        <v>553</v>
      </c>
      <c r="N695" s="1050"/>
      <c r="O695" s="877">
        <v>-2.8832362729586447E-2</v>
      </c>
      <c r="P695" s="605"/>
      <c r="Q695" s="605"/>
      <c r="AW695" s="356"/>
      <c r="AX695" s="356"/>
      <c r="AY695" s="356"/>
      <c r="AZ695" s="356"/>
      <c r="BA695" s="359"/>
      <c r="BB695" s="409"/>
      <c r="BC695" s="359"/>
      <c r="BD695" s="359"/>
      <c r="BE695" s="359"/>
      <c r="BF695" s="359"/>
      <c r="BG695" s="359"/>
      <c r="BH695" s="359"/>
      <c r="BI695" s="359"/>
      <c r="BJ695" s="359"/>
      <c r="BK695" s="359"/>
      <c r="BL695" s="359"/>
      <c r="BM695" s="359"/>
      <c r="BN695" s="359"/>
      <c r="BO695" s="359"/>
      <c r="BP695" s="359"/>
      <c r="BQ695" s="359"/>
      <c r="BR695" s="359"/>
      <c r="BS695" s="359"/>
      <c r="BT695" s="359"/>
      <c r="BU695" s="359"/>
      <c r="BV695" s="359"/>
      <c r="BW695" s="359"/>
      <c r="BX695" s="359"/>
      <c r="BY695" s="359"/>
      <c r="BZ695" s="359"/>
      <c r="CA695" s="359"/>
      <c r="CB695" s="359"/>
      <c r="CC695" s="359"/>
      <c r="CD695" s="359"/>
      <c r="CE695" s="359"/>
      <c r="CF695" s="359"/>
      <c r="CG695" s="359"/>
      <c r="CH695" s="359"/>
      <c r="CI695" s="359"/>
      <c r="CJ695" s="359"/>
      <c r="CK695" s="359"/>
      <c r="CL695" s="359"/>
      <c r="CM695" s="359"/>
      <c r="CN695" s="359"/>
      <c r="CO695" s="359"/>
      <c r="CP695" s="359"/>
      <c r="CQ695" s="359"/>
      <c r="CR695" s="359"/>
      <c r="CS695" s="359"/>
      <c r="CT695" s="359"/>
      <c r="CU695" s="359"/>
      <c r="CV695" s="359"/>
      <c r="CW695" s="359"/>
      <c r="CX695" s="359"/>
      <c r="CY695" s="359"/>
      <c r="CZ695" s="359"/>
    </row>
    <row r="696" s="363" customFormat="true" ht="25.15" customHeight="true" x14ac:dyDescent="0.2">
      <c r="C696" s="1049"/>
      <c r="D696" s="1050"/>
      <c r="E696" s="605"/>
      <c r="F696" s="605"/>
      <c r="G696" s="605"/>
      <c r="H696" s="1050" t="s">
        <v>536</v>
      </c>
      <c r="I696" s="1050"/>
      <c r="J696" s="876">
        <v>6.0221868883932383E-2</v>
      </c>
      <c r="K696" s="605"/>
      <c r="L696" s="605"/>
      <c r="M696" s="1050" t="s">
        <v>536</v>
      </c>
      <c r="N696" s="1050"/>
      <c r="O696" s="877">
        <v>3.7728928032440379E-2</v>
      </c>
      <c r="P696" s="605"/>
      <c r="Q696" s="605"/>
      <c r="AW696" s="356"/>
      <c r="AX696" s="356"/>
      <c r="AY696" s="356"/>
      <c r="AZ696" s="356"/>
      <c r="BA696" s="359"/>
      <c r="BB696" s="409"/>
      <c r="BC696" s="359"/>
      <c r="BD696" s="359"/>
      <c r="BE696" s="359"/>
      <c r="BF696" s="359"/>
      <c r="BG696" s="359"/>
      <c r="BH696" s="359"/>
      <c r="BI696" s="359"/>
      <c r="BJ696" s="359"/>
      <c r="BK696" s="359"/>
      <c r="BL696" s="359"/>
      <c r="BM696" s="359"/>
      <c r="BN696" s="359"/>
      <c r="BO696" s="359"/>
      <c r="BP696" s="359"/>
      <c r="BQ696" s="359"/>
      <c r="BR696" s="359"/>
      <c r="BS696" s="359"/>
      <c r="BT696" s="359"/>
      <c r="BU696" s="359"/>
      <c r="BV696" s="359"/>
      <c r="BW696" s="359"/>
      <c r="BX696" s="359"/>
      <c r="BY696" s="359"/>
      <c r="BZ696" s="359"/>
      <c r="CA696" s="359"/>
      <c r="CB696" s="359"/>
      <c r="CC696" s="359"/>
      <c r="CD696" s="359"/>
      <c r="CE696" s="359"/>
      <c r="CF696" s="359"/>
      <c r="CG696" s="359"/>
      <c r="CH696" s="359"/>
      <c r="CI696" s="359"/>
      <c r="CJ696" s="359"/>
      <c r="CK696" s="359"/>
      <c r="CL696" s="359"/>
      <c r="CM696" s="359"/>
      <c r="CN696" s="359"/>
      <c r="CO696" s="359"/>
      <c r="CP696" s="359"/>
      <c r="CQ696" s="359"/>
      <c r="CR696" s="359"/>
      <c r="CS696" s="359"/>
      <c r="CT696" s="359"/>
      <c r="CU696" s="359"/>
      <c r="CV696" s="359"/>
      <c r="CW696" s="359"/>
      <c r="CX696" s="359"/>
      <c r="CY696" s="359"/>
      <c r="CZ696" s="359"/>
    </row>
    <row r="697" s="363" customFormat="true" ht="25.15" customHeight="true" x14ac:dyDescent="0.2">
      <c r="C697" s="1049"/>
      <c r="D697" s="1050"/>
      <c r="E697" s="605"/>
      <c r="F697" s="605"/>
      <c r="G697" s="605"/>
      <c r="H697" s="1050" t="s">
        <v>532</v>
      </c>
      <c r="I697" s="1050"/>
      <c r="J697" s="876">
        <v>-3.5049204649303951E-2</v>
      </c>
      <c r="K697" s="605"/>
      <c r="L697" s="605"/>
      <c r="M697" s="1050" t="s">
        <v>532</v>
      </c>
      <c r="N697" s="1050"/>
      <c r="O697" s="877">
        <v>-1.3431999213242021E-2</v>
      </c>
      <c r="P697" s="605"/>
      <c r="Q697" s="605"/>
      <c r="AW697" s="356"/>
      <c r="AX697" s="356"/>
      <c r="AY697" s="356"/>
      <c r="AZ697" s="356"/>
      <c r="BA697" s="359"/>
      <c r="BB697" s="409"/>
      <c r="BC697" s="359"/>
      <c r="BD697" s="359"/>
      <c r="BE697" s="359"/>
      <c r="BF697" s="359"/>
      <c r="BG697" s="359"/>
      <c r="BH697" s="359"/>
      <c r="BI697" s="359"/>
      <c r="BJ697" s="359"/>
      <c r="BK697" s="359"/>
      <c r="BL697" s="359"/>
      <c r="BM697" s="359"/>
      <c r="BN697" s="359"/>
      <c r="BO697" s="359"/>
      <c r="BP697" s="359"/>
      <c r="BQ697" s="359"/>
      <c r="BR697" s="359"/>
      <c r="BS697" s="359"/>
      <c r="BT697" s="359"/>
      <c r="BU697" s="359"/>
      <c r="BV697" s="359"/>
      <c r="BW697" s="359"/>
      <c r="BX697" s="359"/>
      <c r="BY697" s="359"/>
      <c r="BZ697" s="359"/>
      <c r="CA697" s="359"/>
      <c r="CB697" s="359"/>
      <c r="CC697" s="359"/>
      <c r="CD697" s="359"/>
      <c r="CE697" s="359"/>
      <c r="CF697" s="359"/>
      <c r="CG697" s="359"/>
      <c r="CH697" s="359"/>
      <c r="CI697" s="359"/>
      <c r="CJ697" s="359"/>
      <c r="CK697" s="359"/>
      <c r="CL697" s="359"/>
      <c r="CM697" s="359"/>
      <c r="CN697" s="359"/>
      <c r="CO697" s="359"/>
      <c r="CP697" s="359"/>
      <c r="CQ697" s="359"/>
      <c r="CR697" s="359"/>
      <c r="CS697" s="359"/>
      <c r="CT697" s="359"/>
      <c r="CU697" s="359"/>
      <c r="CV697" s="359"/>
      <c r="CW697" s="359"/>
      <c r="CX697" s="359"/>
      <c r="CY697" s="359"/>
      <c r="CZ697" s="359"/>
    </row>
    <row r="698" s="363" customFormat="true" ht="25.15" customHeight="true" x14ac:dyDescent="0.2">
      <c r="C698" s="1049"/>
      <c r="D698" s="1050"/>
      <c r="E698" s="605"/>
      <c r="F698" s="605"/>
      <c r="G698" s="605"/>
      <c r="H698" s="1050" t="s">
        <v>538</v>
      </c>
      <c r="I698" s="1050"/>
      <c r="J698" s="876">
        <v>-3.6660802865463152E-2</v>
      </c>
      <c r="K698" s="605"/>
      <c r="L698" s="605"/>
      <c r="M698" s="1050" t="s">
        <v>538</v>
      </c>
      <c r="N698" s="1050"/>
      <c r="O698" s="877">
        <v>-1.5061391292480176E-2</v>
      </c>
      <c r="P698" s="605"/>
      <c r="Q698" s="605"/>
      <c r="AW698" s="356"/>
      <c r="AX698" s="356"/>
      <c r="AY698" s="356"/>
      <c r="AZ698" s="356"/>
      <c r="BA698" s="359"/>
      <c r="BB698" s="409"/>
      <c r="BC698" s="359"/>
      <c r="BD698" s="359"/>
      <c r="BE698" s="359"/>
      <c r="BF698" s="359"/>
      <c r="BG698" s="359"/>
      <c r="BH698" s="359"/>
      <c r="BI698" s="359"/>
      <c r="BJ698" s="359"/>
      <c r="BK698" s="359"/>
      <c r="BL698" s="359"/>
      <c r="BM698" s="359"/>
      <c r="BN698" s="359"/>
      <c r="BO698" s="359"/>
      <c r="BP698" s="359"/>
      <c r="BQ698" s="359"/>
      <c r="BR698" s="359"/>
      <c r="BS698" s="359"/>
      <c r="BT698" s="359"/>
      <c r="BU698" s="359"/>
      <c r="BV698" s="359"/>
      <c r="BW698" s="359"/>
      <c r="BX698" s="359"/>
      <c r="BY698" s="359"/>
      <c r="BZ698" s="359"/>
      <c r="CA698" s="359"/>
      <c r="CB698" s="359"/>
      <c r="CC698" s="359"/>
      <c r="CD698" s="359"/>
      <c r="CE698" s="359"/>
      <c r="CF698" s="359"/>
      <c r="CG698" s="359"/>
      <c r="CH698" s="359"/>
      <c r="CI698" s="359"/>
      <c r="CJ698" s="359"/>
      <c r="CK698" s="359"/>
      <c r="CL698" s="359"/>
      <c r="CM698" s="359"/>
      <c r="CN698" s="359"/>
      <c r="CO698" s="359"/>
      <c r="CP698" s="359"/>
      <c r="CQ698" s="359"/>
      <c r="CR698" s="359"/>
      <c r="CS698" s="359"/>
      <c r="CT698" s="359"/>
      <c r="CU698" s="359"/>
      <c r="CV698" s="359"/>
      <c r="CW698" s="359"/>
      <c r="CX698" s="359"/>
      <c r="CY698" s="359"/>
      <c r="CZ698" s="359"/>
    </row>
    <row r="699" s="363" customFormat="true" ht="25.15" customHeight="true" x14ac:dyDescent="0.2">
      <c r="C699" s="1049"/>
      <c r="D699" s="1050"/>
      <c r="E699" s="605"/>
      <c r="F699" s="605"/>
      <c r="G699" s="605"/>
      <c r="H699" s="1050" t="s">
        <v>569</v>
      </c>
      <c r="I699" s="1050"/>
      <c r="J699" s="876">
        <v>-2.0369005397825227E-2</v>
      </c>
      <c r="K699" s="605"/>
      <c r="L699" s="605"/>
      <c r="M699" s="1050" t="s">
        <v>569</v>
      </c>
      <c r="N699" s="1050"/>
      <c r="O699" s="877">
        <v>-1.6920676068717565E-2</v>
      </c>
      <c r="P699" s="605"/>
      <c r="Q699" s="605"/>
      <c r="AW699" s="356"/>
      <c r="AX699" s="356"/>
      <c r="AY699" s="356"/>
      <c r="AZ699" s="356"/>
      <c r="BA699" s="359"/>
      <c r="BB699" s="409"/>
      <c r="BC699" s="359"/>
      <c r="BD699" s="359"/>
      <c r="BE699" s="359"/>
      <c r="BF699" s="359"/>
      <c r="BG699" s="359"/>
      <c r="BH699" s="359"/>
      <c r="BI699" s="359"/>
      <c r="BJ699" s="359"/>
      <c r="BK699" s="359"/>
      <c r="BL699" s="359"/>
      <c r="BM699" s="359"/>
      <c r="BN699" s="359"/>
      <c r="BO699" s="359"/>
      <c r="BP699" s="359"/>
      <c r="BQ699" s="359"/>
      <c r="BR699" s="359"/>
      <c r="BS699" s="359"/>
      <c r="BT699" s="359"/>
      <c r="BU699" s="359"/>
      <c r="BV699" s="359"/>
      <c r="BW699" s="359"/>
      <c r="BX699" s="359"/>
      <c r="BY699" s="359"/>
      <c r="BZ699" s="359"/>
      <c r="CA699" s="359"/>
      <c r="CB699" s="359"/>
      <c r="CC699" s="359"/>
      <c r="CD699" s="359"/>
      <c r="CE699" s="359"/>
      <c r="CF699" s="359"/>
      <c r="CG699" s="359"/>
      <c r="CH699" s="359"/>
      <c r="CI699" s="359"/>
      <c r="CJ699" s="359"/>
      <c r="CK699" s="359"/>
      <c r="CL699" s="359"/>
      <c r="CM699" s="359"/>
      <c r="CN699" s="359"/>
      <c r="CO699" s="359"/>
      <c r="CP699" s="359"/>
      <c r="CQ699" s="359"/>
      <c r="CR699" s="359"/>
      <c r="CS699" s="359"/>
      <c r="CT699" s="359"/>
      <c r="CU699" s="359"/>
      <c r="CV699" s="359"/>
      <c r="CW699" s="359"/>
      <c r="CX699" s="359"/>
      <c r="CY699" s="359"/>
      <c r="CZ699" s="359"/>
    </row>
    <row r="700" s="363" customFormat="true" ht="25.15" customHeight="true" x14ac:dyDescent="0.2">
      <c r="C700" s="1049"/>
      <c r="D700" s="1050"/>
      <c r="E700" s="605"/>
      <c r="F700" s="605"/>
      <c r="G700" s="605"/>
      <c r="H700" s="1050" t="s">
        <v>591</v>
      </c>
      <c r="I700" s="1050"/>
      <c r="J700" s="876">
        <v>3.1993660102219754E-2</v>
      </c>
      <c r="K700" s="605"/>
      <c r="L700" s="605"/>
      <c r="M700" s="1050" t="s">
        <v>591</v>
      </c>
      <c r="N700" s="1050"/>
      <c r="O700" s="877">
        <v>1.6010574165749079E-3</v>
      </c>
      <c r="P700" s="605"/>
      <c r="Q700" s="605"/>
      <c r="AW700" s="356"/>
      <c r="AX700" s="356"/>
      <c r="AY700" s="356"/>
      <c r="AZ700" s="356"/>
      <c r="BA700" s="359"/>
      <c r="BB700" s="409"/>
      <c r="BC700" s="359"/>
      <c r="BD700" s="359"/>
      <c r="BE700" s="359"/>
      <c r="BF700" s="359"/>
      <c r="BG700" s="359"/>
      <c r="BH700" s="359"/>
      <c r="BI700" s="359"/>
      <c r="BJ700" s="359"/>
      <c r="BK700" s="359"/>
      <c r="BL700" s="359"/>
      <c r="BM700" s="359"/>
      <c r="BN700" s="359"/>
      <c r="BO700" s="359"/>
      <c r="BP700" s="359"/>
      <c r="BQ700" s="359"/>
      <c r="BR700" s="359"/>
      <c r="BS700" s="359"/>
      <c r="BT700" s="359"/>
      <c r="BU700" s="359"/>
      <c r="BV700" s="359"/>
      <c r="BW700" s="359"/>
      <c r="BX700" s="359"/>
      <c r="BY700" s="359"/>
      <c r="BZ700" s="359"/>
      <c r="CA700" s="359"/>
      <c r="CB700" s="359"/>
      <c r="CC700" s="359"/>
      <c r="CD700" s="359"/>
      <c r="CE700" s="359"/>
      <c r="CF700" s="359"/>
      <c r="CG700" s="359"/>
      <c r="CH700" s="359"/>
      <c r="CI700" s="359"/>
      <c r="CJ700" s="359"/>
      <c r="CK700" s="359"/>
      <c r="CL700" s="359"/>
      <c r="CM700" s="359"/>
      <c r="CN700" s="359"/>
      <c r="CO700" s="359"/>
      <c r="CP700" s="359"/>
      <c r="CQ700" s="359"/>
      <c r="CR700" s="359"/>
      <c r="CS700" s="359"/>
      <c r="CT700" s="359"/>
      <c r="CU700" s="359"/>
      <c r="CV700" s="359"/>
      <c r="CW700" s="359"/>
      <c r="CX700" s="359"/>
      <c r="CY700" s="359"/>
      <c r="CZ700" s="359"/>
    </row>
    <row r="701" ht="25.15" customHeight="true" x14ac:dyDescent="0.2">
      <c r="C701" s="1050"/>
      <c r="D701" s="1050"/>
      <c r="E701" s="605"/>
      <c r="F701" s="605"/>
      <c r="G701" s="605"/>
      <c r="H701" s="1050" t="s">
        <v>597</v>
      </c>
      <c r="I701" s="1050"/>
      <c r="J701" s="876">
        <v>-1.4543099218042182E-2</v>
      </c>
      <c r="K701" s="605"/>
      <c r="L701" s="605"/>
      <c r="M701" s="1050" t="s">
        <v>597</v>
      </c>
      <c r="N701" s="1050"/>
      <c r="O701" s="877">
        <v>-4.0815246639552757E-3</v>
      </c>
      <c r="P701" s="605"/>
      <c r="Q701" s="605"/>
      <c r="BA701" s="359"/>
      <c r="BB701" s="409"/>
      <c r="BC701" s="359"/>
      <c r="BD701" s="359"/>
      <c r="BE701" s="359"/>
      <c r="BF701" s="359"/>
      <c r="BG701" s="359"/>
      <c r="BH701" s="359"/>
      <c r="BI701" s="359"/>
      <c r="BJ701" s="359"/>
      <c r="BK701" s="359"/>
      <c r="BL701" s="359"/>
      <c r="BM701" s="359"/>
      <c r="BN701" s="359"/>
      <c r="BO701" s="359"/>
      <c r="BP701" s="359"/>
      <c r="BQ701" s="359"/>
      <c r="BR701" s="359"/>
      <c r="BS701" s="359"/>
      <c r="BT701" s="359"/>
      <c r="BU701" s="359"/>
      <c r="BV701" s="359"/>
      <c r="BW701" s="359"/>
      <c r="BX701" s="359"/>
      <c r="BY701" s="359"/>
      <c r="BZ701" s="359"/>
      <c r="CA701" s="359"/>
      <c r="CB701" s="359"/>
      <c r="CC701" s="359"/>
      <c r="CD701" s="359"/>
      <c r="CE701" s="359"/>
      <c r="CF701" s="359"/>
      <c r="CG701" s="359"/>
      <c r="CH701" s="359"/>
      <c r="CI701" s="359"/>
      <c r="CJ701" s="359"/>
      <c r="CK701" s="359"/>
      <c r="CL701" s="359"/>
      <c r="CM701" s="359"/>
      <c r="CN701" s="359"/>
      <c r="CO701" s="359"/>
      <c r="CP701" s="359"/>
      <c r="CQ701" s="359"/>
      <c r="CR701" s="359"/>
      <c r="CS701" s="359"/>
      <c r="CT701" s="359"/>
      <c r="CU701" s="359"/>
      <c r="CV701" s="359"/>
      <c r="CW701" s="359"/>
      <c r="CX701" s="359"/>
      <c r="CY701" s="359"/>
      <c r="CZ701" s="359"/>
    </row>
    <row r="702" ht="25.15" customHeight="true" x14ac:dyDescent="0.2">
      <c r="C702" s="1050"/>
      <c r="D702" s="1050"/>
      <c r="E702" s="605"/>
      <c r="F702" s="605"/>
      <c r="G702" s="605"/>
      <c r="H702" s="1050" t="s">
        <v>596</v>
      </c>
      <c r="I702" s="1050"/>
      <c r="J702" s="876">
        <v>-1.9912822425048209E-2</v>
      </c>
      <c r="K702" s="605"/>
      <c r="L702" s="605"/>
      <c r="M702" s="1050" t="s">
        <v>596</v>
      </c>
      <c r="N702" s="1050"/>
      <c r="O702" s="877">
        <v>-3.8483327880929545E-3</v>
      </c>
      <c r="P702" s="605"/>
      <c r="Q702" s="605"/>
      <c r="BA702" s="359"/>
      <c r="BB702" s="409"/>
      <c r="BC702" s="359"/>
      <c r="BD702" s="359"/>
      <c r="BE702" s="359"/>
      <c r="BF702" s="359"/>
      <c r="BG702" s="359"/>
      <c r="BH702" s="359"/>
      <c r="BI702" s="359"/>
      <c r="BJ702" s="359"/>
      <c r="BK702" s="359"/>
      <c r="BL702" s="359"/>
      <c r="BM702" s="359"/>
      <c r="BN702" s="359"/>
      <c r="BO702" s="359"/>
      <c r="BP702" s="359"/>
      <c r="BQ702" s="359"/>
      <c r="BR702" s="359"/>
      <c r="BS702" s="359"/>
      <c r="BT702" s="359"/>
      <c r="BU702" s="359"/>
      <c r="BV702" s="359"/>
      <c r="BW702" s="359"/>
      <c r="BX702" s="359"/>
      <c r="BY702" s="359"/>
      <c r="BZ702" s="359"/>
      <c r="CA702" s="359"/>
      <c r="CB702" s="359"/>
      <c r="CC702" s="359"/>
      <c r="CD702" s="359"/>
      <c r="CE702" s="359"/>
      <c r="CF702" s="359"/>
      <c r="CG702" s="359"/>
      <c r="CH702" s="359"/>
      <c r="CI702" s="359"/>
      <c r="CJ702" s="359"/>
      <c r="CK702" s="359"/>
      <c r="CL702" s="359"/>
      <c r="CM702" s="359"/>
      <c r="CN702" s="359"/>
      <c r="CO702" s="359"/>
      <c r="CP702" s="359"/>
      <c r="CQ702" s="359"/>
      <c r="CR702" s="359"/>
      <c r="CS702" s="359"/>
      <c r="CT702" s="359"/>
      <c r="CU702" s="359"/>
      <c r="CV702" s="359"/>
      <c r="CW702" s="359"/>
      <c r="CX702" s="359"/>
      <c r="CY702" s="359"/>
      <c r="CZ702" s="359"/>
    </row>
    <row r="703" ht="25.15" customHeight="true" x14ac:dyDescent="0.2">
      <c r="C703" s="1050"/>
      <c r="D703" s="1050"/>
      <c r="E703" s="605"/>
      <c r="F703" s="605"/>
      <c r="G703" s="605"/>
      <c r="H703" s="1050" t="s">
        <v>595</v>
      </c>
      <c r="I703" s="1050"/>
      <c r="J703" s="879">
        <v>-2.010485175890693E-2</v>
      </c>
      <c r="K703" s="605"/>
      <c r="L703" s="605"/>
      <c r="M703" s="1050" t="s">
        <v>595</v>
      </c>
      <c r="N703" s="1050"/>
      <c r="O703" s="880">
        <v>5.7256291423488006E-3</v>
      </c>
      <c r="P703" s="605"/>
      <c r="Q703" s="605"/>
      <c r="BA703" s="359"/>
      <c r="BB703" s="409"/>
      <c r="BC703" s="359"/>
      <c r="BD703" s="359"/>
      <c r="BE703" s="359"/>
      <c r="BF703" s="359"/>
      <c r="BG703" s="359"/>
      <c r="BH703" s="359"/>
      <c r="BI703" s="359"/>
      <c r="BJ703" s="359"/>
      <c r="BK703" s="359"/>
      <c r="BL703" s="359"/>
      <c r="BM703" s="359"/>
      <c r="BN703" s="359"/>
      <c r="BO703" s="359"/>
      <c r="BP703" s="359"/>
      <c r="BQ703" s="359"/>
      <c r="BR703" s="359"/>
      <c r="BS703" s="359"/>
      <c r="BT703" s="359"/>
      <c r="BU703" s="359"/>
      <c r="BV703" s="359"/>
      <c r="BW703" s="359"/>
      <c r="BX703" s="359"/>
      <c r="BY703" s="359"/>
      <c r="BZ703" s="359"/>
      <c r="CA703" s="359"/>
      <c r="CB703" s="359"/>
      <c r="CC703" s="359"/>
      <c r="CD703" s="359"/>
      <c r="CE703" s="359"/>
      <c r="CF703" s="359"/>
      <c r="CG703" s="359"/>
      <c r="CH703" s="359"/>
      <c r="CI703" s="359"/>
      <c r="CJ703" s="359"/>
      <c r="CK703" s="359"/>
      <c r="CL703" s="359"/>
      <c r="CM703" s="359"/>
      <c r="CN703" s="359"/>
      <c r="CO703" s="359"/>
      <c r="CP703" s="359"/>
      <c r="CQ703" s="359"/>
      <c r="CR703" s="359"/>
      <c r="CS703" s="359"/>
      <c r="CT703" s="359"/>
      <c r="CU703" s="359"/>
      <c r="CV703" s="359"/>
      <c r="CW703" s="359"/>
      <c r="CX703" s="359"/>
      <c r="CY703" s="359"/>
      <c r="CZ703" s="359"/>
    </row>
    <row r="704" ht="25.15" customHeight="true" x14ac:dyDescent="0.2">
      <c r="C704" s="1050"/>
      <c r="D704" s="1050"/>
      <c r="E704" s="605"/>
      <c r="F704" s="605"/>
      <c r="G704" s="605"/>
      <c r="H704" s="1050"/>
      <c r="I704" s="1050"/>
      <c r="J704" s="605"/>
      <c r="K704" s="605"/>
      <c r="L704" s="605"/>
      <c r="M704" s="1050"/>
      <c r="N704" s="1050"/>
      <c r="O704" s="605"/>
      <c r="P704" s="605"/>
      <c r="Q704" s="605"/>
      <c r="BA704" s="359"/>
      <c r="BB704" s="409"/>
      <c r="BC704" s="359"/>
      <c r="BD704" s="359"/>
      <c r="BE704" s="359"/>
      <c r="BF704" s="359"/>
      <c r="BG704" s="359"/>
      <c r="BH704" s="359"/>
      <c r="BI704" s="359"/>
      <c r="BJ704" s="359"/>
      <c r="BK704" s="359"/>
      <c r="BL704" s="359"/>
      <c r="BM704" s="359"/>
      <c r="BN704" s="359"/>
      <c r="BO704" s="359"/>
      <c r="BP704" s="359"/>
      <c r="BQ704" s="359"/>
      <c r="BR704" s="359"/>
      <c r="BS704" s="359"/>
      <c r="BT704" s="359"/>
      <c r="BU704" s="359"/>
      <c r="BV704" s="359"/>
      <c r="BW704" s="359"/>
      <c r="BX704" s="359"/>
      <c r="BY704" s="359"/>
      <c r="BZ704" s="359"/>
      <c r="CA704" s="359"/>
      <c r="CB704" s="359"/>
      <c r="CC704" s="359"/>
      <c r="CD704" s="359"/>
      <c r="CE704" s="359"/>
      <c r="CF704" s="359"/>
      <c r="CG704" s="359"/>
      <c r="CH704" s="359"/>
      <c r="CI704" s="359"/>
      <c r="CJ704" s="359"/>
      <c r="CK704" s="359"/>
      <c r="CL704" s="359"/>
      <c r="CM704" s="359"/>
      <c r="CN704" s="359"/>
      <c r="CO704" s="359"/>
      <c r="CP704" s="359"/>
      <c r="CQ704" s="359"/>
      <c r="CR704" s="359"/>
      <c r="CS704" s="359"/>
      <c r="CT704" s="359"/>
      <c r="CU704" s="359"/>
      <c r="CV704" s="359"/>
      <c r="CW704" s="359"/>
      <c r="CX704" s="359"/>
      <c r="CY704" s="359"/>
      <c r="CZ704" s="359"/>
    </row>
    <row r="705" ht="25.15" customHeight="true" x14ac:dyDescent="0.2">
      <c r="C705" s="1050"/>
      <c r="D705" s="1050"/>
      <c r="E705" s="605"/>
      <c r="F705" s="605"/>
      <c r="G705" s="605"/>
      <c r="H705" s="1050"/>
      <c r="I705" s="1050"/>
      <c r="J705" s="605"/>
      <c r="K705" s="605"/>
      <c r="L705" s="605"/>
      <c r="M705" s="1050"/>
      <c r="N705" s="1050"/>
      <c r="O705" s="605"/>
      <c r="P705" s="605"/>
      <c r="Q705" s="605"/>
      <c r="BA705" s="359"/>
      <c r="BB705" s="409"/>
      <c r="BC705" s="359"/>
      <c r="BD705" s="359"/>
      <c r="BE705" s="359"/>
      <c r="BF705" s="359"/>
      <c r="BG705" s="359"/>
      <c r="BH705" s="359"/>
      <c r="BI705" s="359"/>
      <c r="BJ705" s="359"/>
      <c r="BK705" s="359"/>
      <c r="BL705" s="359"/>
      <c r="BM705" s="359"/>
      <c r="BN705" s="359"/>
      <c r="BO705" s="359"/>
      <c r="BP705" s="359"/>
      <c r="BQ705" s="359"/>
      <c r="BR705" s="359"/>
      <c r="BS705" s="359"/>
      <c r="BT705" s="359"/>
      <c r="BU705" s="359"/>
      <c r="BV705" s="359"/>
      <c r="BW705" s="359"/>
      <c r="BX705" s="359"/>
      <c r="BY705" s="359"/>
      <c r="BZ705" s="359"/>
      <c r="CA705" s="359"/>
      <c r="CB705" s="359"/>
      <c r="CC705" s="359"/>
      <c r="CD705" s="359"/>
      <c r="CE705" s="359"/>
      <c r="CF705" s="359"/>
      <c r="CG705" s="359"/>
      <c r="CH705" s="359"/>
      <c r="CI705" s="359"/>
      <c r="CJ705" s="359"/>
      <c r="CK705" s="359"/>
      <c r="CL705" s="359"/>
      <c r="CM705" s="359"/>
      <c r="CN705" s="359"/>
      <c r="CO705" s="359"/>
      <c r="CP705" s="359"/>
      <c r="CQ705" s="359"/>
      <c r="CR705" s="359"/>
      <c r="CS705" s="359"/>
      <c r="CT705" s="359"/>
      <c r="CU705" s="359"/>
      <c r="CV705" s="359"/>
      <c r="CW705" s="359"/>
      <c r="CX705" s="359"/>
      <c r="CY705" s="359"/>
      <c r="CZ705" s="359"/>
    </row>
    <row r="706" ht="25.15" customHeight="true" x14ac:dyDescent="0.2">
      <c r="C706" s="1050"/>
      <c r="D706" s="1050"/>
      <c r="E706" s="605"/>
      <c r="F706" s="605"/>
      <c r="G706" s="605"/>
      <c r="H706" s="1050" t="s">
        <v>273</v>
      </c>
      <c r="I706" s="1050"/>
      <c r="J706" s="1050"/>
      <c r="K706" s="605"/>
      <c r="L706" s="605"/>
      <c r="M706" s="1050" t="s">
        <v>273</v>
      </c>
      <c r="N706" s="1050"/>
      <c r="O706" s="1050"/>
      <c r="P706" s="605"/>
      <c r="Q706" s="605"/>
      <c r="BA706" s="359"/>
      <c r="BB706" s="409"/>
      <c r="BC706" s="359"/>
      <c r="BD706" s="359"/>
      <c r="BE706" s="359"/>
      <c r="BF706" s="359"/>
      <c r="BG706" s="359"/>
      <c r="BH706" s="359"/>
      <c r="BI706" s="359"/>
      <c r="BJ706" s="359"/>
      <c r="BK706" s="359"/>
      <c r="BL706" s="359"/>
      <c r="BM706" s="359"/>
      <c r="BN706" s="359"/>
      <c r="BO706" s="359"/>
      <c r="BP706" s="359"/>
      <c r="BQ706" s="359"/>
      <c r="BR706" s="359"/>
      <c r="BS706" s="359"/>
      <c r="BT706" s="359"/>
      <c r="BU706" s="359"/>
      <c r="BV706" s="359"/>
      <c r="BW706" s="359"/>
      <c r="BX706" s="359"/>
      <c r="BY706" s="359"/>
      <c r="BZ706" s="359"/>
      <c r="CA706" s="359"/>
      <c r="CB706" s="359"/>
      <c r="CC706" s="359"/>
      <c r="CD706" s="359"/>
      <c r="CE706" s="359"/>
      <c r="CF706" s="359"/>
      <c r="CG706" s="359"/>
      <c r="CH706" s="359"/>
      <c r="CI706" s="359"/>
      <c r="CJ706" s="359"/>
      <c r="CK706" s="359"/>
      <c r="CL706" s="359"/>
      <c r="CM706" s="359"/>
      <c r="CN706" s="359"/>
      <c r="CO706" s="359"/>
      <c r="CP706" s="359"/>
      <c r="CQ706" s="359"/>
      <c r="CR706" s="359"/>
      <c r="CS706" s="359"/>
      <c r="CT706" s="359"/>
      <c r="CU706" s="359"/>
      <c r="CV706" s="359"/>
      <c r="CW706" s="359"/>
      <c r="CX706" s="359"/>
      <c r="CY706" s="359"/>
      <c r="CZ706" s="359"/>
    </row>
    <row r="707" ht="25.15" customHeight="true" x14ac:dyDescent="0.2">
      <c r="C707" s="1050"/>
      <c r="D707" s="1050"/>
      <c r="E707" s="605"/>
      <c r="F707" s="605"/>
      <c r="G707" s="605"/>
      <c r="H707" s="1050" t="s">
        <v>209</v>
      </c>
      <c r="I707" s="1050"/>
      <c r="J707" s="895" t="s">
        <v>210</v>
      </c>
      <c r="K707" s="605"/>
      <c r="L707" s="605"/>
      <c r="M707" s="1050" t="s">
        <v>209</v>
      </c>
      <c r="N707" s="1050"/>
      <c r="O707" s="896" t="s">
        <v>210</v>
      </c>
      <c r="P707" s="605"/>
      <c r="Q707" s="605"/>
      <c r="BA707" s="359"/>
      <c r="BB707" s="409"/>
      <c r="BC707" s="359"/>
      <c r="BD707" s="359"/>
      <c r="BE707" s="359"/>
      <c r="BF707" s="359"/>
      <c r="BG707" s="359"/>
      <c r="BH707" s="359"/>
      <c r="BI707" s="359"/>
      <c r="BJ707" s="359"/>
      <c r="BK707" s="359"/>
      <c r="BL707" s="359"/>
      <c r="BM707" s="359"/>
      <c r="BN707" s="359"/>
      <c r="BO707" s="359"/>
      <c r="BP707" s="359"/>
      <c r="BQ707" s="359"/>
      <c r="BR707" s="359"/>
      <c r="BS707" s="359"/>
      <c r="BT707" s="359"/>
      <c r="BU707" s="359"/>
      <c r="BV707" s="359"/>
      <c r="BW707" s="359"/>
      <c r="BX707" s="359"/>
      <c r="BY707" s="359"/>
      <c r="BZ707" s="359"/>
      <c r="CA707" s="359"/>
      <c r="CB707" s="359"/>
      <c r="CC707" s="359"/>
      <c r="CD707" s="359"/>
      <c r="CE707" s="359"/>
      <c r="CF707" s="359"/>
      <c r="CG707" s="359"/>
      <c r="CH707" s="359"/>
      <c r="CI707" s="359"/>
      <c r="CJ707" s="359"/>
      <c r="CK707" s="359"/>
      <c r="CL707" s="359"/>
      <c r="CM707" s="359"/>
      <c r="CN707" s="359"/>
      <c r="CO707" s="359"/>
      <c r="CP707" s="359"/>
      <c r="CQ707" s="359"/>
      <c r="CR707" s="359"/>
      <c r="CS707" s="359"/>
      <c r="CT707" s="359"/>
      <c r="CU707" s="359"/>
      <c r="CV707" s="359"/>
      <c r="CW707" s="359"/>
      <c r="CX707" s="359"/>
      <c r="CY707" s="359"/>
      <c r="CZ707" s="359"/>
    </row>
    <row r="708" ht="25.15" customHeight="true" x14ac:dyDescent="0.2">
      <c r="C708" s="1050"/>
      <c r="D708" s="1050"/>
      <c r="E708" s="605"/>
      <c r="F708" s="605"/>
      <c r="G708" s="605"/>
      <c r="H708" s="1050" t="s">
        <v>210</v>
      </c>
      <c r="I708" s="1050"/>
      <c r="J708" s="897">
        <v>0.99999999999999978</v>
      </c>
      <c r="K708" s="605"/>
      <c r="L708" s="605"/>
      <c r="M708" s="1050" t="s">
        <v>210</v>
      </c>
      <c r="N708" s="1050"/>
      <c r="O708" s="898">
        <v>1</v>
      </c>
      <c r="P708" s="605"/>
      <c r="Q708" s="605"/>
      <c r="BA708" s="359"/>
      <c r="BB708" s="409"/>
      <c r="BC708" s="359"/>
      <c r="BD708" s="359"/>
      <c r="BE708" s="359"/>
      <c r="BF708" s="359"/>
      <c r="BG708" s="359"/>
      <c r="BH708" s="359"/>
      <c r="BI708" s="359"/>
      <c r="BJ708" s="359"/>
      <c r="BK708" s="359"/>
      <c r="BL708" s="359"/>
      <c r="BM708" s="359"/>
      <c r="BN708" s="359"/>
      <c r="BO708" s="359"/>
      <c r="BP708" s="359"/>
      <c r="BQ708" s="359"/>
      <c r="BR708" s="359"/>
      <c r="BS708" s="359"/>
      <c r="BT708" s="359"/>
      <c r="BU708" s="359"/>
      <c r="BV708" s="359"/>
      <c r="BW708" s="359"/>
      <c r="BX708" s="359"/>
      <c r="BY708" s="359"/>
      <c r="BZ708" s="359"/>
      <c r="CA708" s="359"/>
      <c r="CB708" s="359"/>
      <c r="CC708" s="359"/>
      <c r="CD708" s="359"/>
      <c r="CE708" s="359"/>
      <c r="CF708" s="359"/>
      <c r="CG708" s="359"/>
      <c r="CH708" s="359"/>
      <c r="CI708" s="359"/>
      <c r="CJ708" s="359"/>
      <c r="CK708" s="359"/>
      <c r="CL708" s="359"/>
      <c r="CM708" s="359"/>
      <c r="CN708" s="359"/>
      <c r="CO708" s="359"/>
      <c r="CP708" s="359"/>
      <c r="CQ708" s="359"/>
      <c r="CR708" s="359"/>
      <c r="CS708" s="359"/>
      <c r="CT708" s="359"/>
      <c r="CU708" s="359"/>
      <c r="CV708" s="359"/>
      <c r="CW708" s="359"/>
      <c r="CX708" s="359"/>
      <c r="CY708" s="359"/>
      <c r="CZ708" s="359"/>
    </row>
    <row r="709" ht="25.15" customHeight="true" x14ac:dyDescent="0.2">
      <c r="C709" s="1050"/>
      <c r="D709" s="1050"/>
      <c r="E709" s="605"/>
      <c r="F709" s="605"/>
      <c r="G709" s="605"/>
      <c r="H709" s="1050"/>
      <c r="I709" s="1050"/>
      <c r="J709" s="605"/>
      <c r="K709" s="605"/>
      <c r="L709" s="605"/>
      <c r="M709" s="1050"/>
      <c r="N709" s="1050"/>
      <c r="O709" s="605"/>
      <c r="P709" s="605"/>
      <c r="Q709" s="605"/>
      <c r="BA709" s="359"/>
      <c r="BB709" s="409"/>
      <c r="BC709" s="359"/>
      <c r="BD709" s="359"/>
      <c r="BE709" s="359"/>
      <c r="BF709" s="359"/>
      <c r="BG709" s="359"/>
      <c r="BH709" s="359"/>
      <c r="BI709" s="359"/>
      <c r="BJ709" s="359"/>
      <c r="BK709" s="359"/>
      <c r="BL709" s="359"/>
      <c r="BM709" s="359"/>
      <c r="BN709" s="359"/>
      <c r="BO709" s="359"/>
      <c r="BP709" s="359"/>
      <c r="BQ709" s="359"/>
      <c r="BR709" s="359"/>
      <c r="BS709" s="359"/>
      <c r="BT709" s="359"/>
      <c r="BU709" s="359"/>
      <c r="BV709" s="359"/>
      <c r="BW709" s="359"/>
      <c r="BX709" s="359"/>
      <c r="BY709" s="359"/>
      <c r="BZ709" s="359"/>
      <c r="CA709" s="359"/>
      <c r="CB709" s="359"/>
      <c r="CC709" s="359"/>
      <c r="CD709" s="359"/>
      <c r="CE709" s="359"/>
      <c r="CF709" s="359"/>
      <c r="CG709" s="359"/>
      <c r="CH709" s="359"/>
      <c r="CI709" s="359"/>
      <c r="CJ709" s="359"/>
      <c r="CK709" s="359"/>
      <c r="CL709" s="359"/>
      <c r="CM709" s="359"/>
      <c r="CN709" s="359"/>
      <c r="CO709" s="359"/>
      <c r="CP709" s="359"/>
      <c r="CQ709" s="359"/>
      <c r="CR709" s="359"/>
      <c r="CS709" s="359"/>
      <c r="CT709" s="359"/>
      <c r="CU709" s="359"/>
      <c r="CV709" s="359"/>
      <c r="CW709" s="359"/>
      <c r="CX709" s="359"/>
      <c r="CY709" s="359"/>
      <c r="CZ709" s="359"/>
    </row>
    <row r="710" ht="25.15" customHeight="true" x14ac:dyDescent="0.2">
      <c r="C710" s="1050"/>
      <c r="D710" s="1050"/>
      <c r="E710" s="605"/>
      <c r="F710" s="605"/>
      <c r="G710" s="605"/>
      <c r="H710" s="1050"/>
      <c r="I710" s="1050"/>
      <c r="J710" s="605"/>
      <c r="K710" s="605"/>
      <c r="L710" s="605"/>
      <c r="M710" s="1050"/>
      <c r="N710" s="1050"/>
      <c r="O710" s="605"/>
      <c r="P710" s="605"/>
      <c r="Q710" s="605"/>
      <c r="BA710" s="359"/>
      <c r="BB710" s="409"/>
      <c r="BC710" s="359"/>
      <c r="BD710" s="359"/>
      <c r="BE710" s="359"/>
      <c r="BF710" s="359"/>
      <c r="BG710" s="359"/>
      <c r="BH710" s="359"/>
      <c r="BI710" s="359"/>
      <c r="BJ710" s="359"/>
      <c r="BK710" s="359"/>
      <c r="BL710" s="359"/>
      <c r="BM710" s="359"/>
      <c r="BN710" s="359"/>
      <c r="BO710" s="359"/>
      <c r="BP710" s="359"/>
      <c r="BQ710" s="359"/>
      <c r="BR710" s="359"/>
      <c r="BS710" s="359"/>
      <c r="BT710" s="359"/>
      <c r="BU710" s="359"/>
      <c r="BV710" s="359"/>
      <c r="BW710" s="359"/>
      <c r="BX710" s="359"/>
      <c r="BY710" s="359"/>
      <c r="BZ710" s="359"/>
      <c r="CA710" s="359"/>
      <c r="CB710" s="359"/>
      <c r="CC710" s="359"/>
      <c r="CD710" s="359"/>
      <c r="CE710" s="359"/>
      <c r="CF710" s="359"/>
      <c r="CG710" s="359"/>
      <c r="CH710" s="359"/>
      <c r="CI710" s="359"/>
      <c r="CJ710" s="359"/>
      <c r="CK710" s="359"/>
      <c r="CL710" s="359"/>
      <c r="CM710" s="359"/>
      <c r="CN710" s="359"/>
      <c r="CO710" s="359"/>
      <c r="CP710" s="359"/>
      <c r="CQ710" s="359"/>
      <c r="CR710" s="359"/>
      <c r="CS710" s="359"/>
      <c r="CT710" s="359"/>
      <c r="CU710" s="359"/>
      <c r="CV710" s="359"/>
      <c r="CW710" s="359"/>
      <c r="CX710" s="359"/>
      <c r="CY710" s="359"/>
      <c r="CZ710" s="359"/>
    </row>
    <row r="711" ht="25.15" customHeight="true" x14ac:dyDescent="0.2">
      <c r="C711" s="1050"/>
      <c r="D711" s="1050"/>
      <c r="E711" s="605"/>
      <c r="F711" s="605"/>
      <c r="G711" s="605"/>
      <c r="H711" s="1050"/>
      <c r="I711" s="1050"/>
      <c r="J711" s="605"/>
      <c r="K711" s="605"/>
      <c r="L711" s="605"/>
      <c r="M711" s="1050"/>
      <c r="N711" s="1050"/>
      <c r="O711" s="605"/>
      <c r="P711" s="605"/>
      <c r="Q711" s="605"/>
      <c r="BA711" s="359"/>
      <c r="BB711" s="409"/>
      <c r="BC711" s="359"/>
      <c r="BD711" s="359"/>
      <c r="BE711" s="359"/>
      <c r="BF711" s="359"/>
      <c r="BG711" s="359"/>
      <c r="BH711" s="359"/>
      <c r="BI711" s="359"/>
      <c r="BJ711" s="359"/>
      <c r="BK711" s="359"/>
      <c r="BL711" s="359"/>
      <c r="BM711" s="359"/>
      <c r="BN711" s="359"/>
      <c r="BO711" s="359"/>
      <c r="BP711" s="359"/>
      <c r="BQ711" s="359"/>
      <c r="BR711" s="359"/>
      <c r="BS711" s="359"/>
      <c r="BT711" s="359"/>
      <c r="BU711" s="359"/>
      <c r="BV711" s="359"/>
      <c r="BW711" s="359"/>
      <c r="BX711" s="359"/>
      <c r="BY711" s="359"/>
      <c r="BZ711" s="359"/>
      <c r="CA711" s="359"/>
      <c r="CB711" s="359"/>
      <c r="CC711" s="359"/>
      <c r="CD711" s="359"/>
      <c r="CE711" s="359"/>
      <c r="CF711" s="359"/>
      <c r="CG711" s="359"/>
      <c r="CH711" s="359"/>
      <c r="CI711" s="359"/>
      <c r="CJ711" s="359"/>
      <c r="CK711" s="359"/>
      <c r="CL711" s="359"/>
      <c r="CM711" s="359"/>
      <c r="CN711" s="359"/>
      <c r="CO711" s="359"/>
      <c r="CP711" s="359"/>
      <c r="CQ711" s="359"/>
      <c r="CR711" s="359"/>
      <c r="CS711" s="359"/>
      <c r="CT711" s="359"/>
      <c r="CU711" s="359"/>
      <c r="CV711" s="359"/>
      <c r="CW711" s="359"/>
      <c r="CX711" s="359"/>
      <c r="CY711" s="359"/>
      <c r="CZ711" s="359"/>
    </row>
    <row r="712" ht="25.15" customHeight="true" x14ac:dyDescent="0.2">
      <c r="C712" s="1050"/>
      <c r="D712" s="1050"/>
      <c r="E712" s="605"/>
      <c r="F712" s="605"/>
      <c r="G712" s="605"/>
      <c r="H712" s="1050"/>
      <c r="I712" s="1050"/>
      <c r="J712" s="605"/>
      <c r="K712" s="605"/>
      <c r="L712" s="605"/>
      <c r="M712" s="1050"/>
      <c r="N712" s="1050"/>
      <c r="O712" s="605"/>
      <c r="P712" s="605"/>
      <c r="Q712" s="605"/>
      <c r="BA712" s="359"/>
      <c r="BB712" s="409"/>
      <c r="BC712" s="359"/>
      <c r="BD712" s="359"/>
      <c r="BE712" s="359"/>
      <c r="BF712" s="359"/>
      <c r="BG712" s="359"/>
      <c r="BH712" s="359"/>
      <c r="BI712" s="359"/>
      <c r="BJ712" s="359"/>
      <c r="BK712" s="359"/>
      <c r="BL712" s="359"/>
      <c r="BM712" s="359"/>
      <c r="BN712" s="359"/>
      <c r="BO712" s="359"/>
      <c r="BP712" s="359"/>
      <c r="BQ712" s="359"/>
      <c r="BR712" s="359"/>
      <c r="BS712" s="359"/>
      <c r="BT712" s="359"/>
      <c r="BU712" s="359"/>
      <c r="BV712" s="359"/>
      <c r="BW712" s="359"/>
      <c r="BX712" s="359"/>
      <c r="BY712" s="359"/>
      <c r="BZ712" s="359"/>
      <c r="CA712" s="359"/>
      <c r="CB712" s="359"/>
      <c r="CC712" s="359"/>
      <c r="CD712" s="359"/>
      <c r="CE712" s="359"/>
      <c r="CF712" s="359"/>
      <c r="CG712" s="359"/>
      <c r="CH712" s="359"/>
      <c r="CI712" s="359"/>
      <c r="CJ712" s="359"/>
      <c r="CK712" s="359"/>
      <c r="CL712" s="359"/>
      <c r="CM712" s="359"/>
      <c r="CN712" s="359"/>
      <c r="CO712" s="359"/>
      <c r="CP712" s="359"/>
      <c r="CQ712" s="359"/>
      <c r="CR712" s="359"/>
      <c r="CS712" s="359"/>
      <c r="CT712" s="359"/>
      <c r="CU712" s="359"/>
      <c r="CV712" s="359"/>
      <c r="CW712" s="359"/>
      <c r="CX712" s="359"/>
      <c r="CY712" s="359"/>
      <c r="CZ712" s="359"/>
    </row>
    <row r="713" ht="25.15" customHeight="true" x14ac:dyDescent="0.2">
      <c r="C713" s="1050"/>
      <c r="D713" s="1050"/>
      <c r="E713" s="605"/>
      <c r="F713" s="605"/>
      <c r="G713" s="605"/>
      <c r="H713" s="1050"/>
      <c r="I713" s="1050"/>
      <c r="J713" s="605"/>
      <c r="K713" s="605"/>
      <c r="L713" s="605"/>
      <c r="M713" s="1050"/>
      <c r="N713" s="1050"/>
      <c r="O713" s="605"/>
      <c r="P713" s="605"/>
      <c r="Q713" s="605"/>
      <c r="BA713" s="359"/>
      <c r="BB713" s="409"/>
      <c r="BC713" s="359"/>
      <c r="BD713" s="359"/>
      <c r="BE713" s="359"/>
      <c r="BF713" s="359"/>
      <c r="BG713" s="359"/>
      <c r="BH713" s="359"/>
      <c r="BI713" s="359"/>
      <c r="BJ713" s="359"/>
      <c r="BK713" s="359"/>
      <c r="BL713" s="359"/>
      <c r="BM713" s="359"/>
      <c r="BN713" s="359"/>
      <c r="BO713" s="359"/>
      <c r="BP713" s="359"/>
      <c r="BQ713" s="359"/>
      <c r="BR713" s="359"/>
      <c r="BS713" s="359"/>
      <c r="BT713" s="359"/>
      <c r="BU713" s="359"/>
      <c r="BV713" s="359"/>
      <c r="BW713" s="359"/>
      <c r="BX713" s="359"/>
      <c r="BY713" s="359"/>
      <c r="BZ713" s="359"/>
      <c r="CA713" s="359"/>
      <c r="CB713" s="359"/>
      <c r="CC713" s="359"/>
      <c r="CD713" s="359"/>
      <c r="CE713" s="359"/>
      <c r="CF713" s="359"/>
      <c r="CG713" s="359"/>
      <c r="CH713" s="359"/>
      <c r="CI713" s="359"/>
      <c r="CJ713" s="359"/>
      <c r="CK713" s="359"/>
      <c r="CL713" s="359"/>
      <c r="CM713" s="359"/>
      <c r="CN713" s="359"/>
      <c r="CO713" s="359"/>
      <c r="CP713" s="359"/>
      <c r="CQ713" s="359"/>
      <c r="CR713" s="359"/>
      <c r="CS713" s="359"/>
      <c r="CT713" s="359"/>
      <c r="CU713" s="359"/>
      <c r="CV713" s="359"/>
      <c r="CW713" s="359"/>
      <c r="CX713" s="359"/>
      <c r="CY713" s="359"/>
      <c r="CZ713" s="359"/>
    </row>
    <row r="714" ht="25.15" customHeight="true" x14ac:dyDescent="0.2">
      <c r="C714" s="1050"/>
      <c r="D714" s="1050"/>
      <c r="E714" s="605"/>
      <c r="F714" s="605"/>
      <c r="G714" s="605"/>
      <c r="H714" s="1050"/>
      <c r="I714" s="1050"/>
      <c r="J714" s="605"/>
      <c r="K714" s="605"/>
      <c r="L714" s="605"/>
      <c r="M714" s="1050"/>
      <c r="N714" s="1050"/>
      <c r="O714" s="605"/>
      <c r="P714" s="605"/>
      <c r="Q714" s="605"/>
      <c r="BA714" s="359"/>
      <c r="BB714" s="409"/>
      <c r="BC714" s="359"/>
      <c r="BD714" s="359"/>
      <c r="BE714" s="359"/>
      <c r="BF714" s="359"/>
      <c r="BG714" s="359"/>
      <c r="BH714" s="359"/>
      <c r="BI714" s="359"/>
      <c r="BJ714" s="359"/>
      <c r="BK714" s="359"/>
      <c r="BL714" s="359"/>
      <c r="BM714" s="359"/>
      <c r="BN714" s="359"/>
      <c r="BO714" s="359"/>
      <c r="BP714" s="359"/>
      <c r="BQ714" s="359"/>
      <c r="BR714" s="359"/>
      <c r="BS714" s="359"/>
      <c r="BT714" s="359"/>
      <c r="BU714" s="359"/>
      <c r="BV714" s="359"/>
      <c r="BW714" s="359"/>
      <c r="BX714" s="359"/>
      <c r="BY714" s="359"/>
      <c r="BZ714" s="359"/>
      <c r="CA714" s="359"/>
      <c r="CB714" s="359"/>
      <c r="CC714" s="359"/>
      <c r="CD714" s="359"/>
      <c r="CE714" s="359"/>
      <c r="CF714" s="359"/>
      <c r="CG714" s="359"/>
      <c r="CH714" s="359"/>
      <c r="CI714" s="359"/>
      <c r="CJ714" s="359"/>
      <c r="CK714" s="359"/>
      <c r="CL714" s="359"/>
      <c r="CM714" s="359"/>
      <c r="CN714" s="359"/>
      <c r="CO714" s="359"/>
      <c r="CP714" s="359"/>
      <c r="CQ714" s="359"/>
      <c r="CR714" s="359"/>
      <c r="CS714" s="359"/>
      <c r="CT714" s="359"/>
      <c r="CU714" s="359"/>
      <c r="CV714" s="359"/>
      <c r="CW714" s="359"/>
      <c r="CX714" s="359"/>
      <c r="CY714" s="359"/>
      <c r="CZ714" s="359"/>
    </row>
    <row r="715" ht="25.15" customHeight="true" x14ac:dyDescent="0.2">
      <c r="C715" s="1050"/>
      <c r="D715" s="1050"/>
      <c r="E715" s="605"/>
      <c r="F715" s="605"/>
      <c r="G715" s="605"/>
      <c r="H715" s="1050"/>
      <c r="I715" s="1050"/>
      <c r="J715" s="605"/>
      <c r="K715" s="605"/>
      <c r="L715" s="605"/>
      <c r="M715" s="1050"/>
      <c r="N715" s="1050"/>
      <c r="O715" s="605"/>
      <c r="P715" s="605"/>
      <c r="Q715" s="605"/>
      <c r="BA715" s="359"/>
      <c r="BB715" s="409"/>
      <c r="BC715" s="359"/>
      <c r="BD715" s="359"/>
      <c r="BE715" s="359"/>
      <c r="BF715" s="359"/>
      <c r="BG715" s="359"/>
      <c r="BH715" s="359"/>
      <c r="BI715" s="359"/>
      <c r="BJ715" s="359"/>
      <c r="BK715" s="359"/>
      <c r="BL715" s="359"/>
      <c r="BM715" s="359"/>
      <c r="BN715" s="359"/>
      <c r="BO715" s="359"/>
      <c r="BP715" s="359"/>
      <c r="BQ715" s="359"/>
      <c r="BR715" s="359"/>
      <c r="BS715" s="359"/>
      <c r="BT715" s="359"/>
      <c r="BU715" s="359"/>
      <c r="BV715" s="359"/>
      <c r="BW715" s="359"/>
      <c r="BX715" s="359"/>
      <c r="BY715" s="359"/>
      <c r="BZ715" s="359"/>
      <c r="CA715" s="359"/>
      <c r="CB715" s="359"/>
      <c r="CC715" s="359"/>
      <c r="CD715" s="359"/>
      <c r="CE715" s="359"/>
      <c r="CF715" s="359"/>
      <c r="CG715" s="359"/>
      <c r="CH715" s="359"/>
      <c r="CI715" s="359"/>
      <c r="CJ715" s="359"/>
      <c r="CK715" s="359"/>
      <c r="CL715" s="359"/>
      <c r="CM715" s="359"/>
      <c r="CN715" s="359"/>
      <c r="CO715" s="359"/>
      <c r="CP715" s="359"/>
      <c r="CQ715" s="359"/>
      <c r="CR715" s="359"/>
      <c r="CS715" s="359"/>
      <c r="CT715" s="359"/>
      <c r="CU715" s="359"/>
      <c r="CV715" s="359"/>
      <c r="CW715" s="359"/>
      <c r="CX715" s="359"/>
      <c r="CY715" s="359"/>
      <c r="CZ715" s="359"/>
    </row>
    <row r="716" ht="25.15" customHeight="true" x14ac:dyDescent="0.2">
      <c r="C716" s="1050"/>
      <c r="D716" s="1050"/>
      <c r="E716" s="605"/>
      <c r="F716" s="605"/>
      <c r="G716" s="605"/>
      <c r="H716" s="1050"/>
      <c r="I716" s="1050"/>
      <c r="J716" s="605"/>
      <c r="K716" s="605"/>
      <c r="L716" s="605"/>
      <c r="M716" s="1050"/>
      <c r="N716" s="1050"/>
      <c r="O716" s="605"/>
      <c r="P716" s="605"/>
      <c r="Q716" s="605"/>
      <c r="BA716" s="359"/>
      <c r="BB716" s="409"/>
      <c r="BC716" s="359"/>
      <c r="BD716" s="359"/>
      <c r="BE716" s="359"/>
      <c r="BF716" s="359"/>
      <c r="BG716" s="359"/>
      <c r="BH716" s="359"/>
      <c r="BI716" s="359"/>
      <c r="BJ716" s="359"/>
      <c r="BK716" s="359"/>
      <c r="BL716" s="359"/>
      <c r="BM716" s="359"/>
      <c r="BN716" s="359"/>
      <c r="BO716" s="359"/>
      <c r="BP716" s="359"/>
      <c r="BQ716" s="359"/>
      <c r="BR716" s="359"/>
      <c r="BS716" s="359"/>
      <c r="BT716" s="359"/>
      <c r="BU716" s="359"/>
      <c r="BV716" s="359"/>
      <c r="BW716" s="359"/>
      <c r="BX716" s="359"/>
      <c r="BY716" s="359"/>
      <c r="BZ716" s="359"/>
      <c r="CA716" s="359"/>
      <c r="CB716" s="359"/>
      <c r="CC716" s="359"/>
      <c r="CD716" s="359"/>
      <c r="CE716" s="359"/>
      <c r="CF716" s="359"/>
      <c r="CG716" s="359"/>
      <c r="CH716" s="359"/>
      <c r="CI716" s="359"/>
      <c r="CJ716" s="359"/>
      <c r="CK716" s="359"/>
      <c r="CL716" s="359"/>
      <c r="CM716" s="359"/>
      <c r="CN716" s="359"/>
      <c r="CO716" s="359"/>
      <c r="CP716" s="359"/>
      <c r="CQ716" s="359"/>
      <c r="CR716" s="359"/>
      <c r="CS716" s="359"/>
      <c r="CT716" s="359"/>
      <c r="CU716" s="359"/>
      <c r="CV716" s="359"/>
      <c r="CW716" s="359"/>
      <c r="CX716" s="359"/>
      <c r="CY716" s="359"/>
      <c r="CZ716" s="359"/>
    </row>
    <row r="717" ht="25.15" customHeight="true" x14ac:dyDescent="0.2">
      <c r="C717" s="1050"/>
      <c r="D717" s="1050"/>
      <c r="E717" s="605"/>
      <c r="F717" s="605"/>
      <c r="G717" s="605"/>
      <c r="H717" s="1050"/>
      <c r="I717" s="1050"/>
      <c r="J717" s="605"/>
      <c r="K717" s="605"/>
      <c r="L717" s="605"/>
      <c r="M717" s="1050"/>
      <c r="N717" s="1050"/>
      <c r="O717" s="605"/>
      <c r="P717" s="605"/>
      <c r="Q717" s="605"/>
      <c r="BA717" s="359"/>
      <c r="BB717" s="409"/>
      <c r="BC717" s="359"/>
      <c r="BD717" s="359"/>
      <c r="BE717" s="359"/>
      <c r="BF717" s="359"/>
      <c r="BG717" s="359"/>
      <c r="BH717" s="359"/>
      <c r="BI717" s="359"/>
      <c r="BJ717" s="359"/>
      <c r="BK717" s="359"/>
      <c r="BL717" s="359"/>
      <c r="BM717" s="359"/>
      <c r="BN717" s="359"/>
      <c r="BO717" s="359"/>
      <c r="BP717" s="359"/>
      <c r="BQ717" s="359"/>
      <c r="BR717" s="359"/>
      <c r="BS717" s="359"/>
      <c r="BT717" s="359"/>
      <c r="BU717" s="359"/>
      <c r="BV717" s="359"/>
      <c r="BW717" s="359"/>
      <c r="BX717" s="359"/>
      <c r="BY717" s="359"/>
      <c r="BZ717" s="359"/>
      <c r="CA717" s="359"/>
      <c r="CB717" s="359"/>
      <c r="CC717" s="359"/>
      <c r="CD717" s="359"/>
      <c r="CE717" s="359"/>
      <c r="CF717" s="359"/>
      <c r="CG717" s="359"/>
      <c r="CH717" s="359"/>
      <c r="CI717" s="359"/>
      <c r="CJ717" s="359"/>
      <c r="CK717" s="359"/>
      <c r="CL717" s="359"/>
      <c r="CM717" s="359"/>
      <c r="CN717" s="359"/>
      <c r="CO717" s="359"/>
      <c r="CP717" s="359"/>
      <c r="CQ717" s="359"/>
      <c r="CR717" s="359"/>
      <c r="CS717" s="359"/>
      <c r="CT717" s="359"/>
      <c r="CU717" s="359"/>
      <c r="CV717" s="359"/>
      <c r="CW717" s="359"/>
      <c r="CX717" s="359"/>
      <c r="CY717" s="359"/>
      <c r="CZ717" s="359"/>
    </row>
    <row r="718" ht="25.15" customHeight="true" x14ac:dyDescent="0.2">
      <c r="C718" s="1050"/>
      <c r="D718" s="1050"/>
      <c r="E718" s="605"/>
      <c r="F718" s="605"/>
      <c r="G718" s="605"/>
      <c r="H718" s="1050"/>
      <c r="I718" s="1050"/>
      <c r="J718" s="605"/>
      <c r="K718" s="605"/>
      <c r="L718" s="605"/>
      <c r="M718" s="1050"/>
      <c r="N718" s="1050"/>
      <c r="O718" s="605"/>
      <c r="P718" s="605"/>
      <c r="Q718" s="605"/>
      <c r="BA718" s="359"/>
      <c r="BB718" s="409"/>
      <c r="BC718" s="359"/>
      <c r="BD718" s="359"/>
      <c r="BE718" s="359"/>
      <c r="BF718" s="359"/>
      <c r="BG718" s="359"/>
      <c r="BH718" s="359"/>
      <c r="BI718" s="359"/>
      <c r="BJ718" s="359"/>
      <c r="BK718" s="359"/>
      <c r="BL718" s="359"/>
      <c r="BM718" s="359"/>
      <c r="BN718" s="359"/>
      <c r="BO718" s="359"/>
      <c r="BP718" s="359"/>
      <c r="BQ718" s="359"/>
      <c r="BR718" s="359"/>
      <c r="BS718" s="359"/>
      <c r="BT718" s="359"/>
      <c r="BU718" s="359"/>
      <c r="BV718" s="359"/>
      <c r="BW718" s="359"/>
      <c r="BX718" s="359"/>
      <c r="BY718" s="359"/>
      <c r="BZ718" s="359"/>
      <c r="CA718" s="359"/>
      <c r="CB718" s="359"/>
      <c r="CC718" s="359"/>
      <c r="CD718" s="359"/>
      <c r="CE718" s="359"/>
      <c r="CF718" s="359"/>
      <c r="CG718" s="359"/>
      <c r="CH718" s="359"/>
      <c r="CI718" s="359"/>
      <c r="CJ718" s="359"/>
      <c r="CK718" s="359"/>
      <c r="CL718" s="359"/>
      <c r="CM718" s="359"/>
      <c r="CN718" s="359"/>
      <c r="CO718" s="359"/>
      <c r="CP718" s="359"/>
      <c r="CQ718" s="359"/>
      <c r="CR718" s="359"/>
      <c r="CS718" s="359"/>
      <c r="CT718" s="359"/>
      <c r="CU718" s="359"/>
      <c r="CV718" s="359"/>
      <c r="CW718" s="359"/>
      <c r="CX718" s="359"/>
      <c r="CY718" s="359"/>
      <c r="CZ718" s="359"/>
    </row>
    <row r="719" ht="25.15" customHeight="true" x14ac:dyDescent="0.2">
      <c r="C719" s="1050"/>
      <c r="D719" s="1050"/>
      <c r="E719" s="605"/>
      <c r="F719" s="605"/>
      <c r="G719" s="605"/>
      <c r="H719" s="1050"/>
      <c r="I719" s="1050"/>
      <c r="J719" s="605"/>
      <c r="K719" s="605"/>
      <c r="L719" s="605"/>
      <c r="M719" s="1050"/>
      <c r="N719" s="1050"/>
      <c r="O719" s="605"/>
      <c r="P719" s="605"/>
      <c r="Q719" s="605"/>
      <c r="BA719" s="359"/>
      <c r="BB719" s="409"/>
      <c r="BC719" s="359"/>
      <c r="BD719" s="359"/>
      <c r="BE719" s="359"/>
      <c r="BF719" s="359"/>
      <c r="BG719" s="359"/>
      <c r="BH719" s="359"/>
      <c r="BI719" s="359"/>
      <c r="BJ719" s="359"/>
      <c r="BK719" s="359"/>
      <c r="BL719" s="359"/>
      <c r="BM719" s="359"/>
      <c r="BN719" s="359"/>
      <c r="BO719" s="359"/>
      <c r="BP719" s="359"/>
      <c r="BQ719" s="359"/>
      <c r="BR719" s="359"/>
      <c r="BS719" s="359"/>
      <c r="BT719" s="359"/>
      <c r="BU719" s="359"/>
      <c r="BV719" s="359"/>
      <c r="BW719" s="359"/>
      <c r="BX719" s="359"/>
      <c r="BY719" s="359"/>
      <c r="BZ719" s="359"/>
      <c r="CA719" s="359"/>
      <c r="CB719" s="359"/>
      <c r="CC719" s="359"/>
      <c r="CD719" s="359"/>
      <c r="CE719" s="359"/>
      <c r="CF719" s="359"/>
      <c r="CG719" s="359"/>
      <c r="CH719" s="359"/>
      <c r="CI719" s="359"/>
      <c r="CJ719" s="359"/>
      <c r="CK719" s="359"/>
      <c r="CL719" s="359"/>
      <c r="CM719" s="359"/>
      <c r="CN719" s="359"/>
      <c r="CO719" s="359"/>
      <c r="CP719" s="359"/>
      <c r="CQ719" s="359"/>
      <c r="CR719" s="359"/>
      <c r="CS719" s="359"/>
      <c r="CT719" s="359"/>
      <c r="CU719" s="359"/>
      <c r="CV719" s="359"/>
      <c r="CW719" s="359"/>
      <c r="CX719" s="359"/>
      <c r="CY719" s="359"/>
      <c r="CZ719" s="359"/>
    </row>
    <row r="720" ht="25.15" customHeight="true" x14ac:dyDescent="0.2">
      <c r="C720" s="1050"/>
      <c r="D720" s="1050"/>
      <c r="E720" s="605"/>
      <c r="F720" s="605"/>
      <c r="G720" s="605"/>
      <c r="H720" s="1050"/>
      <c r="I720" s="1050"/>
      <c r="J720" s="605"/>
      <c r="K720" s="605"/>
      <c r="L720" s="605"/>
      <c r="M720" s="1050"/>
      <c r="N720" s="1050"/>
      <c r="O720" s="605"/>
      <c r="P720" s="605"/>
      <c r="Q720" s="605"/>
      <c r="BA720" s="359"/>
      <c r="BB720" s="409"/>
      <c r="BC720" s="359"/>
      <c r="BD720" s="359"/>
      <c r="BE720" s="359"/>
      <c r="BF720" s="359"/>
      <c r="BG720" s="359"/>
      <c r="BH720" s="359"/>
      <c r="BI720" s="359"/>
      <c r="BJ720" s="359"/>
      <c r="BK720" s="359"/>
      <c r="BL720" s="359"/>
      <c r="BM720" s="359"/>
      <c r="BN720" s="359"/>
      <c r="BO720" s="359"/>
      <c r="BP720" s="359"/>
      <c r="BQ720" s="359"/>
      <c r="BR720" s="359"/>
      <c r="BS720" s="359"/>
      <c r="BT720" s="359"/>
      <c r="BU720" s="359"/>
      <c r="BV720" s="359"/>
      <c r="BW720" s="359"/>
      <c r="BX720" s="359"/>
      <c r="BY720" s="359"/>
      <c r="BZ720" s="359"/>
      <c r="CA720" s="359"/>
      <c r="CB720" s="359"/>
      <c r="CC720" s="359"/>
      <c r="CD720" s="359"/>
      <c r="CE720" s="359"/>
      <c r="CF720" s="359"/>
      <c r="CG720" s="359"/>
      <c r="CH720" s="359"/>
      <c r="CI720" s="359"/>
      <c r="CJ720" s="359"/>
      <c r="CK720" s="359"/>
      <c r="CL720" s="359"/>
      <c r="CM720" s="359"/>
      <c r="CN720" s="359"/>
      <c r="CO720" s="359"/>
      <c r="CP720" s="359"/>
      <c r="CQ720" s="359"/>
      <c r="CR720" s="359"/>
      <c r="CS720" s="359"/>
      <c r="CT720" s="359"/>
      <c r="CU720" s="359"/>
      <c r="CV720" s="359"/>
      <c r="CW720" s="359"/>
      <c r="CX720" s="359"/>
      <c r="CY720" s="359"/>
      <c r="CZ720" s="359"/>
    </row>
    <row r="721" ht="25.15" customHeight="true" x14ac:dyDescent="0.2">
      <c r="C721" s="1050"/>
      <c r="D721" s="1050"/>
      <c r="E721" s="605"/>
      <c r="F721" s="605"/>
      <c r="G721" s="605"/>
      <c r="H721" s="1050"/>
      <c r="I721" s="1050"/>
      <c r="J721" s="605"/>
      <c r="K721" s="605"/>
      <c r="L721" s="605"/>
      <c r="M721" s="1050"/>
      <c r="N721" s="1050"/>
      <c r="O721" s="605"/>
      <c r="P721" s="605"/>
      <c r="Q721" s="605"/>
      <c r="BA721" s="359"/>
      <c r="BB721" s="409"/>
      <c r="BC721" s="359"/>
      <c r="BD721" s="359"/>
      <c r="BE721" s="359"/>
      <c r="BF721" s="359"/>
      <c r="BG721" s="359"/>
      <c r="BH721" s="359"/>
      <c r="BI721" s="359"/>
      <c r="BJ721" s="359"/>
      <c r="BK721" s="359"/>
      <c r="BL721" s="359"/>
      <c r="BM721" s="359"/>
      <c r="BN721" s="359"/>
      <c r="BO721" s="359"/>
      <c r="BP721" s="359"/>
      <c r="BQ721" s="359"/>
      <c r="BR721" s="359"/>
      <c r="BS721" s="359"/>
      <c r="BT721" s="359"/>
      <c r="BU721" s="359"/>
      <c r="BV721" s="359"/>
      <c r="BW721" s="359"/>
      <c r="BX721" s="359"/>
      <c r="BY721" s="359"/>
      <c r="BZ721" s="359"/>
      <c r="CA721" s="359"/>
      <c r="CB721" s="359"/>
      <c r="CC721" s="359"/>
      <c r="CD721" s="359"/>
      <c r="CE721" s="359"/>
      <c r="CF721" s="359"/>
      <c r="CG721" s="359"/>
      <c r="CH721" s="359"/>
      <c r="CI721" s="359"/>
      <c r="CJ721" s="359"/>
      <c r="CK721" s="359"/>
      <c r="CL721" s="359"/>
      <c r="CM721" s="359"/>
      <c r="CN721" s="359"/>
      <c r="CO721" s="359"/>
      <c r="CP721" s="359"/>
      <c r="CQ721" s="359"/>
      <c r="CR721" s="359"/>
      <c r="CS721" s="359"/>
      <c r="CT721" s="359"/>
      <c r="CU721" s="359"/>
      <c r="CV721" s="359"/>
      <c r="CW721" s="359"/>
      <c r="CX721" s="359"/>
      <c r="CY721" s="359"/>
      <c r="CZ721" s="359"/>
    </row>
    <row r="722" ht="25.15" customHeight="true" x14ac:dyDescent="0.2">
      <c r="C722" s="1050"/>
      <c r="D722" s="1050"/>
      <c r="E722" s="605"/>
      <c r="F722" s="605"/>
      <c r="G722" s="605"/>
      <c r="H722" s="1050"/>
      <c r="I722" s="1050"/>
      <c r="J722" s="605"/>
      <c r="K722" s="605"/>
      <c r="L722" s="605"/>
      <c r="M722" s="1050"/>
      <c r="N722" s="1050"/>
      <c r="O722" s="605"/>
      <c r="P722" s="605"/>
      <c r="Q722" s="605"/>
      <c r="BA722" s="359"/>
      <c r="BB722" s="409"/>
      <c r="BC722" s="359"/>
      <c r="BD722" s="359"/>
      <c r="BE722" s="359"/>
      <c r="BF722" s="359"/>
      <c r="BG722" s="359"/>
      <c r="BH722" s="359"/>
      <c r="BI722" s="359"/>
      <c r="BJ722" s="359"/>
      <c r="BK722" s="359"/>
      <c r="BL722" s="359"/>
      <c r="BM722" s="359"/>
      <c r="BN722" s="359"/>
      <c r="BO722" s="359"/>
      <c r="BP722" s="359"/>
      <c r="BQ722" s="359"/>
      <c r="BR722" s="359"/>
      <c r="BS722" s="359"/>
      <c r="BT722" s="359"/>
      <c r="BU722" s="359"/>
      <c r="BV722" s="359"/>
      <c r="BW722" s="359"/>
      <c r="BX722" s="359"/>
      <c r="BY722" s="359"/>
      <c r="BZ722" s="359"/>
      <c r="CA722" s="359"/>
      <c r="CB722" s="359"/>
      <c r="CC722" s="359"/>
      <c r="CD722" s="359"/>
      <c r="CE722" s="359"/>
      <c r="CF722" s="359"/>
      <c r="CG722" s="359"/>
      <c r="CH722" s="359"/>
      <c r="CI722" s="359"/>
      <c r="CJ722" s="359"/>
      <c r="CK722" s="359"/>
      <c r="CL722" s="359"/>
      <c r="CM722" s="359"/>
      <c r="CN722" s="359"/>
      <c r="CO722" s="359"/>
      <c r="CP722" s="359"/>
      <c r="CQ722" s="359"/>
      <c r="CR722" s="359"/>
      <c r="CS722" s="359"/>
      <c r="CT722" s="359"/>
      <c r="CU722" s="359"/>
      <c r="CV722" s="359"/>
      <c r="CW722" s="359"/>
      <c r="CX722" s="359"/>
      <c r="CY722" s="359"/>
      <c r="CZ722" s="359"/>
    </row>
    <row r="723" ht="25.15" customHeight="true" x14ac:dyDescent="0.2">
      <c r="C723" s="1050"/>
      <c r="D723" s="1050"/>
      <c r="E723" s="605"/>
      <c r="F723" s="605"/>
      <c r="G723" s="605"/>
      <c r="H723" s="1050"/>
      <c r="I723" s="1050"/>
      <c r="J723" s="605"/>
      <c r="K723" s="605"/>
      <c r="L723" s="605"/>
      <c r="M723" s="1050"/>
      <c r="N723" s="1050"/>
      <c r="O723" s="605"/>
      <c r="P723" s="605"/>
      <c r="Q723" s="605"/>
      <c r="BA723" s="359"/>
      <c r="BB723" s="409"/>
      <c r="BC723" s="359"/>
      <c r="BD723" s="359"/>
      <c r="BE723" s="359"/>
      <c r="BF723" s="359"/>
      <c r="BG723" s="359"/>
      <c r="BH723" s="359"/>
      <c r="BI723" s="359"/>
      <c r="BJ723" s="359"/>
      <c r="BK723" s="359"/>
      <c r="BL723" s="359"/>
      <c r="BM723" s="359"/>
      <c r="BN723" s="359"/>
      <c r="BO723" s="359"/>
      <c r="BP723" s="359"/>
      <c r="BQ723" s="359"/>
      <c r="BR723" s="359"/>
      <c r="BS723" s="359"/>
      <c r="BT723" s="359"/>
      <c r="BU723" s="359"/>
      <c r="BV723" s="359"/>
      <c r="BW723" s="359"/>
      <c r="BX723" s="359"/>
      <c r="BY723" s="359"/>
      <c r="BZ723" s="359"/>
      <c r="CA723" s="359"/>
      <c r="CB723" s="359"/>
      <c r="CC723" s="359"/>
      <c r="CD723" s="359"/>
      <c r="CE723" s="359"/>
      <c r="CF723" s="359"/>
      <c r="CG723" s="359"/>
      <c r="CH723" s="359"/>
      <c r="CI723" s="359"/>
      <c r="CJ723" s="359"/>
      <c r="CK723" s="359"/>
      <c r="CL723" s="359"/>
      <c r="CM723" s="359"/>
      <c r="CN723" s="359"/>
      <c r="CO723" s="359"/>
      <c r="CP723" s="359"/>
      <c r="CQ723" s="359"/>
      <c r="CR723" s="359"/>
      <c r="CS723" s="359"/>
      <c r="CT723" s="359"/>
      <c r="CU723" s="359"/>
      <c r="CV723" s="359"/>
      <c r="CW723" s="359"/>
      <c r="CX723" s="359"/>
      <c r="CY723" s="359"/>
      <c r="CZ723" s="359"/>
    </row>
    <row r="724" ht="25.15" customHeight="true" x14ac:dyDescent="0.2">
      <c r="C724" s="1050"/>
      <c r="D724" s="1050"/>
      <c r="E724" s="605"/>
      <c r="F724" s="605"/>
      <c r="G724" s="605"/>
      <c r="H724" s="1050"/>
      <c r="I724" s="1050"/>
      <c r="J724" s="605"/>
      <c r="K724" s="605"/>
      <c r="L724" s="605"/>
      <c r="M724" s="1050"/>
      <c r="N724" s="1050"/>
      <c r="O724" s="605"/>
      <c r="P724" s="605"/>
      <c r="Q724" s="605"/>
      <c r="BA724" s="359"/>
      <c r="BB724" s="409"/>
      <c r="BC724" s="359"/>
      <c r="BD724" s="359"/>
      <c r="BE724" s="359"/>
      <c r="BF724" s="359"/>
      <c r="BG724" s="359"/>
      <c r="BH724" s="359"/>
      <c r="BI724" s="359"/>
      <c r="BJ724" s="359"/>
      <c r="BK724" s="359"/>
      <c r="BL724" s="359"/>
      <c r="BM724" s="359"/>
      <c r="BN724" s="359"/>
      <c r="BO724" s="359"/>
      <c r="BP724" s="359"/>
      <c r="BQ724" s="359"/>
      <c r="BR724" s="359"/>
      <c r="BS724" s="359"/>
      <c r="BT724" s="359"/>
      <c r="BU724" s="359"/>
      <c r="BV724" s="359"/>
      <c r="BW724" s="359"/>
      <c r="BX724" s="359"/>
      <c r="BY724" s="359"/>
      <c r="BZ724" s="359"/>
      <c r="CA724" s="359"/>
      <c r="CB724" s="359"/>
      <c r="CC724" s="359"/>
      <c r="CD724" s="359"/>
      <c r="CE724" s="359"/>
      <c r="CF724" s="359"/>
      <c r="CG724" s="359"/>
      <c r="CH724" s="359"/>
      <c r="CI724" s="359"/>
      <c r="CJ724" s="359"/>
      <c r="CK724" s="359"/>
      <c r="CL724" s="359"/>
      <c r="CM724" s="359"/>
      <c r="CN724" s="359"/>
      <c r="CO724" s="359"/>
      <c r="CP724" s="359"/>
      <c r="CQ724" s="359"/>
      <c r="CR724" s="359"/>
      <c r="CS724" s="359"/>
      <c r="CT724" s="359"/>
      <c r="CU724" s="359"/>
      <c r="CV724" s="359"/>
      <c r="CW724" s="359"/>
      <c r="CX724" s="359"/>
      <c r="CY724" s="359"/>
      <c r="CZ724" s="359"/>
    </row>
    <row r="725" ht="25.15" customHeight="true" x14ac:dyDescent="0.2">
      <c r="C725" s="1050"/>
      <c r="D725" s="1050"/>
      <c r="E725" s="605"/>
      <c r="F725" s="605"/>
      <c r="G725" s="605"/>
      <c r="H725" s="1050"/>
      <c r="I725" s="1050"/>
      <c r="J725" s="605"/>
      <c r="K725" s="605"/>
      <c r="L725" s="605"/>
      <c r="M725" s="1050"/>
      <c r="N725" s="1050"/>
      <c r="O725" s="605"/>
      <c r="P725" s="605"/>
      <c r="Q725" s="605"/>
      <c r="BA725" s="359"/>
      <c r="BB725" s="409"/>
      <c r="BC725" s="359"/>
      <c r="BD725" s="359"/>
      <c r="BE725" s="359"/>
      <c r="BF725" s="359"/>
      <c r="BG725" s="359"/>
      <c r="BH725" s="359"/>
      <c r="BI725" s="359"/>
      <c r="BJ725" s="359"/>
      <c r="BK725" s="359"/>
      <c r="BL725" s="359"/>
      <c r="BM725" s="359"/>
      <c r="BN725" s="359"/>
      <c r="BO725" s="359"/>
      <c r="BP725" s="359"/>
      <c r="BQ725" s="359"/>
      <c r="BR725" s="359"/>
      <c r="BS725" s="359"/>
      <c r="BT725" s="359"/>
      <c r="BU725" s="359"/>
      <c r="BV725" s="359"/>
      <c r="BW725" s="359"/>
      <c r="BX725" s="359"/>
      <c r="BY725" s="359"/>
      <c r="BZ725" s="359"/>
      <c r="CA725" s="359"/>
      <c r="CB725" s="359"/>
      <c r="CC725" s="359"/>
      <c r="CD725" s="359"/>
      <c r="CE725" s="359"/>
      <c r="CF725" s="359"/>
      <c r="CG725" s="359"/>
      <c r="CH725" s="359"/>
      <c r="CI725" s="359"/>
      <c r="CJ725" s="359"/>
      <c r="CK725" s="359"/>
      <c r="CL725" s="359"/>
      <c r="CM725" s="359"/>
      <c r="CN725" s="359"/>
      <c r="CO725" s="359"/>
      <c r="CP725" s="359"/>
      <c r="CQ725" s="359"/>
      <c r="CR725" s="359"/>
      <c r="CS725" s="359"/>
      <c r="CT725" s="359"/>
      <c r="CU725" s="359"/>
      <c r="CV725" s="359"/>
      <c r="CW725" s="359"/>
      <c r="CX725" s="359"/>
      <c r="CY725" s="359"/>
      <c r="CZ725" s="359"/>
    </row>
    <row r="726" ht="25.15" customHeight="true" x14ac:dyDescent="0.2">
      <c r="C726" s="1050"/>
      <c r="D726" s="1050"/>
      <c r="E726" s="605"/>
      <c r="F726" s="605"/>
      <c r="G726" s="605"/>
      <c r="H726" s="1050"/>
      <c r="I726" s="1050"/>
      <c r="J726" s="605"/>
      <c r="K726" s="605"/>
      <c r="L726" s="605"/>
      <c r="M726" s="1050"/>
      <c r="N726" s="1050"/>
      <c r="O726" s="605"/>
      <c r="P726" s="605"/>
      <c r="Q726" s="605"/>
      <c r="BA726" s="359"/>
      <c r="BB726" s="409"/>
      <c r="BC726" s="359"/>
      <c r="BD726" s="359"/>
      <c r="BE726" s="359"/>
      <c r="BF726" s="359"/>
      <c r="BG726" s="359"/>
      <c r="BH726" s="359"/>
      <c r="BI726" s="359"/>
      <c r="BJ726" s="359"/>
      <c r="BK726" s="359"/>
      <c r="BL726" s="359"/>
      <c r="BM726" s="359"/>
      <c r="BN726" s="359"/>
      <c r="BO726" s="359"/>
      <c r="BP726" s="359"/>
      <c r="BQ726" s="359"/>
      <c r="BR726" s="359"/>
      <c r="BS726" s="359"/>
      <c r="BT726" s="359"/>
      <c r="BU726" s="359"/>
      <c r="BV726" s="359"/>
      <c r="BW726" s="359"/>
      <c r="BX726" s="359"/>
      <c r="BY726" s="359"/>
      <c r="BZ726" s="359"/>
      <c r="CA726" s="359"/>
      <c r="CB726" s="359"/>
      <c r="CC726" s="359"/>
      <c r="CD726" s="359"/>
      <c r="CE726" s="359"/>
      <c r="CF726" s="359"/>
      <c r="CG726" s="359"/>
      <c r="CH726" s="359"/>
      <c r="CI726" s="359"/>
      <c r="CJ726" s="359"/>
      <c r="CK726" s="359"/>
      <c r="CL726" s="359"/>
      <c r="CM726" s="359"/>
      <c r="CN726" s="359"/>
      <c r="CO726" s="359"/>
      <c r="CP726" s="359"/>
      <c r="CQ726" s="359"/>
      <c r="CR726" s="359"/>
      <c r="CS726" s="359"/>
      <c r="CT726" s="359"/>
      <c r="CU726" s="359"/>
      <c r="CV726" s="359"/>
      <c r="CW726" s="359"/>
      <c r="CX726" s="359"/>
      <c r="CY726" s="359"/>
      <c r="CZ726" s="359"/>
    </row>
    <row r="727" ht="25.15" customHeight="true" x14ac:dyDescent="0.2">
      <c r="C727" s="1050"/>
      <c r="D727" s="1050"/>
      <c r="E727" s="605"/>
      <c r="F727" s="605"/>
      <c r="G727" s="605"/>
      <c r="H727" s="1050"/>
      <c r="I727" s="1050"/>
      <c r="J727" s="605"/>
      <c r="K727" s="605"/>
      <c r="L727" s="605"/>
      <c r="M727" s="1050"/>
      <c r="N727" s="1050"/>
      <c r="O727" s="605"/>
      <c r="P727" s="605"/>
      <c r="Q727" s="605"/>
      <c r="BA727" s="359"/>
      <c r="BB727" s="409"/>
      <c r="BC727" s="359"/>
      <c r="BD727" s="359"/>
      <c r="BE727" s="359"/>
      <c r="BF727" s="359"/>
      <c r="BG727" s="359"/>
      <c r="BH727" s="359"/>
      <c r="BI727" s="359"/>
      <c r="BJ727" s="359"/>
      <c r="BK727" s="359"/>
      <c r="BL727" s="359"/>
      <c r="BM727" s="359"/>
      <c r="BN727" s="359"/>
      <c r="BO727" s="359"/>
      <c r="BP727" s="359"/>
      <c r="BQ727" s="359"/>
      <c r="BR727" s="359"/>
      <c r="BS727" s="359"/>
      <c r="BT727" s="359"/>
      <c r="BU727" s="359"/>
      <c r="BV727" s="359"/>
      <c r="BW727" s="359"/>
      <c r="BX727" s="359"/>
      <c r="BY727" s="359"/>
      <c r="BZ727" s="359"/>
      <c r="CA727" s="359"/>
      <c r="CB727" s="359"/>
      <c r="CC727" s="359"/>
      <c r="CD727" s="359"/>
      <c r="CE727" s="359"/>
      <c r="CF727" s="359"/>
      <c r="CG727" s="359"/>
      <c r="CH727" s="359"/>
      <c r="CI727" s="359"/>
      <c r="CJ727" s="359"/>
      <c r="CK727" s="359"/>
      <c r="CL727" s="359"/>
      <c r="CM727" s="359"/>
      <c r="CN727" s="359"/>
      <c r="CO727" s="359"/>
      <c r="CP727" s="359"/>
      <c r="CQ727" s="359"/>
      <c r="CR727" s="359"/>
      <c r="CS727" s="359"/>
      <c r="CT727" s="359"/>
      <c r="CU727" s="359"/>
      <c r="CV727" s="359"/>
      <c r="CW727" s="359"/>
      <c r="CX727" s="359"/>
      <c r="CY727" s="359"/>
      <c r="CZ727" s="359"/>
    </row>
    <row r="728" ht="25.15" customHeight="true" x14ac:dyDescent="0.2">
      <c r="C728" s="1050"/>
      <c r="D728" s="1050"/>
      <c r="E728" s="605"/>
      <c r="F728" s="605"/>
      <c r="G728" s="605"/>
      <c r="H728" s="1050"/>
      <c r="I728" s="1050"/>
      <c r="J728" s="605"/>
      <c r="K728" s="605"/>
      <c r="L728" s="605"/>
      <c r="M728" s="1050"/>
      <c r="N728" s="1050"/>
      <c r="O728" s="605"/>
      <c r="P728" s="605"/>
      <c r="Q728" s="605"/>
      <c r="BA728" s="359"/>
      <c r="BB728" s="409"/>
      <c r="BC728" s="359"/>
      <c r="BD728" s="359"/>
      <c r="BE728" s="359"/>
      <c r="BF728" s="359"/>
      <c r="BG728" s="359"/>
      <c r="BH728" s="359"/>
      <c r="BI728" s="359"/>
      <c r="BJ728" s="359"/>
      <c r="BK728" s="359"/>
      <c r="BL728" s="359"/>
      <c r="BM728" s="359"/>
      <c r="BN728" s="359"/>
      <c r="BO728" s="359"/>
      <c r="BP728" s="359"/>
      <c r="BQ728" s="359"/>
      <c r="BR728" s="359"/>
      <c r="BS728" s="359"/>
      <c r="BT728" s="359"/>
      <c r="BU728" s="359"/>
      <c r="BV728" s="359"/>
      <c r="BW728" s="359"/>
      <c r="BX728" s="359"/>
      <c r="BY728" s="359"/>
      <c r="BZ728" s="359"/>
      <c r="CA728" s="359"/>
      <c r="CB728" s="359"/>
      <c r="CC728" s="359"/>
      <c r="CD728" s="359"/>
      <c r="CE728" s="359"/>
      <c r="CF728" s="359"/>
      <c r="CG728" s="359"/>
      <c r="CH728" s="359"/>
      <c r="CI728" s="359"/>
      <c r="CJ728" s="359"/>
      <c r="CK728" s="359"/>
      <c r="CL728" s="359"/>
      <c r="CM728" s="359"/>
      <c r="CN728" s="359"/>
      <c r="CO728" s="359"/>
      <c r="CP728" s="359"/>
      <c r="CQ728" s="359"/>
      <c r="CR728" s="359"/>
      <c r="CS728" s="359"/>
      <c r="CT728" s="359"/>
      <c r="CU728" s="359"/>
      <c r="CV728" s="359"/>
      <c r="CW728" s="359"/>
      <c r="CX728" s="359"/>
      <c r="CY728" s="359"/>
      <c r="CZ728" s="359"/>
    </row>
    <row r="729" ht="25.15" customHeight="true" x14ac:dyDescent="0.2">
      <c r="C729" s="1050"/>
      <c r="D729" s="1050"/>
      <c r="E729" s="605"/>
      <c r="F729" s="605"/>
      <c r="G729" s="605"/>
      <c r="H729" s="1050"/>
      <c r="I729" s="1050"/>
      <c r="J729" s="605"/>
      <c r="K729" s="605"/>
      <c r="L729" s="605"/>
      <c r="M729" s="1050"/>
      <c r="N729" s="1050"/>
      <c r="O729" s="605"/>
      <c r="P729" s="605"/>
      <c r="Q729" s="605"/>
      <c r="BA729" s="359"/>
      <c r="BB729" s="409"/>
      <c r="BC729" s="359"/>
      <c r="BD729" s="359"/>
      <c r="BE729" s="359"/>
      <c r="BF729" s="359"/>
      <c r="BG729" s="359"/>
      <c r="BH729" s="359"/>
      <c r="BI729" s="359"/>
      <c r="BJ729" s="359"/>
      <c r="BK729" s="359"/>
      <c r="BL729" s="359"/>
      <c r="BM729" s="359"/>
      <c r="BN729" s="359"/>
      <c r="BO729" s="359"/>
      <c r="BP729" s="359"/>
      <c r="BQ729" s="359"/>
      <c r="BR729" s="359"/>
      <c r="BS729" s="359"/>
      <c r="BT729" s="359"/>
      <c r="BU729" s="359"/>
      <c r="BV729" s="359"/>
      <c r="BW729" s="359"/>
      <c r="BX729" s="359"/>
      <c r="BY729" s="359"/>
      <c r="BZ729" s="359"/>
      <c r="CA729" s="359"/>
      <c r="CB729" s="359"/>
      <c r="CC729" s="359"/>
      <c r="CD729" s="359"/>
      <c r="CE729" s="359"/>
      <c r="CF729" s="359"/>
      <c r="CG729" s="359"/>
      <c r="CH729" s="359"/>
      <c r="CI729" s="359"/>
      <c r="CJ729" s="359"/>
      <c r="CK729" s="359"/>
      <c r="CL729" s="359"/>
      <c r="CM729" s="359"/>
      <c r="CN729" s="359"/>
      <c r="CO729" s="359"/>
      <c r="CP729" s="359"/>
      <c r="CQ729" s="359"/>
      <c r="CR729" s="359"/>
      <c r="CS729" s="359"/>
      <c r="CT729" s="359"/>
      <c r="CU729" s="359"/>
      <c r="CV729" s="359"/>
      <c r="CW729" s="359"/>
      <c r="CX729" s="359"/>
      <c r="CY729" s="359"/>
      <c r="CZ729" s="359"/>
    </row>
    <row r="730" ht="25.15" customHeight="true" x14ac:dyDescent="0.2">
      <c r="C730" s="1050"/>
      <c r="D730" s="1050"/>
      <c r="E730" s="605"/>
      <c r="F730" s="605"/>
      <c r="G730" s="605"/>
      <c r="H730" s="1050"/>
      <c r="I730" s="1050"/>
      <c r="J730" s="605"/>
      <c r="K730" s="605"/>
      <c r="L730" s="605"/>
      <c r="M730" s="1050"/>
      <c r="N730" s="1050"/>
      <c r="O730" s="605"/>
      <c r="P730" s="605"/>
      <c r="Q730" s="605"/>
      <c r="BA730" s="359"/>
      <c r="BB730" s="409"/>
      <c r="BC730" s="359"/>
      <c r="BD730" s="359"/>
      <c r="BE730" s="359"/>
      <c r="BF730" s="359"/>
      <c r="BG730" s="359"/>
      <c r="BH730" s="359"/>
      <c r="BI730" s="359"/>
      <c r="BJ730" s="359"/>
      <c r="BK730" s="359"/>
      <c r="BL730" s="359"/>
      <c r="BM730" s="359"/>
      <c r="BN730" s="359"/>
      <c r="BO730" s="359"/>
      <c r="BP730" s="359"/>
      <c r="BQ730" s="359"/>
      <c r="BR730" s="359"/>
      <c r="BS730" s="359"/>
      <c r="BT730" s="359"/>
      <c r="BU730" s="359"/>
      <c r="BV730" s="359"/>
      <c r="BW730" s="359"/>
      <c r="BX730" s="359"/>
      <c r="BY730" s="359"/>
      <c r="BZ730" s="359"/>
      <c r="CA730" s="359"/>
      <c r="CB730" s="359"/>
      <c r="CC730" s="359"/>
      <c r="CD730" s="359"/>
      <c r="CE730" s="359"/>
      <c r="CF730" s="359"/>
      <c r="CG730" s="359"/>
      <c r="CH730" s="359"/>
      <c r="CI730" s="359"/>
      <c r="CJ730" s="359"/>
      <c r="CK730" s="359"/>
      <c r="CL730" s="359"/>
      <c r="CM730" s="359"/>
      <c r="CN730" s="359"/>
      <c r="CO730" s="359"/>
      <c r="CP730" s="359"/>
      <c r="CQ730" s="359"/>
      <c r="CR730" s="359"/>
      <c r="CS730" s="359"/>
      <c r="CT730" s="359"/>
      <c r="CU730" s="359"/>
      <c r="CV730" s="359"/>
      <c r="CW730" s="359"/>
      <c r="CX730" s="359"/>
      <c r="CY730" s="359"/>
      <c r="CZ730" s="359"/>
    </row>
    <row r="731" ht="25.15" customHeight="true" x14ac:dyDescent="0.2">
      <c r="C731" s="1050"/>
      <c r="D731" s="1050"/>
      <c r="E731" s="605"/>
      <c r="F731" s="605"/>
      <c r="G731" s="605"/>
      <c r="H731" s="1050"/>
      <c r="I731" s="1050"/>
      <c r="J731" s="605"/>
      <c r="K731" s="605"/>
      <c r="L731" s="605"/>
      <c r="M731" s="1050"/>
      <c r="N731" s="1050"/>
      <c r="O731" s="605"/>
      <c r="P731" s="605"/>
      <c r="Q731" s="605"/>
      <c r="BA731" s="359"/>
      <c r="BB731" s="409"/>
      <c r="BC731" s="359"/>
      <c r="BD731" s="359"/>
      <c r="BE731" s="359"/>
      <c r="BF731" s="359"/>
      <c r="BG731" s="359"/>
      <c r="BH731" s="359"/>
      <c r="BI731" s="359"/>
      <c r="BJ731" s="359"/>
      <c r="BK731" s="359"/>
      <c r="BL731" s="359"/>
      <c r="BM731" s="359"/>
      <c r="BN731" s="359"/>
      <c r="BO731" s="359"/>
      <c r="BP731" s="359"/>
      <c r="BQ731" s="359"/>
      <c r="BR731" s="359"/>
      <c r="BS731" s="359"/>
      <c r="BT731" s="359"/>
      <c r="BU731" s="359"/>
      <c r="BV731" s="359"/>
      <c r="BW731" s="359"/>
      <c r="BX731" s="359"/>
      <c r="BY731" s="359"/>
      <c r="BZ731" s="359"/>
      <c r="CA731" s="359"/>
      <c r="CB731" s="359"/>
      <c r="CC731" s="359"/>
      <c r="CD731" s="359"/>
      <c r="CE731" s="359"/>
      <c r="CF731" s="359"/>
      <c r="CG731" s="359"/>
      <c r="CH731" s="359"/>
      <c r="CI731" s="359"/>
      <c r="CJ731" s="359"/>
      <c r="CK731" s="359"/>
      <c r="CL731" s="359"/>
      <c r="CM731" s="359"/>
      <c r="CN731" s="359"/>
      <c r="CO731" s="359"/>
      <c r="CP731" s="359"/>
      <c r="CQ731" s="359"/>
      <c r="CR731" s="359"/>
      <c r="CS731" s="359"/>
      <c r="CT731" s="359"/>
      <c r="CU731" s="359"/>
      <c r="CV731" s="359"/>
      <c r="CW731" s="359"/>
      <c r="CX731" s="359"/>
      <c r="CY731" s="359"/>
      <c r="CZ731" s="359"/>
    </row>
    <row r="732" ht="25.15" customHeight="true" x14ac:dyDescent="0.2">
      <c r="C732" s="1050"/>
      <c r="D732" s="1050"/>
      <c r="E732" s="605"/>
      <c r="F732" s="605"/>
      <c r="G732" s="605"/>
      <c r="H732" s="1050"/>
      <c r="I732" s="1050"/>
      <c r="J732" s="605"/>
      <c r="K732" s="605"/>
      <c r="L732" s="605"/>
      <c r="M732" s="1050"/>
      <c r="N732" s="1050"/>
      <c r="O732" s="605"/>
      <c r="P732" s="605"/>
      <c r="Q732" s="605"/>
      <c r="BA732" s="359"/>
      <c r="BB732" s="409"/>
      <c r="BC732" s="359"/>
      <c r="BD732" s="359"/>
      <c r="BE732" s="359"/>
      <c r="BF732" s="359"/>
      <c r="BG732" s="359"/>
      <c r="BH732" s="359"/>
      <c r="BI732" s="359"/>
      <c r="BJ732" s="359"/>
      <c r="BK732" s="359"/>
      <c r="BL732" s="359"/>
      <c r="BM732" s="359"/>
      <c r="BN732" s="359"/>
      <c r="BO732" s="359"/>
      <c r="BP732" s="359"/>
      <c r="BQ732" s="359"/>
      <c r="BR732" s="359"/>
      <c r="BS732" s="359"/>
      <c r="BT732" s="359"/>
      <c r="BU732" s="359"/>
      <c r="BV732" s="359"/>
      <c r="BW732" s="359"/>
      <c r="BX732" s="359"/>
      <c r="BY732" s="359"/>
      <c r="BZ732" s="359"/>
      <c r="CA732" s="359"/>
      <c r="CB732" s="359"/>
      <c r="CC732" s="359"/>
      <c r="CD732" s="359"/>
      <c r="CE732" s="359"/>
      <c r="CF732" s="359"/>
      <c r="CG732" s="359"/>
      <c r="CH732" s="359"/>
      <c r="CI732" s="359"/>
      <c r="CJ732" s="359"/>
      <c r="CK732" s="359"/>
      <c r="CL732" s="359"/>
      <c r="CM732" s="359"/>
      <c r="CN732" s="359"/>
      <c r="CO732" s="359"/>
      <c r="CP732" s="359"/>
      <c r="CQ732" s="359"/>
      <c r="CR732" s="359"/>
      <c r="CS732" s="359"/>
      <c r="CT732" s="359"/>
      <c r="CU732" s="359"/>
      <c r="CV732" s="359"/>
      <c r="CW732" s="359"/>
      <c r="CX732" s="359"/>
      <c r="CY732" s="359"/>
      <c r="CZ732" s="359"/>
    </row>
    <row r="733" ht="25.15" customHeight="true" x14ac:dyDescent="0.2">
      <c r="C733" s="1050"/>
      <c r="D733" s="1050"/>
      <c r="E733" s="605"/>
      <c r="F733" s="605"/>
      <c r="G733" s="605"/>
      <c r="H733" s="1050"/>
      <c r="I733" s="1050"/>
      <c r="J733" s="605"/>
      <c r="K733" s="605"/>
      <c r="L733" s="605"/>
      <c r="M733" s="1050"/>
      <c r="N733" s="1050"/>
      <c r="O733" s="605"/>
      <c r="P733" s="605"/>
      <c r="Q733" s="605"/>
      <c r="BA733" s="359"/>
      <c r="BB733" s="409"/>
      <c r="BC733" s="359"/>
      <c r="BD733" s="359"/>
      <c r="BE733" s="359"/>
      <c r="BF733" s="359"/>
      <c r="BG733" s="359"/>
      <c r="BH733" s="359"/>
      <c r="BI733" s="359"/>
      <c r="BJ733" s="359"/>
      <c r="BK733" s="359"/>
      <c r="BL733" s="359"/>
      <c r="BM733" s="359"/>
      <c r="BN733" s="359"/>
      <c r="BO733" s="359"/>
      <c r="BP733" s="359"/>
      <c r="BQ733" s="359"/>
      <c r="BR733" s="359"/>
      <c r="BS733" s="359"/>
      <c r="BT733" s="359"/>
      <c r="BU733" s="359"/>
      <c r="BV733" s="359"/>
      <c r="BW733" s="359"/>
      <c r="BX733" s="359"/>
      <c r="BY733" s="359"/>
      <c r="BZ733" s="359"/>
      <c r="CA733" s="359"/>
      <c r="CB733" s="359"/>
      <c r="CC733" s="359"/>
      <c r="CD733" s="359"/>
      <c r="CE733" s="359"/>
      <c r="CF733" s="359"/>
      <c r="CG733" s="359"/>
      <c r="CH733" s="359"/>
      <c r="CI733" s="359"/>
      <c r="CJ733" s="359"/>
      <c r="CK733" s="359"/>
      <c r="CL733" s="359"/>
      <c r="CM733" s="359"/>
      <c r="CN733" s="359"/>
      <c r="CO733" s="359"/>
      <c r="CP733" s="359"/>
      <c r="CQ733" s="359"/>
      <c r="CR733" s="359"/>
      <c r="CS733" s="359"/>
      <c r="CT733" s="359"/>
      <c r="CU733" s="359"/>
      <c r="CV733" s="359"/>
      <c r="CW733" s="359"/>
      <c r="CX733" s="359"/>
      <c r="CY733" s="359"/>
      <c r="CZ733" s="359"/>
    </row>
    <row r="734" ht="25.15" customHeight="true" x14ac:dyDescent="0.2">
      <c r="C734" s="1050"/>
      <c r="D734" s="1050"/>
      <c r="E734" s="605"/>
      <c r="F734" s="605"/>
      <c r="G734" s="605"/>
      <c r="H734" s="1050"/>
      <c r="I734" s="1050"/>
      <c r="J734" s="605"/>
      <c r="K734" s="605"/>
      <c r="L734" s="605"/>
      <c r="M734" s="1050"/>
      <c r="N734" s="1050"/>
      <c r="O734" s="605"/>
      <c r="P734" s="605"/>
      <c r="Q734" s="605"/>
      <c r="BA734" s="359"/>
      <c r="BB734" s="409"/>
      <c r="BC734" s="359"/>
      <c r="BD734" s="359"/>
      <c r="BE734" s="359"/>
      <c r="BF734" s="359"/>
      <c r="BG734" s="359"/>
      <c r="BH734" s="359"/>
      <c r="BI734" s="359"/>
      <c r="BJ734" s="359"/>
      <c r="BK734" s="359"/>
      <c r="BL734" s="359"/>
      <c r="BM734" s="359"/>
      <c r="BN734" s="359"/>
      <c r="BO734" s="359"/>
      <c r="BP734" s="359"/>
      <c r="BQ734" s="359"/>
      <c r="BR734" s="359"/>
      <c r="BS734" s="359"/>
      <c r="BT734" s="359"/>
      <c r="BU734" s="359"/>
      <c r="BV734" s="359"/>
      <c r="BW734" s="359"/>
      <c r="BX734" s="359"/>
      <c r="BY734" s="359"/>
      <c r="BZ734" s="359"/>
      <c r="CA734" s="359"/>
      <c r="CB734" s="359"/>
      <c r="CC734" s="359"/>
      <c r="CD734" s="359"/>
      <c r="CE734" s="359"/>
      <c r="CF734" s="359"/>
      <c r="CG734" s="359"/>
      <c r="CH734" s="359"/>
      <c r="CI734" s="359"/>
      <c r="CJ734" s="359"/>
      <c r="CK734" s="359"/>
      <c r="CL734" s="359"/>
      <c r="CM734" s="359"/>
      <c r="CN734" s="359"/>
      <c r="CO734" s="359"/>
      <c r="CP734" s="359"/>
      <c r="CQ734" s="359"/>
      <c r="CR734" s="359"/>
      <c r="CS734" s="359"/>
      <c r="CT734" s="359"/>
      <c r="CU734" s="359"/>
      <c r="CV734" s="359"/>
      <c r="CW734" s="359"/>
      <c r="CX734" s="359"/>
      <c r="CY734" s="359"/>
      <c r="CZ734" s="359"/>
    </row>
    <row r="735" ht="25.15" customHeight="true" x14ac:dyDescent="0.2">
      <c r="C735" s="1050"/>
      <c r="D735" s="1050"/>
      <c r="E735" s="605"/>
      <c r="F735" s="605"/>
      <c r="G735" s="605"/>
      <c r="H735" s="1050"/>
      <c r="I735" s="1050"/>
      <c r="J735" s="605"/>
      <c r="K735" s="605"/>
      <c r="L735" s="605"/>
      <c r="M735" s="1050"/>
      <c r="N735" s="1050"/>
      <c r="O735" s="605"/>
      <c r="P735" s="605"/>
      <c r="Q735" s="605"/>
      <c r="BA735" s="359"/>
      <c r="BB735" s="409"/>
      <c r="BC735" s="359"/>
      <c r="BD735" s="359"/>
      <c r="BE735" s="359"/>
      <c r="BF735" s="359"/>
      <c r="BG735" s="359"/>
      <c r="BH735" s="359"/>
      <c r="BI735" s="359"/>
      <c r="BJ735" s="359"/>
      <c r="BK735" s="359"/>
      <c r="BL735" s="359"/>
      <c r="BM735" s="359"/>
      <c r="BN735" s="359"/>
      <c r="BO735" s="359"/>
      <c r="BP735" s="359"/>
      <c r="BQ735" s="359"/>
      <c r="BR735" s="359"/>
      <c r="BS735" s="359"/>
      <c r="BT735" s="359"/>
      <c r="BU735" s="359"/>
      <c r="BV735" s="359"/>
      <c r="BW735" s="359"/>
      <c r="BX735" s="359"/>
      <c r="BY735" s="359"/>
      <c r="BZ735" s="359"/>
      <c r="CA735" s="359"/>
      <c r="CB735" s="359"/>
      <c r="CC735" s="359"/>
      <c r="CD735" s="359"/>
      <c r="CE735" s="359"/>
      <c r="CF735" s="359"/>
      <c r="CG735" s="359"/>
      <c r="CH735" s="359"/>
      <c r="CI735" s="359"/>
      <c r="CJ735" s="359"/>
      <c r="CK735" s="359"/>
      <c r="CL735" s="359"/>
      <c r="CM735" s="359"/>
      <c r="CN735" s="359"/>
      <c r="CO735" s="359"/>
      <c r="CP735" s="359"/>
      <c r="CQ735" s="359"/>
      <c r="CR735" s="359"/>
      <c r="CS735" s="359"/>
      <c r="CT735" s="359"/>
      <c r="CU735" s="359"/>
      <c r="CV735" s="359"/>
      <c r="CW735" s="359"/>
      <c r="CX735" s="359"/>
      <c r="CY735" s="359"/>
      <c r="CZ735" s="359"/>
    </row>
    <row r="736" ht="25.15" customHeight="true" x14ac:dyDescent="0.2">
      <c r="C736" s="1050"/>
      <c r="D736" s="1050"/>
      <c r="E736" s="605"/>
      <c r="F736" s="605"/>
      <c r="G736" s="605"/>
      <c r="H736" s="1050"/>
      <c r="I736" s="1050"/>
      <c r="J736" s="605"/>
      <c r="K736" s="605"/>
      <c r="L736" s="605"/>
      <c r="M736" s="1050"/>
      <c r="N736" s="1050"/>
      <c r="O736" s="605"/>
      <c r="P736" s="605"/>
      <c r="Q736" s="605"/>
      <c r="BA736" s="359"/>
      <c r="BB736" s="409"/>
      <c r="BC736" s="359"/>
      <c r="BD736" s="359"/>
      <c r="BE736" s="359"/>
      <c r="BF736" s="359"/>
      <c r="BG736" s="359"/>
      <c r="BH736" s="359"/>
      <c r="BI736" s="359"/>
      <c r="BJ736" s="359"/>
      <c r="BK736" s="359"/>
      <c r="BL736" s="359"/>
      <c r="BM736" s="359"/>
      <c r="BN736" s="359"/>
      <c r="BO736" s="359"/>
      <c r="BP736" s="359"/>
      <c r="BQ736" s="359"/>
      <c r="BR736" s="359"/>
      <c r="BS736" s="359"/>
      <c r="BT736" s="359"/>
      <c r="BU736" s="359"/>
      <c r="BV736" s="359"/>
      <c r="BW736" s="359"/>
      <c r="BX736" s="359"/>
      <c r="BY736" s="359"/>
      <c r="BZ736" s="359"/>
      <c r="CA736" s="359"/>
      <c r="CB736" s="359"/>
      <c r="CC736" s="359"/>
      <c r="CD736" s="359"/>
      <c r="CE736" s="359"/>
      <c r="CF736" s="359"/>
      <c r="CG736" s="359"/>
      <c r="CH736" s="359"/>
      <c r="CI736" s="359"/>
      <c r="CJ736" s="359"/>
      <c r="CK736" s="359"/>
      <c r="CL736" s="359"/>
      <c r="CM736" s="359"/>
      <c r="CN736" s="359"/>
      <c r="CO736" s="359"/>
      <c r="CP736" s="359"/>
      <c r="CQ736" s="359"/>
      <c r="CR736" s="359"/>
      <c r="CS736" s="359"/>
      <c r="CT736" s="359"/>
      <c r="CU736" s="359"/>
      <c r="CV736" s="359"/>
      <c r="CW736" s="359"/>
      <c r="CX736" s="359"/>
      <c r="CY736" s="359"/>
      <c r="CZ736" s="359"/>
    </row>
    <row r="737" ht="25.15" customHeight="true" x14ac:dyDescent="0.2">
      <c r="C737" s="1050"/>
      <c r="D737" s="1050"/>
      <c r="E737" s="605"/>
      <c r="F737" s="605"/>
      <c r="G737" s="605"/>
      <c r="H737" s="1050"/>
      <c r="I737" s="1050"/>
      <c r="J737" s="605"/>
      <c r="K737" s="605"/>
      <c r="L737" s="605"/>
      <c r="M737" s="1050"/>
      <c r="N737" s="1050"/>
      <c r="O737" s="605"/>
      <c r="P737" s="605"/>
      <c r="Q737" s="605"/>
      <c r="BA737" s="359"/>
      <c r="BB737" s="409"/>
      <c r="BC737" s="359"/>
      <c r="BD737" s="359"/>
      <c r="BE737" s="359"/>
      <c r="BF737" s="359"/>
      <c r="BG737" s="359"/>
      <c r="BH737" s="359"/>
      <c r="BI737" s="359"/>
      <c r="BJ737" s="359"/>
      <c r="BK737" s="359"/>
      <c r="BL737" s="359"/>
      <c r="BM737" s="359"/>
      <c r="BN737" s="359"/>
      <c r="BO737" s="359"/>
      <c r="BP737" s="359"/>
      <c r="BQ737" s="359"/>
      <c r="BR737" s="359"/>
      <c r="BS737" s="359"/>
      <c r="BT737" s="359"/>
      <c r="BU737" s="359"/>
      <c r="BV737" s="359"/>
      <c r="BW737" s="359"/>
      <c r="BX737" s="359"/>
      <c r="BY737" s="359"/>
      <c r="BZ737" s="359"/>
      <c r="CA737" s="359"/>
      <c r="CB737" s="359"/>
      <c r="CC737" s="359"/>
      <c r="CD737" s="359"/>
      <c r="CE737" s="359"/>
      <c r="CF737" s="359"/>
      <c r="CG737" s="359"/>
      <c r="CH737" s="359"/>
      <c r="CI737" s="359"/>
      <c r="CJ737" s="359"/>
      <c r="CK737" s="359"/>
      <c r="CL737" s="359"/>
      <c r="CM737" s="359"/>
      <c r="CN737" s="359"/>
      <c r="CO737" s="359"/>
      <c r="CP737" s="359"/>
      <c r="CQ737" s="359"/>
      <c r="CR737" s="359"/>
      <c r="CS737" s="359"/>
      <c r="CT737" s="359"/>
      <c r="CU737" s="359"/>
      <c r="CV737" s="359"/>
      <c r="CW737" s="359"/>
      <c r="CX737" s="359"/>
      <c r="CY737" s="359"/>
      <c r="CZ737" s="359"/>
    </row>
    <row r="738" ht="25.15" customHeight="true" x14ac:dyDescent="0.2">
      <c r="C738" s="1050"/>
      <c r="D738" s="1050"/>
      <c r="E738" s="605"/>
      <c r="F738" s="605"/>
      <c r="G738" s="605"/>
      <c r="H738" s="1050"/>
      <c r="I738" s="1050"/>
      <c r="J738" s="605"/>
      <c r="K738" s="605"/>
      <c r="L738" s="605"/>
      <c r="M738" s="1050"/>
      <c r="N738" s="1050"/>
      <c r="O738" s="605"/>
      <c r="P738" s="605"/>
      <c r="Q738" s="605"/>
      <c r="BA738" s="359"/>
      <c r="BB738" s="409"/>
      <c r="BC738" s="359"/>
      <c r="BD738" s="359"/>
      <c r="BE738" s="359"/>
      <c r="BF738" s="359"/>
      <c r="BG738" s="359"/>
      <c r="BH738" s="359"/>
      <c r="BI738" s="359"/>
      <c r="BJ738" s="359"/>
      <c r="BK738" s="359"/>
      <c r="BL738" s="359"/>
      <c r="BM738" s="359"/>
      <c r="BN738" s="359"/>
      <c r="BO738" s="359"/>
      <c r="BP738" s="359"/>
      <c r="BQ738" s="359"/>
      <c r="BR738" s="359"/>
      <c r="BS738" s="359"/>
      <c r="BT738" s="359"/>
      <c r="BU738" s="359"/>
      <c r="BV738" s="359"/>
      <c r="BW738" s="359"/>
      <c r="BX738" s="359"/>
      <c r="BY738" s="359"/>
      <c r="BZ738" s="359"/>
      <c r="CA738" s="359"/>
      <c r="CB738" s="359"/>
      <c r="CC738" s="359"/>
      <c r="CD738" s="359"/>
      <c r="CE738" s="359"/>
      <c r="CF738" s="359"/>
      <c r="CG738" s="359"/>
      <c r="CH738" s="359"/>
      <c r="CI738" s="359"/>
      <c r="CJ738" s="359"/>
      <c r="CK738" s="359"/>
      <c r="CL738" s="359"/>
      <c r="CM738" s="359"/>
      <c r="CN738" s="359"/>
      <c r="CO738" s="359"/>
      <c r="CP738" s="359"/>
      <c r="CQ738" s="359"/>
      <c r="CR738" s="359"/>
      <c r="CS738" s="359"/>
      <c r="CT738" s="359"/>
      <c r="CU738" s="359"/>
      <c r="CV738" s="359"/>
      <c r="CW738" s="359"/>
      <c r="CX738" s="359"/>
      <c r="CY738" s="359"/>
      <c r="CZ738" s="359"/>
    </row>
    <row r="739" ht="25.15" customHeight="true" x14ac:dyDescent="0.2">
      <c r="C739" s="1050"/>
      <c r="D739" s="1050"/>
      <c r="E739" s="605"/>
      <c r="F739" s="605"/>
      <c r="G739" s="605"/>
      <c r="H739" s="1050"/>
      <c r="I739" s="1050"/>
      <c r="J739" s="605"/>
      <c r="K739" s="605"/>
      <c r="L739" s="605"/>
      <c r="M739" s="1050"/>
      <c r="N739" s="1050"/>
      <c r="O739" s="605"/>
      <c r="P739" s="605"/>
      <c r="Q739" s="605"/>
      <c r="BA739" s="359"/>
      <c r="BB739" s="409"/>
      <c r="BC739" s="359"/>
      <c r="BD739" s="359"/>
      <c r="BE739" s="359"/>
      <c r="BF739" s="359"/>
      <c r="BG739" s="359"/>
      <c r="BH739" s="359"/>
      <c r="BI739" s="359"/>
      <c r="BJ739" s="359"/>
      <c r="BK739" s="359"/>
      <c r="BL739" s="359"/>
      <c r="BM739" s="359"/>
      <c r="BN739" s="359"/>
      <c r="BO739" s="359"/>
      <c r="BP739" s="359"/>
      <c r="BQ739" s="359"/>
      <c r="BR739" s="359"/>
      <c r="BS739" s="359"/>
      <c r="BT739" s="359"/>
      <c r="BU739" s="359"/>
      <c r="BV739" s="359"/>
      <c r="BW739" s="359"/>
      <c r="BX739" s="359"/>
      <c r="BY739" s="359"/>
      <c r="BZ739" s="359"/>
      <c r="CA739" s="359"/>
      <c r="CB739" s="359"/>
      <c r="CC739" s="359"/>
      <c r="CD739" s="359"/>
      <c r="CE739" s="359"/>
      <c r="CF739" s="359"/>
      <c r="CG739" s="359"/>
      <c r="CH739" s="359"/>
      <c r="CI739" s="359"/>
      <c r="CJ739" s="359"/>
      <c r="CK739" s="359"/>
      <c r="CL739" s="359"/>
      <c r="CM739" s="359"/>
      <c r="CN739" s="359"/>
      <c r="CO739" s="359"/>
      <c r="CP739" s="359"/>
      <c r="CQ739" s="359"/>
      <c r="CR739" s="359"/>
      <c r="CS739" s="359"/>
      <c r="CT739" s="359"/>
      <c r="CU739" s="359"/>
      <c r="CV739" s="359"/>
      <c r="CW739" s="359"/>
      <c r="CX739" s="359"/>
      <c r="CY739" s="359"/>
      <c r="CZ739" s="359"/>
    </row>
    <row r="740" ht="25.15" customHeight="true" x14ac:dyDescent="0.2">
      <c r="C740" s="1050"/>
      <c r="D740" s="1050"/>
      <c r="E740" s="605"/>
      <c r="F740" s="605"/>
      <c r="G740" s="605"/>
      <c r="H740" s="1050"/>
      <c r="I740" s="1050"/>
      <c r="J740" s="605"/>
      <c r="K740" s="605"/>
      <c r="L740" s="605"/>
      <c r="M740" s="1050"/>
      <c r="N740" s="1050"/>
      <c r="O740" s="605"/>
      <c r="P740" s="605"/>
      <c r="Q740" s="605"/>
      <c r="BA740" s="359"/>
      <c r="BB740" s="409"/>
      <c r="BC740" s="359"/>
      <c r="BD740" s="359"/>
      <c r="BE740" s="359"/>
      <c r="BF740" s="359"/>
      <c r="BG740" s="359"/>
      <c r="BH740" s="359"/>
      <c r="BI740" s="359"/>
      <c r="BJ740" s="359"/>
      <c r="BK740" s="359"/>
      <c r="BL740" s="359"/>
      <c r="BM740" s="359"/>
      <c r="BN740" s="359"/>
      <c r="BO740" s="359"/>
      <c r="BP740" s="359"/>
      <c r="BQ740" s="359"/>
      <c r="BR740" s="359"/>
      <c r="BS740" s="359"/>
      <c r="BT740" s="359"/>
      <c r="BU740" s="359"/>
      <c r="BV740" s="359"/>
      <c r="BW740" s="359"/>
      <c r="BX740" s="359"/>
      <c r="BY740" s="359"/>
      <c r="BZ740" s="359"/>
      <c r="CA740" s="359"/>
      <c r="CB740" s="359"/>
      <c r="CC740" s="359"/>
      <c r="CD740" s="359"/>
      <c r="CE740" s="359"/>
      <c r="CF740" s="359"/>
      <c r="CG740" s="359"/>
      <c r="CH740" s="359"/>
      <c r="CI740" s="359"/>
      <c r="CJ740" s="359"/>
      <c r="CK740" s="359"/>
      <c r="CL740" s="359"/>
      <c r="CM740" s="359"/>
      <c r="CN740" s="359"/>
      <c r="CO740" s="359"/>
      <c r="CP740" s="359"/>
      <c r="CQ740" s="359"/>
      <c r="CR740" s="359"/>
      <c r="CS740" s="359"/>
      <c r="CT740" s="359"/>
      <c r="CU740" s="359"/>
      <c r="CV740" s="359"/>
      <c r="CW740" s="359"/>
      <c r="CX740" s="359"/>
      <c r="CY740" s="359"/>
      <c r="CZ740" s="359"/>
    </row>
    <row r="741" ht="25.15" customHeight="true" x14ac:dyDescent="0.2">
      <c r="C741" s="1050"/>
      <c r="D741" s="1050"/>
      <c r="E741" s="605"/>
      <c r="F741" s="605"/>
      <c r="G741" s="605"/>
      <c r="H741" s="1050"/>
      <c r="I741" s="1050"/>
      <c r="J741" s="605"/>
      <c r="K741" s="605"/>
      <c r="L741" s="605"/>
      <c r="M741" s="1050"/>
      <c r="N741" s="1050"/>
      <c r="O741" s="605"/>
      <c r="P741" s="605"/>
      <c r="Q741" s="605"/>
      <c r="BA741" s="359"/>
      <c r="BB741" s="409"/>
      <c r="BC741" s="359"/>
      <c r="BD741" s="359"/>
      <c r="BE741" s="359"/>
      <c r="BF741" s="359"/>
      <c r="BG741" s="359"/>
      <c r="BH741" s="359"/>
      <c r="BI741" s="359"/>
      <c r="BJ741" s="359"/>
      <c r="BK741" s="359"/>
      <c r="BL741" s="359"/>
      <c r="BM741" s="359"/>
      <c r="BN741" s="359"/>
      <c r="BO741" s="359"/>
      <c r="BP741" s="359"/>
      <c r="BQ741" s="359"/>
      <c r="BR741" s="359"/>
      <c r="BS741" s="359"/>
      <c r="BT741" s="359"/>
      <c r="BU741" s="359"/>
      <c r="BV741" s="359"/>
      <c r="BW741" s="359"/>
      <c r="BX741" s="359"/>
      <c r="BY741" s="359"/>
      <c r="BZ741" s="359"/>
      <c r="CA741" s="359"/>
      <c r="CB741" s="359"/>
      <c r="CC741" s="359"/>
      <c r="CD741" s="359"/>
      <c r="CE741" s="359"/>
      <c r="CF741" s="359"/>
      <c r="CG741" s="359"/>
      <c r="CH741" s="359"/>
      <c r="CI741" s="359"/>
      <c r="CJ741" s="359"/>
      <c r="CK741" s="359"/>
      <c r="CL741" s="359"/>
      <c r="CM741" s="359"/>
      <c r="CN741" s="359"/>
      <c r="CO741" s="359"/>
      <c r="CP741" s="359"/>
      <c r="CQ741" s="359"/>
      <c r="CR741" s="359"/>
      <c r="CS741" s="359"/>
      <c r="CT741" s="359"/>
      <c r="CU741" s="359"/>
      <c r="CV741" s="359"/>
      <c r="CW741" s="359"/>
      <c r="CX741" s="359"/>
      <c r="CY741" s="359"/>
      <c r="CZ741" s="359"/>
    </row>
    <row r="742" ht="25.15" customHeight="true" x14ac:dyDescent="0.2">
      <c r="C742" s="1050"/>
      <c r="D742" s="1050"/>
      <c r="E742" s="605"/>
      <c r="F742" s="605"/>
      <c r="G742" s="605"/>
      <c r="H742" s="1050"/>
      <c r="I742" s="1050"/>
      <c r="J742" s="605"/>
      <c r="K742" s="605"/>
      <c r="L742" s="605"/>
      <c r="M742" s="1050"/>
      <c r="N742" s="1050"/>
      <c r="O742" s="605"/>
      <c r="P742" s="605"/>
      <c r="Q742" s="605"/>
      <c r="BA742" s="359"/>
      <c r="BB742" s="409"/>
      <c r="BC742" s="359"/>
      <c r="BD742" s="359"/>
      <c r="BE742" s="359"/>
      <c r="BF742" s="359"/>
      <c r="BG742" s="359"/>
      <c r="BH742" s="359"/>
      <c r="BI742" s="359"/>
      <c r="BJ742" s="359"/>
      <c r="BK742" s="359"/>
      <c r="BL742" s="359"/>
      <c r="BM742" s="359"/>
      <c r="BN742" s="359"/>
      <c r="BO742" s="359"/>
      <c r="BP742" s="359"/>
      <c r="BQ742" s="359"/>
      <c r="BR742" s="359"/>
      <c r="BS742" s="359"/>
      <c r="BT742" s="359"/>
      <c r="BU742" s="359"/>
      <c r="BV742" s="359"/>
      <c r="BW742" s="359"/>
      <c r="BX742" s="359"/>
      <c r="BY742" s="359"/>
      <c r="BZ742" s="359"/>
      <c r="CA742" s="359"/>
      <c r="CB742" s="359"/>
      <c r="CC742" s="359"/>
      <c r="CD742" s="359"/>
      <c r="CE742" s="359"/>
      <c r="CF742" s="359"/>
      <c r="CG742" s="359"/>
      <c r="CH742" s="359"/>
      <c r="CI742" s="359"/>
      <c r="CJ742" s="359"/>
      <c r="CK742" s="359"/>
      <c r="CL742" s="359"/>
      <c r="CM742" s="359"/>
      <c r="CN742" s="359"/>
      <c r="CO742" s="359"/>
      <c r="CP742" s="359"/>
      <c r="CQ742" s="359"/>
      <c r="CR742" s="359"/>
      <c r="CS742" s="359"/>
      <c r="CT742" s="359"/>
      <c r="CU742" s="359"/>
      <c r="CV742" s="359"/>
      <c r="CW742" s="359"/>
      <c r="CX742" s="359"/>
      <c r="CY742" s="359"/>
      <c r="CZ742" s="359"/>
    </row>
    <row r="743" ht="25.15" customHeight="true" x14ac:dyDescent="0.2">
      <c r="C743" s="1050"/>
      <c r="D743" s="1050"/>
      <c r="E743" s="605"/>
      <c r="F743" s="605"/>
      <c r="G743" s="605"/>
      <c r="H743" s="1050"/>
      <c r="I743" s="1050"/>
      <c r="J743" s="605"/>
      <c r="K743" s="605"/>
      <c r="L743" s="605"/>
      <c r="M743" s="1050"/>
      <c r="N743" s="1050"/>
      <c r="O743" s="605"/>
      <c r="P743" s="605"/>
      <c r="Q743" s="605"/>
      <c r="BA743" s="359"/>
      <c r="BB743" s="409"/>
      <c r="BC743" s="359"/>
      <c r="BD743" s="359"/>
      <c r="BE743" s="359"/>
      <c r="BF743" s="359"/>
      <c r="BG743" s="359"/>
      <c r="BH743" s="359"/>
      <c r="BI743" s="359"/>
      <c r="BJ743" s="359"/>
      <c r="BK743" s="359"/>
      <c r="BL743" s="359"/>
      <c r="BM743" s="359"/>
      <c r="BN743" s="359"/>
      <c r="BO743" s="359"/>
      <c r="BP743" s="359"/>
      <c r="BQ743" s="359"/>
      <c r="BR743" s="359"/>
      <c r="BS743" s="359"/>
      <c r="BT743" s="359"/>
      <c r="BU743" s="359"/>
      <c r="BV743" s="359"/>
      <c r="BW743" s="359"/>
      <c r="BX743" s="359"/>
      <c r="BY743" s="359"/>
      <c r="BZ743" s="359"/>
      <c r="CA743" s="359"/>
      <c r="CB743" s="359"/>
      <c r="CC743" s="359"/>
      <c r="CD743" s="359"/>
      <c r="CE743" s="359"/>
      <c r="CF743" s="359"/>
      <c r="CG743" s="359"/>
      <c r="CH743" s="359"/>
      <c r="CI743" s="359"/>
      <c r="CJ743" s="359"/>
      <c r="CK743" s="359"/>
      <c r="CL743" s="359"/>
      <c r="CM743" s="359"/>
      <c r="CN743" s="359"/>
      <c r="CO743" s="359"/>
      <c r="CP743" s="359"/>
      <c r="CQ743" s="359"/>
      <c r="CR743" s="359"/>
      <c r="CS743" s="359"/>
      <c r="CT743" s="359"/>
      <c r="CU743" s="359"/>
      <c r="CV743" s="359"/>
      <c r="CW743" s="359"/>
      <c r="CX743" s="359"/>
      <c r="CY743" s="359"/>
      <c r="CZ743" s="359"/>
    </row>
    <row r="744" ht="25.15" customHeight="true" x14ac:dyDescent="0.2">
      <c r="C744" s="1050"/>
      <c r="D744" s="1050"/>
      <c r="E744" s="605"/>
      <c r="F744" s="605"/>
      <c r="G744" s="605"/>
      <c r="H744" s="1050"/>
      <c r="I744" s="1050"/>
      <c r="J744" s="605"/>
      <c r="K744" s="605"/>
      <c r="L744" s="605"/>
      <c r="M744" s="1050"/>
      <c r="N744" s="1050"/>
      <c r="O744" s="605"/>
      <c r="P744" s="605"/>
      <c r="Q744" s="605"/>
      <c r="BA744" s="359"/>
      <c r="BB744" s="409"/>
      <c r="BC744" s="359"/>
      <c r="BD744" s="359"/>
      <c r="BE744" s="359"/>
      <c r="BF744" s="359"/>
      <c r="BG744" s="359"/>
      <c r="BH744" s="359"/>
      <c r="BI744" s="359"/>
      <c r="BJ744" s="359"/>
      <c r="BK744" s="359"/>
      <c r="BL744" s="359"/>
      <c r="BM744" s="359"/>
      <c r="BN744" s="359"/>
      <c r="BO744" s="359"/>
      <c r="BP744" s="359"/>
      <c r="BQ744" s="359"/>
      <c r="BR744" s="359"/>
      <c r="BS744" s="359"/>
      <c r="BT744" s="359"/>
      <c r="BU744" s="359"/>
      <c r="BV744" s="359"/>
      <c r="BW744" s="359"/>
      <c r="BX744" s="359"/>
      <c r="BY744" s="359"/>
      <c r="BZ744" s="359"/>
      <c r="CA744" s="359"/>
      <c r="CB744" s="359"/>
      <c r="CC744" s="359"/>
      <c r="CD744" s="359"/>
      <c r="CE744" s="359"/>
      <c r="CF744" s="359"/>
      <c r="CG744" s="359"/>
      <c r="CH744" s="359"/>
      <c r="CI744" s="359"/>
      <c r="CJ744" s="359"/>
      <c r="CK744" s="359"/>
      <c r="CL744" s="359"/>
      <c r="CM744" s="359"/>
      <c r="CN744" s="359"/>
      <c r="CO744" s="359"/>
      <c r="CP744" s="359"/>
      <c r="CQ744" s="359"/>
      <c r="CR744" s="359"/>
      <c r="CS744" s="359"/>
      <c r="CT744" s="359"/>
      <c r="CU744" s="359"/>
      <c r="CV744" s="359"/>
      <c r="CW744" s="359"/>
      <c r="CX744" s="359"/>
      <c r="CY744" s="359"/>
      <c r="CZ744" s="359"/>
    </row>
    <row r="745" ht="25.15" customHeight="true" x14ac:dyDescent="0.2">
      <c r="C745" s="1050"/>
      <c r="D745" s="1050"/>
      <c r="E745" s="605"/>
      <c r="F745" s="605"/>
      <c r="G745" s="605"/>
      <c r="H745" s="1050"/>
      <c r="I745" s="1050"/>
      <c r="J745" s="605"/>
      <c r="K745" s="605"/>
      <c r="L745" s="605"/>
      <c r="M745" s="1050"/>
      <c r="N745" s="1050"/>
      <c r="O745" s="605"/>
      <c r="P745" s="605"/>
      <c r="Q745" s="605"/>
      <c r="BA745" s="359"/>
      <c r="BB745" s="409"/>
      <c r="BC745" s="359"/>
      <c r="BD745" s="359"/>
      <c r="BE745" s="359"/>
      <c r="BF745" s="359"/>
      <c r="BG745" s="359"/>
      <c r="BH745" s="359"/>
      <c r="BI745" s="359"/>
      <c r="BJ745" s="359"/>
      <c r="BK745" s="359"/>
      <c r="BL745" s="359"/>
      <c r="BM745" s="359"/>
      <c r="BN745" s="359"/>
      <c r="BO745" s="359"/>
      <c r="BP745" s="359"/>
      <c r="BQ745" s="359"/>
      <c r="BR745" s="359"/>
      <c r="BS745" s="359"/>
      <c r="BT745" s="359"/>
      <c r="BU745" s="359"/>
      <c r="BV745" s="359"/>
      <c r="BW745" s="359"/>
      <c r="BX745" s="359"/>
      <c r="BY745" s="359"/>
      <c r="BZ745" s="359"/>
      <c r="CA745" s="359"/>
      <c r="CB745" s="359"/>
      <c r="CC745" s="359"/>
      <c r="CD745" s="359"/>
      <c r="CE745" s="359"/>
      <c r="CF745" s="359"/>
      <c r="CG745" s="359"/>
      <c r="CH745" s="359"/>
      <c r="CI745" s="359"/>
      <c r="CJ745" s="359"/>
      <c r="CK745" s="359"/>
      <c r="CL745" s="359"/>
      <c r="CM745" s="359"/>
      <c r="CN745" s="359"/>
      <c r="CO745" s="359"/>
      <c r="CP745" s="359"/>
      <c r="CQ745" s="359"/>
      <c r="CR745" s="359"/>
      <c r="CS745" s="359"/>
      <c r="CT745" s="359"/>
      <c r="CU745" s="359"/>
      <c r="CV745" s="359"/>
      <c r="CW745" s="359"/>
      <c r="CX745" s="359"/>
      <c r="CY745" s="359"/>
      <c r="CZ745" s="359"/>
    </row>
    <row r="746" ht="25.15" customHeight="true" x14ac:dyDescent="0.2">
      <c r="C746" s="1050"/>
      <c r="D746" s="1050"/>
      <c r="E746" s="605"/>
      <c r="F746" s="605"/>
      <c r="G746" s="605"/>
      <c r="H746" s="1050"/>
      <c r="I746" s="1050"/>
      <c r="J746" s="605"/>
      <c r="K746" s="605"/>
      <c r="L746" s="605"/>
      <c r="M746" s="1050"/>
      <c r="N746" s="1050"/>
      <c r="O746" s="605"/>
      <c r="P746" s="605"/>
      <c r="Q746" s="605"/>
      <c r="BA746" s="359"/>
      <c r="BB746" s="409"/>
      <c r="BC746" s="359"/>
      <c r="BD746" s="359"/>
      <c r="BE746" s="359"/>
      <c r="BF746" s="359"/>
      <c r="BG746" s="359"/>
      <c r="BH746" s="359"/>
      <c r="BI746" s="359"/>
      <c r="BJ746" s="359"/>
      <c r="BK746" s="359"/>
      <c r="BL746" s="359"/>
      <c r="BM746" s="359"/>
      <c r="BN746" s="359"/>
      <c r="BO746" s="359"/>
      <c r="BP746" s="359"/>
      <c r="BQ746" s="359"/>
      <c r="BR746" s="359"/>
      <c r="BS746" s="359"/>
      <c r="BT746" s="359"/>
      <c r="BU746" s="359"/>
      <c r="BV746" s="359"/>
      <c r="BW746" s="359"/>
      <c r="BX746" s="359"/>
      <c r="BY746" s="359"/>
      <c r="BZ746" s="359"/>
      <c r="CA746" s="359"/>
      <c r="CB746" s="359"/>
      <c r="CC746" s="359"/>
      <c r="CD746" s="359"/>
      <c r="CE746" s="359"/>
      <c r="CF746" s="359"/>
      <c r="CG746" s="359"/>
      <c r="CH746" s="359"/>
      <c r="CI746" s="359"/>
      <c r="CJ746" s="359"/>
      <c r="CK746" s="359"/>
      <c r="CL746" s="359"/>
      <c r="CM746" s="359"/>
      <c r="CN746" s="359"/>
      <c r="CO746" s="359"/>
      <c r="CP746" s="359"/>
      <c r="CQ746" s="359"/>
      <c r="CR746" s="359"/>
      <c r="CS746" s="359"/>
      <c r="CT746" s="359"/>
      <c r="CU746" s="359"/>
      <c r="CV746" s="359"/>
      <c r="CW746" s="359"/>
      <c r="CX746" s="359"/>
      <c r="CY746" s="359"/>
      <c r="CZ746" s="359"/>
    </row>
    <row r="747" ht="25.15" customHeight="true" x14ac:dyDescent="0.2">
      <c r="C747" s="1050"/>
      <c r="D747" s="1050"/>
      <c r="E747" s="605"/>
      <c r="F747" s="605"/>
      <c r="G747" s="605"/>
      <c r="H747" s="1050"/>
      <c r="I747" s="1050"/>
      <c r="J747" s="605"/>
      <c r="K747" s="605"/>
      <c r="L747" s="605"/>
      <c r="M747" s="1050"/>
      <c r="N747" s="1050"/>
      <c r="O747" s="605"/>
      <c r="P747" s="605"/>
      <c r="Q747" s="605"/>
      <c r="BA747" s="359"/>
      <c r="BB747" s="409"/>
      <c r="BC747" s="359"/>
      <c r="BD747" s="359"/>
      <c r="BE747" s="359"/>
      <c r="BF747" s="359"/>
      <c r="BG747" s="359"/>
      <c r="BH747" s="359"/>
      <c r="BI747" s="359"/>
      <c r="BJ747" s="359"/>
      <c r="BK747" s="359"/>
      <c r="BL747" s="359"/>
      <c r="BM747" s="359"/>
      <c r="BN747" s="359"/>
      <c r="BO747" s="359"/>
      <c r="BP747" s="359"/>
      <c r="BQ747" s="359"/>
      <c r="BR747" s="359"/>
      <c r="BS747" s="359"/>
      <c r="BT747" s="359"/>
      <c r="BU747" s="359"/>
      <c r="BV747" s="359"/>
      <c r="BW747" s="359"/>
      <c r="BX747" s="359"/>
      <c r="BY747" s="359"/>
      <c r="BZ747" s="359"/>
      <c r="CA747" s="359"/>
      <c r="CB747" s="359"/>
      <c r="CC747" s="359"/>
      <c r="CD747" s="359"/>
      <c r="CE747" s="359"/>
      <c r="CF747" s="359"/>
      <c r="CG747" s="359"/>
      <c r="CH747" s="359"/>
      <c r="CI747" s="359"/>
      <c r="CJ747" s="359"/>
      <c r="CK747" s="359"/>
      <c r="CL747" s="359"/>
      <c r="CM747" s="359"/>
      <c r="CN747" s="359"/>
      <c r="CO747" s="359"/>
      <c r="CP747" s="359"/>
      <c r="CQ747" s="359"/>
      <c r="CR747" s="359"/>
      <c r="CS747" s="359"/>
      <c r="CT747" s="359"/>
      <c r="CU747" s="359"/>
      <c r="CV747" s="359"/>
      <c r="CW747" s="359"/>
      <c r="CX747" s="359"/>
      <c r="CY747" s="359"/>
      <c r="CZ747" s="359"/>
    </row>
    <row r="748" ht="25.15" customHeight="true" x14ac:dyDescent="0.2">
      <c r="C748" s="1050"/>
      <c r="D748" s="1050"/>
      <c r="E748" s="605"/>
      <c r="F748" s="605"/>
      <c r="G748" s="605"/>
      <c r="H748" s="1050"/>
      <c r="I748" s="1050"/>
      <c r="J748" s="605"/>
      <c r="K748" s="605"/>
      <c r="L748" s="605"/>
      <c r="M748" s="1050"/>
      <c r="N748" s="1050"/>
      <c r="O748" s="605"/>
      <c r="P748" s="605"/>
      <c r="Q748" s="605"/>
      <c r="BA748" s="359"/>
      <c r="BB748" s="409"/>
      <c r="BC748" s="359"/>
      <c r="BD748" s="359"/>
      <c r="BE748" s="359"/>
      <c r="BF748" s="359"/>
      <c r="BG748" s="359"/>
      <c r="BH748" s="359"/>
      <c r="BI748" s="359"/>
      <c r="BJ748" s="359"/>
      <c r="BK748" s="359"/>
      <c r="BL748" s="359"/>
      <c r="BM748" s="359"/>
      <c r="BN748" s="359"/>
      <c r="BO748" s="359"/>
      <c r="BP748" s="359"/>
      <c r="BQ748" s="359"/>
      <c r="BR748" s="359"/>
      <c r="BS748" s="359"/>
      <c r="BT748" s="359"/>
      <c r="BU748" s="359"/>
      <c r="BV748" s="359"/>
      <c r="BW748" s="359"/>
      <c r="BX748" s="359"/>
      <c r="BY748" s="359"/>
      <c r="BZ748" s="359"/>
      <c r="CA748" s="359"/>
      <c r="CB748" s="359"/>
      <c r="CC748" s="359"/>
      <c r="CD748" s="359"/>
      <c r="CE748" s="359"/>
      <c r="CF748" s="359"/>
      <c r="CG748" s="359"/>
      <c r="CH748" s="359"/>
      <c r="CI748" s="359"/>
      <c r="CJ748" s="359"/>
      <c r="CK748" s="359"/>
      <c r="CL748" s="359"/>
      <c r="CM748" s="359"/>
      <c r="CN748" s="359"/>
      <c r="CO748" s="359"/>
      <c r="CP748" s="359"/>
      <c r="CQ748" s="359"/>
      <c r="CR748" s="359"/>
      <c r="CS748" s="359"/>
      <c r="CT748" s="359"/>
      <c r="CU748" s="359"/>
      <c r="CV748" s="359"/>
      <c r="CW748" s="359"/>
      <c r="CX748" s="359"/>
      <c r="CY748" s="359"/>
      <c r="CZ748" s="359"/>
    </row>
    <row r="749" ht="25.15" customHeight="true" x14ac:dyDescent="0.2">
      <c r="C749" s="1050"/>
      <c r="D749" s="1050"/>
      <c r="E749" s="605"/>
      <c r="F749" s="605"/>
      <c r="G749" s="605"/>
      <c r="H749" s="1050"/>
      <c r="I749" s="1050"/>
      <c r="J749" s="605"/>
      <c r="K749" s="605"/>
      <c r="L749" s="605"/>
      <c r="M749" s="1050"/>
      <c r="N749" s="1050"/>
      <c r="O749" s="605"/>
      <c r="P749" s="605"/>
      <c r="Q749" s="605"/>
      <c r="BA749" s="359"/>
      <c r="BB749" s="409"/>
      <c r="BC749" s="359"/>
      <c r="BD749" s="359"/>
      <c r="BE749" s="359"/>
      <c r="BF749" s="359"/>
      <c r="BG749" s="359"/>
      <c r="BH749" s="359"/>
      <c r="BI749" s="359"/>
      <c r="BJ749" s="359"/>
      <c r="BK749" s="359"/>
      <c r="BL749" s="359"/>
      <c r="BM749" s="359"/>
      <c r="BN749" s="359"/>
      <c r="BO749" s="359"/>
      <c r="BP749" s="359"/>
      <c r="BQ749" s="359"/>
      <c r="BR749" s="359"/>
      <c r="BS749" s="359"/>
      <c r="BT749" s="359"/>
      <c r="BU749" s="359"/>
      <c r="BV749" s="359"/>
      <c r="BW749" s="359"/>
      <c r="BX749" s="359"/>
      <c r="BY749" s="359"/>
      <c r="BZ749" s="359"/>
      <c r="CA749" s="359"/>
      <c r="CB749" s="359"/>
      <c r="CC749" s="359"/>
      <c r="CD749" s="359"/>
      <c r="CE749" s="359"/>
      <c r="CF749" s="359"/>
      <c r="CG749" s="359"/>
      <c r="CH749" s="359"/>
      <c r="CI749" s="359"/>
      <c r="CJ749" s="359"/>
      <c r="CK749" s="359"/>
      <c r="CL749" s="359"/>
      <c r="CM749" s="359"/>
      <c r="CN749" s="359"/>
      <c r="CO749" s="359"/>
      <c r="CP749" s="359"/>
      <c r="CQ749" s="359"/>
      <c r="CR749" s="359"/>
      <c r="CS749" s="359"/>
      <c r="CT749" s="359"/>
      <c r="CU749" s="359"/>
      <c r="CV749" s="359"/>
      <c r="CW749" s="359"/>
      <c r="CX749" s="359"/>
      <c r="CY749" s="359"/>
      <c r="CZ749" s="359"/>
    </row>
    <row r="750" ht="25.15" customHeight="true" x14ac:dyDescent="0.2">
      <c r="C750" s="1050"/>
      <c r="D750" s="1050"/>
      <c r="E750" s="605"/>
      <c r="F750" s="605"/>
      <c r="G750" s="605"/>
      <c r="H750" s="1050"/>
      <c r="I750" s="1050"/>
      <c r="J750" s="605"/>
      <c r="K750" s="605"/>
      <c r="L750" s="605"/>
      <c r="M750" s="1050"/>
      <c r="N750" s="1050"/>
      <c r="O750" s="605"/>
      <c r="P750" s="605"/>
      <c r="Q750" s="605"/>
      <c r="BA750" s="359"/>
      <c r="BB750" s="409"/>
      <c r="BC750" s="359"/>
      <c r="BD750" s="359"/>
      <c r="BE750" s="359"/>
      <c r="BF750" s="359"/>
      <c r="BG750" s="359"/>
      <c r="BH750" s="359"/>
      <c r="BI750" s="359"/>
      <c r="BJ750" s="359"/>
      <c r="BK750" s="359"/>
      <c r="BL750" s="359"/>
      <c r="BM750" s="359"/>
      <c r="BN750" s="359"/>
      <c r="BO750" s="359"/>
      <c r="BP750" s="359"/>
      <c r="BQ750" s="359"/>
      <c r="BR750" s="359"/>
      <c r="BS750" s="359"/>
      <c r="BT750" s="359"/>
      <c r="BU750" s="359"/>
      <c r="BV750" s="359"/>
      <c r="BW750" s="359"/>
      <c r="BX750" s="359"/>
      <c r="BY750" s="359"/>
      <c r="BZ750" s="359"/>
      <c r="CA750" s="359"/>
      <c r="CB750" s="359"/>
      <c r="CC750" s="359"/>
      <c r="CD750" s="359"/>
      <c r="CE750" s="359"/>
      <c r="CF750" s="359"/>
      <c r="CG750" s="359"/>
      <c r="CH750" s="359"/>
      <c r="CI750" s="359"/>
      <c r="CJ750" s="359"/>
      <c r="CK750" s="359"/>
      <c r="CL750" s="359"/>
      <c r="CM750" s="359"/>
      <c r="CN750" s="359"/>
      <c r="CO750" s="359"/>
      <c r="CP750" s="359"/>
      <c r="CQ750" s="359"/>
      <c r="CR750" s="359"/>
      <c r="CS750" s="359"/>
      <c r="CT750" s="359"/>
      <c r="CU750" s="359"/>
      <c r="CV750" s="359"/>
      <c r="CW750" s="359"/>
      <c r="CX750" s="359"/>
      <c r="CY750" s="359"/>
      <c r="CZ750" s="359"/>
    </row>
    <row r="751" ht="25.15" customHeight="true" x14ac:dyDescent="0.2">
      <c r="C751" s="1050"/>
      <c r="D751" s="1050"/>
      <c r="E751" s="605"/>
      <c r="F751" s="605"/>
      <c r="G751" s="605"/>
      <c r="H751" s="1050"/>
      <c r="I751" s="1050"/>
      <c r="J751" s="605"/>
      <c r="K751" s="605"/>
      <c r="L751" s="605"/>
      <c r="M751" s="1050"/>
      <c r="N751" s="1050"/>
      <c r="O751" s="605"/>
      <c r="P751" s="605"/>
      <c r="Q751" s="605"/>
      <c r="BA751" s="359"/>
      <c r="BB751" s="409"/>
      <c r="BC751" s="359"/>
      <c r="BD751" s="359"/>
      <c r="BE751" s="359"/>
      <c r="BF751" s="359"/>
      <c r="BG751" s="359"/>
      <c r="BH751" s="359"/>
      <c r="BI751" s="359"/>
      <c r="BJ751" s="359"/>
      <c r="BK751" s="359"/>
      <c r="BL751" s="359"/>
      <c r="BM751" s="359"/>
      <c r="BN751" s="359"/>
      <c r="BO751" s="359"/>
      <c r="BP751" s="359"/>
      <c r="BQ751" s="359"/>
      <c r="BR751" s="359"/>
      <c r="BS751" s="359"/>
      <c r="BT751" s="359"/>
      <c r="BU751" s="359"/>
      <c r="BV751" s="359"/>
      <c r="BW751" s="359"/>
      <c r="BX751" s="359"/>
      <c r="BY751" s="359"/>
      <c r="BZ751" s="359"/>
      <c r="CA751" s="359"/>
      <c r="CB751" s="359"/>
      <c r="CC751" s="359"/>
      <c r="CD751" s="359"/>
      <c r="CE751" s="359"/>
      <c r="CF751" s="359"/>
      <c r="CG751" s="359"/>
      <c r="CH751" s="359"/>
      <c r="CI751" s="359"/>
      <c r="CJ751" s="359"/>
      <c r="CK751" s="359"/>
      <c r="CL751" s="359"/>
      <c r="CM751" s="359"/>
      <c r="CN751" s="359"/>
      <c r="CO751" s="359"/>
      <c r="CP751" s="359"/>
      <c r="CQ751" s="359"/>
      <c r="CR751" s="359"/>
      <c r="CS751" s="359"/>
      <c r="CT751" s="359"/>
      <c r="CU751" s="359"/>
      <c r="CV751" s="359"/>
      <c r="CW751" s="359"/>
      <c r="CX751" s="359"/>
      <c r="CY751" s="359"/>
      <c r="CZ751" s="359"/>
    </row>
    <row r="752" ht="25.15" customHeight="true" x14ac:dyDescent="0.2">
      <c r="C752" s="1050"/>
      <c r="D752" s="1050"/>
      <c r="E752" s="605"/>
      <c r="F752" s="605"/>
      <c r="G752" s="605"/>
      <c r="H752" s="1050"/>
      <c r="I752" s="1050"/>
      <c r="J752" s="605"/>
      <c r="K752" s="605"/>
      <c r="L752" s="605"/>
      <c r="M752" s="1050"/>
      <c r="N752" s="1050"/>
      <c r="O752" s="605"/>
      <c r="P752" s="605"/>
      <c r="Q752" s="605"/>
      <c r="BA752" s="359"/>
      <c r="BB752" s="409"/>
      <c r="BC752" s="359"/>
      <c r="BD752" s="359"/>
      <c r="BE752" s="359"/>
      <c r="BF752" s="359"/>
      <c r="BG752" s="359"/>
      <c r="BH752" s="359"/>
      <c r="BI752" s="359"/>
      <c r="BJ752" s="359"/>
      <c r="BK752" s="359"/>
      <c r="BL752" s="359"/>
      <c r="BM752" s="359"/>
      <c r="BN752" s="359"/>
      <c r="BO752" s="359"/>
      <c r="BP752" s="359"/>
      <c r="BQ752" s="359"/>
      <c r="BR752" s="359"/>
      <c r="BS752" s="359"/>
      <c r="BT752" s="359"/>
      <c r="BU752" s="359"/>
      <c r="BV752" s="359"/>
      <c r="BW752" s="359"/>
      <c r="BX752" s="359"/>
      <c r="BY752" s="359"/>
      <c r="BZ752" s="359"/>
      <c r="CA752" s="359"/>
      <c r="CB752" s="359"/>
      <c r="CC752" s="359"/>
      <c r="CD752" s="359"/>
      <c r="CE752" s="359"/>
      <c r="CF752" s="359"/>
      <c r="CG752" s="359"/>
      <c r="CH752" s="359"/>
      <c r="CI752" s="359"/>
      <c r="CJ752" s="359"/>
      <c r="CK752" s="359"/>
      <c r="CL752" s="359"/>
      <c r="CM752" s="359"/>
      <c r="CN752" s="359"/>
      <c r="CO752" s="359"/>
      <c r="CP752" s="359"/>
      <c r="CQ752" s="359"/>
      <c r="CR752" s="359"/>
      <c r="CS752" s="359"/>
      <c r="CT752" s="359"/>
      <c r="CU752" s="359"/>
      <c r="CV752" s="359"/>
      <c r="CW752" s="359"/>
      <c r="CX752" s="359"/>
      <c r="CY752" s="359"/>
      <c r="CZ752" s="359"/>
    </row>
    <row r="753" ht="25.15" customHeight="true" x14ac:dyDescent="0.2">
      <c r="C753" s="1050"/>
      <c r="D753" s="1050"/>
      <c r="E753" s="605"/>
      <c r="F753" s="605"/>
      <c r="G753" s="605"/>
      <c r="H753" s="1050"/>
      <c r="I753" s="1050"/>
      <c r="J753" s="605"/>
      <c r="K753" s="605"/>
      <c r="L753" s="605"/>
      <c r="M753" s="1050"/>
      <c r="N753" s="1050"/>
      <c r="O753" s="605"/>
      <c r="P753" s="605"/>
      <c r="Q753" s="605"/>
      <c r="BA753" s="359"/>
      <c r="BB753" s="409"/>
      <c r="BC753" s="359"/>
      <c r="BD753" s="359"/>
      <c r="BE753" s="359"/>
      <c r="BF753" s="359"/>
      <c r="BG753" s="359"/>
      <c r="BH753" s="359"/>
      <c r="BI753" s="359"/>
      <c r="BJ753" s="359"/>
      <c r="BK753" s="359"/>
      <c r="BL753" s="359"/>
      <c r="BM753" s="359"/>
      <c r="BN753" s="359"/>
      <c r="BO753" s="359"/>
      <c r="BP753" s="359"/>
      <c r="BQ753" s="359"/>
      <c r="BR753" s="359"/>
      <c r="BS753" s="359"/>
      <c r="BT753" s="359"/>
      <c r="BU753" s="359"/>
      <c r="BV753" s="359"/>
      <c r="BW753" s="359"/>
      <c r="BX753" s="359"/>
      <c r="BY753" s="359"/>
      <c r="BZ753" s="359"/>
      <c r="CA753" s="359"/>
      <c r="CB753" s="359"/>
      <c r="CC753" s="359"/>
      <c r="CD753" s="359"/>
      <c r="CE753" s="359"/>
      <c r="CF753" s="359"/>
      <c r="CG753" s="359"/>
      <c r="CH753" s="359"/>
      <c r="CI753" s="359"/>
      <c r="CJ753" s="359"/>
      <c r="CK753" s="359"/>
      <c r="CL753" s="359"/>
      <c r="CM753" s="359"/>
      <c r="CN753" s="359"/>
      <c r="CO753" s="359"/>
      <c r="CP753" s="359"/>
      <c r="CQ753" s="359"/>
      <c r="CR753" s="359"/>
      <c r="CS753" s="359"/>
      <c r="CT753" s="359"/>
      <c r="CU753" s="359"/>
      <c r="CV753" s="359"/>
      <c r="CW753" s="359"/>
      <c r="CX753" s="359"/>
      <c r="CY753" s="359"/>
      <c r="CZ753" s="359"/>
    </row>
    <row r="754" ht="25.15" customHeight="true" x14ac:dyDescent="0.2">
      <c r="C754" s="1050"/>
      <c r="D754" s="1050"/>
      <c r="E754" s="605"/>
      <c r="F754" s="605"/>
      <c r="G754" s="605"/>
      <c r="H754" s="1050"/>
      <c r="I754" s="1050"/>
      <c r="J754" s="605"/>
      <c r="K754" s="605"/>
      <c r="L754" s="605"/>
      <c r="M754" s="1050"/>
      <c r="N754" s="1050"/>
      <c r="O754" s="605"/>
      <c r="P754" s="605"/>
      <c r="Q754" s="605"/>
      <c r="BA754" s="359"/>
      <c r="BB754" s="409"/>
      <c r="BC754" s="359"/>
      <c r="BD754" s="359"/>
      <c r="BE754" s="359"/>
      <c r="BF754" s="359"/>
      <c r="BG754" s="359"/>
      <c r="BH754" s="359"/>
      <c r="BI754" s="359"/>
      <c r="BJ754" s="359"/>
      <c r="BK754" s="359"/>
      <c r="BL754" s="359"/>
      <c r="BM754" s="359"/>
      <c r="BN754" s="359"/>
      <c r="BO754" s="359"/>
      <c r="BP754" s="359"/>
      <c r="BQ754" s="359"/>
      <c r="BR754" s="359"/>
      <c r="BS754" s="359"/>
      <c r="BT754" s="359"/>
      <c r="BU754" s="359"/>
      <c r="BV754" s="359"/>
      <c r="BW754" s="359"/>
      <c r="BX754" s="359"/>
      <c r="BY754" s="359"/>
      <c r="BZ754" s="359"/>
      <c r="CA754" s="359"/>
      <c r="CB754" s="359"/>
      <c r="CC754" s="359"/>
      <c r="CD754" s="359"/>
      <c r="CE754" s="359"/>
      <c r="CF754" s="359"/>
      <c r="CG754" s="359"/>
      <c r="CH754" s="359"/>
      <c r="CI754" s="359"/>
      <c r="CJ754" s="359"/>
      <c r="CK754" s="359"/>
      <c r="CL754" s="359"/>
      <c r="CM754" s="359"/>
      <c r="CN754" s="359"/>
      <c r="CO754" s="359"/>
      <c r="CP754" s="359"/>
      <c r="CQ754" s="359"/>
      <c r="CR754" s="359"/>
      <c r="CS754" s="359"/>
      <c r="CT754" s="359"/>
      <c r="CU754" s="359"/>
      <c r="CV754" s="359"/>
      <c r="CW754" s="359"/>
      <c r="CX754" s="359"/>
      <c r="CY754" s="359"/>
      <c r="CZ754" s="359"/>
    </row>
    <row r="755" ht="25.15" customHeight="true" x14ac:dyDescent="0.2">
      <c r="C755" s="1050"/>
      <c r="D755" s="1050"/>
      <c r="E755" s="605"/>
      <c r="F755" s="605"/>
      <c r="G755" s="605"/>
      <c r="H755" s="1050"/>
      <c r="I755" s="1050"/>
      <c r="J755" s="605"/>
      <c r="K755" s="605"/>
      <c r="L755" s="605"/>
      <c r="M755" s="1050"/>
      <c r="N755" s="1050"/>
      <c r="O755" s="605"/>
      <c r="P755" s="605"/>
      <c r="Q755" s="605"/>
      <c r="BA755" s="359"/>
      <c r="BB755" s="409"/>
      <c r="BC755" s="359"/>
      <c r="BD755" s="359"/>
      <c r="BE755" s="359"/>
      <c r="BF755" s="359"/>
      <c r="BG755" s="359"/>
      <c r="BH755" s="359"/>
      <c r="BI755" s="359"/>
      <c r="BJ755" s="359"/>
      <c r="BK755" s="359"/>
      <c r="BL755" s="359"/>
      <c r="BM755" s="359"/>
      <c r="BN755" s="359"/>
      <c r="BO755" s="359"/>
      <c r="BP755" s="359"/>
      <c r="BQ755" s="359"/>
      <c r="BR755" s="359"/>
      <c r="BS755" s="359"/>
      <c r="BT755" s="359"/>
      <c r="BU755" s="359"/>
      <c r="BV755" s="359"/>
      <c r="BW755" s="359"/>
      <c r="BX755" s="359"/>
      <c r="BY755" s="359"/>
      <c r="BZ755" s="359"/>
      <c r="CA755" s="359"/>
      <c r="CB755" s="359"/>
      <c r="CC755" s="359"/>
      <c r="CD755" s="359"/>
      <c r="CE755" s="359"/>
      <c r="CF755" s="359"/>
      <c r="CG755" s="359"/>
      <c r="CH755" s="359"/>
      <c r="CI755" s="359"/>
      <c r="CJ755" s="359"/>
      <c r="CK755" s="359"/>
      <c r="CL755" s="359"/>
      <c r="CM755" s="359"/>
      <c r="CN755" s="359"/>
      <c r="CO755" s="359"/>
      <c r="CP755" s="359"/>
      <c r="CQ755" s="359"/>
      <c r="CR755" s="359"/>
      <c r="CS755" s="359"/>
      <c r="CT755" s="359"/>
      <c r="CU755" s="359"/>
      <c r="CV755" s="359"/>
      <c r="CW755" s="359"/>
      <c r="CX755" s="359"/>
      <c r="CY755" s="359"/>
      <c r="CZ755" s="359"/>
    </row>
    <row r="756" ht="25.15" customHeight="true" x14ac:dyDescent="0.2">
      <c r="C756" s="1050"/>
      <c r="D756" s="1050"/>
      <c r="E756" s="605"/>
      <c r="F756" s="605"/>
      <c r="G756" s="605"/>
      <c r="H756" s="1050"/>
      <c r="I756" s="1050"/>
      <c r="J756" s="605"/>
      <c r="K756" s="605"/>
      <c r="L756" s="605"/>
      <c r="M756" s="1050"/>
      <c r="N756" s="1050"/>
      <c r="O756" s="605"/>
      <c r="P756" s="605"/>
      <c r="Q756" s="605"/>
      <c r="BA756" s="359"/>
      <c r="BB756" s="409"/>
      <c r="BC756" s="359"/>
      <c r="BD756" s="359"/>
      <c r="BE756" s="359"/>
      <c r="BF756" s="359"/>
      <c r="BG756" s="359"/>
      <c r="BH756" s="359"/>
      <c r="BI756" s="359"/>
      <c r="BJ756" s="359"/>
      <c r="BK756" s="359"/>
      <c r="BL756" s="359"/>
      <c r="BM756" s="359"/>
      <c r="BN756" s="359"/>
      <c r="BO756" s="359"/>
      <c r="BP756" s="359"/>
      <c r="BQ756" s="359"/>
      <c r="BR756" s="359"/>
      <c r="BS756" s="359"/>
      <c r="BT756" s="359"/>
      <c r="BU756" s="359"/>
      <c r="BV756" s="359"/>
      <c r="BW756" s="359"/>
      <c r="BX756" s="359"/>
      <c r="BY756" s="359"/>
      <c r="BZ756" s="359"/>
      <c r="CA756" s="359"/>
      <c r="CB756" s="359"/>
      <c r="CC756" s="359"/>
      <c r="CD756" s="359"/>
      <c r="CE756" s="359"/>
      <c r="CF756" s="359"/>
      <c r="CG756" s="359"/>
      <c r="CH756" s="359"/>
      <c r="CI756" s="359"/>
      <c r="CJ756" s="359"/>
      <c r="CK756" s="359"/>
      <c r="CL756" s="359"/>
      <c r="CM756" s="359"/>
      <c r="CN756" s="359"/>
      <c r="CO756" s="359"/>
      <c r="CP756" s="359"/>
      <c r="CQ756" s="359"/>
      <c r="CR756" s="359"/>
      <c r="CS756" s="359"/>
      <c r="CT756" s="359"/>
      <c r="CU756" s="359"/>
      <c r="CV756" s="359"/>
      <c r="CW756" s="359"/>
      <c r="CX756" s="359"/>
      <c r="CY756" s="359"/>
      <c r="CZ756" s="359"/>
    </row>
    <row r="757" ht="25.15" customHeight="true" x14ac:dyDescent="0.2">
      <c r="C757" s="1050"/>
      <c r="D757" s="1050"/>
      <c r="E757" s="605"/>
      <c r="F757" s="605"/>
      <c r="G757" s="605"/>
      <c r="H757" s="1050"/>
      <c r="I757" s="1050"/>
      <c r="J757" s="605"/>
      <c r="K757" s="605"/>
      <c r="L757" s="605"/>
      <c r="M757" s="1050"/>
      <c r="N757" s="1050"/>
      <c r="O757" s="605"/>
      <c r="P757" s="605"/>
      <c r="Q757" s="605"/>
      <c r="BA757" s="359"/>
      <c r="BB757" s="409"/>
      <c r="BC757" s="359"/>
      <c r="BD757" s="359"/>
      <c r="BE757" s="359"/>
      <c r="BF757" s="359"/>
      <c r="BG757" s="359"/>
      <c r="BH757" s="359"/>
      <c r="BI757" s="359"/>
      <c r="BJ757" s="359"/>
      <c r="BK757" s="359"/>
      <c r="BL757" s="359"/>
      <c r="BM757" s="359"/>
      <c r="BN757" s="359"/>
      <c r="BO757" s="359"/>
      <c r="BP757" s="359"/>
      <c r="BQ757" s="359"/>
      <c r="BR757" s="359"/>
      <c r="BS757" s="359"/>
      <c r="BT757" s="359"/>
      <c r="BU757" s="359"/>
      <c r="BV757" s="359"/>
      <c r="BW757" s="359"/>
      <c r="BX757" s="359"/>
      <c r="BY757" s="359"/>
      <c r="BZ757" s="359"/>
      <c r="CA757" s="359"/>
      <c r="CB757" s="359"/>
      <c r="CC757" s="359"/>
      <c r="CD757" s="359"/>
      <c r="CE757" s="359"/>
      <c r="CF757" s="359"/>
      <c r="CG757" s="359"/>
      <c r="CH757" s="359"/>
      <c r="CI757" s="359"/>
      <c r="CJ757" s="359"/>
      <c r="CK757" s="359"/>
      <c r="CL757" s="359"/>
      <c r="CM757" s="359"/>
      <c r="CN757" s="359"/>
      <c r="CO757" s="359"/>
      <c r="CP757" s="359"/>
      <c r="CQ757" s="359"/>
      <c r="CR757" s="359"/>
      <c r="CS757" s="359"/>
      <c r="CT757" s="359"/>
      <c r="CU757" s="359"/>
      <c r="CV757" s="359"/>
      <c r="CW757" s="359"/>
      <c r="CX757" s="359"/>
      <c r="CY757" s="359"/>
      <c r="CZ757" s="359"/>
    </row>
    <row r="758" ht="25.15" customHeight="true" x14ac:dyDescent="0.2">
      <c r="C758" s="1050"/>
      <c r="D758" s="1050"/>
      <c r="E758" s="605"/>
      <c r="F758" s="605"/>
      <c r="G758" s="605"/>
      <c r="H758" s="1050"/>
      <c r="I758" s="1050"/>
      <c r="J758" s="605"/>
      <c r="K758" s="605"/>
      <c r="L758" s="605"/>
      <c r="M758" s="1050"/>
      <c r="N758" s="1050"/>
      <c r="O758" s="605"/>
      <c r="P758" s="605"/>
      <c r="Q758" s="605"/>
      <c r="BA758" s="359"/>
      <c r="BB758" s="409"/>
      <c r="BC758" s="359"/>
      <c r="BD758" s="359"/>
      <c r="BE758" s="359"/>
      <c r="BF758" s="359"/>
      <c r="BG758" s="359"/>
      <c r="BH758" s="359"/>
      <c r="BI758" s="359"/>
      <c r="BJ758" s="359"/>
      <c r="BK758" s="359"/>
      <c r="BL758" s="359"/>
      <c r="BM758" s="359"/>
      <c r="BN758" s="359"/>
      <c r="BO758" s="359"/>
      <c r="BP758" s="359"/>
      <c r="BQ758" s="359"/>
      <c r="BR758" s="359"/>
      <c r="BS758" s="359"/>
      <c r="BT758" s="359"/>
      <c r="BU758" s="359"/>
      <c r="BV758" s="359"/>
      <c r="BW758" s="359"/>
      <c r="BX758" s="359"/>
      <c r="BY758" s="359"/>
      <c r="BZ758" s="359"/>
      <c r="CA758" s="359"/>
      <c r="CB758" s="359"/>
      <c r="CC758" s="359"/>
      <c r="CD758" s="359"/>
      <c r="CE758" s="359"/>
      <c r="CF758" s="359"/>
      <c r="CG758" s="359"/>
      <c r="CH758" s="359"/>
      <c r="CI758" s="359"/>
      <c r="CJ758" s="359"/>
      <c r="CK758" s="359"/>
      <c r="CL758" s="359"/>
      <c r="CM758" s="359"/>
      <c r="CN758" s="359"/>
      <c r="CO758" s="359"/>
      <c r="CP758" s="359"/>
      <c r="CQ758" s="359"/>
      <c r="CR758" s="359"/>
      <c r="CS758" s="359"/>
      <c r="CT758" s="359"/>
      <c r="CU758" s="359"/>
      <c r="CV758" s="359"/>
      <c r="CW758" s="359"/>
      <c r="CX758" s="359"/>
      <c r="CY758" s="359"/>
      <c r="CZ758" s="359"/>
    </row>
    <row r="759" ht="25.15" customHeight="true" x14ac:dyDescent="0.2">
      <c r="C759" s="1050"/>
      <c r="D759" s="1050"/>
      <c r="E759" s="605"/>
      <c r="F759" s="605"/>
      <c r="G759" s="605"/>
      <c r="H759" s="1050"/>
      <c r="I759" s="1050"/>
      <c r="J759" s="605"/>
      <c r="K759" s="605"/>
      <c r="L759" s="605"/>
      <c r="M759" s="1050"/>
      <c r="N759" s="1050"/>
      <c r="O759" s="605"/>
      <c r="P759" s="605"/>
      <c r="Q759" s="605"/>
      <c r="BA759" s="359"/>
      <c r="BB759" s="409"/>
      <c r="BC759" s="359"/>
      <c r="BD759" s="359"/>
      <c r="BE759" s="359"/>
      <c r="BF759" s="359"/>
      <c r="BG759" s="359"/>
      <c r="BH759" s="359"/>
      <c r="BI759" s="359"/>
      <c r="BJ759" s="359"/>
      <c r="BK759" s="359"/>
      <c r="BL759" s="359"/>
      <c r="BM759" s="359"/>
      <c r="BN759" s="359"/>
      <c r="BO759" s="359"/>
      <c r="BP759" s="359"/>
      <c r="BQ759" s="359"/>
      <c r="BR759" s="359"/>
      <c r="BS759" s="359"/>
      <c r="BT759" s="359"/>
      <c r="BU759" s="359"/>
      <c r="BV759" s="359"/>
      <c r="BW759" s="359"/>
      <c r="BX759" s="359"/>
      <c r="BY759" s="359"/>
      <c r="BZ759" s="359"/>
      <c r="CA759" s="359"/>
      <c r="CB759" s="359"/>
      <c r="CC759" s="359"/>
      <c r="CD759" s="359"/>
      <c r="CE759" s="359"/>
      <c r="CF759" s="359"/>
      <c r="CG759" s="359"/>
      <c r="CH759" s="359"/>
      <c r="CI759" s="359"/>
      <c r="CJ759" s="359"/>
      <c r="CK759" s="359"/>
      <c r="CL759" s="359"/>
      <c r="CM759" s="359"/>
      <c r="CN759" s="359"/>
      <c r="CO759" s="359"/>
      <c r="CP759" s="359"/>
      <c r="CQ759" s="359"/>
      <c r="CR759" s="359"/>
      <c r="CS759" s="359"/>
      <c r="CT759" s="359"/>
      <c r="CU759" s="359"/>
      <c r="CV759" s="359"/>
      <c r="CW759" s="359"/>
      <c r="CX759" s="359"/>
      <c r="CY759" s="359"/>
      <c r="CZ759" s="359"/>
    </row>
    <row r="760" ht="25.15" customHeight="true" x14ac:dyDescent="0.2">
      <c r="C760" s="1050"/>
      <c r="D760" s="1050"/>
      <c r="E760" s="605"/>
      <c r="F760" s="605"/>
      <c r="G760" s="605"/>
      <c r="H760" s="1050"/>
      <c r="I760" s="1050"/>
      <c r="J760" s="605"/>
      <c r="K760" s="605"/>
      <c r="L760" s="605"/>
      <c r="M760" s="1050"/>
      <c r="N760" s="1050"/>
      <c r="O760" s="605"/>
      <c r="P760" s="605"/>
      <c r="Q760" s="605"/>
      <c r="BA760" s="359"/>
      <c r="BB760" s="409"/>
      <c r="BC760" s="359"/>
      <c r="BD760" s="359"/>
      <c r="BE760" s="359"/>
      <c r="BF760" s="359"/>
      <c r="BG760" s="359"/>
      <c r="BH760" s="359"/>
      <c r="BI760" s="359"/>
      <c r="BJ760" s="359"/>
      <c r="BK760" s="359"/>
      <c r="BL760" s="359"/>
      <c r="BM760" s="359"/>
      <c r="BN760" s="359"/>
      <c r="BO760" s="359"/>
      <c r="BP760" s="359"/>
      <c r="BQ760" s="359"/>
      <c r="BR760" s="359"/>
      <c r="BS760" s="359"/>
      <c r="BT760" s="359"/>
      <c r="BU760" s="359"/>
      <c r="BV760" s="359"/>
      <c r="BW760" s="359"/>
      <c r="BX760" s="359"/>
      <c r="BY760" s="359"/>
      <c r="BZ760" s="359"/>
      <c r="CA760" s="359"/>
      <c r="CB760" s="359"/>
      <c r="CC760" s="359"/>
      <c r="CD760" s="359"/>
      <c r="CE760" s="359"/>
      <c r="CF760" s="359"/>
      <c r="CG760" s="359"/>
      <c r="CH760" s="359"/>
      <c r="CI760" s="359"/>
      <c r="CJ760" s="359"/>
      <c r="CK760" s="359"/>
      <c r="CL760" s="359"/>
      <c r="CM760" s="359"/>
      <c r="CN760" s="359"/>
      <c r="CO760" s="359"/>
      <c r="CP760" s="359"/>
      <c r="CQ760" s="359"/>
      <c r="CR760" s="359"/>
      <c r="CS760" s="359"/>
      <c r="CT760" s="359"/>
      <c r="CU760" s="359"/>
      <c r="CV760" s="359"/>
      <c r="CW760" s="359"/>
      <c r="CX760" s="359"/>
      <c r="CY760" s="359"/>
      <c r="CZ760" s="359"/>
    </row>
    <row r="761" ht="25.15" customHeight="true" x14ac:dyDescent="0.2">
      <c r="C761" s="1050"/>
      <c r="D761" s="1050"/>
      <c r="E761" s="605"/>
      <c r="F761" s="605"/>
      <c r="G761" s="605"/>
      <c r="H761" s="1050"/>
      <c r="I761" s="1050"/>
      <c r="J761" s="605"/>
      <c r="K761" s="605"/>
      <c r="L761" s="605"/>
      <c r="M761" s="1050"/>
      <c r="N761" s="1050"/>
      <c r="O761" s="605"/>
      <c r="P761" s="605"/>
      <c r="Q761" s="605"/>
      <c r="BA761" s="359"/>
      <c r="BB761" s="409"/>
      <c r="BC761" s="359"/>
      <c r="BD761" s="359"/>
      <c r="BE761" s="359"/>
      <c r="BF761" s="359"/>
      <c r="BG761" s="359"/>
      <c r="BH761" s="359"/>
      <c r="BI761" s="359"/>
      <c r="BJ761" s="359"/>
      <c r="BK761" s="359"/>
      <c r="BL761" s="359"/>
      <c r="BM761" s="359"/>
      <c r="BN761" s="359"/>
      <c r="BO761" s="359"/>
      <c r="BP761" s="359"/>
      <c r="BQ761" s="359"/>
      <c r="BR761" s="359"/>
      <c r="BS761" s="359"/>
      <c r="BT761" s="359"/>
      <c r="BU761" s="359"/>
      <c r="BV761" s="359"/>
      <c r="BW761" s="359"/>
      <c r="BX761" s="359"/>
      <c r="BY761" s="359"/>
      <c r="BZ761" s="359"/>
      <c r="CA761" s="359"/>
      <c r="CB761" s="359"/>
      <c r="CC761" s="359"/>
      <c r="CD761" s="359"/>
      <c r="CE761" s="359"/>
      <c r="CF761" s="359"/>
      <c r="CG761" s="359"/>
      <c r="CH761" s="359"/>
      <c r="CI761" s="359"/>
      <c r="CJ761" s="359"/>
      <c r="CK761" s="359"/>
      <c r="CL761" s="359"/>
      <c r="CM761" s="359"/>
      <c r="CN761" s="359"/>
      <c r="CO761" s="359"/>
      <c r="CP761" s="359"/>
      <c r="CQ761" s="359"/>
      <c r="CR761" s="359"/>
      <c r="CS761" s="359"/>
      <c r="CT761" s="359"/>
      <c r="CU761" s="359"/>
      <c r="CV761" s="359"/>
      <c r="CW761" s="359"/>
      <c r="CX761" s="359"/>
      <c r="CY761" s="359"/>
      <c r="CZ761" s="359"/>
    </row>
    <row r="762" ht="25.15" customHeight="true" x14ac:dyDescent="0.2">
      <c r="C762" s="1050"/>
      <c r="D762" s="1050"/>
      <c r="E762" s="605"/>
      <c r="F762" s="605"/>
      <c r="G762" s="605"/>
      <c r="H762" s="1050"/>
      <c r="I762" s="1050"/>
      <c r="J762" s="605"/>
      <c r="K762" s="605"/>
      <c r="L762" s="605"/>
      <c r="M762" s="1050"/>
      <c r="N762" s="1050"/>
      <c r="O762" s="605"/>
      <c r="P762" s="605"/>
      <c r="Q762" s="605"/>
      <c r="BA762" s="359"/>
      <c r="BB762" s="409"/>
      <c r="BC762" s="359"/>
      <c r="BD762" s="359"/>
      <c r="BE762" s="359"/>
      <c r="BF762" s="359"/>
      <c r="BG762" s="359"/>
      <c r="BH762" s="359"/>
      <c r="BI762" s="359"/>
      <c r="BJ762" s="359"/>
      <c r="BK762" s="359"/>
      <c r="BL762" s="359"/>
      <c r="BM762" s="359"/>
      <c r="BN762" s="359"/>
      <c r="BO762" s="359"/>
      <c r="BP762" s="359"/>
      <c r="BQ762" s="359"/>
      <c r="BR762" s="359"/>
      <c r="BS762" s="359"/>
      <c r="BT762" s="359"/>
      <c r="BU762" s="359"/>
      <c r="BV762" s="359"/>
      <c r="BW762" s="359"/>
      <c r="BX762" s="359"/>
      <c r="BY762" s="359"/>
      <c r="BZ762" s="359"/>
      <c r="CA762" s="359"/>
      <c r="CB762" s="359"/>
      <c r="CC762" s="359"/>
      <c r="CD762" s="359"/>
      <c r="CE762" s="359"/>
      <c r="CF762" s="359"/>
      <c r="CG762" s="359"/>
      <c r="CH762" s="359"/>
      <c r="CI762" s="359"/>
      <c r="CJ762" s="359"/>
      <c r="CK762" s="359"/>
      <c r="CL762" s="359"/>
      <c r="CM762" s="359"/>
      <c r="CN762" s="359"/>
      <c r="CO762" s="359"/>
      <c r="CP762" s="359"/>
      <c r="CQ762" s="359"/>
      <c r="CR762" s="359"/>
      <c r="CS762" s="359"/>
      <c r="CT762" s="359"/>
      <c r="CU762" s="359"/>
      <c r="CV762" s="359"/>
      <c r="CW762" s="359"/>
      <c r="CX762" s="359"/>
      <c r="CY762" s="359"/>
      <c r="CZ762" s="359"/>
    </row>
    <row r="763" ht="25.15" customHeight="true" x14ac:dyDescent="0.2">
      <c r="C763" s="1050"/>
      <c r="D763" s="1050"/>
      <c r="E763" s="605"/>
      <c r="F763" s="605"/>
      <c r="G763" s="605"/>
      <c r="H763" s="1050"/>
      <c r="I763" s="1050"/>
      <c r="J763" s="605"/>
      <c r="K763" s="605"/>
      <c r="L763" s="605"/>
      <c r="M763" s="1050"/>
      <c r="N763" s="1050"/>
      <c r="O763" s="605"/>
      <c r="P763" s="605"/>
      <c r="Q763" s="605"/>
      <c r="BA763" s="359"/>
      <c r="BB763" s="409"/>
      <c r="BC763" s="359"/>
      <c r="BD763" s="359"/>
      <c r="BE763" s="359"/>
      <c r="BF763" s="359"/>
      <c r="BG763" s="359"/>
      <c r="BH763" s="359"/>
      <c r="BI763" s="359"/>
      <c r="BJ763" s="359"/>
      <c r="BK763" s="359"/>
      <c r="BL763" s="359"/>
      <c r="BM763" s="359"/>
      <c r="BN763" s="359"/>
      <c r="BO763" s="359"/>
      <c r="BP763" s="359"/>
      <c r="BQ763" s="359"/>
      <c r="BR763" s="359"/>
      <c r="BS763" s="359"/>
      <c r="BT763" s="359"/>
      <c r="BU763" s="359"/>
      <c r="BV763" s="359"/>
      <c r="BW763" s="359"/>
      <c r="BX763" s="359"/>
      <c r="BY763" s="359"/>
      <c r="BZ763" s="359"/>
      <c r="CA763" s="359"/>
      <c r="CB763" s="359"/>
      <c r="CC763" s="359"/>
      <c r="CD763" s="359"/>
      <c r="CE763" s="359"/>
      <c r="CF763" s="359"/>
      <c r="CG763" s="359"/>
      <c r="CH763" s="359"/>
      <c r="CI763" s="359"/>
      <c r="CJ763" s="359"/>
      <c r="CK763" s="359"/>
      <c r="CL763" s="359"/>
      <c r="CM763" s="359"/>
      <c r="CN763" s="359"/>
      <c r="CO763" s="359"/>
      <c r="CP763" s="359"/>
      <c r="CQ763" s="359"/>
      <c r="CR763" s="359"/>
      <c r="CS763" s="359"/>
      <c r="CT763" s="359"/>
      <c r="CU763" s="359"/>
      <c r="CV763" s="359"/>
      <c r="CW763" s="359"/>
      <c r="CX763" s="359"/>
      <c r="CY763" s="359"/>
      <c r="CZ763" s="359"/>
    </row>
    <row r="764" ht="25.15" customHeight="true" x14ac:dyDescent="0.2">
      <c r="C764" s="1050"/>
      <c r="D764" s="1050"/>
      <c r="E764" s="605"/>
      <c r="F764" s="605"/>
      <c r="G764" s="605"/>
      <c r="H764" s="1050"/>
      <c r="I764" s="1050"/>
      <c r="J764" s="605"/>
      <c r="K764" s="605"/>
      <c r="L764" s="605"/>
      <c r="M764" s="1050"/>
      <c r="N764" s="1050"/>
      <c r="O764" s="605"/>
      <c r="P764" s="605"/>
      <c r="Q764" s="605"/>
      <c r="BA764" s="359"/>
      <c r="BB764" s="409"/>
      <c r="BC764" s="359"/>
      <c r="BD764" s="359"/>
      <c r="BE764" s="359"/>
      <c r="BF764" s="359"/>
      <c r="BG764" s="359"/>
      <c r="BH764" s="359"/>
      <c r="BI764" s="359"/>
      <c r="BJ764" s="359"/>
      <c r="BK764" s="359"/>
      <c r="BL764" s="359"/>
      <c r="BM764" s="359"/>
      <c r="BN764" s="359"/>
      <c r="BO764" s="359"/>
      <c r="BP764" s="359"/>
      <c r="BQ764" s="359"/>
      <c r="BR764" s="359"/>
      <c r="BS764" s="359"/>
      <c r="BT764" s="359"/>
      <c r="BU764" s="359"/>
      <c r="BV764" s="359"/>
      <c r="BW764" s="359"/>
      <c r="BX764" s="359"/>
      <c r="BY764" s="359"/>
      <c r="BZ764" s="359"/>
      <c r="CA764" s="359"/>
      <c r="CB764" s="359"/>
      <c r="CC764" s="359"/>
      <c r="CD764" s="359"/>
      <c r="CE764" s="359"/>
      <c r="CF764" s="359"/>
      <c r="CG764" s="359"/>
      <c r="CH764" s="359"/>
      <c r="CI764" s="359"/>
      <c r="CJ764" s="359"/>
      <c r="CK764" s="359"/>
      <c r="CL764" s="359"/>
      <c r="CM764" s="359"/>
      <c r="CN764" s="359"/>
      <c r="CO764" s="359"/>
      <c r="CP764" s="359"/>
      <c r="CQ764" s="359"/>
      <c r="CR764" s="359"/>
      <c r="CS764" s="359"/>
      <c r="CT764" s="359"/>
      <c r="CU764" s="359"/>
      <c r="CV764" s="359"/>
      <c r="CW764" s="359"/>
      <c r="CX764" s="359"/>
      <c r="CY764" s="359"/>
      <c r="CZ764" s="359"/>
    </row>
    <row r="765" ht="25.15" customHeight="true" x14ac:dyDescent="0.2">
      <c r="C765" s="1050"/>
      <c r="D765" s="1050"/>
      <c r="E765" s="605"/>
      <c r="F765" s="605"/>
      <c r="G765" s="605"/>
      <c r="H765" s="1050"/>
      <c r="I765" s="1050"/>
      <c r="J765" s="605"/>
      <c r="K765" s="605"/>
      <c r="L765" s="605"/>
      <c r="M765" s="1050"/>
      <c r="N765" s="1050"/>
      <c r="O765" s="605"/>
      <c r="P765" s="605"/>
      <c r="Q765" s="605"/>
      <c r="BA765" s="359"/>
      <c r="BB765" s="409"/>
      <c r="BC765" s="359"/>
      <c r="BD765" s="359"/>
      <c r="BE765" s="359"/>
      <c r="BF765" s="359"/>
      <c r="BG765" s="359"/>
      <c r="BH765" s="359"/>
      <c r="BI765" s="359"/>
      <c r="BJ765" s="359"/>
      <c r="BK765" s="359"/>
      <c r="BL765" s="359"/>
      <c r="BM765" s="359"/>
      <c r="BN765" s="359"/>
      <c r="BO765" s="359"/>
      <c r="BP765" s="359"/>
      <c r="BQ765" s="359"/>
      <c r="BR765" s="359"/>
      <c r="BS765" s="359"/>
      <c r="BT765" s="359"/>
      <c r="BU765" s="359"/>
      <c r="BV765" s="359"/>
      <c r="BW765" s="359"/>
      <c r="BX765" s="359"/>
      <c r="BY765" s="359"/>
      <c r="BZ765" s="359"/>
      <c r="CA765" s="359"/>
      <c r="CB765" s="359"/>
      <c r="CC765" s="359"/>
      <c r="CD765" s="359"/>
      <c r="CE765" s="359"/>
      <c r="CF765" s="359"/>
      <c r="CG765" s="359"/>
      <c r="CH765" s="359"/>
      <c r="CI765" s="359"/>
      <c r="CJ765" s="359"/>
      <c r="CK765" s="359"/>
      <c r="CL765" s="359"/>
      <c r="CM765" s="359"/>
      <c r="CN765" s="359"/>
      <c r="CO765" s="359"/>
      <c r="CP765" s="359"/>
      <c r="CQ765" s="359"/>
      <c r="CR765" s="359"/>
      <c r="CS765" s="359"/>
      <c r="CT765" s="359"/>
      <c r="CU765" s="359"/>
      <c r="CV765" s="359"/>
      <c r="CW765" s="359"/>
      <c r="CX765" s="359"/>
      <c r="CY765" s="359"/>
      <c r="CZ765" s="359"/>
    </row>
    <row r="766" ht="25.15" customHeight="true" x14ac:dyDescent="0.2">
      <c r="C766" s="1050"/>
      <c r="D766" s="1050"/>
      <c r="E766" s="605"/>
      <c r="F766" s="605"/>
      <c r="G766" s="605"/>
      <c r="H766" s="1050"/>
      <c r="I766" s="1050"/>
      <c r="J766" s="605"/>
      <c r="K766" s="605"/>
      <c r="L766" s="605"/>
      <c r="M766" s="1050"/>
      <c r="N766" s="1050"/>
      <c r="O766" s="605"/>
      <c r="P766" s="605"/>
      <c r="Q766" s="605"/>
      <c r="BA766" s="359"/>
      <c r="BB766" s="409"/>
      <c r="BC766" s="359"/>
      <c r="BD766" s="359"/>
      <c r="BE766" s="359"/>
      <c r="BF766" s="359"/>
      <c r="BG766" s="359"/>
      <c r="BH766" s="359"/>
      <c r="BI766" s="359"/>
      <c r="BJ766" s="359"/>
      <c r="BK766" s="359"/>
      <c r="BL766" s="359"/>
      <c r="BM766" s="359"/>
      <c r="BN766" s="359"/>
      <c r="BO766" s="359"/>
      <c r="BP766" s="359"/>
      <c r="BQ766" s="359"/>
      <c r="BR766" s="359"/>
      <c r="BS766" s="359"/>
      <c r="BT766" s="359"/>
      <c r="BU766" s="359"/>
      <c r="BV766" s="359"/>
      <c r="BW766" s="359"/>
      <c r="BX766" s="359"/>
      <c r="BY766" s="359"/>
      <c r="BZ766" s="359"/>
      <c r="CA766" s="359"/>
      <c r="CB766" s="359"/>
      <c r="CC766" s="359"/>
      <c r="CD766" s="359"/>
      <c r="CE766" s="359"/>
      <c r="CF766" s="359"/>
      <c r="CG766" s="359"/>
      <c r="CH766" s="359"/>
      <c r="CI766" s="359"/>
      <c r="CJ766" s="359"/>
      <c r="CK766" s="359"/>
      <c r="CL766" s="359"/>
      <c r="CM766" s="359"/>
      <c r="CN766" s="359"/>
      <c r="CO766" s="359"/>
      <c r="CP766" s="359"/>
      <c r="CQ766" s="359"/>
      <c r="CR766" s="359"/>
      <c r="CS766" s="359"/>
      <c r="CT766" s="359"/>
      <c r="CU766" s="359"/>
      <c r="CV766" s="359"/>
      <c r="CW766" s="359"/>
      <c r="CX766" s="359"/>
      <c r="CY766" s="359"/>
      <c r="CZ766" s="359"/>
    </row>
    <row r="767" ht="25.15" customHeight="true" x14ac:dyDescent="0.2">
      <c r="C767" s="1050"/>
      <c r="D767" s="1050"/>
      <c r="E767" s="605"/>
      <c r="F767" s="605"/>
      <c r="G767" s="605"/>
      <c r="H767" s="1050"/>
      <c r="I767" s="1050"/>
      <c r="J767" s="605"/>
      <c r="K767" s="605"/>
      <c r="L767" s="605"/>
      <c r="M767" s="1050"/>
      <c r="N767" s="1050"/>
      <c r="O767" s="605"/>
      <c r="P767" s="605"/>
      <c r="Q767" s="605"/>
      <c r="BA767" s="359"/>
      <c r="BB767" s="409"/>
      <c r="BC767" s="359"/>
      <c r="BD767" s="359"/>
      <c r="BE767" s="359"/>
      <c r="BF767" s="359"/>
      <c r="BG767" s="359"/>
      <c r="BH767" s="359"/>
      <c r="BI767" s="359"/>
      <c r="BJ767" s="359"/>
      <c r="BK767" s="359"/>
      <c r="BL767" s="359"/>
      <c r="BM767" s="359"/>
      <c r="BN767" s="359"/>
      <c r="BO767" s="359"/>
      <c r="BP767" s="359"/>
      <c r="BQ767" s="359"/>
      <c r="BR767" s="359"/>
      <c r="BS767" s="359"/>
      <c r="BT767" s="359"/>
      <c r="BU767" s="359"/>
      <c r="BV767" s="359"/>
      <c r="BW767" s="359"/>
      <c r="BX767" s="359"/>
      <c r="BY767" s="359"/>
      <c r="BZ767" s="359"/>
      <c r="CA767" s="359"/>
      <c r="CB767" s="359"/>
      <c r="CC767" s="359"/>
      <c r="CD767" s="359"/>
      <c r="CE767" s="359"/>
      <c r="CF767" s="359"/>
      <c r="CG767" s="359"/>
      <c r="CH767" s="359"/>
      <c r="CI767" s="359"/>
      <c r="CJ767" s="359"/>
      <c r="CK767" s="359"/>
      <c r="CL767" s="359"/>
      <c r="CM767" s="359"/>
      <c r="CN767" s="359"/>
      <c r="CO767" s="359"/>
      <c r="CP767" s="359"/>
      <c r="CQ767" s="359"/>
      <c r="CR767" s="359"/>
      <c r="CS767" s="359"/>
      <c r="CT767" s="359"/>
      <c r="CU767" s="359"/>
      <c r="CV767" s="359"/>
      <c r="CW767" s="359"/>
      <c r="CX767" s="359"/>
      <c r="CY767" s="359"/>
      <c r="CZ767" s="359"/>
    </row>
    <row r="768" ht="25.15" customHeight="true" x14ac:dyDescent="0.2">
      <c r="C768" s="1050"/>
      <c r="D768" s="1050"/>
      <c r="E768" s="605"/>
      <c r="F768" s="605"/>
      <c r="G768" s="605"/>
      <c r="H768" s="1050"/>
      <c r="I768" s="1050"/>
      <c r="J768" s="605"/>
      <c r="K768" s="605"/>
      <c r="L768" s="605"/>
      <c r="M768" s="1050"/>
      <c r="N768" s="1050"/>
      <c r="O768" s="605"/>
      <c r="P768" s="605"/>
      <c r="Q768" s="605"/>
      <c r="BA768" s="357"/>
      <c r="BB768" s="410"/>
      <c r="BC768" s="357"/>
      <c r="BD768" s="357"/>
      <c r="BE768" s="357"/>
      <c r="BF768" s="357"/>
      <c r="BG768" s="357"/>
      <c r="BH768" s="357"/>
      <c r="BI768" s="357"/>
      <c r="BJ768" s="357"/>
      <c r="BK768" s="357"/>
      <c r="BL768" s="357"/>
      <c r="BM768" s="357"/>
      <c r="BN768" s="357"/>
      <c r="BO768" s="357"/>
      <c r="BP768" s="357"/>
      <c r="BQ768" s="357"/>
      <c r="BR768" s="357"/>
      <c r="BS768" s="357"/>
      <c r="BT768" s="357"/>
      <c r="BU768" s="357"/>
      <c r="BV768" s="357"/>
      <c r="BW768" s="357"/>
      <c r="BX768" s="357"/>
      <c r="BY768" s="357"/>
      <c r="BZ768" s="357"/>
      <c r="CA768" s="357"/>
      <c r="CB768" s="357"/>
      <c r="CC768" s="357"/>
      <c r="CD768" s="357"/>
      <c r="CE768" s="357"/>
      <c r="CF768" s="357"/>
      <c r="CG768" s="357"/>
      <c r="CH768" s="357"/>
      <c r="CI768" s="357"/>
      <c r="CJ768" s="357"/>
      <c r="CK768" s="357"/>
      <c r="CL768" s="357"/>
      <c r="CM768" s="357"/>
      <c r="CN768" s="357"/>
      <c r="CO768" s="357"/>
      <c r="CP768" s="357"/>
      <c r="CQ768" s="357"/>
      <c r="CR768" s="357"/>
      <c r="CS768" s="357"/>
      <c r="CT768" s="357"/>
      <c r="CU768" s="357"/>
      <c r="CV768" s="357"/>
      <c r="CW768" s="357"/>
      <c r="CX768" s="357"/>
      <c r="CY768" s="357"/>
      <c r="CZ768" s="357"/>
    </row>
    <row r="769" ht="25.15" customHeight="true" x14ac:dyDescent="0.2">
      <c r="C769" s="1050"/>
      <c r="D769" s="1050"/>
      <c r="E769" s="605"/>
      <c r="F769" s="605"/>
      <c r="G769" s="605"/>
      <c r="H769" s="1050"/>
      <c r="I769" s="1050"/>
      <c r="J769" s="605"/>
      <c r="K769" s="605"/>
      <c r="L769" s="605"/>
      <c r="M769" s="1050"/>
      <c r="N769" s="1050"/>
      <c r="O769" s="605"/>
      <c r="P769" s="605"/>
      <c r="Q769" s="605"/>
      <c r="BA769" s="357"/>
      <c r="BB769" s="410"/>
      <c r="BC769" s="357"/>
      <c r="BD769" s="357"/>
      <c r="BE769" s="357"/>
      <c r="BF769" s="357"/>
      <c r="BG769" s="357"/>
      <c r="BH769" s="357"/>
      <c r="BI769" s="357"/>
      <c r="BJ769" s="357"/>
      <c r="BK769" s="357"/>
      <c r="BL769" s="357"/>
      <c r="BM769" s="357"/>
      <c r="BN769" s="357"/>
      <c r="BO769" s="357"/>
      <c r="BP769" s="357"/>
      <c r="BQ769" s="357"/>
      <c r="BR769" s="357"/>
      <c r="BS769" s="357"/>
      <c r="BT769" s="357"/>
      <c r="BU769" s="357"/>
      <c r="BV769" s="357"/>
      <c r="BW769" s="357"/>
      <c r="BX769" s="357"/>
      <c r="BY769" s="357"/>
      <c r="BZ769" s="357"/>
      <c r="CA769" s="357"/>
      <c r="CB769" s="357"/>
      <c r="CC769" s="357"/>
      <c r="CD769" s="357"/>
      <c r="CE769" s="357"/>
      <c r="CF769" s="357"/>
      <c r="CG769" s="357"/>
      <c r="CH769" s="357"/>
      <c r="CI769" s="357"/>
      <c r="CJ769" s="357"/>
      <c r="CK769" s="357"/>
      <c r="CL769" s="357"/>
      <c r="CM769" s="357"/>
      <c r="CN769" s="357"/>
      <c r="CO769" s="357"/>
      <c r="CP769" s="357"/>
      <c r="CQ769" s="357"/>
      <c r="CR769" s="357"/>
      <c r="CS769" s="357"/>
      <c r="CT769" s="357"/>
      <c r="CU769" s="357"/>
      <c r="CV769" s="357"/>
      <c r="CW769" s="357"/>
      <c r="CX769" s="357"/>
      <c r="CY769" s="357"/>
      <c r="CZ769" s="357"/>
    </row>
    <row r="770" ht="25.15" customHeight="true" x14ac:dyDescent="0.2">
      <c r="C770" s="1050"/>
      <c r="D770" s="1050"/>
      <c r="E770" s="605"/>
      <c r="F770" s="605"/>
      <c r="G770" s="605"/>
      <c r="H770" s="1050"/>
      <c r="I770" s="1050"/>
      <c r="J770" s="605"/>
      <c r="K770" s="605"/>
      <c r="L770" s="605"/>
      <c r="M770" s="1050"/>
      <c r="N770" s="1050"/>
      <c r="O770" s="605"/>
      <c r="P770" s="605"/>
      <c r="Q770" s="605"/>
      <c r="BA770" s="357"/>
      <c r="BB770" s="410"/>
      <c r="BC770" s="357"/>
      <c r="BD770" s="357"/>
      <c r="BE770" s="357"/>
      <c r="BF770" s="357"/>
      <c r="BG770" s="357"/>
      <c r="BH770" s="357"/>
      <c r="BI770" s="357"/>
      <c r="BJ770" s="357"/>
      <c r="BK770" s="357"/>
      <c r="BL770" s="357"/>
      <c r="BM770" s="357"/>
      <c r="BN770" s="357"/>
      <c r="BO770" s="357"/>
      <c r="BP770" s="357"/>
      <c r="BQ770" s="357"/>
      <c r="BR770" s="357"/>
      <c r="BS770" s="357"/>
      <c r="BT770" s="357"/>
      <c r="BU770" s="357"/>
      <c r="BV770" s="357"/>
      <c r="BW770" s="357"/>
      <c r="BX770" s="357"/>
      <c r="BY770" s="357"/>
      <c r="BZ770" s="357"/>
      <c r="CA770" s="357"/>
      <c r="CB770" s="357"/>
      <c r="CC770" s="357"/>
      <c r="CD770" s="357"/>
      <c r="CE770" s="357"/>
      <c r="CF770" s="357"/>
      <c r="CG770" s="357"/>
      <c r="CH770" s="357"/>
      <c r="CI770" s="357"/>
      <c r="CJ770" s="357"/>
      <c r="CK770" s="357"/>
      <c r="CL770" s="357"/>
      <c r="CM770" s="357"/>
      <c r="CN770" s="357"/>
      <c r="CO770" s="357"/>
      <c r="CP770" s="357"/>
      <c r="CQ770" s="357"/>
      <c r="CR770" s="357"/>
      <c r="CS770" s="357"/>
      <c r="CT770" s="357"/>
      <c r="CU770" s="357"/>
      <c r="CV770" s="357"/>
      <c r="CW770" s="357"/>
      <c r="CX770" s="357"/>
      <c r="CY770" s="357"/>
      <c r="CZ770" s="357"/>
    </row>
    <row r="771" ht="25.15" customHeight="true" x14ac:dyDescent="0.2">
      <c r="C771" s="1050"/>
      <c r="D771" s="1050"/>
      <c r="E771" s="605"/>
      <c r="F771" s="605"/>
      <c r="G771" s="605"/>
      <c r="H771" s="1050"/>
      <c r="I771" s="1050"/>
      <c r="J771" s="605"/>
      <c r="K771" s="605"/>
      <c r="L771" s="605"/>
      <c r="M771" s="1050"/>
      <c r="N771" s="1050"/>
      <c r="O771" s="605"/>
      <c r="P771" s="605"/>
      <c r="Q771" s="605"/>
      <c r="BA771" s="357"/>
      <c r="BB771" s="410"/>
      <c r="BC771" s="357"/>
      <c r="BD771" s="357"/>
      <c r="BE771" s="357"/>
      <c r="BF771" s="357"/>
      <c r="BG771" s="357"/>
      <c r="BH771" s="357"/>
      <c r="BI771" s="357"/>
      <c r="BJ771" s="357"/>
      <c r="BK771" s="357"/>
      <c r="BL771" s="357"/>
      <c r="BM771" s="357"/>
      <c r="BN771" s="357"/>
      <c r="BO771" s="357"/>
      <c r="BP771" s="357"/>
      <c r="BQ771" s="357"/>
      <c r="BR771" s="357"/>
      <c r="BS771" s="357"/>
      <c r="BT771" s="357"/>
      <c r="BU771" s="357"/>
      <c r="BV771" s="357"/>
      <c r="BW771" s="357"/>
      <c r="BX771" s="357"/>
      <c r="BY771" s="357"/>
      <c r="BZ771" s="357"/>
      <c r="CA771" s="357"/>
      <c r="CB771" s="357"/>
      <c r="CC771" s="357"/>
      <c r="CD771" s="357"/>
      <c r="CE771" s="357"/>
      <c r="CF771" s="357"/>
      <c r="CG771" s="357"/>
      <c r="CH771" s="357"/>
      <c r="CI771" s="357"/>
      <c r="CJ771" s="357"/>
      <c r="CK771" s="357"/>
      <c r="CL771" s="357"/>
      <c r="CM771" s="357"/>
      <c r="CN771" s="357"/>
      <c r="CO771" s="357"/>
      <c r="CP771" s="357"/>
      <c r="CQ771" s="357"/>
      <c r="CR771" s="357"/>
      <c r="CS771" s="357"/>
      <c r="CT771" s="357"/>
      <c r="CU771" s="357"/>
      <c r="CV771" s="357"/>
      <c r="CW771" s="357"/>
      <c r="CX771" s="357"/>
      <c r="CY771" s="357"/>
      <c r="CZ771" s="357"/>
    </row>
    <row r="772" ht="25.15" customHeight="true" x14ac:dyDescent="0.2">
      <c r="C772" s="1050"/>
      <c r="D772" s="1050"/>
      <c r="E772" s="605"/>
      <c r="F772" s="605"/>
      <c r="G772" s="605"/>
      <c r="H772" s="1050"/>
      <c r="I772" s="1050"/>
      <c r="J772" s="605"/>
      <c r="K772" s="605"/>
      <c r="L772" s="605"/>
      <c r="M772" s="1050"/>
      <c r="N772" s="1050"/>
      <c r="O772" s="605"/>
      <c r="P772" s="605"/>
      <c r="Q772" s="605"/>
      <c r="BA772" s="357"/>
      <c r="BB772" s="410"/>
      <c r="BC772" s="357"/>
      <c r="BD772" s="357"/>
      <c r="BE772" s="357"/>
      <c r="BF772" s="357"/>
      <c r="BG772" s="357"/>
      <c r="BH772" s="357"/>
      <c r="BI772" s="357"/>
      <c r="BJ772" s="357"/>
      <c r="BK772" s="357"/>
      <c r="BL772" s="357"/>
      <c r="BM772" s="357"/>
      <c r="BN772" s="357"/>
      <c r="BO772" s="357"/>
      <c r="BP772" s="357"/>
      <c r="BQ772" s="357"/>
      <c r="BR772" s="357"/>
      <c r="BS772" s="357"/>
      <c r="BT772" s="357"/>
      <c r="BU772" s="357"/>
      <c r="BV772" s="357"/>
      <c r="BW772" s="357"/>
      <c r="BX772" s="357"/>
      <c r="BY772" s="357"/>
      <c r="BZ772" s="357"/>
      <c r="CA772" s="357"/>
      <c r="CB772" s="357"/>
      <c r="CC772" s="357"/>
      <c r="CD772" s="357"/>
      <c r="CE772" s="357"/>
      <c r="CF772" s="357"/>
      <c r="CG772" s="357"/>
      <c r="CH772" s="357"/>
      <c r="CI772" s="357"/>
      <c r="CJ772" s="357"/>
      <c r="CK772" s="357"/>
      <c r="CL772" s="357"/>
      <c r="CM772" s="357"/>
      <c r="CN772" s="357"/>
      <c r="CO772" s="357"/>
      <c r="CP772" s="357"/>
      <c r="CQ772" s="357"/>
      <c r="CR772" s="357"/>
      <c r="CS772" s="357"/>
      <c r="CT772" s="357"/>
      <c r="CU772" s="357"/>
      <c r="CV772" s="357"/>
      <c r="CW772" s="357"/>
      <c r="CX772" s="357"/>
      <c r="CY772" s="357"/>
      <c r="CZ772" s="357"/>
    </row>
    <row r="773" ht="25.15" customHeight="true" x14ac:dyDescent="0.2">
      <c r="C773" s="1050"/>
      <c r="D773" s="1050"/>
      <c r="E773" s="605"/>
      <c r="F773" s="605"/>
      <c r="G773" s="605"/>
      <c r="H773" s="1050"/>
      <c r="I773" s="1050"/>
      <c r="J773" s="605"/>
      <c r="K773" s="605"/>
      <c r="L773" s="605"/>
      <c r="M773" s="1050"/>
      <c r="N773" s="1050"/>
      <c r="O773" s="605"/>
      <c r="P773" s="605"/>
      <c r="Q773" s="605"/>
      <c r="BA773" s="357"/>
      <c r="BB773" s="410"/>
      <c r="BC773" s="357"/>
      <c r="BD773" s="357"/>
      <c r="BE773" s="357"/>
      <c r="BF773" s="357"/>
      <c r="BG773" s="357"/>
      <c r="BH773" s="357"/>
      <c r="BI773" s="357"/>
      <c r="BJ773" s="357"/>
      <c r="BK773" s="357"/>
      <c r="BL773" s="357"/>
      <c r="BM773" s="357"/>
      <c r="BN773" s="357"/>
      <c r="BO773" s="357"/>
      <c r="BP773" s="357"/>
      <c r="BQ773" s="357"/>
      <c r="BR773" s="357"/>
      <c r="BS773" s="357"/>
      <c r="BT773" s="357"/>
      <c r="BU773" s="357"/>
      <c r="BV773" s="357"/>
      <c r="BW773" s="357"/>
      <c r="BX773" s="357"/>
      <c r="BY773" s="357"/>
      <c r="BZ773" s="357"/>
      <c r="CA773" s="357"/>
      <c r="CB773" s="357"/>
      <c r="CC773" s="357"/>
      <c r="CD773" s="357"/>
      <c r="CE773" s="357"/>
      <c r="CF773" s="357"/>
      <c r="CG773" s="357"/>
      <c r="CH773" s="357"/>
      <c r="CI773" s="357"/>
      <c r="CJ773" s="357"/>
      <c r="CK773" s="357"/>
      <c r="CL773" s="357"/>
      <c r="CM773" s="357"/>
      <c r="CN773" s="357"/>
      <c r="CO773" s="357"/>
      <c r="CP773" s="357"/>
      <c r="CQ773" s="357"/>
      <c r="CR773" s="357"/>
      <c r="CS773" s="357"/>
      <c r="CT773" s="357"/>
      <c r="CU773" s="357"/>
      <c r="CV773" s="357"/>
      <c r="CW773" s="357"/>
      <c r="CX773" s="357"/>
      <c r="CY773" s="357"/>
      <c r="CZ773" s="357"/>
    </row>
    <row r="774" ht="25.15" customHeight="true" x14ac:dyDescent="0.2">
      <c r="C774" s="1050"/>
      <c r="D774" s="1050"/>
      <c r="E774" s="605"/>
      <c r="F774" s="605"/>
      <c r="G774" s="605"/>
      <c r="H774" s="1050"/>
      <c r="I774" s="1050"/>
      <c r="J774" s="605"/>
      <c r="K774" s="605"/>
      <c r="L774" s="605"/>
      <c r="M774" s="1050"/>
      <c r="N774" s="1050"/>
      <c r="O774" s="605"/>
      <c r="P774" s="605"/>
      <c r="Q774" s="605"/>
      <c r="BA774" s="357"/>
      <c r="BB774" s="410"/>
      <c r="BC774" s="357"/>
      <c r="BD774" s="357"/>
      <c r="BE774" s="357"/>
      <c r="BF774" s="357"/>
      <c r="BG774" s="357"/>
      <c r="BH774" s="357"/>
      <c r="BI774" s="357"/>
      <c r="BJ774" s="357"/>
      <c r="BK774" s="357"/>
      <c r="BL774" s="357"/>
      <c r="BM774" s="357"/>
      <c r="BN774" s="357"/>
      <c r="BO774" s="357"/>
      <c r="BP774" s="357"/>
      <c r="BQ774" s="357"/>
      <c r="BR774" s="357"/>
      <c r="BS774" s="357"/>
      <c r="BT774" s="357"/>
      <c r="BU774" s="357"/>
      <c r="BV774" s="357"/>
      <c r="BW774" s="357"/>
      <c r="BX774" s="357"/>
      <c r="BY774" s="357"/>
      <c r="BZ774" s="357"/>
      <c r="CA774" s="357"/>
      <c r="CB774" s="357"/>
      <c r="CC774" s="357"/>
      <c r="CD774" s="357"/>
      <c r="CE774" s="357"/>
      <c r="CF774" s="357"/>
      <c r="CG774" s="357"/>
      <c r="CH774" s="357"/>
      <c r="CI774" s="357"/>
      <c r="CJ774" s="357"/>
      <c r="CK774" s="357"/>
      <c r="CL774" s="357"/>
      <c r="CM774" s="357"/>
      <c r="CN774" s="357"/>
      <c r="CO774" s="357"/>
      <c r="CP774" s="357"/>
      <c r="CQ774" s="357"/>
      <c r="CR774" s="357"/>
      <c r="CS774" s="357"/>
      <c r="CT774" s="357"/>
      <c r="CU774" s="357"/>
      <c r="CV774" s="357"/>
      <c r="CW774" s="357"/>
      <c r="CX774" s="357"/>
      <c r="CY774" s="357"/>
      <c r="CZ774" s="357"/>
    </row>
    <row r="775" ht="25.15" customHeight="true" x14ac:dyDescent="0.2">
      <c r="C775" s="1050"/>
      <c r="D775" s="1050"/>
      <c r="E775" s="605"/>
      <c r="F775" s="605"/>
      <c r="G775" s="605"/>
      <c r="H775" s="1050"/>
      <c r="I775" s="1050"/>
      <c r="J775" s="605"/>
      <c r="K775" s="605"/>
      <c r="L775" s="605"/>
      <c r="M775" s="1050"/>
      <c r="N775" s="1050"/>
      <c r="O775" s="605"/>
      <c r="P775" s="605"/>
      <c r="Q775" s="605"/>
      <c r="BA775" s="357"/>
      <c r="BB775" s="410"/>
      <c r="BC775" s="357"/>
      <c r="BD775" s="357"/>
      <c r="BE775" s="357"/>
      <c r="BF775" s="357"/>
      <c r="BG775" s="357"/>
      <c r="BH775" s="357"/>
      <c r="BI775" s="357"/>
      <c r="BJ775" s="357"/>
      <c r="BK775" s="357"/>
      <c r="BL775" s="357"/>
      <c r="BM775" s="357"/>
      <c r="BN775" s="357"/>
      <c r="BO775" s="357"/>
      <c r="BP775" s="357"/>
      <c r="BQ775" s="357"/>
      <c r="BR775" s="357"/>
      <c r="BS775" s="357"/>
      <c r="BT775" s="357"/>
      <c r="BU775" s="357"/>
      <c r="BV775" s="357"/>
      <c r="BW775" s="357"/>
      <c r="BX775" s="357"/>
      <c r="BY775" s="357"/>
      <c r="BZ775" s="357"/>
      <c r="CA775" s="357"/>
      <c r="CB775" s="357"/>
      <c r="CC775" s="357"/>
      <c r="CD775" s="357"/>
      <c r="CE775" s="357"/>
      <c r="CF775" s="357"/>
      <c r="CG775" s="357"/>
      <c r="CH775" s="357"/>
      <c r="CI775" s="357"/>
      <c r="CJ775" s="357"/>
      <c r="CK775" s="357"/>
      <c r="CL775" s="357"/>
      <c r="CM775" s="357"/>
      <c r="CN775" s="357"/>
      <c r="CO775" s="357"/>
      <c r="CP775" s="357"/>
      <c r="CQ775" s="357"/>
      <c r="CR775" s="357"/>
      <c r="CS775" s="357"/>
      <c r="CT775" s="357"/>
      <c r="CU775" s="357"/>
      <c r="CV775" s="357"/>
      <c r="CW775" s="357"/>
      <c r="CX775" s="357"/>
      <c r="CY775" s="357"/>
      <c r="CZ775" s="357"/>
    </row>
    <row r="776" ht="25.15" customHeight="true" x14ac:dyDescent="0.2">
      <c r="C776" s="1050"/>
      <c r="D776" s="1050"/>
      <c r="E776" s="605"/>
      <c r="F776" s="605"/>
      <c r="G776" s="605"/>
      <c r="H776" s="1050"/>
      <c r="I776" s="1050"/>
      <c r="J776" s="605"/>
      <c r="K776" s="605"/>
      <c r="L776" s="605"/>
      <c r="M776" s="1050"/>
      <c r="N776" s="1050"/>
      <c r="O776" s="605"/>
      <c r="P776" s="605"/>
      <c r="Q776" s="605"/>
      <c r="BA776" s="357"/>
      <c r="BB776" s="410"/>
      <c r="BC776" s="357"/>
      <c r="BD776" s="357"/>
      <c r="BE776" s="357"/>
      <c r="BF776" s="357"/>
      <c r="BG776" s="357"/>
      <c r="BH776" s="357"/>
      <c r="BI776" s="357"/>
      <c r="BJ776" s="357"/>
      <c r="BK776" s="357"/>
      <c r="BL776" s="357"/>
      <c r="BM776" s="357"/>
      <c r="BN776" s="357"/>
      <c r="BO776" s="357"/>
      <c r="BP776" s="357"/>
      <c r="BQ776" s="357"/>
      <c r="BR776" s="357"/>
      <c r="BS776" s="357"/>
      <c r="BT776" s="357"/>
      <c r="BU776" s="357"/>
      <c r="BV776" s="357"/>
      <c r="BW776" s="357"/>
      <c r="BX776" s="357"/>
      <c r="BY776" s="357"/>
      <c r="BZ776" s="357"/>
      <c r="CA776" s="357"/>
      <c r="CB776" s="357"/>
      <c r="CC776" s="357"/>
      <c r="CD776" s="357"/>
      <c r="CE776" s="357"/>
      <c r="CF776" s="357"/>
      <c r="CG776" s="357"/>
      <c r="CH776" s="357"/>
      <c r="CI776" s="357"/>
      <c r="CJ776" s="357"/>
      <c r="CK776" s="357"/>
      <c r="CL776" s="357"/>
      <c r="CM776" s="357"/>
      <c r="CN776" s="357"/>
      <c r="CO776" s="357"/>
      <c r="CP776" s="357"/>
      <c r="CQ776" s="357"/>
      <c r="CR776" s="357"/>
      <c r="CS776" s="357"/>
      <c r="CT776" s="357"/>
      <c r="CU776" s="357"/>
      <c r="CV776" s="357"/>
      <c r="CW776" s="357"/>
      <c r="CX776" s="357"/>
      <c r="CY776" s="357"/>
      <c r="CZ776" s="357"/>
    </row>
    <row r="777" ht="25.15" customHeight="true" x14ac:dyDescent="0.2">
      <c r="C777" s="1050"/>
      <c r="D777" s="1050"/>
      <c r="E777" s="605"/>
      <c r="F777" s="605"/>
      <c r="G777" s="605"/>
      <c r="H777" s="1050"/>
      <c r="I777" s="1050"/>
      <c r="J777" s="605"/>
      <c r="K777" s="605"/>
      <c r="L777" s="605"/>
      <c r="M777" s="1050"/>
      <c r="N777" s="1050"/>
      <c r="O777" s="605"/>
      <c r="P777" s="605"/>
      <c r="Q777" s="605"/>
      <c r="BA777" s="357"/>
      <c r="BB777" s="410"/>
      <c r="BC777" s="357"/>
      <c r="BD777" s="357"/>
      <c r="BE777" s="357"/>
      <c r="BF777" s="357"/>
      <c r="BG777" s="357"/>
      <c r="BH777" s="357"/>
      <c r="BI777" s="357"/>
      <c r="BJ777" s="357"/>
      <c r="BK777" s="357"/>
      <c r="BL777" s="357"/>
      <c r="BM777" s="357"/>
      <c r="BN777" s="357"/>
      <c r="BO777" s="357"/>
      <c r="BP777" s="357"/>
      <c r="BQ777" s="357"/>
      <c r="BR777" s="357"/>
      <c r="BS777" s="357"/>
      <c r="BT777" s="357"/>
      <c r="BU777" s="357"/>
      <c r="BV777" s="357"/>
      <c r="BW777" s="357"/>
      <c r="BX777" s="357"/>
      <c r="BY777" s="357"/>
      <c r="BZ777" s="357"/>
      <c r="CA777" s="357"/>
      <c r="CB777" s="357"/>
      <c r="CC777" s="357"/>
      <c r="CD777" s="357"/>
      <c r="CE777" s="357"/>
      <c r="CF777" s="357"/>
      <c r="CG777" s="357"/>
      <c r="CH777" s="357"/>
      <c r="CI777" s="357"/>
      <c r="CJ777" s="357"/>
      <c r="CK777" s="357"/>
      <c r="CL777" s="357"/>
      <c r="CM777" s="357"/>
      <c r="CN777" s="357"/>
      <c r="CO777" s="357"/>
      <c r="CP777" s="357"/>
      <c r="CQ777" s="357"/>
      <c r="CR777" s="357"/>
      <c r="CS777" s="357"/>
      <c r="CT777" s="357"/>
      <c r="CU777" s="357"/>
      <c r="CV777" s="357"/>
      <c r="CW777" s="357"/>
      <c r="CX777" s="357"/>
      <c r="CY777" s="357"/>
      <c r="CZ777" s="357"/>
    </row>
    <row r="778" ht="25.15" customHeight="true" x14ac:dyDescent="0.2">
      <c r="C778" s="1050"/>
      <c r="D778" s="1050"/>
      <c r="E778" s="605"/>
      <c r="F778" s="605"/>
      <c r="G778" s="605"/>
      <c r="H778" s="1050"/>
      <c r="I778" s="1050"/>
      <c r="J778" s="605"/>
      <c r="K778" s="605"/>
      <c r="L778" s="605"/>
      <c r="M778" s="1050"/>
      <c r="N778" s="1050"/>
      <c r="O778" s="605"/>
      <c r="P778" s="605"/>
      <c r="Q778" s="605"/>
      <c r="BA778" s="357"/>
      <c r="BB778" s="410"/>
      <c r="BC778" s="357"/>
      <c r="BD778" s="357"/>
      <c r="BE778" s="357"/>
      <c r="BF778" s="357"/>
      <c r="BG778" s="357"/>
      <c r="BH778" s="357"/>
      <c r="BI778" s="357"/>
      <c r="BJ778" s="357"/>
      <c r="BK778" s="357"/>
      <c r="BL778" s="357"/>
      <c r="BM778" s="357"/>
      <c r="BN778" s="357"/>
      <c r="BO778" s="357"/>
      <c r="BP778" s="357"/>
      <c r="BQ778" s="357"/>
      <c r="BR778" s="357"/>
      <c r="BS778" s="357"/>
      <c r="BT778" s="357"/>
      <c r="BU778" s="357"/>
      <c r="BV778" s="357"/>
      <c r="BW778" s="357"/>
      <c r="BX778" s="357"/>
      <c r="BY778" s="357"/>
      <c r="BZ778" s="357"/>
      <c r="CA778" s="357"/>
      <c r="CB778" s="357"/>
      <c r="CC778" s="357"/>
      <c r="CD778" s="357"/>
      <c r="CE778" s="357"/>
      <c r="CF778" s="357"/>
      <c r="CG778" s="357"/>
      <c r="CH778" s="357"/>
      <c r="CI778" s="357"/>
      <c r="CJ778" s="357"/>
      <c r="CK778" s="357"/>
      <c r="CL778" s="357"/>
      <c r="CM778" s="357"/>
      <c r="CN778" s="357"/>
      <c r="CO778" s="357"/>
      <c r="CP778" s="357"/>
      <c r="CQ778" s="357"/>
      <c r="CR778" s="357"/>
      <c r="CS778" s="357"/>
      <c r="CT778" s="357"/>
      <c r="CU778" s="357"/>
      <c r="CV778" s="357"/>
      <c r="CW778" s="357"/>
      <c r="CX778" s="357"/>
      <c r="CY778" s="357"/>
      <c r="CZ778" s="357"/>
    </row>
    <row r="779" ht="25.15" customHeight="true" x14ac:dyDescent="0.2">
      <c r="C779" s="1050"/>
      <c r="D779" s="1050"/>
      <c r="E779" s="605"/>
      <c r="F779" s="605"/>
      <c r="G779" s="605"/>
      <c r="H779" s="1050"/>
      <c r="I779" s="1050"/>
      <c r="J779" s="605"/>
      <c r="K779" s="605"/>
      <c r="L779" s="605"/>
      <c r="M779" s="1050"/>
      <c r="N779" s="1050"/>
      <c r="O779" s="605"/>
      <c r="P779" s="605"/>
      <c r="Q779" s="605"/>
      <c r="BA779" s="357"/>
      <c r="BB779" s="410"/>
      <c r="BC779" s="357"/>
      <c r="BD779" s="357"/>
      <c r="BE779" s="357"/>
      <c r="BF779" s="357"/>
      <c r="BG779" s="357"/>
      <c r="BH779" s="357"/>
      <c r="BI779" s="357"/>
      <c r="BJ779" s="357"/>
      <c r="BK779" s="357"/>
      <c r="BL779" s="357"/>
      <c r="BM779" s="357"/>
      <c r="BN779" s="357"/>
      <c r="BO779" s="357"/>
      <c r="BP779" s="357"/>
      <c r="BQ779" s="357"/>
      <c r="BR779" s="357"/>
      <c r="BS779" s="357"/>
      <c r="BT779" s="357"/>
      <c r="BU779" s="357"/>
      <c r="BV779" s="357"/>
      <c r="BW779" s="357"/>
      <c r="BX779" s="357"/>
      <c r="BY779" s="357"/>
      <c r="BZ779" s="357"/>
      <c r="CA779" s="357"/>
      <c r="CB779" s="357"/>
      <c r="CC779" s="357"/>
      <c r="CD779" s="357"/>
      <c r="CE779" s="357"/>
      <c r="CF779" s="357"/>
      <c r="CG779" s="357"/>
      <c r="CH779" s="357"/>
      <c r="CI779" s="357"/>
      <c r="CJ779" s="357"/>
      <c r="CK779" s="357"/>
      <c r="CL779" s="357"/>
      <c r="CM779" s="357"/>
      <c r="CN779" s="357"/>
      <c r="CO779" s="357"/>
      <c r="CP779" s="357"/>
      <c r="CQ779" s="357"/>
      <c r="CR779" s="357"/>
      <c r="CS779" s="357"/>
      <c r="CT779" s="357"/>
      <c r="CU779" s="357"/>
      <c r="CV779" s="357"/>
      <c r="CW779" s="357"/>
      <c r="CX779" s="357"/>
      <c r="CY779" s="357"/>
      <c r="CZ779" s="357"/>
    </row>
    <row r="780" ht="25.15" customHeight="true" x14ac:dyDescent="0.2">
      <c r="C780" s="1050"/>
      <c r="D780" s="1050"/>
      <c r="E780" s="605"/>
      <c r="F780" s="605"/>
      <c r="G780" s="605"/>
      <c r="H780" s="1050"/>
      <c r="I780" s="1050"/>
      <c r="J780" s="605"/>
      <c r="K780" s="605"/>
      <c r="L780" s="605"/>
      <c r="M780" s="1050"/>
      <c r="N780" s="1050"/>
      <c r="O780" s="605"/>
      <c r="P780" s="605"/>
      <c r="Q780" s="605"/>
      <c r="BA780" s="357"/>
      <c r="BB780" s="410"/>
      <c r="BC780" s="357"/>
      <c r="BD780" s="357"/>
      <c r="BE780" s="357"/>
      <c r="BF780" s="357"/>
      <c r="BG780" s="357"/>
      <c r="BH780" s="357"/>
      <c r="BI780" s="357"/>
      <c r="BJ780" s="357"/>
      <c r="BK780" s="357"/>
      <c r="BL780" s="357"/>
      <c r="BM780" s="357"/>
      <c r="BN780" s="357"/>
      <c r="BO780" s="357"/>
      <c r="BP780" s="357"/>
      <c r="BQ780" s="357"/>
      <c r="BR780" s="357"/>
      <c r="BS780" s="357"/>
      <c r="BT780" s="357"/>
      <c r="BU780" s="357"/>
      <c r="BV780" s="357"/>
      <c r="BW780" s="357"/>
      <c r="BX780" s="357"/>
      <c r="BY780" s="357"/>
      <c r="BZ780" s="357"/>
      <c r="CA780" s="357"/>
      <c r="CB780" s="357"/>
      <c r="CC780" s="357"/>
      <c r="CD780" s="357"/>
      <c r="CE780" s="357"/>
      <c r="CF780" s="357"/>
      <c r="CG780" s="357"/>
      <c r="CH780" s="357"/>
      <c r="CI780" s="357"/>
      <c r="CJ780" s="357"/>
      <c r="CK780" s="357"/>
      <c r="CL780" s="357"/>
      <c r="CM780" s="357"/>
      <c r="CN780" s="357"/>
      <c r="CO780" s="357"/>
      <c r="CP780" s="357"/>
      <c r="CQ780" s="357"/>
      <c r="CR780" s="357"/>
      <c r="CS780" s="357"/>
      <c r="CT780" s="357"/>
      <c r="CU780" s="357"/>
      <c r="CV780" s="357"/>
      <c r="CW780" s="357"/>
      <c r="CX780" s="357"/>
      <c r="CY780" s="357"/>
      <c r="CZ780" s="357"/>
    </row>
    <row r="781" ht="25.15" customHeight="true" x14ac:dyDescent="0.2">
      <c r="C781" s="1050"/>
      <c r="D781" s="1050"/>
      <c r="E781" s="605"/>
      <c r="F781" s="605"/>
      <c r="G781" s="605"/>
      <c r="H781" s="1050"/>
      <c r="I781" s="1050"/>
      <c r="J781" s="605"/>
      <c r="K781" s="605"/>
      <c r="L781" s="605"/>
      <c r="M781" s="1050"/>
      <c r="N781" s="1050"/>
      <c r="O781" s="605"/>
      <c r="P781" s="605"/>
      <c r="Q781" s="605"/>
      <c r="BA781" s="357"/>
      <c r="BB781" s="410"/>
      <c r="BC781" s="357"/>
      <c r="BD781" s="357"/>
      <c r="BE781" s="357"/>
      <c r="BF781" s="357"/>
      <c r="BG781" s="357"/>
      <c r="BH781" s="357"/>
      <c r="BI781" s="357"/>
      <c r="BJ781" s="357"/>
      <c r="BK781" s="357"/>
      <c r="BL781" s="357"/>
      <c r="BM781" s="357"/>
      <c r="BN781" s="357"/>
      <c r="BO781" s="357"/>
      <c r="BP781" s="357"/>
      <c r="BQ781" s="357"/>
      <c r="BR781" s="357"/>
      <c r="BS781" s="357"/>
      <c r="BT781" s="357"/>
      <c r="BU781" s="357"/>
      <c r="BV781" s="357"/>
      <c r="BW781" s="357"/>
      <c r="BX781" s="357"/>
      <c r="BY781" s="357"/>
      <c r="BZ781" s="357"/>
      <c r="CA781" s="357"/>
      <c r="CB781" s="357"/>
      <c r="CC781" s="357"/>
      <c r="CD781" s="357"/>
      <c r="CE781" s="357"/>
      <c r="CF781" s="357"/>
      <c r="CG781" s="357"/>
      <c r="CH781" s="357"/>
      <c r="CI781" s="357"/>
      <c r="CJ781" s="357"/>
      <c r="CK781" s="357"/>
      <c r="CL781" s="357"/>
      <c r="CM781" s="357"/>
      <c r="CN781" s="357"/>
      <c r="CO781" s="357"/>
      <c r="CP781" s="357"/>
      <c r="CQ781" s="357"/>
      <c r="CR781" s="357"/>
      <c r="CS781" s="357"/>
      <c r="CT781" s="357"/>
      <c r="CU781" s="357"/>
      <c r="CV781" s="357"/>
      <c r="CW781" s="357"/>
      <c r="CX781" s="357"/>
      <c r="CY781" s="357"/>
      <c r="CZ781" s="357"/>
    </row>
    <row r="782" ht="25.15" customHeight="true" x14ac:dyDescent="0.2">
      <c r="C782" s="1050"/>
      <c r="D782" s="1050"/>
      <c r="E782" s="605"/>
      <c r="F782" s="605"/>
      <c r="G782" s="605"/>
      <c r="H782" s="1050"/>
      <c r="I782" s="1050"/>
      <c r="J782" s="605"/>
      <c r="K782" s="605"/>
      <c r="L782" s="605"/>
      <c r="M782" s="1050"/>
      <c r="N782" s="1050"/>
      <c r="O782" s="605"/>
      <c r="P782" s="605"/>
      <c r="Q782" s="605"/>
      <c r="BA782" s="357"/>
      <c r="BB782" s="410"/>
      <c r="BC782" s="357"/>
      <c r="BD782" s="357"/>
      <c r="BE782" s="357"/>
      <c r="BF782" s="357"/>
      <c r="BG782" s="357"/>
      <c r="BH782" s="357"/>
      <c r="BI782" s="357"/>
      <c r="BJ782" s="357"/>
      <c r="BK782" s="357"/>
      <c r="BL782" s="357"/>
      <c r="BM782" s="357"/>
      <c r="BN782" s="357"/>
      <c r="BO782" s="357"/>
      <c r="BP782" s="357"/>
      <c r="BQ782" s="357"/>
      <c r="BR782" s="357"/>
      <c r="BS782" s="357"/>
      <c r="BT782" s="357"/>
      <c r="BU782" s="357"/>
      <c r="BV782" s="357"/>
      <c r="BW782" s="357"/>
      <c r="BX782" s="357"/>
      <c r="BY782" s="357"/>
      <c r="BZ782" s="357"/>
      <c r="CA782" s="357"/>
      <c r="CB782" s="357"/>
      <c r="CC782" s="357"/>
      <c r="CD782" s="357"/>
      <c r="CE782" s="357"/>
      <c r="CF782" s="357"/>
      <c r="CG782" s="357"/>
      <c r="CH782" s="357"/>
      <c r="CI782" s="357"/>
      <c r="CJ782" s="357"/>
      <c r="CK782" s="357"/>
      <c r="CL782" s="357"/>
      <c r="CM782" s="357"/>
      <c r="CN782" s="357"/>
      <c r="CO782" s="357"/>
      <c r="CP782" s="357"/>
      <c r="CQ782" s="357"/>
      <c r="CR782" s="357"/>
      <c r="CS782" s="357"/>
      <c r="CT782" s="357"/>
      <c r="CU782" s="357"/>
      <c r="CV782" s="357"/>
      <c r="CW782" s="357"/>
      <c r="CX782" s="357"/>
      <c r="CY782" s="357"/>
      <c r="CZ782" s="357"/>
    </row>
    <row r="783" ht="25.15" customHeight="true" x14ac:dyDescent="0.2">
      <c r="C783" s="1050"/>
      <c r="D783" s="1050"/>
      <c r="E783" s="605"/>
      <c r="F783" s="605"/>
      <c r="G783" s="605"/>
      <c r="H783" s="1050"/>
      <c r="I783" s="1050"/>
      <c r="J783" s="605"/>
      <c r="K783" s="605"/>
      <c r="L783" s="605"/>
      <c r="M783" s="1050"/>
      <c r="N783" s="1050"/>
      <c r="O783" s="605"/>
      <c r="P783" s="605"/>
      <c r="Q783" s="605"/>
      <c r="BA783" s="357"/>
      <c r="BB783" s="410"/>
      <c r="BC783" s="357"/>
      <c r="BD783" s="357"/>
      <c r="BE783" s="357"/>
      <c r="BF783" s="357"/>
      <c r="BG783" s="357"/>
      <c r="BH783" s="357"/>
      <c r="BI783" s="357"/>
      <c r="BJ783" s="357"/>
      <c r="BK783" s="357"/>
      <c r="BL783" s="357"/>
      <c r="BM783" s="357"/>
      <c r="BN783" s="357"/>
      <c r="BO783" s="357"/>
      <c r="BP783" s="357"/>
      <c r="BQ783" s="357"/>
      <c r="BR783" s="357"/>
      <c r="BS783" s="357"/>
      <c r="BT783" s="357"/>
      <c r="BU783" s="357"/>
      <c r="BV783" s="357"/>
      <c r="BW783" s="357"/>
      <c r="BX783" s="357"/>
      <c r="BY783" s="357"/>
      <c r="BZ783" s="357"/>
      <c r="CA783" s="357"/>
      <c r="CB783" s="357"/>
      <c r="CC783" s="357"/>
      <c r="CD783" s="357"/>
      <c r="CE783" s="357"/>
      <c r="CF783" s="357"/>
      <c r="CG783" s="357"/>
      <c r="CH783" s="357"/>
      <c r="CI783" s="357"/>
      <c r="CJ783" s="357"/>
      <c r="CK783" s="357"/>
      <c r="CL783" s="357"/>
      <c r="CM783" s="357"/>
      <c r="CN783" s="357"/>
      <c r="CO783" s="357"/>
      <c r="CP783" s="357"/>
      <c r="CQ783" s="357"/>
      <c r="CR783" s="357"/>
      <c r="CS783" s="357"/>
      <c r="CT783" s="357"/>
      <c r="CU783" s="357"/>
      <c r="CV783" s="357"/>
      <c r="CW783" s="357"/>
      <c r="CX783" s="357"/>
      <c r="CY783" s="357"/>
      <c r="CZ783" s="357"/>
    </row>
    <row r="784" ht="25.15" customHeight="true" x14ac:dyDescent="0.2">
      <c r="C784" s="1050"/>
      <c r="D784" s="1050"/>
      <c r="E784" s="605"/>
      <c r="F784" s="605"/>
      <c r="G784" s="605"/>
      <c r="H784" s="1050"/>
      <c r="I784" s="1050"/>
      <c r="J784" s="605"/>
      <c r="K784" s="605"/>
      <c r="L784" s="605"/>
      <c r="M784" s="1050"/>
      <c r="N784" s="1050"/>
      <c r="O784" s="605"/>
      <c r="P784" s="605"/>
      <c r="Q784" s="605"/>
      <c r="BA784" s="357"/>
      <c r="BB784" s="410"/>
      <c r="BC784" s="357"/>
      <c r="BD784" s="357"/>
      <c r="BE784" s="357"/>
      <c r="BF784" s="357"/>
      <c r="BG784" s="357"/>
      <c r="BH784" s="357"/>
      <c r="BI784" s="357"/>
      <c r="BJ784" s="357"/>
      <c r="BK784" s="357"/>
      <c r="BL784" s="357"/>
      <c r="BM784" s="357"/>
      <c r="BN784" s="357"/>
      <c r="BO784" s="357"/>
      <c r="BP784" s="357"/>
      <c r="BQ784" s="357"/>
      <c r="BR784" s="357"/>
      <c r="BS784" s="357"/>
      <c r="BT784" s="357"/>
      <c r="BU784" s="357"/>
      <c r="BV784" s="357"/>
      <c r="BW784" s="357"/>
      <c r="BX784" s="357"/>
      <c r="BY784" s="357"/>
      <c r="BZ784" s="357"/>
      <c r="CA784" s="357"/>
      <c r="CB784" s="357"/>
      <c r="CC784" s="357"/>
      <c r="CD784" s="357"/>
      <c r="CE784" s="357"/>
      <c r="CF784" s="357"/>
      <c r="CG784" s="357"/>
      <c r="CH784" s="357"/>
      <c r="CI784" s="357"/>
      <c r="CJ784" s="357"/>
      <c r="CK784" s="357"/>
      <c r="CL784" s="357"/>
      <c r="CM784" s="357"/>
      <c r="CN784" s="357"/>
      <c r="CO784" s="357"/>
      <c r="CP784" s="357"/>
      <c r="CQ784" s="357"/>
      <c r="CR784" s="357"/>
      <c r="CS784" s="357"/>
      <c r="CT784" s="357"/>
      <c r="CU784" s="357"/>
      <c r="CV784" s="357"/>
      <c r="CW784" s="357"/>
      <c r="CX784" s="357"/>
      <c r="CY784" s="357"/>
      <c r="CZ784" s="357"/>
    </row>
    <row r="785" ht="25.15" customHeight="true" x14ac:dyDescent="0.2">
      <c r="C785" s="1050"/>
      <c r="D785" s="1050"/>
      <c r="E785" s="605"/>
      <c r="F785" s="605"/>
      <c r="G785" s="605"/>
      <c r="H785" s="1050"/>
      <c r="I785" s="1050"/>
      <c r="J785" s="605"/>
      <c r="K785" s="605"/>
      <c r="L785" s="605"/>
      <c r="M785" s="1050"/>
      <c r="N785" s="1050"/>
      <c r="O785" s="605"/>
      <c r="P785" s="605"/>
      <c r="Q785" s="605"/>
      <c r="BA785" s="357"/>
      <c r="BB785" s="410"/>
      <c r="BC785" s="357"/>
      <c r="BD785" s="357"/>
      <c r="BE785" s="357"/>
      <c r="BF785" s="357"/>
      <c r="BG785" s="357"/>
      <c r="BH785" s="357"/>
      <c r="BI785" s="357"/>
      <c r="BJ785" s="357"/>
      <c r="BK785" s="357"/>
      <c r="BL785" s="357"/>
      <c r="BM785" s="357"/>
      <c r="BN785" s="357"/>
      <c r="BO785" s="357"/>
      <c r="BP785" s="357"/>
      <c r="BQ785" s="357"/>
      <c r="BR785" s="357"/>
      <c r="BS785" s="357"/>
      <c r="BT785" s="357"/>
      <c r="BU785" s="357"/>
      <c r="BV785" s="357"/>
      <c r="BW785" s="357"/>
      <c r="BX785" s="357"/>
      <c r="BY785" s="357"/>
      <c r="BZ785" s="357"/>
      <c r="CA785" s="357"/>
      <c r="CB785" s="357"/>
      <c r="CC785" s="357"/>
      <c r="CD785" s="357"/>
      <c r="CE785" s="357"/>
      <c r="CF785" s="357"/>
      <c r="CG785" s="357"/>
      <c r="CH785" s="357"/>
      <c r="CI785" s="357"/>
      <c r="CJ785" s="357"/>
      <c r="CK785" s="357"/>
      <c r="CL785" s="357"/>
      <c r="CM785" s="357"/>
      <c r="CN785" s="357"/>
      <c r="CO785" s="357"/>
      <c r="CP785" s="357"/>
      <c r="CQ785" s="357"/>
      <c r="CR785" s="357"/>
      <c r="CS785" s="357"/>
      <c r="CT785" s="357"/>
      <c r="CU785" s="357"/>
      <c r="CV785" s="357"/>
      <c r="CW785" s="357"/>
      <c r="CX785" s="357"/>
      <c r="CY785" s="357"/>
      <c r="CZ785" s="357"/>
    </row>
    <row r="786" ht="25.15" customHeight="true" x14ac:dyDescent="0.2">
      <c r="C786" s="1050"/>
      <c r="D786" s="1050"/>
      <c r="E786" s="605"/>
      <c r="F786" s="605"/>
      <c r="G786" s="605"/>
      <c r="H786" s="1050"/>
      <c r="I786" s="1050"/>
      <c r="J786" s="605"/>
      <c r="K786" s="605"/>
      <c r="L786" s="605"/>
      <c r="M786" s="1050"/>
      <c r="N786" s="1050"/>
      <c r="O786" s="605"/>
      <c r="P786" s="605"/>
      <c r="Q786" s="605"/>
      <c r="BA786" s="357"/>
      <c r="BB786" s="410"/>
      <c r="BC786" s="357"/>
      <c r="BD786" s="357"/>
      <c r="BE786" s="357"/>
      <c r="BF786" s="357"/>
      <c r="BG786" s="357"/>
      <c r="BH786" s="357"/>
      <c r="BI786" s="357"/>
      <c r="BJ786" s="357"/>
      <c r="BK786" s="357"/>
      <c r="BL786" s="357"/>
      <c r="BM786" s="357"/>
      <c r="BN786" s="357"/>
      <c r="BO786" s="357"/>
      <c r="BP786" s="357"/>
      <c r="BQ786" s="357"/>
      <c r="BR786" s="357"/>
      <c r="BS786" s="357"/>
      <c r="BT786" s="357"/>
      <c r="BU786" s="357"/>
      <c r="BV786" s="357"/>
      <c r="BW786" s="357"/>
      <c r="BX786" s="357"/>
      <c r="BY786" s="357"/>
      <c r="BZ786" s="357"/>
      <c r="CA786" s="357"/>
      <c r="CB786" s="357"/>
      <c r="CC786" s="357"/>
      <c r="CD786" s="357"/>
      <c r="CE786" s="357"/>
      <c r="CF786" s="357"/>
      <c r="CG786" s="357"/>
      <c r="CH786" s="357"/>
      <c r="CI786" s="357"/>
      <c r="CJ786" s="357"/>
      <c r="CK786" s="357"/>
      <c r="CL786" s="357"/>
      <c r="CM786" s="357"/>
      <c r="CN786" s="357"/>
      <c r="CO786" s="357"/>
      <c r="CP786" s="357"/>
      <c r="CQ786" s="357"/>
      <c r="CR786" s="357"/>
      <c r="CS786" s="357"/>
      <c r="CT786" s="357"/>
      <c r="CU786" s="357"/>
      <c r="CV786" s="357"/>
      <c r="CW786" s="357"/>
      <c r="CX786" s="357"/>
      <c r="CY786" s="357"/>
      <c r="CZ786" s="357"/>
    </row>
    <row r="787" ht="25.15" customHeight="true" x14ac:dyDescent="0.2">
      <c r="C787" s="1050"/>
      <c r="D787" s="1050"/>
      <c r="E787" s="605"/>
      <c r="F787" s="605"/>
      <c r="G787" s="605"/>
      <c r="H787" s="1050"/>
      <c r="I787" s="1050"/>
      <c r="J787" s="605"/>
      <c r="K787" s="605"/>
      <c r="L787" s="605"/>
      <c r="M787" s="1050"/>
      <c r="N787" s="1050"/>
      <c r="O787" s="605"/>
      <c r="P787" s="605"/>
      <c r="Q787" s="605"/>
      <c r="BA787" s="357"/>
      <c r="BB787" s="410"/>
      <c r="BC787" s="357"/>
      <c r="BD787" s="357"/>
      <c r="BE787" s="357"/>
      <c r="BF787" s="357"/>
      <c r="BG787" s="357"/>
      <c r="BH787" s="357"/>
      <c r="BI787" s="357"/>
      <c r="BJ787" s="357"/>
      <c r="BK787" s="357"/>
      <c r="BL787" s="357"/>
      <c r="BM787" s="357"/>
      <c r="BN787" s="357"/>
      <c r="BO787" s="357"/>
      <c r="BP787" s="357"/>
      <c r="BQ787" s="357"/>
      <c r="BR787" s="357"/>
      <c r="BS787" s="357"/>
      <c r="BT787" s="357"/>
      <c r="BU787" s="357"/>
      <c r="BV787" s="357"/>
      <c r="BW787" s="357"/>
      <c r="BX787" s="357"/>
      <c r="BY787" s="357"/>
      <c r="BZ787" s="357"/>
      <c r="CA787" s="357"/>
      <c r="CB787" s="357"/>
      <c r="CC787" s="357"/>
      <c r="CD787" s="357"/>
      <c r="CE787" s="357"/>
      <c r="CF787" s="357"/>
      <c r="CG787" s="357"/>
      <c r="CH787" s="357"/>
      <c r="CI787" s="357"/>
      <c r="CJ787" s="357"/>
      <c r="CK787" s="357"/>
      <c r="CL787" s="357"/>
      <c r="CM787" s="357"/>
      <c r="CN787" s="357"/>
      <c r="CO787" s="357"/>
      <c r="CP787" s="357"/>
      <c r="CQ787" s="357"/>
      <c r="CR787" s="357"/>
      <c r="CS787" s="357"/>
      <c r="CT787" s="357"/>
      <c r="CU787" s="357"/>
      <c r="CV787" s="357"/>
      <c r="CW787" s="357"/>
      <c r="CX787" s="357"/>
      <c r="CY787" s="357"/>
      <c r="CZ787" s="357"/>
    </row>
    <row r="788" ht="25.15" customHeight="true" x14ac:dyDescent="0.2">
      <c r="C788" s="1050"/>
      <c r="D788" s="1050"/>
      <c r="E788" s="605"/>
      <c r="F788" s="605"/>
      <c r="G788" s="605"/>
      <c r="H788" s="1050"/>
      <c r="I788" s="1050"/>
      <c r="J788" s="605"/>
      <c r="K788" s="605"/>
      <c r="L788" s="605"/>
      <c r="M788" s="1050"/>
      <c r="N788" s="1050"/>
      <c r="O788" s="605"/>
      <c r="P788" s="605"/>
      <c r="Q788" s="605"/>
      <c r="BA788" s="357"/>
      <c r="BB788" s="410"/>
      <c r="BC788" s="357"/>
      <c r="BD788" s="357"/>
      <c r="BE788" s="357"/>
      <c r="BF788" s="357"/>
      <c r="BG788" s="357"/>
      <c r="BH788" s="357"/>
      <c r="BI788" s="357"/>
      <c r="BJ788" s="357"/>
      <c r="BK788" s="357"/>
      <c r="BL788" s="357"/>
      <c r="BM788" s="357"/>
      <c r="BN788" s="357"/>
      <c r="BO788" s="357"/>
      <c r="BP788" s="357"/>
      <c r="BQ788" s="357"/>
      <c r="BR788" s="357"/>
      <c r="BS788" s="357"/>
      <c r="BT788" s="357"/>
      <c r="BU788" s="357"/>
      <c r="BV788" s="357"/>
      <c r="BW788" s="357"/>
      <c r="BX788" s="357"/>
      <c r="BY788" s="357"/>
      <c r="BZ788" s="357"/>
      <c r="CA788" s="357"/>
      <c r="CB788" s="357"/>
      <c r="CC788" s="357"/>
      <c r="CD788" s="357"/>
      <c r="CE788" s="357"/>
      <c r="CF788" s="357"/>
      <c r="CG788" s="357"/>
      <c r="CH788" s="357"/>
      <c r="CI788" s="357"/>
      <c r="CJ788" s="357"/>
      <c r="CK788" s="357"/>
      <c r="CL788" s="357"/>
      <c r="CM788" s="357"/>
      <c r="CN788" s="357"/>
      <c r="CO788" s="357"/>
      <c r="CP788" s="357"/>
      <c r="CQ788" s="357"/>
      <c r="CR788" s="357"/>
      <c r="CS788" s="357"/>
      <c r="CT788" s="357"/>
      <c r="CU788" s="357"/>
      <c r="CV788" s="357"/>
      <c r="CW788" s="357"/>
      <c r="CX788" s="357"/>
      <c r="CY788" s="357"/>
      <c r="CZ788" s="357"/>
    </row>
    <row r="789" ht="25.15" customHeight="true" x14ac:dyDescent="0.2">
      <c r="C789" s="1050"/>
      <c r="D789" s="1050"/>
      <c r="E789" s="605"/>
      <c r="F789" s="605"/>
      <c r="G789" s="605"/>
      <c r="H789" s="1050"/>
      <c r="I789" s="1050"/>
      <c r="J789" s="605"/>
      <c r="K789" s="605"/>
      <c r="L789" s="605"/>
      <c r="M789" s="1050"/>
      <c r="N789" s="1050"/>
      <c r="O789" s="605"/>
      <c r="P789" s="605"/>
      <c r="Q789" s="605"/>
      <c r="BA789" s="357"/>
      <c r="BB789" s="410"/>
      <c r="BC789" s="357"/>
      <c r="BD789" s="357"/>
      <c r="BE789" s="357"/>
      <c r="BF789" s="357"/>
      <c r="BG789" s="357"/>
      <c r="BH789" s="357"/>
      <c r="BI789" s="357"/>
      <c r="BJ789" s="357"/>
      <c r="BK789" s="357"/>
      <c r="BL789" s="357"/>
      <c r="BM789" s="357"/>
      <c r="BN789" s="357"/>
      <c r="BO789" s="357"/>
      <c r="BP789" s="357"/>
      <c r="BQ789" s="357"/>
      <c r="BR789" s="357"/>
      <c r="BS789" s="357"/>
      <c r="BT789" s="357"/>
      <c r="BU789" s="357"/>
      <c r="BV789" s="357"/>
      <c r="BW789" s="357"/>
      <c r="BX789" s="357"/>
      <c r="BY789" s="357"/>
      <c r="BZ789" s="357"/>
      <c r="CA789" s="357"/>
      <c r="CB789" s="357"/>
      <c r="CC789" s="357"/>
      <c r="CD789" s="357"/>
      <c r="CE789" s="357"/>
      <c r="CF789" s="357"/>
      <c r="CG789" s="357"/>
      <c r="CH789" s="357"/>
      <c r="CI789" s="357"/>
      <c r="CJ789" s="357"/>
      <c r="CK789" s="357"/>
      <c r="CL789" s="357"/>
      <c r="CM789" s="357"/>
      <c r="CN789" s="357"/>
      <c r="CO789" s="357"/>
      <c r="CP789" s="357"/>
      <c r="CQ789" s="357"/>
      <c r="CR789" s="357"/>
      <c r="CS789" s="357"/>
      <c r="CT789" s="357"/>
      <c r="CU789" s="357"/>
      <c r="CV789" s="357"/>
      <c r="CW789" s="357"/>
      <c r="CX789" s="357"/>
      <c r="CY789" s="357"/>
      <c r="CZ789" s="357"/>
    </row>
    <row r="790" ht="25.15" customHeight="true" x14ac:dyDescent="0.2">
      <c r="C790" s="1050"/>
      <c r="D790" s="1050"/>
      <c r="E790" s="605"/>
      <c r="F790" s="605"/>
      <c r="G790" s="605"/>
      <c r="H790" s="1050"/>
      <c r="I790" s="1050"/>
      <c r="J790" s="605"/>
      <c r="K790" s="605"/>
      <c r="L790" s="605"/>
      <c r="M790" s="1050"/>
      <c r="N790" s="1050"/>
      <c r="O790" s="605"/>
      <c r="P790" s="605"/>
      <c r="Q790" s="605"/>
      <c r="BA790" s="357"/>
      <c r="BB790" s="410"/>
      <c r="BC790" s="357"/>
      <c r="BD790" s="357"/>
      <c r="BE790" s="357"/>
      <c r="BF790" s="357"/>
      <c r="BG790" s="357"/>
      <c r="BH790" s="357"/>
      <c r="BI790" s="357"/>
      <c r="BJ790" s="357"/>
      <c r="BK790" s="357"/>
      <c r="BL790" s="357"/>
      <c r="BM790" s="357"/>
      <c r="BN790" s="357"/>
      <c r="BO790" s="357"/>
      <c r="BP790" s="357"/>
      <c r="BQ790" s="357"/>
      <c r="BR790" s="357"/>
      <c r="BS790" s="357"/>
      <c r="BT790" s="357"/>
      <c r="BU790" s="357"/>
      <c r="BV790" s="357"/>
      <c r="BW790" s="357"/>
      <c r="BX790" s="357"/>
      <c r="BY790" s="357"/>
      <c r="BZ790" s="357"/>
      <c r="CA790" s="357"/>
      <c r="CB790" s="357"/>
      <c r="CC790" s="357"/>
      <c r="CD790" s="357"/>
      <c r="CE790" s="357"/>
      <c r="CF790" s="357"/>
      <c r="CG790" s="357"/>
      <c r="CH790" s="357"/>
      <c r="CI790" s="357"/>
      <c r="CJ790" s="357"/>
      <c r="CK790" s="357"/>
      <c r="CL790" s="357"/>
      <c r="CM790" s="357"/>
      <c r="CN790" s="357"/>
      <c r="CO790" s="357"/>
      <c r="CP790" s="357"/>
      <c r="CQ790" s="357"/>
      <c r="CR790" s="357"/>
      <c r="CS790" s="357"/>
      <c r="CT790" s="357"/>
      <c r="CU790" s="357"/>
      <c r="CV790" s="357"/>
      <c r="CW790" s="357"/>
      <c r="CX790" s="357"/>
      <c r="CY790" s="357"/>
      <c r="CZ790" s="357"/>
    </row>
    <row r="791" ht="25.15" customHeight="true" x14ac:dyDescent="0.2">
      <c r="C791" s="1050"/>
      <c r="D791" s="1050"/>
      <c r="E791" s="605"/>
      <c r="F791" s="605"/>
      <c r="G791" s="605"/>
      <c r="H791" s="1050"/>
      <c r="I791" s="1050"/>
      <c r="J791" s="605"/>
      <c r="K791" s="605"/>
      <c r="L791" s="605"/>
      <c r="M791" s="1050"/>
      <c r="N791" s="1050"/>
      <c r="O791" s="605"/>
      <c r="P791" s="605"/>
      <c r="Q791" s="605"/>
      <c r="BA791" s="357"/>
      <c r="BB791" s="410"/>
      <c r="BC791" s="357"/>
      <c r="BD791" s="357"/>
      <c r="BE791" s="357"/>
      <c r="BF791" s="357"/>
      <c r="BG791" s="357"/>
      <c r="BH791" s="357"/>
      <c r="BI791" s="357"/>
      <c r="BJ791" s="357"/>
      <c r="BK791" s="357"/>
      <c r="BL791" s="357"/>
      <c r="BM791" s="357"/>
      <c r="BN791" s="357"/>
      <c r="BO791" s="357"/>
      <c r="BP791" s="357"/>
      <c r="BQ791" s="357"/>
      <c r="BR791" s="357"/>
      <c r="BS791" s="357"/>
      <c r="BT791" s="357"/>
      <c r="BU791" s="357"/>
      <c r="BV791" s="357"/>
      <c r="BW791" s="357"/>
      <c r="BX791" s="357"/>
      <c r="BY791" s="357"/>
      <c r="BZ791" s="357"/>
      <c r="CA791" s="357"/>
      <c r="CB791" s="357"/>
      <c r="CC791" s="357"/>
      <c r="CD791" s="357"/>
      <c r="CE791" s="357"/>
      <c r="CF791" s="357"/>
      <c r="CG791" s="357"/>
      <c r="CH791" s="357"/>
      <c r="CI791" s="357"/>
      <c r="CJ791" s="357"/>
      <c r="CK791" s="357"/>
      <c r="CL791" s="357"/>
      <c r="CM791" s="357"/>
      <c r="CN791" s="357"/>
      <c r="CO791" s="357"/>
      <c r="CP791" s="357"/>
      <c r="CQ791" s="357"/>
      <c r="CR791" s="357"/>
      <c r="CS791" s="357"/>
      <c r="CT791" s="357"/>
      <c r="CU791" s="357"/>
      <c r="CV791" s="357"/>
      <c r="CW791" s="357"/>
      <c r="CX791" s="357"/>
      <c r="CY791" s="357"/>
      <c r="CZ791" s="357"/>
    </row>
    <row r="792" ht="25.15" customHeight="true" x14ac:dyDescent="0.2">
      <c r="C792" s="1050"/>
      <c r="D792" s="1050"/>
      <c r="E792" s="605"/>
      <c r="F792" s="605"/>
      <c r="G792" s="605"/>
      <c r="H792" s="1050"/>
      <c r="I792" s="1050"/>
      <c r="J792" s="605"/>
      <c r="K792" s="605"/>
      <c r="L792" s="605"/>
      <c r="M792" s="1050"/>
      <c r="N792" s="1050"/>
      <c r="O792" s="605"/>
      <c r="P792" s="605"/>
      <c r="Q792" s="605"/>
      <c r="BA792" s="357"/>
      <c r="BB792" s="410"/>
      <c r="BC792" s="357"/>
      <c r="BD792" s="357"/>
      <c r="BE792" s="357"/>
      <c r="BF792" s="357"/>
      <c r="BG792" s="357"/>
      <c r="BH792" s="357"/>
      <c r="BI792" s="357"/>
      <c r="BJ792" s="357"/>
      <c r="BK792" s="357"/>
      <c r="BL792" s="357"/>
      <c r="BM792" s="357"/>
      <c r="BN792" s="357"/>
      <c r="BO792" s="357"/>
      <c r="BP792" s="357"/>
      <c r="BQ792" s="357"/>
      <c r="BR792" s="357"/>
      <c r="BS792" s="357"/>
      <c r="BT792" s="357"/>
      <c r="BU792" s="357"/>
      <c r="BV792" s="357"/>
      <c r="BW792" s="357"/>
      <c r="BX792" s="357"/>
      <c r="BY792" s="357"/>
      <c r="BZ792" s="357"/>
      <c r="CA792" s="357"/>
      <c r="CB792" s="357"/>
      <c r="CC792" s="357"/>
      <c r="CD792" s="357"/>
      <c r="CE792" s="357"/>
      <c r="CF792" s="357"/>
      <c r="CG792" s="357"/>
      <c r="CH792" s="357"/>
      <c r="CI792" s="357"/>
      <c r="CJ792" s="357"/>
      <c r="CK792" s="357"/>
      <c r="CL792" s="357"/>
      <c r="CM792" s="357"/>
      <c r="CN792" s="357"/>
      <c r="CO792" s="357"/>
      <c r="CP792" s="357"/>
      <c r="CQ792" s="357"/>
      <c r="CR792" s="357"/>
      <c r="CS792" s="357"/>
      <c r="CT792" s="357"/>
      <c r="CU792" s="357"/>
      <c r="CV792" s="357"/>
      <c r="CW792" s="357"/>
      <c r="CX792" s="357"/>
      <c r="CY792" s="357"/>
      <c r="CZ792" s="357"/>
    </row>
    <row r="793" ht="25.15" customHeight="true" x14ac:dyDescent="0.2">
      <c r="C793" s="1050"/>
      <c r="D793" s="1050"/>
      <c r="E793" s="605"/>
      <c r="F793" s="605"/>
      <c r="G793" s="605"/>
      <c r="H793" s="1050"/>
      <c r="I793" s="1050"/>
      <c r="J793" s="605"/>
      <c r="K793" s="605"/>
      <c r="L793" s="605"/>
      <c r="M793" s="1050"/>
      <c r="N793" s="1050"/>
      <c r="O793" s="605"/>
      <c r="P793" s="605"/>
      <c r="Q793" s="605"/>
      <c r="BA793" s="357"/>
      <c r="BB793" s="410"/>
      <c r="BC793" s="357"/>
      <c r="BD793" s="357"/>
      <c r="BE793" s="357"/>
      <c r="BF793" s="357"/>
      <c r="BG793" s="357"/>
      <c r="BH793" s="357"/>
      <c r="BI793" s="357"/>
      <c r="BJ793" s="357"/>
      <c r="BK793" s="357"/>
      <c r="BL793" s="357"/>
      <c r="BM793" s="357"/>
      <c r="BN793" s="357"/>
      <c r="BO793" s="357"/>
      <c r="BP793" s="357"/>
      <c r="BQ793" s="357"/>
      <c r="BR793" s="357"/>
      <c r="BS793" s="357"/>
      <c r="BT793" s="357"/>
      <c r="BU793" s="357"/>
      <c r="BV793" s="357"/>
      <c r="BW793" s="357"/>
      <c r="BX793" s="357"/>
      <c r="BY793" s="357"/>
      <c r="BZ793" s="357"/>
      <c r="CA793" s="357"/>
      <c r="CB793" s="357"/>
      <c r="CC793" s="357"/>
      <c r="CD793" s="357"/>
      <c r="CE793" s="357"/>
      <c r="CF793" s="357"/>
      <c r="CG793" s="357"/>
      <c r="CH793" s="357"/>
      <c r="CI793" s="357"/>
      <c r="CJ793" s="357"/>
      <c r="CK793" s="357"/>
      <c r="CL793" s="357"/>
      <c r="CM793" s="357"/>
      <c r="CN793" s="357"/>
      <c r="CO793" s="357"/>
      <c r="CP793" s="357"/>
      <c r="CQ793" s="357"/>
      <c r="CR793" s="357"/>
      <c r="CS793" s="357"/>
      <c r="CT793" s="357"/>
      <c r="CU793" s="357"/>
      <c r="CV793" s="357"/>
      <c r="CW793" s="357"/>
      <c r="CX793" s="357"/>
      <c r="CY793" s="357"/>
      <c r="CZ793" s="357"/>
    </row>
    <row r="794" ht="25.15" customHeight="true" x14ac:dyDescent="0.2">
      <c r="C794" s="1050"/>
      <c r="D794" s="1050"/>
      <c r="E794" s="605"/>
      <c r="F794" s="605"/>
      <c r="G794" s="605"/>
      <c r="H794" s="1050"/>
      <c r="I794" s="1050"/>
      <c r="J794" s="605"/>
      <c r="K794" s="605"/>
      <c r="L794" s="605"/>
      <c r="M794" s="1050"/>
      <c r="N794" s="1050"/>
      <c r="O794" s="605"/>
      <c r="P794" s="605"/>
      <c r="Q794" s="605"/>
      <c r="BA794" s="357"/>
      <c r="BB794" s="410"/>
      <c r="BC794" s="357"/>
      <c r="BD794" s="357"/>
      <c r="BE794" s="357"/>
      <c r="BF794" s="357"/>
      <c r="BG794" s="357"/>
      <c r="BH794" s="357"/>
      <c r="BI794" s="357"/>
      <c r="BJ794" s="357"/>
      <c r="BK794" s="357"/>
      <c r="BL794" s="357"/>
      <c r="BM794" s="357"/>
      <c r="BN794" s="357"/>
      <c r="BO794" s="357"/>
      <c r="BP794" s="357"/>
      <c r="BQ794" s="357"/>
      <c r="BR794" s="357"/>
      <c r="BS794" s="357"/>
      <c r="BT794" s="357"/>
      <c r="BU794" s="357"/>
      <c r="BV794" s="357"/>
      <c r="BW794" s="357"/>
      <c r="BX794" s="357"/>
      <c r="BY794" s="357"/>
      <c r="BZ794" s="357"/>
      <c r="CA794" s="357"/>
      <c r="CB794" s="357"/>
      <c r="CC794" s="357"/>
      <c r="CD794" s="357"/>
      <c r="CE794" s="357"/>
      <c r="CF794" s="357"/>
      <c r="CG794" s="357"/>
      <c r="CH794" s="357"/>
      <c r="CI794" s="357"/>
      <c r="CJ794" s="357"/>
      <c r="CK794" s="357"/>
      <c r="CL794" s="357"/>
      <c r="CM794" s="357"/>
      <c r="CN794" s="357"/>
      <c r="CO794" s="357"/>
      <c r="CP794" s="357"/>
      <c r="CQ794" s="357"/>
      <c r="CR794" s="357"/>
      <c r="CS794" s="357"/>
      <c r="CT794" s="357"/>
      <c r="CU794" s="357"/>
      <c r="CV794" s="357"/>
      <c r="CW794" s="357"/>
      <c r="CX794" s="357"/>
      <c r="CY794" s="357"/>
      <c r="CZ794" s="357"/>
    </row>
    <row r="795" ht="25.15" customHeight="true" x14ac:dyDescent="0.2">
      <c r="C795" s="1050"/>
      <c r="D795" s="1050"/>
      <c r="E795" s="605"/>
      <c r="F795" s="605"/>
      <c r="G795" s="605"/>
      <c r="H795" s="1050"/>
      <c r="I795" s="1050"/>
      <c r="J795" s="605"/>
      <c r="K795" s="605"/>
      <c r="L795" s="605"/>
      <c r="M795" s="1050"/>
      <c r="N795" s="1050"/>
      <c r="O795" s="605"/>
      <c r="P795" s="605"/>
      <c r="Q795" s="605"/>
      <c r="BA795" s="357"/>
      <c r="BB795" s="410"/>
      <c r="BC795" s="357"/>
      <c r="BD795" s="357"/>
      <c r="BE795" s="357"/>
      <c r="BF795" s="357"/>
      <c r="BG795" s="357"/>
      <c r="BH795" s="357"/>
      <c r="BI795" s="357"/>
      <c r="BJ795" s="357"/>
      <c r="BK795" s="357"/>
      <c r="BL795" s="357"/>
      <c r="BM795" s="357"/>
      <c r="BN795" s="357"/>
      <c r="BO795" s="357"/>
      <c r="BP795" s="357"/>
      <c r="BQ795" s="357"/>
      <c r="BR795" s="357"/>
      <c r="BS795" s="357"/>
      <c r="BT795" s="357"/>
      <c r="BU795" s="357"/>
      <c r="BV795" s="357"/>
      <c r="BW795" s="357"/>
      <c r="BX795" s="357"/>
      <c r="BY795" s="357"/>
      <c r="BZ795" s="357"/>
      <c r="CA795" s="357"/>
      <c r="CB795" s="357"/>
      <c r="CC795" s="357"/>
      <c r="CD795" s="357"/>
      <c r="CE795" s="357"/>
      <c r="CF795" s="357"/>
      <c r="CG795" s="357"/>
      <c r="CH795" s="357"/>
      <c r="CI795" s="357"/>
      <c r="CJ795" s="357"/>
      <c r="CK795" s="357"/>
      <c r="CL795" s="357"/>
      <c r="CM795" s="357"/>
      <c r="CN795" s="357"/>
      <c r="CO795" s="357"/>
      <c r="CP795" s="357"/>
      <c r="CQ795" s="357"/>
      <c r="CR795" s="357"/>
      <c r="CS795" s="357"/>
      <c r="CT795" s="357"/>
      <c r="CU795" s="357"/>
      <c r="CV795" s="357"/>
      <c r="CW795" s="357"/>
      <c r="CX795" s="357"/>
      <c r="CY795" s="357"/>
      <c r="CZ795" s="357"/>
    </row>
    <row r="796" ht="25.15" customHeight="true" x14ac:dyDescent="0.2">
      <c r="C796" s="1050"/>
      <c r="D796" s="1050"/>
      <c r="E796" s="605"/>
      <c r="F796" s="605"/>
      <c r="G796" s="605"/>
      <c r="H796" s="1050"/>
      <c r="I796" s="1050"/>
      <c r="J796" s="605"/>
      <c r="K796" s="605"/>
      <c r="L796" s="605"/>
      <c r="M796" s="1050"/>
      <c r="N796" s="1050"/>
      <c r="O796" s="605"/>
      <c r="P796" s="605"/>
      <c r="Q796" s="605"/>
      <c r="BA796" s="357"/>
      <c r="BB796" s="410"/>
      <c r="BC796" s="357"/>
      <c r="BD796" s="357"/>
      <c r="BE796" s="357"/>
      <c r="BF796" s="357"/>
      <c r="BG796" s="357"/>
      <c r="BH796" s="357"/>
      <c r="BI796" s="357"/>
      <c r="BJ796" s="357"/>
      <c r="BK796" s="357"/>
      <c r="BL796" s="357"/>
      <c r="BM796" s="357"/>
      <c r="BN796" s="357"/>
      <c r="BO796" s="357"/>
      <c r="BP796" s="357"/>
      <c r="BQ796" s="357"/>
      <c r="BR796" s="357"/>
      <c r="BS796" s="357"/>
      <c r="BT796" s="357"/>
      <c r="BU796" s="357"/>
      <c r="BV796" s="357"/>
      <c r="BW796" s="357"/>
      <c r="BX796" s="357"/>
      <c r="BY796" s="357"/>
      <c r="BZ796" s="357"/>
      <c r="CA796" s="357"/>
      <c r="CB796" s="357"/>
      <c r="CC796" s="357"/>
      <c r="CD796" s="357"/>
      <c r="CE796" s="357"/>
      <c r="CF796" s="357"/>
      <c r="CG796" s="357"/>
      <c r="CH796" s="357"/>
      <c r="CI796" s="357"/>
      <c r="CJ796" s="357"/>
      <c r="CK796" s="357"/>
      <c r="CL796" s="357"/>
      <c r="CM796" s="357"/>
      <c r="CN796" s="357"/>
      <c r="CO796" s="357"/>
      <c r="CP796" s="357"/>
      <c r="CQ796" s="357"/>
      <c r="CR796" s="357"/>
      <c r="CS796" s="357"/>
      <c r="CT796" s="357"/>
      <c r="CU796" s="357"/>
      <c r="CV796" s="357"/>
      <c r="CW796" s="357"/>
      <c r="CX796" s="357"/>
      <c r="CY796" s="357"/>
      <c r="CZ796" s="357"/>
    </row>
    <row r="797" ht="25.15" customHeight="true" x14ac:dyDescent="0.2">
      <c r="C797" s="1050"/>
      <c r="D797" s="1050"/>
      <c r="E797" s="605"/>
      <c r="F797" s="605"/>
      <c r="G797" s="605"/>
      <c r="H797" s="1050"/>
      <c r="I797" s="1050"/>
      <c r="J797" s="605"/>
      <c r="K797" s="605"/>
      <c r="L797" s="605"/>
      <c r="M797" s="1050"/>
      <c r="N797" s="1050"/>
      <c r="O797" s="605"/>
      <c r="P797" s="605"/>
      <c r="Q797" s="605"/>
      <c r="BA797" s="357"/>
      <c r="BB797" s="410"/>
      <c r="BC797" s="357"/>
      <c r="BD797" s="357"/>
      <c r="BE797" s="357"/>
      <c r="BF797" s="357"/>
      <c r="BG797" s="357"/>
      <c r="BH797" s="357"/>
      <c r="BI797" s="357"/>
      <c r="BJ797" s="357"/>
      <c r="BK797" s="357"/>
      <c r="BL797" s="357"/>
      <c r="BM797" s="357"/>
      <c r="BN797" s="357"/>
      <c r="BO797" s="357"/>
      <c r="BP797" s="357"/>
      <c r="BQ797" s="357"/>
      <c r="BR797" s="357"/>
      <c r="BS797" s="357"/>
      <c r="BT797" s="357"/>
      <c r="BU797" s="357"/>
      <c r="BV797" s="357"/>
      <c r="BW797" s="357"/>
      <c r="BX797" s="357"/>
      <c r="BY797" s="357"/>
      <c r="BZ797" s="357"/>
      <c r="CA797" s="357"/>
      <c r="CB797" s="357"/>
      <c r="CC797" s="357"/>
      <c r="CD797" s="357"/>
      <c r="CE797" s="357"/>
      <c r="CF797" s="357"/>
      <c r="CG797" s="357"/>
      <c r="CH797" s="357"/>
      <c r="CI797" s="357"/>
      <c r="CJ797" s="357"/>
      <c r="CK797" s="357"/>
      <c r="CL797" s="357"/>
      <c r="CM797" s="357"/>
      <c r="CN797" s="357"/>
      <c r="CO797" s="357"/>
      <c r="CP797" s="357"/>
      <c r="CQ797" s="357"/>
      <c r="CR797" s="357"/>
      <c r="CS797" s="357"/>
      <c r="CT797" s="357"/>
      <c r="CU797" s="357"/>
      <c r="CV797" s="357"/>
      <c r="CW797" s="357"/>
      <c r="CX797" s="357"/>
      <c r="CY797" s="357"/>
      <c r="CZ797" s="357"/>
    </row>
    <row r="798" ht="25.15" customHeight="true" x14ac:dyDescent="0.2">
      <c r="C798" s="1050"/>
      <c r="D798" s="1050"/>
      <c r="E798" s="605"/>
      <c r="F798" s="605"/>
      <c r="G798" s="605"/>
      <c r="H798" s="1050"/>
      <c r="I798" s="1050"/>
      <c r="J798" s="605"/>
      <c r="K798" s="605"/>
      <c r="L798" s="605"/>
      <c r="M798" s="1050"/>
      <c r="N798" s="1050"/>
      <c r="O798" s="605"/>
      <c r="P798" s="605"/>
      <c r="Q798" s="605"/>
      <c r="BA798" s="357"/>
      <c r="BB798" s="410"/>
      <c r="BC798" s="357"/>
      <c r="BD798" s="357"/>
      <c r="BE798" s="357"/>
      <c r="BF798" s="357"/>
      <c r="BG798" s="357"/>
      <c r="BH798" s="357"/>
      <c r="BI798" s="357"/>
      <c r="BJ798" s="357"/>
      <c r="BK798" s="357"/>
      <c r="BL798" s="357"/>
      <c r="BM798" s="357"/>
      <c r="BN798" s="357"/>
      <c r="BO798" s="357"/>
      <c r="BP798" s="357"/>
      <c r="BQ798" s="357"/>
      <c r="BR798" s="357"/>
      <c r="BS798" s="357"/>
      <c r="BT798" s="357"/>
      <c r="BU798" s="357"/>
      <c r="BV798" s="357"/>
      <c r="BW798" s="357"/>
      <c r="BX798" s="357"/>
      <c r="BY798" s="357"/>
      <c r="BZ798" s="357"/>
      <c r="CA798" s="357"/>
      <c r="CB798" s="357"/>
      <c r="CC798" s="357"/>
      <c r="CD798" s="357"/>
      <c r="CE798" s="357"/>
      <c r="CF798" s="357"/>
      <c r="CG798" s="357"/>
      <c r="CH798" s="357"/>
      <c r="CI798" s="357"/>
      <c r="CJ798" s="357"/>
      <c r="CK798" s="357"/>
      <c r="CL798" s="357"/>
      <c r="CM798" s="357"/>
      <c r="CN798" s="357"/>
      <c r="CO798" s="357"/>
      <c r="CP798" s="357"/>
      <c r="CQ798" s="357"/>
      <c r="CR798" s="357"/>
      <c r="CS798" s="357"/>
      <c r="CT798" s="357"/>
      <c r="CU798" s="357"/>
      <c r="CV798" s="357"/>
      <c r="CW798" s="357"/>
      <c r="CX798" s="357"/>
      <c r="CY798" s="357"/>
      <c r="CZ798" s="357"/>
    </row>
    <row r="799" ht="25.15" customHeight="true" x14ac:dyDescent="0.2">
      <c r="C799" s="1050"/>
      <c r="D799" s="1050"/>
      <c r="E799" s="605"/>
      <c r="F799" s="605"/>
      <c r="G799" s="605"/>
      <c r="H799" s="1050"/>
      <c r="I799" s="1050"/>
      <c r="J799" s="605"/>
      <c r="K799" s="605"/>
      <c r="L799" s="605"/>
      <c r="M799" s="1050"/>
      <c r="N799" s="1050"/>
      <c r="O799" s="605"/>
      <c r="P799" s="605"/>
      <c r="Q799" s="605"/>
      <c r="BA799" s="357"/>
      <c r="BB799" s="410"/>
      <c r="BC799" s="357"/>
      <c r="BD799" s="357"/>
      <c r="BE799" s="357"/>
      <c r="BF799" s="357"/>
      <c r="BG799" s="357"/>
      <c r="BH799" s="357"/>
      <c r="BI799" s="357"/>
      <c r="BJ799" s="357"/>
      <c r="BK799" s="357"/>
      <c r="BL799" s="357"/>
      <c r="BM799" s="357"/>
      <c r="BN799" s="357"/>
      <c r="BO799" s="357"/>
      <c r="BP799" s="357"/>
      <c r="BQ799" s="357"/>
      <c r="BR799" s="357"/>
      <c r="BS799" s="357"/>
      <c r="BT799" s="357"/>
      <c r="BU799" s="357"/>
      <c r="BV799" s="357"/>
      <c r="BW799" s="357"/>
      <c r="BX799" s="357"/>
      <c r="BY799" s="357"/>
      <c r="BZ799" s="357"/>
      <c r="CA799" s="357"/>
      <c r="CB799" s="357"/>
      <c r="CC799" s="357"/>
      <c r="CD799" s="357"/>
      <c r="CE799" s="357"/>
      <c r="CF799" s="357"/>
      <c r="CG799" s="357"/>
      <c r="CH799" s="357"/>
      <c r="CI799" s="357"/>
      <c r="CJ799" s="357"/>
      <c r="CK799" s="357"/>
      <c r="CL799" s="357"/>
      <c r="CM799" s="357"/>
      <c r="CN799" s="357"/>
      <c r="CO799" s="357"/>
      <c r="CP799" s="357"/>
      <c r="CQ799" s="357"/>
      <c r="CR799" s="357"/>
      <c r="CS799" s="357"/>
      <c r="CT799" s="357"/>
      <c r="CU799" s="357"/>
      <c r="CV799" s="357"/>
      <c r="CW799" s="357"/>
      <c r="CX799" s="357"/>
      <c r="CY799" s="357"/>
      <c r="CZ799" s="357"/>
    </row>
    <row r="800" ht="25.15" customHeight="true" x14ac:dyDescent="0.2">
      <c r="C800" s="605"/>
      <c r="D800" s="605"/>
      <c r="E800" s="605"/>
      <c r="F800" s="605"/>
      <c r="G800" s="605"/>
      <c r="H800" s="605"/>
      <c r="I800" s="605"/>
      <c r="J800" s="605"/>
      <c r="K800" s="605"/>
      <c r="L800" s="605"/>
      <c r="M800" s="605"/>
      <c r="N800" s="605"/>
      <c r="O800" s="605"/>
      <c r="P800" s="605"/>
      <c r="Q800" s="605"/>
      <c r="BA800" s="357"/>
      <c r="BB800" s="410"/>
      <c r="BC800" s="357"/>
      <c r="BD800" s="357"/>
      <c r="BE800" s="357"/>
      <c r="BF800" s="357"/>
      <c r="BG800" s="357"/>
      <c r="BH800" s="357"/>
      <c r="BI800" s="357"/>
      <c r="BJ800" s="357"/>
      <c r="BK800" s="357"/>
      <c r="BL800" s="357"/>
      <c r="BM800" s="357"/>
      <c r="BN800" s="357"/>
      <c r="BO800" s="357"/>
      <c r="BP800" s="357"/>
      <c r="BQ800" s="357"/>
      <c r="BR800" s="357"/>
      <c r="BS800" s="357"/>
      <c r="BT800" s="357"/>
      <c r="BU800" s="357"/>
      <c r="BV800" s="357"/>
      <c r="BW800" s="357"/>
      <c r="BX800" s="357"/>
      <c r="BY800" s="357"/>
      <c r="BZ800" s="357"/>
      <c r="CA800" s="357"/>
      <c r="CB800" s="357"/>
      <c r="CC800" s="357"/>
      <c r="CD800" s="357"/>
      <c r="CE800" s="357"/>
      <c r="CF800" s="357"/>
      <c r="CG800" s="357"/>
      <c r="CH800" s="357"/>
      <c r="CI800" s="357"/>
      <c r="CJ800" s="357"/>
      <c r="CK800" s="357"/>
      <c r="CL800" s="357"/>
      <c r="CM800" s="357"/>
      <c r="CN800" s="357"/>
      <c r="CO800" s="357"/>
      <c r="CP800" s="357"/>
      <c r="CQ800" s="357"/>
      <c r="CR800" s="357"/>
      <c r="CS800" s="357"/>
      <c r="CT800" s="357"/>
      <c r="CU800" s="357"/>
      <c r="CV800" s="357"/>
      <c r="CW800" s="357"/>
      <c r="CX800" s="357"/>
      <c r="CY800" s="357"/>
      <c r="CZ800" s="357"/>
    </row>
    <row r="801" ht="25.15" customHeight="true" x14ac:dyDescent="0.2">
      <c r="C801" s="605"/>
      <c r="D801" s="605"/>
      <c r="E801" s="605"/>
      <c r="F801" s="605"/>
      <c r="G801" s="605"/>
      <c r="H801" s="605"/>
      <c r="I801" s="605"/>
      <c r="J801" s="605"/>
      <c r="K801" s="605"/>
      <c r="L801" s="605"/>
      <c r="M801" s="605"/>
      <c r="N801" s="605"/>
      <c r="O801" s="605"/>
      <c r="P801" s="605"/>
      <c r="Q801" s="605"/>
    </row>
    <row r="802" ht="25.15" customHeight="true" x14ac:dyDescent="0.2">
      <c r="C802" s="605"/>
      <c r="D802" s="605"/>
      <c r="E802" s="605"/>
      <c r="F802" s="605"/>
      <c r="G802" s="605"/>
      <c r="H802" s="605"/>
      <c r="I802" s="605"/>
      <c r="J802" s="605"/>
      <c r="K802" s="605"/>
      <c r="L802" s="605"/>
      <c r="M802" s="605"/>
      <c r="N802" s="605"/>
      <c r="O802" s="605"/>
      <c r="P802" s="605"/>
      <c r="Q802" s="605"/>
    </row>
    <row r="803" ht="25.15" customHeight="true" x14ac:dyDescent="0.2">
      <c r="C803" s="605"/>
      <c r="D803" s="605"/>
      <c r="E803" s="605"/>
      <c r="F803" s="605"/>
      <c r="G803" s="605"/>
      <c r="H803" s="605"/>
      <c r="I803" s="605"/>
      <c r="J803" s="605"/>
      <c r="K803" s="605"/>
      <c r="L803" s="605"/>
      <c r="M803" s="605"/>
      <c r="N803" s="605"/>
      <c r="O803" s="605"/>
      <c r="P803" s="605"/>
      <c r="Q803" s="605"/>
    </row>
    <row r="804" ht="25.15" customHeight="true" x14ac:dyDescent="0.2">
      <c r="C804" s="605"/>
      <c r="D804" s="605"/>
      <c r="E804" s="605"/>
      <c r="F804" s="605"/>
      <c r="G804" s="605"/>
      <c r="H804" s="605"/>
      <c r="I804" s="605"/>
      <c r="J804" s="605"/>
      <c r="K804" s="605"/>
      <c r="L804" s="605"/>
      <c r="M804" s="605"/>
      <c r="N804" s="605"/>
      <c r="O804" s="605"/>
      <c r="P804" s="605"/>
      <c r="Q804" s="605"/>
    </row>
    <row r="805" ht="25.15" customHeight="true" x14ac:dyDescent="0.2">
      <c r="C805" s="605"/>
      <c r="D805" s="605"/>
      <c r="E805" s="605"/>
      <c r="F805" s="605"/>
      <c r="G805" s="605"/>
      <c r="H805" s="605"/>
      <c r="I805" s="605"/>
      <c r="J805" s="605"/>
      <c r="K805" s="605"/>
      <c r="L805" s="605"/>
      <c r="M805" s="605"/>
      <c r="N805" s="605"/>
      <c r="O805" s="605"/>
      <c r="P805" s="605"/>
      <c r="Q805" s="605"/>
    </row>
    <row r="806" ht="25.15" customHeight="true" x14ac:dyDescent="0.2">
      <c r="C806" s="605"/>
      <c r="D806" s="605"/>
      <c r="E806" s="605"/>
      <c r="F806" s="605"/>
      <c r="G806" s="605"/>
      <c r="H806" s="605"/>
      <c r="I806" s="605"/>
      <c r="J806" s="605"/>
      <c r="K806" s="605"/>
      <c r="L806" s="605"/>
      <c r="M806" s="605"/>
      <c r="N806" s="605"/>
      <c r="O806" s="605"/>
      <c r="P806" s="605"/>
      <c r="Q806" s="605"/>
    </row>
    <row r="807" ht="25.15" customHeight="true" x14ac:dyDescent="0.2">
      <c r="C807" s="605"/>
      <c r="D807" s="605"/>
      <c r="E807" s="605"/>
      <c r="F807" s="605"/>
      <c r="G807" s="605"/>
      <c r="H807" s="605"/>
      <c r="I807" s="605"/>
      <c r="J807" s="605"/>
      <c r="K807" s="605"/>
      <c r="L807" s="605"/>
      <c r="M807" s="605"/>
      <c r="N807" s="605"/>
      <c r="O807" s="605"/>
      <c r="P807" s="605"/>
      <c r="Q807" s="605"/>
    </row>
    <row r="808" ht="25.15" customHeight="true" x14ac:dyDescent="0.2">
      <c r="C808" s="605"/>
      <c r="D808" s="605"/>
      <c r="E808" s="605"/>
      <c r="F808" s="605"/>
      <c r="G808" s="605"/>
      <c r="H808" s="605"/>
      <c r="I808" s="605"/>
      <c r="J808" s="605"/>
      <c r="K808" s="605"/>
      <c r="L808" s="605"/>
      <c r="M808" s="605"/>
      <c r="N808" s="605"/>
      <c r="O808" s="605"/>
      <c r="P808" s="605"/>
      <c r="Q808" s="605"/>
    </row>
    <row r="809" ht="25.15" customHeight="true" x14ac:dyDescent="0.2">
      <c r="C809" s="605"/>
      <c r="D809" s="605"/>
      <c r="E809" s="605"/>
      <c r="F809" s="605"/>
      <c r="G809" s="605"/>
      <c r="H809" s="605"/>
      <c r="I809" s="605"/>
      <c r="J809" s="605"/>
      <c r="K809" s="605"/>
      <c r="L809" s="605"/>
      <c r="M809" s="605"/>
      <c r="N809" s="605"/>
      <c r="O809" s="605"/>
      <c r="P809" s="605"/>
      <c r="Q809" s="605"/>
    </row>
    <row r="810" ht="25.15" customHeight="true" x14ac:dyDescent="0.2">
      <c r="C810" s="605"/>
      <c r="D810" s="605"/>
      <c r="E810" s="605"/>
      <c r="F810" s="605"/>
      <c r="G810" s="605"/>
      <c r="H810" s="605"/>
      <c r="I810" s="605"/>
      <c r="J810" s="605"/>
      <c r="K810" s="605"/>
      <c r="L810" s="605"/>
      <c r="M810" s="605"/>
      <c r="N810" s="605"/>
      <c r="O810" s="605"/>
      <c r="P810" s="605"/>
      <c r="Q810" s="605"/>
    </row>
    <row r="811" ht="25.15" customHeight="true" x14ac:dyDescent="0.2">
      <c r="C811" s="605"/>
      <c r="D811" s="605"/>
      <c r="E811" s="605"/>
      <c r="F811" s="605"/>
      <c r="G811" s="605"/>
      <c r="H811" s="605"/>
      <c r="I811" s="605"/>
      <c r="J811" s="605"/>
      <c r="K811" s="605"/>
      <c r="L811" s="605"/>
      <c r="M811" s="605"/>
      <c r="N811" s="605"/>
      <c r="O811" s="605"/>
      <c r="P811" s="605"/>
      <c r="Q811" s="605"/>
    </row>
    <row r="812" ht="25.15" customHeight="true" x14ac:dyDescent="0.2">
      <c r="C812" s="605"/>
      <c r="D812" s="605"/>
      <c r="E812" s="605"/>
      <c r="F812" s="605"/>
      <c r="G812" s="605"/>
      <c r="H812" s="605"/>
      <c r="I812" s="605"/>
      <c r="J812" s="605"/>
      <c r="K812" s="605"/>
      <c r="L812" s="605"/>
      <c r="M812" s="605"/>
      <c r="N812" s="605"/>
      <c r="O812" s="605"/>
      <c r="P812" s="605"/>
      <c r="Q812" s="605"/>
    </row>
    <row r="813" ht="25.15" customHeight="true" x14ac:dyDescent="0.2">
      <c r="C813" s="605"/>
      <c r="D813" s="605"/>
      <c r="E813" s="605"/>
      <c r="F813" s="605"/>
      <c r="G813" s="605"/>
      <c r="H813" s="605"/>
      <c r="I813" s="605"/>
      <c r="J813" s="605"/>
      <c r="K813" s="605"/>
      <c r="L813" s="605"/>
      <c r="M813" s="605"/>
      <c r="N813" s="605"/>
      <c r="O813" s="605"/>
      <c r="P813" s="605"/>
      <c r="Q813" s="605"/>
    </row>
    <row r="814" ht="25.15" customHeight="true" x14ac:dyDescent="0.2">
      <c r="C814" s="605"/>
      <c r="D814" s="605"/>
      <c r="E814" s="605"/>
      <c r="F814" s="605"/>
      <c r="G814" s="605"/>
      <c r="H814" s="605"/>
      <c r="I814" s="605"/>
      <c r="J814" s="605"/>
      <c r="K814" s="605"/>
      <c r="L814" s="605"/>
      <c r="M814" s="605"/>
      <c r="N814" s="605"/>
      <c r="O814" s="605"/>
      <c r="P814" s="605"/>
      <c r="Q814" s="605"/>
    </row>
    <row r="815" ht="25.15" customHeight="true" x14ac:dyDescent="0.2">
      <c r="C815" s="605"/>
      <c r="D815" s="605"/>
      <c r="E815" s="605"/>
      <c r="F815" s="605"/>
      <c r="G815" s="605"/>
      <c r="H815" s="605"/>
      <c r="I815" s="605"/>
      <c r="J815" s="605"/>
      <c r="K815" s="605"/>
      <c r="L815" s="605"/>
      <c r="M815" s="605"/>
      <c r="N815" s="605"/>
      <c r="O815" s="605"/>
      <c r="P815" s="605"/>
      <c r="Q815" s="605"/>
    </row>
    <row r="816" ht="25.15" customHeight="true" x14ac:dyDescent="0.2">
      <c r="C816" s="605"/>
      <c r="D816" s="605"/>
      <c r="E816" s="605"/>
      <c r="F816" s="605"/>
      <c r="G816" s="605"/>
      <c r="H816" s="605"/>
      <c r="I816" s="605"/>
      <c r="J816" s="605"/>
      <c r="K816" s="605"/>
      <c r="L816" s="605"/>
      <c r="M816" s="605"/>
      <c r="N816" s="605"/>
      <c r="O816" s="605"/>
      <c r="P816" s="605"/>
      <c r="Q816" s="605"/>
    </row>
    <row r="817" ht="25.15" customHeight="true" x14ac:dyDescent="0.2">
      <c r="C817" s="605"/>
      <c r="D817" s="605"/>
      <c r="E817" s="605"/>
      <c r="F817" s="605"/>
      <c r="G817" s="605"/>
      <c r="H817" s="605"/>
      <c r="I817" s="605"/>
      <c r="J817" s="605"/>
      <c r="K817" s="605"/>
      <c r="L817" s="605"/>
      <c r="M817" s="605"/>
      <c r="N817" s="605"/>
      <c r="O817" s="605"/>
      <c r="P817" s="605"/>
      <c r="Q817" s="605"/>
    </row>
    <row r="818" ht="25.15" customHeight="true" x14ac:dyDescent="0.2">
      <c r="C818" s="605"/>
      <c r="D818" s="605"/>
      <c r="E818" s="605"/>
      <c r="F818" s="605"/>
      <c r="G818" s="605"/>
      <c r="H818" s="605"/>
      <c r="I818" s="605"/>
      <c r="J818" s="605"/>
      <c r="K818" s="605"/>
      <c r="L818" s="605"/>
      <c r="M818" s="605"/>
      <c r="N818" s="605"/>
      <c r="O818" s="605"/>
      <c r="P818" s="605"/>
      <c r="Q818" s="605"/>
    </row>
    <row r="819" ht="25.15" customHeight="true" x14ac:dyDescent="0.2">
      <c r="C819" s="605"/>
      <c r="D819" s="605"/>
      <c r="E819" s="605"/>
      <c r="F819" s="605"/>
      <c r="G819" s="605"/>
      <c r="H819" s="605"/>
      <c r="I819" s="605"/>
      <c r="J819" s="605"/>
      <c r="K819" s="605"/>
      <c r="L819" s="605"/>
      <c r="M819" s="605"/>
      <c r="N819" s="605"/>
      <c r="O819" s="605"/>
      <c r="P819" s="605"/>
      <c r="Q819" s="605"/>
    </row>
    <row r="820" ht="25.15" customHeight="true" x14ac:dyDescent="0.2">
      <c r="C820" s="605"/>
      <c r="D820" s="605"/>
      <c r="E820" s="605"/>
      <c r="F820" s="605"/>
      <c r="G820" s="605"/>
      <c r="H820" s="605"/>
      <c r="I820" s="605"/>
      <c r="J820" s="605"/>
      <c r="K820" s="605"/>
      <c r="L820" s="605"/>
      <c r="M820" s="605"/>
      <c r="N820" s="605"/>
      <c r="O820" s="605"/>
      <c r="P820" s="605"/>
      <c r="Q820" s="605"/>
    </row>
    <row r="821" ht="25.15" customHeight="true" x14ac:dyDescent="0.2">
      <c r="C821" s="605"/>
      <c r="D821" s="605"/>
      <c r="E821" s="605"/>
      <c r="F821" s="605"/>
      <c r="G821" s="605"/>
      <c r="H821" s="605"/>
      <c r="I821" s="605"/>
      <c r="J821" s="605"/>
      <c r="K821" s="605"/>
      <c r="L821" s="605"/>
      <c r="M821" s="605"/>
      <c r="N821" s="605"/>
      <c r="O821" s="605"/>
      <c r="P821" s="605"/>
      <c r="Q821" s="605"/>
    </row>
    <row r="822" ht="25.15" customHeight="true" x14ac:dyDescent="0.2">
      <c r="C822" s="605"/>
      <c r="D822" s="605"/>
      <c r="E822" s="605"/>
      <c r="F822" s="605"/>
      <c r="G822" s="605"/>
      <c r="H822" s="605"/>
      <c r="I822" s="605"/>
      <c r="J822" s="605"/>
      <c r="K822" s="605"/>
      <c r="L822" s="605"/>
      <c r="M822" s="605"/>
      <c r="N822" s="605"/>
      <c r="O822" s="605"/>
      <c r="P822" s="605"/>
      <c r="Q822" s="605"/>
    </row>
    <row r="823" ht="25.15" customHeight="true" x14ac:dyDescent="0.2">
      <c r="C823" s="605"/>
      <c r="D823" s="605"/>
      <c r="E823" s="605"/>
      <c r="F823" s="605"/>
      <c r="G823" s="605"/>
      <c r="H823" s="605"/>
      <c r="I823" s="605"/>
      <c r="J823" s="605"/>
      <c r="K823" s="605"/>
      <c r="L823" s="605"/>
      <c r="M823" s="605"/>
      <c r="N823" s="605"/>
      <c r="O823" s="605"/>
      <c r="P823" s="605"/>
      <c r="Q823" s="605"/>
    </row>
    <row r="824" ht="25.15" customHeight="true" x14ac:dyDescent="0.2">
      <c r="C824" s="605"/>
      <c r="D824" s="605"/>
      <c r="E824" s="605"/>
      <c r="F824" s="605"/>
      <c r="G824" s="605"/>
      <c r="H824" s="605"/>
      <c r="I824" s="605"/>
      <c r="J824" s="605"/>
      <c r="K824" s="605"/>
      <c r="L824" s="605"/>
      <c r="M824" s="605"/>
      <c r="N824" s="605"/>
      <c r="O824" s="605"/>
      <c r="P824" s="605"/>
      <c r="Q824" s="605"/>
    </row>
    <row r="825" ht="25.15" customHeight="true" x14ac:dyDescent="0.2">
      <c r="C825" s="605"/>
      <c r="D825" s="605"/>
      <c r="E825" s="605"/>
      <c r="F825" s="605"/>
      <c r="G825" s="605"/>
      <c r="H825" s="605"/>
      <c r="I825" s="605"/>
      <c r="J825" s="605"/>
      <c r="K825" s="605"/>
      <c r="L825" s="605"/>
      <c r="M825" s="605"/>
      <c r="N825" s="605"/>
      <c r="O825" s="605"/>
      <c r="P825" s="605"/>
      <c r="Q825" s="605"/>
    </row>
    <row r="826" ht="25.15" customHeight="true" x14ac:dyDescent="0.2">
      <c r="C826" s="605"/>
      <c r="D826" s="605"/>
      <c r="E826" s="605"/>
      <c r="F826" s="605"/>
      <c r="G826" s="605"/>
      <c r="H826" s="605"/>
      <c r="I826" s="605"/>
      <c r="J826" s="605"/>
      <c r="K826" s="605"/>
      <c r="L826" s="605"/>
      <c r="M826" s="605"/>
      <c r="N826" s="605"/>
      <c r="O826" s="605"/>
      <c r="P826" s="605"/>
      <c r="Q826" s="605"/>
    </row>
    <row r="827" ht="25.15" customHeight="true" x14ac:dyDescent="0.2">
      <c r="C827" s="605"/>
      <c r="D827" s="605"/>
      <c r="E827" s="605"/>
      <c r="F827" s="605"/>
      <c r="G827" s="605"/>
      <c r="H827" s="605"/>
      <c r="I827" s="605"/>
      <c r="J827" s="605"/>
      <c r="K827" s="605"/>
      <c r="L827" s="605"/>
      <c r="M827" s="605"/>
      <c r="N827" s="605"/>
      <c r="O827" s="605"/>
      <c r="P827" s="605"/>
      <c r="Q827" s="605"/>
    </row>
    <row r="828" ht="25.15" customHeight="true" x14ac:dyDescent="0.2">
      <c r="C828" s="605"/>
      <c r="D828" s="605"/>
      <c r="E828" s="605"/>
      <c r="F828" s="605"/>
      <c r="G828" s="605"/>
      <c r="H828" s="605"/>
      <c r="I828" s="605"/>
      <c r="J828" s="605"/>
      <c r="K828" s="605"/>
      <c r="L828" s="605"/>
      <c r="M828" s="605"/>
      <c r="N828" s="605"/>
      <c r="O828" s="605"/>
      <c r="P828" s="605"/>
      <c r="Q828" s="605"/>
    </row>
    <row r="829" ht="25.15" customHeight="true" x14ac:dyDescent="0.2">
      <c r="C829" s="605"/>
      <c r="D829" s="605"/>
      <c r="E829" s="605"/>
      <c r="F829" s="605"/>
      <c r="G829" s="605"/>
      <c r="H829" s="605"/>
      <c r="I829" s="605"/>
      <c r="J829" s="605"/>
      <c r="K829" s="605"/>
      <c r="L829" s="605"/>
      <c r="M829" s="605"/>
      <c r="N829" s="605"/>
      <c r="O829" s="605"/>
      <c r="P829" s="605"/>
      <c r="Q829" s="605"/>
    </row>
    <row r="830" ht="25.15" customHeight="true" x14ac:dyDescent="0.2">
      <c r="C830" s="605"/>
      <c r="D830" s="605"/>
      <c r="E830" s="605"/>
      <c r="F830" s="605"/>
      <c r="G830" s="605"/>
      <c r="H830" s="605"/>
      <c r="I830" s="605"/>
      <c r="J830" s="605"/>
      <c r="K830" s="605"/>
      <c r="L830" s="605"/>
      <c r="M830" s="605"/>
      <c r="N830" s="605"/>
      <c r="O830" s="605"/>
      <c r="P830" s="605"/>
      <c r="Q830" s="605"/>
    </row>
    <row r="831" ht="25.15" customHeight="true" x14ac:dyDescent="0.2">
      <c r="C831" s="605"/>
      <c r="D831" s="605"/>
      <c r="E831" s="605"/>
      <c r="F831" s="605"/>
      <c r="G831" s="605"/>
      <c r="H831" s="605"/>
      <c r="I831" s="605"/>
      <c r="J831" s="605"/>
      <c r="K831" s="605"/>
      <c r="L831" s="605"/>
      <c r="M831" s="605"/>
      <c r="N831" s="605"/>
      <c r="O831" s="605"/>
      <c r="P831" s="605"/>
      <c r="Q831" s="605"/>
    </row>
    <row r="832" ht="25.15" customHeight="true" x14ac:dyDescent="0.2">
      <c r="C832" s="605"/>
      <c r="D832" s="605"/>
      <c r="E832" s="605"/>
      <c r="F832" s="605"/>
      <c r="G832" s="605"/>
      <c r="H832" s="605"/>
      <c r="I832" s="605"/>
      <c r="J832" s="605"/>
      <c r="K832" s="605"/>
      <c r="L832" s="605"/>
      <c r="M832" s="605"/>
      <c r="N832" s="605"/>
      <c r="O832" s="605"/>
      <c r="P832" s="605"/>
      <c r="Q832" s="605"/>
    </row>
    <row r="833" ht="25.15" customHeight="true" x14ac:dyDescent="0.2">
      <c r="C833" s="605"/>
      <c r="D833" s="605"/>
      <c r="E833" s="605"/>
      <c r="F833" s="605"/>
      <c r="G833" s="605"/>
      <c r="H833" s="605"/>
      <c r="I833" s="605"/>
      <c r="J833" s="605"/>
      <c r="K833" s="605"/>
      <c r="L833" s="605"/>
      <c r="M833" s="605"/>
      <c r="N833" s="605"/>
      <c r="O833" s="605"/>
      <c r="P833" s="605"/>
      <c r="Q833" s="605"/>
    </row>
    <row r="834" ht="25.15" customHeight="true" x14ac:dyDescent="0.2">
      <c r="C834" s="605"/>
      <c r="D834" s="605"/>
      <c r="E834" s="605"/>
      <c r="F834" s="605"/>
      <c r="G834" s="605"/>
      <c r="H834" s="605"/>
      <c r="I834" s="605"/>
      <c r="J834" s="605"/>
      <c r="K834" s="605"/>
      <c r="L834" s="605"/>
      <c r="M834" s="605"/>
      <c r="N834" s="605"/>
      <c r="O834" s="605"/>
      <c r="P834" s="605"/>
      <c r="Q834" s="605"/>
    </row>
    <row r="835" ht="25.15" customHeight="true" x14ac:dyDescent="0.2">
      <c r="C835" s="605"/>
      <c r="D835" s="605"/>
      <c r="E835" s="605"/>
      <c r="F835" s="605"/>
      <c r="G835" s="605"/>
      <c r="H835" s="605"/>
      <c r="I835" s="605"/>
      <c r="J835" s="605"/>
      <c r="K835" s="605"/>
      <c r="L835" s="605"/>
      <c r="M835" s="605"/>
      <c r="N835" s="605"/>
      <c r="O835" s="605"/>
      <c r="P835" s="605"/>
      <c r="Q835" s="605"/>
    </row>
    <row r="836" ht="25.15" customHeight="true" x14ac:dyDescent="0.2">
      <c r="C836" s="605"/>
      <c r="D836" s="605"/>
      <c r="E836" s="605"/>
      <c r="F836" s="605"/>
      <c r="G836" s="605"/>
      <c r="H836" s="605"/>
      <c r="I836" s="605"/>
      <c r="J836" s="605"/>
      <c r="K836" s="605"/>
      <c r="L836" s="605"/>
      <c r="M836" s="605"/>
      <c r="N836" s="605"/>
      <c r="O836" s="605"/>
      <c r="P836" s="605"/>
      <c r="Q836" s="605"/>
    </row>
    <row r="837" ht="25.15" customHeight="true" x14ac:dyDescent="0.2">
      <c r="C837" s="605"/>
      <c r="D837" s="605"/>
      <c r="E837" s="605"/>
      <c r="F837" s="605"/>
      <c r="G837" s="605"/>
      <c r="H837" s="605"/>
      <c r="I837" s="605"/>
      <c r="J837" s="605"/>
      <c r="K837" s="605"/>
      <c r="L837" s="605"/>
      <c r="M837" s="605"/>
      <c r="N837" s="605"/>
      <c r="O837" s="605"/>
      <c r="P837" s="605"/>
      <c r="Q837" s="605"/>
    </row>
    <row r="838" ht="25.15" customHeight="true" x14ac:dyDescent="0.2">
      <c r="C838" s="605"/>
      <c r="D838" s="605"/>
      <c r="E838" s="605"/>
      <c r="F838" s="605"/>
      <c r="G838" s="605"/>
      <c r="H838" s="605"/>
      <c r="I838" s="605"/>
      <c r="J838" s="605"/>
      <c r="K838" s="605"/>
      <c r="L838" s="605"/>
      <c r="M838" s="605"/>
      <c r="N838" s="605"/>
      <c r="O838" s="605"/>
      <c r="P838" s="605"/>
      <c r="Q838" s="605"/>
    </row>
    <row r="839" ht="25.15" customHeight="true" x14ac:dyDescent="0.2">
      <c r="C839" s="605"/>
      <c r="D839" s="605"/>
      <c r="E839" s="605"/>
      <c r="F839" s="605"/>
      <c r="G839" s="605"/>
      <c r="H839" s="605"/>
      <c r="I839" s="605"/>
      <c r="J839" s="605"/>
      <c r="K839" s="605"/>
      <c r="L839" s="605"/>
      <c r="M839" s="605"/>
      <c r="N839" s="605"/>
      <c r="O839" s="605"/>
      <c r="P839" s="605"/>
      <c r="Q839" s="605"/>
    </row>
    <row r="840" ht="25.15" customHeight="true" x14ac:dyDescent="0.2">
      <c r="C840" s="605"/>
      <c r="D840" s="605"/>
      <c r="E840" s="605"/>
      <c r="F840" s="605"/>
      <c r="G840" s="605"/>
      <c r="H840" s="605"/>
      <c r="I840" s="605"/>
      <c r="J840" s="605"/>
      <c r="K840" s="605"/>
      <c r="L840" s="605"/>
      <c r="M840" s="605"/>
      <c r="N840" s="605"/>
      <c r="O840" s="605"/>
      <c r="P840" s="605"/>
      <c r="Q840" s="605"/>
    </row>
    <row r="841" ht="25.15" customHeight="true" x14ac:dyDescent="0.2">
      <c r="C841" s="605"/>
      <c r="D841" s="605"/>
      <c r="E841" s="605"/>
      <c r="F841" s="605"/>
      <c r="G841" s="605"/>
      <c r="H841" s="605"/>
      <c r="I841" s="605"/>
      <c r="J841" s="605"/>
      <c r="K841" s="605"/>
      <c r="L841" s="605"/>
      <c r="M841" s="605"/>
      <c r="N841" s="605"/>
      <c r="O841" s="605"/>
      <c r="P841" s="605"/>
      <c r="Q841" s="605"/>
    </row>
    <row r="842" ht="25.15" customHeight="true" x14ac:dyDescent="0.2">
      <c r="C842" s="605"/>
      <c r="D842" s="605"/>
      <c r="E842" s="605"/>
      <c r="F842" s="605"/>
      <c r="G842" s="605"/>
      <c r="H842" s="605"/>
      <c r="I842" s="605"/>
      <c r="J842" s="605"/>
      <c r="K842" s="605"/>
      <c r="L842" s="605"/>
      <c r="M842" s="605"/>
      <c r="N842" s="605"/>
      <c r="O842" s="605"/>
      <c r="P842" s="605"/>
      <c r="Q842" s="605"/>
    </row>
    <row r="843" ht="25.15" customHeight="true" x14ac:dyDescent="0.2">
      <c r="C843" s="605"/>
      <c r="D843" s="605"/>
      <c r="E843" s="605"/>
      <c r="F843" s="605"/>
      <c r="G843" s="605"/>
      <c r="H843" s="605"/>
      <c r="I843" s="605"/>
      <c r="J843" s="605"/>
      <c r="K843" s="605"/>
      <c r="L843" s="605"/>
      <c r="M843" s="605"/>
      <c r="N843" s="605"/>
      <c r="O843" s="605"/>
      <c r="P843" s="605"/>
      <c r="Q843" s="605"/>
    </row>
    <row r="844" ht="25.15" customHeight="true" x14ac:dyDescent="0.2">
      <c r="C844" s="605"/>
      <c r="D844" s="605"/>
      <c r="E844" s="605"/>
      <c r="F844" s="605"/>
      <c r="G844" s="605"/>
      <c r="H844" s="605"/>
      <c r="I844" s="605"/>
      <c r="J844" s="605"/>
      <c r="K844" s="605"/>
      <c r="L844" s="605"/>
      <c r="M844" s="605"/>
      <c r="N844" s="605"/>
      <c r="O844" s="605"/>
      <c r="P844" s="605"/>
      <c r="Q844" s="605"/>
    </row>
    <row r="845" ht="25.15" customHeight="true" x14ac:dyDescent="0.2">
      <c r="C845" s="605"/>
      <c r="D845" s="605"/>
      <c r="E845" s="605"/>
      <c r="F845" s="605"/>
      <c r="G845" s="605"/>
      <c r="H845" s="605"/>
      <c r="I845" s="605"/>
      <c r="J845" s="605"/>
      <c r="K845" s="605"/>
      <c r="L845" s="605"/>
      <c r="M845" s="605"/>
      <c r="N845" s="605"/>
      <c r="O845" s="605"/>
      <c r="P845" s="605"/>
      <c r="Q845" s="605"/>
    </row>
    <row r="846" ht="25.15" customHeight="true" x14ac:dyDescent="0.2">
      <c r="C846" s="605"/>
      <c r="D846" s="605"/>
      <c r="E846" s="605"/>
      <c r="F846" s="605"/>
      <c r="G846" s="605"/>
      <c r="H846" s="605"/>
      <c r="I846" s="605"/>
      <c r="J846" s="605"/>
      <c r="K846" s="605"/>
      <c r="L846" s="605"/>
      <c r="M846" s="605"/>
      <c r="N846" s="605"/>
      <c r="O846" s="605"/>
      <c r="P846" s="605"/>
      <c r="Q846" s="605"/>
    </row>
    <row r="847" ht="25.15" customHeight="true" x14ac:dyDescent="0.2">
      <c r="C847" s="605"/>
      <c r="D847" s="605"/>
      <c r="E847" s="605"/>
      <c r="F847" s="605"/>
      <c r="G847" s="605"/>
      <c r="H847" s="605"/>
      <c r="I847" s="605"/>
      <c r="J847" s="605"/>
      <c r="K847" s="605"/>
      <c r="L847" s="605"/>
      <c r="M847" s="605"/>
      <c r="N847" s="605"/>
      <c r="O847" s="605"/>
      <c r="P847" s="605"/>
      <c r="Q847" s="605"/>
    </row>
    <row r="848" ht="25.15" customHeight="true" x14ac:dyDescent="0.2">
      <c r="C848" s="605"/>
      <c r="D848" s="605"/>
      <c r="E848" s="605"/>
      <c r="F848" s="605"/>
      <c r="G848" s="605"/>
      <c r="H848" s="605"/>
      <c r="I848" s="605"/>
      <c r="J848" s="605"/>
      <c r="K848" s="605"/>
      <c r="L848" s="605"/>
      <c r="M848" s="605"/>
      <c r="N848" s="605"/>
      <c r="O848" s="605"/>
      <c r="P848" s="605"/>
      <c r="Q848" s="605"/>
    </row>
    <row r="849" ht="25.15" customHeight="true" x14ac:dyDescent="0.2">
      <c r="C849" s="605"/>
      <c r="D849" s="605"/>
      <c r="E849" s="605"/>
      <c r="F849" s="605"/>
      <c r="G849" s="605"/>
      <c r="H849" s="605"/>
      <c r="I849" s="605"/>
      <c r="J849" s="605"/>
      <c r="K849" s="605"/>
      <c r="L849" s="605"/>
      <c r="M849" s="605"/>
      <c r="N849" s="605"/>
      <c r="O849" s="605"/>
      <c r="P849" s="605"/>
      <c r="Q849" s="605"/>
    </row>
    <row r="850" ht="25.15" customHeight="true" x14ac:dyDescent="0.2">
      <c r="C850" s="605"/>
      <c r="D850" s="605"/>
      <c r="E850" s="605"/>
      <c r="F850" s="605"/>
      <c r="G850" s="605"/>
      <c r="H850" s="605"/>
      <c r="I850" s="605"/>
      <c r="J850" s="605"/>
      <c r="K850" s="605"/>
      <c r="L850" s="605"/>
      <c r="M850" s="605"/>
      <c r="N850" s="605"/>
      <c r="O850" s="605"/>
      <c r="P850" s="605"/>
      <c r="Q850" s="605"/>
    </row>
    <row r="851" ht="25.15" customHeight="true" x14ac:dyDescent="0.2">
      <c r="C851" s="605"/>
      <c r="D851" s="605"/>
      <c r="E851" s="605"/>
      <c r="F851" s="605"/>
      <c r="G851" s="605"/>
      <c r="H851" s="605"/>
      <c r="I851" s="605"/>
      <c r="J851" s="605"/>
      <c r="K851" s="605"/>
      <c r="L851" s="605"/>
      <c r="M851" s="605"/>
      <c r="N851" s="605"/>
      <c r="O851" s="605"/>
      <c r="P851" s="605"/>
      <c r="Q851" s="605"/>
    </row>
    <row r="852" ht="25.15" customHeight="true" x14ac:dyDescent="0.2">
      <c r="C852" s="605"/>
      <c r="D852" s="605"/>
      <c r="E852" s="605"/>
      <c r="F852" s="605"/>
      <c r="G852" s="605"/>
      <c r="H852" s="605"/>
      <c r="I852" s="605"/>
      <c r="J852" s="605"/>
      <c r="K852" s="605"/>
      <c r="L852" s="605"/>
      <c r="M852" s="605"/>
      <c r="N852" s="605"/>
      <c r="O852" s="605"/>
      <c r="P852" s="605"/>
      <c r="Q852" s="605"/>
    </row>
    <row r="853" ht="25.15" customHeight="true" x14ac:dyDescent="0.2">
      <c r="C853" s="605"/>
      <c r="D853" s="605"/>
      <c r="E853" s="605"/>
      <c r="F853" s="605"/>
      <c r="G853" s="605"/>
      <c r="H853" s="605"/>
      <c r="I853" s="605"/>
      <c r="J853" s="605"/>
      <c r="K853" s="605"/>
      <c r="L853" s="605"/>
      <c r="M853" s="605"/>
      <c r="N853" s="605"/>
      <c r="O853" s="605"/>
      <c r="P853" s="605"/>
      <c r="Q853" s="605"/>
    </row>
    <row r="854" ht="25.15" customHeight="true" x14ac:dyDescent="0.2">
      <c r="C854" s="605"/>
      <c r="D854" s="605"/>
      <c r="E854" s="605"/>
      <c r="F854" s="605"/>
      <c r="G854" s="605"/>
      <c r="H854" s="605"/>
      <c r="I854" s="605"/>
      <c r="J854" s="605"/>
      <c r="K854" s="605"/>
      <c r="L854" s="605"/>
      <c r="M854" s="605"/>
      <c r="N854" s="605"/>
      <c r="O854" s="605"/>
      <c r="P854" s="605"/>
      <c r="Q854" s="605"/>
    </row>
    <row r="855" ht="25.15" customHeight="true" x14ac:dyDescent="0.2">
      <c r="C855" s="605"/>
      <c r="D855" s="605"/>
      <c r="E855" s="605"/>
      <c r="F855" s="605"/>
      <c r="G855" s="605"/>
      <c r="H855" s="605"/>
      <c r="I855" s="605"/>
      <c r="J855" s="605"/>
      <c r="K855" s="605"/>
      <c r="L855" s="605"/>
      <c r="M855" s="605"/>
      <c r="N855" s="605"/>
      <c r="O855" s="605"/>
      <c r="P855" s="605"/>
      <c r="Q855" s="605"/>
    </row>
    <row r="856" ht="25.15" customHeight="true" x14ac:dyDescent="0.2">
      <c r="C856" s="605"/>
      <c r="D856" s="605"/>
      <c r="E856" s="605"/>
      <c r="F856" s="605"/>
      <c r="G856" s="605"/>
      <c r="H856" s="605"/>
      <c r="I856" s="605"/>
      <c r="J856" s="605"/>
      <c r="K856" s="605"/>
      <c r="L856" s="605"/>
      <c r="M856" s="605"/>
      <c r="N856" s="605"/>
      <c r="O856" s="605"/>
      <c r="P856" s="605"/>
      <c r="Q856" s="605"/>
    </row>
    <row r="857" ht="25.15" customHeight="true" x14ac:dyDescent="0.2">
      <c r="C857" s="605"/>
      <c r="D857" s="605"/>
      <c r="E857" s="605"/>
      <c r="F857" s="605"/>
      <c r="G857" s="605"/>
      <c r="H857" s="605"/>
      <c r="I857" s="605"/>
      <c r="J857" s="605"/>
      <c r="K857" s="605"/>
      <c r="L857" s="605"/>
      <c r="M857" s="605"/>
      <c r="N857" s="605"/>
      <c r="O857" s="605"/>
      <c r="P857" s="605"/>
      <c r="Q857" s="605"/>
    </row>
    <row r="858" ht="25.15" customHeight="true" x14ac:dyDescent="0.2">
      <c r="C858" s="605"/>
      <c r="D858" s="605"/>
      <c r="E858" s="605"/>
      <c r="F858" s="605"/>
      <c r="G858" s="605"/>
      <c r="H858" s="605"/>
      <c r="I858" s="605"/>
      <c r="J858" s="605"/>
      <c r="K858" s="605"/>
      <c r="L858" s="605"/>
      <c r="M858" s="605"/>
      <c r="N858" s="605"/>
      <c r="O858" s="605"/>
      <c r="P858" s="605"/>
      <c r="Q858" s="605"/>
    </row>
    <row r="859" ht="25.15" customHeight="true" x14ac:dyDescent="0.2">
      <c r="C859" s="605"/>
      <c r="D859" s="605"/>
      <c r="E859" s="605"/>
      <c r="F859" s="605"/>
      <c r="G859" s="605"/>
      <c r="H859" s="605"/>
      <c r="I859" s="605"/>
      <c r="J859" s="605"/>
      <c r="K859" s="605"/>
      <c r="L859" s="605"/>
      <c r="M859" s="605"/>
      <c r="N859" s="605"/>
      <c r="O859" s="605"/>
      <c r="P859" s="605"/>
      <c r="Q859" s="605"/>
    </row>
    <row r="860" ht="25.15" customHeight="true" x14ac:dyDescent="0.2">
      <c r="C860" s="605"/>
      <c r="D860" s="605"/>
      <c r="E860" s="605"/>
      <c r="F860" s="605"/>
      <c r="G860" s="605"/>
      <c r="H860" s="605"/>
      <c r="I860" s="605"/>
      <c r="J860" s="605"/>
      <c r="K860" s="605"/>
      <c r="L860" s="605"/>
      <c r="M860" s="605"/>
      <c r="N860" s="605"/>
      <c r="O860" s="605"/>
      <c r="P860" s="605"/>
      <c r="Q860" s="605"/>
    </row>
    <row r="861" ht="25.15" customHeight="true" x14ac:dyDescent="0.2">
      <c r="C861" s="605"/>
      <c r="D861" s="605"/>
      <c r="E861" s="605"/>
      <c r="F861" s="605"/>
      <c r="G861" s="605"/>
      <c r="H861" s="605"/>
      <c r="I861" s="605"/>
      <c r="J861" s="605"/>
      <c r="K861" s="605"/>
      <c r="L861" s="605"/>
      <c r="M861" s="605"/>
      <c r="N861" s="605"/>
      <c r="O861" s="605"/>
      <c r="P861" s="605"/>
      <c r="Q861" s="605"/>
    </row>
    <row r="862" ht="25.15" customHeight="true" x14ac:dyDescent="0.2">
      <c r="C862" s="605"/>
      <c r="D862" s="605"/>
      <c r="E862" s="605"/>
      <c r="F862" s="605"/>
      <c r="G862" s="605"/>
      <c r="H862" s="605"/>
      <c r="I862" s="605"/>
      <c r="J862" s="605"/>
      <c r="K862" s="605"/>
      <c r="L862" s="605"/>
      <c r="M862" s="605"/>
      <c r="N862" s="605"/>
      <c r="O862" s="605"/>
      <c r="P862" s="605"/>
      <c r="Q862" s="605"/>
    </row>
    <row r="863" ht="25.15" customHeight="true" x14ac:dyDescent="0.2">
      <c r="C863" s="605"/>
      <c r="D863" s="605"/>
      <c r="E863" s="605"/>
      <c r="F863" s="605"/>
      <c r="G863" s="605"/>
      <c r="H863" s="605"/>
      <c r="I863" s="605"/>
      <c r="J863" s="605"/>
      <c r="K863" s="605"/>
      <c r="L863" s="605"/>
      <c r="M863" s="605"/>
      <c r="N863" s="605"/>
      <c r="O863" s="605"/>
      <c r="P863" s="605"/>
      <c r="Q863" s="605"/>
    </row>
    <row r="864" ht="25.15" customHeight="true" x14ac:dyDescent="0.2">
      <c r="C864" s="605"/>
      <c r="D864" s="605"/>
      <c r="E864" s="605"/>
      <c r="F864" s="605"/>
      <c r="G864" s="605"/>
      <c r="H864" s="605"/>
      <c r="I864" s="605"/>
      <c r="J864" s="605"/>
      <c r="K864" s="605"/>
      <c r="L864" s="605"/>
      <c r="M864" s="605"/>
      <c r="N864" s="605"/>
      <c r="O864" s="605"/>
      <c r="P864" s="605"/>
      <c r="Q864" s="605"/>
    </row>
    <row r="865" ht="25.15" customHeight="true" x14ac:dyDescent="0.2">
      <c r="C865" s="605"/>
      <c r="D865" s="605"/>
      <c r="E865" s="605"/>
      <c r="F865" s="605"/>
      <c r="G865" s="605"/>
      <c r="H865" s="605"/>
      <c r="I865" s="605"/>
      <c r="J865" s="605"/>
      <c r="K865" s="605"/>
      <c r="L865" s="605"/>
      <c r="M865" s="605"/>
      <c r="N865" s="605"/>
      <c r="O865" s="605"/>
      <c r="P865" s="605"/>
      <c r="Q865" s="605"/>
    </row>
    <row r="866" ht="25.15" customHeight="true" x14ac:dyDescent="0.2">
      <c r="C866" s="605"/>
      <c r="D866" s="605"/>
      <c r="E866" s="605"/>
      <c r="F866" s="605"/>
      <c r="G866" s="605"/>
      <c r="H866" s="605"/>
      <c r="I866" s="605"/>
      <c r="J866" s="605"/>
      <c r="K866" s="605"/>
      <c r="L866" s="605"/>
      <c r="M866" s="605"/>
      <c r="N866" s="605"/>
      <c r="O866" s="605"/>
      <c r="P866" s="605"/>
      <c r="Q866" s="605"/>
    </row>
    <row r="867" ht="25.15" customHeight="true" x14ac:dyDescent="0.2">
      <c r="C867" s="605"/>
      <c r="D867" s="605"/>
      <c r="E867" s="605"/>
      <c r="F867" s="605"/>
      <c r="G867" s="605"/>
      <c r="H867" s="605"/>
      <c r="I867" s="605"/>
      <c r="J867" s="605"/>
      <c r="K867" s="605"/>
      <c r="L867" s="605"/>
      <c r="M867" s="605"/>
      <c r="N867" s="605"/>
      <c r="O867" s="605"/>
      <c r="P867" s="605"/>
      <c r="Q867" s="605"/>
    </row>
    <row r="868" ht="25.15" customHeight="true" x14ac:dyDescent="0.2">
      <c r="C868" s="605"/>
      <c r="D868" s="605"/>
      <c r="E868" s="605"/>
      <c r="F868" s="605"/>
      <c r="G868" s="605"/>
      <c r="H868" s="605"/>
      <c r="I868" s="605"/>
      <c r="J868" s="605"/>
      <c r="K868" s="605"/>
      <c r="L868" s="605"/>
      <c r="M868" s="605"/>
      <c r="N868" s="605"/>
      <c r="O868" s="605"/>
      <c r="P868" s="605"/>
      <c r="Q868" s="605"/>
    </row>
    <row r="869" ht="25.15" customHeight="true" x14ac:dyDescent="0.2">
      <c r="C869" s="605"/>
      <c r="D869" s="605"/>
      <c r="E869" s="605"/>
      <c r="F869" s="605"/>
      <c r="G869" s="605"/>
      <c r="H869" s="605"/>
      <c r="I869" s="605"/>
      <c r="J869" s="605"/>
      <c r="K869" s="605"/>
      <c r="L869" s="605"/>
      <c r="M869" s="605"/>
      <c r="N869" s="605"/>
      <c r="O869" s="605"/>
      <c r="P869" s="605"/>
      <c r="Q869" s="605"/>
    </row>
    <row r="870" ht="25.15" customHeight="true" x14ac:dyDescent="0.2">
      <c r="C870" s="605"/>
      <c r="D870" s="605"/>
      <c r="E870" s="605"/>
      <c r="F870" s="605"/>
      <c r="G870" s="605"/>
      <c r="H870" s="605"/>
      <c r="I870" s="605"/>
      <c r="J870" s="605"/>
      <c r="K870" s="605"/>
      <c r="L870" s="605"/>
      <c r="M870" s="605"/>
      <c r="N870" s="605"/>
      <c r="O870" s="605"/>
      <c r="P870" s="605"/>
      <c r="Q870" s="605"/>
    </row>
    <row r="871" ht="25.15" customHeight="true" x14ac:dyDescent="0.2">
      <c r="C871" s="605"/>
      <c r="D871" s="605"/>
      <c r="E871" s="605"/>
      <c r="F871" s="605"/>
      <c r="G871" s="605"/>
      <c r="H871" s="605"/>
      <c r="I871" s="605"/>
      <c r="J871" s="605"/>
      <c r="K871" s="605"/>
      <c r="L871" s="605"/>
      <c r="M871" s="605"/>
      <c r="N871" s="605"/>
      <c r="O871" s="605"/>
      <c r="P871" s="605"/>
      <c r="Q871" s="605"/>
    </row>
    <row r="872" ht="25.15" customHeight="true" x14ac:dyDescent="0.2">
      <c r="C872" s="605"/>
      <c r="D872" s="605"/>
      <c r="E872" s="605"/>
      <c r="F872" s="605"/>
      <c r="G872" s="605"/>
      <c r="H872" s="605"/>
      <c r="I872" s="605"/>
      <c r="J872" s="605"/>
      <c r="K872" s="605"/>
      <c r="L872" s="605"/>
      <c r="M872" s="605"/>
      <c r="N872" s="605"/>
      <c r="O872" s="605"/>
      <c r="P872" s="605"/>
      <c r="Q872" s="605"/>
    </row>
    <row r="873" ht="25.15" customHeight="true" x14ac:dyDescent="0.2">
      <c r="C873" s="605"/>
      <c r="D873" s="605"/>
      <c r="E873" s="605"/>
      <c r="F873" s="605"/>
      <c r="G873" s="605"/>
      <c r="H873" s="605"/>
      <c r="I873" s="605"/>
      <c r="J873" s="605"/>
      <c r="K873" s="605"/>
      <c r="L873" s="605"/>
      <c r="M873" s="605"/>
      <c r="N873" s="605"/>
      <c r="O873" s="605"/>
      <c r="P873" s="605"/>
      <c r="Q873" s="605"/>
    </row>
    <row r="874" ht="25.15" customHeight="true" x14ac:dyDescent="0.2">
      <c r="C874" s="605"/>
      <c r="D874" s="605"/>
      <c r="E874" s="605"/>
      <c r="F874" s="605"/>
      <c r="G874" s="605"/>
      <c r="H874" s="605"/>
      <c r="I874" s="605"/>
      <c r="J874" s="605"/>
      <c r="K874" s="605"/>
      <c r="L874" s="605"/>
      <c r="M874" s="605"/>
      <c r="N874" s="605"/>
      <c r="O874" s="605"/>
      <c r="P874" s="605"/>
      <c r="Q874" s="605"/>
    </row>
    <row r="875" ht="25.15" customHeight="true" x14ac:dyDescent="0.2">
      <c r="C875" s="605"/>
      <c r="D875" s="605"/>
      <c r="E875" s="605"/>
      <c r="F875" s="605"/>
      <c r="G875" s="605"/>
      <c r="H875" s="605"/>
      <c r="I875" s="605"/>
      <c r="J875" s="605"/>
      <c r="K875" s="605"/>
      <c r="L875" s="605"/>
      <c r="M875" s="605"/>
      <c r="N875" s="605"/>
      <c r="O875" s="605"/>
      <c r="P875" s="605"/>
      <c r="Q875" s="605"/>
    </row>
    <row r="876" ht="25.15" customHeight="true" x14ac:dyDescent="0.2">
      <c r="C876" s="605"/>
      <c r="D876" s="605"/>
      <c r="E876" s="605"/>
      <c r="F876" s="605"/>
      <c r="G876" s="605"/>
      <c r="H876" s="605"/>
      <c r="I876" s="605"/>
      <c r="J876" s="605"/>
      <c r="K876" s="605"/>
      <c r="L876" s="605"/>
      <c r="M876" s="605"/>
      <c r="N876" s="605"/>
      <c r="O876" s="605"/>
      <c r="P876" s="605"/>
      <c r="Q876" s="605"/>
    </row>
    <row r="877" ht="25.15" customHeight="true" x14ac:dyDescent="0.2">
      <c r="C877" s="605"/>
      <c r="D877" s="605"/>
      <c r="E877" s="605"/>
      <c r="F877" s="605"/>
      <c r="G877" s="605"/>
      <c r="H877" s="605"/>
      <c r="I877" s="605"/>
      <c r="J877" s="605"/>
      <c r="K877" s="605"/>
      <c r="L877" s="605"/>
      <c r="M877" s="605"/>
      <c r="N877" s="605"/>
      <c r="O877" s="605"/>
      <c r="P877" s="605"/>
      <c r="Q877" s="605"/>
    </row>
    <row r="878" ht="25.15" customHeight="true" x14ac:dyDescent="0.2">
      <c r="C878" s="605"/>
      <c r="D878" s="605"/>
      <c r="E878" s="605"/>
      <c r="F878" s="605"/>
      <c r="G878" s="605"/>
      <c r="H878" s="605"/>
      <c r="I878" s="605"/>
      <c r="J878" s="605"/>
      <c r="K878" s="605"/>
      <c r="L878" s="605"/>
      <c r="M878" s="605"/>
      <c r="N878" s="605"/>
      <c r="O878" s="605"/>
      <c r="P878" s="605"/>
      <c r="Q878" s="605"/>
    </row>
    <row r="879" ht="25.15" customHeight="true" x14ac:dyDescent="0.2">
      <c r="C879" s="605"/>
      <c r="D879" s="605"/>
      <c r="E879" s="605"/>
      <c r="F879" s="605"/>
      <c r="G879" s="605"/>
      <c r="H879" s="605"/>
      <c r="I879" s="605"/>
      <c r="J879" s="605"/>
      <c r="K879" s="605"/>
      <c r="L879" s="605"/>
      <c r="M879" s="605"/>
      <c r="N879" s="605"/>
      <c r="O879" s="605"/>
      <c r="P879" s="605"/>
      <c r="Q879" s="605"/>
    </row>
    <row r="880" ht="25.15" customHeight="true" x14ac:dyDescent="0.2">
      <c r="C880" s="605"/>
      <c r="D880" s="605"/>
      <c r="E880" s="605"/>
      <c r="F880" s="605"/>
      <c r="G880" s="605"/>
      <c r="H880" s="605"/>
      <c r="I880" s="605"/>
      <c r="J880" s="605"/>
      <c r="K880" s="605"/>
      <c r="L880" s="605"/>
      <c r="M880" s="605"/>
      <c r="N880" s="605"/>
      <c r="O880" s="605"/>
      <c r="P880" s="605"/>
      <c r="Q880" s="605"/>
    </row>
    <row r="881" ht="25.15" customHeight="true" x14ac:dyDescent="0.2">
      <c r="C881" s="605"/>
      <c r="D881" s="605"/>
      <c r="E881" s="605"/>
      <c r="F881" s="605"/>
      <c r="G881" s="605"/>
      <c r="H881" s="605"/>
      <c r="I881" s="605"/>
      <c r="J881" s="605"/>
      <c r="K881" s="605"/>
      <c r="L881" s="605"/>
      <c r="M881" s="605"/>
      <c r="N881" s="605"/>
      <c r="O881" s="605"/>
      <c r="P881" s="605"/>
      <c r="Q881" s="605"/>
    </row>
    <row r="882" ht="25.15" customHeight="true" x14ac:dyDescent="0.2">
      <c r="C882" s="605"/>
      <c r="D882" s="605"/>
      <c r="E882" s="605"/>
      <c r="F882" s="605"/>
      <c r="G882" s="605"/>
      <c r="H882" s="605"/>
      <c r="I882" s="605"/>
      <c r="J882" s="605"/>
      <c r="K882" s="605"/>
      <c r="L882" s="605"/>
      <c r="M882" s="605"/>
      <c r="N882" s="605"/>
      <c r="O882" s="605"/>
      <c r="P882" s="605"/>
      <c r="Q882" s="605"/>
    </row>
    <row r="883" ht="25.15" customHeight="true" x14ac:dyDescent="0.2">
      <c r="C883" s="605"/>
      <c r="D883" s="605"/>
      <c r="E883" s="605"/>
      <c r="F883" s="605"/>
      <c r="G883" s="605"/>
      <c r="H883" s="605"/>
      <c r="I883" s="605"/>
      <c r="J883" s="605"/>
      <c r="K883" s="605"/>
      <c r="L883" s="605"/>
      <c r="M883" s="605"/>
      <c r="N883" s="605"/>
      <c r="O883" s="605"/>
      <c r="P883" s="605"/>
      <c r="Q883" s="605"/>
    </row>
    <row r="884" ht="25.15" customHeight="true" x14ac:dyDescent="0.2">
      <c r="C884" s="605"/>
      <c r="D884" s="605"/>
      <c r="E884" s="605"/>
      <c r="F884" s="605"/>
      <c r="G884" s="605"/>
      <c r="H884" s="605"/>
      <c r="I884" s="605"/>
      <c r="J884" s="605"/>
      <c r="K884" s="605"/>
      <c r="L884" s="605"/>
      <c r="M884" s="605"/>
      <c r="N884" s="605"/>
      <c r="O884" s="605"/>
      <c r="P884" s="605"/>
      <c r="Q884" s="605"/>
    </row>
    <row r="885" ht="25.15" customHeight="true" x14ac:dyDescent="0.2">
      <c r="C885" s="605"/>
      <c r="D885" s="605"/>
      <c r="E885" s="605"/>
      <c r="F885" s="605"/>
      <c r="G885" s="605"/>
      <c r="H885" s="605"/>
      <c r="I885" s="605"/>
      <c r="J885" s="605"/>
      <c r="K885" s="605"/>
      <c r="L885" s="605"/>
      <c r="M885" s="605"/>
      <c r="N885" s="605"/>
      <c r="O885" s="605"/>
      <c r="P885" s="605"/>
      <c r="Q885" s="605"/>
    </row>
    <row r="886" ht="25.15" customHeight="true" x14ac:dyDescent="0.2">
      <c r="C886" s="605"/>
      <c r="D886" s="605"/>
      <c r="E886" s="605"/>
      <c r="F886" s="605"/>
      <c r="G886" s="605"/>
      <c r="H886" s="605"/>
      <c r="I886" s="605"/>
      <c r="J886" s="605"/>
      <c r="K886" s="605"/>
      <c r="L886" s="605"/>
      <c r="M886" s="605"/>
      <c r="N886" s="605"/>
      <c r="O886" s="605"/>
      <c r="P886" s="605"/>
      <c r="Q886" s="605"/>
    </row>
    <row r="887" ht="25.15" customHeight="true" x14ac:dyDescent="0.2">
      <c r="C887" s="605"/>
      <c r="D887" s="605"/>
      <c r="E887" s="605"/>
      <c r="F887" s="605"/>
      <c r="G887" s="605"/>
      <c r="H887" s="605"/>
      <c r="I887" s="605"/>
      <c r="J887" s="605"/>
      <c r="K887" s="605"/>
      <c r="L887" s="605"/>
      <c r="M887" s="605"/>
      <c r="N887" s="605"/>
      <c r="O887" s="605"/>
      <c r="P887" s="605"/>
      <c r="Q887" s="605"/>
    </row>
    <row r="888" ht="25.15" customHeight="true" x14ac:dyDescent="0.2">
      <c r="C888" s="605"/>
      <c r="D888" s="605"/>
      <c r="E888" s="605"/>
      <c r="F888" s="605"/>
      <c r="G888" s="605"/>
      <c r="H888" s="605"/>
      <c r="I888" s="605"/>
      <c r="J888" s="605"/>
      <c r="K888" s="605"/>
      <c r="L888" s="605"/>
      <c r="M888" s="605"/>
      <c r="N888" s="605"/>
      <c r="O888" s="605"/>
      <c r="P888" s="605"/>
      <c r="Q888" s="605"/>
    </row>
    <row r="889" ht="25.15" customHeight="true" x14ac:dyDescent="0.2">
      <c r="C889" s="605"/>
      <c r="D889" s="605"/>
      <c r="E889" s="605"/>
      <c r="F889" s="605"/>
      <c r="G889" s="605"/>
      <c r="H889" s="605"/>
      <c r="I889" s="605"/>
      <c r="J889" s="605"/>
      <c r="K889" s="605"/>
      <c r="L889" s="605"/>
      <c r="M889" s="605"/>
      <c r="N889" s="605"/>
      <c r="O889" s="605"/>
      <c r="P889" s="605"/>
      <c r="Q889" s="605"/>
    </row>
    <row r="890" ht="25.15" customHeight="true" x14ac:dyDescent="0.2">
      <c r="C890" s="605"/>
      <c r="D890" s="605"/>
      <c r="E890" s="605"/>
      <c r="F890" s="605"/>
      <c r="G890" s="605"/>
      <c r="H890" s="605"/>
      <c r="I890" s="605"/>
      <c r="J890" s="605"/>
      <c r="K890" s="605"/>
      <c r="L890" s="605"/>
      <c r="M890" s="605"/>
      <c r="N890" s="605"/>
      <c r="O890" s="605"/>
      <c r="P890" s="605"/>
      <c r="Q890" s="605"/>
    </row>
    <row r="891" ht="25.15" customHeight="true" x14ac:dyDescent="0.2">
      <c r="C891" s="605"/>
      <c r="D891" s="605"/>
      <c r="E891" s="605"/>
      <c r="F891" s="605"/>
      <c r="G891" s="605"/>
      <c r="H891" s="605"/>
      <c r="I891" s="605"/>
      <c r="J891" s="605"/>
      <c r="K891" s="605"/>
      <c r="L891" s="605"/>
      <c r="M891" s="605"/>
      <c r="N891" s="605"/>
      <c r="O891" s="605"/>
      <c r="P891" s="605"/>
      <c r="Q891" s="605"/>
    </row>
    <row r="892" ht="25.15" customHeight="true" x14ac:dyDescent="0.2">
      <c r="C892" s="605"/>
      <c r="D892" s="605"/>
      <c r="E892" s="605"/>
      <c r="F892" s="605"/>
      <c r="G892" s="605"/>
      <c r="H892" s="605"/>
      <c r="I892" s="605"/>
      <c r="J892" s="605"/>
      <c r="K892" s="605"/>
      <c r="L892" s="605"/>
      <c r="M892" s="605"/>
      <c r="N892" s="605"/>
      <c r="O892" s="605"/>
      <c r="P892" s="605"/>
      <c r="Q892" s="605"/>
    </row>
    <row r="893" ht="25.15" customHeight="true" x14ac:dyDescent="0.2">
      <c r="C893" s="605"/>
      <c r="D893" s="605"/>
      <c r="E893" s="605"/>
      <c r="F893" s="605"/>
      <c r="G893" s="605"/>
      <c r="H893" s="605"/>
      <c r="I893" s="605"/>
      <c r="J893" s="605"/>
      <c r="K893" s="605"/>
      <c r="L893" s="605"/>
      <c r="M893" s="605"/>
      <c r="N893" s="605"/>
      <c r="O893" s="605"/>
      <c r="P893" s="605"/>
      <c r="Q893" s="605"/>
    </row>
    <row r="894" ht="25.15" customHeight="true" x14ac:dyDescent="0.2">
      <c r="C894" s="605"/>
      <c r="D894" s="605"/>
      <c r="E894" s="605"/>
      <c r="F894" s="605"/>
      <c r="G894" s="605"/>
      <c r="H894" s="605"/>
      <c r="I894" s="605"/>
      <c r="J894" s="605"/>
      <c r="K894" s="605"/>
      <c r="L894" s="605"/>
      <c r="M894" s="605"/>
      <c r="N894" s="605"/>
      <c r="O894" s="605"/>
      <c r="P894" s="605"/>
      <c r="Q894" s="605"/>
    </row>
    <row r="895" ht="25.15" customHeight="true" x14ac:dyDescent="0.2">
      <c r="C895" s="605"/>
      <c r="D895" s="605"/>
      <c r="E895" s="605"/>
      <c r="F895" s="605"/>
      <c r="G895" s="605"/>
      <c r="H895" s="605"/>
      <c r="I895" s="605"/>
      <c r="J895" s="605"/>
      <c r="K895" s="605"/>
      <c r="L895" s="605"/>
      <c r="M895" s="605"/>
      <c r="N895" s="605"/>
      <c r="O895" s="605"/>
      <c r="P895" s="605"/>
      <c r="Q895" s="605"/>
    </row>
    <row r="896" ht="25.15" customHeight="true" x14ac:dyDescent="0.2">
      <c r="C896" s="605"/>
      <c r="D896" s="605"/>
      <c r="E896" s="605"/>
      <c r="F896" s="605"/>
      <c r="G896" s="605"/>
      <c r="H896" s="605"/>
      <c r="I896" s="605"/>
      <c r="J896" s="605"/>
      <c r="K896" s="605"/>
      <c r="L896" s="605"/>
      <c r="M896" s="605"/>
      <c r="N896" s="605"/>
      <c r="O896" s="605"/>
      <c r="P896" s="605"/>
      <c r="Q896" s="605"/>
    </row>
    <row r="897" ht="25.15" customHeight="true" x14ac:dyDescent="0.2">
      <c r="C897" s="605"/>
      <c r="D897" s="605"/>
      <c r="E897" s="605"/>
      <c r="F897" s="605"/>
      <c r="G897" s="605"/>
      <c r="H897" s="605"/>
      <c r="I897" s="605"/>
      <c r="J897" s="605"/>
      <c r="K897" s="605"/>
      <c r="L897" s="605"/>
      <c r="M897" s="605"/>
      <c r="N897" s="605"/>
      <c r="O897" s="605"/>
      <c r="P897" s="605"/>
      <c r="Q897" s="605"/>
    </row>
    <row r="898" ht="25.15" customHeight="true" x14ac:dyDescent="0.2">
      <c r="C898" s="605"/>
      <c r="D898" s="605"/>
      <c r="E898" s="605"/>
      <c r="F898" s="605"/>
      <c r="G898" s="605"/>
      <c r="H898" s="605"/>
      <c r="I898" s="605"/>
      <c r="J898" s="605"/>
      <c r="K898" s="605"/>
      <c r="L898" s="605"/>
      <c r="M898" s="605"/>
      <c r="N898" s="605"/>
      <c r="O898" s="605"/>
      <c r="P898" s="605"/>
      <c r="Q898" s="605"/>
    </row>
    <row r="899" ht="25.15" customHeight="true" x14ac:dyDescent="0.2">
      <c r="C899" s="605"/>
      <c r="D899" s="605"/>
      <c r="E899" s="605"/>
      <c r="F899" s="605"/>
      <c r="G899" s="605"/>
      <c r="H899" s="605"/>
      <c r="I899" s="605"/>
      <c r="J899" s="605"/>
      <c r="K899" s="605"/>
      <c r="L899" s="605"/>
      <c r="M899" s="605"/>
      <c r="N899" s="605"/>
      <c r="O899" s="605"/>
      <c r="P899" s="605"/>
      <c r="Q899" s="605"/>
    </row>
    <row r="900" ht="25.15" customHeight="true" x14ac:dyDescent="0.2">
      <c r="C900" s="605"/>
      <c r="D900" s="605"/>
      <c r="E900" s="605"/>
      <c r="F900" s="605"/>
      <c r="G900" s="605"/>
      <c r="H900" s="605"/>
      <c r="I900" s="605"/>
      <c r="J900" s="605"/>
      <c r="K900" s="605"/>
      <c r="L900" s="605"/>
      <c r="M900" s="605"/>
      <c r="N900" s="605"/>
      <c r="O900" s="605"/>
      <c r="P900" s="605"/>
      <c r="Q900" s="605"/>
    </row>
    <row r="901" ht="25.15" customHeight="true" x14ac:dyDescent="0.2">
      <c r="C901" s="605"/>
      <c r="D901" s="605"/>
      <c r="E901" s="605"/>
      <c r="F901" s="605"/>
      <c r="G901" s="605"/>
      <c r="H901" s="605"/>
      <c r="I901" s="605"/>
      <c r="J901" s="605"/>
      <c r="K901" s="605"/>
      <c r="L901" s="605"/>
      <c r="M901" s="605"/>
      <c r="N901" s="605"/>
      <c r="O901" s="605"/>
      <c r="P901" s="605"/>
      <c r="Q901" s="605"/>
    </row>
    <row r="902" ht="25.15" customHeight="true" x14ac:dyDescent="0.2">
      <c r="C902" s="605"/>
      <c r="D902" s="605"/>
      <c r="E902" s="605"/>
      <c r="F902" s="605"/>
      <c r="G902" s="605"/>
      <c r="H902" s="605"/>
      <c r="I902" s="605"/>
      <c r="J902" s="605"/>
      <c r="K902" s="605"/>
      <c r="L902" s="605"/>
      <c r="M902" s="605"/>
      <c r="N902" s="605"/>
      <c r="O902" s="605"/>
      <c r="P902" s="605"/>
      <c r="Q902" s="605"/>
    </row>
    <row r="903" ht="25.15" customHeight="true" x14ac:dyDescent="0.2">
      <c r="C903" s="605"/>
      <c r="D903" s="605"/>
      <c r="E903" s="605"/>
      <c r="F903" s="605"/>
      <c r="G903" s="605"/>
      <c r="H903" s="605"/>
      <c r="I903" s="605"/>
      <c r="J903" s="605"/>
      <c r="K903" s="605"/>
      <c r="L903" s="605"/>
      <c r="M903" s="605"/>
      <c r="N903" s="605"/>
      <c r="O903" s="605"/>
      <c r="P903" s="605"/>
      <c r="Q903" s="605"/>
    </row>
    <row r="904" ht="25.15" customHeight="true" x14ac:dyDescent="0.2">
      <c r="C904" s="605"/>
      <c r="D904" s="605"/>
      <c r="E904" s="605"/>
      <c r="F904" s="605"/>
      <c r="G904" s="605"/>
      <c r="H904" s="605"/>
      <c r="I904" s="605"/>
      <c r="J904" s="605"/>
      <c r="K904" s="605"/>
      <c r="L904" s="605"/>
      <c r="M904" s="605"/>
      <c r="N904" s="605"/>
      <c r="O904" s="605"/>
      <c r="P904" s="605"/>
      <c r="Q904" s="605"/>
    </row>
    <row r="905" ht="25.15" customHeight="true" x14ac:dyDescent="0.2">
      <c r="C905" s="605"/>
      <c r="D905" s="605"/>
      <c r="E905" s="605"/>
      <c r="F905" s="605"/>
      <c r="G905" s="605"/>
      <c r="H905" s="605"/>
      <c r="I905" s="605"/>
      <c r="J905" s="605"/>
      <c r="K905" s="605"/>
      <c r="L905" s="605"/>
      <c r="M905" s="605"/>
      <c r="N905" s="605"/>
      <c r="O905" s="605"/>
      <c r="P905" s="605"/>
      <c r="Q905" s="605"/>
    </row>
    <row r="906" ht="25.15" customHeight="true" x14ac:dyDescent="0.2">
      <c r="C906" s="605"/>
      <c r="D906" s="605"/>
      <c r="E906" s="605"/>
      <c r="F906" s="605"/>
      <c r="G906" s="605"/>
      <c r="H906" s="605"/>
      <c r="I906" s="605"/>
      <c r="J906" s="605"/>
      <c r="K906" s="605"/>
      <c r="L906" s="605"/>
      <c r="M906" s="605"/>
      <c r="N906" s="605"/>
      <c r="O906" s="605"/>
      <c r="P906" s="605"/>
      <c r="Q906" s="605"/>
    </row>
    <row r="907" ht="25.15" customHeight="true" x14ac:dyDescent="0.2">
      <c r="C907" s="605"/>
      <c r="D907" s="605"/>
      <c r="E907" s="605"/>
      <c r="F907" s="605"/>
      <c r="G907" s="605"/>
      <c r="H907" s="605"/>
      <c r="I907" s="605"/>
      <c r="J907" s="605"/>
      <c r="K907" s="605"/>
      <c r="L907" s="605"/>
      <c r="M907" s="605"/>
      <c r="N907" s="605"/>
      <c r="O907" s="605"/>
      <c r="P907" s="605"/>
      <c r="Q907" s="605"/>
    </row>
    <row r="908" ht="25.15" customHeight="true" x14ac:dyDescent="0.2">
      <c r="C908" s="605"/>
      <c r="D908" s="605"/>
      <c r="E908" s="605"/>
      <c r="F908" s="605"/>
      <c r="G908" s="605"/>
      <c r="H908" s="605"/>
      <c r="I908" s="605"/>
      <c r="J908" s="605"/>
      <c r="K908" s="605"/>
      <c r="L908" s="605"/>
      <c r="M908" s="605"/>
      <c r="N908" s="605"/>
      <c r="O908" s="605"/>
      <c r="P908" s="605"/>
      <c r="Q908" s="605"/>
    </row>
    <row r="909" ht="25.15" customHeight="true" x14ac:dyDescent="0.2">
      <c r="C909" s="605"/>
      <c r="D909" s="605"/>
      <c r="E909" s="605"/>
      <c r="F909" s="605"/>
      <c r="G909" s="605"/>
      <c r="H909" s="605"/>
      <c r="I909" s="605"/>
      <c r="J909" s="605"/>
      <c r="K909" s="605"/>
      <c r="L909" s="605"/>
      <c r="M909" s="605"/>
      <c r="N909" s="605"/>
      <c r="O909" s="605"/>
      <c r="P909" s="605"/>
      <c r="Q909" s="605"/>
    </row>
    <row r="910" ht="25.15" customHeight="true" x14ac:dyDescent="0.2">
      <c r="C910" s="605"/>
      <c r="D910" s="605"/>
      <c r="E910" s="605"/>
      <c r="F910" s="605"/>
      <c r="G910" s="605"/>
      <c r="H910" s="605"/>
      <c r="I910" s="605"/>
      <c r="J910" s="605"/>
      <c r="K910" s="605"/>
      <c r="L910" s="605"/>
      <c r="M910" s="605"/>
      <c r="N910" s="605"/>
      <c r="O910" s="605"/>
      <c r="P910" s="605"/>
      <c r="Q910" s="605"/>
    </row>
    <row r="911" ht="25.15" customHeight="true" x14ac:dyDescent="0.2">
      <c r="C911" s="605"/>
      <c r="D911" s="605"/>
      <c r="E911" s="605"/>
      <c r="F911" s="605"/>
      <c r="G911" s="605"/>
      <c r="H911" s="605"/>
      <c r="I911" s="605"/>
      <c r="J911" s="605"/>
      <c r="K911" s="605"/>
      <c r="L911" s="605"/>
      <c r="M911" s="605"/>
      <c r="N911" s="605"/>
      <c r="O911" s="605"/>
      <c r="P911" s="605"/>
      <c r="Q911" s="605"/>
    </row>
    <row r="912" ht="25.15" customHeight="true" x14ac:dyDescent="0.2">
      <c r="C912" s="605"/>
      <c r="D912" s="605"/>
      <c r="E912" s="605"/>
      <c r="F912" s="605"/>
      <c r="G912" s="605"/>
      <c r="H912" s="605"/>
      <c r="I912" s="605"/>
      <c r="J912" s="605"/>
      <c r="K912" s="605"/>
      <c r="L912" s="605"/>
      <c r="M912" s="605"/>
      <c r="N912" s="605"/>
      <c r="O912" s="605"/>
      <c r="P912" s="605"/>
      <c r="Q912" s="605"/>
    </row>
    <row r="913" ht="25.15" customHeight="true" x14ac:dyDescent="0.2">
      <c r="C913" s="605"/>
      <c r="D913" s="605"/>
      <c r="E913" s="605"/>
      <c r="F913" s="605"/>
      <c r="G913" s="605"/>
      <c r="H913" s="605"/>
      <c r="I913" s="605"/>
      <c r="J913" s="605"/>
      <c r="K913" s="605"/>
      <c r="L913" s="605"/>
      <c r="M913" s="605"/>
      <c r="N913" s="605"/>
      <c r="O913" s="605"/>
      <c r="P913" s="605"/>
      <c r="Q913" s="605"/>
    </row>
    <row r="914" ht="25.15" customHeight="true" x14ac:dyDescent="0.2">
      <c r="C914" s="605"/>
      <c r="D914" s="605"/>
      <c r="E914" s="605"/>
      <c r="F914" s="605"/>
      <c r="G914" s="605"/>
      <c r="H914" s="605"/>
      <c r="I914" s="605"/>
      <c r="J914" s="605"/>
      <c r="K914" s="605"/>
      <c r="L914" s="605"/>
      <c r="M914" s="605"/>
      <c r="N914" s="605"/>
      <c r="O914" s="605"/>
      <c r="P914" s="605"/>
      <c r="Q914" s="605"/>
    </row>
    <row r="915" ht="25.15" customHeight="true" x14ac:dyDescent="0.2">
      <c r="C915" s="605"/>
      <c r="D915" s="605"/>
      <c r="E915" s="605"/>
      <c r="F915" s="605"/>
      <c r="G915" s="605"/>
      <c r="H915" s="605"/>
      <c r="I915" s="605"/>
      <c r="J915" s="605"/>
      <c r="K915" s="605"/>
      <c r="L915" s="605"/>
      <c r="M915" s="605"/>
      <c r="N915" s="605"/>
      <c r="O915" s="605"/>
      <c r="P915" s="605"/>
      <c r="Q915" s="605"/>
    </row>
    <row r="916" ht="25.15" customHeight="true" x14ac:dyDescent="0.2">
      <c r="C916" s="605"/>
      <c r="D916" s="605"/>
      <c r="E916" s="605"/>
      <c r="F916" s="605"/>
      <c r="G916" s="605"/>
      <c r="H916" s="605"/>
      <c r="I916" s="605"/>
      <c r="J916" s="605"/>
      <c r="K916" s="605"/>
      <c r="L916" s="605"/>
      <c r="M916" s="605"/>
      <c r="N916" s="605"/>
      <c r="O916" s="605"/>
      <c r="P916" s="605"/>
      <c r="Q916" s="605"/>
    </row>
    <row r="917" ht="25.15" customHeight="true" x14ac:dyDescent="0.2">
      <c r="C917" s="605"/>
      <c r="D917" s="605"/>
      <c r="E917" s="605"/>
      <c r="F917" s="605"/>
      <c r="G917" s="605"/>
      <c r="H917" s="605"/>
      <c r="I917" s="605"/>
      <c r="J917" s="605"/>
      <c r="K917" s="605"/>
      <c r="L917" s="605"/>
      <c r="M917" s="605"/>
      <c r="N917" s="605"/>
      <c r="O917" s="605"/>
      <c r="P917" s="605"/>
      <c r="Q917" s="605"/>
    </row>
    <row r="918" ht="25.15" customHeight="true" x14ac:dyDescent="0.2">
      <c r="C918" s="605"/>
      <c r="D918" s="605"/>
      <c r="E918" s="605"/>
      <c r="F918" s="605"/>
      <c r="G918" s="605"/>
      <c r="H918" s="605"/>
      <c r="I918" s="605"/>
      <c r="J918" s="605"/>
      <c r="K918" s="605"/>
      <c r="L918" s="605"/>
      <c r="M918" s="605"/>
      <c r="N918" s="605"/>
      <c r="O918" s="605"/>
      <c r="P918" s="605"/>
      <c r="Q918" s="605"/>
    </row>
    <row r="919" ht="25.15" customHeight="true" x14ac:dyDescent="0.2">
      <c r="C919" s="605"/>
      <c r="D919" s="605"/>
      <c r="E919" s="605"/>
      <c r="F919" s="605"/>
      <c r="G919" s="605"/>
      <c r="H919" s="605"/>
      <c r="I919" s="605"/>
      <c r="J919" s="605"/>
      <c r="K919" s="605"/>
      <c r="L919" s="605"/>
      <c r="M919" s="605"/>
      <c r="N919" s="605"/>
      <c r="O919" s="605"/>
      <c r="P919" s="605"/>
      <c r="Q919" s="605"/>
    </row>
    <row r="920" ht="25.15" customHeight="true" x14ac:dyDescent="0.2">
      <c r="C920" s="605"/>
      <c r="D920" s="605"/>
      <c r="E920" s="605"/>
      <c r="F920" s="605"/>
      <c r="G920" s="605"/>
      <c r="H920" s="605"/>
      <c r="I920" s="605"/>
      <c r="J920" s="605"/>
      <c r="K920" s="605"/>
      <c r="L920" s="605"/>
      <c r="M920" s="605"/>
      <c r="N920" s="605"/>
      <c r="O920" s="605"/>
      <c r="P920" s="605"/>
      <c r="Q920" s="605"/>
    </row>
    <row r="921" ht="25.15" customHeight="true" x14ac:dyDescent="0.2">
      <c r="C921" s="605"/>
      <c r="D921" s="605"/>
      <c r="E921" s="605"/>
      <c r="F921" s="605"/>
      <c r="G921" s="605"/>
      <c r="H921" s="605"/>
      <c r="I921" s="605"/>
      <c r="J921" s="605"/>
      <c r="K921" s="605"/>
      <c r="L921" s="605"/>
      <c r="M921" s="605"/>
      <c r="N921" s="605"/>
      <c r="O921" s="605"/>
      <c r="P921" s="605"/>
      <c r="Q921" s="605"/>
    </row>
    <row r="922" ht="25.15" customHeight="true" x14ac:dyDescent="0.2">
      <c r="C922" s="605"/>
      <c r="D922" s="605"/>
      <c r="E922" s="605"/>
      <c r="F922" s="605"/>
      <c r="G922" s="605"/>
      <c r="H922" s="605"/>
      <c r="I922" s="605"/>
      <c r="J922" s="605"/>
      <c r="K922" s="605"/>
      <c r="L922" s="605"/>
      <c r="M922" s="605"/>
      <c r="N922" s="605"/>
      <c r="O922" s="605"/>
      <c r="P922" s="605"/>
      <c r="Q922" s="605"/>
    </row>
    <row r="923" ht="25.15" customHeight="true" x14ac:dyDescent="0.2">
      <c r="C923" s="605"/>
      <c r="D923" s="605"/>
      <c r="E923" s="605"/>
      <c r="F923" s="605"/>
      <c r="G923" s="605"/>
      <c r="H923" s="605"/>
      <c r="I923" s="605"/>
      <c r="J923" s="605"/>
      <c r="K923" s="605"/>
      <c r="L923" s="605"/>
      <c r="M923" s="605"/>
      <c r="N923" s="605"/>
      <c r="O923" s="605"/>
      <c r="P923" s="605"/>
      <c r="Q923" s="605"/>
    </row>
    <row r="924" ht="25.15" customHeight="true" x14ac:dyDescent="0.2">
      <c r="C924" s="605"/>
      <c r="D924" s="605"/>
      <c r="E924" s="605"/>
      <c r="F924" s="605"/>
      <c r="G924" s="605"/>
      <c r="H924" s="605"/>
      <c r="I924" s="605"/>
      <c r="J924" s="605"/>
      <c r="K924" s="605"/>
      <c r="L924" s="605"/>
      <c r="M924" s="605"/>
      <c r="N924" s="605"/>
      <c r="O924" s="605"/>
      <c r="P924" s="605"/>
      <c r="Q924" s="605"/>
    </row>
    <row r="925" ht="25.15" customHeight="true" x14ac:dyDescent="0.2">
      <c r="C925" s="605"/>
      <c r="D925" s="605"/>
      <c r="E925" s="605"/>
      <c r="F925" s="605"/>
      <c r="G925" s="605"/>
      <c r="H925" s="605"/>
      <c r="I925" s="605"/>
      <c r="J925" s="605"/>
      <c r="K925" s="605"/>
      <c r="L925" s="605"/>
      <c r="M925" s="605"/>
      <c r="N925" s="605"/>
      <c r="O925" s="605"/>
      <c r="P925" s="605"/>
      <c r="Q925" s="605"/>
    </row>
    <row r="926" ht="25.15" customHeight="true" x14ac:dyDescent="0.2">
      <c r="C926" s="605"/>
      <c r="D926" s="605"/>
      <c r="E926" s="605"/>
      <c r="F926" s="605"/>
      <c r="G926" s="605"/>
      <c r="H926" s="605"/>
      <c r="I926" s="605"/>
      <c r="J926" s="605"/>
      <c r="K926" s="605"/>
      <c r="L926" s="605"/>
      <c r="M926" s="605"/>
      <c r="N926" s="605"/>
      <c r="O926" s="605"/>
      <c r="P926" s="605"/>
      <c r="Q926" s="605"/>
    </row>
    <row r="927" ht="25.15" customHeight="true" x14ac:dyDescent="0.2">
      <c r="C927" s="605"/>
      <c r="D927" s="605"/>
      <c r="E927" s="605"/>
      <c r="F927" s="605"/>
      <c r="G927" s="605"/>
      <c r="H927" s="605"/>
      <c r="I927" s="605"/>
      <c r="J927" s="605"/>
      <c r="K927" s="605"/>
      <c r="L927" s="605"/>
      <c r="M927" s="605"/>
      <c r="N927" s="605"/>
      <c r="O927" s="605"/>
      <c r="P927" s="605"/>
      <c r="Q927" s="605"/>
    </row>
    <row r="928" ht="25.15" customHeight="true" x14ac:dyDescent="0.2">
      <c r="C928" s="605"/>
      <c r="D928" s="605"/>
      <c r="E928" s="605"/>
      <c r="F928" s="605"/>
      <c r="G928" s="605"/>
      <c r="H928" s="605"/>
      <c r="I928" s="605"/>
      <c r="J928" s="605"/>
      <c r="K928" s="605"/>
      <c r="L928" s="605"/>
      <c r="M928" s="605"/>
      <c r="N928" s="605"/>
      <c r="O928" s="605"/>
      <c r="P928" s="605"/>
      <c r="Q928" s="605"/>
    </row>
    <row r="929" ht="25.15" customHeight="true" x14ac:dyDescent="0.2">
      <c r="C929" s="605"/>
      <c r="D929" s="605"/>
      <c r="E929" s="605"/>
      <c r="F929" s="605"/>
      <c r="G929" s="605"/>
      <c r="H929" s="605"/>
      <c r="I929" s="605"/>
      <c r="J929" s="605"/>
      <c r="K929" s="605"/>
      <c r="L929" s="605"/>
      <c r="M929" s="605"/>
      <c r="N929" s="605"/>
      <c r="O929" s="605"/>
      <c r="P929" s="605"/>
      <c r="Q929" s="605"/>
    </row>
    <row r="930" ht="25.15" customHeight="true" x14ac:dyDescent="0.2">
      <c r="C930" s="605"/>
      <c r="D930" s="605"/>
      <c r="E930" s="605"/>
      <c r="F930" s="605"/>
      <c r="G930" s="605"/>
      <c r="H930" s="605"/>
      <c r="I930" s="605"/>
      <c r="J930" s="605"/>
      <c r="K930" s="605"/>
      <c r="L930" s="605"/>
      <c r="M930" s="605"/>
      <c r="N930" s="605"/>
      <c r="O930" s="605"/>
      <c r="P930" s="605"/>
      <c r="Q930" s="605"/>
    </row>
    <row r="931" ht="25.15" customHeight="true" x14ac:dyDescent="0.2">
      <c r="C931" s="605"/>
      <c r="D931" s="605"/>
      <c r="E931" s="605"/>
      <c r="F931" s="605"/>
      <c r="G931" s="605"/>
      <c r="H931" s="605"/>
      <c r="I931" s="605"/>
      <c r="J931" s="605"/>
      <c r="K931" s="605"/>
      <c r="L931" s="605"/>
      <c r="M931" s="605"/>
      <c r="N931" s="605"/>
      <c r="O931" s="605"/>
      <c r="P931" s="605"/>
      <c r="Q931" s="605"/>
    </row>
    <row r="932" ht="25.15" customHeight="true" x14ac:dyDescent="0.2">
      <c r="C932" s="605"/>
      <c r="D932" s="605"/>
      <c r="E932" s="605"/>
      <c r="F932" s="605"/>
      <c r="G932" s="605"/>
      <c r="H932" s="605"/>
      <c r="I932" s="605"/>
      <c r="J932" s="605"/>
      <c r="K932" s="605"/>
      <c r="L932" s="605"/>
      <c r="M932" s="605"/>
      <c r="N932" s="605"/>
      <c r="O932" s="605"/>
      <c r="P932" s="605"/>
      <c r="Q932" s="605"/>
    </row>
    <row r="933" ht="25.15" customHeight="true" x14ac:dyDescent="0.2">
      <c r="C933" s="605"/>
      <c r="D933" s="605"/>
      <c r="E933" s="605"/>
      <c r="F933" s="605"/>
      <c r="G933" s="605"/>
      <c r="H933" s="605"/>
      <c r="I933" s="605"/>
      <c r="J933" s="605"/>
      <c r="K933" s="605"/>
      <c r="L933" s="605"/>
      <c r="M933" s="605"/>
      <c r="N933" s="605"/>
      <c r="O933" s="605"/>
      <c r="P933" s="605"/>
      <c r="Q933" s="605"/>
    </row>
    <row r="934" ht="25.15" customHeight="true" x14ac:dyDescent="0.2">
      <c r="C934" s="605"/>
      <c r="D934" s="605"/>
      <c r="E934" s="605"/>
      <c r="F934" s="605"/>
      <c r="G934" s="605"/>
      <c r="H934" s="605"/>
      <c r="I934" s="605"/>
      <c r="J934" s="605"/>
      <c r="K934" s="605"/>
      <c r="L934" s="605"/>
      <c r="M934" s="605"/>
      <c r="N934" s="605"/>
      <c r="O934" s="605"/>
      <c r="P934" s="605"/>
      <c r="Q934" s="605"/>
    </row>
    <row r="935" ht="25.15" customHeight="true" x14ac:dyDescent="0.2">
      <c r="C935" s="605"/>
      <c r="D935" s="605"/>
      <c r="E935" s="605"/>
      <c r="F935" s="605"/>
      <c r="G935" s="605"/>
      <c r="H935" s="605"/>
      <c r="I935" s="605"/>
      <c r="J935" s="605"/>
      <c r="K935" s="605"/>
      <c r="L935" s="605"/>
      <c r="M935" s="605"/>
      <c r="N935" s="605"/>
      <c r="O935" s="605"/>
      <c r="P935" s="605"/>
      <c r="Q935" s="605"/>
    </row>
    <row r="936" ht="25.15" customHeight="true" x14ac:dyDescent="0.2">
      <c r="C936" s="605"/>
      <c r="D936" s="605"/>
      <c r="E936" s="605"/>
      <c r="F936" s="605"/>
      <c r="G936" s="605"/>
      <c r="H936" s="605"/>
      <c r="I936" s="605"/>
      <c r="J936" s="605"/>
      <c r="K936" s="605"/>
      <c r="L936" s="605"/>
      <c r="M936" s="605"/>
      <c r="N936" s="605"/>
      <c r="O936" s="605"/>
      <c r="P936" s="605"/>
      <c r="Q936" s="605"/>
    </row>
    <row r="937" ht="25.15" customHeight="true" x14ac:dyDescent="0.2">
      <c r="C937" s="605"/>
      <c r="D937" s="605"/>
      <c r="E937" s="605"/>
      <c r="F937" s="605"/>
      <c r="G937" s="605"/>
      <c r="H937" s="605"/>
      <c r="I937" s="605"/>
      <c r="J937" s="605"/>
      <c r="K937" s="605"/>
      <c r="L937" s="605"/>
      <c r="M937" s="605"/>
      <c r="N937" s="605"/>
      <c r="O937" s="605"/>
      <c r="P937" s="605"/>
      <c r="Q937" s="605"/>
    </row>
    <row r="938" ht="25.15" customHeight="true" x14ac:dyDescent="0.2">
      <c r="C938" s="605"/>
      <c r="D938" s="605"/>
      <c r="E938" s="605"/>
      <c r="F938" s="605"/>
      <c r="G938" s="605"/>
      <c r="H938" s="605"/>
      <c r="I938" s="605"/>
      <c r="J938" s="605"/>
      <c r="K938" s="605"/>
      <c r="L938" s="605"/>
      <c r="M938" s="605"/>
      <c r="N938" s="605"/>
      <c r="O938" s="605"/>
      <c r="P938" s="605"/>
      <c r="Q938" s="605"/>
    </row>
    <row r="939" ht="25.15" customHeight="true" x14ac:dyDescent="0.2">
      <c r="C939" s="605"/>
      <c r="D939" s="605"/>
      <c r="E939" s="605"/>
      <c r="F939" s="605"/>
      <c r="G939" s="605"/>
      <c r="H939" s="605"/>
      <c r="I939" s="605"/>
      <c r="J939" s="605"/>
      <c r="K939" s="605"/>
      <c r="L939" s="605"/>
      <c r="M939" s="605"/>
      <c r="N939" s="605"/>
      <c r="O939" s="605"/>
      <c r="P939" s="605"/>
      <c r="Q939" s="605"/>
    </row>
    <row r="940" ht="25.15" customHeight="true" x14ac:dyDescent="0.2">
      <c r="C940" s="605"/>
      <c r="D940" s="605"/>
      <c r="E940" s="605"/>
      <c r="F940" s="605"/>
      <c r="G940" s="605"/>
      <c r="H940" s="605"/>
      <c r="I940" s="605"/>
      <c r="J940" s="605"/>
      <c r="K940" s="605"/>
      <c r="L940" s="605"/>
      <c r="M940" s="605"/>
      <c r="N940" s="605"/>
      <c r="O940" s="605"/>
      <c r="P940" s="605"/>
      <c r="Q940" s="605"/>
    </row>
    <row r="941" ht="25.15" customHeight="true" x14ac:dyDescent="0.2">
      <c r="C941" s="605"/>
      <c r="D941" s="605"/>
      <c r="E941" s="605"/>
      <c r="F941" s="605"/>
      <c r="G941" s="605"/>
      <c r="H941" s="605"/>
      <c r="I941" s="605"/>
      <c r="J941" s="605"/>
      <c r="K941" s="605"/>
      <c r="L941" s="605"/>
      <c r="M941" s="605"/>
      <c r="N941" s="605"/>
      <c r="O941" s="605"/>
      <c r="P941" s="605"/>
      <c r="Q941" s="605"/>
    </row>
    <row r="942" ht="25.15" customHeight="true" x14ac:dyDescent="0.2">
      <c r="C942" s="605"/>
      <c r="D942" s="605"/>
      <c r="E942" s="605"/>
      <c r="F942" s="605"/>
      <c r="G942" s="605"/>
      <c r="H942" s="605"/>
      <c r="I942" s="605"/>
      <c r="J942" s="605"/>
      <c r="K942" s="605"/>
      <c r="L942" s="605"/>
      <c r="M942" s="605"/>
      <c r="N942" s="605"/>
      <c r="O942" s="605"/>
      <c r="P942" s="605"/>
      <c r="Q942" s="605"/>
    </row>
    <row r="943" ht="25.15" customHeight="true" x14ac:dyDescent="0.2">
      <c r="C943" s="605"/>
      <c r="D943" s="605"/>
      <c r="E943" s="605"/>
      <c r="F943" s="605"/>
      <c r="G943" s="605"/>
      <c r="H943" s="605"/>
      <c r="I943" s="605"/>
      <c r="J943" s="605"/>
      <c r="K943" s="605"/>
      <c r="L943" s="605"/>
      <c r="M943" s="605"/>
      <c r="N943" s="605"/>
      <c r="O943" s="605"/>
      <c r="P943" s="605"/>
      <c r="Q943" s="605"/>
    </row>
    <row r="944" ht="25.15" customHeight="true" x14ac:dyDescent="0.2">
      <c r="C944" s="605"/>
      <c r="D944" s="605"/>
      <c r="E944" s="605"/>
      <c r="F944" s="605"/>
      <c r="G944" s="605"/>
      <c r="H944" s="605"/>
      <c r="I944" s="605"/>
      <c r="J944" s="605"/>
      <c r="K944" s="605"/>
      <c r="L944" s="605"/>
      <c r="M944" s="605"/>
      <c r="N944" s="605"/>
      <c r="O944" s="605"/>
      <c r="P944" s="605"/>
      <c r="Q944" s="605"/>
    </row>
    <row r="945" ht="25.15" customHeight="true" x14ac:dyDescent="0.2">
      <c r="C945" s="605"/>
      <c r="D945" s="605"/>
      <c r="E945" s="605"/>
      <c r="F945" s="605"/>
      <c r="G945" s="605"/>
      <c r="H945" s="605"/>
      <c r="I945" s="605"/>
      <c r="J945" s="605"/>
      <c r="K945" s="605"/>
      <c r="L945" s="605"/>
      <c r="M945" s="605"/>
      <c r="N945" s="605"/>
      <c r="O945" s="605"/>
      <c r="P945" s="605"/>
      <c r="Q945" s="605"/>
    </row>
    <row r="946" ht="25.15" customHeight="true" x14ac:dyDescent="0.2">
      <c r="C946" s="605"/>
      <c r="D946" s="605"/>
      <c r="E946" s="605"/>
      <c r="F946" s="605"/>
      <c r="G946" s="605"/>
      <c r="H946" s="605"/>
      <c r="I946" s="605"/>
      <c r="J946" s="605"/>
      <c r="K946" s="605"/>
      <c r="L946" s="605"/>
      <c r="M946" s="605"/>
      <c r="N946" s="605"/>
      <c r="O946" s="605"/>
      <c r="P946" s="605"/>
      <c r="Q946" s="605"/>
    </row>
    <row r="947" ht="25.15" customHeight="true" x14ac:dyDescent="0.2">
      <c r="C947" s="605"/>
      <c r="D947" s="605"/>
      <c r="E947" s="605"/>
      <c r="F947" s="605"/>
      <c r="G947" s="605"/>
      <c r="H947" s="605"/>
      <c r="I947" s="605"/>
      <c r="J947" s="605"/>
      <c r="K947" s="605"/>
      <c r="L947" s="605"/>
      <c r="M947" s="605"/>
      <c r="N947" s="605"/>
      <c r="O947" s="605"/>
      <c r="P947" s="605"/>
      <c r="Q947" s="605"/>
    </row>
    <row r="948" ht="25.15" customHeight="true" x14ac:dyDescent="0.2">
      <c r="C948" s="605"/>
      <c r="D948" s="605"/>
      <c r="E948" s="605"/>
      <c r="F948" s="605"/>
      <c r="G948" s="605"/>
      <c r="H948" s="605"/>
      <c r="I948" s="605"/>
      <c r="J948" s="605"/>
      <c r="K948" s="605"/>
      <c r="L948" s="605"/>
      <c r="M948" s="605"/>
      <c r="N948" s="605"/>
      <c r="O948" s="605"/>
      <c r="P948" s="605"/>
      <c r="Q948" s="605"/>
    </row>
    <row r="949" ht="25.15" customHeight="true" x14ac:dyDescent="0.2">
      <c r="C949" s="605"/>
      <c r="D949" s="605"/>
      <c r="E949" s="605"/>
      <c r="F949" s="605"/>
      <c r="G949" s="605"/>
      <c r="H949" s="605"/>
      <c r="I949" s="605"/>
      <c r="J949" s="605"/>
      <c r="K949" s="605"/>
      <c r="L949" s="605"/>
      <c r="M949" s="605"/>
      <c r="N949" s="605"/>
      <c r="O949" s="605"/>
      <c r="P949" s="605"/>
      <c r="Q949" s="605"/>
    </row>
    <row r="950" ht="25.15" customHeight="true" x14ac:dyDescent="0.2">
      <c r="C950" s="605"/>
      <c r="D950" s="605"/>
      <c r="E950" s="605"/>
      <c r="F950" s="605"/>
      <c r="G950" s="605"/>
      <c r="H950" s="605"/>
      <c r="I950" s="605"/>
      <c r="J950" s="605"/>
      <c r="K950" s="605"/>
      <c r="L950" s="605"/>
      <c r="M950" s="605"/>
      <c r="N950" s="605"/>
      <c r="O950" s="605"/>
      <c r="P950" s="605"/>
      <c r="Q950" s="605"/>
    </row>
    <row r="951" ht="25.15" customHeight="true" x14ac:dyDescent="0.2">
      <c r="C951" s="605"/>
      <c r="D951" s="605"/>
      <c r="E951" s="605"/>
      <c r="F951" s="605"/>
      <c r="G951" s="605"/>
      <c r="H951" s="605"/>
      <c r="I951" s="605"/>
      <c r="J951" s="605"/>
      <c r="K951" s="605"/>
      <c r="L951" s="605"/>
      <c r="M951" s="605"/>
      <c r="N951" s="605"/>
      <c r="O951" s="605"/>
      <c r="P951" s="605"/>
      <c r="Q951" s="605"/>
    </row>
    <row r="952" ht="25.15" customHeight="true" x14ac:dyDescent="0.2">
      <c r="C952" s="605"/>
      <c r="D952" s="605"/>
      <c r="E952" s="605"/>
      <c r="F952" s="605"/>
      <c r="G952" s="605"/>
      <c r="H952" s="605"/>
      <c r="I952" s="605"/>
      <c r="J952" s="605"/>
      <c r="K952" s="605"/>
      <c r="L952" s="605"/>
      <c r="M952" s="605"/>
      <c r="N952" s="605"/>
      <c r="O952" s="605"/>
      <c r="P952" s="605"/>
      <c r="Q952" s="605"/>
    </row>
    <row r="953" ht="25.15" customHeight="true" x14ac:dyDescent="0.2">
      <c r="C953" s="605"/>
      <c r="D953" s="605"/>
      <c r="E953" s="605"/>
      <c r="F953" s="605"/>
      <c r="G953" s="605"/>
      <c r="H953" s="605"/>
      <c r="I953" s="605"/>
      <c r="J953" s="605"/>
      <c r="K953" s="605"/>
      <c r="L953" s="605"/>
      <c r="M953" s="605"/>
      <c r="N953" s="605"/>
      <c r="O953" s="605"/>
      <c r="P953" s="605"/>
      <c r="Q953" s="605"/>
    </row>
    <row r="954" ht="25.15" customHeight="true" x14ac:dyDescent="0.2">
      <c r="C954" s="605"/>
      <c r="D954" s="605"/>
      <c r="E954" s="605"/>
      <c r="F954" s="605"/>
      <c r="G954" s="605"/>
      <c r="H954" s="605"/>
      <c r="I954" s="605"/>
      <c r="J954" s="605"/>
      <c r="K954" s="605"/>
      <c r="L954" s="605"/>
      <c r="M954" s="605"/>
      <c r="N954" s="605"/>
      <c r="O954" s="605"/>
      <c r="P954" s="605"/>
      <c r="Q954" s="605"/>
    </row>
    <row r="955" ht="25.15" customHeight="true" x14ac:dyDescent="0.2">
      <c r="C955" s="605"/>
      <c r="D955" s="605"/>
      <c r="E955" s="605"/>
      <c r="F955" s="605"/>
      <c r="G955" s="605"/>
      <c r="H955" s="605"/>
      <c r="I955" s="605"/>
      <c r="J955" s="605"/>
      <c r="K955" s="605"/>
      <c r="L955" s="605"/>
      <c r="M955" s="605"/>
      <c r="N955" s="605"/>
      <c r="O955" s="605"/>
      <c r="P955" s="605"/>
      <c r="Q955" s="605"/>
    </row>
    <row r="956" ht="25.15" customHeight="true" x14ac:dyDescent="0.2">
      <c r="C956" s="605"/>
      <c r="D956" s="605"/>
      <c r="E956" s="605"/>
      <c r="F956" s="605"/>
      <c r="G956" s="605"/>
      <c r="H956" s="605"/>
      <c r="I956" s="605"/>
      <c r="J956" s="605"/>
      <c r="K956" s="605"/>
      <c r="L956" s="605"/>
      <c r="M956" s="605"/>
      <c r="N956" s="605"/>
      <c r="O956" s="605"/>
      <c r="P956" s="605"/>
      <c r="Q956" s="605"/>
    </row>
    <row r="957" ht="25.15" customHeight="true" x14ac:dyDescent="0.2">
      <c r="C957" s="605"/>
      <c r="D957" s="605"/>
      <c r="E957" s="605"/>
      <c r="F957" s="605"/>
      <c r="G957" s="605"/>
      <c r="H957" s="605"/>
      <c r="I957" s="605"/>
      <c r="J957" s="605"/>
      <c r="K957" s="605"/>
      <c r="L957" s="605"/>
      <c r="M957" s="605"/>
      <c r="N957" s="605"/>
      <c r="O957" s="605"/>
      <c r="P957" s="605"/>
      <c r="Q957" s="605"/>
    </row>
    <row r="958" ht="25.15" customHeight="true" x14ac:dyDescent="0.2">
      <c r="C958" s="605"/>
      <c r="D958" s="605"/>
      <c r="E958" s="605"/>
      <c r="F958" s="605"/>
      <c r="G958" s="605"/>
      <c r="H958" s="605"/>
      <c r="I958" s="605"/>
      <c r="J958" s="605"/>
      <c r="K958" s="605"/>
      <c r="L958" s="605"/>
      <c r="M958" s="605"/>
      <c r="N958" s="605"/>
      <c r="O958" s="605"/>
      <c r="P958" s="605"/>
      <c r="Q958" s="605"/>
    </row>
    <row r="959" ht="25.15" customHeight="true" x14ac:dyDescent="0.2">
      <c r="C959" s="605"/>
      <c r="D959" s="605"/>
      <c r="E959" s="605"/>
      <c r="F959" s="605"/>
      <c r="G959" s="605"/>
      <c r="H959" s="605"/>
      <c r="I959" s="605"/>
      <c r="J959" s="605"/>
      <c r="K959" s="605"/>
      <c r="L959" s="605"/>
      <c r="M959" s="605"/>
      <c r="N959" s="605"/>
      <c r="O959" s="605"/>
      <c r="P959" s="605"/>
      <c r="Q959" s="605"/>
    </row>
    <row r="960" ht="25.15" customHeight="true" x14ac:dyDescent="0.2">
      <c r="C960" s="605"/>
      <c r="D960" s="605"/>
      <c r="E960" s="605"/>
      <c r="F960" s="605"/>
      <c r="G960" s="605"/>
      <c r="H960" s="605"/>
      <c r="I960" s="605"/>
      <c r="J960" s="605"/>
      <c r="K960" s="605"/>
      <c r="L960" s="605"/>
      <c r="M960" s="605"/>
      <c r="N960" s="605"/>
      <c r="O960" s="605"/>
      <c r="P960" s="605"/>
      <c r="Q960" s="605"/>
    </row>
    <row r="961" ht="25.15" customHeight="true" x14ac:dyDescent="0.2">
      <c r="C961" s="605"/>
      <c r="D961" s="605"/>
      <c r="E961" s="605"/>
      <c r="F961" s="605"/>
      <c r="G961" s="605"/>
      <c r="H961" s="605"/>
      <c r="I961" s="605"/>
      <c r="J961" s="605"/>
      <c r="K961" s="605"/>
      <c r="L961" s="605"/>
      <c r="M961" s="605"/>
      <c r="N961" s="605"/>
      <c r="O961" s="605"/>
      <c r="P961" s="605"/>
      <c r="Q961" s="605"/>
    </row>
    <row r="962" ht="25.15" customHeight="true" x14ac:dyDescent="0.2">
      <c r="C962" s="605"/>
      <c r="D962" s="605"/>
      <c r="E962" s="605"/>
      <c r="F962" s="605"/>
      <c r="G962" s="605"/>
      <c r="H962" s="605"/>
      <c r="I962" s="605"/>
      <c r="J962" s="605"/>
      <c r="K962" s="605"/>
      <c r="L962" s="605"/>
      <c r="M962" s="605"/>
      <c r="N962" s="605"/>
      <c r="O962" s="605"/>
      <c r="P962" s="605"/>
      <c r="Q962" s="605"/>
    </row>
    <row r="963" ht="25.15" customHeight="true" x14ac:dyDescent="0.2">
      <c r="C963" s="605"/>
      <c r="D963" s="605"/>
      <c r="E963" s="605"/>
      <c r="F963" s="605"/>
      <c r="G963" s="605"/>
      <c r="H963" s="605"/>
      <c r="I963" s="605"/>
      <c r="J963" s="605"/>
      <c r="K963" s="605"/>
      <c r="L963" s="605"/>
      <c r="M963" s="605"/>
      <c r="N963" s="605"/>
      <c r="O963" s="605"/>
      <c r="P963" s="605"/>
      <c r="Q963" s="605"/>
    </row>
    <row r="964" ht="25.15" customHeight="true" x14ac:dyDescent="0.2">
      <c r="C964" s="605"/>
      <c r="D964" s="605"/>
      <c r="E964" s="605"/>
      <c r="F964" s="605"/>
      <c r="G964" s="605"/>
      <c r="H964" s="605"/>
      <c r="I964" s="605"/>
      <c r="J964" s="605"/>
      <c r="K964" s="605"/>
      <c r="L964" s="605"/>
      <c r="M964" s="605"/>
      <c r="N964" s="605"/>
      <c r="O964" s="605"/>
      <c r="P964" s="605"/>
      <c r="Q964" s="605"/>
    </row>
    <row r="965" ht="25.15" customHeight="true" x14ac:dyDescent="0.2">
      <c r="C965" s="605"/>
      <c r="D965" s="605"/>
      <c r="E965" s="605"/>
      <c r="F965" s="605"/>
      <c r="G965" s="605"/>
      <c r="H965" s="605"/>
      <c r="I965" s="605"/>
      <c r="J965" s="605"/>
      <c r="K965" s="605"/>
      <c r="L965" s="605"/>
      <c r="M965" s="605"/>
      <c r="N965" s="605"/>
      <c r="O965" s="605"/>
      <c r="P965" s="605"/>
      <c r="Q965" s="605"/>
    </row>
    <row r="966" ht="25.15" customHeight="true" x14ac:dyDescent="0.2">
      <c r="C966" s="605"/>
      <c r="D966" s="605"/>
      <c r="E966" s="605"/>
      <c r="F966" s="605"/>
      <c r="G966" s="605"/>
      <c r="H966" s="605"/>
      <c r="I966" s="605"/>
      <c r="J966" s="605"/>
      <c r="K966" s="605"/>
      <c r="L966" s="605"/>
      <c r="M966" s="605"/>
      <c r="N966" s="605"/>
      <c r="O966" s="605"/>
      <c r="P966" s="605"/>
      <c r="Q966" s="605"/>
    </row>
    <row r="967" ht="25.15" customHeight="true" x14ac:dyDescent="0.2">
      <c r="C967" s="605"/>
      <c r="D967" s="605"/>
      <c r="E967" s="605"/>
      <c r="F967" s="605"/>
      <c r="G967" s="605"/>
      <c r="H967" s="605"/>
      <c r="I967" s="605"/>
      <c r="J967" s="605"/>
      <c r="K967" s="605"/>
      <c r="L967" s="605"/>
      <c r="M967" s="605"/>
      <c r="N967" s="605"/>
      <c r="O967" s="605"/>
      <c r="P967" s="605"/>
      <c r="Q967" s="605"/>
    </row>
    <row r="968" ht="25.15" customHeight="true" x14ac:dyDescent="0.2">
      <c r="C968" s="605"/>
      <c r="D968" s="605"/>
      <c r="E968" s="605"/>
      <c r="F968" s="605"/>
      <c r="G968" s="605"/>
      <c r="H968" s="605"/>
      <c r="I968" s="605"/>
      <c r="J968" s="605"/>
      <c r="K968" s="605"/>
      <c r="L968" s="605"/>
      <c r="M968" s="605"/>
      <c r="N968" s="605"/>
      <c r="O968" s="605"/>
      <c r="P968" s="605"/>
      <c r="Q968" s="605"/>
    </row>
    <row r="969" ht="25.15" customHeight="true" x14ac:dyDescent="0.2">
      <c r="C969" s="605"/>
      <c r="D969" s="605"/>
      <c r="E969" s="605"/>
      <c r="F969" s="605"/>
      <c r="G969" s="605"/>
      <c r="H969" s="605"/>
      <c r="I969" s="605"/>
      <c r="J969" s="605"/>
      <c r="K969" s="605"/>
      <c r="L969" s="605"/>
      <c r="M969" s="605"/>
      <c r="N969" s="605"/>
      <c r="O969" s="605"/>
      <c r="P969" s="605"/>
      <c r="Q969" s="605"/>
    </row>
    <row r="970" ht="25.15" customHeight="true" x14ac:dyDescent="0.2">
      <c r="C970" s="605"/>
      <c r="D970" s="605"/>
      <c r="E970" s="605"/>
      <c r="F970" s="605"/>
      <c r="G970" s="605"/>
      <c r="H970" s="605"/>
      <c r="I970" s="605"/>
      <c r="J970" s="605"/>
      <c r="K970" s="605"/>
      <c r="L970" s="605"/>
      <c r="M970" s="605"/>
      <c r="N970" s="605"/>
      <c r="O970" s="605"/>
      <c r="P970" s="605"/>
      <c r="Q970" s="605"/>
    </row>
    <row r="971" ht="25.15" customHeight="true" x14ac:dyDescent="0.2">
      <c r="C971" s="605"/>
      <c r="D971" s="605"/>
      <c r="E971" s="605"/>
      <c r="F971" s="605"/>
      <c r="G971" s="605"/>
      <c r="H971" s="605"/>
      <c r="I971" s="605"/>
      <c r="J971" s="605"/>
      <c r="K971" s="605"/>
      <c r="L971" s="605"/>
      <c r="M971" s="605"/>
      <c r="N971" s="605"/>
      <c r="O971" s="605"/>
      <c r="P971" s="605"/>
      <c r="Q971" s="605"/>
    </row>
    <row r="972" ht="25.15" customHeight="true" x14ac:dyDescent="0.2">
      <c r="C972" s="605"/>
      <c r="D972" s="605"/>
      <c r="E972" s="605"/>
      <c r="F972" s="605"/>
      <c r="G972" s="605"/>
      <c r="H972" s="605"/>
      <c r="I972" s="605"/>
      <c r="J972" s="605"/>
      <c r="K972" s="605"/>
      <c r="L972" s="605"/>
      <c r="M972" s="605"/>
      <c r="N972" s="605"/>
      <c r="O972" s="605"/>
      <c r="P972" s="605"/>
      <c r="Q972" s="605"/>
    </row>
    <row r="973" ht="25.15" customHeight="true" x14ac:dyDescent="0.2">
      <c r="C973" s="605"/>
      <c r="D973" s="605"/>
      <c r="E973" s="605"/>
      <c r="F973" s="605"/>
      <c r="G973" s="605"/>
      <c r="H973" s="605"/>
      <c r="I973" s="605"/>
      <c r="J973" s="605"/>
      <c r="K973" s="605"/>
      <c r="L973" s="605"/>
      <c r="M973" s="605"/>
      <c r="N973" s="605"/>
      <c r="O973" s="605"/>
      <c r="P973" s="605"/>
      <c r="Q973" s="605"/>
    </row>
    <row r="974" ht="25.15" customHeight="true" x14ac:dyDescent="0.2">
      <c r="C974" s="605"/>
      <c r="D974" s="605"/>
      <c r="E974" s="605"/>
      <c r="F974" s="605"/>
      <c r="G974" s="605"/>
      <c r="H974" s="605"/>
      <c r="I974" s="605"/>
      <c r="J974" s="605"/>
      <c r="K974" s="605"/>
      <c r="L974" s="605"/>
      <c r="M974" s="605"/>
      <c r="N974" s="605"/>
      <c r="O974" s="605"/>
      <c r="P974" s="605"/>
      <c r="Q974" s="605"/>
    </row>
    <row r="975" ht="25.15" customHeight="true" x14ac:dyDescent="0.2">
      <c r="C975" s="605"/>
      <c r="D975" s="605"/>
      <c r="E975" s="605"/>
      <c r="F975" s="605"/>
      <c r="G975" s="605"/>
      <c r="H975" s="605"/>
      <c r="I975" s="605"/>
      <c r="J975" s="605"/>
      <c r="K975" s="605"/>
      <c r="L975" s="605"/>
      <c r="M975" s="605"/>
      <c r="N975" s="605"/>
      <c r="O975" s="605"/>
      <c r="P975" s="605"/>
      <c r="Q975" s="605"/>
    </row>
    <row r="976" ht="25.15" customHeight="true" x14ac:dyDescent="0.2">
      <c r="C976" s="605"/>
      <c r="D976" s="605"/>
      <c r="E976" s="605"/>
      <c r="F976" s="605"/>
      <c r="G976" s="605"/>
      <c r="H976" s="605"/>
      <c r="I976" s="605"/>
      <c r="J976" s="605"/>
      <c r="K976" s="605"/>
      <c r="L976" s="605"/>
      <c r="M976" s="605"/>
      <c r="N976" s="605"/>
      <c r="O976" s="605"/>
      <c r="P976" s="605"/>
      <c r="Q976" s="605"/>
    </row>
    <row r="977" ht="25.15" customHeight="true" x14ac:dyDescent="0.2">
      <c r="C977" s="605"/>
      <c r="D977" s="605"/>
      <c r="E977" s="605"/>
      <c r="F977" s="605"/>
      <c r="G977" s="605"/>
      <c r="H977" s="605"/>
      <c r="I977" s="605"/>
      <c r="J977" s="605"/>
      <c r="K977" s="605"/>
      <c r="L977" s="605"/>
      <c r="M977" s="605"/>
      <c r="N977" s="605"/>
      <c r="O977" s="605"/>
      <c r="P977" s="605"/>
      <c r="Q977" s="605"/>
    </row>
    <row r="978" ht="25.15" customHeight="true" x14ac:dyDescent="0.2">
      <c r="C978" s="605"/>
      <c r="D978" s="605"/>
      <c r="E978" s="605"/>
      <c r="F978" s="605"/>
      <c r="G978" s="605"/>
      <c r="H978" s="605"/>
      <c r="I978" s="605"/>
      <c r="J978" s="605"/>
      <c r="K978" s="605"/>
      <c r="L978" s="605"/>
      <c r="M978" s="605"/>
      <c r="N978" s="605"/>
      <c r="O978" s="605"/>
      <c r="P978" s="605"/>
      <c r="Q978" s="605"/>
    </row>
    <row r="979" ht="25.15" customHeight="true" x14ac:dyDescent="0.2">
      <c r="C979" s="605"/>
      <c r="D979" s="605"/>
      <c r="E979" s="605"/>
      <c r="F979" s="605"/>
      <c r="G979" s="605"/>
      <c r="H979" s="605"/>
      <c r="I979" s="605"/>
      <c r="J979" s="605"/>
      <c r="K979" s="605"/>
      <c r="L979" s="605"/>
      <c r="M979" s="605"/>
      <c r="N979" s="605"/>
      <c r="O979" s="605"/>
      <c r="P979" s="605"/>
      <c r="Q979" s="605"/>
    </row>
    <row r="980" ht="25.15" customHeight="true" x14ac:dyDescent="0.2">
      <c r="C980" s="605"/>
      <c r="D980" s="605"/>
      <c r="E980" s="605"/>
      <c r="F980" s="605"/>
      <c r="G980" s="605"/>
      <c r="H980" s="605"/>
      <c r="I980" s="605"/>
      <c r="J980" s="605"/>
      <c r="K980" s="605"/>
      <c r="L980" s="605"/>
      <c r="M980" s="605"/>
      <c r="N980" s="605"/>
      <c r="O980" s="605"/>
      <c r="P980" s="605"/>
      <c r="Q980" s="605"/>
    </row>
    <row r="981" ht="25.15" customHeight="true" x14ac:dyDescent="0.2">
      <c r="C981" s="605"/>
      <c r="D981" s="605"/>
      <c r="E981" s="605"/>
      <c r="F981" s="605"/>
      <c r="G981" s="605"/>
      <c r="H981" s="605"/>
      <c r="I981" s="605"/>
      <c r="J981" s="605"/>
      <c r="K981" s="605"/>
      <c r="L981" s="605"/>
      <c r="M981" s="605"/>
      <c r="N981" s="605"/>
      <c r="O981" s="605"/>
      <c r="P981" s="605"/>
      <c r="Q981" s="605"/>
    </row>
    <row r="982" ht="25.15" customHeight="true" x14ac:dyDescent="0.2">
      <c r="C982" s="605"/>
      <c r="D982" s="605"/>
      <c r="E982" s="605"/>
      <c r="F982" s="605"/>
      <c r="G982" s="605"/>
      <c r="H982" s="605"/>
      <c r="I982" s="605"/>
      <c r="J982" s="605"/>
      <c r="K982" s="605"/>
      <c r="L982" s="605"/>
      <c r="M982" s="605"/>
      <c r="N982" s="605"/>
      <c r="O982" s="605"/>
      <c r="P982" s="605"/>
      <c r="Q982" s="605"/>
    </row>
    <row r="983" ht="25.15" customHeight="true" x14ac:dyDescent="0.2">
      <c r="C983" s="605"/>
      <c r="D983" s="605"/>
      <c r="E983" s="605"/>
      <c r="F983" s="605"/>
      <c r="G983" s="605"/>
      <c r="H983" s="605"/>
      <c r="I983" s="605"/>
      <c r="J983" s="605"/>
      <c r="K983" s="605"/>
      <c r="L983" s="605"/>
      <c r="M983" s="605"/>
      <c r="N983" s="605"/>
      <c r="O983" s="605"/>
      <c r="P983" s="605"/>
      <c r="Q983" s="605"/>
    </row>
    <row r="984" ht="25.15" customHeight="true" x14ac:dyDescent="0.2">
      <c r="C984" s="605"/>
      <c r="D984" s="605"/>
      <c r="E984" s="605"/>
      <c r="F984" s="605"/>
      <c r="G984" s="605"/>
      <c r="H984" s="605"/>
      <c r="I984" s="605"/>
      <c r="J984" s="605"/>
      <c r="K984" s="605"/>
      <c r="L984" s="605"/>
      <c r="M984" s="605"/>
      <c r="N984" s="605"/>
      <c r="O984" s="605"/>
      <c r="P984" s="605"/>
      <c r="Q984" s="605"/>
    </row>
    <row r="985" ht="25.15" customHeight="true" x14ac:dyDescent="0.2">
      <c r="C985" s="605"/>
      <c r="D985" s="605"/>
      <c r="E985" s="605"/>
      <c r="F985" s="605"/>
      <c r="G985" s="605"/>
      <c r="H985" s="605"/>
      <c r="I985" s="605"/>
      <c r="J985" s="605"/>
      <c r="K985" s="605"/>
      <c r="L985" s="605"/>
      <c r="M985" s="605"/>
      <c r="N985" s="605"/>
      <c r="O985" s="605"/>
      <c r="P985" s="605"/>
      <c r="Q985" s="605"/>
    </row>
    <row r="986" ht="25.15" customHeight="true" x14ac:dyDescent="0.2">
      <c r="C986" s="605"/>
      <c r="D986" s="605"/>
      <c r="E986" s="605"/>
      <c r="F986" s="605"/>
      <c r="G986" s="605"/>
      <c r="H986" s="605"/>
      <c r="I986" s="605"/>
      <c r="J986" s="605"/>
      <c r="K986" s="605"/>
      <c r="L986" s="605"/>
      <c r="M986" s="605"/>
      <c r="N986" s="605"/>
      <c r="O986" s="605"/>
      <c r="P986" s="605"/>
      <c r="Q986" s="605"/>
    </row>
    <row r="987" ht="25.15" customHeight="true" x14ac:dyDescent="0.2">
      <c r="C987" s="605"/>
      <c r="D987" s="605"/>
      <c r="E987" s="605"/>
      <c r="F987" s="605"/>
      <c r="G987" s="605"/>
      <c r="H987" s="605"/>
      <c r="I987" s="605"/>
      <c r="J987" s="605"/>
      <c r="K987" s="605"/>
      <c r="L987" s="605"/>
      <c r="M987" s="605"/>
      <c r="N987" s="605"/>
      <c r="O987" s="605"/>
      <c r="P987" s="605"/>
      <c r="Q987" s="605"/>
    </row>
    <row r="988" ht="25.15" customHeight="true" x14ac:dyDescent="0.2">
      <c r="C988" s="605"/>
      <c r="D988" s="605"/>
      <c r="E988" s="605"/>
      <c r="F988" s="605"/>
      <c r="G988" s="605"/>
      <c r="H988" s="605"/>
      <c r="I988" s="605"/>
      <c r="J988" s="605"/>
      <c r="K988" s="605"/>
      <c r="L988" s="605"/>
      <c r="M988" s="605"/>
      <c r="N988" s="605"/>
      <c r="O988" s="605"/>
      <c r="P988" s="605"/>
      <c r="Q988" s="605"/>
    </row>
    <row r="989" ht="25.15" customHeight="true" x14ac:dyDescent="0.2">
      <c r="C989" s="605"/>
      <c r="D989" s="605"/>
      <c r="E989" s="605"/>
      <c r="F989" s="605"/>
      <c r="G989" s="605"/>
      <c r="H989" s="605"/>
      <c r="I989" s="605"/>
      <c r="J989" s="605"/>
      <c r="K989" s="605"/>
      <c r="L989" s="605"/>
      <c r="M989" s="605"/>
      <c r="N989" s="605"/>
      <c r="O989" s="605"/>
      <c r="P989" s="605"/>
      <c r="Q989" s="605"/>
    </row>
    <row r="990" ht="25.15" customHeight="true" x14ac:dyDescent="0.2">
      <c r="C990" s="605"/>
      <c r="D990" s="605"/>
      <c r="E990" s="605"/>
      <c r="F990" s="605"/>
      <c r="G990" s="605"/>
      <c r="H990" s="605"/>
      <c r="I990" s="605"/>
      <c r="J990" s="605"/>
      <c r="K990" s="605"/>
      <c r="L990" s="605"/>
      <c r="M990" s="605"/>
      <c r="N990" s="605"/>
      <c r="O990" s="605"/>
      <c r="P990" s="605"/>
      <c r="Q990" s="605"/>
    </row>
    <row r="991" ht="25.15" customHeight="true" x14ac:dyDescent="0.2">
      <c r="C991" s="605"/>
      <c r="D991" s="605"/>
      <c r="E991" s="605"/>
      <c r="F991" s="605"/>
      <c r="G991" s="605"/>
      <c r="H991" s="605"/>
      <c r="I991" s="605"/>
      <c r="J991" s="605"/>
      <c r="K991" s="605"/>
      <c r="L991" s="605"/>
      <c r="M991" s="605"/>
      <c r="N991" s="605"/>
      <c r="O991" s="605"/>
      <c r="P991" s="605"/>
      <c r="Q991" s="605"/>
    </row>
    <row r="992" ht="25.15" customHeight="true" x14ac:dyDescent="0.2">
      <c r="C992" s="605"/>
      <c r="D992" s="605"/>
      <c r="E992" s="605"/>
      <c r="F992" s="605"/>
      <c r="G992" s="605"/>
      <c r="H992" s="605"/>
      <c r="I992" s="605"/>
      <c r="J992" s="605"/>
      <c r="K992" s="605"/>
      <c r="L992" s="605"/>
      <c r="M992" s="605"/>
      <c r="N992" s="605"/>
      <c r="O992" s="605"/>
      <c r="P992" s="605"/>
      <c r="Q992" s="605"/>
    </row>
    <row r="993" ht="25.15" customHeight="true" x14ac:dyDescent="0.2">
      <c r="C993" s="605"/>
      <c r="D993" s="605"/>
      <c r="E993" s="605"/>
      <c r="F993" s="605"/>
      <c r="G993" s="605"/>
      <c r="H993" s="605"/>
      <c r="I993" s="605"/>
      <c r="J993" s="605"/>
      <c r="K993" s="605"/>
      <c r="L993" s="605"/>
      <c r="M993" s="605"/>
      <c r="N993" s="605"/>
      <c r="O993" s="605"/>
      <c r="P993" s="605"/>
      <c r="Q993" s="605"/>
    </row>
    <row r="994" ht="25.15" customHeight="true" x14ac:dyDescent="0.2">
      <c r="C994" s="605"/>
      <c r="D994" s="605"/>
      <c r="E994" s="605"/>
      <c r="F994" s="605"/>
      <c r="G994" s="605"/>
      <c r="H994" s="605"/>
      <c r="I994" s="605"/>
      <c r="J994" s="605"/>
      <c r="K994" s="605"/>
      <c r="L994" s="605"/>
      <c r="M994" s="605"/>
      <c r="N994" s="605"/>
      <c r="O994" s="605"/>
      <c r="P994" s="605"/>
      <c r="Q994" s="605"/>
    </row>
    <row r="995" ht="25.15" customHeight="true" x14ac:dyDescent="0.2">
      <c r="C995" s="605"/>
      <c r="D995" s="605"/>
      <c r="E995" s="605"/>
      <c r="F995" s="605"/>
      <c r="G995" s="605"/>
      <c r="H995" s="605"/>
      <c r="I995" s="605"/>
      <c r="J995" s="605"/>
      <c r="K995" s="605"/>
      <c r="L995" s="605"/>
      <c r="M995" s="605"/>
      <c r="N995" s="605"/>
      <c r="O995" s="605"/>
      <c r="P995" s="605"/>
      <c r="Q995" s="605"/>
    </row>
    <row r="996" ht="25.15" customHeight="true" x14ac:dyDescent="0.2">
      <c r="C996" s="605"/>
      <c r="D996" s="605"/>
      <c r="E996" s="605"/>
      <c r="F996" s="605"/>
      <c r="G996" s="605"/>
      <c r="H996" s="605"/>
      <c r="I996" s="605"/>
      <c r="J996" s="605"/>
      <c r="K996" s="605"/>
      <c r="L996" s="605"/>
      <c r="M996" s="605"/>
      <c r="N996" s="605"/>
      <c r="O996" s="605"/>
      <c r="P996" s="605"/>
      <c r="Q996" s="605"/>
    </row>
    <row r="997" ht="25.15" customHeight="true" x14ac:dyDescent="0.2">
      <c r="C997" s="605"/>
      <c r="D997" s="605"/>
      <c r="E997" s="605"/>
      <c r="F997" s="605"/>
      <c r="G997" s="605"/>
      <c r="H997" s="605"/>
      <c r="I997" s="605"/>
      <c r="J997" s="605"/>
      <c r="K997" s="605"/>
      <c r="L997" s="605"/>
      <c r="M997" s="605"/>
      <c r="N997" s="605"/>
      <c r="O997" s="605"/>
      <c r="P997" s="605"/>
      <c r="Q997" s="605"/>
    </row>
    <row r="998" ht="25.15" customHeight="true" x14ac:dyDescent="0.2">
      <c r="C998" s="605"/>
      <c r="D998" s="605"/>
      <c r="E998" s="605"/>
      <c r="F998" s="605"/>
      <c r="G998" s="605"/>
      <c r="H998" s="605"/>
      <c r="I998" s="605"/>
      <c r="J998" s="605"/>
      <c r="K998" s="605"/>
      <c r="L998" s="605"/>
      <c r="M998" s="605"/>
      <c r="N998" s="605"/>
      <c r="O998" s="605"/>
      <c r="P998" s="605"/>
      <c r="Q998" s="605"/>
    </row>
    <row r="999" ht="25.15" customHeight="true" x14ac:dyDescent="0.2">
      <c r="C999" s="605"/>
      <c r="D999" s="605"/>
      <c r="E999" s="605"/>
      <c r="F999" s="605"/>
      <c r="G999" s="605"/>
      <c r="H999" s="605"/>
      <c r="I999" s="605"/>
      <c r="J999" s="605"/>
      <c r="K999" s="605"/>
      <c r="L999" s="605"/>
      <c r="M999" s="605"/>
      <c r="N999" s="605"/>
      <c r="O999" s="605"/>
      <c r="P999" s="605"/>
      <c r="Q999" s="605"/>
    </row>
    <row r="1000" ht="25.15" customHeight="true" x14ac:dyDescent="0.2">
      <c r="C1000" s="605"/>
      <c r="D1000" s="605"/>
      <c r="E1000" s="605"/>
      <c r="F1000" s="605"/>
      <c r="G1000" s="605"/>
      <c r="H1000" s="605"/>
      <c r="I1000" s="605"/>
      <c r="J1000" s="605"/>
      <c r="K1000" s="605"/>
      <c r="L1000" s="605"/>
      <c r="M1000" s="605"/>
      <c r="N1000" s="605"/>
      <c r="O1000" s="605"/>
      <c r="P1000" s="605"/>
      <c r="Q1000" s="605"/>
    </row>
    <row r="1001" ht="25.15" customHeight="true" x14ac:dyDescent="0.2">
      <c r="C1001" s="605"/>
      <c r="D1001" s="605"/>
      <c r="E1001" s="605"/>
      <c r="F1001" s="605"/>
      <c r="G1001" s="605"/>
      <c r="H1001" s="605"/>
      <c r="I1001" s="605"/>
      <c r="J1001" s="605"/>
      <c r="K1001" s="605"/>
      <c r="L1001" s="605"/>
      <c r="M1001" s="605"/>
      <c r="N1001" s="605"/>
      <c r="O1001" s="605"/>
      <c r="P1001" s="605"/>
      <c r="Q1001" s="605"/>
    </row>
    <row r="1002" ht="25.15" customHeight="true" x14ac:dyDescent="0.2">
      <c r="C1002" s="605"/>
      <c r="D1002" s="605"/>
      <c r="E1002" s="605"/>
      <c r="F1002" s="605"/>
      <c r="G1002" s="605"/>
      <c r="H1002" s="605"/>
      <c r="I1002" s="605"/>
      <c r="J1002" s="605"/>
      <c r="K1002" s="605"/>
      <c r="L1002" s="605"/>
      <c r="M1002" s="605"/>
      <c r="N1002" s="605"/>
      <c r="O1002" s="605"/>
      <c r="P1002" s="605"/>
      <c r="Q1002" s="605"/>
    </row>
    <row r="1003" ht="25.15" customHeight="true" x14ac:dyDescent="0.2">
      <c r="C1003" s="605"/>
      <c r="D1003" s="605"/>
      <c r="E1003" s="605"/>
      <c r="F1003" s="605"/>
      <c r="G1003" s="605"/>
      <c r="H1003" s="605"/>
      <c r="I1003" s="605"/>
      <c r="J1003" s="605"/>
      <c r="K1003" s="605"/>
      <c r="L1003" s="605"/>
      <c r="M1003" s="605"/>
      <c r="N1003" s="605"/>
      <c r="O1003" s="605"/>
      <c r="P1003" s="605"/>
      <c r="Q1003" s="605"/>
    </row>
    <row r="1004" ht="25.15" customHeight="true" x14ac:dyDescent="0.2">
      <c r="C1004" s="605"/>
      <c r="D1004" s="605"/>
      <c r="E1004" s="605"/>
      <c r="F1004" s="605"/>
      <c r="G1004" s="605"/>
      <c r="H1004" s="605"/>
      <c r="I1004" s="605"/>
      <c r="J1004" s="605"/>
      <c r="K1004" s="605"/>
      <c r="L1004" s="605"/>
      <c r="M1004" s="605"/>
      <c r="N1004" s="605"/>
      <c r="O1004" s="605"/>
      <c r="P1004" s="605"/>
      <c r="Q1004" s="605"/>
    </row>
    <row r="1005" ht="25.15" customHeight="true" x14ac:dyDescent="0.2">
      <c r="C1005" s="605"/>
      <c r="D1005" s="605"/>
      <c r="E1005" s="605"/>
      <c r="F1005" s="605"/>
      <c r="G1005" s="605"/>
      <c r="H1005" s="605"/>
      <c r="I1005" s="605"/>
      <c r="J1005" s="605"/>
      <c r="K1005" s="605"/>
      <c r="L1005" s="605"/>
      <c r="M1005" s="605"/>
      <c r="N1005" s="605"/>
      <c r="O1005" s="605"/>
      <c r="P1005" s="605"/>
      <c r="Q1005" s="605"/>
    </row>
    <row r="1006" ht="25.15" customHeight="true" x14ac:dyDescent="0.2">
      <c r="C1006" s="605"/>
      <c r="D1006" s="605"/>
      <c r="E1006" s="605"/>
      <c r="F1006" s="605"/>
      <c r="G1006" s="605"/>
      <c r="H1006" s="605"/>
      <c r="I1006" s="605"/>
      <c r="J1006" s="605"/>
      <c r="K1006" s="605"/>
      <c r="L1006" s="605"/>
      <c r="M1006" s="605"/>
      <c r="N1006" s="605"/>
      <c r="O1006" s="605"/>
      <c r="P1006" s="605"/>
      <c r="Q1006" s="605"/>
    </row>
    <row r="1007" ht="25.15" customHeight="true" x14ac:dyDescent="0.2">
      <c r="C1007" s="605"/>
      <c r="D1007" s="605"/>
      <c r="E1007" s="605"/>
      <c r="F1007" s="605"/>
      <c r="G1007" s="605"/>
      <c r="H1007" s="605"/>
      <c r="I1007" s="605"/>
      <c r="J1007" s="605"/>
      <c r="K1007" s="605"/>
      <c r="L1007" s="605"/>
      <c r="M1007" s="605"/>
      <c r="N1007" s="605"/>
      <c r="O1007" s="605"/>
      <c r="P1007" s="605"/>
      <c r="Q1007" s="605"/>
    </row>
    <row r="1008" ht="25.15" customHeight="true" x14ac:dyDescent="0.2">
      <c r="C1008" s="605"/>
      <c r="D1008" s="605"/>
      <c r="E1008" s="605"/>
      <c r="F1008" s="605"/>
      <c r="G1008" s="605"/>
      <c r="H1008" s="605"/>
      <c r="I1008" s="605"/>
      <c r="J1008" s="605"/>
      <c r="K1008" s="605"/>
      <c r="L1008" s="605"/>
      <c r="M1008" s="605"/>
      <c r="N1008" s="605"/>
      <c r="O1008" s="605"/>
      <c r="P1008" s="605"/>
      <c r="Q1008" s="605"/>
    </row>
    <row r="1009" ht="25.15" customHeight="true" x14ac:dyDescent="0.2">
      <c r="C1009" s="605"/>
      <c r="D1009" s="605"/>
      <c r="E1009" s="605"/>
      <c r="F1009" s="605"/>
      <c r="G1009" s="605"/>
      <c r="H1009" s="605"/>
      <c r="I1009" s="605"/>
      <c r="J1009" s="605"/>
      <c r="K1009" s="605"/>
      <c r="L1009" s="605"/>
      <c r="M1009" s="605"/>
      <c r="N1009" s="605"/>
      <c r="O1009" s="605"/>
      <c r="P1009" s="605"/>
      <c r="Q1009" s="605"/>
    </row>
    <row r="1010" ht="25.15" customHeight="true" x14ac:dyDescent="0.2">
      <c r="C1010" s="605"/>
      <c r="D1010" s="605"/>
      <c r="E1010" s="605"/>
      <c r="F1010" s="605"/>
      <c r="G1010" s="605"/>
      <c r="H1010" s="605"/>
      <c r="I1010" s="605"/>
      <c r="J1010" s="605"/>
      <c r="K1010" s="605"/>
      <c r="L1010" s="605"/>
      <c r="M1010" s="605"/>
      <c r="N1010" s="605"/>
      <c r="O1010" s="605"/>
      <c r="P1010" s="605"/>
      <c r="Q1010" s="605"/>
    </row>
    <row r="1011" ht="25.15" customHeight="true" x14ac:dyDescent="0.2">
      <c r="C1011" s="605"/>
      <c r="D1011" s="605"/>
      <c r="E1011" s="605"/>
      <c r="F1011" s="605"/>
      <c r="G1011" s="605"/>
      <c r="H1011" s="605"/>
      <c r="I1011" s="605"/>
      <c r="J1011" s="605"/>
      <c r="K1011" s="605"/>
      <c r="L1011" s="605"/>
      <c r="M1011" s="605"/>
      <c r="N1011" s="605"/>
      <c r="O1011" s="605"/>
      <c r="P1011" s="605"/>
      <c r="Q1011" s="605"/>
    </row>
    <row r="1012" ht="25.15" customHeight="true" x14ac:dyDescent="0.2">
      <c r="C1012" s="605"/>
      <c r="D1012" s="605"/>
      <c r="E1012" s="605"/>
      <c r="F1012" s="605"/>
      <c r="G1012" s="605"/>
      <c r="H1012" s="605"/>
      <c r="I1012" s="605"/>
      <c r="J1012" s="605"/>
      <c r="K1012" s="605"/>
      <c r="L1012" s="605"/>
      <c r="M1012" s="605"/>
      <c r="N1012" s="605"/>
      <c r="O1012" s="605"/>
      <c r="P1012" s="605"/>
      <c r="Q1012" s="605"/>
    </row>
    <row r="1013" ht="25.15" customHeight="true" x14ac:dyDescent="0.2">
      <c r="C1013" s="605"/>
      <c r="D1013" s="605"/>
      <c r="E1013" s="605"/>
      <c r="F1013" s="605"/>
      <c r="G1013" s="605"/>
      <c r="H1013" s="605"/>
      <c r="I1013" s="605"/>
      <c r="J1013" s="605"/>
      <c r="K1013" s="605"/>
      <c r="L1013" s="605"/>
      <c r="M1013" s="605"/>
      <c r="N1013" s="605"/>
      <c r="O1013" s="605"/>
      <c r="P1013" s="605"/>
      <c r="Q1013" s="605"/>
    </row>
    <row r="1014" ht="25.15" customHeight="true" x14ac:dyDescent="0.2">
      <c r="C1014" s="605"/>
      <c r="D1014" s="605"/>
      <c r="E1014" s="605"/>
      <c r="F1014" s="605"/>
      <c r="G1014" s="605"/>
      <c r="H1014" s="605"/>
      <c r="I1014" s="605"/>
      <c r="J1014" s="605"/>
      <c r="K1014" s="605"/>
      <c r="L1014" s="605"/>
      <c r="M1014" s="605"/>
      <c r="N1014" s="605"/>
      <c r="O1014" s="605"/>
      <c r="P1014" s="605"/>
      <c r="Q1014" s="605"/>
    </row>
    <row r="1015" ht="25.15" customHeight="true" x14ac:dyDescent="0.2">
      <c r="C1015" s="605"/>
      <c r="D1015" s="605"/>
      <c r="E1015" s="605"/>
      <c r="F1015" s="605"/>
      <c r="G1015" s="605"/>
      <c r="H1015" s="605"/>
      <c r="I1015" s="605"/>
      <c r="J1015" s="605"/>
      <c r="K1015" s="605"/>
      <c r="L1015" s="605"/>
      <c r="M1015" s="605"/>
      <c r="N1015" s="605"/>
      <c r="O1015" s="605"/>
      <c r="P1015" s="605"/>
      <c r="Q1015" s="605"/>
    </row>
    <row r="1016" ht="25.15" customHeight="true" x14ac:dyDescent="0.2">
      <c r="C1016" s="605"/>
      <c r="D1016" s="605"/>
      <c r="E1016" s="605"/>
      <c r="F1016" s="605"/>
      <c r="G1016" s="605"/>
      <c r="H1016" s="605"/>
      <c r="I1016" s="605"/>
      <c r="J1016" s="605"/>
      <c r="K1016" s="605"/>
      <c r="L1016" s="605"/>
      <c r="M1016" s="605"/>
      <c r="N1016" s="605"/>
      <c r="O1016" s="605"/>
      <c r="P1016" s="605"/>
      <c r="Q1016" s="605"/>
    </row>
    <row r="1017" ht="25.15" customHeight="true" x14ac:dyDescent="0.2">
      <c r="C1017" s="605"/>
      <c r="D1017" s="605"/>
      <c r="E1017" s="605"/>
      <c r="F1017" s="605"/>
      <c r="G1017" s="605"/>
      <c r="H1017" s="605"/>
      <c r="I1017" s="605"/>
      <c r="J1017" s="605"/>
      <c r="K1017" s="605"/>
      <c r="L1017" s="605"/>
      <c r="M1017" s="605"/>
      <c r="N1017" s="605"/>
      <c r="O1017" s="605"/>
      <c r="P1017" s="605"/>
      <c r="Q1017" s="605"/>
    </row>
    <row r="1018" ht="25.15" customHeight="true" x14ac:dyDescent="0.2">
      <c r="C1018" s="605"/>
      <c r="D1018" s="605"/>
      <c r="E1018" s="605"/>
      <c r="F1018" s="605"/>
      <c r="G1018" s="605"/>
      <c r="H1018" s="605"/>
      <c r="I1018" s="605"/>
      <c r="J1018" s="605"/>
      <c r="K1018" s="605"/>
      <c r="L1018" s="605"/>
      <c r="M1018" s="605"/>
      <c r="N1018" s="605"/>
      <c r="O1018" s="605"/>
      <c r="P1018" s="605"/>
      <c r="Q1018" s="605"/>
    </row>
    <row r="1019" ht="25.15" customHeight="true" x14ac:dyDescent="0.2">
      <c r="C1019" s="605"/>
      <c r="D1019" s="605"/>
      <c r="E1019" s="605"/>
      <c r="F1019" s="605"/>
      <c r="G1019" s="605"/>
      <c r="H1019" s="605"/>
      <c r="I1019" s="605"/>
      <c r="J1019" s="605"/>
      <c r="K1019" s="605"/>
      <c r="L1019" s="605"/>
      <c r="M1019" s="605"/>
      <c r="N1019" s="605"/>
      <c r="O1019" s="605"/>
      <c r="P1019" s="605"/>
      <c r="Q1019" s="605"/>
    </row>
    <row r="1020" ht="25.15" customHeight="true" x14ac:dyDescent="0.2">
      <c r="C1020" s="605"/>
      <c r="D1020" s="605"/>
      <c r="E1020" s="605"/>
      <c r="F1020" s="605"/>
      <c r="G1020" s="605"/>
      <c r="H1020" s="605"/>
      <c r="I1020" s="605"/>
      <c r="J1020" s="605"/>
      <c r="K1020" s="605"/>
      <c r="L1020" s="605"/>
      <c r="M1020" s="605"/>
      <c r="N1020" s="605"/>
      <c r="O1020" s="605"/>
      <c r="P1020" s="605"/>
      <c r="Q1020" s="605"/>
    </row>
    <row r="1021" ht="25.15" customHeight="true" x14ac:dyDescent="0.2">
      <c r="C1021" s="605"/>
      <c r="D1021" s="605"/>
      <c r="E1021" s="605"/>
      <c r="F1021" s="605"/>
      <c r="G1021" s="605"/>
      <c r="H1021" s="605"/>
      <c r="I1021" s="605"/>
      <c r="J1021" s="605"/>
      <c r="K1021" s="605"/>
      <c r="L1021" s="605"/>
      <c r="M1021" s="605"/>
      <c r="N1021" s="605"/>
      <c r="O1021" s="605"/>
      <c r="P1021" s="605"/>
      <c r="Q1021" s="605"/>
    </row>
    <row r="1022" ht="25.15" customHeight="true" x14ac:dyDescent="0.2">
      <c r="C1022" s="605"/>
      <c r="D1022" s="605"/>
      <c r="E1022" s="605"/>
      <c r="F1022" s="605"/>
      <c r="G1022" s="605"/>
      <c r="H1022" s="605"/>
      <c r="I1022" s="605"/>
      <c r="J1022" s="605"/>
      <c r="K1022" s="605"/>
      <c r="L1022" s="605"/>
      <c r="M1022" s="605"/>
      <c r="N1022" s="605"/>
      <c r="O1022" s="605"/>
      <c r="P1022" s="605"/>
      <c r="Q1022" s="605"/>
    </row>
    <row r="1023" ht="25.15" customHeight="true" x14ac:dyDescent="0.2">
      <c r="C1023" s="605"/>
      <c r="D1023" s="605"/>
      <c r="E1023" s="605"/>
      <c r="F1023" s="605"/>
      <c r="G1023" s="605"/>
      <c r="H1023" s="605"/>
      <c r="I1023" s="605"/>
      <c r="J1023" s="605"/>
      <c r="K1023" s="605"/>
      <c r="L1023" s="605"/>
      <c r="M1023" s="605"/>
      <c r="N1023" s="605"/>
      <c r="O1023" s="605"/>
      <c r="P1023" s="605"/>
      <c r="Q1023" s="605"/>
    </row>
    <row r="1024" ht="25.15" customHeight="true" x14ac:dyDescent="0.2">
      <c r="C1024" s="605"/>
      <c r="D1024" s="605"/>
      <c r="E1024" s="605"/>
      <c r="F1024" s="605"/>
      <c r="G1024" s="605"/>
      <c r="H1024" s="605"/>
      <c r="I1024" s="605"/>
      <c r="J1024" s="605"/>
      <c r="K1024" s="605"/>
      <c r="L1024" s="605"/>
      <c r="M1024" s="605"/>
      <c r="N1024" s="605"/>
      <c r="O1024" s="605"/>
      <c r="P1024" s="605"/>
      <c r="Q1024" s="605"/>
    </row>
    <row r="1025" s="478" customFormat="true" ht="21" customHeight="true" x14ac:dyDescent="0.2">
      <c r="A1025" s="1098" t="s">
        <v>577</v>
      </c>
      <c r="B1025" s="1098"/>
      <c r="C1025" s="1098"/>
      <c r="AW1025" s="1"/>
      <c r="AX1025" s="1"/>
      <c r="AY1025" s="1"/>
      <c r="AZ1025" s="1"/>
      <c r="BA1025" s="368"/>
      <c r="BB1025" s="411"/>
      <c r="BC1025"/>
      <c r="BD1025"/>
      <c r="BE1025"/>
      <c r="BF1025"/>
      <c r="BG1025"/>
      <c r="BH1025"/>
      <c r="BI1025"/>
      <c r="BJ1025"/>
      <c r="BK1025"/>
      <c r="BL1025"/>
      <c r="BM1025"/>
      <c r="BN1025"/>
      <c r="BO1025"/>
      <c r="BP1025"/>
      <c r="BQ1025"/>
      <c r="BR1025"/>
      <c r="BS1025"/>
      <c r="BT1025"/>
      <c r="BU1025"/>
      <c r="BV1025"/>
      <c r="BW1025"/>
      <c r="BX1025"/>
      <c r="BY1025" s="368"/>
      <c r="BZ1025" s="369"/>
      <c r="CA1025" s="369"/>
      <c r="CB1025" s="369"/>
      <c r="CC1025" s="369"/>
      <c r="CD1025" s="369"/>
      <c r="CE1025" s="369"/>
      <c r="CF1025" s="369"/>
      <c r="CG1025" s="369"/>
      <c r="CH1025" s="369"/>
      <c r="CI1025" s="369"/>
      <c r="CJ1025" s="369"/>
      <c r="CK1025" s="369"/>
      <c r="CL1025" s="369"/>
      <c r="CM1025" s="369"/>
      <c r="CN1025" s="369"/>
      <c r="CO1025" s="369"/>
      <c r="CP1025" s="369"/>
      <c r="CQ1025" s="369"/>
      <c r="CR1025" s="369"/>
      <c r="CS1025" s="369"/>
      <c r="CT1025" s="369"/>
      <c r="CU1025" s="369"/>
      <c r="CV1025" s="369"/>
      <c r="CW1025" s="369"/>
      <c r="CX1025" s="369"/>
      <c r="CY1025" s="369"/>
      <c r="CZ1025" s="369"/>
    </row>
    <row r="1026" s="478" customFormat="true" ht="15.95" customHeight="true" x14ac:dyDescent="0.2">
      <c r="A1026" s="1056" t="s">
        <v>193</v>
      </c>
      <c r="B1026" s="1056"/>
      <c r="C1026" s="556" t="s">
        <v>194</v>
      </c>
      <c r="AW1026" s="1"/>
      <c r="AX1026" s="1"/>
      <c r="AY1026" s="1"/>
      <c r="AZ1026" s="1"/>
      <c r="BA1026" s="368"/>
      <c r="BB1026" s="411"/>
      <c r="BC1026"/>
      <c r="BD1026"/>
      <c r="BE1026"/>
      <c r="BF1026"/>
      <c r="BG1026"/>
      <c r="BH1026"/>
      <c r="BI1026"/>
      <c r="BJ1026"/>
      <c r="BK1026"/>
      <c r="BL1026"/>
      <c r="BM1026"/>
      <c r="BN1026"/>
      <c r="BO1026"/>
      <c r="BP1026"/>
      <c r="BQ1026"/>
      <c r="BR1026"/>
      <c r="BS1026"/>
      <c r="BT1026"/>
      <c r="BU1026"/>
      <c r="BV1026"/>
      <c r="BW1026"/>
      <c r="BX1026"/>
      <c r="BY1026" s="368"/>
      <c r="BZ1026" s="369"/>
      <c r="CA1026" s="369"/>
      <c r="CB1026" s="369"/>
      <c r="CC1026" s="369"/>
      <c r="CD1026" s="369"/>
      <c r="CE1026" s="369"/>
      <c r="CF1026" s="369"/>
      <c r="CG1026" s="369"/>
      <c r="CH1026" s="369"/>
      <c r="CI1026" s="369"/>
      <c r="CJ1026" s="369"/>
      <c r="CK1026" s="369"/>
      <c r="CL1026" s="369"/>
      <c r="CM1026" s="369"/>
      <c r="CN1026" s="369"/>
      <c r="CO1026" s="369"/>
      <c r="CP1026" s="369"/>
      <c r="CQ1026" s="369"/>
      <c r="CR1026" s="369"/>
      <c r="CS1026" s="369"/>
      <c r="CT1026" s="369"/>
      <c r="CU1026" s="369"/>
      <c r="CV1026" s="369"/>
      <c r="CW1026" s="369"/>
      <c r="CX1026" s="369"/>
      <c r="CY1026" s="369"/>
      <c r="CZ1026" s="369"/>
    </row>
    <row r="1027" s="478" customFormat="true" ht="17.1" hidden="true" customHeight="true" x14ac:dyDescent="0.2">
      <c r="A1027" s="557" t="s">
        <v>195</v>
      </c>
      <c r="B1027" s="558" t="s">
        <v>198</v>
      </c>
      <c r="C1027" s="559">
        <v>9330</v>
      </c>
      <c r="AW1027" s="1"/>
      <c r="AX1027" s="1"/>
      <c r="AY1027" s="1"/>
      <c r="AZ1027" s="1"/>
      <c r="BA1027" s="368"/>
      <c r="BB1027" s="411"/>
      <c r="BC1027"/>
      <c r="BD1027"/>
      <c r="BE1027"/>
      <c r="BF1027"/>
      <c r="BG1027"/>
      <c r="BH1027"/>
      <c r="BI1027"/>
      <c r="BJ1027"/>
      <c r="BK1027"/>
      <c r="BL1027"/>
      <c r="BM1027"/>
      <c r="BN1027"/>
      <c r="BO1027"/>
      <c r="BP1027"/>
      <c r="BQ1027"/>
      <c r="BR1027"/>
      <c r="BS1027"/>
      <c r="BT1027"/>
      <c r="BU1027"/>
      <c r="BV1027"/>
      <c r="BW1027"/>
      <c r="BX1027"/>
      <c r="BY1027" s="368"/>
      <c r="BZ1027" s="369"/>
      <c r="CA1027" s="369"/>
      <c r="CB1027" s="369"/>
      <c r="CC1027" s="369"/>
      <c r="CD1027" s="369"/>
      <c r="CE1027" s="369"/>
      <c r="CF1027" s="369"/>
      <c r="CG1027" s="369"/>
      <c r="CH1027" s="369"/>
      <c r="CI1027" s="369"/>
      <c r="CJ1027" s="369"/>
      <c r="CK1027" s="369"/>
      <c r="CL1027" s="369"/>
      <c r="CM1027" s="369"/>
      <c r="CN1027" s="369"/>
      <c r="CO1027" s="369"/>
      <c r="CP1027" s="369"/>
      <c r="CQ1027" s="369"/>
      <c r="CR1027" s="369"/>
      <c r="CS1027" s="369"/>
      <c r="CT1027" s="369"/>
      <c r="CU1027" s="369"/>
      <c r="CV1027" s="369"/>
      <c r="CW1027" s="369"/>
      <c r="CX1027" s="369"/>
      <c r="CY1027" s="369"/>
      <c r="CZ1027" s="369"/>
    </row>
    <row r="1028" s="478" customFormat="true" ht="17.1" hidden="true" customHeight="true" x14ac:dyDescent="0.2">
      <c r="A1028" s="560" t="s">
        <v>197</v>
      </c>
      <c r="B1028" s="561" t="s">
        <v>198</v>
      </c>
      <c r="C1028" s="562">
        <v>9330</v>
      </c>
      <c r="AW1028" s="1"/>
      <c r="AX1028" s="1"/>
      <c r="AY1028" s="1"/>
      <c r="AZ1028" s="1"/>
      <c r="BA1028" s="368"/>
      <c r="BB1028" s="411"/>
      <c r="BC1028"/>
      <c r="BD1028"/>
      <c r="BE1028"/>
      <c r="BF1028"/>
      <c r="BG1028"/>
      <c r="BH1028"/>
      <c r="BI1028"/>
      <c r="BJ1028"/>
      <c r="BK1028"/>
      <c r="BL1028"/>
      <c r="BM1028"/>
      <c r="BN1028"/>
      <c r="BO1028"/>
      <c r="BP1028"/>
      <c r="BQ1028"/>
      <c r="BR1028"/>
      <c r="BS1028"/>
      <c r="BT1028"/>
      <c r="BU1028"/>
      <c r="BV1028"/>
      <c r="BW1028"/>
      <c r="BX1028"/>
      <c r="BY1028" s="368"/>
      <c r="BZ1028" s="369"/>
      <c r="CA1028" s="369"/>
      <c r="CB1028" s="369"/>
      <c r="CC1028" s="369"/>
      <c r="CD1028" s="369"/>
      <c r="CE1028" s="369"/>
      <c r="CF1028" s="369"/>
      <c r="CG1028" s="369"/>
      <c r="CH1028" s="369"/>
      <c r="CI1028" s="369"/>
      <c r="CJ1028" s="369"/>
      <c r="CK1028" s="369"/>
      <c r="CL1028" s="369"/>
      <c r="CM1028" s="369"/>
      <c r="CN1028" s="369"/>
      <c r="CO1028" s="369"/>
      <c r="CP1028" s="369"/>
      <c r="CQ1028" s="369"/>
      <c r="CR1028" s="369"/>
      <c r="CS1028" s="369"/>
      <c r="CT1028" s="369"/>
      <c r="CU1028" s="369"/>
      <c r="CV1028" s="369"/>
      <c r="CW1028" s="369"/>
      <c r="CX1028" s="369"/>
      <c r="CY1028" s="369"/>
      <c r="CZ1028" s="369"/>
    </row>
    <row r="1029" s="478" customFormat="true" ht="17.1" hidden="true" customHeight="true" x14ac:dyDescent="0.2">
      <c r="A1029" s="560" t="s">
        <v>199</v>
      </c>
      <c r="B1029" s="561" t="s">
        <v>198</v>
      </c>
      <c r="C1029" s="562">
        <v>9330</v>
      </c>
      <c r="AW1029" s="1"/>
      <c r="AX1029" s="1"/>
      <c r="AY1029" s="1"/>
      <c r="AZ1029" s="1"/>
      <c r="BA1029" s="368"/>
      <c r="BB1029" s="411"/>
      <c r="BC1029"/>
      <c r="BD1029"/>
      <c r="BE1029"/>
      <c r="BF1029"/>
      <c r="BG1029"/>
      <c r="BH1029"/>
      <c r="BI1029"/>
      <c r="BJ1029"/>
      <c r="BK1029"/>
      <c r="BL1029"/>
      <c r="BM1029"/>
      <c r="BN1029"/>
      <c r="BO1029"/>
      <c r="BP1029"/>
      <c r="BQ1029"/>
      <c r="BR1029"/>
      <c r="BS1029"/>
      <c r="BT1029"/>
      <c r="BU1029"/>
      <c r="BV1029"/>
      <c r="BW1029"/>
      <c r="BX1029"/>
      <c r="BY1029" s="368"/>
      <c r="BZ1029" s="369"/>
      <c r="CA1029" s="369"/>
      <c r="CB1029" s="369"/>
      <c r="CC1029" s="369"/>
      <c r="CD1029" s="369"/>
      <c r="CE1029" s="369"/>
      <c r="CF1029" s="369"/>
      <c r="CG1029" s="369"/>
      <c r="CH1029" s="369"/>
      <c r="CI1029" s="369"/>
      <c r="CJ1029" s="369"/>
      <c r="CK1029" s="369"/>
      <c r="CL1029" s="369"/>
      <c r="CM1029" s="369"/>
      <c r="CN1029" s="369"/>
      <c r="CO1029" s="369"/>
      <c r="CP1029" s="369"/>
      <c r="CQ1029" s="369"/>
      <c r="CR1029" s="369"/>
      <c r="CS1029" s="369"/>
      <c r="CT1029" s="369"/>
      <c r="CU1029" s="369"/>
      <c r="CV1029" s="369"/>
      <c r="CW1029" s="369"/>
      <c r="CX1029" s="369"/>
      <c r="CY1029" s="369"/>
      <c r="CZ1029" s="369"/>
    </row>
    <row r="1030" s="478" customFormat="true" ht="17.1" hidden="true" customHeight="true" x14ac:dyDescent="0.2">
      <c r="A1030" s="560" t="s">
        <v>201</v>
      </c>
      <c r="B1030" s="561" t="s">
        <v>198</v>
      </c>
      <c r="C1030" s="562">
        <v>9330</v>
      </c>
      <c r="AW1030" s="1"/>
      <c r="AX1030" s="1"/>
      <c r="AY1030" s="1"/>
      <c r="AZ1030" s="1"/>
      <c r="BA1030" s="368"/>
      <c r="BB1030" s="411"/>
      <c r="BC1030"/>
      <c r="BD1030"/>
      <c r="BE1030"/>
      <c r="BF1030"/>
      <c r="BG1030"/>
      <c r="BH1030"/>
      <c r="BI1030"/>
      <c r="BJ1030"/>
      <c r="BK1030"/>
      <c r="BL1030"/>
      <c r="BM1030"/>
      <c r="BN1030"/>
      <c r="BO1030"/>
      <c r="BP1030"/>
      <c r="BQ1030"/>
      <c r="BR1030"/>
      <c r="BS1030"/>
      <c r="BT1030"/>
      <c r="BU1030"/>
      <c r="BV1030"/>
      <c r="BW1030"/>
      <c r="BX1030"/>
      <c r="BY1030" s="368"/>
      <c r="BZ1030" s="369"/>
      <c r="CA1030" s="369"/>
      <c r="CB1030" s="369"/>
      <c r="CC1030" s="369"/>
      <c r="CD1030" s="369"/>
      <c r="CE1030" s="369"/>
      <c r="CF1030" s="369"/>
      <c r="CG1030" s="369"/>
      <c r="CH1030" s="369"/>
      <c r="CI1030" s="369"/>
      <c r="CJ1030" s="369"/>
      <c r="CK1030" s="369"/>
      <c r="CL1030" s="369"/>
      <c r="CM1030" s="369"/>
      <c r="CN1030" s="369"/>
      <c r="CO1030" s="369"/>
      <c r="CP1030" s="369"/>
      <c r="CQ1030" s="369"/>
      <c r="CR1030" s="369"/>
      <c r="CS1030" s="369"/>
      <c r="CT1030" s="369"/>
      <c r="CU1030" s="369"/>
      <c r="CV1030" s="369"/>
      <c r="CW1030" s="369"/>
      <c r="CX1030" s="369"/>
      <c r="CY1030" s="369"/>
      <c r="CZ1030" s="369"/>
    </row>
    <row r="1031" s="478" customFormat="true" ht="17.1" customHeight="true" x14ac:dyDescent="0.2">
      <c r="A1031" s="1057" t="s">
        <v>203</v>
      </c>
      <c r="B1031" s="561" t="s">
        <v>204</v>
      </c>
      <c r="C1031" s="562">
        <v>2643</v>
      </c>
      <c r="AW1031" s="1"/>
      <c r="AX1031" s="1"/>
      <c r="AY1031" s="1"/>
      <c r="AZ1031" s="1"/>
      <c r="BA1031" s="368"/>
      <c r="BB1031" s="411"/>
      <c r="BC1031"/>
      <c r="BD1031"/>
      <c r="BE1031"/>
      <c r="BF1031"/>
      <c r="BG1031"/>
      <c r="BH1031"/>
      <c r="BI1031"/>
      <c r="BJ1031"/>
      <c r="BK1031"/>
      <c r="BL1031"/>
      <c r="BM1031"/>
      <c r="BN1031"/>
      <c r="BO1031"/>
      <c r="BP1031"/>
      <c r="BQ1031"/>
      <c r="BR1031"/>
      <c r="BS1031"/>
      <c r="BT1031"/>
      <c r="BU1031"/>
      <c r="BV1031"/>
      <c r="BW1031"/>
      <c r="BX1031"/>
      <c r="BY1031" s="368"/>
      <c r="BZ1031" s="369"/>
      <c r="CA1031" s="369"/>
      <c r="CB1031" s="369"/>
      <c r="CC1031" s="369"/>
      <c r="CD1031" s="369"/>
      <c r="CE1031" s="369"/>
      <c r="CF1031" s="369"/>
      <c r="CG1031" s="369"/>
      <c r="CH1031" s="369"/>
      <c r="CI1031" s="369"/>
      <c r="CJ1031" s="369"/>
      <c r="CK1031" s="369"/>
      <c r="CL1031" s="369"/>
      <c r="CM1031" s="369"/>
      <c r="CN1031" s="369"/>
      <c r="CO1031" s="369"/>
      <c r="CP1031" s="369"/>
      <c r="CQ1031" s="369"/>
      <c r="CR1031" s="369"/>
      <c r="CS1031" s="369"/>
      <c r="CT1031" s="369"/>
      <c r="CU1031" s="369"/>
      <c r="CV1031" s="369"/>
      <c r="CW1031" s="369"/>
      <c r="CX1031" s="369"/>
      <c r="CY1031" s="369"/>
      <c r="CZ1031" s="369"/>
    </row>
    <row r="1032" s="478" customFormat="true" ht="17.1" customHeight="true" x14ac:dyDescent="0.2">
      <c r="A1032" s="1057"/>
      <c r="B1032" s="561" t="s">
        <v>205</v>
      </c>
      <c r="C1032" s="562">
        <v>6687</v>
      </c>
      <c r="AW1032" s="1"/>
      <c r="AX1032" s="1"/>
      <c r="AY1032" s="1"/>
      <c r="AZ1032" s="1"/>
      <c r="BA1032" s="368"/>
      <c r="BB1032" s="411"/>
      <c r="BC1032"/>
      <c r="BD1032"/>
      <c r="BE1032"/>
      <c r="BF1032"/>
      <c r="BG1032"/>
      <c r="BH1032"/>
      <c r="BI1032"/>
      <c r="BJ1032"/>
      <c r="BK1032"/>
      <c r="BL1032"/>
      <c r="BM1032"/>
      <c r="BN1032"/>
      <c r="BO1032"/>
      <c r="BP1032"/>
      <c r="BQ1032"/>
      <c r="BR1032"/>
      <c r="BS1032"/>
      <c r="BT1032"/>
      <c r="BU1032"/>
      <c r="BV1032"/>
      <c r="BW1032"/>
      <c r="BX1032"/>
      <c r="BY1032" s="368"/>
      <c r="BZ1032" s="369"/>
      <c r="CA1032" s="369"/>
      <c r="CB1032" s="369"/>
      <c r="CC1032" s="369"/>
      <c r="CD1032" s="369"/>
      <c r="CE1032" s="369"/>
      <c r="CF1032" s="369"/>
      <c r="CG1032" s="369"/>
      <c r="CH1032" s="369"/>
      <c r="CI1032" s="369"/>
      <c r="CJ1032" s="369"/>
      <c r="CK1032" s="369"/>
      <c r="CL1032" s="369"/>
      <c r="CM1032" s="369"/>
      <c r="CN1032" s="369"/>
      <c r="CO1032" s="369"/>
      <c r="CP1032" s="369"/>
      <c r="CQ1032" s="369"/>
      <c r="CR1032" s="369"/>
      <c r="CS1032" s="369"/>
      <c r="CT1032" s="369"/>
      <c r="CU1032" s="369"/>
      <c r="CV1032" s="369"/>
      <c r="CW1032" s="369"/>
      <c r="CX1032" s="369"/>
      <c r="CY1032" s="369"/>
      <c r="CZ1032" s="369"/>
    </row>
    <row r="1033" s="478" customFormat="true" ht="17.1" customHeight="true" x14ac:dyDescent="0.2">
      <c r="A1033" s="1058"/>
      <c r="B1033" s="563" t="s">
        <v>206</v>
      </c>
      <c r="C1033" s="564">
        <v>0</v>
      </c>
      <c r="AW1033" s="1"/>
      <c r="AX1033" s="1"/>
      <c r="AY1033" s="1"/>
      <c r="AZ1033" s="1"/>
      <c r="BA1033" s="471"/>
      <c r="BB1033" s="338"/>
      <c r="BC1033" s="471"/>
      <c r="BD1033" s="471"/>
      <c r="BE1033" s="471"/>
      <c r="BF1033" s="471"/>
      <c r="BG1033" s="471"/>
      <c r="BH1033" s="471"/>
      <c r="BI1033" s="471"/>
      <c r="BJ1033" s="471"/>
      <c r="BK1033" s="471"/>
      <c r="BL1033" s="471"/>
      <c r="BM1033" s="471"/>
      <c r="BN1033" s="471"/>
      <c r="BO1033" s="471"/>
      <c r="BP1033" s="471"/>
      <c r="BQ1033" s="471"/>
      <c r="BR1033" s="471"/>
      <c r="BS1033" s="471"/>
      <c r="BT1033" s="471"/>
      <c r="BU1033" s="471"/>
      <c r="BV1033" s="471"/>
      <c r="BW1033" s="471"/>
      <c r="BX1033" s="471"/>
      <c r="BY1033" s="471"/>
      <c r="BZ1033" s="356"/>
      <c r="CA1033" s="356"/>
      <c r="CB1033" s="356"/>
      <c r="CC1033" s="356"/>
      <c r="CD1033" s="356"/>
      <c r="CE1033" s="356"/>
      <c r="CF1033" s="356"/>
      <c r="CG1033" s="356"/>
      <c r="CH1033" s="356"/>
      <c r="CI1033" s="356"/>
      <c r="CJ1033" s="356"/>
      <c r="CK1033" s="356"/>
      <c r="CL1033" s="356"/>
      <c r="CM1033" s="356"/>
      <c r="CN1033" s="356"/>
      <c r="CO1033" s="356"/>
      <c r="CP1033" s="356"/>
      <c r="CQ1033" s="356"/>
      <c r="CR1033" s="356"/>
      <c r="CS1033" s="356"/>
      <c r="CT1033" s="356"/>
      <c r="CU1033" s="356"/>
      <c r="CV1033" s="356"/>
      <c r="CW1033" s="356"/>
      <c r="CX1033" s="356"/>
      <c r="CY1033" s="356"/>
      <c r="CZ1033" s="356"/>
    </row>
    <row r="1034" s="478" customFormat="true" ht="12.95" customHeight="true" x14ac:dyDescent="0.2">
      <c r="A1034" s="1059" t="s">
        <v>578</v>
      </c>
      <c r="B1034" s="1059"/>
      <c r="C1034" s="1059"/>
      <c r="AW1034" s="1"/>
      <c r="AX1034" s="1"/>
      <c r="AY1034" s="1"/>
      <c r="AZ1034" s="1"/>
      <c r="BA1034" s="368"/>
      <c r="BB1034" s="411"/>
      <c r="BC1034"/>
      <c r="BD1034"/>
      <c r="BE1034"/>
      <c r="BF1034"/>
      <c r="BG1034"/>
      <c r="BH1034"/>
      <c r="BI1034"/>
      <c r="BJ1034"/>
      <c r="BK1034"/>
      <c r="BL1034"/>
      <c r="BM1034"/>
      <c r="BN1034"/>
      <c r="BO1034"/>
      <c r="BP1034"/>
      <c r="BQ1034"/>
      <c r="BR1034"/>
      <c r="BS1034"/>
      <c r="BT1034"/>
      <c r="BU1034"/>
      <c r="BV1034"/>
      <c r="BW1034"/>
      <c r="BX1034"/>
      <c r="BY1034" s="368"/>
      <c r="BZ1034" s="369"/>
      <c r="CA1034" s="369"/>
      <c r="CB1034" s="369"/>
      <c r="CC1034" s="369"/>
      <c r="CD1034" s="369"/>
      <c r="CE1034" s="369"/>
      <c r="CF1034" s="369"/>
      <c r="CG1034" s="369"/>
      <c r="CH1034" s="369"/>
      <c r="CI1034" s="369"/>
      <c r="CJ1034" s="369"/>
      <c r="CK1034" s="369"/>
      <c r="CL1034" s="369"/>
      <c r="CM1034" s="369"/>
      <c r="CN1034" s="369"/>
      <c r="CO1034" s="369"/>
      <c r="CP1034" s="369"/>
      <c r="CQ1034" s="369"/>
      <c r="CR1034" s="369"/>
      <c r="CS1034" s="369"/>
      <c r="CT1034" s="369"/>
      <c r="CU1034" s="369"/>
      <c r="CV1034" s="369"/>
      <c r="CW1034" s="369"/>
      <c r="CX1034" s="369"/>
      <c r="CY1034" s="369"/>
      <c r="CZ1034" s="369"/>
    </row>
    <row r="1035" s="363" customFormat="true" ht="15" customHeight="true" x14ac:dyDescent="0.2">
      <c r="B1035" s="452"/>
      <c r="AW1035" s="356"/>
      <c r="AX1035" s="356"/>
      <c r="AY1035" s="356"/>
      <c r="AZ1035" s="356"/>
      <c r="BA1035" s="451"/>
      <c r="BB1035" s="380"/>
      <c r="BC1035" s="451"/>
      <c r="BD1035" s="451"/>
      <c r="BE1035" s="451"/>
      <c r="BF1035" s="451"/>
      <c r="BG1035" s="451"/>
      <c r="BH1035" s="451"/>
      <c r="BI1035" s="451"/>
      <c r="BJ1035" s="451"/>
      <c r="BK1035" s="451"/>
      <c r="BL1035" s="451"/>
      <c r="BM1035" s="451"/>
      <c r="BN1035" s="451"/>
      <c r="BO1035" s="451"/>
      <c r="BP1035" s="451"/>
      <c r="BQ1035" s="451"/>
      <c r="BR1035" s="451"/>
      <c r="BS1035" s="451"/>
      <c r="BT1035" s="451"/>
      <c r="BU1035" s="451"/>
      <c r="BV1035" s="451"/>
      <c r="BW1035" s="451"/>
      <c r="BX1035" s="451"/>
      <c r="BY1035" s="451"/>
      <c r="BZ1035" s="356"/>
      <c r="CA1035" s="356"/>
      <c r="CB1035" s="356"/>
      <c r="CC1035" s="356"/>
      <c r="CD1035" s="356"/>
      <c r="CE1035" s="356"/>
      <c r="CF1035" s="356"/>
      <c r="CG1035" s="356"/>
      <c r="CH1035" s="356"/>
      <c r="CI1035" s="356"/>
      <c r="CJ1035" s="356"/>
      <c r="CK1035" s="356"/>
      <c r="CL1035" s="356"/>
      <c r="CM1035" s="356"/>
      <c r="CN1035" s="356"/>
      <c r="CO1035" s="356"/>
      <c r="CP1035" s="356"/>
      <c r="CQ1035" s="356"/>
      <c r="CR1035" s="356"/>
      <c r="CS1035" s="356"/>
      <c r="CT1035" s="356"/>
      <c r="CU1035" s="356"/>
      <c r="CV1035" s="356"/>
      <c r="CW1035" s="356"/>
      <c r="CX1035" s="356"/>
      <c r="CY1035" s="356"/>
      <c r="CZ1035" s="356"/>
    </row>
    <row r="1036" ht="15" customHeight="true" x14ac:dyDescent="0.25">
      <c r="A1036" s="412" t="s">
        <v>120</v>
      </c>
      <c r="B1036" s="320" t="s">
        <v>121</v>
      </c>
    </row>
    <row r="1037" ht="15" customHeight="true" x14ac:dyDescent="0.2">
      <c r="A1037" s="413" t="str">
        <f>R15</f>
        <v>Arusha</v>
      </c>
      <c r="B1037" s="413">
        <f>BR122+BR123</f>
        <v>1440.2011149999996</v>
      </c>
    </row>
    <row r="1038" ht="15" customHeight="true" x14ac:dyDescent="0.2">
      <c r="A1038" s="413" t="str">
        <f>S15</f>
        <v>Dar es Salaam</v>
      </c>
      <c r="B1038" s="413">
        <f>BS122+BS123</f>
        <v>3881.1771999999996</v>
      </c>
    </row>
    <row r="1039" ht="15" customHeight="true" x14ac:dyDescent="0.2">
      <c r="A1039" s="413" t="str">
        <f>T15</f>
        <v>Dodoma</v>
      </c>
      <c r="B1039" s="413">
        <f>BT122+BT123</f>
        <v>1992.3356430000008</v>
      </c>
    </row>
    <row r="1040" ht="15" customHeight="true" x14ac:dyDescent="0.2">
      <c r="A1040" s="413" t="str">
        <f>U15</f>
        <v>Geita</v>
      </c>
      <c r="B1040" s="413">
        <f>BU122+BU123</f>
        <v>1948.6191939999985</v>
      </c>
    </row>
    <row r="1041" ht="15" customHeight="true" x14ac:dyDescent="0.2">
      <c r="A1041" s="413" t="str">
        <f>V15</f>
        <v>Iringa</v>
      </c>
      <c r="B1041" s="413">
        <f>BV122+BV123</f>
        <v>811.0492549999999</v>
      </c>
    </row>
    <row r="1042" ht="15" customHeight="true" x14ac:dyDescent="0.2">
      <c r="A1042" s="413" t="str">
        <f>W15</f>
        <v>Kagera</v>
      </c>
      <c r="B1042" s="413">
        <f>BW122+BW123</f>
        <v>2244.5201760000004</v>
      </c>
    </row>
    <row r="1043" ht="15" customHeight="true" x14ac:dyDescent="0.2">
      <c r="A1043" s="413" t="str">
        <f>X15</f>
        <v>Kaskazini Pemba</v>
      </c>
      <c r="B1043" s="413">
        <f>BX122+XR123</f>
        <v>138.49804900000007</v>
      </c>
    </row>
    <row r="1044" ht="15" customHeight="true" x14ac:dyDescent="0.2">
      <c r="A1044" s="413" t="str">
        <f>Y15</f>
        <v>Kaskazini Unguja</v>
      </c>
      <c r="B1044" s="413">
        <f>BY122+BY123</f>
        <v>167.48482200000001</v>
      </c>
    </row>
    <row r="1045" ht="15" customHeight="true" x14ac:dyDescent="0.2">
      <c r="A1045" s="413" t="str">
        <f>Z15</f>
        <v>Katavi</v>
      </c>
      <c r="B1045" s="413">
        <f>BZ122+BZ123</f>
        <v>445.04158400000006</v>
      </c>
    </row>
    <row r="1046" ht="15" customHeight="true" x14ac:dyDescent="0.2">
      <c r="A1046" s="380" t="str">
        <f>AA15</f>
        <v>Kigoma</v>
      </c>
      <c r="B1046" s="413">
        <f>CA122+CA123</f>
        <v>1828.6533430000009</v>
      </c>
    </row>
    <row r="1047" ht="15" customHeight="true" x14ac:dyDescent="0.2">
      <c r="A1047" s="380" t="str">
        <f>AB15</f>
        <v>Kilimanjaro</v>
      </c>
      <c r="B1047" s="413">
        <f>CB122+CB123</f>
        <v>1328.1853529999992</v>
      </c>
    </row>
    <row r="1048" ht="15" customHeight="true" x14ac:dyDescent="0.2">
      <c r="A1048" s="380" t="str">
        <f>AC15</f>
        <v>Kusini Pemba</v>
      </c>
      <c r="B1048" s="413">
        <f>CC122+CC123</f>
        <v>223.89743300000004</v>
      </c>
    </row>
    <row r="1049" ht="15" customHeight="true" x14ac:dyDescent="0.2">
      <c r="A1049" s="380" t="str">
        <f>AD15</f>
        <v>Kusini Unguja</v>
      </c>
      <c r="B1049" s="413">
        <f>CD122+CD123</f>
        <v>113.38834999999997</v>
      </c>
    </row>
    <row r="1050" ht="15" customHeight="true" x14ac:dyDescent="0.2">
      <c r="A1050" s="380" t="str">
        <f>AE15</f>
        <v>Lindi</v>
      </c>
      <c r="B1050" s="413">
        <f>CE122+CE123</f>
        <v>790.96129900000028</v>
      </c>
    </row>
    <row r="1051" ht="15" customHeight="true" x14ac:dyDescent="0.2">
      <c r="A1051" s="380" t="str">
        <f>AF15</f>
        <v>Manyara</v>
      </c>
      <c r="B1051" s="413">
        <f>CF122+CF123</f>
        <v>1267.0746289999997</v>
      </c>
    </row>
    <row r="1052" ht="15" customHeight="true" x14ac:dyDescent="0.2">
      <c r="A1052" s="380" t="str">
        <f>AG15</f>
        <v>Mara</v>
      </c>
      <c r="B1052" s="413">
        <f>CG122+CG123</f>
        <v>2043.5228059999995</v>
      </c>
    </row>
    <row r="1053" ht="15" customHeight="true" x14ac:dyDescent="0.2">
      <c r="A1053" s="380" t="str">
        <f>AH15</f>
        <v>Mbeya</v>
      </c>
      <c r="B1053" s="413">
        <f>CH122+CH123</f>
        <v>1406.2332720000004</v>
      </c>
    </row>
    <row r="1054" ht="15" customHeight="true" x14ac:dyDescent="0.2">
      <c r="A1054" s="380" t="str">
        <f>AI15</f>
        <v>Mjini Magharibi</v>
      </c>
      <c r="B1054" s="413">
        <f>CI122+CI123</f>
        <v>495.39270799999997</v>
      </c>
    </row>
    <row r="1055" ht="15" customHeight="true" x14ac:dyDescent="0.2">
      <c r="A1055" s="380" t="str">
        <f>AJ15</f>
        <v>Morogoro</v>
      </c>
      <c r="B1055" s="413">
        <f>CJ122+CJ123</f>
        <v>2514.0809260000001</v>
      </c>
    </row>
    <row r="1056" ht="15" customHeight="true" x14ac:dyDescent="0.2">
      <c r="A1056" s="380" t="str">
        <f>AK15</f>
        <v>Mtwara</v>
      </c>
      <c r="B1056" s="413">
        <f>CK122+CK123</f>
        <v>1341.7408710000004</v>
      </c>
    </row>
    <row r="1057" ht="15" customHeight="true" x14ac:dyDescent="0.2">
      <c r="A1057" s="380" t="str">
        <f>AL15</f>
        <v>Mwanza</v>
      </c>
      <c r="B1057" s="413">
        <f>CL122+CL123</f>
        <v>3830.3686110000012</v>
      </c>
    </row>
    <row r="1058" ht="15" customHeight="true" x14ac:dyDescent="0.2">
      <c r="A1058" s="380" t="str">
        <f>AM15</f>
        <v>Njombe</v>
      </c>
      <c r="B1058" s="413">
        <f>CM122+CM123</f>
        <v>772.11524200000031</v>
      </c>
    </row>
    <row r="1059" ht="15" customHeight="true" x14ac:dyDescent="0.2">
      <c r="A1059" s="380" t="str">
        <f>AN15</f>
        <v>Pwani</v>
      </c>
      <c r="B1059" s="413">
        <f>CN122+CN123</f>
        <v>1144.8503799999994</v>
      </c>
    </row>
    <row r="1060" ht="15" customHeight="true" x14ac:dyDescent="0.2">
      <c r="A1060" s="380" t="str">
        <f>AO15</f>
        <v>Rukwa</v>
      </c>
      <c r="B1060" s="413">
        <f>CO122+CO123</f>
        <v>1790.895706</v>
      </c>
    </row>
    <row r="1061" ht="15" customHeight="true" x14ac:dyDescent="0.2">
      <c r="A1061" s="380" t="str">
        <f>AP15</f>
        <v>Ruvuma</v>
      </c>
      <c r="B1061" s="413">
        <f>CP122+CP123</f>
        <v>1049.186111</v>
      </c>
    </row>
    <row r="1062" ht="15" customHeight="true" x14ac:dyDescent="0.2">
      <c r="A1062" s="380" t="str">
        <f>AQ15</f>
        <v>Shinyanga</v>
      </c>
      <c r="B1062" s="413">
        <f>CQ122+CQ123</f>
        <v>1405.7169940000003</v>
      </c>
    </row>
    <row r="1063" ht="15" customHeight="true" x14ac:dyDescent="0.2">
      <c r="A1063" s="380" t="str">
        <f>AR15</f>
        <v>Simiyu</v>
      </c>
      <c r="B1063" s="413">
        <f>CR122+CR123</f>
        <v>1599.1490389999994</v>
      </c>
    </row>
    <row r="1064" ht="15" customHeight="true" x14ac:dyDescent="0.2">
      <c r="A1064" s="380" t="str">
        <f>AS15</f>
        <v>Singida</v>
      </c>
      <c r="B1064" s="413">
        <f>CS122+CS123</f>
        <v>1365.2898919999986</v>
      </c>
    </row>
    <row r="1065" ht="15" customHeight="true" x14ac:dyDescent="0.2">
      <c r="A1065" s="380" t="str">
        <f>AT15</f>
        <v>Songwe</v>
      </c>
      <c r="B1065" s="413">
        <f>CT122+CT123</f>
        <v>1123.5691460000007</v>
      </c>
    </row>
    <row r="1066" ht="15" customHeight="true" x14ac:dyDescent="0.2">
      <c r="A1066" s="380" t="str">
        <f>AU15</f>
        <v>Tabora</v>
      </c>
      <c r="B1066" s="413">
        <f>CU122+CU123</f>
        <v>2534.3899050000009</v>
      </c>
    </row>
    <row r="1067" ht="15" customHeight="true" x14ac:dyDescent="0.2">
      <c r="A1067" s="380" t="str">
        <f>AV15</f>
        <v>Tanga</v>
      </c>
      <c r="B1067" s="413">
        <f>CV122+CV123</f>
        <v>2093.4417850000009</v>
      </c>
    </row>
    <row r="1068" ht="15" customHeight="true" x14ac:dyDescent="0.2">
      <c r="A1068" s="380">
        <f>AW15</f>
        <v>0</v>
      </c>
      <c r="B1068" s="413">
        <f>CW122+CW123</f>
        <v>0</v>
      </c>
    </row>
    <row r="1069" ht="15" customHeight="true" x14ac:dyDescent="0.2">
      <c r="A1069" s="380">
        <f>AX15</f>
        <v>0</v>
      </c>
      <c r="B1069" s="413">
        <f>CX122+CX123</f>
        <v>0</v>
      </c>
    </row>
    <row r="1070" ht="15" customHeight="true" x14ac:dyDescent="0.2">
      <c r="A1070" s="380">
        <f>AY15</f>
        <v>0</v>
      </c>
      <c r="B1070" s="413">
        <f>CY122+CY123</f>
        <v>0</v>
      </c>
    </row>
    <row r="1071" ht="15" customHeight="true" x14ac:dyDescent="0.2">
      <c r="A1071" s="380"/>
      <c r="B1071" s="413"/>
    </row>
    <row r="1072" ht="15" customHeight="true" x14ac:dyDescent="0.2">
      <c r="A1072" s="413">
        <f>34-COUNTIF(A1037:A1071,"0")</f>
        <v>31</v>
      </c>
      <c r="B1072" s="380" t="s">
        <v>136</v>
      </c>
    </row>
    <row r="1100" s="912" customFormat="true" ht="17.1" customHeight="true" x14ac:dyDescent="0.2">
      <c r="A1100" s="962"/>
      <c r="B1100" s="951"/>
      <c r="BA1100" s="451"/>
      <c r="BB1100" s="380"/>
      <c r="BC1100" s="451"/>
      <c r="BD1100" s="451"/>
      <c r="BE1100" s="451"/>
      <c r="BF1100" s="451"/>
      <c r="BG1100" s="451"/>
      <c r="BH1100" s="451"/>
      <c r="BI1100" s="451"/>
      <c r="BJ1100" s="451"/>
      <c r="BK1100" s="451"/>
      <c r="BL1100" s="451"/>
      <c r="BM1100" s="451"/>
      <c r="BN1100" s="451"/>
      <c r="BO1100" s="451"/>
      <c r="BP1100" s="451"/>
      <c r="BQ1100" s="451"/>
      <c r="BR1100" s="451"/>
      <c r="BS1100" s="451"/>
      <c r="BT1100" s="451"/>
      <c r="BU1100" s="451"/>
      <c r="BV1100" s="451"/>
      <c r="BW1100" s="451"/>
      <c r="BX1100" s="451"/>
      <c r="BY1100" s="451"/>
      <c r="BZ1100" s="356"/>
      <c r="CA1100" s="356"/>
      <c r="CB1100" s="356"/>
      <c r="CC1100" s="356"/>
      <c r="CD1100" s="356"/>
      <c r="CE1100" s="356"/>
      <c r="CF1100" s="356"/>
      <c r="CG1100" s="356"/>
      <c r="CH1100" s="356"/>
      <c r="CI1100" s="356"/>
      <c r="CJ1100" s="356"/>
      <c r="CK1100" s="356"/>
      <c r="CL1100" s="356"/>
      <c r="CM1100" s="356"/>
      <c r="CN1100" s="356"/>
      <c r="CO1100" s="356"/>
      <c r="CP1100" s="356"/>
      <c r="CQ1100" s="356"/>
      <c r="CR1100" s="356"/>
      <c r="CS1100" s="356"/>
      <c r="CT1100" s="356"/>
      <c r="CU1100" s="356"/>
      <c r="CV1100" s="356"/>
      <c r="CW1100" s="356"/>
      <c r="CX1100" s="356"/>
      <c r="CY1100" s="356"/>
      <c r="CZ1100" s="356"/>
    </row>
    <row r="1101" s="912" customFormat="true" ht="17.1" customHeight="true" x14ac:dyDescent="0.2">
      <c r="A1101" s="963"/>
      <c r="B1101" s="952"/>
      <c r="BA1101" s="451"/>
      <c r="BB1101" s="380"/>
      <c r="BC1101" s="451"/>
      <c r="BD1101" s="451"/>
      <c r="BE1101" s="451"/>
      <c r="BF1101" s="451"/>
      <c r="BG1101" s="451"/>
      <c r="BH1101" s="451"/>
      <c r="BI1101" s="451"/>
      <c r="BJ1101" s="451"/>
      <c r="BK1101" s="451"/>
      <c r="BL1101" s="451"/>
      <c r="BM1101" s="451"/>
      <c r="BN1101" s="451"/>
      <c r="BO1101" s="451"/>
      <c r="BP1101" s="451"/>
      <c r="BQ1101" s="451"/>
      <c r="BR1101" s="451"/>
      <c r="BS1101" s="451"/>
      <c r="BT1101" s="451"/>
      <c r="BU1101" s="451"/>
      <c r="BV1101" s="451"/>
      <c r="BW1101" s="451"/>
      <c r="BX1101" s="451"/>
      <c r="BY1101" s="451"/>
      <c r="BZ1101" s="356"/>
      <c r="CA1101" s="356"/>
      <c r="CB1101" s="356"/>
      <c r="CC1101" s="356"/>
      <c r="CD1101" s="356"/>
      <c r="CE1101" s="356"/>
      <c r="CF1101" s="356"/>
      <c r="CG1101" s="356"/>
      <c r="CH1101" s="356"/>
      <c r="CI1101" s="356"/>
      <c r="CJ1101" s="356"/>
      <c r="CK1101" s="356"/>
      <c r="CL1101" s="356"/>
      <c r="CM1101" s="356"/>
      <c r="CN1101" s="356"/>
      <c r="CO1101" s="356"/>
      <c r="CP1101" s="356"/>
      <c r="CQ1101" s="356"/>
      <c r="CR1101" s="356"/>
      <c r="CS1101" s="356"/>
      <c r="CT1101" s="356"/>
      <c r="CU1101" s="356"/>
      <c r="CV1101" s="356"/>
      <c r="CW1101" s="356"/>
      <c r="CX1101" s="356"/>
      <c r="CY1101" s="356"/>
      <c r="CZ1101" s="356"/>
    </row>
    <row r="1102" s="356" customFormat="true" ht="15" customHeight="true" x14ac:dyDescent="0.2">
      <c r="BA1102" s="451"/>
      <c r="BB1102" s="380"/>
      <c r="BC1102" s="451"/>
      <c r="BD1102" s="451"/>
      <c r="BE1102" s="451"/>
      <c r="BF1102" s="451"/>
      <c r="BG1102" s="451"/>
      <c r="BH1102" s="451"/>
      <c r="BI1102" s="451"/>
      <c r="BJ1102" s="451"/>
      <c r="BK1102" s="451"/>
      <c r="BL1102" s="451"/>
      <c r="BM1102" s="451"/>
      <c r="BN1102" s="451"/>
      <c r="BO1102" s="451"/>
      <c r="BP1102" s="451"/>
      <c r="BQ1102" s="451"/>
      <c r="BR1102" s="451"/>
      <c r="BS1102" s="451"/>
      <c r="BT1102" s="451"/>
      <c r="BU1102" s="451"/>
      <c r="BV1102" s="451"/>
      <c r="BW1102" s="451"/>
      <c r="BX1102" s="451"/>
      <c r="BY1102" s="451"/>
    </row>
    <row r="1103" s="356" customFormat="true" ht="15" customHeight="true" x14ac:dyDescent="0.2">
      <c r="BA1103" s="451"/>
      <c r="BB1103" s="380"/>
      <c r="BC1103" s="451"/>
      <c r="BD1103" s="451"/>
      <c r="BE1103" s="451"/>
      <c r="BF1103" s="451"/>
      <c r="BG1103" s="451"/>
      <c r="BH1103" s="451"/>
      <c r="BI1103" s="451"/>
      <c r="BJ1103" s="451"/>
      <c r="BK1103" s="451"/>
      <c r="BL1103" s="451"/>
      <c r="BM1103" s="451"/>
      <c r="BN1103" s="451"/>
      <c r="BO1103" s="451"/>
      <c r="BP1103" s="451"/>
      <c r="BQ1103" s="451"/>
      <c r="BR1103" s="451"/>
      <c r="BS1103" s="451"/>
      <c r="BT1103" s="451"/>
      <c r="BU1103" s="451"/>
      <c r="BV1103" s="451"/>
      <c r="BW1103" s="451"/>
      <c r="BX1103" s="451"/>
      <c r="BY1103" s="451"/>
    </row>
    <row r="1104" s="356" customFormat="true" ht="15" customHeight="true" x14ac:dyDescent="0.2">
      <c r="BA1104" s="451"/>
      <c r="BB1104" s="380"/>
      <c r="BC1104" s="451"/>
      <c r="BD1104" s="451"/>
      <c r="BE1104" s="451"/>
      <c r="BF1104" s="451"/>
      <c r="BG1104" s="451"/>
      <c r="BH1104" s="451"/>
      <c r="BI1104" s="451"/>
      <c r="BJ1104" s="451"/>
      <c r="BK1104" s="451"/>
      <c r="BL1104" s="451"/>
      <c r="BM1104" s="451"/>
      <c r="BN1104" s="451"/>
      <c r="BO1104" s="451"/>
      <c r="BP1104" s="451"/>
      <c r="BQ1104" s="451"/>
      <c r="BR1104" s="451"/>
      <c r="BS1104" s="451"/>
      <c r="BT1104" s="451"/>
      <c r="BU1104" s="451"/>
      <c r="BV1104" s="451"/>
      <c r="BW1104" s="451"/>
      <c r="BX1104" s="451"/>
      <c r="BY1104" s="451"/>
    </row>
    <row r="1105" s="356" customFormat="true" ht="15" customHeight="true" x14ac:dyDescent="0.2">
      <c r="BA1105" s="451"/>
      <c r="BB1105" s="380"/>
      <c r="BC1105" s="451"/>
      <c r="BD1105" s="451"/>
      <c r="BE1105" s="451"/>
      <c r="BF1105" s="451"/>
      <c r="BG1105" s="451"/>
      <c r="BH1105" s="451"/>
      <c r="BI1105" s="451"/>
      <c r="BJ1105" s="451"/>
      <c r="BK1105" s="451"/>
      <c r="BL1105" s="451"/>
      <c r="BM1105" s="451"/>
      <c r="BN1105" s="451"/>
      <c r="BO1105" s="451"/>
      <c r="BP1105" s="451"/>
      <c r="BQ1105" s="451"/>
      <c r="BR1105" s="451"/>
      <c r="BS1105" s="451"/>
      <c r="BT1105" s="451"/>
      <c r="BU1105" s="451"/>
      <c r="BV1105" s="451"/>
      <c r="BW1105" s="451"/>
      <c r="BX1105" s="451"/>
      <c r="BY1105" s="451"/>
    </row>
    <row r="1106" s="356" customFormat="true" ht="15" customHeight="true" x14ac:dyDescent="0.2">
      <c r="BA1106" s="451"/>
      <c r="BB1106" s="380"/>
      <c r="BC1106" s="451"/>
      <c r="BD1106" s="451"/>
      <c r="BE1106" s="451"/>
      <c r="BF1106" s="451"/>
      <c r="BG1106" s="451"/>
      <c r="BH1106" s="451"/>
      <c r="BI1106" s="451"/>
      <c r="BJ1106" s="451"/>
      <c r="BK1106" s="451"/>
      <c r="BL1106" s="451"/>
      <c r="BM1106" s="451"/>
      <c r="BN1106" s="451"/>
      <c r="BO1106" s="451"/>
      <c r="BP1106" s="451"/>
      <c r="BQ1106" s="451"/>
      <c r="BR1106" s="451"/>
      <c r="BS1106" s="451"/>
      <c r="BT1106" s="451"/>
      <c r="BU1106" s="451"/>
      <c r="BV1106" s="451"/>
      <c r="BW1106" s="451"/>
      <c r="BX1106" s="451"/>
      <c r="BY1106" s="451"/>
    </row>
    <row r="1107" s="356" customFormat="true" ht="15" customHeight="true" x14ac:dyDescent="0.2">
      <c r="BA1107" s="451"/>
      <c r="BB1107" s="380"/>
      <c r="BC1107" s="451"/>
      <c r="BD1107" s="451"/>
      <c r="BE1107" s="451"/>
      <c r="BF1107" s="451"/>
      <c r="BG1107" s="451"/>
      <c r="BH1107" s="451"/>
      <c r="BI1107" s="451"/>
      <c r="BJ1107" s="451"/>
      <c r="BK1107" s="451"/>
      <c r="BL1107" s="451"/>
      <c r="BM1107" s="451"/>
      <c r="BN1107" s="451"/>
      <c r="BO1107" s="451"/>
      <c r="BP1107" s="451"/>
      <c r="BQ1107" s="451"/>
      <c r="BR1107" s="451"/>
      <c r="BS1107" s="451"/>
      <c r="BT1107" s="451"/>
      <c r="BU1107" s="451"/>
      <c r="BV1107" s="451"/>
      <c r="BW1107" s="451"/>
      <c r="BX1107" s="451"/>
      <c r="BY1107" s="451"/>
    </row>
    <row r="1108" s="356" customFormat="true" ht="15" customHeight="true" x14ac:dyDescent="0.2">
      <c r="BA1108" s="451"/>
      <c r="BB1108" s="380"/>
      <c r="BC1108" s="451"/>
      <c r="BD1108" s="451"/>
      <c r="BE1108" s="451"/>
      <c r="BF1108" s="451"/>
      <c r="BG1108" s="451"/>
      <c r="BH1108" s="451"/>
      <c r="BI1108" s="451"/>
      <c r="BJ1108" s="451"/>
      <c r="BK1108" s="451"/>
      <c r="BL1108" s="451"/>
      <c r="BM1108" s="451"/>
      <c r="BN1108" s="451"/>
      <c r="BO1108" s="451"/>
      <c r="BP1108" s="451"/>
      <c r="BQ1108" s="451"/>
      <c r="BR1108" s="451"/>
      <c r="BS1108" s="451"/>
      <c r="BT1108" s="451"/>
      <c r="BU1108" s="451"/>
      <c r="BV1108" s="451"/>
      <c r="BW1108" s="451"/>
      <c r="BX1108" s="451"/>
      <c r="BY1108" s="451"/>
    </row>
    <row r="1109" s="356" customFormat="true" ht="15" customHeight="true" x14ac:dyDescent="0.2">
      <c r="BA1109" s="451"/>
      <c r="BB1109" s="380"/>
      <c r="BC1109" s="451"/>
      <c r="BD1109" s="451"/>
      <c r="BE1109" s="451"/>
      <c r="BF1109" s="451"/>
      <c r="BG1109" s="451"/>
      <c r="BH1109" s="451"/>
      <c r="BI1109" s="451"/>
      <c r="BJ1109" s="451"/>
      <c r="BK1109" s="451"/>
      <c r="BL1109" s="451"/>
      <c r="BM1109" s="451"/>
      <c r="BN1109" s="451"/>
      <c r="BO1109" s="451"/>
      <c r="BP1109" s="451"/>
      <c r="BQ1109" s="451"/>
      <c r="BR1109" s="451"/>
      <c r="BS1109" s="451"/>
      <c r="BT1109" s="451"/>
      <c r="BU1109" s="451"/>
      <c r="BV1109" s="451"/>
      <c r="BW1109" s="451"/>
      <c r="BX1109" s="451"/>
      <c r="BY1109" s="451"/>
    </row>
    <row r="1110" s="356" customFormat="true" ht="15" customHeight="true" x14ac:dyDescent="0.2">
      <c r="BA1110" s="451"/>
      <c r="BB1110" s="380"/>
      <c r="BC1110" s="451"/>
      <c r="BD1110" s="451"/>
      <c r="BE1110" s="451"/>
      <c r="BF1110" s="451"/>
      <c r="BG1110" s="451"/>
      <c r="BH1110" s="451"/>
      <c r="BI1110" s="451"/>
      <c r="BJ1110" s="451"/>
      <c r="BK1110" s="451"/>
      <c r="BL1110" s="451"/>
      <c r="BM1110" s="451"/>
      <c r="BN1110" s="451"/>
      <c r="BO1110" s="451"/>
      <c r="BP1110" s="451"/>
      <c r="BQ1110" s="451"/>
      <c r="BR1110" s="451"/>
      <c r="BS1110" s="451"/>
      <c r="BT1110" s="451"/>
      <c r="BU1110" s="451"/>
      <c r="BV1110" s="451"/>
      <c r="BW1110" s="451"/>
      <c r="BX1110" s="451"/>
      <c r="BY1110" s="451"/>
    </row>
    <row r="1111" s="356" customFormat="true" ht="15" customHeight="true" x14ac:dyDescent="0.2">
      <c r="BA1111" s="451"/>
      <c r="BB1111" s="380"/>
      <c r="BC1111" s="451"/>
      <c r="BD1111" s="451"/>
      <c r="BE1111" s="451"/>
      <c r="BF1111" s="451"/>
      <c r="BG1111" s="451"/>
      <c r="BH1111" s="451"/>
      <c r="BI1111" s="451"/>
      <c r="BJ1111" s="451"/>
      <c r="BK1111" s="451"/>
      <c r="BL1111" s="451"/>
      <c r="BM1111" s="451"/>
      <c r="BN1111" s="451"/>
      <c r="BO1111" s="451"/>
      <c r="BP1111" s="451"/>
      <c r="BQ1111" s="451"/>
      <c r="BR1111" s="451"/>
      <c r="BS1111" s="451"/>
      <c r="BT1111" s="451"/>
      <c r="BU1111" s="451"/>
      <c r="BV1111" s="451"/>
      <c r="BW1111" s="451"/>
      <c r="BX1111" s="451"/>
      <c r="BY1111" s="451"/>
    </row>
    <row r="1112" s="356" customFormat="true" ht="15" customHeight="true" x14ac:dyDescent="0.2">
      <c r="BA1112" s="451"/>
      <c r="BB1112" s="380"/>
      <c r="BC1112" s="451"/>
      <c r="BD1112" s="451"/>
      <c r="BE1112" s="451"/>
      <c r="BF1112" s="451"/>
      <c r="BG1112" s="451"/>
      <c r="BH1112" s="451"/>
      <c r="BI1112" s="451"/>
      <c r="BJ1112" s="451"/>
      <c r="BK1112" s="451"/>
      <c r="BL1112" s="451"/>
      <c r="BM1112" s="451"/>
      <c r="BN1112" s="451"/>
      <c r="BO1112" s="451"/>
      <c r="BP1112" s="451"/>
      <c r="BQ1112" s="451"/>
      <c r="BR1112" s="451"/>
      <c r="BS1112" s="451"/>
      <c r="BT1112" s="451"/>
      <c r="BU1112" s="451"/>
      <c r="BV1112" s="451"/>
      <c r="BW1112" s="451"/>
      <c r="BX1112" s="451"/>
      <c r="BY1112" s="451"/>
    </row>
    <row r="1113" s="356" customFormat="true" ht="15" customHeight="true" x14ac:dyDescent="0.2">
      <c r="BA1113" s="451"/>
      <c r="BB1113" s="380"/>
      <c r="BC1113" s="451"/>
      <c r="BD1113" s="451"/>
      <c r="BE1113" s="451"/>
      <c r="BF1113" s="451"/>
      <c r="BG1113" s="451"/>
      <c r="BH1113" s="451"/>
      <c r="BI1113" s="451"/>
      <c r="BJ1113" s="451"/>
      <c r="BK1113" s="451"/>
      <c r="BL1113" s="451"/>
      <c r="BM1113" s="451"/>
      <c r="BN1113" s="451"/>
      <c r="BO1113" s="451"/>
      <c r="BP1113" s="451"/>
      <c r="BQ1113" s="451"/>
      <c r="BR1113" s="451"/>
      <c r="BS1113" s="451"/>
      <c r="BT1113" s="451"/>
      <c r="BU1113" s="451"/>
      <c r="BV1113" s="451"/>
      <c r="BW1113" s="451"/>
      <c r="BX1113" s="451"/>
      <c r="BY1113" s="451"/>
    </row>
    <row r="1114" s="912" customFormat="true" ht="17.1" customHeight="true" x14ac:dyDescent="0.2">
      <c r="A1114" s="963"/>
      <c r="B1114" s="952"/>
      <c r="C1114" s="953"/>
      <c r="D1114" s="954"/>
      <c r="E1114" s="954"/>
      <c r="F1114" s="954"/>
      <c r="G1114" s="955"/>
      <c r="H1114" s="954"/>
      <c r="I1114" s="954"/>
      <c r="J1114" s="954"/>
      <c r="K1114" s="954"/>
      <c r="L1114" s="955"/>
      <c r="M1114" s="954"/>
      <c r="N1114" s="954"/>
      <c r="O1114" s="954"/>
      <c r="P1114" s="954"/>
      <c r="Q1114" s="955"/>
      <c r="R1114" s="954"/>
      <c r="S1114" s="954"/>
      <c r="T1114" s="954"/>
      <c r="U1114" s="954"/>
      <c r="V1114" s="954"/>
      <c r="W1114" s="954"/>
      <c r="X1114" s="954"/>
      <c r="Y1114" s="954"/>
      <c r="Z1114" s="954"/>
      <c r="AA1114" s="954"/>
      <c r="AB1114" s="954"/>
      <c r="AC1114" s="954"/>
      <c r="AD1114" s="954"/>
      <c r="AE1114" s="954"/>
      <c r="AF1114" s="954"/>
      <c r="AG1114" s="954"/>
      <c r="AH1114" s="954"/>
      <c r="AI1114" s="954"/>
      <c r="AJ1114" s="954"/>
      <c r="AK1114" s="954"/>
      <c r="AL1114" s="954"/>
      <c r="AM1114" s="954"/>
      <c r="AN1114" s="954"/>
      <c r="AO1114" s="954"/>
      <c r="AP1114" s="954"/>
      <c r="AQ1114" s="954"/>
      <c r="AR1114" s="954"/>
      <c r="AS1114" s="954"/>
      <c r="AT1114" s="954"/>
      <c r="AU1114" s="954"/>
      <c r="AV1114" s="956"/>
      <c r="BA1114" s="451"/>
      <c r="BB1114" s="380"/>
      <c r="BC1114" s="451"/>
      <c r="BD1114" s="451"/>
      <c r="BE1114" s="451"/>
      <c r="BF1114" s="451"/>
      <c r="BG1114" s="451"/>
      <c r="BH1114" s="451"/>
      <c r="BI1114" s="451"/>
      <c r="BJ1114" s="451"/>
      <c r="BK1114" s="451"/>
      <c r="BL1114" s="451"/>
      <c r="BM1114" s="451"/>
      <c r="BN1114" s="451"/>
      <c r="BO1114" s="451"/>
      <c r="BP1114" s="451"/>
      <c r="BQ1114" s="451"/>
      <c r="BR1114" s="451"/>
      <c r="BS1114" s="451"/>
      <c r="BT1114" s="451"/>
      <c r="BU1114" s="451"/>
      <c r="BV1114" s="451"/>
      <c r="BW1114" s="451"/>
      <c r="BX1114" s="451"/>
      <c r="BY1114" s="451"/>
      <c r="BZ1114" s="356"/>
      <c r="CA1114" s="356"/>
      <c r="CB1114" s="356"/>
      <c r="CC1114" s="356"/>
      <c r="CD1114" s="356"/>
      <c r="CE1114" s="356"/>
      <c r="CF1114" s="356"/>
      <c r="CG1114" s="356"/>
      <c r="CH1114" s="356"/>
      <c r="CI1114" s="356"/>
      <c r="CJ1114" s="356"/>
      <c r="CK1114" s="356"/>
      <c r="CL1114" s="356"/>
      <c r="CM1114" s="356"/>
      <c r="CN1114" s="356"/>
      <c r="CO1114" s="356"/>
      <c r="CP1114" s="356"/>
      <c r="CQ1114" s="356"/>
      <c r="CR1114" s="356"/>
      <c r="CS1114" s="356"/>
      <c r="CT1114" s="356"/>
      <c r="CU1114" s="356"/>
      <c r="CV1114" s="356"/>
      <c r="CW1114" s="356"/>
      <c r="CX1114" s="356"/>
      <c r="CY1114" s="356"/>
      <c r="CZ1114" s="356"/>
    </row>
    <row r="1115" s="912" customFormat="true" ht="17.1" customHeight="true" x14ac:dyDescent="0.2">
      <c r="A1115" s="963"/>
      <c r="B1115" s="952"/>
      <c r="C1115" s="953"/>
      <c r="D1115" s="954"/>
      <c r="E1115" s="954"/>
      <c r="F1115" s="954"/>
      <c r="G1115" s="955"/>
      <c r="H1115" s="954"/>
      <c r="I1115" s="954"/>
      <c r="J1115" s="954"/>
      <c r="K1115" s="954"/>
      <c r="L1115" s="955"/>
      <c r="M1115" s="954"/>
      <c r="N1115" s="954"/>
      <c r="O1115" s="954"/>
      <c r="P1115" s="954"/>
      <c r="Q1115" s="955"/>
      <c r="R1115" s="954"/>
      <c r="S1115" s="954"/>
      <c r="T1115" s="954"/>
      <c r="U1115" s="954"/>
      <c r="V1115" s="954"/>
      <c r="W1115" s="954"/>
      <c r="X1115" s="954"/>
      <c r="Y1115" s="954"/>
      <c r="Z1115" s="954"/>
      <c r="AA1115" s="954"/>
      <c r="AB1115" s="954"/>
      <c r="AC1115" s="954"/>
      <c r="AD1115" s="954"/>
      <c r="AE1115" s="954"/>
      <c r="AF1115" s="954"/>
      <c r="AG1115" s="954"/>
      <c r="AH1115" s="954"/>
      <c r="AI1115" s="954"/>
      <c r="AJ1115" s="954"/>
      <c r="AK1115" s="954"/>
      <c r="AL1115" s="954"/>
      <c r="AM1115" s="954"/>
      <c r="AN1115" s="954"/>
      <c r="AO1115" s="954"/>
      <c r="AP1115" s="954"/>
      <c r="AQ1115" s="954"/>
      <c r="AR1115" s="954"/>
      <c r="AS1115" s="954"/>
      <c r="AT1115" s="954"/>
      <c r="AU1115" s="954"/>
      <c r="AV1115" s="956"/>
      <c r="BA1115" s="451"/>
      <c r="BB1115" s="380"/>
      <c r="BC1115" s="451"/>
      <c r="BD1115" s="451"/>
      <c r="BE1115" s="451"/>
      <c r="BF1115" s="451"/>
      <c r="BG1115" s="451"/>
      <c r="BH1115" s="451"/>
      <c r="BI1115" s="451"/>
      <c r="BJ1115" s="451"/>
      <c r="BK1115" s="451"/>
      <c r="BL1115" s="451"/>
      <c r="BM1115" s="451"/>
      <c r="BN1115" s="451"/>
      <c r="BO1115" s="451"/>
      <c r="BP1115" s="451"/>
      <c r="BQ1115" s="451"/>
      <c r="BR1115" s="451"/>
      <c r="BS1115" s="451"/>
      <c r="BT1115" s="451"/>
      <c r="BU1115" s="451"/>
      <c r="BV1115" s="451"/>
      <c r="BW1115" s="451"/>
      <c r="BX1115" s="451"/>
      <c r="BY1115" s="451"/>
      <c r="BZ1115" s="356"/>
      <c r="CA1115" s="356"/>
      <c r="CB1115" s="356"/>
      <c r="CC1115" s="356"/>
      <c r="CD1115" s="356"/>
      <c r="CE1115" s="356"/>
      <c r="CF1115" s="356"/>
      <c r="CG1115" s="356"/>
      <c r="CH1115" s="356"/>
      <c r="CI1115" s="356"/>
      <c r="CJ1115" s="356"/>
      <c r="CK1115" s="356"/>
      <c r="CL1115" s="356"/>
      <c r="CM1115" s="356"/>
      <c r="CN1115" s="356"/>
      <c r="CO1115" s="356"/>
      <c r="CP1115" s="356"/>
      <c r="CQ1115" s="356"/>
      <c r="CR1115" s="356"/>
      <c r="CS1115" s="356"/>
      <c r="CT1115" s="356"/>
      <c r="CU1115" s="356"/>
      <c r="CV1115" s="356"/>
      <c r="CW1115" s="356"/>
      <c r="CX1115" s="356"/>
      <c r="CY1115" s="356"/>
      <c r="CZ1115" s="356"/>
    </row>
    <row r="1116" s="912" customFormat="true" ht="17.1" customHeight="true" x14ac:dyDescent="0.2">
      <c r="A1116" s="963"/>
      <c r="B1116" s="952"/>
      <c r="C1116" s="953"/>
      <c r="D1116" s="954"/>
      <c r="E1116" s="954"/>
      <c r="F1116" s="954"/>
      <c r="G1116" s="955"/>
      <c r="H1116" s="954"/>
      <c r="I1116" s="954"/>
      <c r="J1116" s="954"/>
      <c r="K1116" s="954"/>
      <c r="L1116" s="955"/>
      <c r="M1116" s="954"/>
      <c r="N1116" s="954"/>
      <c r="O1116" s="954"/>
      <c r="P1116" s="954"/>
      <c r="Q1116" s="955"/>
      <c r="R1116" s="954"/>
      <c r="S1116" s="954"/>
      <c r="T1116" s="954"/>
      <c r="U1116" s="954"/>
      <c r="V1116" s="954"/>
      <c r="W1116" s="954"/>
      <c r="X1116" s="954"/>
      <c r="Y1116" s="954"/>
      <c r="Z1116" s="954"/>
      <c r="AA1116" s="954"/>
      <c r="AB1116" s="954"/>
      <c r="AC1116" s="954"/>
      <c r="AD1116" s="954"/>
      <c r="AE1116" s="954"/>
      <c r="AF1116" s="954"/>
      <c r="AG1116" s="954"/>
      <c r="AH1116" s="954"/>
      <c r="AI1116" s="954"/>
      <c r="AJ1116" s="954"/>
      <c r="AK1116" s="954"/>
      <c r="AL1116" s="954"/>
      <c r="AM1116" s="954"/>
      <c r="AN1116" s="954"/>
      <c r="AO1116" s="954"/>
      <c r="AP1116" s="954"/>
      <c r="AQ1116" s="954"/>
      <c r="AR1116" s="954"/>
      <c r="AS1116" s="954"/>
      <c r="AT1116" s="954"/>
      <c r="AU1116" s="954"/>
      <c r="AV1116" s="956"/>
      <c r="BA1116" s="451"/>
      <c r="BB1116" s="380"/>
      <c r="BC1116" s="451"/>
      <c r="BD1116" s="451"/>
      <c r="BE1116" s="451"/>
      <c r="BF1116" s="451"/>
      <c r="BG1116" s="451"/>
      <c r="BH1116" s="451"/>
      <c r="BI1116" s="451"/>
      <c r="BJ1116" s="451"/>
      <c r="BK1116" s="451"/>
      <c r="BL1116" s="451"/>
      <c r="BM1116" s="451"/>
      <c r="BN1116" s="451"/>
      <c r="BO1116" s="451"/>
      <c r="BP1116" s="451"/>
      <c r="BQ1116" s="451"/>
      <c r="BR1116" s="451"/>
      <c r="BS1116" s="451"/>
      <c r="BT1116" s="451"/>
      <c r="BU1116" s="451"/>
      <c r="BV1116" s="451"/>
      <c r="BW1116" s="451"/>
      <c r="BX1116" s="451"/>
      <c r="BY1116" s="451"/>
      <c r="BZ1116" s="356"/>
      <c r="CA1116" s="356"/>
      <c r="CB1116" s="356"/>
      <c r="CC1116" s="356"/>
      <c r="CD1116" s="356"/>
      <c r="CE1116" s="356"/>
      <c r="CF1116" s="356"/>
      <c r="CG1116" s="356"/>
      <c r="CH1116" s="356"/>
      <c r="CI1116" s="356"/>
      <c r="CJ1116" s="356"/>
      <c r="CK1116" s="356"/>
      <c r="CL1116" s="356"/>
      <c r="CM1116" s="356"/>
      <c r="CN1116" s="356"/>
      <c r="CO1116" s="356"/>
      <c r="CP1116" s="356"/>
      <c r="CQ1116" s="356"/>
      <c r="CR1116" s="356"/>
      <c r="CS1116" s="356"/>
      <c r="CT1116" s="356"/>
      <c r="CU1116" s="356"/>
      <c r="CV1116" s="356"/>
      <c r="CW1116" s="356"/>
      <c r="CX1116" s="356"/>
      <c r="CY1116" s="356"/>
      <c r="CZ1116" s="356"/>
    </row>
    <row r="1117" s="912" customFormat="true" ht="17.1" customHeight="true" x14ac:dyDescent="0.2">
      <c r="A1117" s="964"/>
      <c r="B1117" s="957"/>
      <c r="C1117" s="958"/>
      <c r="D1117" s="959"/>
      <c r="E1117" s="959"/>
      <c r="F1117" s="959"/>
      <c r="G1117" s="960"/>
      <c r="H1117" s="959"/>
      <c r="I1117" s="959"/>
      <c r="J1117" s="959"/>
      <c r="K1117" s="959"/>
      <c r="L1117" s="960"/>
      <c r="M1117" s="959"/>
      <c r="N1117" s="959"/>
      <c r="O1117" s="959"/>
      <c r="P1117" s="959"/>
      <c r="Q1117" s="960"/>
      <c r="R1117" s="959"/>
      <c r="S1117" s="959"/>
      <c r="T1117" s="959"/>
      <c r="U1117" s="959"/>
      <c r="V1117" s="959"/>
      <c r="W1117" s="959"/>
      <c r="X1117" s="959"/>
      <c r="Y1117" s="959"/>
      <c r="Z1117" s="959"/>
      <c r="AA1117" s="959"/>
      <c r="AB1117" s="959"/>
      <c r="AC1117" s="959"/>
      <c r="AD1117" s="959"/>
      <c r="AE1117" s="959"/>
      <c r="AF1117" s="959"/>
      <c r="AG1117" s="959"/>
      <c r="AH1117" s="959"/>
      <c r="AI1117" s="959"/>
      <c r="AJ1117" s="959"/>
      <c r="AK1117" s="959"/>
      <c r="AL1117" s="959"/>
      <c r="AM1117" s="959"/>
      <c r="AN1117" s="959"/>
      <c r="AO1117" s="959"/>
      <c r="AP1117" s="959"/>
      <c r="AQ1117" s="959"/>
      <c r="AR1117" s="959"/>
      <c r="AS1117" s="959"/>
      <c r="AT1117" s="959"/>
      <c r="AU1117" s="959"/>
      <c r="AV1117" s="961"/>
      <c r="BA1117" s="451"/>
      <c r="BB1117" s="380"/>
      <c r="BC1117" s="451"/>
      <c r="BD1117" s="451"/>
      <c r="BE1117" s="451"/>
      <c r="BF1117" s="451"/>
      <c r="BG1117" s="451"/>
      <c r="BH1117" s="451"/>
      <c r="BI1117" s="451"/>
      <c r="BJ1117" s="451"/>
      <c r="BK1117" s="451"/>
      <c r="BL1117" s="451"/>
      <c r="BM1117" s="451"/>
      <c r="BN1117" s="451"/>
      <c r="BO1117" s="451"/>
      <c r="BP1117" s="451"/>
      <c r="BQ1117" s="451"/>
      <c r="BR1117" s="451"/>
      <c r="BS1117" s="451"/>
      <c r="BT1117" s="451"/>
      <c r="BU1117" s="451"/>
      <c r="BV1117" s="451"/>
      <c r="BW1117" s="451"/>
      <c r="BX1117" s="451"/>
      <c r="BY1117" s="451"/>
      <c r="BZ1117" s="356"/>
      <c r="CA1117" s="356"/>
      <c r="CB1117" s="356"/>
      <c r="CC1117" s="356"/>
      <c r="CD1117" s="356"/>
      <c r="CE1117" s="356"/>
      <c r="CF1117" s="356"/>
      <c r="CG1117" s="356"/>
      <c r="CH1117" s="356"/>
      <c r="CI1117" s="356"/>
      <c r="CJ1117" s="356"/>
      <c r="CK1117" s="356"/>
      <c r="CL1117" s="356"/>
      <c r="CM1117" s="356"/>
      <c r="CN1117" s="356"/>
      <c r="CO1117" s="356"/>
      <c r="CP1117" s="356"/>
      <c r="CQ1117" s="356"/>
      <c r="CR1117" s="356"/>
      <c r="CS1117" s="356"/>
      <c r="CT1117" s="356"/>
      <c r="CU1117" s="356"/>
      <c r="CV1117" s="356"/>
      <c r="CW1117" s="356"/>
      <c r="CX1117" s="356"/>
      <c r="CY1117" s="356"/>
      <c r="CZ1117" s="356"/>
    </row>
    <row r="1118" s="356" customFormat="true" ht="15" customHeight="true" x14ac:dyDescent="0.2">
      <c r="BA1118" s="451"/>
      <c r="BB1118" s="380"/>
      <c r="BC1118" s="451"/>
      <c r="BD1118" s="451"/>
      <c r="BE1118" s="451"/>
      <c r="BF1118" s="451"/>
      <c r="BG1118" s="451"/>
      <c r="BH1118" s="451"/>
      <c r="BI1118" s="451"/>
      <c r="BJ1118" s="451"/>
      <c r="BK1118" s="451"/>
      <c r="BL1118" s="451"/>
      <c r="BM1118" s="451"/>
      <c r="BN1118" s="451"/>
      <c r="BO1118" s="451"/>
      <c r="BP1118" s="451"/>
      <c r="BQ1118" s="451"/>
      <c r="BR1118" s="451"/>
      <c r="BS1118" s="451"/>
      <c r="BT1118" s="451"/>
      <c r="BU1118" s="451"/>
      <c r="BV1118" s="451"/>
      <c r="BW1118" s="451"/>
      <c r="BX1118" s="451"/>
      <c r="BY1118" s="451"/>
    </row>
    <row r="1119" s="356" customFormat="true" ht="15" customHeight="true" x14ac:dyDescent="0.2">
      <c r="BA1119" s="451"/>
      <c r="BB1119" s="380"/>
      <c r="BC1119" s="451"/>
      <c r="BD1119" s="451"/>
      <c r="BE1119" s="451"/>
      <c r="BF1119" s="451"/>
      <c r="BG1119" s="451"/>
      <c r="BH1119" s="451"/>
      <c r="BI1119" s="451"/>
      <c r="BJ1119" s="451"/>
      <c r="BK1119" s="451"/>
      <c r="BL1119" s="451"/>
      <c r="BM1119" s="451"/>
      <c r="BN1119" s="451"/>
      <c r="BO1119" s="451"/>
      <c r="BP1119" s="451"/>
      <c r="BQ1119" s="451"/>
      <c r="BR1119" s="451"/>
      <c r="BS1119" s="451"/>
      <c r="BT1119" s="451"/>
      <c r="BU1119" s="451"/>
      <c r="BV1119" s="451"/>
      <c r="BW1119" s="451"/>
      <c r="BX1119" s="451"/>
      <c r="BY1119" s="451"/>
    </row>
    <row r="1120" s="356" customFormat="true" ht="15" customHeight="true" x14ac:dyDescent="0.2">
      <c r="BA1120" s="451"/>
      <c r="BB1120" s="380"/>
      <c r="BC1120" s="451"/>
      <c r="BD1120" s="451"/>
      <c r="BE1120" s="451"/>
      <c r="BF1120" s="451"/>
      <c r="BG1120" s="451"/>
      <c r="BH1120" s="451"/>
      <c r="BI1120" s="451"/>
      <c r="BJ1120" s="451"/>
      <c r="BK1120" s="451"/>
      <c r="BL1120" s="451"/>
      <c r="BM1120" s="451"/>
      <c r="BN1120" s="451"/>
      <c r="BO1120" s="451"/>
      <c r="BP1120" s="451"/>
      <c r="BQ1120" s="451"/>
      <c r="BR1120" s="451"/>
      <c r="BS1120" s="451"/>
      <c r="BT1120" s="451"/>
      <c r="BU1120" s="451"/>
      <c r="BV1120" s="451"/>
      <c r="BW1120" s="451"/>
      <c r="BX1120" s="451"/>
      <c r="BY1120" s="451"/>
    </row>
    <row r="1121" s="356" customFormat="true" ht="15" customHeight="true" x14ac:dyDescent="0.2">
      <c r="BA1121" s="451"/>
      <c r="BB1121" s="380"/>
      <c r="BC1121" s="451"/>
      <c r="BD1121" s="451"/>
      <c r="BE1121" s="451"/>
      <c r="BF1121" s="451"/>
      <c r="BG1121" s="451"/>
      <c r="BH1121" s="451"/>
      <c r="BI1121" s="451"/>
      <c r="BJ1121" s="451"/>
      <c r="BK1121" s="451"/>
      <c r="BL1121" s="451"/>
      <c r="BM1121" s="451"/>
      <c r="BN1121" s="451"/>
      <c r="BO1121" s="451"/>
      <c r="BP1121" s="451"/>
      <c r="BQ1121" s="451"/>
      <c r="BR1121" s="451"/>
      <c r="BS1121" s="451"/>
      <c r="BT1121" s="451"/>
      <c r="BU1121" s="451"/>
      <c r="BV1121" s="451"/>
      <c r="BW1121" s="451"/>
      <c r="BX1121" s="451"/>
      <c r="BY1121" s="451"/>
    </row>
    <row r="1122" s="356" customFormat="true" ht="15" customHeight="true" x14ac:dyDescent="0.2">
      <c r="BA1122" s="451"/>
      <c r="BB1122" s="380"/>
      <c r="BC1122" s="451"/>
      <c r="BD1122" s="451"/>
      <c r="BE1122" s="451"/>
      <c r="BF1122" s="451"/>
      <c r="BG1122" s="451"/>
      <c r="BH1122" s="451"/>
      <c r="BI1122" s="451"/>
      <c r="BJ1122" s="451"/>
      <c r="BK1122" s="451"/>
      <c r="BL1122" s="451"/>
      <c r="BM1122" s="451"/>
      <c r="BN1122" s="451"/>
      <c r="BO1122" s="451"/>
      <c r="BP1122" s="451"/>
      <c r="BQ1122" s="451"/>
      <c r="BR1122" s="451"/>
      <c r="BS1122" s="451"/>
      <c r="BT1122" s="451"/>
      <c r="BU1122" s="451"/>
      <c r="BV1122" s="451"/>
      <c r="BW1122" s="451"/>
      <c r="BX1122" s="451"/>
      <c r="BY1122" s="451"/>
    </row>
    <row r="1123" s="356" customFormat="true" ht="15" customHeight="true" x14ac:dyDescent="0.2">
      <c r="BA1123" s="451"/>
      <c r="BB1123" s="380"/>
      <c r="BC1123" s="451"/>
      <c r="BD1123" s="451"/>
      <c r="BE1123" s="451"/>
      <c r="BF1123" s="451"/>
      <c r="BG1123" s="451"/>
      <c r="BH1123" s="451"/>
      <c r="BI1123" s="451"/>
      <c r="BJ1123" s="451"/>
      <c r="BK1123" s="451"/>
      <c r="BL1123" s="451"/>
      <c r="BM1123" s="451"/>
      <c r="BN1123" s="451"/>
      <c r="BO1123" s="451"/>
      <c r="BP1123" s="451"/>
      <c r="BQ1123" s="451"/>
      <c r="BR1123" s="451"/>
      <c r="BS1123" s="451"/>
      <c r="BT1123" s="451"/>
      <c r="BU1123" s="451"/>
      <c r="BV1123" s="451"/>
      <c r="BW1123" s="451"/>
      <c r="BX1123" s="451"/>
      <c r="BY1123" s="451"/>
    </row>
    <row r="1124" s="356" customFormat="true" ht="15" customHeight="true" x14ac:dyDescent="0.2">
      <c r="BA1124" s="451"/>
      <c r="BB1124" s="380"/>
      <c r="BC1124" s="451"/>
      <c r="BD1124" s="451"/>
      <c r="BE1124" s="451"/>
      <c r="BF1124" s="451"/>
      <c r="BG1124" s="451"/>
      <c r="BH1124" s="451"/>
      <c r="BI1124" s="451"/>
      <c r="BJ1124" s="451"/>
      <c r="BK1124" s="451"/>
      <c r="BL1124" s="451"/>
      <c r="BM1124" s="451"/>
      <c r="BN1124" s="451"/>
      <c r="BO1124" s="451"/>
      <c r="BP1124" s="451"/>
      <c r="BQ1124" s="451"/>
      <c r="BR1124" s="451"/>
      <c r="BS1124" s="451"/>
      <c r="BT1124" s="451"/>
      <c r="BU1124" s="451"/>
      <c r="BV1124" s="451"/>
      <c r="BW1124" s="451"/>
      <c r="BX1124" s="451"/>
      <c r="BY1124" s="451"/>
    </row>
    <row r="1125" s="356" customFormat="true" ht="15" customHeight="true" x14ac:dyDescent="0.2">
      <c r="BA1125" s="451"/>
      <c r="BB1125" s="380"/>
      <c r="BC1125" s="451"/>
      <c r="BD1125" s="451"/>
      <c r="BE1125" s="451"/>
      <c r="BF1125" s="451"/>
      <c r="BG1125" s="451"/>
      <c r="BH1125" s="451"/>
      <c r="BI1125" s="451"/>
      <c r="BJ1125" s="451"/>
      <c r="BK1125" s="451"/>
      <c r="BL1125" s="451"/>
      <c r="BM1125" s="451"/>
      <c r="BN1125" s="451"/>
      <c r="BO1125" s="451"/>
      <c r="BP1125" s="451"/>
      <c r="BQ1125" s="451"/>
      <c r="BR1125" s="451"/>
      <c r="BS1125" s="451"/>
      <c r="BT1125" s="451"/>
      <c r="BU1125" s="451"/>
      <c r="BV1125" s="451"/>
      <c r="BW1125" s="451"/>
      <c r="BX1125" s="451"/>
      <c r="BY1125" s="451"/>
    </row>
    <row r="1126" s="356" customFormat="true" ht="15" customHeight="true" x14ac:dyDescent="0.2">
      <c r="BA1126" s="451"/>
      <c r="BB1126" s="380"/>
      <c r="BC1126" s="451"/>
      <c r="BD1126" s="451"/>
      <c r="BE1126" s="451"/>
      <c r="BF1126" s="451"/>
      <c r="BG1126" s="451"/>
      <c r="BH1126" s="451"/>
      <c r="BI1126" s="451"/>
      <c r="BJ1126" s="451"/>
      <c r="BK1126" s="451"/>
      <c r="BL1126" s="451"/>
      <c r="BM1126" s="451"/>
      <c r="BN1126" s="451"/>
      <c r="BO1126" s="451"/>
      <c r="BP1126" s="451"/>
      <c r="BQ1126" s="451"/>
      <c r="BR1126" s="451"/>
      <c r="BS1126" s="451"/>
      <c r="BT1126" s="451"/>
      <c r="BU1126" s="451"/>
      <c r="BV1126" s="451"/>
      <c r="BW1126" s="451"/>
      <c r="BX1126" s="451"/>
      <c r="BY1126" s="451"/>
    </row>
    <row r="1127" s="356" customFormat="true" ht="15" customHeight="true" x14ac:dyDescent="0.2">
      <c r="BA1127" s="451"/>
      <c r="BB1127" s="380"/>
      <c r="BC1127" s="451"/>
      <c r="BD1127" s="451"/>
      <c r="BE1127" s="451"/>
      <c r="BF1127" s="451"/>
      <c r="BG1127" s="451"/>
      <c r="BH1127" s="451"/>
      <c r="BI1127" s="451"/>
      <c r="BJ1127" s="451"/>
      <c r="BK1127" s="451"/>
      <c r="BL1127" s="451"/>
      <c r="BM1127" s="451"/>
      <c r="BN1127" s="451"/>
      <c r="BO1127" s="451"/>
      <c r="BP1127" s="451"/>
      <c r="BQ1127" s="451"/>
      <c r="BR1127" s="451"/>
      <c r="BS1127" s="451"/>
      <c r="BT1127" s="451"/>
      <c r="BU1127" s="451"/>
      <c r="BV1127" s="451"/>
      <c r="BW1127" s="451"/>
      <c r="BX1127" s="451"/>
      <c r="BY1127" s="451"/>
    </row>
    <row r="1128" s="356" customFormat="true" ht="15" customHeight="true" x14ac:dyDescent="0.2">
      <c r="BA1128" s="451"/>
      <c r="BB1128" s="380"/>
      <c r="BC1128" s="451"/>
      <c r="BD1128" s="451"/>
      <c r="BE1128" s="451"/>
      <c r="BF1128" s="451"/>
      <c r="BG1128" s="451"/>
      <c r="BH1128" s="451"/>
      <c r="BI1128" s="451"/>
      <c r="BJ1128" s="451"/>
      <c r="BK1128" s="451"/>
      <c r="BL1128" s="451"/>
      <c r="BM1128" s="451"/>
      <c r="BN1128" s="451"/>
      <c r="BO1128" s="451"/>
      <c r="BP1128" s="451"/>
      <c r="BQ1128" s="451"/>
      <c r="BR1128" s="451"/>
      <c r="BS1128" s="451"/>
      <c r="BT1128" s="451"/>
      <c r="BU1128" s="451"/>
      <c r="BV1128" s="451"/>
      <c r="BW1128" s="451"/>
      <c r="BX1128" s="451"/>
      <c r="BY1128" s="451"/>
    </row>
    <row r="1129" s="356" customFormat="true" ht="15" customHeight="true" x14ac:dyDescent="0.2">
      <c r="BA1129" s="451"/>
      <c r="BB1129" s="380"/>
      <c r="BC1129" s="451"/>
      <c r="BD1129" s="451"/>
      <c r="BE1129" s="451"/>
      <c r="BF1129" s="451"/>
      <c r="BG1129" s="451"/>
      <c r="BH1129" s="451"/>
      <c r="BI1129" s="451"/>
      <c r="BJ1129" s="451"/>
      <c r="BK1129" s="451"/>
      <c r="BL1129" s="451"/>
      <c r="BM1129" s="451"/>
      <c r="BN1129" s="451"/>
      <c r="BO1129" s="451"/>
      <c r="BP1129" s="451"/>
      <c r="BQ1129" s="451"/>
      <c r="BR1129" s="451"/>
      <c r="BS1129" s="451"/>
      <c r="BT1129" s="451"/>
      <c r="BU1129" s="451"/>
      <c r="BV1129" s="451"/>
      <c r="BW1129" s="451"/>
      <c r="BX1129" s="451"/>
      <c r="BY1129" s="451"/>
    </row>
    <row r="1130" s="356" customFormat="true" ht="15" customHeight="true" x14ac:dyDescent="0.2">
      <c r="BA1130" s="451"/>
      <c r="BB1130" s="380"/>
      <c r="BC1130" s="451"/>
      <c r="BD1130" s="451"/>
      <c r="BE1130" s="451"/>
      <c r="BF1130" s="451"/>
      <c r="BG1130" s="451"/>
      <c r="BH1130" s="451"/>
      <c r="BI1130" s="451"/>
      <c r="BJ1130" s="451"/>
      <c r="BK1130" s="451"/>
      <c r="BL1130" s="451"/>
      <c r="BM1130" s="451"/>
      <c r="BN1130" s="451"/>
      <c r="BO1130" s="451"/>
      <c r="BP1130" s="451"/>
      <c r="BQ1130" s="451"/>
      <c r="BR1130" s="451"/>
      <c r="BS1130" s="451"/>
      <c r="BT1130" s="451"/>
      <c r="BU1130" s="451"/>
      <c r="BV1130" s="451"/>
      <c r="BW1130" s="451"/>
      <c r="BX1130" s="451"/>
      <c r="BY1130" s="451"/>
    </row>
    <row r="1131" s="356" customFormat="true" ht="15" customHeight="true" x14ac:dyDescent="0.2">
      <c r="BA1131" s="451"/>
      <c r="BB1131" s="380"/>
      <c r="BC1131" s="451"/>
      <c r="BD1131" s="451"/>
      <c r="BE1131" s="451"/>
      <c r="BF1131" s="451"/>
      <c r="BG1131" s="451"/>
      <c r="BH1131" s="451"/>
      <c r="BI1131" s="451"/>
      <c r="BJ1131" s="451"/>
      <c r="BK1131" s="451"/>
      <c r="BL1131" s="451"/>
      <c r="BM1131" s="451"/>
      <c r="BN1131" s="451"/>
      <c r="BO1131" s="451"/>
      <c r="BP1131" s="451"/>
      <c r="BQ1131" s="451"/>
      <c r="BR1131" s="451"/>
      <c r="BS1131" s="451"/>
      <c r="BT1131" s="451"/>
      <c r="BU1131" s="451"/>
      <c r="BV1131" s="451"/>
      <c r="BW1131" s="451"/>
      <c r="BX1131" s="451"/>
      <c r="BY1131" s="451"/>
    </row>
    <row r="1132" s="356" customFormat="true" ht="15" customHeight="true" x14ac:dyDescent="0.2">
      <c r="BA1132" s="451"/>
      <c r="BB1132" s="380"/>
      <c r="BC1132" s="451"/>
      <c r="BD1132" s="451"/>
      <c r="BE1132" s="451"/>
      <c r="BF1132" s="451"/>
      <c r="BG1132" s="451"/>
      <c r="BH1132" s="451"/>
      <c r="BI1132" s="451"/>
      <c r="BJ1132" s="451"/>
      <c r="BK1132" s="451"/>
      <c r="BL1132" s="451"/>
      <c r="BM1132" s="451"/>
      <c r="BN1132" s="451"/>
      <c r="BO1132" s="451"/>
      <c r="BP1132" s="451"/>
      <c r="BQ1132" s="451"/>
      <c r="BR1132" s="451"/>
      <c r="BS1132" s="451"/>
      <c r="BT1132" s="451"/>
      <c r="BU1132" s="451"/>
      <c r="BV1132" s="451"/>
      <c r="BW1132" s="451"/>
      <c r="BX1132" s="451"/>
      <c r="BY1132" s="451"/>
    </row>
    <row r="1133" s="356" customFormat="true" ht="15" customHeight="true" x14ac:dyDescent="0.2">
      <c r="BA1133" s="451"/>
      <c r="BB1133" s="380"/>
      <c r="BC1133" s="451"/>
      <c r="BD1133" s="451"/>
      <c r="BE1133" s="451"/>
      <c r="BF1133" s="451"/>
      <c r="BG1133" s="451"/>
      <c r="BH1133" s="451"/>
      <c r="BI1133" s="451"/>
      <c r="BJ1133" s="451"/>
      <c r="BK1133" s="451"/>
      <c r="BL1133" s="451"/>
      <c r="BM1133" s="451"/>
      <c r="BN1133" s="451"/>
      <c r="BO1133" s="451"/>
      <c r="BP1133" s="451"/>
      <c r="BQ1133" s="451"/>
      <c r="BR1133" s="451"/>
      <c r="BS1133" s="451"/>
      <c r="BT1133" s="451"/>
      <c r="BU1133" s="451"/>
      <c r="BV1133" s="451"/>
      <c r="BW1133" s="451"/>
      <c r="BX1133" s="451"/>
      <c r="BY1133" s="451"/>
    </row>
    <row r="1134" s="356" customFormat="true" ht="15" customHeight="true" x14ac:dyDescent="0.2">
      <c r="BA1134" s="451"/>
      <c r="BB1134" s="380"/>
      <c r="BC1134" s="451"/>
      <c r="BD1134" s="451"/>
      <c r="BE1134" s="451"/>
      <c r="BF1134" s="451"/>
      <c r="BG1134" s="451"/>
      <c r="BH1134" s="451"/>
      <c r="BI1134" s="451"/>
      <c r="BJ1134" s="451"/>
      <c r="BK1134" s="451"/>
      <c r="BL1134" s="451"/>
      <c r="BM1134" s="451"/>
      <c r="BN1134" s="451"/>
      <c r="BO1134" s="451"/>
      <c r="BP1134" s="451"/>
      <c r="BQ1134" s="451"/>
      <c r="BR1134" s="451"/>
      <c r="BS1134" s="451"/>
      <c r="BT1134" s="451"/>
      <c r="BU1134" s="451"/>
      <c r="BV1134" s="451"/>
      <c r="BW1134" s="451"/>
      <c r="BX1134" s="451"/>
      <c r="BY1134" s="451"/>
    </row>
    <row r="1135" s="356" customFormat="true" ht="15" customHeight="true" x14ac:dyDescent="0.2">
      <c r="BA1135" s="451"/>
      <c r="BB1135" s="380"/>
      <c r="BC1135" s="451"/>
      <c r="BD1135" s="451"/>
      <c r="BE1135" s="451"/>
      <c r="BF1135" s="451"/>
      <c r="BG1135" s="451"/>
      <c r="BH1135" s="451"/>
      <c r="BI1135" s="451"/>
      <c r="BJ1135" s="451"/>
      <c r="BK1135" s="451"/>
      <c r="BL1135" s="451"/>
      <c r="BM1135" s="451"/>
      <c r="BN1135" s="451"/>
      <c r="BO1135" s="451"/>
      <c r="BP1135" s="451"/>
      <c r="BQ1135" s="451"/>
      <c r="BR1135" s="451"/>
      <c r="BS1135" s="451"/>
      <c r="BT1135" s="451"/>
      <c r="BU1135" s="451"/>
      <c r="BV1135" s="451"/>
      <c r="BW1135" s="451"/>
      <c r="BX1135" s="451"/>
      <c r="BY1135" s="451"/>
    </row>
    <row r="1136" s="356" customFormat="true" ht="15" customHeight="true" x14ac:dyDescent="0.2">
      <c r="BA1136" s="451"/>
      <c r="BB1136" s="380"/>
      <c r="BC1136" s="451"/>
      <c r="BD1136" s="451"/>
      <c r="BE1136" s="451"/>
      <c r="BF1136" s="451"/>
      <c r="BG1136" s="451"/>
      <c r="BH1136" s="451"/>
      <c r="BI1136" s="451"/>
      <c r="BJ1136" s="451"/>
      <c r="BK1136" s="451"/>
      <c r="BL1136" s="451"/>
      <c r="BM1136" s="451"/>
      <c r="BN1136" s="451"/>
      <c r="BO1136" s="451"/>
      <c r="BP1136" s="451"/>
      <c r="BQ1136" s="451"/>
      <c r="BR1136" s="451"/>
      <c r="BS1136" s="451"/>
      <c r="BT1136" s="451"/>
      <c r="BU1136" s="451"/>
      <c r="BV1136" s="451"/>
      <c r="BW1136" s="451"/>
      <c r="BX1136" s="451"/>
      <c r="BY1136" s="451"/>
    </row>
    <row r="1137" s="356" customFormat="true" ht="15" customHeight="true" x14ac:dyDescent="0.2">
      <c r="BA1137" s="451"/>
      <c r="BB1137" s="380"/>
      <c r="BC1137" s="451"/>
      <c r="BD1137" s="451"/>
      <c r="BE1137" s="451"/>
      <c r="BF1137" s="451"/>
      <c r="BG1137" s="451"/>
      <c r="BH1137" s="451"/>
      <c r="BI1137" s="451"/>
      <c r="BJ1137" s="451"/>
      <c r="BK1137" s="451"/>
      <c r="BL1137" s="451"/>
      <c r="BM1137" s="451"/>
      <c r="BN1137" s="451"/>
      <c r="BO1137" s="451"/>
      <c r="BP1137" s="451"/>
      <c r="BQ1137" s="451"/>
      <c r="BR1137" s="451"/>
      <c r="BS1137" s="451"/>
      <c r="BT1137" s="451"/>
      <c r="BU1137" s="451"/>
      <c r="BV1137" s="451"/>
      <c r="BW1137" s="451"/>
      <c r="BX1137" s="451"/>
      <c r="BY1137" s="451"/>
    </row>
    <row r="1138" s="356" customFormat="true" ht="15" customHeight="true" x14ac:dyDescent="0.2">
      <c r="BA1138" s="451"/>
      <c r="BB1138" s="380"/>
      <c r="BC1138" s="451"/>
      <c r="BD1138" s="451"/>
      <c r="BE1138" s="451"/>
      <c r="BF1138" s="451"/>
      <c r="BG1138" s="451"/>
      <c r="BH1138" s="451"/>
      <c r="BI1138" s="451"/>
      <c r="BJ1138" s="451"/>
      <c r="BK1138" s="451"/>
      <c r="BL1138" s="451"/>
      <c r="BM1138" s="451"/>
      <c r="BN1138" s="451"/>
      <c r="BO1138" s="451"/>
      <c r="BP1138" s="451"/>
      <c r="BQ1138" s="451"/>
      <c r="BR1138" s="451"/>
      <c r="BS1138" s="451"/>
      <c r="BT1138" s="451"/>
      <c r="BU1138" s="451"/>
      <c r="BV1138" s="451"/>
      <c r="BW1138" s="451"/>
      <c r="BX1138" s="451"/>
      <c r="BY1138" s="451"/>
    </row>
    <row r="1139" s="356" customFormat="true" ht="15" customHeight="true" x14ac:dyDescent="0.2">
      <c r="BA1139" s="451"/>
      <c r="BB1139" s="380"/>
      <c r="BC1139" s="451"/>
      <c r="BD1139" s="451"/>
      <c r="BE1139" s="451"/>
      <c r="BF1139" s="451"/>
      <c r="BG1139" s="451"/>
      <c r="BH1139" s="451"/>
      <c r="BI1139" s="451"/>
      <c r="BJ1139" s="451"/>
      <c r="BK1139" s="451"/>
      <c r="BL1139" s="451"/>
      <c r="BM1139" s="451"/>
      <c r="BN1139" s="451"/>
      <c r="BO1139" s="451"/>
      <c r="BP1139" s="451"/>
      <c r="BQ1139" s="451"/>
      <c r="BR1139" s="451"/>
      <c r="BS1139" s="451"/>
      <c r="BT1139" s="451"/>
      <c r="BU1139" s="451"/>
      <c r="BV1139" s="451"/>
      <c r="BW1139" s="451"/>
      <c r="BX1139" s="451"/>
      <c r="BY1139" s="451"/>
    </row>
    <row r="1140" s="356" customFormat="true" ht="15" customHeight="true" x14ac:dyDescent="0.2">
      <c r="BA1140" s="451"/>
      <c r="BB1140" s="380"/>
      <c r="BC1140" s="451"/>
      <c r="BD1140" s="451"/>
      <c r="BE1140" s="451"/>
      <c r="BF1140" s="451"/>
      <c r="BG1140" s="451"/>
      <c r="BH1140" s="451"/>
      <c r="BI1140" s="451"/>
      <c r="BJ1140" s="451"/>
      <c r="BK1140" s="451"/>
      <c r="BL1140" s="451"/>
      <c r="BM1140" s="451"/>
      <c r="BN1140" s="451"/>
      <c r="BO1140" s="451"/>
      <c r="BP1140" s="451"/>
      <c r="BQ1140" s="451"/>
      <c r="BR1140" s="451"/>
      <c r="BS1140" s="451"/>
      <c r="BT1140" s="451"/>
      <c r="BU1140" s="451"/>
      <c r="BV1140" s="451"/>
      <c r="BW1140" s="451"/>
      <c r="BX1140" s="451"/>
      <c r="BY1140" s="451"/>
    </row>
    <row r="1141" s="356" customFormat="true" ht="15" customHeight="true" x14ac:dyDescent="0.2">
      <c r="BA1141" s="451"/>
      <c r="BB1141" s="380"/>
      <c r="BC1141" s="451"/>
      <c r="BD1141" s="451"/>
      <c r="BE1141" s="451"/>
      <c r="BF1141" s="451"/>
      <c r="BG1141" s="451"/>
      <c r="BH1141" s="451"/>
      <c r="BI1141" s="451"/>
      <c r="BJ1141" s="451"/>
      <c r="BK1141" s="451"/>
      <c r="BL1141" s="451"/>
      <c r="BM1141" s="451"/>
      <c r="BN1141" s="451"/>
      <c r="BO1141" s="451"/>
      <c r="BP1141" s="451"/>
      <c r="BQ1141" s="451"/>
      <c r="BR1141" s="451"/>
      <c r="BS1141" s="451"/>
      <c r="BT1141" s="451"/>
      <c r="BU1141" s="451"/>
      <c r="BV1141" s="451"/>
      <c r="BW1141" s="451"/>
      <c r="BX1141" s="451"/>
      <c r="BY1141" s="451"/>
    </row>
    <row r="1142" s="356" customFormat="true" ht="15" customHeight="true" x14ac:dyDescent="0.2">
      <c r="BA1142" s="451"/>
      <c r="BB1142" s="380"/>
      <c r="BC1142" s="451"/>
      <c r="BD1142" s="451"/>
      <c r="BE1142" s="451"/>
      <c r="BF1142" s="451"/>
      <c r="BG1142" s="451"/>
      <c r="BH1142" s="451"/>
      <c r="BI1142" s="451"/>
      <c r="BJ1142" s="451"/>
      <c r="BK1142" s="451"/>
      <c r="BL1142" s="451"/>
      <c r="BM1142" s="451"/>
      <c r="BN1142" s="451"/>
      <c r="BO1142" s="451"/>
      <c r="BP1142" s="451"/>
      <c r="BQ1142" s="451"/>
      <c r="BR1142" s="451"/>
      <c r="BS1142" s="451"/>
      <c r="BT1142" s="451"/>
      <c r="BU1142" s="451"/>
      <c r="BV1142" s="451"/>
      <c r="BW1142" s="451"/>
      <c r="BX1142" s="451"/>
      <c r="BY1142" s="451"/>
    </row>
    <row r="1143" s="356" customFormat="true" ht="15" customHeight="true" x14ac:dyDescent="0.2">
      <c r="BA1143" s="451"/>
      <c r="BB1143" s="380"/>
      <c r="BC1143" s="451"/>
      <c r="BD1143" s="451"/>
      <c r="BE1143" s="451"/>
      <c r="BF1143" s="451"/>
      <c r="BG1143" s="451"/>
      <c r="BH1143" s="451"/>
      <c r="BI1143" s="451"/>
      <c r="BJ1143" s="451"/>
      <c r="BK1143" s="451"/>
      <c r="BL1143" s="451"/>
      <c r="BM1143" s="451"/>
      <c r="BN1143" s="451"/>
      <c r="BO1143" s="451"/>
      <c r="BP1143" s="451"/>
      <c r="BQ1143" s="451"/>
      <c r="BR1143" s="451"/>
      <c r="BS1143" s="451"/>
      <c r="BT1143" s="451"/>
      <c r="BU1143" s="451"/>
      <c r="BV1143" s="451"/>
      <c r="BW1143" s="451"/>
      <c r="BX1143" s="451"/>
      <c r="BY1143" s="451"/>
    </row>
    <row r="1144" s="356" customFormat="true" ht="15" customHeight="true" x14ac:dyDescent="0.2">
      <c r="BA1144" s="451"/>
      <c r="BB1144" s="380"/>
      <c r="BC1144" s="451"/>
      <c r="BD1144" s="451"/>
      <c r="BE1144" s="451"/>
      <c r="BF1144" s="451"/>
      <c r="BG1144" s="451"/>
      <c r="BH1144" s="451"/>
      <c r="BI1144" s="451"/>
      <c r="BJ1144" s="451"/>
      <c r="BK1144" s="451"/>
      <c r="BL1144" s="451"/>
      <c r="BM1144" s="451"/>
      <c r="BN1144" s="451"/>
      <c r="BO1144" s="451"/>
      <c r="BP1144" s="451"/>
      <c r="BQ1144" s="451"/>
      <c r="BR1144" s="451"/>
      <c r="BS1144" s="451"/>
      <c r="BT1144" s="451"/>
      <c r="BU1144" s="451"/>
      <c r="BV1144" s="451"/>
      <c r="BW1144" s="451"/>
      <c r="BX1144" s="451"/>
      <c r="BY1144" s="451"/>
    </row>
    <row r="1145" s="356" customFormat="true" ht="15" customHeight="true" x14ac:dyDescent="0.2">
      <c r="BA1145" s="451"/>
      <c r="BB1145" s="380"/>
      <c r="BC1145" s="451"/>
      <c r="BD1145" s="451"/>
      <c r="BE1145" s="451"/>
      <c r="BF1145" s="451"/>
      <c r="BG1145" s="451"/>
      <c r="BH1145" s="451"/>
      <c r="BI1145" s="451"/>
      <c r="BJ1145" s="451"/>
      <c r="BK1145" s="451"/>
      <c r="BL1145" s="451"/>
      <c r="BM1145" s="451"/>
      <c r="BN1145" s="451"/>
      <c r="BO1145" s="451"/>
      <c r="BP1145" s="451"/>
      <c r="BQ1145" s="451"/>
      <c r="BR1145" s="451"/>
      <c r="BS1145" s="451"/>
      <c r="BT1145" s="451"/>
      <c r="BU1145" s="451"/>
      <c r="BV1145" s="451"/>
      <c r="BW1145" s="451"/>
      <c r="BX1145" s="451"/>
      <c r="BY1145" s="451"/>
    </row>
    <row r="1146" s="356" customFormat="true" ht="15" customHeight="true" x14ac:dyDescent="0.2">
      <c r="BA1146" s="451"/>
      <c r="BB1146" s="380"/>
      <c r="BC1146" s="451"/>
      <c r="BD1146" s="451"/>
      <c r="BE1146" s="451"/>
      <c r="BF1146" s="451"/>
      <c r="BG1146" s="451"/>
      <c r="BH1146" s="451"/>
      <c r="BI1146" s="451"/>
      <c r="BJ1146" s="451"/>
      <c r="BK1146" s="451"/>
      <c r="BL1146" s="451"/>
      <c r="BM1146" s="451"/>
      <c r="BN1146" s="451"/>
      <c r="BO1146" s="451"/>
      <c r="BP1146" s="451"/>
      <c r="BQ1146" s="451"/>
      <c r="BR1146" s="451"/>
      <c r="BS1146" s="451"/>
      <c r="BT1146" s="451"/>
      <c r="BU1146" s="451"/>
      <c r="BV1146" s="451"/>
      <c r="BW1146" s="451"/>
      <c r="BX1146" s="451"/>
      <c r="BY1146" s="451"/>
    </row>
    <row r="1147" s="356" customFormat="true" ht="15" customHeight="true" x14ac:dyDescent="0.2">
      <c r="BA1147" s="451"/>
      <c r="BB1147" s="380"/>
      <c r="BC1147" s="451"/>
      <c r="BD1147" s="451"/>
      <c r="BE1147" s="451"/>
      <c r="BF1147" s="451"/>
      <c r="BG1147" s="451"/>
      <c r="BH1147" s="451"/>
      <c r="BI1147" s="451"/>
      <c r="BJ1147" s="451"/>
      <c r="BK1147" s="451"/>
      <c r="BL1147" s="451"/>
      <c r="BM1147" s="451"/>
      <c r="BN1147" s="451"/>
      <c r="BO1147" s="451"/>
      <c r="BP1147" s="451"/>
      <c r="BQ1147" s="451"/>
      <c r="BR1147" s="451"/>
      <c r="BS1147" s="451"/>
      <c r="BT1147" s="451"/>
      <c r="BU1147" s="451"/>
      <c r="BV1147" s="451"/>
      <c r="BW1147" s="451"/>
      <c r="BX1147" s="451"/>
      <c r="BY1147" s="451"/>
    </row>
    <row r="1148" s="356" customFormat="true" ht="15" customHeight="true" x14ac:dyDescent="0.2">
      <c r="BA1148" s="451"/>
      <c r="BB1148" s="380"/>
      <c r="BC1148" s="451"/>
      <c r="BD1148" s="451"/>
      <c r="BE1148" s="451"/>
      <c r="BF1148" s="451"/>
      <c r="BG1148" s="451"/>
      <c r="BH1148" s="451"/>
      <c r="BI1148" s="451"/>
      <c r="BJ1148" s="451"/>
      <c r="BK1148" s="451"/>
      <c r="BL1148" s="451"/>
      <c r="BM1148" s="451"/>
      <c r="BN1148" s="451"/>
      <c r="BO1148" s="451"/>
      <c r="BP1148" s="451"/>
      <c r="BQ1148" s="451"/>
      <c r="BR1148" s="451"/>
      <c r="BS1148" s="451"/>
      <c r="BT1148" s="451"/>
      <c r="BU1148" s="451"/>
      <c r="BV1148" s="451"/>
      <c r="BW1148" s="451"/>
      <c r="BX1148" s="451"/>
      <c r="BY1148" s="451"/>
    </row>
    <row r="1149" s="356" customFormat="true" ht="15" customHeight="true" x14ac:dyDescent="0.2">
      <c r="BA1149" s="451"/>
      <c r="BB1149" s="380"/>
      <c r="BC1149" s="451"/>
      <c r="BD1149" s="451"/>
      <c r="BE1149" s="451"/>
      <c r="BF1149" s="451"/>
      <c r="BG1149" s="451"/>
      <c r="BH1149" s="451"/>
      <c r="BI1149" s="451"/>
      <c r="BJ1149" s="451"/>
      <c r="BK1149" s="451"/>
      <c r="BL1149" s="451"/>
      <c r="BM1149" s="451"/>
      <c r="BN1149" s="451"/>
      <c r="BO1149" s="451"/>
      <c r="BP1149" s="451"/>
      <c r="BQ1149" s="451"/>
      <c r="BR1149" s="451"/>
      <c r="BS1149" s="451"/>
      <c r="BT1149" s="451"/>
      <c r="BU1149" s="451"/>
      <c r="BV1149" s="451"/>
      <c r="BW1149" s="451"/>
      <c r="BX1149" s="451"/>
      <c r="BY1149" s="451"/>
    </row>
    <row r="1150" s="356" customFormat="true" ht="15" customHeight="true" x14ac:dyDescent="0.2">
      <c r="BA1150" s="451"/>
      <c r="BB1150" s="380"/>
      <c r="BC1150" s="451"/>
      <c r="BD1150" s="451"/>
      <c r="BE1150" s="451"/>
      <c r="BF1150" s="451"/>
      <c r="BG1150" s="451"/>
      <c r="BH1150" s="451"/>
      <c r="BI1150" s="451"/>
      <c r="BJ1150" s="451"/>
      <c r="BK1150" s="451"/>
      <c r="BL1150" s="451"/>
      <c r="BM1150" s="451"/>
      <c r="BN1150" s="451"/>
      <c r="BO1150" s="451"/>
      <c r="BP1150" s="451"/>
      <c r="BQ1150" s="451"/>
      <c r="BR1150" s="451"/>
      <c r="BS1150" s="451"/>
      <c r="BT1150" s="451"/>
      <c r="BU1150" s="451"/>
      <c r="BV1150" s="451"/>
      <c r="BW1150" s="451"/>
      <c r="BX1150" s="451"/>
      <c r="BY1150" s="451"/>
    </row>
    <row r="1151" s="356" customFormat="true" ht="15" customHeight="true" x14ac:dyDescent="0.2">
      <c r="BA1151" s="451"/>
      <c r="BB1151" s="380"/>
      <c r="BC1151" s="451"/>
      <c r="BD1151" s="451"/>
      <c r="BE1151" s="451"/>
      <c r="BF1151" s="451"/>
      <c r="BG1151" s="451"/>
      <c r="BH1151" s="451"/>
      <c r="BI1151" s="451"/>
      <c r="BJ1151" s="451"/>
      <c r="BK1151" s="451"/>
      <c r="BL1151" s="451"/>
      <c r="BM1151" s="451"/>
      <c r="BN1151" s="451"/>
      <c r="BO1151" s="451"/>
      <c r="BP1151" s="451"/>
      <c r="BQ1151" s="451"/>
      <c r="BR1151" s="451"/>
      <c r="BS1151" s="451"/>
      <c r="BT1151" s="451"/>
      <c r="BU1151" s="451"/>
      <c r="BV1151" s="451"/>
      <c r="BW1151" s="451"/>
      <c r="BX1151" s="451"/>
      <c r="BY1151" s="451"/>
    </row>
    <row r="1152" s="356" customFormat="true" ht="15" customHeight="true" x14ac:dyDescent="0.2">
      <c r="BA1152" s="451"/>
      <c r="BB1152" s="380"/>
      <c r="BC1152" s="451"/>
      <c r="BD1152" s="451"/>
      <c r="BE1152" s="451"/>
      <c r="BF1152" s="451"/>
      <c r="BG1152" s="451"/>
      <c r="BH1152" s="451"/>
      <c r="BI1152" s="451"/>
      <c r="BJ1152" s="451"/>
      <c r="BK1152" s="451"/>
      <c r="BL1152" s="451"/>
      <c r="BM1152" s="451"/>
      <c r="BN1152" s="451"/>
      <c r="BO1152" s="451"/>
      <c r="BP1152" s="451"/>
      <c r="BQ1152" s="451"/>
      <c r="BR1152" s="451"/>
      <c r="BS1152" s="451"/>
      <c r="BT1152" s="451"/>
      <c r="BU1152" s="451"/>
      <c r="BV1152" s="451"/>
      <c r="BW1152" s="451"/>
      <c r="BX1152" s="451"/>
      <c r="BY1152" s="451"/>
    </row>
    <row r="1153" s="356" customFormat="true" ht="15" customHeight="true" x14ac:dyDescent="0.2">
      <c r="BA1153" s="451"/>
      <c r="BB1153" s="380"/>
      <c r="BC1153" s="451"/>
      <c r="BD1153" s="451"/>
      <c r="BE1153" s="451"/>
      <c r="BF1153" s="451"/>
      <c r="BG1153" s="451"/>
      <c r="BH1153" s="451"/>
      <c r="BI1153" s="451"/>
      <c r="BJ1153" s="451"/>
      <c r="BK1153" s="451"/>
      <c r="BL1153" s="451"/>
      <c r="BM1153" s="451"/>
      <c r="BN1153" s="451"/>
      <c r="BO1153" s="451"/>
      <c r="BP1153" s="451"/>
      <c r="BQ1153" s="451"/>
      <c r="BR1153" s="451"/>
      <c r="BS1153" s="451"/>
      <c r="BT1153" s="451"/>
      <c r="BU1153" s="451"/>
      <c r="BV1153" s="451"/>
      <c r="BW1153" s="451"/>
      <c r="BX1153" s="451"/>
      <c r="BY1153" s="451"/>
    </row>
    <row r="1154" s="356" customFormat="true" ht="15" customHeight="true" x14ac:dyDescent="0.2">
      <c r="BA1154" s="451"/>
      <c r="BB1154" s="380"/>
      <c r="BC1154" s="451"/>
      <c r="BD1154" s="451"/>
      <c r="BE1154" s="451"/>
      <c r="BF1154" s="451"/>
      <c r="BG1154" s="451"/>
      <c r="BH1154" s="451"/>
      <c r="BI1154" s="451"/>
      <c r="BJ1154" s="451"/>
      <c r="BK1154" s="451"/>
      <c r="BL1154" s="451"/>
      <c r="BM1154" s="451"/>
      <c r="BN1154" s="451"/>
      <c r="BO1154" s="451"/>
      <c r="BP1154" s="451"/>
      <c r="BQ1154" s="451"/>
      <c r="BR1154" s="451"/>
      <c r="BS1154" s="451"/>
      <c r="BT1154" s="451"/>
      <c r="BU1154" s="451"/>
      <c r="BV1154" s="451"/>
      <c r="BW1154" s="451"/>
      <c r="BX1154" s="451"/>
      <c r="BY1154" s="451"/>
    </row>
    <row r="1155" s="356" customFormat="true" ht="15" customHeight="true" x14ac:dyDescent="0.2">
      <c r="BA1155" s="451"/>
      <c r="BB1155" s="380"/>
      <c r="BC1155" s="451"/>
      <c r="BD1155" s="451"/>
      <c r="BE1155" s="451"/>
      <c r="BF1155" s="451"/>
      <c r="BG1155" s="451"/>
      <c r="BH1155" s="451"/>
      <c r="BI1155" s="451"/>
      <c r="BJ1155" s="451"/>
      <c r="BK1155" s="451"/>
      <c r="BL1155" s="451"/>
      <c r="BM1155" s="451"/>
      <c r="BN1155" s="451"/>
      <c r="BO1155" s="451"/>
      <c r="BP1155" s="451"/>
      <c r="BQ1155" s="451"/>
      <c r="BR1155" s="451"/>
      <c r="BS1155" s="451"/>
      <c r="BT1155" s="451"/>
      <c r="BU1155" s="451"/>
      <c r="BV1155" s="451"/>
      <c r="BW1155" s="451"/>
      <c r="BX1155" s="451"/>
      <c r="BY1155" s="451"/>
    </row>
    <row r="1156" s="356" customFormat="true" ht="15" customHeight="true" x14ac:dyDescent="0.2">
      <c r="BA1156" s="451"/>
      <c r="BB1156" s="380"/>
      <c r="BC1156" s="451"/>
      <c r="BD1156" s="451"/>
      <c r="BE1156" s="451"/>
      <c r="BF1156" s="451"/>
      <c r="BG1156" s="451"/>
      <c r="BH1156" s="451"/>
      <c r="BI1156" s="451"/>
      <c r="BJ1156" s="451"/>
      <c r="BK1156" s="451"/>
      <c r="BL1156" s="451"/>
      <c r="BM1156" s="451"/>
      <c r="BN1156" s="451"/>
      <c r="BO1156" s="451"/>
      <c r="BP1156" s="451"/>
      <c r="BQ1156" s="451"/>
      <c r="BR1156" s="451"/>
      <c r="BS1156" s="451"/>
      <c r="BT1156" s="451"/>
      <c r="BU1156" s="451"/>
      <c r="BV1156" s="451"/>
      <c r="BW1156" s="451"/>
      <c r="BX1156" s="451"/>
      <c r="BY1156" s="451"/>
    </row>
    <row r="1157" s="356" customFormat="true" ht="15" customHeight="true" x14ac:dyDescent="0.2">
      <c r="BA1157" s="451"/>
      <c r="BB1157" s="380"/>
      <c r="BC1157" s="451"/>
      <c r="BD1157" s="451"/>
      <c r="BE1157" s="451"/>
      <c r="BF1157" s="451"/>
      <c r="BG1157" s="451"/>
      <c r="BH1157" s="451"/>
      <c r="BI1157" s="451"/>
      <c r="BJ1157" s="451"/>
      <c r="BK1157" s="451"/>
      <c r="BL1157" s="451"/>
      <c r="BM1157" s="451"/>
      <c r="BN1157" s="451"/>
      <c r="BO1157" s="451"/>
      <c r="BP1157" s="451"/>
      <c r="BQ1157" s="451"/>
      <c r="BR1157" s="451"/>
      <c r="BS1157" s="451"/>
      <c r="BT1157" s="451"/>
      <c r="BU1157" s="451"/>
      <c r="BV1157" s="451"/>
      <c r="BW1157" s="451"/>
      <c r="BX1157" s="451"/>
      <c r="BY1157" s="451"/>
    </row>
    <row r="1158" s="356" customFormat="true" ht="15" customHeight="true" x14ac:dyDescent="0.2">
      <c r="BA1158" s="451"/>
      <c r="BB1158" s="380"/>
      <c r="BC1158" s="451"/>
      <c r="BD1158" s="451"/>
      <c r="BE1158" s="451"/>
      <c r="BF1158" s="451"/>
      <c r="BG1158" s="451"/>
      <c r="BH1158" s="451"/>
      <c r="BI1158" s="451"/>
      <c r="BJ1158" s="451"/>
      <c r="BK1158" s="451"/>
      <c r="BL1158" s="451"/>
      <c r="BM1158" s="451"/>
      <c r="BN1158" s="451"/>
      <c r="BO1158" s="451"/>
      <c r="BP1158" s="451"/>
      <c r="BQ1158" s="451"/>
      <c r="BR1158" s="451"/>
      <c r="BS1158" s="451"/>
      <c r="BT1158" s="451"/>
      <c r="BU1158" s="451"/>
      <c r="BV1158" s="451"/>
      <c r="BW1158" s="451"/>
      <c r="BX1158" s="451"/>
      <c r="BY1158" s="451"/>
    </row>
    <row r="1159" s="356" customFormat="true" ht="15" customHeight="true" x14ac:dyDescent="0.2">
      <c r="BA1159" s="451"/>
      <c r="BB1159" s="380"/>
      <c r="BC1159" s="451"/>
      <c r="BD1159" s="451"/>
      <c r="BE1159" s="451"/>
      <c r="BF1159" s="451"/>
      <c r="BG1159" s="451"/>
      <c r="BH1159" s="451"/>
      <c r="BI1159" s="451"/>
      <c r="BJ1159" s="451"/>
      <c r="BK1159" s="451"/>
      <c r="BL1159" s="451"/>
      <c r="BM1159" s="451"/>
      <c r="BN1159" s="451"/>
      <c r="BO1159" s="451"/>
      <c r="BP1159" s="451"/>
      <c r="BQ1159" s="451"/>
      <c r="BR1159" s="451"/>
      <c r="BS1159" s="451"/>
      <c r="BT1159" s="451"/>
      <c r="BU1159" s="451"/>
      <c r="BV1159" s="451"/>
      <c r="BW1159" s="451"/>
      <c r="BX1159" s="451"/>
      <c r="BY1159" s="451"/>
    </row>
    <row r="1160" s="356" customFormat="true" ht="15" customHeight="true" x14ac:dyDescent="0.2">
      <c r="BA1160" s="451"/>
      <c r="BB1160" s="380"/>
      <c r="BC1160" s="451"/>
      <c r="BD1160" s="451"/>
      <c r="BE1160" s="451"/>
      <c r="BF1160" s="451"/>
      <c r="BG1160" s="451"/>
      <c r="BH1160" s="451"/>
      <c r="BI1160" s="451"/>
      <c r="BJ1160" s="451"/>
      <c r="BK1160" s="451"/>
      <c r="BL1160" s="451"/>
      <c r="BM1160" s="451"/>
      <c r="BN1160" s="451"/>
      <c r="BO1160" s="451"/>
      <c r="BP1160" s="451"/>
      <c r="BQ1160" s="451"/>
      <c r="BR1160" s="451"/>
      <c r="BS1160" s="451"/>
      <c r="BT1160" s="451"/>
      <c r="BU1160" s="451"/>
      <c r="BV1160" s="451"/>
      <c r="BW1160" s="451"/>
      <c r="BX1160" s="451"/>
      <c r="BY1160" s="451"/>
    </row>
    <row r="1161" s="356" customFormat="true" ht="15" customHeight="true" x14ac:dyDescent="0.2">
      <c r="BA1161" s="451"/>
      <c r="BB1161" s="380"/>
      <c r="BC1161" s="451"/>
      <c r="BD1161" s="451"/>
      <c r="BE1161" s="451"/>
      <c r="BF1161" s="451"/>
      <c r="BG1161" s="451"/>
      <c r="BH1161" s="451"/>
      <c r="BI1161" s="451"/>
      <c r="BJ1161" s="451"/>
      <c r="BK1161" s="451"/>
      <c r="BL1161" s="451"/>
      <c r="BM1161" s="451"/>
      <c r="BN1161" s="451"/>
      <c r="BO1161" s="451"/>
      <c r="BP1161" s="451"/>
      <c r="BQ1161" s="451"/>
      <c r="BR1161" s="451"/>
      <c r="BS1161" s="451"/>
      <c r="BT1161" s="451"/>
      <c r="BU1161" s="451"/>
      <c r="BV1161" s="451"/>
      <c r="BW1161" s="451"/>
      <c r="BX1161" s="451"/>
      <c r="BY1161" s="451"/>
    </row>
    <row r="1162" s="356" customFormat="true" ht="15" customHeight="true" x14ac:dyDescent="0.2">
      <c r="BA1162" s="451"/>
      <c r="BB1162" s="380"/>
      <c r="BC1162" s="451"/>
      <c r="BD1162" s="451"/>
      <c r="BE1162" s="451"/>
      <c r="BF1162" s="451"/>
      <c r="BG1162" s="451"/>
      <c r="BH1162" s="451"/>
      <c r="BI1162" s="451"/>
      <c r="BJ1162" s="451"/>
      <c r="BK1162" s="451"/>
      <c r="BL1162" s="451"/>
      <c r="BM1162" s="451"/>
      <c r="BN1162" s="451"/>
      <c r="BO1162" s="451"/>
      <c r="BP1162" s="451"/>
      <c r="BQ1162" s="451"/>
      <c r="BR1162" s="451"/>
      <c r="BS1162" s="451"/>
      <c r="BT1162" s="451"/>
      <c r="BU1162" s="451"/>
      <c r="BV1162" s="451"/>
      <c r="BW1162" s="451"/>
      <c r="BX1162" s="451"/>
      <c r="BY1162" s="451"/>
    </row>
    <row r="1163" s="356" customFormat="true" ht="15" customHeight="true" x14ac:dyDescent="0.2">
      <c r="BA1163" s="451"/>
      <c r="BB1163" s="380"/>
      <c r="BC1163" s="451"/>
      <c r="BD1163" s="451"/>
      <c r="BE1163" s="451"/>
      <c r="BF1163" s="451"/>
      <c r="BG1163" s="451"/>
      <c r="BH1163" s="451"/>
      <c r="BI1163" s="451"/>
      <c r="BJ1163" s="451"/>
      <c r="BK1163" s="451"/>
      <c r="BL1163" s="451"/>
      <c r="BM1163" s="451"/>
      <c r="BN1163" s="451"/>
      <c r="BO1163" s="451"/>
      <c r="BP1163" s="451"/>
      <c r="BQ1163" s="451"/>
      <c r="BR1163" s="451"/>
      <c r="BS1163" s="451"/>
      <c r="BT1163" s="451"/>
      <c r="BU1163" s="451"/>
      <c r="BV1163" s="451"/>
      <c r="BW1163" s="451"/>
      <c r="BX1163" s="451"/>
      <c r="BY1163" s="451"/>
    </row>
    <row r="1164" s="356" customFormat="true" ht="15" customHeight="true" x14ac:dyDescent="0.2">
      <c r="BA1164" s="451"/>
      <c r="BB1164" s="380"/>
      <c r="BC1164" s="451"/>
      <c r="BD1164" s="451"/>
      <c r="BE1164" s="451"/>
      <c r="BF1164" s="451"/>
      <c r="BG1164" s="451"/>
      <c r="BH1164" s="451"/>
      <c r="BI1164" s="451"/>
      <c r="BJ1164" s="451"/>
      <c r="BK1164" s="451"/>
      <c r="BL1164" s="451"/>
      <c r="BM1164" s="451"/>
      <c r="BN1164" s="451"/>
      <c r="BO1164" s="451"/>
      <c r="BP1164" s="451"/>
      <c r="BQ1164" s="451"/>
      <c r="BR1164" s="451"/>
      <c r="BS1164" s="451"/>
      <c r="BT1164" s="451"/>
      <c r="BU1164" s="451"/>
      <c r="BV1164" s="451"/>
      <c r="BW1164" s="451"/>
      <c r="BX1164" s="451"/>
      <c r="BY1164" s="451"/>
    </row>
    <row r="1165" s="356" customFormat="true" ht="15" customHeight="true" x14ac:dyDescent="0.2">
      <c r="BA1165" s="451"/>
      <c r="BB1165" s="380"/>
      <c r="BC1165" s="451"/>
      <c r="BD1165" s="451"/>
      <c r="BE1165" s="451"/>
      <c r="BF1165" s="451"/>
      <c r="BG1165" s="451"/>
      <c r="BH1165" s="451"/>
      <c r="BI1165" s="451"/>
      <c r="BJ1165" s="451"/>
      <c r="BK1165" s="451"/>
      <c r="BL1165" s="451"/>
      <c r="BM1165" s="451"/>
      <c r="BN1165" s="451"/>
      <c r="BO1165" s="451"/>
      <c r="BP1165" s="451"/>
      <c r="BQ1165" s="451"/>
      <c r="BR1165" s="451"/>
      <c r="BS1165" s="451"/>
      <c r="BT1165" s="451"/>
      <c r="BU1165" s="451"/>
      <c r="BV1165" s="451"/>
      <c r="BW1165" s="451"/>
      <c r="BX1165" s="451"/>
      <c r="BY1165" s="451"/>
    </row>
    <row r="1166" s="356" customFormat="true" ht="15" customHeight="true" x14ac:dyDescent="0.2">
      <c r="BA1166" s="451"/>
      <c r="BB1166" s="380"/>
      <c r="BC1166" s="451"/>
      <c r="BD1166" s="451"/>
      <c r="BE1166" s="451"/>
      <c r="BF1166" s="451"/>
      <c r="BG1166" s="451"/>
      <c r="BH1166" s="451"/>
      <c r="BI1166" s="451"/>
      <c r="BJ1166" s="451"/>
      <c r="BK1166" s="451"/>
      <c r="BL1166" s="451"/>
      <c r="BM1166" s="451"/>
      <c r="BN1166" s="451"/>
      <c r="BO1166" s="451"/>
      <c r="BP1166" s="451"/>
      <c r="BQ1166" s="451"/>
      <c r="BR1166" s="451"/>
      <c r="BS1166" s="451"/>
      <c r="BT1166" s="451"/>
      <c r="BU1166" s="451"/>
      <c r="BV1166" s="451"/>
      <c r="BW1166" s="451"/>
      <c r="BX1166" s="451"/>
      <c r="BY1166" s="451"/>
    </row>
    <row r="1167" s="356" customFormat="true" ht="15" customHeight="true" x14ac:dyDescent="0.2">
      <c r="BA1167" s="451"/>
      <c r="BB1167" s="380"/>
      <c r="BC1167" s="451"/>
      <c r="BD1167" s="451"/>
      <c r="BE1167" s="451"/>
      <c r="BF1167" s="451"/>
      <c r="BG1167" s="451"/>
      <c r="BH1167" s="451"/>
      <c r="BI1167" s="451"/>
      <c r="BJ1167" s="451"/>
      <c r="BK1167" s="451"/>
      <c r="BL1167" s="451"/>
      <c r="BM1167" s="451"/>
      <c r="BN1167" s="451"/>
      <c r="BO1167" s="451"/>
      <c r="BP1167" s="451"/>
      <c r="BQ1167" s="451"/>
      <c r="BR1167" s="451"/>
      <c r="BS1167" s="451"/>
      <c r="BT1167" s="451"/>
      <c r="BU1167" s="451"/>
      <c r="BV1167" s="451"/>
      <c r="BW1167" s="451"/>
      <c r="BX1167" s="451"/>
      <c r="BY1167" s="451"/>
    </row>
    <row r="1168" s="356" customFormat="true" ht="15" customHeight="true" x14ac:dyDescent="0.2">
      <c r="BA1168" s="451"/>
      <c r="BB1168" s="380"/>
      <c r="BC1168" s="451"/>
      <c r="BD1168" s="451"/>
      <c r="BE1168" s="451"/>
      <c r="BF1168" s="451"/>
      <c r="BG1168" s="451"/>
      <c r="BH1168" s="451"/>
      <c r="BI1168" s="451"/>
      <c r="BJ1168" s="451"/>
      <c r="BK1168" s="451"/>
      <c r="BL1168" s="451"/>
      <c r="BM1168" s="451"/>
      <c r="BN1168" s="451"/>
      <c r="BO1168" s="451"/>
      <c r="BP1168" s="451"/>
      <c r="BQ1168" s="451"/>
      <c r="BR1168" s="451"/>
      <c r="BS1168" s="451"/>
      <c r="BT1168" s="451"/>
      <c r="BU1168" s="451"/>
      <c r="BV1168" s="451"/>
      <c r="BW1168" s="451"/>
      <c r="BX1168" s="451"/>
      <c r="BY1168" s="451"/>
    </row>
    <row r="1169" s="356" customFormat="true" ht="15" customHeight="true" x14ac:dyDescent="0.2">
      <c r="BA1169" s="451"/>
      <c r="BB1169" s="380"/>
      <c r="BC1169" s="451"/>
      <c r="BD1169" s="451"/>
      <c r="BE1169" s="451"/>
      <c r="BF1169" s="451"/>
      <c r="BG1169" s="451"/>
      <c r="BH1169" s="451"/>
      <c r="BI1169" s="451"/>
      <c r="BJ1169" s="451"/>
      <c r="BK1169" s="451"/>
      <c r="BL1169" s="451"/>
      <c r="BM1169" s="451"/>
      <c r="BN1169" s="451"/>
      <c r="BO1169" s="451"/>
      <c r="BP1169" s="451"/>
      <c r="BQ1169" s="451"/>
      <c r="BR1169" s="451"/>
      <c r="BS1169" s="451"/>
      <c r="BT1169" s="451"/>
      <c r="BU1169" s="451"/>
      <c r="BV1169" s="451"/>
      <c r="BW1169" s="451"/>
      <c r="BX1169" s="451"/>
      <c r="BY1169" s="451"/>
    </row>
    <row r="1170" s="356" customFormat="true" ht="15" customHeight="true" x14ac:dyDescent="0.2">
      <c r="A1170" s="425"/>
      <c r="B1170" s="904"/>
      <c r="C1170" s="905"/>
      <c r="D1170" s="905"/>
      <c r="E1170" s="905"/>
      <c r="F1170" s="905"/>
      <c r="G1170" s="905"/>
      <c r="H1170" s="905"/>
      <c r="I1170" s="905"/>
      <c r="J1170" s="905"/>
      <c r="K1170" s="905"/>
      <c r="L1170" s="905"/>
      <c r="M1170" s="905"/>
      <c r="N1170" s="905"/>
      <c r="O1170" s="905"/>
      <c r="P1170" s="905"/>
      <c r="Q1170" s="905"/>
      <c r="R1170" s="905"/>
      <c r="S1170" s="905"/>
      <c r="T1170" s="905"/>
      <c r="U1170" s="905"/>
      <c r="V1170" s="905"/>
      <c r="W1170" s="905"/>
      <c r="X1170" s="905"/>
      <c r="Y1170" s="905"/>
      <c r="Z1170" s="905"/>
      <c r="AA1170" s="905"/>
      <c r="AB1170" s="905"/>
      <c r="BA1170" s="451"/>
      <c r="BB1170" s="380"/>
      <c r="BC1170" s="451"/>
      <c r="BD1170" s="451"/>
      <c r="BE1170" s="451"/>
      <c r="BF1170" s="451"/>
      <c r="BG1170" s="451"/>
      <c r="BH1170" s="451"/>
      <c r="BI1170" s="451"/>
      <c r="BJ1170" s="451"/>
      <c r="BK1170" s="451"/>
      <c r="BL1170" s="451"/>
      <c r="BM1170" s="451"/>
      <c r="BN1170" s="451"/>
      <c r="BO1170" s="451"/>
      <c r="BP1170" s="451"/>
      <c r="BQ1170" s="451"/>
      <c r="BR1170" s="451"/>
      <c r="BS1170" s="451"/>
      <c r="BT1170" s="451"/>
      <c r="BU1170" s="451"/>
      <c r="BV1170" s="451"/>
      <c r="BW1170" s="451"/>
      <c r="BX1170" s="451"/>
      <c r="BY1170" s="451"/>
    </row>
    <row r="1171" s="356" customFormat="true" ht="15" customHeight="true" x14ac:dyDescent="0.2">
      <c r="A1171" s="425"/>
      <c r="B1171" s="904"/>
      <c r="C1171" s="905"/>
      <c r="D1171" s="905"/>
      <c r="E1171" s="905"/>
      <c r="F1171" s="905"/>
      <c r="G1171" s="905"/>
      <c r="H1171" s="905"/>
      <c r="I1171" s="905"/>
      <c r="J1171" s="905"/>
      <c r="K1171" s="905"/>
      <c r="L1171" s="905"/>
      <c r="M1171" s="905"/>
      <c r="N1171" s="905"/>
      <c r="O1171" s="905"/>
      <c r="P1171" s="905"/>
      <c r="Q1171" s="905"/>
      <c r="R1171" s="905"/>
      <c r="S1171" s="905"/>
      <c r="T1171" s="905"/>
      <c r="U1171" s="905"/>
      <c r="V1171" s="905"/>
      <c r="W1171" s="905"/>
      <c r="X1171" s="905"/>
      <c r="Y1171" s="905"/>
      <c r="Z1171" s="905"/>
      <c r="AA1171" s="905"/>
      <c r="AB1171" s="905"/>
      <c r="BA1171" s="451"/>
      <c r="BB1171" s="380"/>
      <c r="BC1171" s="451"/>
      <c r="BD1171" s="451"/>
      <c r="BE1171" s="451"/>
      <c r="BF1171" s="451"/>
      <c r="BG1171" s="451"/>
      <c r="BH1171" s="451"/>
      <c r="BI1171" s="451"/>
      <c r="BJ1171" s="451"/>
      <c r="BK1171" s="451"/>
      <c r="BL1171" s="451"/>
      <c r="BM1171" s="451"/>
      <c r="BN1171" s="451"/>
      <c r="BO1171" s="451"/>
      <c r="BP1171" s="451"/>
      <c r="BQ1171" s="451"/>
      <c r="BR1171" s="451"/>
      <c r="BS1171" s="451"/>
      <c r="BT1171" s="451"/>
      <c r="BU1171" s="451"/>
      <c r="BV1171" s="451"/>
      <c r="BW1171" s="451"/>
      <c r="BX1171" s="451"/>
      <c r="BY1171" s="451"/>
    </row>
    <row r="1172" s="356" customFormat="true" ht="15" customHeight="true" x14ac:dyDescent="0.2">
      <c r="A1172" s="425"/>
      <c r="B1172" s="904"/>
      <c r="C1172" s="905"/>
      <c r="D1172" s="905"/>
      <c r="E1172" s="905"/>
      <c r="F1172" s="905"/>
      <c r="G1172" s="905"/>
      <c r="H1172" s="905"/>
      <c r="I1172" s="905"/>
      <c r="J1172" s="905"/>
      <c r="K1172" s="905"/>
      <c r="L1172" s="905"/>
      <c r="M1172" s="905"/>
      <c r="N1172" s="905"/>
      <c r="O1172" s="905"/>
      <c r="P1172" s="905"/>
      <c r="Q1172" s="905"/>
      <c r="R1172" s="905"/>
      <c r="S1172" s="905"/>
      <c r="T1172" s="905"/>
      <c r="U1172" s="905"/>
      <c r="V1172" s="905"/>
      <c r="W1172" s="905"/>
      <c r="X1172" s="905"/>
      <c r="Y1172" s="905"/>
      <c r="Z1172" s="905"/>
      <c r="AA1172" s="905"/>
      <c r="AB1172" s="905"/>
      <c r="BA1172" s="451"/>
      <c r="BB1172" s="380"/>
      <c r="BC1172" s="451"/>
      <c r="BD1172" s="451"/>
      <c r="BE1172" s="451"/>
      <c r="BF1172" s="451"/>
      <c r="BG1172" s="451"/>
      <c r="BH1172" s="451"/>
      <c r="BI1172" s="451"/>
      <c r="BJ1172" s="451"/>
      <c r="BK1172" s="451"/>
      <c r="BL1172" s="451"/>
      <c r="BM1172" s="451"/>
      <c r="BN1172" s="451"/>
      <c r="BO1172" s="451"/>
      <c r="BP1172" s="451"/>
      <c r="BQ1172" s="451"/>
      <c r="BR1172" s="451"/>
      <c r="BS1172" s="451"/>
      <c r="BT1172" s="451"/>
      <c r="BU1172" s="451"/>
      <c r="BV1172" s="451"/>
      <c r="BW1172" s="451"/>
      <c r="BX1172" s="451"/>
      <c r="BY1172" s="451"/>
    </row>
    <row r="1173" s="356" customFormat="true" ht="15" customHeight="true" x14ac:dyDescent="0.2">
      <c r="A1173" s="425"/>
      <c r="B1173" s="904"/>
      <c r="C1173" s="905"/>
      <c r="D1173" s="905"/>
      <c r="E1173" s="905"/>
      <c r="F1173" s="905"/>
      <c r="G1173" s="905"/>
      <c r="H1173" s="905"/>
      <c r="I1173" s="905"/>
      <c r="J1173" s="905"/>
      <c r="K1173" s="905"/>
      <c r="L1173" s="905"/>
      <c r="M1173" s="905"/>
      <c r="N1173" s="905"/>
      <c r="O1173" s="905"/>
      <c r="P1173" s="905"/>
      <c r="Q1173" s="905"/>
      <c r="R1173" s="905"/>
      <c r="S1173" s="905"/>
      <c r="T1173" s="905"/>
      <c r="U1173" s="905"/>
      <c r="V1173" s="905"/>
      <c r="W1173" s="905"/>
      <c r="X1173" s="905"/>
      <c r="Y1173" s="905"/>
      <c r="Z1173" s="905"/>
      <c r="AA1173" s="905"/>
      <c r="AB1173" s="905"/>
      <c r="BA1173" s="451"/>
      <c r="BB1173" s="380"/>
      <c r="BC1173" s="451"/>
      <c r="BD1173" s="451"/>
      <c r="BE1173" s="451"/>
      <c r="BF1173" s="451"/>
      <c r="BG1173" s="451"/>
      <c r="BH1173" s="451"/>
      <c r="BI1173" s="451"/>
      <c r="BJ1173" s="451"/>
      <c r="BK1173" s="451"/>
      <c r="BL1173" s="451"/>
      <c r="BM1173" s="451"/>
      <c r="BN1173" s="451"/>
      <c r="BO1173" s="451"/>
      <c r="BP1173" s="451"/>
      <c r="BQ1173" s="451"/>
      <c r="BR1173" s="451"/>
      <c r="BS1173" s="451"/>
      <c r="BT1173" s="451"/>
      <c r="BU1173" s="451"/>
      <c r="BV1173" s="451"/>
      <c r="BW1173" s="451"/>
      <c r="BX1173" s="451"/>
      <c r="BY1173" s="451"/>
    </row>
    <row r="1174" s="356" customFormat="true" ht="15" customHeight="true" x14ac:dyDescent="0.2">
      <c r="A1174" s="425"/>
      <c r="B1174" s="904"/>
      <c r="C1174" s="905"/>
      <c r="D1174" s="905"/>
      <c r="E1174" s="905"/>
      <c r="F1174" s="905"/>
      <c r="G1174" s="905"/>
      <c r="H1174" s="905"/>
      <c r="I1174" s="905"/>
      <c r="J1174" s="905"/>
      <c r="K1174" s="905"/>
      <c r="L1174" s="905"/>
      <c r="M1174" s="905"/>
      <c r="N1174" s="905"/>
      <c r="O1174" s="905"/>
      <c r="P1174" s="905"/>
      <c r="Q1174" s="905"/>
      <c r="R1174" s="905"/>
      <c r="S1174" s="905"/>
      <c r="T1174" s="905"/>
      <c r="U1174" s="905"/>
      <c r="V1174" s="905"/>
      <c r="W1174" s="905"/>
      <c r="X1174" s="905"/>
      <c r="Y1174" s="905"/>
      <c r="Z1174" s="905"/>
      <c r="AA1174" s="905"/>
      <c r="AB1174" s="905"/>
      <c r="BA1174" s="451"/>
      <c r="BB1174" s="380"/>
      <c r="BC1174" s="451"/>
      <c r="BD1174" s="451"/>
      <c r="BE1174" s="451"/>
      <c r="BF1174" s="451"/>
      <c r="BG1174" s="451"/>
      <c r="BH1174" s="451"/>
      <c r="BI1174" s="451"/>
      <c r="BJ1174" s="451"/>
      <c r="BK1174" s="451"/>
      <c r="BL1174" s="451"/>
      <c r="BM1174" s="451"/>
      <c r="BN1174" s="451"/>
      <c r="BO1174" s="451"/>
      <c r="BP1174" s="451"/>
      <c r="BQ1174" s="451"/>
      <c r="BR1174" s="451"/>
      <c r="BS1174" s="451"/>
      <c r="BT1174" s="451"/>
      <c r="BU1174" s="451"/>
      <c r="BV1174" s="451"/>
      <c r="BW1174" s="451"/>
      <c r="BX1174" s="451"/>
      <c r="BY1174" s="451"/>
    </row>
    <row r="1175" s="356" customFormat="true" ht="15" customHeight="true" x14ac:dyDescent="0.2">
      <c r="A1175" s="425"/>
      <c r="B1175" s="904"/>
      <c r="C1175" s="905"/>
      <c r="D1175" s="905"/>
      <c r="E1175" s="905"/>
      <c r="F1175" s="905"/>
      <c r="G1175" s="905"/>
      <c r="H1175" s="905"/>
      <c r="I1175" s="905"/>
      <c r="J1175" s="905"/>
      <c r="K1175" s="905"/>
      <c r="L1175" s="905"/>
      <c r="M1175" s="905"/>
      <c r="N1175" s="905"/>
      <c r="O1175" s="905"/>
      <c r="P1175" s="905"/>
      <c r="Q1175" s="905"/>
      <c r="R1175" s="905"/>
      <c r="S1175" s="905"/>
      <c r="T1175" s="905"/>
      <c r="U1175" s="905"/>
      <c r="V1175" s="905"/>
      <c r="W1175" s="905"/>
      <c r="X1175" s="905"/>
      <c r="Y1175" s="905"/>
      <c r="Z1175" s="905"/>
      <c r="AA1175" s="905"/>
      <c r="AB1175" s="905"/>
      <c r="BA1175" s="451"/>
      <c r="BB1175" s="380"/>
      <c r="BC1175" s="451"/>
      <c r="BD1175" s="451"/>
      <c r="BE1175" s="451"/>
      <c r="BF1175" s="451"/>
      <c r="BG1175" s="451"/>
      <c r="BH1175" s="451"/>
      <c r="BI1175" s="451"/>
      <c r="BJ1175" s="451"/>
      <c r="BK1175" s="451"/>
      <c r="BL1175" s="451"/>
      <c r="BM1175" s="451"/>
      <c r="BN1175" s="451"/>
      <c r="BO1175" s="451"/>
      <c r="BP1175" s="451"/>
      <c r="BQ1175" s="451"/>
      <c r="BR1175" s="451"/>
      <c r="BS1175" s="451"/>
      <c r="BT1175" s="451"/>
      <c r="BU1175" s="451"/>
      <c r="BV1175" s="451"/>
      <c r="BW1175" s="451"/>
      <c r="BX1175" s="451"/>
      <c r="BY1175" s="451"/>
    </row>
    <row r="1176" s="356" customFormat="true" ht="15" customHeight="true" x14ac:dyDescent="0.2">
      <c r="A1176" s="906"/>
      <c r="B1176" s="425"/>
      <c r="C1176" s="907"/>
      <c r="D1176" s="908"/>
      <c r="E1176" s="908"/>
      <c r="F1176" s="908"/>
      <c r="G1176" s="908"/>
      <c r="H1176" s="907"/>
      <c r="I1176" s="908"/>
      <c r="J1176" s="908"/>
      <c r="K1176" s="908"/>
      <c r="L1176" s="908"/>
      <c r="M1176" s="907"/>
      <c r="N1176" s="908"/>
      <c r="O1176" s="908"/>
      <c r="P1176" s="908"/>
      <c r="Q1176" s="908"/>
      <c r="R1176" s="907"/>
      <c r="S1176" s="908"/>
      <c r="T1176" s="908"/>
      <c r="U1176" s="908"/>
      <c r="BA1176" s="451"/>
      <c r="BB1176" s="380"/>
      <c r="BC1176" s="451"/>
      <c r="BD1176" s="451"/>
      <c r="BE1176" s="451"/>
      <c r="BF1176" s="451"/>
      <c r="BG1176" s="451"/>
      <c r="BH1176" s="451"/>
      <c r="BI1176" s="451"/>
      <c r="BJ1176" s="451"/>
      <c r="BK1176" s="451"/>
      <c r="BL1176" s="451"/>
      <c r="BM1176" s="451"/>
      <c r="BN1176" s="451"/>
      <c r="BO1176" s="451"/>
      <c r="BP1176" s="451"/>
      <c r="BQ1176" s="451"/>
      <c r="BR1176" s="451"/>
      <c r="BS1176" s="451"/>
      <c r="BT1176" s="451"/>
      <c r="BU1176" s="451"/>
      <c r="BV1176" s="451"/>
      <c r="BW1176" s="451"/>
      <c r="BX1176" s="451"/>
      <c r="BY1176" s="451"/>
    </row>
    <row r="1177" s="356" customFormat="true" ht="15" customHeight="true" x14ac:dyDescent="0.2">
      <c r="A1177" s="908"/>
      <c r="B1177" s="908"/>
      <c r="C1177" s="907"/>
      <c r="D1177" s="907"/>
      <c r="E1177" s="907"/>
      <c r="F1177" s="907"/>
      <c r="G1177" s="907"/>
      <c r="H1177" s="907"/>
      <c r="I1177" s="907"/>
      <c r="J1177" s="907"/>
      <c r="K1177" s="907"/>
      <c r="L1177" s="907"/>
      <c r="M1177" s="907"/>
      <c r="N1177" s="907"/>
      <c r="O1177" s="907"/>
      <c r="P1177" s="907"/>
      <c r="Q1177" s="907"/>
      <c r="R1177" s="907"/>
      <c r="S1177" s="907"/>
      <c r="T1177" s="907"/>
      <c r="U1177" s="907"/>
      <c r="BA1177" s="451"/>
      <c r="BB1177" s="380"/>
      <c r="BC1177" s="451"/>
      <c r="BD1177" s="451"/>
      <c r="BE1177" s="451"/>
      <c r="BF1177" s="451"/>
      <c r="BG1177" s="451"/>
      <c r="BH1177" s="451"/>
      <c r="BI1177" s="451"/>
      <c r="BJ1177" s="451"/>
      <c r="BK1177" s="451"/>
      <c r="BL1177" s="451"/>
      <c r="BM1177" s="451"/>
      <c r="BN1177" s="451"/>
      <c r="BO1177" s="451"/>
      <c r="BP1177" s="451"/>
      <c r="BQ1177" s="451"/>
      <c r="BR1177" s="451"/>
      <c r="BS1177" s="451"/>
      <c r="BT1177" s="451"/>
      <c r="BU1177" s="451"/>
      <c r="BV1177" s="451"/>
      <c r="BW1177" s="451"/>
      <c r="BX1177" s="451"/>
      <c r="BY1177" s="451"/>
    </row>
    <row r="1178" s="356" customFormat="true" ht="15" customHeight="true" x14ac:dyDescent="0.2">
      <c r="BA1178" s="451"/>
      <c r="BB1178" s="380"/>
      <c r="BC1178" s="451"/>
      <c r="BD1178" s="451"/>
      <c r="BE1178" s="451"/>
      <c r="BF1178" s="451"/>
      <c r="BG1178" s="451"/>
      <c r="BH1178" s="451"/>
      <c r="BI1178" s="451"/>
      <c r="BJ1178" s="451"/>
      <c r="BK1178" s="451"/>
      <c r="BL1178" s="451"/>
      <c r="BM1178" s="451"/>
      <c r="BN1178" s="451"/>
      <c r="BO1178" s="451"/>
      <c r="BP1178" s="451"/>
      <c r="BQ1178" s="451"/>
      <c r="BR1178" s="451"/>
      <c r="BS1178" s="451"/>
      <c r="BT1178" s="451"/>
      <c r="BU1178" s="451"/>
      <c r="BV1178" s="451"/>
      <c r="BW1178" s="451"/>
      <c r="BX1178" s="451"/>
      <c r="BY1178" s="451"/>
    </row>
    <row r="1179" s="356" customFormat="true" ht="15" customHeight="true" x14ac:dyDescent="0.2">
      <c r="BA1179" s="451"/>
      <c r="BB1179" s="380"/>
      <c r="BC1179" s="451"/>
      <c r="BD1179" s="451"/>
      <c r="BE1179" s="451"/>
      <c r="BF1179" s="451"/>
      <c r="BG1179" s="451"/>
      <c r="BH1179" s="451"/>
      <c r="BI1179" s="451"/>
      <c r="BJ1179" s="451"/>
      <c r="BK1179" s="451"/>
      <c r="BL1179" s="451"/>
      <c r="BM1179" s="451"/>
      <c r="BN1179" s="451"/>
      <c r="BO1179" s="451"/>
      <c r="BP1179" s="451"/>
      <c r="BQ1179" s="451"/>
      <c r="BR1179" s="451"/>
      <c r="BS1179" s="451"/>
      <c r="BT1179" s="451"/>
      <c r="BU1179" s="451"/>
      <c r="BV1179" s="451"/>
      <c r="BW1179" s="451"/>
      <c r="BX1179" s="451"/>
      <c r="BY1179" s="451"/>
    </row>
    <row r="1180" s="356" customFormat="true" ht="15" customHeight="true" x14ac:dyDescent="0.2">
      <c r="BA1180" s="451"/>
      <c r="BB1180" s="380"/>
      <c r="BC1180" s="451"/>
      <c r="BD1180" s="451"/>
      <c r="BE1180" s="451"/>
      <c r="BF1180" s="451"/>
      <c r="BG1180" s="451"/>
      <c r="BH1180" s="451"/>
      <c r="BI1180" s="451"/>
      <c r="BJ1180" s="451"/>
      <c r="BK1180" s="451"/>
      <c r="BL1180" s="451"/>
      <c r="BM1180" s="451"/>
      <c r="BN1180" s="451"/>
      <c r="BO1180" s="451"/>
      <c r="BP1180" s="451"/>
      <c r="BQ1180" s="451"/>
      <c r="BR1180" s="451"/>
      <c r="BS1180" s="451"/>
      <c r="BT1180" s="451"/>
      <c r="BU1180" s="451"/>
      <c r="BV1180" s="451"/>
      <c r="BW1180" s="451"/>
      <c r="BX1180" s="451"/>
      <c r="BY1180" s="451"/>
    </row>
    <row r="1181" s="356" customFormat="true" ht="15" customHeight="true" x14ac:dyDescent="0.2">
      <c r="BA1181" s="451"/>
      <c r="BB1181" s="380"/>
      <c r="BC1181" s="451"/>
      <c r="BD1181" s="451"/>
      <c r="BE1181" s="451"/>
      <c r="BF1181" s="451"/>
      <c r="BG1181" s="451"/>
      <c r="BH1181" s="451"/>
      <c r="BI1181" s="451"/>
      <c r="BJ1181" s="451"/>
      <c r="BK1181" s="451"/>
      <c r="BL1181" s="451"/>
      <c r="BM1181" s="451"/>
      <c r="BN1181" s="451"/>
      <c r="BO1181" s="451"/>
      <c r="BP1181" s="451"/>
      <c r="BQ1181" s="451"/>
      <c r="BR1181" s="451"/>
      <c r="BS1181" s="451"/>
      <c r="BT1181" s="451"/>
      <c r="BU1181" s="451"/>
      <c r="BV1181" s="451"/>
      <c r="BW1181" s="451"/>
      <c r="BX1181" s="451"/>
      <c r="BY1181" s="451"/>
    </row>
    <row r="1182" s="356" customFormat="true" ht="15" customHeight="true" x14ac:dyDescent="0.2">
      <c r="BA1182" s="451"/>
      <c r="BB1182" s="380"/>
      <c r="BC1182" s="451"/>
      <c r="BD1182" s="451"/>
      <c r="BE1182" s="451"/>
      <c r="BF1182" s="451"/>
      <c r="BG1182" s="451"/>
      <c r="BH1182" s="451"/>
      <c r="BI1182" s="451"/>
      <c r="BJ1182" s="451"/>
      <c r="BK1182" s="451"/>
      <c r="BL1182" s="451"/>
      <c r="BM1182" s="451"/>
      <c r="BN1182" s="451"/>
      <c r="BO1182" s="451"/>
      <c r="BP1182" s="451"/>
      <c r="BQ1182" s="451"/>
      <c r="BR1182" s="451"/>
      <c r="BS1182" s="451"/>
      <c r="BT1182" s="451"/>
      <c r="BU1182" s="451"/>
      <c r="BV1182" s="451"/>
      <c r="BW1182" s="451"/>
      <c r="BX1182" s="451"/>
      <c r="BY1182" s="451"/>
    </row>
    <row r="1183" s="356" customFormat="true" ht="15" customHeight="true" x14ac:dyDescent="0.2">
      <c r="BA1183" s="451"/>
      <c r="BB1183" s="380"/>
      <c r="BC1183" s="451"/>
      <c r="BD1183" s="451"/>
      <c r="BE1183" s="451"/>
      <c r="BF1183" s="451"/>
      <c r="BG1183" s="451"/>
      <c r="BH1183" s="451"/>
      <c r="BI1183" s="451"/>
      <c r="BJ1183" s="451"/>
      <c r="BK1183" s="451"/>
      <c r="BL1183" s="451"/>
      <c r="BM1183" s="451"/>
      <c r="BN1183" s="451"/>
      <c r="BO1183" s="451"/>
      <c r="BP1183" s="451"/>
      <c r="BQ1183" s="451"/>
      <c r="BR1183" s="451"/>
      <c r="BS1183" s="451"/>
      <c r="BT1183" s="451"/>
      <c r="BU1183" s="451"/>
      <c r="BV1183" s="451"/>
      <c r="BW1183" s="451"/>
      <c r="BX1183" s="451"/>
      <c r="BY1183" s="451"/>
    </row>
    <row r="1184" s="356" customFormat="true" ht="15" customHeight="true" x14ac:dyDescent="0.2">
      <c r="BA1184" s="451"/>
      <c r="BB1184" s="380"/>
      <c r="BC1184" s="451"/>
      <c r="BD1184" s="451"/>
      <c r="BE1184" s="451"/>
      <c r="BF1184" s="451"/>
      <c r="BG1184" s="451"/>
      <c r="BH1184" s="451"/>
      <c r="BI1184" s="451"/>
      <c r="BJ1184" s="451"/>
      <c r="BK1184" s="451"/>
      <c r="BL1184" s="451"/>
      <c r="BM1184" s="451"/>
      <c r="BN1184" s="451"/>
      <c r="BO1184" s="451"/>
      <c r="BP1184" s="451"/>
      <c r="BQ1184" s="451"/>
      <c r="BR1184" s="451"/>
      <c r="BS1184" s="451"/>
      <c r="BT1184" s="451"/>
      <c r="BU1184" s="451"/>
      <c r="BV1184" s="451"/>
      <c r="BW1184" s="451"/>
      <c r="BX1184" s="451"/>
      <c r="BY1184" s="451"/>
    </row>
    <row r="1185" s="356" customFormat="true" ht="15" customHeight="true" x14ac:dyDescent="0.2">
      <c r="BA1185" s="451"/>
      <c r="BB1185" s="380"/>
      <c r="BC1185" s="451"/>
      <c r="BD1185" s="451"/>
      <c r="BE1185" s="451"/>
      <c r="BF1185" s="451"/>
      <c r="BG1185" s="451"/>
      <c r="BH1185" s="451"/>
      <c r="BI1185" s="451"/>
      <c r="BJ1185" s="451"/>
      <c r="BK1185" s="451"/>
      <c r="BL1185" s="451"/>
      <c r="BM1185" s="451"/>
      <c r="BN1185" s="451"/>
      <c r="BO1185" s="451"/>
      <c r="BP1185" s="451"/>
      <c r="BQ1185" s="451"/>
      <c r="BR1185" s="451"/>
      <c r="BS1185" s="451"/>
      <c r="BT1185" s="451"/>
      <c r="BU1185" s="451"/>
      <c r="BV1185" s="451"/>
      <c r="BW1185" s="451"/>
      <c r="BX1185" s="451"/>
      <c r="BY1185" s="451"/>
    </row>
    <row r="1186" s="356" customFormat="true" ht="15" customHeight="true" x14ac:dyDescent="0.2">
      <c r="BA1186" s="451"/>
      <c r="BB1186" s="380"/>
      <c r="BC1186" s="451"/>
      <c r="BD1186" s="451"/>
      <c r="BE1186" s="451"/>
      <c r="BF1186" s="451"/>
      <c r="BG1186" s="451"/>
      <c r="BH1186" s="451"/>
      <c r="BI1186" s="451"/>
      <c r="BJ1186" s="451"/>
      <c r="BK1186" s="451"/>
      <c r="BL1186" s="451"/>
      <c r="BM1186" s="451"/>
      <c r="BN1186" s="451"/>
      <c r="BO1186" s="451"/>
      <c r="BP1186" s="451"/>
      <c r="BQ1186" s="451"/>
      <c r="BR1186" s="451"/>
      <c r="BS1186" s="451"/>
      <c r="BT1186" s="451"/>
      <c r="BU1186" s="451"/>
      <c r="BV1186" s="451"/>
      <c r="BW1186" s="451"/>
      <c r="BX1186" s="451"/>
      <c r="BY1186" s="451"/>
    </row>
    <row r="1187" s="356" customFormat="true" ht="15" customHeight="true" x14ac:dyDescent="0.2">
      <c r="BA1187" s="451"/>
      <c r="BB1187" s="380"/>
      <c r="BC1187" s="451"/>
      <c r="BD1187" s="451"/>
      <c r="BE1187" s="451"/>
      <c r="BF1187" s="451"/>
      <c r="BG1187" s="451"/>
      <c r="BH1187" s="451"/>
      <c r="BI1187" s="451"/>
      <c r="BJ1187" s="451"/>
      <c r="BK1187" s="451"/>
      <c r="BL1187" s="451"/>
      <c r="BM1187" s="451"/>
      <c r="BN1187" s="451"/>
      <c r="BO1187" s="451"/>
      <c r="BP1187" s="451"/>
      <c r="BQ1187" s="451"/>
      <c r="BR1187" s="451"/>
      <c r="BS1187" s="451"/>
      <c r="BT1187" s="451"/>
      <c r="BU1187" s="451"/>
      <c r="BV1187" s="451"/>
      <c r="BW1187" s="451"/>
      <c r="BX1187" s="451"/>
      <c r="BY1187" s="451"/>
    </row>
    <row r="1188" s="356" customFormat="true" ht="15" customHeight="true" x14ac:dyDescent="0.2">
      <c r="BA1188" s="451"/>
      <c r="BB1188" s="380"/>
      <c r="BC1188" s="451"/>
      <c r="BD1188" s="451"/>
      <c r="BE1188" s="451"/>
      <c r="BF1188" s="451"/>
      <c r="BG1188" s="451"/>
      <c r="BH1188" s="451"/>
      <c r="BI1188" s="451"/>
      <c r="BJ1188" s="451"/>
      <c r="BK1188" s="451"/>
      <c r="BL1188" s="451"/>
      <c r="BM1188" s="451"/>
      <c r="BN1188" s="451"/>
      <c r="BO1188" s="451"/>
      <c r="BP1188" s="451"/>
      <c r="BQ1188" s="451"/>
      <c r="BR1188" s="451"/>
      <c r="BS1188" s="451"/>
      <c r="BT1188" s="451"/>
      <c r="BU1188" s="451"/>
      <c r="BV1188" s="451"/>
      <c r="BW1188" s="451"/>
      <c r="BX1188" s="451"/>
      <c r="BY1188" s="451"/>
    </row>
    <row r="1189" s="356" customFormat="true" ht="15" customHeight="true" x14ac:dyDescent="0.2">
      <c r="BA1189" s="451"/>
      <c r="BB1189" s="380"/>
      <c r="BC1189" s="451"/>
      <c r="BD1189" s="451"/>
      <c r="BE1189" s="451"/>
      <c r="BF1189" s="451"/>
      <c r="BG1189" s="451"/>
      <c r="BH1189" s="451"/>
      <c r="BI1189" s="451"/>
      <c r="BJ1189" s="451"/>
      <c r="BK1189" s="451"/>
      <c r="BL1189" s="451"/>
      <c r="BM1189" s="451"/>
      <c r="BN1189" s="451"/>
      <c r="BO1189" s="451"/>
      <c r="BP1189" s="451"/>
      <c r="BQ1189" s="451"/>
      <c r="BR1189" s="451"/>
      <c r="BS1189" s="451"/>
      <c r="BT1189" s="451"/>
      <c r="BU1189" s="451"/>
      <c r="BV1189" s="451"/>
      <c r="BW1189" s="451"/>
      <c r="BX1189" s="451"/>
      <c r="BY1189" s="451"/>
    </row>
    <row r="1190" s="356" customFormat="true" ht="15" customHeight="true" x14ac:dyDescent="0.2">
      <c r="BA1190" s="451"/>
      <c r="BB1190" s="380"/>
      <c r="BC1190" s="451"/>
      <c r="BD1190" s="451"/>
      <c r="BE1190" s="451"/>
      <c r="BF1190" s="451"/>
      <c r="BG1190" s="451"/>
      <c r="BH1190" s="451"/>
      <c r="BI1190" s="451"/>
      <c r="BJ1190" s="451"/>
      <c r="BK1190" s="451"/>
      <c r="BL1190" s="451"/>
      <c r="BM1190" s="451"/>
      <c r="BN1190" s="451"/>
      <c r="BO1190" s="451"/>
      <c r="BP1190" s="451"/>
      <c r="BQ1190" s="451"/>
      <c r="BR1190" s="451"/>
      <c r="BS1190" s="451"/>
      <c r="BT1190" s="451"/>
      <c r="BU1190" s="451"/>
      <c r="BV1190" s="451"/>
      <c r="BW1190" s="451"/>
      <c r="BX1190" s="451"/>
      <c r="BY1190" s="451"/>
    </row>
    <row r="1191" s="356" customFormat="true" ht="15" customHeight="true" x14ac:dyDescent="0.2">
      <c r="BA1191" s="451"/>
      <c r="BB1191" s="380"/>
      <c r="BC1191" s="451"/>
      <c r="BD1191" s="451"/>
      <c r="BE1191" s="451"/>
      <c r="BF1191" s="451"/>
      <c r="BG1191" s="451"/>
      <c r="BH1191" s="451"/>
      <c r="BI1191" s="451"/>
      <c r="BJ1191" s="451"/>
      <c r="BK1191" s="451"/>
      <c r="BL1191" s="451"/>
      <c r="BM1191" s="451"/>
      <c r="BN1191" s="451"/>
      <c r="BO1191" s="451"/>
      <c r="BP1191" s="451"/>
      <c r="BQ1191" s="451"/>
      <c r="BR1191" s="451"/>
      <c r="BS1191" s="451"/>
      <c r="BT1191" s="451"/>
      <c r="BU1191" s="451"/>
      <c r="BV1191" s="451"/>
      <c r="BW1191" s="451"/>
      <c r="BX1191" s="451"/>
      <c r="BY1191" s="451"/>
    </row>
    <row r="1192" s="356" customFormat="true" ht="15" customHeight="true" x14ac:dyDescent="0.2">
      <c r="BA1192" s="451"/>
      <c r="BB1192" s="380"/>
      <c r="BC1192" s="451"/>
      <c r="BD1192" s="451"/>
      <c r="BE1192" s="451"/>
      <c r="BF1192" s="451"/>
      <c r="BG1192" s="451"/>
      <c r="BH1192" s="451"/>
      <c r="BI1192" s="451"/>
      <c r="BJ1192" s="451"/>
      <c r="BK1192" s="451"/>
      <c r="BL1192" s="451"/>
      <c r="BM1192" s="451"/>
      <c r="BN1192" s="451"/>
      <c r="BO1192" s="451"/>
      <c r="BP1192" s="451"/>
      <c r="BQ1192" s="451"/>
      <c r="BR1192" s="451"/>
      <c r="BS1192" s="451"/>
      <c r="BT1192" s="451"/>
      <c r="BU1192" s="451"/>
      <c r="BV1192" s="451"/>
      <c r="BW1192" s="451"/>
      <c r="BX1192" s="451"/>
      <c r="BY1192" s="451"/>
    </row>
    <row r="1193" s="356" customFormat="true" ht="15" customHeight="true" x14ac:dyDescent="0.2">
      <c r="BA1193" s="451"/>
      <c r="BB1193" s="380"/>
      <c r="BC1193" s="451"/>
      <c r="BD1193" s="451"/>
      <c r="BE1193" s="451"/>
      <c r="BF1193" s="451"/>
      <c r="BG1193" s="451"/>
      <c r="BH1193" s="451"/>
      <c r="BI1193" s="451"/>
      <c r="BJ1193" s="451"/>
      <c r="BK1193" s="451"/>
      <c r="BL1193" s="451"/>
      <c r="BM1193" s="451"/>
      <c r="BN1193" s="451"/>
      <c r="BO1193" s="451"/>
      <c r="BP1193" s="451"/>
      <c r="BQ1193" s="451"/>
      <c r="BR1193" s="451"/>
      <c r="BS1193" s="451"/>
      <c r="BT1193" s="451"/>
      <c r="BU1193" s="451"/>
      <c r="BV1193" s="451"/>
      <c r="BW1193" s="451"/>
      <c r="BX1193" s="451"/>
      <c r="BY1193" s="451"/>
    </row>
    <row r="1194" s="356" customFormat="true" ht="15" customHeight="true" x14ac:dyDescent="0.2">
      <c r="BA1194" s="451"/>
      <c r="BB1194" s="380"/>
      <c r="BC1194" s="451"/>
      <c r="BD1194" s="451"/>
      <c r="BE1194" s="451"/>
      <c r="BF1194" s="451"/>
      <c r="BG1194" s="451"/>
      <c r="BH1194" s="451"/>
      <c r="BI1194" s="451"/>
      <c r="BJ1194" s="451"/>
      <c r="BK1194" s="451"/>
      <c r="BL1194" s="451"/>
      <c r="BM1194" s="451"/>
      <c r="BN1194" s="451"/>
      <c r="BO1194" s="451"/>
      <c r="BP1194" s="451"/>
      <c r="BQ1194" s="451"/>
      <c r="BR1194" s="451"/>
      <c r="BS1194" s="451"/>
      <c r="BT1194" s="451"/>
      <c r="BU1194" s="451"/>
      <c r="BV1194" s="451"/>
      <c r="BW1194" s="451"/>
      <c r="BX1194" s="451"/>
      <c r="BY1194" s="451"/>
    </row>
    <row r="1195" s="356" customFormat="true" ht="15" customHeight="true" x14ac:dyDescent="0.2">
      <c r="BA1195" s="451"/>
      <c r="BB1195" s="380"/>
      <c r="BC1195" s="451"/>
      <c r="BD1195" s="451"/>
      <c r="BE1195" s="451"/>
      <c r="BF1195" s="451"/>
      <c r="BG1195" s="451"/>
      <c r="BH1195" s="451"/>
      <c r="BI1195" s="451"/>
      <c r="BJ1195" s="451"/>
      <c r="BK1195" s="451"/>
      <c r="BL1195" s="451"/>
      <c r="BM1195" s="451"/>
      <c r="BN1195" s="451"/>
      <c r="BO1195" s="451"/>
      <c r="BP1195" s="451"/>
      <c r="BQ1195" s="451"/>
      <c r="BR1195" s="451"/>
      <c r="BS1195" s="451"/>
      <c r="BT1195" s="451"/>
      <c r="BU1195" s="451"/>
      <c r="BV1195" s="451"/>
      <c r="BW1195" s="451"/>
      <c r="BX1195" s="451"/>
      <c r="BY1195" s="451"/>
    </row>
    <row r="1196" s="356" customFormat="true" ht="15" customHeight="true" x14ac:dyDescent="0.2">
      <c r="BA1196" s="451"/>
      <c r="BB1196" s="380"/>
      <c r="BC1196" s="451"/>
      <c r="BD1196" s="451"/>
      <c r="BE1196" s="451"/>
      <c r="BF1196" s="451"/>
      <c r="BG1196" s="451"/>
      <c r="BH1196" s="451"/>
      <c r="BI1196" s="451"/>
      <c r="BJ1196" s="451"/>
      <c r="BK1196" s="451"/>
      <c r="BL1196" s="451"/>
      <c r="BM1196" s="451"/>
      <c r="BN1196" s="451"/>
      <c r="BO1196" s="451"/>
      <c r="BP1196" s="451"/>
      <c r="BQ1196" s="451"/>
      <c r="BR1196" s="451"/>
      <c r="BS1196" s="451"/>
      <c r="BT1196" s="451"/>
      <c r="BU1196" s="451"/>
      <c r="BV1196" s="451"/>
      <c r="BW1196" s="451"/>
      <c r="BX1196" s="451"/>
      <c r="BY1196" s="451"/>
    </row>
    <row r="1197" s="356" customFormat="true" ht="15" customHeight="true" x14ac:dyDescent="0.2">
      <c r="BA1197" s="451"/>
      <c r="BB1197" s="380"/>
      <c r="BC1197" s="451"/>
      <c r="BD1197" s="451"/>
      <c r="BE1197" s="451"/>
      <c r="BF1197" s="451"/>
      <c r="BG1197" s="451"/>
      <c r="BH1197" s="451"/>
      <c r="BI1197" s="451"/>
      <c r="BJ1197" s="451"/>
      <c r="BK1197" s="451"/>
      <c r="BL1197" s="451"/>
      <c r="BM1197" s="451"/>
      <c r="BN1197" s="451"/>
      <c r="BO1197" s="451"/>
      <c r="BP1197" s="451"/>
      <c r="BQ1197" s="451"/>
      <c r="BR1197" s="451"/>
      <c r="BS1197" s="451"/>
      <c r="BT1197" s="451"/>
      <c r="BU1197" s="451"/>
      <c r="BV1197" s="451"/>
      <c r="BW1197" s="451"/>
      <c r="BX1197" s="451"/>
      <c r="BY1197" s="451"/>
    </row>
    <row r="1198" s="356" customFormat="true" ht="15" customHeight="true" x14ac:dyDescent="0.2">
      <c r="BA1198" s="451"/>
      <c r="BB1198" s="380"/>
      <c r="BC1198" s="451"/>
      <c r="BD1198" s="451"/>
      <c r="BE1198" s="451"/>
      <c r="BF1198" s="451"/>
      <c r="BG1198" s="451"/>
      <c r="BH1198" s="451"/>
      <c r="BI1198" s="451"/>
      <c r="BJ1198" s="451"/>
      <c r="BK1198" s="451"/>
      <c r="BL1198" s="451"/>
      <c r="BM1198" s="451"/>
      <c r="BN1198" s="451"/>
      <c r="BO1198" s="451"/>
      <c r="BP1198" s="451"/>
      <c r="BQ1198" s="451"/>
      <c r="BR1198" s="451"/>
      <c r="BS1198" s="451"/>
      <c r="BT1198" s="451"/>
      <c r="BU1198" s="451"/>
      <c r="BV1198" s="451"/>
      <c r="BW1198" s="451"/>
      <c r="BX1198" s="451"/>
      <c r="BY1198" s="451"/>
    </row>
    <row r="1199" s="356" customFormat="true" ht="15" customHeight="true" x14ac:dyDescent="0.2">
      <c r="BA1199" s="451"/>
      <c r="BB1199" s="380"/>
      <c r="BC1199" s="451"/>
      <c r="BD1199" s="451"/>
      <c r="BE1199" s="451"/>
      <c r="BF1199" s="451"/>
      <c r="BG1199" s="451"/>
      <c r="BH1199" s="451"/>
      <c r="BI1199" s="451"/>
      <c r="BJ1199" s="451"/>
      <c r="BK1199" s="451"/>
      <c r="BL1199" s="451"/>
      <c r="BM1199" s="451"/>
      <c r="BN1199" s="451"/>
      <c r="BO1199" s="451"/>
      <c r="BP1199" s="451"/>
      <c r="BQ1199" s="451"/>
      <c r="BR1199" s="451"/>
      <c r="BS1199" s="451"/>
      <c r="BT1199" s="451"/>
      <c r="BU1199" s="451"/>
      <c r="BV1199" s="451"/>
      <c r="BW1199" s="451"/>
      <c r="BX1199" s="451"/>
      <c r="BY1199" s="451"/>
    </row>
    <row r="1200" s="356" customFormat="true" ht="15" customHeight="true" x14ac:dyDescent="0.2">
      <c r="BA1200" s="451"/>
      <c r="BB1200" s="380"/>
      <c r="BC1200" s="451"/>
      <c r="BD1200" s="451"/>
      <c r="BE1200" s="451"/>
      <c r="BF1200" s="451"/>
      <c r="BG1200" s="451"/>
      <c r="BH1200" s="451"/>
      <c r="BI1200" s="451"/>
      <c r="BJ1200" s="451"/>
      <c r="BK1200" s="451"/>
      <c r="BL1200" s="451"/>
      <c r="BM1200" s="451"/>
      <c r="BN1200" s="451"/>
      <c r="BO1200" s="451"/>
      <c r="BP1200" s="451"/>
      <c r="BQ1200" s="451"/>
      <c r="BR1200" s="451"/>
      <c r="BS1200" s="451"/>
      <c r="BT1200" s="451"/>
      <c r="BU1200" s="451"/>
      <c r="BV1200" s="451"/>
      <c r="BW1200" s="451"/>
      <c r="BX1200" s="451"/>
      <c r="BY1200" s="451"/>
    </row>
  </sheetData>
  <mergeCells count="1314">
    <mergeCell ref="BA341:BA342"/>
    <mergeCell ref="BA343:BA344"/>
    <mergeCell ref="BA345:BA346"/>
    <mergeCell ref="BA347:BA348"/>
    <mergeCell ref="BA349:BA350"/>
    <mergeCell ref="BA351:BA352"/>
    <mergeCell ref="BA353:BA354"/>
    <mergeCell ref="BC220:BG220"/>
    <mergeCell ref="BH220:BL220"/>
    <mergeCell ref="BM220:BQ220"/>
    <mergeCell ref="BA222:BA224"/>
    <mergeCell ref="BA225:BA226"/>
    <mergeCell ref="BA227:BA230"/>
    <mergeCell ref="BC259:BG259"/>
    <mergeCell ref="BH259:BL259"/>
    <mergeCell ref="BM259:BQ259"/>
    <mergeCell ref="BA261:BA263"/>
    <mergeCell ref="BA264:BA267"/>
    <mergeCell ref="BA268:BA270"/>
    <mergeCell ref="BA271:BA273"/>
    <mergeCell ref="BA274:BA276"/>
    <mergeCell ref="BA277:BA284"/>
    <mergeCell ref="BC339:BG339"/>
    <mergeCell ref="BH339:BL339"/>
    <mergeCell ref="BM339:BQ339"/>
    <mergeCell ref="BA140:BA143"/>
    <mergeCell ref="A144:A147"/>
    <mergeCell ref="BA144:BA147"/>
    <mergeCell ref="A148:A150"/>
    <mergeCell ref="BA148:BA150"/>
    <mergeCell ref="A151:A152"/>
    <mergeCell ref="BA151:BA152"/>
    <mergeCell ref="BC14:BG14"/>
    <mergeCell ref="BH14:BL14"/>
    <mergeCell ref="BM14:BQ14"/>
    <mergeCell ref="BA16:BA17"/>
    <mergeCell ref="BA18:BA21"/>
    <mergeCell ref="BA22:BA23"/>
    <mergeCell ref="BC27:BG27"/>
    <mergeCell ref="BH27:BL27"/>
    <mergeCell ref="BM27:BQ27"/>
    <mergeCell ref="BC56:BG56"/>
    <mergeCell ref="BH56:BL56"/>
    <mergeCell ref="BM56:BQ56"/>
    <mergeCell ref="BC120:BG120"/>
    <mergeCell ref="BH120:BL120"/>
    <mergeCell ref="BM120:BQ120"/>
    <mergeCell ref="BA122:BA123"/>
    <mergeCell ref="BA124:BA127"/>
    <mergeCell ref="BA128:BA129"/>
    <mergeCell ref="BC133:BG133"/>
    <mergeCell ref="BH133:BL133"/>
    <mergeCell ref="BM133:BQ133"/>
    <mergeCell ref="BA135:BA139"/>
    <mergeCell ref="BA35:BA36"/>
    <mergeCell ref="BA37:BA38"/>
    <mergeCell ref="A39:A40"/>
    <mergeCell ref="BA39:BA40"/>
    <mergeCell ref="BA41:BA42"/>
    <mergeCell ref="BA43:BA44"/>
    <mergeCell ref="BA45:BA46"/>
    <mergeCell ref="A47:A49"/>
    <mergeCell ref="BA47:BA49"/>
    <mergeCell ref="A50:A52"/>
    <mergeCell ref="BA50:BA52"/>
    <mergeCell ref="A53:A55"/>
    <mergeCell ref="BA53:BA55"/>
    <mergeCell ref="M14:Q14"/>
    <mergeCell ref="A16:A17"/>
    <mergeCell ref="A18:A21"/>
    <mergeCell ref="A22:A23"/>
    <mergeCell ref="A24:A26"/>
    <mergeCell ref="C14:G14"/>
    <mergeCell ref="H14:L14"/>
    <mergeCell ref="BA29:BA30"/>
    <mergeCell ref="A31:A32"/>
    <mergeCell ref="BA31:BA32"/>
    <mergeCell ref="A33:A34"/>
    <mergeCell ref="BA33:BA34"/>
    <mergeCell ref="A208:B208"/>
    <mergeCell ref="A153:A166"/>
    <mergeCell ref="C133:G133"/>
    <mergeCell ref="H133:L133"/>
    <mergeCell ref="M133:Q133"/>
    <mergeCell ref="A135:A139"/>
    <mergeCell ref="C56:G56"/>
    <mergeCell ref="H56:L56"/>
    <mergeCell ref="M56:Q56"/>
    <mergeCell ref="A29:A30"/>
    <mergeCell ref="A35:A36"/>
    <mergeCell ref="A37:A38"/>
    <mergeCell ref="A41:A42"/>
    <mergeCell ref="A43:A44"/>
    <mergeCell ref="A45:A46"/>
    <mergeCell ref="C27:G27"/>
    <mergeCell ref="H27:L27"/>
    <mergeCell ref="M27:Q27"/>
    <mergeCell ref="A140:A143"/>
    <mergeCell ref="M120:Q120"/>
    <mergeCell ref="A122:A123"/>
    <mergeCell ref="A124:A127"/>
    <mergeCell ref="A128:A129"/>
    <mergeCell ref="A130:A132"/>
    <mergeCell ref="A108:B108"/>
    <mergeCell ref="C120:G120"/>
    <mergeCell ref="H120:L120"/>
    <mergeCell ref="A58:A72"/>
    <mergeCell ref="A1025:C1025"/>
    <mergeCell ref="A1026:B1026"/>
    <mergeCell ref="A1031:A1033"/>
    <mergeCell ref="A1034:C1034"/>
    <mergeCell ref="C399:F399"/>
    <mergeCell ref="A222:A224"/>
    <mergeCell ref="C220:G220"/>
    <mergeCell ref="H220:L220"/>
    <mergeCell ref="M220:Q220"/>
    <mergeCell ref="B402:B445"/>
    <mergeCell ref="C403:D403"/>
    <mergeCell ref="H403:I403"/>
    <mergeCell ref="M403:N403"/>
    <mergeCell ref="C404:D404"/>
    <mergeCell ref="H404:I404"/>
    <mergeCell ref="M404:N404"/>
    <mergeCell ref="C405:D405"/>
    <mergeCell ref="H405:I405"/>
    <mergeCell ref="M405:N405"/>
    <mergeCell ref="H399:K399"/>
    <mergeCell ref="M399:P399"/>
    <mergeCell ref="C400:E400"/>
    <mergeCell ref="C412:D412"/>
    <mergeCell ref="H412:I412"/>
    <mergeCell ref="M412:N412"/>
    <mergeCell ref="C413:D413"/>
    <mergeCell ref="H413:I413"/>
    <mergeCell ref="M413:N413"/>
    <mergeCell ref="H400:J400"/>
    <mergeCell ref="M400:O400"/>
    <mergeCell ref="C401:D402"/>
    <mergeCell ref="H401:I402"/>
    <mergeCell ref="M401:N402"/>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06:D406"/>
    <mergeCell ref="H406:I406"/>
    <mergeCell ref="M406:N406"/>
    <mergeCell ref="C407:D407"/>
    <mergeCell ref="H407:I407"/>
    <mergeCell ref="M407:N407"/>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4:D414"/>
    <mergeCell ref="H414:I414"/>
    <mergeCell ref="M414:N414"/>
    <mergeCell ref="C415:D415"/>
    <mergeCell ref="H415:I415"/>
    <mergeCell ref="M415:N415"/>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60:D460"/>
    <mergeCell ref="H460:I460"/>
    <mergeCell ref="M460:N460"/>
    <mergeCell ref="C461:D461"/>
    <mergeCell ref="H461:I461"/>
    <mergeCell ref="M461:N461"/>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62:D462"/>
    <mergeCell ref="H462:I462"/>
    <mergeCell ref="M462:N462"/>
    <mergeCell ref="C463:D463"/>
    <mergeCell ref="H463:I463"/>
    <mergeCell ref="M463:N463"/>
    <mergeCell ref="C472:D472"/>
    <mergeCell ref="H472:I472"/>
    <mergeCell ref="M472:N472"/>
    <mergeCell ref="C473:E473"/>
    <mergeCell ref="H473:I473"/>
    <mergeCell ref="M473:N473"/>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96:D496"/>
    <mergeCell ref="H496:I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502:D502"/>
    <mergeCell ref="H502:I502"/>
    <mergeCell ref="M502:N502"/>
    <mergeCell ref="C503:D503"/>
    <mergeCell ref="H503:I503"/>
    <mergeCell ref="M503:N503"/>
    <mergeCell ref="C500:D500"/>
    <mergeCell ref="H500:I500"/>
    <mergeCell ref="M500:N500"/>
    <mergeCell ref="C501:D501"/>
    <mergeCell ref="H501:J501"/>
    <mergeCell ref="M501:O501"/>
    <mergeCell ref="C498:D498"/>
    <mergeCell ref="H498:I498"/>
    <mergeCell ref="M498:N498"/>
    <mergeCell ref="C499:D499"/>
    <mergeCell ref="H499:I499"/>
    <mergeCell ref="M499:N499"/>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44:G544"/>
    <mergeCell ref="H544:I544"/>
    <mergeCell ref="M544:N544"/>
    <mergeCell ref="C545:D546"/>
    <mergeCell ref="E545:G545"/>
    <mergeCell ref="H545:I545"/>
    <mergeCell ref="M545:N545"/>
    <mergeCell ref="H546:I546"/>
    <mergeCell ref="M546:N546"/>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51:D552"/>
    <mergeCell ref="H551:I551"/>
    <mergeCell ref="M551:N551"/>
    <mergeCell ref="H552:I552"/>
    <mergeCell ref="M552:N552"/>
    <mergeCell ref="C553:D553"/>
    <mergeCell ref="H553:I553"/>
    <mergeCell ref="M553:N553"/>
    <mergeCell ref="C549:D549"/>
    <mergeCell ref="H549:I549"/>
    <mergeCell ref="M549:N549"/>
    <mergeCell ref="C550:E550"/>
    <mergeCell ref="H550:I550"/>
    <mergeCell ref="M550:N550"/>
    <mergeCell ref="C547:D547"/>
    <mergeCell ref="H547:I547"/>
    <mergeCell ref="M547:N547"/>
    <mergeCell ref="C548:D548"/>
    <mergeCell ref="H548:I548"/>
    <mergeCell ref="M548:N548"/>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8:D588"/>
    <mergeCell ref="H588:I588"/>
    <mergeCell ref="M588:N588"/>
    <mergeCell ref="C589:D589"/>
    <mergeCell ref="H589:I589"/>
    <mergeCell ref="M589:N589"/>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0:D590"/>
    <mergeCell ref="H590:I590"/>
    <mergeCell ref="M590:N590"/>
    <mergeCell ref="C591:D591"/>
    <mergeCell ref="H591:I591"/>
    <mergeCell ref="M591:N591"/>
    <mergeCell ref="C600:D600"/>
    <mergeCell ref="H600:L600"/>
    <mergeCell ref="M600:Q600"/>
    <mergeCell ref="C601:D601"/>
    <mergeCell ref="H601:I602"/>
    <mergeCell ref="J601:L601"/>
    <mergeCell ref="M601:N602"/>
    <mergeCell ref="O601:Q601"/>
    <mergeCell ref="C602:D602"/>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7:D607"/>
    <mergeCell ref="H607:I608"/>
    <mergeCell ref="M607:N608"/>
    <mergeCell ref="C608:D608"/>
    <mergeCell ref="C609:D609"/>
    <mergeCell ref="H609:I609"/>
    <mergeCell ref="M609:N609"/>
    <mergeCell ref="C605:D605"/>
    <mergeCell ref="H605:I605"/>
    <mergeCell ref="M605:N605"/>
    <mergeCell ref="C606:D606"/>
    <mergeCell ref="H606:J606"/>
    <mergeCell ref="M606:O606"/>
    <mergeCell ref="C603:D603"/>
    <mergeCell ref="H603:I603"/>
    <mergeCell ref="M603:N603"/>
    <mergeCell ref="C604:D604"/>
    <mergeCell ref="H604:I604"/>
    <mergeCell ref="M604:N604"/>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0:D610"/>
    <mergeCell ref="H610:I610"/>
    <mergeCell ref="M610:N610"/>
    <mergeCell ref="C611:D611"/>
    <mergeCell ref="H611:I611"/>
    <mergeCell ref="M611:N611"/>
    <mergeCell ref="C620:D620"/>
    <mergeCell ref="H620:I620"/>
    <mergeCell ref="M620:N620"/>
    <mergeCell ref="C621:D621"/>
    <mergeCell ref="H621:I621"/>
    <mergeCell ref="M621:N621"/>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22:E622"/>
    <mergeCell ref="H622:I622"/>
    <mergeCell ref="M622:N622"/>
    <mergeCell ref="C623:D623"/>
    <mergeCell ref="H623:I623"/>
    <mergeCell ref="M623:N623"/>
    <mergeCell ref="C632:D632"/>
    <mergeCell ref="H632:I632"/>
    <mergeCell ref="M632:N632"/>
    <mergeCell ref="C633:D633"/>
    <mergeCell ref="H633:I633"/>
    <mergeCell ref="M633:N633"/>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34:D634"/>
    <mergeCell ref="H634:I634"/>
    <mergeCell ref="M634:N634"/>
    <mergeCell ref="C635:D635"/>
    <mergeCell ref="H635:I635"/>
    <mergeCell ref="M635:N635"/>
    <mergeCell ref="C644:D644"/>
    <mergeCell ref="H644:I644"/>
    <mergeCell ref="M644:N644"/>
    <mergeCell ref="C645:D645"/>
    <mergeCell ref="H645:I645"/>
    <mergeCell ref="M645:N645"/>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46:D646"/>
    <mergeCell ref="H646:I646"/>
    <mergeCell ref="M646:N646"/>
    <mergeCell ref="C647:D647"/>
    <mergeCell ref="H647:I647"/>
    <mergeCell ref="M647:N647"/>
    <mergeCell ref="C656:D656"/>
    <mergeCell ref="H656:I656"/>
    <mergeCell ref="M656:N656"/>
    <mergeCell ref="C657:D657"/>
    <mergeCell ref="H657:I657"/>
    <mergeCell ref="M657:N657"/>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58:D658"/>
    <mergeCell ref="H658:I658"/>
    <mergeCell ref="M658:N658"/>
    <mergeCell ref="C659:D659"/>
    <mergeCell ref="H659:I659"/>
    <mergeCell ref="M659:N659"/>
    <mergeCell ref="C668:D668"/>
    <mergeCell ref="H668:I668"/>
    <mergeCell ref="M668:N668"/>
    <mergeCell ref="C669:D669"/>
    <mergeCell ref="H669:I669"/>
    <mergeCell ref="M669:N669"/>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0:D670"/>
    <mergeCell ref="H670:I670"/>
    <mergeCell ref="M670:N670"/>
    <mergeCell ref="C671:D671"/>
    <mergeCell ref="H671:I671"/>
    <mergeCell ref="M671:N671"/>
    <mergeCell ref="C680:D680"/>
    <mergeCell ref="H680:I680"/>
    <mergeCell ref="M680:N680"/>
    <mergeCell ref="C681:D681"/>
    <mergeCell ref="H681:I681"/>
    <mergeCell ref="M681:N681"/>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2:D682"/>
    <mergeCell ref="H682:I682"/>
    <mergeCell ref="M682:N682"/>
    <mergeCell ref="C683:D683"/>
    <mergeCell ref="H683:I683"/>
    <mergeCell ref="M683:N683"/>
    <mergeCell ref="C692:D692"/>
    <mergeCell ref="H692:I692"/>
    <mergeCell ref="M692:N692"/>
    <mergeCell ref="C693:D693"/>
    <mergeCell ref="H693:I693"/>
    <mergeCell ref="M693:N693"/>
    <mergeCell ref="C690:D690"/>
    <mergeCell ref="H690:I690"/>
    <mergeCell ref="M690:N690"/>
    <mergeCell ref="C691:D691"/>
    <mergeCell ref="H691:I691"/>
    <mergeCell ref="M691:N691"/>
    <mergeCell ref="C688:D688"/>
    <mergeCell ref="H688:I688"/>
    <mergeCell ref="M688:N688"/>
    <mergeCell ref="C689:D689"/>
    <mergeCell ref="H689:I689"/>
    <mergeCell ref="M689:N689"/>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4:D694"/>
    <mergeCell ref="H694:I694"/>
    <mergeCell ref="M694:N694"/>
    <mergeCell ref="C695:D695"/>
    <mergeCell ref="H695:I695"/>
    <mergeCell ref="M695:N695"/>
    <mergeCell ref="C704:D704"/>
    <mergeCell ref="H704:I704"/>
    <mergeCell ref="M704:N704"/>
    <mergeCell ref="C705:D705"/>
    <mergeCell ref="H705:I705"/>
    <mergeCell ref="M705:N705"/>
    <mergeCell ref="C702:D702"/>
    <mergeCell ref="H702:I702"/>
    <mergeCell ref="M702:N702"/>
    <mergeCell ref="C703:D703"/>
    <mergeCell ref="H703:I703"/>
    <mergeCell ref="M703:N703"/>
    <mergeCell ref="C700:D700"/>
    <mergeCell ref="H700:I700"/>
    <mergeCell ref="M700:N700"/>
    <mergeCell ref="C701:D701"/>
    <mergeCell ref="H701:I701"/>
    <mergeCell ref="M701:N701"/>
    <mergeCell ref="C710:D710"/>
    <mergeCell ref="H710:I710"/>
    <mergeCell ref="M710:N710"/>
    <mergeCell ref="C711:D711"/>
    <mergeCell ref="H711:I711"/>
    <mergeCell ref="M711:N711"/>
    <mergeCell ref="C708:D708"/>
    <mergeCell ref="H708:I708"/>
    <mergeCell ref="M708:N708"/>
    <mergeCell ref="C709:D709"/>
    <mergeCell ref="H709:I709"/>
    <mergeCell ref="M709:N709"/>
    <mergeCell ref="C706:D706"/>
    <mergeCell ref="H706:J706"/>
    <mergeCell ref="M706:O706"/>
    <mergeCell ref="C707:D707"/>
    <mergeCell ref="H707:I707"/>
    <mergeCell ref="M707:N707"/>
    <mergeCell ref="C716:D716"/>
    <mergeCell ref="H716:I716"/>
    <mergeCell ref="M716:N716"/>
    <mergeCell ref="C717:D717"/>
    <mergeCell ref="H717:I717"/>
    <mergeCell ref="M717:N717"/>
    <mergeCell ref="C714:D714"/>
    <mergeCell ref="H714:I714"/>
    <mergeCell ref="M714:N714"/>
    <mergeCell ref="C715:D715"/>
    <mergeCell ref="H715:I715"/>
    <mergeCell ref="M715:N715"/>
    <mergeCell ref="C712:D712"/>
    <mergeCell ref="H712:I712"/>
    <mergeCell ref="M712:N712"/>
    <mergeCell ref="C713:D713"/>
    <mergeCell ref="H713:I713"/>
    <mergeCell ref="M713:N713"/>
    <mergeCell ref="C722:D722"/>
    <mergeCell ref="H722:I722"/>
    <mergeCell ref="M722:N722"/>
    <mergeCell ref="C723:D723"/>
    <mergeCell ref="H723:I723"/>
    <mergeCell ref="M723:N723"/>
    <mergeCell ref="C720:D720"/>
    <mergeCell ref="H720:I720"/>
    <mergeCell ref="M720:N720"/>
    <mergeCell ref="C721:D721"/>
    <mergeCell ref="H721:I721"/>
    <mergeCell ref="M721:N721"/>
    <mergeCell ref="C718:D718"/>
    <mergeCell ref="H718:I718"/>
    <mergeCell ref="M718:N718"/>
    <mergeCell ref="C719:D719"/>
    <mergeCell ref="H719:I719"/>
    <mergeCell ref="M719:N719"/>
    <mergeCell ref="C728:D728"/>
    <mergeCell ref="H728:I728"/>
    <mergeCell ref="M728:N728"/>
    <mergeCell ref="C729:D729"/>
    <mergeCell ref="H729:I729"/>
    <mergeCell ref="M729:N729"/>
    <mergeCell ref="C726:D726"/>
    <mergeCell ref="H726:I726"/>
    <mergeCell ref="M726:N726"/>
    <mergeCell ref="C727:D727"/>
    <mergeCell ref="H727:I727"/>
    <mergeCell ref="M727:N727"/>
    <mergeCell ref="C724:D724"/>
    <mergeCell ref="H724:I724"/>
    <mergeCell ref="M724:N724"/>
    <mergeCell ref="C725:D725"/>
    <mergeCell ref="H725:I725"/>
    <mergeCell ref="M725:N725"/>
    <mergeCell ref="C734:D734"/>
    <mergeCell ref="H734:I734"/>
    <mergeCell ref="M734:N734"/>
    <mergeCell ref="C735:D735"/>
    <mergeCell ref="H735:I735"/>
    <mergeCell ref="M735:N735"/>
    <mergeCell ref="C732:D732"/>
    <mergeCell ref="H732:I732"/>
    <mergeCell ref="M732:N732"/>
    <mergeCell ref="C733:D733"/>
    <mergeCell ref="H733:I733"/>
    <mergeCell ref="M733:N733"/>
    <mergeCell ref="C730:D730"/>
    <mergeCell ref="H730:I730"/>
    <mergeCell ref="M730:N730"/>
    <mergeCell ref="C731:D731"/>
    <mergeCell ref="H731:I731"/>
    <mergeCell ref="M731:N731"/>
    <mergeCell ref="C740:D740"/>
    <mergeCell ref="H740:I740"/>
    <mergeCell ref="M740:N740"/>
    <mergeCell ref="C741:D741"/>
    <mergeCell ref="H741:I741"/>
    <mergeCell ref="M741:N741"/>
    <mergeCell ref="C738:D738"/>
    <mergeCell ref="H738:I738"/>
    <mergeCell ref="M738:N738"/>
    <mergeCell ref="C739:D739"/>
    <mergeCell ref="H739:I739"/>
    <mergeCell ref="M739:N739"/>
    <mergeCell ref="C736:D736"/>
    <mergeCell ref="H736:I736"/>
    <mergeCell ref="M736:N736"/>
    <mergeCell ref="C737:D737"/>
    <mergeCell ref="H737:I737"/>
    <mergeCell ref="M737:N737"/>
    <mergeCell ref="C746:D746"/>
    <mergeCell ref="H746:I746"/>
    <mergeCell ref="M746:N746"/>
    <mergeCell ref="C747:D747"/>
    <mergeCell ref="H747:I747"/>
    <mergeCell ref="M747:N747"/>
    <mergeCell ref="C744:D744"/>
    <mergeCell ref="H744:I744"/>
    <mergeCell ref="M744:N744"/>
    <mergeCell ref="C745:D745"/>
    <mergeCell ref="H745:I745"/>
    <mergeCell ref="M745:N745"/>
    <mergeCell ref="C742:D742"/>
    <mergeCell ref="H742:I742"/>
    <mergeCell ref="M742:N742"/>
    <mergeCell ref="C743:D743"/>
    <mergeCell ref="H743:I743"/>
    <mergeCell ref="M743:N743"/>
    <mergeCell ref="C752:D752"/>
    <mergeCell ref="H752:I752"/>
    <mergeCell ref="M752:N752"/>
    <mergeCell ref="C753:D753"/>
    <mergeCell ref="H753:I753"/>
    <mergeCell ref="M753:N753"/>
    <mergeCell ref="C750:D750"/>
    <mergeCell ref="H750:I750"/>
    <mergeCell ref="M750:N750"/>
    <mergeCell ref="C751:D751"/>
    <mergeCell ref="H751:I751"/>
    <mergeCell ref="M751:N751"/>
    <mergeCell ref="C748:D748"/>
    <mergeCell ref="H748:I748"/>
    <mergeCell ref="M748:N748"/>
    <mergeCell ref="C749:D749"/>
    <mergeCell ref="H749:I749"/>
    <mergeCell ref="M749:N749"/>
    <mergeCell ref="C758:D758"/>
    <mergeCell ref="H758:I758"/>
    <mergeCell ref="M758:N758"/>
    <mergeCell ref="C759:D759"/>
    <mergeCell ref="H759:I759"/>
    <mergeCell ref="M759:N759"/>
    <mergeCell ref="C756:D756"/>
    <mergeCell ref="H756:I756"/>
    <mergeCell ref="M756:N756"/>
    <mergeCell ref="C757:D757"/>
    <mergeCell ref="H757:I757"/>
    <mergeCell ref="M757:N757"/>
    <mergeCell ref="C754:D754"/>
    <mergeCell ref="H754:I754"/>
    <mergeCell ref="M754:N754"/>
    <mergeCell ref="C755:D755"/>
    <mergeCell ref="H755:I755"/>
    <mergeCell ref="M755:N755"/>
    <mergeCell ref="C764:D764"/>
    <mergeCell ref="H764:I764"/>
    <mergeCell ref="M764:N764"/>
    <mergeCell ref="C765:D765"/>
    <mergeCell ref="H765:I765"/>
    <mergeCell ref="M765:N765"/>
    <mergeCell ref="C762:D762"/>
    <mergeCell ref="H762:I762"/>
    <mergeCell ref="M762:N762"/>
    <mergeCell ref="C763:D763"/>
    <mergeCell ref="H763:I763"/>
    <mergeCell ref="M763:N763"/>
    <mergeCell ref="C760:D760"/>
    <mergeCell ref="H760:I760"/>
    <mergeCell ref="M760:N760"/>
    <mergeCell ref="C761:D761"/>
    <mergeCell ref="H761:I761"/>
    <mergeCell ref="M761:N761"/>
    <mergeCell ref="C770:D770"/>
    <mergeCell ref="H770:I770"/>
    <mergeCell ref="M770:N770"/>
    <mergeCell ref="C771:D771"/>
    <mergeCell ref="H771:I771"/>
    <mergeCell ref="M771:N771"/>
    <mergeCell ref="C768:D768"/>
    <mergeCell ref="H768:I768"/>
    <mergeCell ref="M768:N768"/>
    <mergeCell ref="C769:D769"/>
    <mergeCell ref="H769:I769"/>
    <mergeCell ref="M769:N769"/>
    <mergeCell ref="C766:D766"/>
    <mergeCell ref="H766:I766"/>
    <mergeCell ref="M766:N766"/>
    <mergeCell ref="C767:D767"/>
    <mergeCell ref="H767:I767"/>
    <mergeCell ref="M767:N767"/>
    <mergeCell ref="C776:D776"/>
    <mergeCell ref="H776:I776"/>
    <mergeCell ref="M776:N776"/>
    <mergeCell ref="C777:D777"/>
    <mergeCell ref="H777:I777"/>
    <mergeCell ref="M777:N777"/>
    <mergeCell ref="C774:D774"/>
    <mergeCell ref="H774:I774"/>
    <mergeCell ref="M774:N774"/>
    <mergeCell ref="C775:D775"/>
    <mergeCell ref="H775:I775"/>
    <mergeCell ref="M775:N775"/>
    <mergeCell ref="C772:D772"/>
    <mergeCell ref="H772:I772"/>
    <mergeCell ref="M772:N772"/>
    <mergeCell ref="C773:D773"/>
    <mergeCell ref="H773:I773"/>
    <mergeCell ref="M773:N773"/>
    <mergeCell ref="C782:D782"/>
    <mergeCell ref="H782:I782"/>
    <mergeCell ref="M782:N782"/>
    <mergeCell ref="C783:D783"/>
    <mergeCell ref="H783:I783"/>
    <mergeCell ref="M783:N783"/>
    <mergeCell ref="C780:D780"/>
    <mergeCell ref="H780:I780"/>
    <mergeCell ref="M780:N780"/>
    <mergeCell ref="C781:D781"/>
    <mergeCell ref="H781:I781"/>
    <mergeCell ref="M781:N781"/>
    <mergeCell ref="C778:D778"/>
    <mergeCell ref="H778:I778"/>
    <mergeCell ref="M778:N778"/>
    <mergeCell ref="C779:D779"/>
    <mergeCell ref="H779:I779"/>
    <mergeCell ref="M779:N779"/>
    <mergeCell ref="H788:I788"/>
    <mergeCell ref="M788:N788"/>
    <mergeCell ref="C789:D789"/>
    <mergeCell ref="H789:I789"/>
    <mergeCell ref="M789:N789"/>
    <mergeCell ref="C786:D786"/>
    <mergeCell ref="H786:I786"/>
    <mergeCell ref="M786:N786"/>
    <mergeCell ref="C787:D787"/>
    <mergeCell ref="H787:I787"/>
    <mergeCell ref="M787:N787"/>
    <mergeCell ref="C784:D784"/>
    <mergeCell ref="H784:I784"/>
    <mergeCell ref="M784:N784"/>
    <mergeCell ref="C785:D785"/>
    <mergeCell ref="H785:I785"/>
    <mergeCell ref="M785:N785"/>
    <mergeCell ref="BA153:BA167"/>
    <mergeCell ref="C798:D798"/>
    <mergeCell ref="H798:I798"/>
    <mergeCell ref="M798:N798"/>
    <mergeCell ref="C799:D799"/>
    <mergeCell ref="H799:I799"/>
    <mergeCell ref="M799:N799"/>
    <mergeCell ref="C796:D796"/>
    <mergeCell ref="H796:I796"/>
    <mergeCell ref="M796:N796"/>
    <mergeCell ref="C797:D797"/>
    <mergeCell ref="H797:I797"/>
    <mergeCell ref="M797:N797"/>
    <mergeCell ref="C794:D794"/>
    <mergeCell ref="H794:I794"/>
    <mergeCell ref="M794:N794"/>
    <mergeCell ref="C795:D795"/>
    <mergeCell ref="H795:I795"/>
    <mergeCell ref="M795:N795"/>
    <mergeCell ref="C792:D792"/>
    <mergeCell ref="H792:I792"/>
    <mergeCell ref="M792:N792"/>
    <mergeCell ref="C793:D793"/>
    <mergeCell ref="H793:I793"/>
    <mergeCell ref="M793:N793"/>
    <mergeCell ref="C790:D790"/>
    <mergeCell ref="H790:I790"/>
    <mergeCell ref="M790:N790"/>
    <mergeCell ref="C791:D791"/>
    <mergeCell ref="H791:I791"/>
    <mergeCell ref="M791:N791"/>
    <mergeCell ref="C788:D788"/>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908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909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909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909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909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909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909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909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909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909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909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910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910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910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910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9104" r:id="rId19" name="B_Matrix">
              <controlPr defaultSize="0" print="0" autoFill="0" autoPict="0" macro="[0]!GoTo_WATER">
                <anchor moveWithCells="1">
                  <from>
                    <xdr:col>1</xdr:col>
                    <xdr:colOff>228600</xdr:colOff>
                    <xdr:row>398</xdr:row>
                    <xdr:rowOff>38100</xdr:rowOff>
                  </from>
                  <to>
                    <xdr:col>1</xdr:col>
                    <xdr:colOff>1704975</xdr:colOff>
                    <xdr:row>400</xdr:row>
                    <xdr:rowOff>38100</xdr:rowOff>
                  </to>
                </anchor>
              </controlPr>
            </control>
          </mc:Choice>
        </mc:AlternateContent>
        <mc:AlternateContent xmlns:mc="http://schemas.openxmlformats.org/markup-compatibility/2006">
          <mc:Choice Requires="x14">
            <control shapeId="25910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910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910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910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910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911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911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911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911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911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911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911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911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911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911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912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912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912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912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912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912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912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912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912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912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913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913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913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913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913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913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913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913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913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913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DZ408"/>
  <sheetViews>
    <sheetView workbookViewId="0"/>
  </sheetViews>
  <sheetFormatPr defaultRowHeight="12.75" x14ac:dyDescent="0.2"/>
  <sheetData>
    <row r="1">
      <c r="A1" t="s">
        <v>599</v>
      </c>
      <c r="B1" t="s">
        <v>601</v>
      </c>
      <c r="C1" t="s">
        <v>602</v>
      </c>
      <c r="D1" t="s">
        <v>610</v>
      </c>
      <c r="E1" t="s">
        <v>611</v>
      </c>
      <c r="F1" t="s">
        <v>612</v>
      </c>
      <c r="G1" t="s">
        <v>613</v>
      </c>
      <c r="H1" t="s">
        <v>636</v>
      </c>
      <c r="I1" t="s">
        <v>637</v>
      </c>
      <c r="J1" t="s">
        <v>638</v>
      </c>
      <c r="K1" t="s">
        <v>639</v>
      </c>
      <c r="L1" t="s">
        <v>640</v>
      </c>
      <c r="M1" t="s">
        <v>641</v>
      </c>
      <c r="N1" t="s">
        <v>642</v>
      </c>
      <c r="O1" t="s">
        <v>643</v>
      </c>
      <c r="P1" t="s">
        <v>644</v>
      </c>
      <c r="Q1" t="s">
        <v>645</v>
      </c>
      <c r="R1" t="s">
        <v>646</v>
      </c>
      <c r="S1" t="s">
        <v>647</v>
      </c>
      <c r="T1" t="s">
        <v>648</v>
      </c>
      <c r="U1" t="s">
        <v>649</v>
      </c>
      <c r="V1" t="s">
        <v>650</v>
      </c>
      <c r="W1" t="s">
        <v>651</v>
      </c>
      <c r="X1" t="s">
        <v>652</v>
      </c>
      <c r="Y1" t="s">
        <v>653</v>
      </c>
      <c r="Z1" t="s">
        <v>654</v>
      </c>
      <c r="AA1" t="s">
        <v>655</v>
      </c>
      <c r="AB1" t="s">
        <v>656</v>
      </c>
      <c r="AC1" t="s">
        <v>657</v>
      </c>
      <c r="AD1" t="s">
        <v>658</v>
      </c>
      <c r="AE1" t="s">
        <v>659</v>
      </c>
      <c r="AF1" t="s">
        <v>660</v>
      </c>
      <c r="AG1" t="s">
        <v>661</v>
      </c>
      <c r="AH1" t="s">
        <v>662</v>
      </c>
      <c r="AI1" t="s">
        <v>663</v>
      </c>
      <c r="AJ1" t="s">
        <v>664</v>
      </c>
      <c r="AK1" t="s">
        <v>665</v>
      </c>
      <c r="AL1" t="s">
        <v>666</v>
      </c>
      <c r="AM1" t="s">
        <v>667</v>
      </c>
      <c r="AN1" t="s">
        <v>668</v>
      </c>
      <c r="AO1" t="s">
        <v>669</v>
      </c>
      <c r="AP1" t="s">
        <v>670</v>
      </c>
      <c r="AQ1" t="s">
        <v>671</v>
      </c>
      <c r="AR1" t="s">
        <v>672</v>
      </c>
      <c r="AS1" t="s">
        <v>673</v>
      </c>
      <c r="AT1" t="s">
        <v>674</v>
      </c>
      <c r="AU1" t="s">
        <v>675</v>
      </c>
      <c r="AV1" t="s">
        <v>676</v>
      </c>
      <c r="AW1" t="s">
        <v>677</v>
      </c>
      <c r="AX1" t="s">
        <v>678</v>
      </c>
      <c r="AY1" t="s">
        <v>679</v>
      </c>
      <c r="AZ1" t="s">
        <v>680</v>
      </c>
      <c r="BA1" t="s">
        <v>681</v>
      </c>
      <c r="BB1" t="s">
        <v>682</v>
      </c>
      <c r="BC1" t="s">
        <v>683</v>
      </c>
      <c r="BD1" t="s">
        <v>684</v>
      </c>
      <c r="BE1" t="s">
        <v>685</v>
      </c>
      <c r="BF1" t="s">
        <v>686</v>
      </c>
      <c r="BG1" t="s">
        <v>687</v>
      </c>
      <c r="BH1" t="s">
        <v>688</v>
      </c>
      <c r="BI1" t="s">
        <v>689</v>
      </c>
      <c r="BJ1" t="s">
        <v>690</v>
      </c>
      <c r="BK1" t="s">
        <v>691</v>
      </c>
      <c r="BL1" t="s">
        <v>692</v>
      </c>
      <c r="BM1" t="s">
        <v>693</v>
      </c>
      <c r="BN1" t="s">
        <v>694</v>
      </c>
      <c r="BO1" t="s">
        <v>695</v>
      </c>
      <c r="BP1" t="s">
        <v>696</v>
      </c>
      <c r="BQ1" t="s">
        <v>697</v>
      </c>
      <c r="BR1" t="s">
        <v>698</v>
      </c>
      <c r="BS1" t="s">
        <v>699</v>
      </c>
      <c r="BT1" t="s">
        <v>700</v>
      </c>
      <c r="BU1" t="s">
        <v>701</v>
      </c>
      <c r="BV1" t="s">
        <v>702</v>
      </c>
      <c r="BW1" t="s">
        <v>703</v>
      </c>
      <c r="BX1" t="s">
        <v>704</v>
      </c>
      <c r="BY1" t="s">
        <v>705</v>
      </c>
      <c r="BZ1" t="s">
        <v>706</v>
      </c>
      <c r="CA1" t="s">
        <v>707</v>
      </c>
      <c r="CB1" t="s">
        <v>708</v>
      </c>
      <c r="CC1" t="s">
        <v>709</v>
      </c>
      <c r="CD1" t="s">
        <v>710</v>
      </c>
      <c r="CE1" t="s">
        <v>711</v>
      </c>
      <c r="CF1" t="s">
        <v>712</v>
      </c>
      <c r="CG1" t="s">
        <v>713</v>
      </c>
      <c r="CH1" t="s">
        <v>714</v>
      </c>
      <c r="CI1" t="s">
        <v>715</v>
      </c>
      <c r="CJ1" t="s">
        <v>716</v>
      </c>
      <c r="CK1" t="s">
        <v>717</v>
      </c>
      <c r="CL1" t="s">
        <v>718</v>
      </c>
      <c r="CM1" t="s">
        <v>719</v>
      </c>
      <c r="CN1" t="s">
        <v>720</v>
      </c>
      <c r="CO1" t="s">
        <v>721</v>
      </c>
      <c r="CP1" t="s">
        <v>722</v>
      </c>
      <c r="CQ1" t="s">
        <v>723</v>
      </c>
      <c r="CR1" t="s">
        <v>724</v>
      </c>
      <c r="CS1" t="s">
        <v>725</v>
      </c>
      <c r="CT1" t="s">
        <v>726</v>
      </c>
      <c r="CU1" t="s">
        <v>727</v>
      </c>
      <c r="CV1" t="s">
        <v>728</v>
      </c>
      <c r="CW1" t="s">
        <v>729</v>
      </c>
      <c r="CX1" t="s">
        <v>730</v>
      </c>
      <c r="CY1" t="s">
        <v>731</v>
      </c>
      <c r="CZ1" t="s">
        <v>732</v>
      </c>
      <c r="DA1" t="s">
        <v>733</v>
      </c>
      <c r="DB1" t="s">
        <v>734</v>
      </c>
      <c r="DC1" t="s">
        <v>735</v>
      </c>
      <c r="DD1" t="s">
        <v>736</v>
      </c>
      <c r="DE1" t="s">
        <v>737</v>
      </c>
      <c r="DF1" t="s">
        <v>738</v>
      </c>
      <c r="DG1" t="s">
        <v>739</v>
      </c>
      <c r="DH1" t="s">
        <v>740</v>
      </c>
      <c r="DI1" t="s">
        <v>741</v>
      </c>
      <c r="DJ1" t="s">
        <v>742</v>
      </c>
      <c r="DK1" t="s">
        <v>743</v>
      </c>
      <c r="DL1" t="s">
        <v>744</v>
      </c>
      <c r="DM1" t="s">
        <v>745</v>
      </c>
      <c r="DN1" t="s">
        <v>746</v>
      </c>
      <c r="DO1" t="s">
        <v>747</v>
      </c>
      <c r="DP1" t="s">
        <v>748</v>
      </c>
      <c r="DQ1" t="s">
        <v>749</v>
      </c>
      <c r="DR1" t="s">
        <v>750</v>
      </c>
      <c r="DS1" t="s">
        <v>751</v>
      </c>
      <c r="DT1" t="s">
        <v>752</v>
      </c>
      <c r="DU1" t="s">
        <v>753</v>
      </c>
      <c r="DV1" t="s">
        <v>754</v>
      </c>
      <c r="DW1" t="s">
        <v>755</v>
      </c>
      <c r="DX1" t="s">
        <v>756</v>
      </c>
      <c r="DY1" t="s">
        <v>757</v>
      </c>
      <c r="DZ1" t="s">
        <v>758</v>
      </c>
    </row>
    <row r="2">
      <c r="A2" t="s">
        <v>600</v>
      </c>
      <c r="B2">
        <v>2004</v>
      </c>
      <c r="C2" t="s">
        <v>603</v>
      </c>
      <c r="D2">
        <v>16</v>
      </c>
      <c r="E2" t="s">
        <v>13</v>
      </c>
      <c r="F2" t="s">
        <v>14</v>
      </c>
      <c r="G2" t="s">
        <v>614</v>
      </c>
      <c r="H2">
        <v>35.093861667925601</v>
      </c>
      <c r="I2">
        <v>37.387515509959663</v>
      </c>
      <c r="J2">
        <v>48.186885535456177</v>
      </c>
      <c r="K2">
        <v>65.784140650358609</v>
      </c>
      <c r="L2">
        <v>93.524501208388344</v>
      </c>
      <c r="M2">
        <v>72.857948662805242</v>
      </c>
      <c r="N2">
        <v>90.707597017957539</v>
      </c>
      <c r="O2">
        <v>94.451198930751488</v>
      </c>
      <c r="P2">
        <v>97.717227881283165</v>
      </c>
      <c r="Q2">
        <v>98.277935603860769</v>
      </c>
      <c r="R2">
        <v>33.197662510627623</v>
      </c>
      <c r="S2">
        <v>33.806341237382142</v>
      </c>
      <c r="T2">
        <v>41.893458555981042</v>
      </c>
      <c r="U2">
        <v>48.563786332778818</v>
      </c>
      <c r="V2">
        <v>62.87501022963361</v>
      </c>
      <c r="W2" t="s">
        <v>147</v>
      </c>
      <c r="X2" t="s">
        <v>148</v>
      </c>
      <c r="Y2" t="s">
        <v>149</v>
      </c>
      <c r="Z2" t="s">
        <v>150</v>
      </c>
      <c r="AA2" t="s">
        <v>151</v>
      </c>
      <c r="AB2" t="s">
        <v>152</v>
      </c>
      <c r="AC2" t="s">
        <v>153</v>
      </c>
      <c r="AD2" t="s">
        <v>154</v>
      </c>
      <c r="AE2" t="s">
        <v>155</v>
      </c>
      <c r="AF2" t="s">
        <v>156</v>
      </c>
      <c r="AG2" t="s">
        <v>157</v>
      </c>
      <c r="AH2" t="s">
        <v>158</v>
      </c>
      <c r="AI2" t="s">
        <v>159</v>
      </c>
      <c r="AJ2" t="s">
        <v>160</v>
      </c>
      <c r="AK2" t="s">
        <v>161</v>
      </c>
      <c r="AL2" t="s">
        <v>162</v>
      </c>
      <c r="AM2" t="s">
        <v>163</v>
      </c>
      <c r="AN2" t="s">
        <v>164</v>
      </c>
      <c r="AO2" t="s">
        <v>165</v>
      </c>
      <c r="AP2" t="s">
        <v>166</v>
      </c>
      <c r="AQ2" t="s">
        <v>167</v>
      </c>
      <c r="AR2" t="s">
        <v>198</v>
      </c>
      <c r="AS2" t="s">
        <v>198</v>
      </c>
      <c r="AT2" t="s">
        <v>198</v>
      </c>
      <c r="AU2" t="s">
        <v>198</v>
      </c>
      <c r="AV2" t="s">
        <v>198</v>
      </c>
      <c r="AW2" t="s">
        <v>198</v>
      </c>
      <c r="AX2" t="s">
        <v>198</v>
      </c>
      <c r="AY2" t="s">
        <v>198</v>
      </c>
      <c r="AZ2" t="s">
        <v>198</v>
      </c>
      <c r="BA2" t="s">
        <v>198</v>
      </c>
      <c r="BB2">
        <v>69.504746631362622</v>
      </c>
      <c r="BC2">
        <v>97.210425011963807</v>
      </c>
      <c r="BD2">
        <v>56.30121328520633</v>
      </c>
      <c r="BE2">
        <v>43.940206371864292</v>
      </c>
      <c r="BF2">
        <v>27.867796482882699</v>
      </c>
      <c r="BG2">
        <v>66.790694877860503</v>
      </c>
      <c r="BH2">
        <v>83.941879648273357</v>
      </c>
      <c r="BI2">
        <v>22.09660195179924</v>
      </c>
      <c r="BJ2">
        <v>38.1605195333468</v>
      </c>
      <c r="BK2">
        <v>29.389356395903651</v>
      </c>
      <c r="BL2">
        <v>50.56811774425752</v>
      </c>
      <c r="BM2">
        <v>70.919064267842131</v>
      </c>
      <c r="BN2">
        <v>56.5365489843931</v>
      </c>
      <c r="BO2">
        <v>59.977167983325799</v>
      </c>
      <c r="BP2">
        <v>39.510785280583853</v>
      </c>
      <c r="BQ2">
        <v>54.109783917345943</v>
      </c>
      <c r="BR2">
        <v>51.609669664076328</v>
      </c>
      <c r="BS2">
        <v>68.922194077527209</v>
      </c>
      <c r="BT2">
        <v>39.691510256284943</v>
      </c>
      <c r="BU2">
        <v>26.495064149251139</v>
      </c>
      <c r="BV2">
        <v>41.861456891657021</v>
      </c>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row>
    <row r="3">
      <c r="A3" t="s">
        <v>600</v>
      </c>
      <c r="B3">
        <v>2004</v>
      </c>
      <c r="C3" t="s">
        <v>603</v>
      </c>
      <c r="D3">
        <v>17</v>
      </c>
      <c r="E3" t="s">
        <v>13</v>
      </c>
      <c r="F3" t="s">
        <v>51</v>
      </c>
      <c r="G3" t="s">
        <v>198</v>
      </c>
      <c r="H3">
        <v>64.906138332074192</v>
      </c>
      <c r="I3">
        <v>62.61248449004033</v>
      </c>
      <c r="J3">
        <v>51.813114464543773</v>
      </c>
      <c r="K3">
        <v>34.215859349641427</v>
      </c>
      <c r="L3">
        <v>6.4754987916116544</v>
      </c>
      <c r="M3">
        <v>27.142051337194779</v>
      </c>
      <c r="N3">
        <v>9.2924029820424838</v>
      </c>
      <c r="O3">
        <v>5.5488010692485163</v>
      </c>
      <c r="P3">
        <v>2.282772118716863</v>
      </c>
      <c r="Q3">
        <v>1.722064396139241</v>
      </c>
      <c r="R3">
        <v>66.802337489372263</v>
      </c>
      <c r="S3">
        <v>66.193658762617702</v>
      </c>
      <c r="T3">
        <v>58.10654144401903</v>
      </c>
      <c r="U3">
        <v>51.43621366722104</v>
      </c>
      <c r="V3">
        <v>37.124989770366668</v>
      </c>
      <c r="W3" t="s">
        <v>147</v>
      </c>
      <c r="X3" t="s">
        <v>148</v>
      </c>
      <c r="Y3" t="s">
        <v>149</v>
      </c>
      <c r="Z3" t="s">
        <v>150</v>
      </c>
      <c r="AA3" t="s">
        <v>151</v>
      </c>
      <c r="AB3" t="s">
        <v>152</v>
      </c>
      <c r="AC3" t="s">
        <v>153</v>
      </c>
      <c r="AD3" t="s">
        <v>154</v>
      </c>
      <c r="AE3" t="s">
        <v>155</v>
      </c>
      <c r="AF3" t="s">
        <v>156</v>
      </c>
      <c r="AG3" t="s">
        <v>157</v>
      </c>
      <c r="AH3" t="s">
        <v>158</v>
      </c>
      <c r="AI3" t="s">
        <v>159</v>
      </c>
      <c r="AJ3" t="s">
        <v>160</v>
      </c>
      <c r="AK3" t="s">
        <v>161</v>
      </c>
      <c r="AL3" t="s">
        <v>162</v>
      </c>
      <c r="AM3" t="s">
        <v>163</v>
      </c>
      <c r="AN3" t="s">
        <v>164</v>
      </c>
      <c r="AO3" t="s">
        <v>165</v>
      </c>
      <c r="AP3" t="s">
        <v>166</v>
      </c>
      <c r="AQ3" t="s">
        <v>167</v>
      </c>
      <c r="AR3" t="s">
        <v>198</v>
      </c>
      <c r="AS3" t="s">
        <v>198</v>
      </c>
      <c r="AT3" t="s">
        <v>198</v>
      </c>
      <c r="AU3" t="s">
        <v>198</v>
      </c>
      <c r="AV3" t="s">
        <v>198</v>
      </c>
      <c r="AW3" t="s">
        <v>198</v>
      </c>
      <c r="AX3" t="s">
        <v>198</v>
      </c>
      <c r="AY3" t="s">
        <v>198</v>
      </c>
      <c r="AZ3" t="s">
        <v>198</v>
      </c>
      <c r="BA3" t="s">
        <v>198</v>
      </c>
      <c r="BB3">
        <v>30.495253368637421</v>
      </c>
      <c r="BC3">
        <v>2.7895749880361729</v>
      </c>
      <c r="BD3">
        <v>43.698786714793542</v>
      </c>
      <c r="BE3">
        <v>56.05979362813558</v>
      </c>
      <c r="BF3">
        <v>72.132203517117276</v>
      </c>
      <c r="BG3">
        <v>33.209305122139568</v>
      </c>
      <c r="BH3">
        <v>16.058120351726629</v>
      </c>
      <c r="BI3">
        <v>77.903398048200671</v>
      </c>
      <c r="BJ3">
        <v>61.839480466653043</v>
      </c>
      <c r="BK3">
        <v>70.61064360409631</v>
      </c>
      <c r="BL3">
        <v>49.43188225574243</v>
      </c>
      <c r="BM3">
        <v>29.080935732157869</v>
      </c>
      <c r="BN3">
        <v>43.463451015606758</v>
      </c>
      <c r="BO3">
        <v>40.022832016674208</v>
      </c>
      <c r="BP3">
        <v>60.489214719416232</v>
      </c>
      <c r="BQ3">
        <v>45.890216082654042</v>
      </c>
      <c r="BR3">
        <v>48.390330335923728</v>
      </c>
      <c r="BS3">
        <v>31.077805922472692</v>
      </c>
      <c r="BT3">
        <v>60.308489743714993</v>
      </c>
      <c r="BU3">
        <v>73.504935850748922</v>
      </c>
      <c r="BV3">
        <v>58.138543108343278</v>
      </c>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row>
    <row r="4">
      <c r="A4" t="s">
        <v>600</v>
      </c>
      <c r="B4">
        <v>2004</v>
      </c>
      <c r="C4" t="s">
        <v>603</v>
      </c>
      <c r="D4">
        <v>18</v>
      </c>
      <c r="E4" t="s">
        <v>60</v>
      </c>
      <c r="F4" t="s">
        <v>15</v>
      </c>
      <c r="G4" t="s">
        <v>615</v>
      </c>
      <c r="H4">
        <v>20.505895203881849</v>
      </c>
      <c r="I4">
        <v>24.855443179095079</v>
      </c>
      <c r="J4">
        <v>34.413717377418159</v>
      </c>
      <c r="K4">
        <v>53.114336202588241</v>
      </c>
      <c r="L4">
        <v>83.350076468586352</v>
      </c>
      <c r="M4">
        <v>58.055272086241537</v>
      </c>
      <c r="N4">
        <v>75.891055166586369</v>
      </c>
      <c r="O4">
        <v>83.9910069547593</v>
      </c>
      <c r="P4">
        <v>89.895735358493695</v>
      </c>
      <c r="Q4">
        <v>94.064213621465896</v>
      </c>
      <c r="R4">
        <v>18.83020188119043</v>
      </c>
      <c r="S4">
        <v>20.180007710505009</v>
      </c>
      <c r="T4">
        <v>30.312269118105569</v>
      </c>
      <c r="U4">
        <v>34.915041652642508</v>
      </c>
      <c r="V4">
        <v>51.851767900007971</v>
      </c>
      <c r="W4" t="s">
        <v>147</v>
      </c>
      <c r="X4" t="s">
        <v>148</v>
      </c>
      <c r="Y4" t="s">
        <v>149</v>
      </c>
      <c r="Z4" t="s">
        <v>150</v>
      </c>
      <c r="AA4" t="s">
        <v>151</v>
      </c>
      <c r="AB4" t="s">
        <v>152</v>
      </c>
      <c r="AC4" t="s">
        <v>153</v>
      </c>
      <c r="AD4" t="s">
        <v>154</v>
      </c>
      <c r="AE4" t="s">
        <v>155</v>
      </c>
      <c r="AF4" t="s">
        <v>156</v>
      </c>
      <c r="AG4" t="s">
        <v>157</v>
      </c>
      <c r="AH4" t="s">
        <v>158</v>
      </c>
      <c r="AI4" t="s">
        <v>159</v>
      </c>
      <c r="AJ4" t="s">
        <v>160</v>
      </c>
      <c r="AK4" t="s">
        <v>161</v>
      </c>
      <c r="AL4" t="s">
        <v>162</v>
      </c>
      <c r="AM4" t="s">
        <v>163</v>
      </c>
      <c r="AN4" t="s">
        <v>164</v>
      </c>
      <c r="AO4" t="s">
        <v>165</v>
      </c>
      <c r="AP4" t="s">
        <v>166</v>
      </c>
      <c r="AQ4" t="s">
        <v>167</v>
      </c>
      <c r="AR4" t="s">
        <v>198</v>
      </c>
      <c r="AS4" t="s">
        <v>198</v>
      </c>
      <c r="AT4" t="s">
        <v>198</v>
      </c>
      <c r="AU4" t="s">
        <v>198</v>
      </c>
      <c r="AV4" t="s">
        <v>198</v>
      </c>
      <c r="AW4" t="s">
        <v>198</v>
      </c>
      <c r="AX4" t="s">
        <v>198</v>
      </c>
      <c r="AY4" t="s">
        <v>198</v>
      </c>
      <c r="AZ4" t="s">
        <v>198</v>
      </c>
      <c r="BA4" t="s">
        <v>198</v>
      </c>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row>
    <row r="5">
      <c r="A5" t="s">
        <v>600</v>
      </c>
      <c r="B5">
        <v>2004</v>
      </c>
      <c r="C5" t="s">
        <v>603</v>
      </c>
      <c r="D5">
        <v>19</v>
      </c>
      <c r="E5" t="s">
        <v>60</v>
      </c>
      <c r="F5" t="s">
        <v>16</v>
      </c>
      <c r="G5" t="s">
        <v>616</v>
      </c>
      <c r="H5">
        <v>14.587966464043699</v>
      </c>
      <c r="I5">
        <v>12.532072330864599</v>
      </c>
      <c r="J5">
        <v>13.77316815803799</v>
      </c>
      <c r="K5">
        <v>12.669804447770231</v>
      </c>
      <c r="L5">
        <v>10.17442473980204</v>
      </c>
      <c r="M5">
        <v>14.80267657656367</v>
      </c>
      <c r="N5">
        <v>14.816541851371181</v>
      </c>
      <c r="O5">
        <v>10.46019197599216</v>
      </c>
      <c r="P5">
        <v>7.8214925227894314</v>
      </c>
      <c r="Q5">
        <v>4.2137219823948957</v>
      </c>
      <c r="R5">
        <v>14.367460629437179</v>
      </c>
      <c r="S5">
        <v>13.62633352687712</v>
      </c>
      <c r="T5">
        <v>11.581189437875461</v>
      </c>
      <c r="U5">
        <v>13.648744680136261</v>
      </c>
      <c r="V5">
        <v>11.02324232962553</v>
      </c>
      <c r="W5" t="s">
        <v>147</v>
      </c>
      <c r="X5" t="s">
        <v>148</v>
      </c>
      <c r="Y5" t="s">
        <v>149</v>
      </c>
      <c r="Z5" t="s">
        <v>150</v>
      </c>
      <c r="AA5" t="s">
        <v>151</v>
      </c>
      <c r="AB5" t="s">
        <v>152</v>
      </c>
      <c r="AC5" t="s">
        <v>153</v>
      </c>
      <c r="AD5" t="s">
        <v>154</v>
      </c>
      <c r="AE5" t="s">
        <v>155</v>
      </c>
      <c r="AF5" t="s">
        <v>156</v>
      </c>
      <c r="AG5" t="s">
        <v>157</v>
      </c>
      <c r="AH5" t="s">
        <v>158</v>
      </c>
      <c r="AI5" t="s">
        <v>159</v>
      </c>
      <c r="AJ5" t="s">
        <v>160</v>
      </c>
      <c r="AK5" t="s">
        <v>161</v>
      </c>
      <c r="AL5" t="s">
        <v>162</v>
      </c>
      <c r="AM5" t="s">
        <v>163</v>
      </c>
      <c r="AN5" t="s">
        <v>164</v>
      </c>
      <c r="AO5" t="s">
        <v>165</v>
      </c>
      <c r="AP5" t="s">
        <v>166</v>
      </c>
      <c r="AQ5" t="s">
        <v>167</v>
      </c>
      <c r="AR5" t="s">
        <v>198</v>
      </c>
      <c r="AS5" t="s">
        <v>198</v>
      </c>
      <c r="AT5" t="s">
        <v>198</v>
      </c>
      <c r="AU5" t="s">
        <v>198</v>
      </c>
      <c r="AV5" t="s">
        <v>198</v>
      </c>
      <c r="AW5" t="s">
        <v>198</v>
      </c>
      <c r="AX5" t="s">
        <v>198</v>
      </c>
      <c r="AY5" t="s">
        <v>198</v>
      </c>
      <c r="AZ5" t="s">
        <v>198</v>
      </c>
      <c r="BA5" t="s">
        <v>198</v>
      </c>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row>
    <row r="6">
      <c r="A6" t="s">
        <v>600</v>
      </c>
      <c r="B6">
        <v>2004</v>
      </c>
      <c r="C6" t="s">
        <v>603</v>
      </c>
      <c r="D6">
        <v>20</v>
      </c>
      <c r="E6" t="s">
        <v>60</v>
      </c>
      <c r="F6" t="s">
        <v>22</v>
      </c>
      <c r="G6" t="s">
        <v>617</v>
      </c>
      <c r="H6">
        <v>40.096137304401402</v>
      </c>
      <c r="I6">
        <v>38.883123208770122</v>
      </c>
      <c r="J6">
        <v>30.068798276971322</v>
      </c>
      <c r="K6">
        <v>20.949012761076471</v>
      </c>
      <c r="L6">
        <v>4.0266141454516031</v>
      </c>
      <c r="M6">
        <v>25.226781108751251</v>
      </c>
      <c r="N6">
        <v>6.3903801481475</v>
      </c>
      <c r="O6">
        <v>5.5488010692485403</v>
      </c>
      <c r="P6">
        <v>1.537770342949301</v>
      </c>
      <c r="Q6">
        <v>1.5073260369843671</v>
      </c>
      <c r="R6">
        <v>40.448140382258003</v>
      </c>
      <c r="S6">
        <v>40.746303494736878</v>
      </c>
      <c r="T6">
        <v>33.305813823095747</v>
      </c>
      <c r="U6">
        <v>29.87788477971964</v>
      </c>
      <c r="V6">
        <v>21.795578168570611</v>
      </c>
      <c r="W6" t="s">
        <v>147</v>
      </c>
      <c r="X6" t="s">
        <v>148</v>
      </c>
      <c r="Y6" t="s">
        <v>149</v>
      </c>
      <c r="Z6" t="s">
        <v>150</v>
      </c>
      <c r="AA6" t="s">
        <v>151</v>
      </c>
      <c r="AB6" t="s">
        <v>152</v>
      </c>
      <c r="AC6" t="s">
        <v>153</v>
      </c>
      <c r="AD6" t="s">
        <v>154</v>
      </c>
      <c r="AE6" t="s">
        <v>155</v>
      </c>
      <c r="AF6" t="s">
        <v>156</v>
      </c>
      <c r="AG6" t="s">
        <v>157</v>
      </c>
      <c r="AH6" t="s">
        <v>158</v>
      </c>
      <c r="AI6" t="s">
        <v>159</v>
      </c>
      <c r="AJ6" t="s">
        <v>160</v>
      </c>
      <c r="AK6" t="s">
        <v>161</v>
      </c>
      <c r="AL6" t="s">
        <v>162</v>
      </c>
      <c r="AM6" t="s">
        <v>163</v>
      </c>
      <c r="AN6" t="s">
        <v>164</v>
      </c>
      <c r="AO6" t="s">
        <v>165</v>
      </c>
      <c r="AP6" t="s">
        <v>166</v>
      </c>
      <c r="AQ6" t="s">
        <v>167</v>
      </c>
      <c r="AR6" t="s">
        <v>198</v>
      </c>
      <c r="AS6" t="s">
        <v>198</v>
      </c>
      <c r="AT6" t="s">
        <v>198</v>
      </c>
      <c r="AU6" t="s">
        <v>198</v>
      </c>
      <c r="AV6" t="s">
        <v>198</v>
      </c>
      <c r="AW6" t="s">
        <v>198</v>
      </c>
      <c r="AX6" t="s">
        <v>198</v>
      </c>
      <c r="AY6" t="s">
        <v>198</v>
      </c>
      <c r="AZ6" t="s">
        <v>198</v>
      </c>
      <c r="BA6" t="s">
        <v>198</v>
      </c>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row>
    <row r="7">
      <c r="A7" t="s">
        <v>600</v>
      </c>
      <c r="B7">
        <v>2004</v>
      </c>
      <c r="C7" t="s">
        <v>603</v>
      </c>
      <c r="D7">
        <v>21</v>
      </c>
      <c r="E7" t="s">
        <v>60</v>
      </c>
      <c r="F7" t="s">
        <v>17</v>
      </c>
      <c r="G7" t="s">
        <v>618</v>
      </c>
      <c r="H7">
        <v>24.81000102767306</v>
      </c>
      <c r="I7">
        <v>23.729361281270201</v>
      </c>
      <c r="J7">
        <v>21.744316187572529</v>
      </c>
      <c r="K7">
        <v>13.26684658856505</v>
      </c>
      <c r="L7">
        <v>2.4488846461599949</v>
      </c>
      <c r="M7">
        <v>1.9152702284435299</v>
      </c>
      <c r="N7">
        <v>2.902022833894939</v>
      </c>
      <c r="O7">
        <v>0</v>
      </c>
      <c r="P7">
        <v>0.74500177576758131</v>
      </c>
      <c r="Q7">
        <v>0.21473835915483069</v>
      </c>
      <c r="R7">
        <v>26.354197107114381</v>
      </c>
      <c r="S7">
        <v>25.44735526788098</v>
      </c>
      <c r="T7">
        <v>24.800727620923229</v>
      </c>
      <c r="U7">
        <v>21.558328887501599</v>
      </c>
      <c r="V7">
        <v>15.32941160179589</v>
      </c>
      <c r="W7" t="s">
        <v>147</v>
      </c>
      <c r="X7" t="s">
        <v>148</v>
      </c>
      <c r="Y7" t="s">
        <v>149</v>
      </c>
      <c r="Z7" t="s">
        <v>150</v>
      </c>
      <c r="AA7" t="s">
        <v>151</v>
      </c>
      <c r="AB7" t="s">
        <v>152</v>
      </c>
      <c r="AC7" t="s">
        <v>153</v>
      </c>
      <c r="AD7" t="s">
        <v>154</v>
      </c>
      <c r="AE7" t="s">
        <v>155</v>
      </c>
      <c r="AF7" t="s">
        <v>156</v>
      </c>
      <c r="AG7" t="s">
        <v>157</v>
      </c>
      <c r="AH7" t="s">
        <v>158</v>
      </c>
      <c r="AI7" t="s">
        <v>159</v>
      </c>
      <c r="AJ7" t="s">
        <v>160</v>
      </c>
      <c r="AK7" t="s">
        <v>161</v>
      </c>
      <c r="AL7" t="s">
        <v>162</v>
      </c>
      <c r="AM7" t="s">
        <v>163</v>
      </c>
      <c r="AN7" t="s">
        <v>164</v>
      </c>
      <c r="AO7" t="s">
        <v>165</v>
      </c>
      <c r="AP7" t="s">
        <v>166</v>
      </c>
      <c r="AQ7" t="s">
        <v>167</v>
      </c>
      <c r="AR7" t="s">
        <v>198</v>
      </c>
      <c r="AS7" t="s">
        <v>198</v>
      </c>
      <c r="AT7" t="s">
        <v>198</v>
      </c>
      <c r="AU7" t="s">
        <v>198</v>
      </c>
      <c r="AV7" t="s">
        <v>198</v>
      </c>
      <c r="AW7" t="s">
        <v>198</v>
      </c>
      <c r="AX7" t="s">
        <v>198</v>
      </c>
      <c r="AY7" t="s">
        <v>198</v>
      </c>
      <c r="AZ7" t="s">
        <v>198</v>
      </c>
      <c r="BA7" t="s">
        <v>198</v>
      </c>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row>
    <row r="8">
      <c r="A8" t="s">
        <v>600</v>
      </c>
      <c r="B8">
        <v>2004</v>
      </c>
      <c r="C8" t="s">
        <v>603</v>
      </c>
      <c r="D8">
        <v>29</v>
      </c>
      <c r="E8" t="s">
        <v>57</v>
      </c>
      <c r="F8" t="s">
        <v>49</v>
      </c>
      <c r="G8" t="s">
        <v>619</v>
      </c>
      <c r="H8">
        <v>17.672325809787409</v>
      </c>
      <c r="I8">
        <v>14.97673110143619</v>
      </c>
      <c r="J8">
        <v>24.010189058935971</v>
      </c>
      <c r="K8">
        <v>39.365683961160819</v>
      </c>
      <c r="L8">
        <v>63.6835950242682</v>
      </c>
      <c r="M8">
        <v>41.855421781767497</v>
      </c>
      <c r="N8">
        <v>60.485481403175363</v>
      </c>
      <c r="O8">
        <v>60.067447965901621</v>
      </c>
      <c r="P8">
        <v>65.585900760911585</v>
      </c>
      <c r="Q8">
        <v>67.990797241313146</v>
      </c>
      <c r="R8">
        <v>17.385273518726741</v>
      </c>
      <c r="S8">
        <v>14.36391149628691</v>
      </c>
      <c r="T8">
        <v>18.670377401023149</v>
      </c>
      <c r="U8">
        <v>21.38147174976903</v>
      </c>
      <c r="V8">
        <v>41.19819588393738</v>
      </c>
      <c r="W8" t="s">
        <v>147</v>
      </c>
      <c r="X8" t="s">
        <v>148</v>
      </c>
      <c r="Y8" t="s">
        <v>149</v>
      </c>
      <c r="Z8" t="s">
        <v>150</v>
      </c>
      <c r="AA8" t="s">
        <v>151</v>
      </c>
      <c r="AB8" t="s">
        <v>152</v>
      </c>
      <c r="AC8" t="s">
        <v>153</v>
      </c>
      <c r="AD8" t="s">
        <v>154</v>
      </c>
      <c r="AE8" t="s">
        <v>155</v>
      </c>
      <c r="AF8" t="s">
        <v>156</v>
      </c>
      <c r="AG8" t="s">
        <v>157</v>
      </c>
      <c r="AH8" t="s">
        <v>158</v>
      </c>
      <c r="AI8" t="s">
        <v>159</v>
      </c>
      <c r="AJ8" t="s">
        <v>160</v>
      </c>
      <c r="AK8" t="s">
        <v>161</v>
      </c>
      <c r="AL8" t="s">
        <v>162</v>
      </c>
      <c r="AM8" t="s">
        <v>163</v>
      </c>
      <c r="AN8" t="s">
        <v>164</v>
      </c>
      <c r="AO8" t="s">
        <v>165</v>
      </c>
      <c r="AP8" t="s">
        <v>166</v>
      </c>
      <c r="AQ8" t="s">
        <v>167</v>
      </c>
      <c r="AR8" t="s">
        <v>198</v>
      </c>
      <c r="AS8" t="s">
        <v>198</v>
      </c>
      <c r="AT8" t="s">
        <v>198</v>
      </c>
      <c r="AU8" t="s">
        <v>198</v>
      </c>
      <c r="AV8" t="s">
        <v>198</v>
      </c>
      <c r="AW8" t="s">
        <v>198</v>
      </c>
      <c r="AX8" t="s">
        <v>198</v>
      </c>
      <c r="AY8" t="s">
        <v>198</v>
      </c>
      <c r="AZ8" t="s">
        <v>198</v>
      </c>
      <c r="BA8" t="s">
        <v>198</v>
      </c>
      <c r="BB8">
        <v>56.079929351224891</v>
      </c>
      <c r="BC8">
        <v>48.054878169011857</v>
      </c>
      <c r="BD8">
        <v>49.729848091767479</v>
      </c>
      <c r="BE8">
        <v>36.710293257895707</v>
      </c>
      <c r="BF8">
        <v>14.83459348352895</v>
      </c>
      <c r="BG8">
        <v>36.781662100728319</v>
      </c>
      <c r="BH8">
        <v>76.809207699267162</v>
      </c>
      <c r="BI8">
        <v>9.60021808057326</v>
      </c>
      <c r="BJ8">
        <v>27.501416486511221</v>
      </c>
      <c r="BK8">
        <v>12.495057283330921</v>
      </c>
      <c r="BL8">
        <v>38.754072897240484</v>
      </c>
      <c r="BM8">
        <v>55.911256173972923</v>
      </c>
      <c r="BN8">
        <v>45.327253768472822</v>
      </c>
      <c r="BO8">
        <v>25.927594777513189</v>
      </c>
      <c r="BP8">
        <v>23.616476558727779</v>
      </c>
      <c r="BQ8">
        <v>15.924515843151051</v>
      </c>
      <c r="BR8">
        <v>15.253225708590969</v>
      </c>
      <c r="BS8">
        <v>1.368970797961661</v>
      </c>
      <c r="BT8">
        <v>29.259211914023808</v>
      </c>
      <c r="BU8">
        <v>7.0516500898118508</v>
      </c>
      <c r="BV8">
        <v>39.283580283725122</v>
      </c>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row>
    <row r="9">
      <c r="A9" t="s">
        <v>600</v>
      </c>
      <c r="B9">
        <v>2004</v>
      </c>
      <c r="C9" t="s">
        <v>603</v>
      </c>
      <c r="D9">
        <v>30</v>
      </c>
      <c r="E9" t="s">
        <v>57</v>
      </c>
      <c r="F9" t="s">
        <v>48</v>
      </c>
      <c r="G9" t="s">
        <v>198</v>
      </c>
      <c r="H9">
        <v>82.327674190212605</v>
      </c>
      <c r="I9">
        <v>85.023268898563757</v>
      </c>
      <c r="J9">
        <v>75.989810941064007</v>
      </c>
      <c r="K9">
        <v>60.63431603883933</v>
      </c>
      <c r="L9">
        <v>36.3164049757317</v>
      </c>
      <c r="M9">
        <v>58.144578218232503</v>
      </c>
      <c r="N9">
        <v>39.514518596824729</v>
      </c>
      <c r="O9">
        <v>39.93255203409835</v>
      </c>
      <c r="P9">
        <v>34.414099239088479</v>
      </c>
      <c r="Q9">
        <v>32.009202758686889</v>
      </c>
      <c r="R9">
        <v>82.614726481273109</v>
      </c>
      <c r="S9">
        <v>85.636088503712955</v>
      </c>
      <c r="T9">
        <v>81.329622598976925</v>
      </c>
      <c r="U9">
        <v>78.618528250230895</v>
      </c>
      <c r="V9">
        <v>58.801804116062932</v>
      </c>
      <c r="W9" t="s">
        <v>147</v>
      </c>
      <c r="X9" t="s">
        <v>148</v>
      </c>
      <c r="Y9" t="s">
        <v>149</v>
      </c>
      <c r="Z9" t="s">
        <v>150</v>
      </c>
      <c r="AA9" t="s">
        <v>151</v>
      </c>
      <c r="AB9" t="s">
        <v>152</v>
      </c>
      <c r="AC9" t="s">
        <v>153</v>
      </c>
      <c r="AD9" t="s">
        <v>154</v>
      </c>
      <c r="AE9" t="s">
        <v>155</v>
      </c>
      <c r="AF9" t="s">
        <v>156</v>
      </c>
      <c r="AG9" t="s">
        <v>157</v>
      </c>
      <c r="AH9" t="s">
        <v>158</v>
      </c>
      <c r="AI9" t="s">
        <v>159</v>
      </c>
      <c r="AJ9" t="s">
        <v>160</v>
      </c>
      <c r="AK9" t="s">
        <v>161</v>
      </c>
      <c r="AL9" t="s">
        <v>162</v>
      </c>
      <c r="AM9" t="s">
        <v>163</v>
      </c>
      <c r="AN9" t="s">
        <v>164</v>
      </c>
      <c r="AO9" t="s">
        <v>165</v>
      </c>
      <c r="AP9" t="s">
        <v>166</v>
      </c>
      <c r="AQ9" t="s">
        <v>167</v>
      </c>
      <c r="AR9" t="s">
        <v>198</v>
      </c>
      <c r="AS9" t="s">
        <v>198</v>
      </c>
      <c r="AT9" t="s">
        <v>198</v>
      </c>
      <c r="AU9" t="s">
        <v>198</v>
      </c>
      <c r="AV9" t="s">
        <v>198</v>
      </c>
      <c r="AW9" t="s">
        <v>198</v>
      </c>
      <c r="AX9" t="s">
        <v>198</v>
      </c>
      <c r="AY9" t="s">
        <v>198</v>
      </c>
      <c r="AZ9" t="s">
        <v>198</v>
      </c>
      <c r="BA9" t="s">
        <v>198</v>
      </c>
      <c r="BB9">
        <v>43.920070648775187</v>
      </c>
      <c r="BC9">
        <v>51.945121830988107</v>
      </c>
      <c r="BD9">
        <v>50.2701519082324</v>
      </c>
      <c r="BE9">
        <v>63.289706742104158</v>
      </c>
      <c r="BF9">
        <v>85.16540651647108</v>
      </c>
      <c r="BG9">
        <v>63.218337899271717</v>
      </c>
      <c r="BH9">
        <v>23.190792300732841</v>
      </c>
      <c r="BI9">
        <v>90.399781919426715</v>
      </c>
      <c r="BJ9">
        <v>72.498583513488697</v>
      </c>
      <c r="BK9">
        <v>87.504942716669049</v>
      </c>
      <c r="BL9">
        <v>61.245927102759481</v>
      </c>
      <c r="BM9">
        <v>44.088743826027091</v>
      </c>
      <c r="BN9">
        <v>54.672746231527057</v>
      </c>
      <c r="BO9">
        <v>74.07240522248685</v>
      </c>
      <c r="BP9">
        <v>76.383523441272317</v>
      </c>
      <c r="BQ9">
        <v>84.075484156848958</v>
      </c>
      <c r="BR9">
        <v>84.746774291409039</v>
      </c>
      <c r="BS9">
        <v>98.631029202038334</v>
      </c>
      <c r="BT9">
        <v>70.740788085976163</v>
      </c>
      <c r="BU9">
        <v>92.948349910188199</v>
      </c>
      <c r="BV9">
        <v>60.716419716275198</v>
      </c>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row>
    <row r="10">
      <c r="A10" t="s">
        <v>600</v>
      </c>
      <c r="B10">
        <v>2004</v>
      </c>
      <c r="C10" t="s">
        <v>603</v>
      </c>
      <c r="D10">
        <v>31</v>
      </c>
      <c r="E10" t="s">
        <v>103</v>
      </c>
      <c r="F10" t="s">
        <v>49</v>
      </c>
      <c r="G10" t="s">
        <v>620</v>
      </c>
      <c r="H10">
        <v>1.238280082360353</v>
      </c>
      <c r="I10">
        <v>1.4266538098274211</v>
      </c>
      <c r="J10">
        <v>4.1765697619524778</v>
      </c>
      <c r="K10">
        <v>14.455001747838431</v>
      </c>
      <c r="L10">
        <v>45.843755938066067</v>
      </c>
      <c r="M10">
        <v>15.504292144279381</v>
      </c>
      <c r="N10">
        <v>36.640873182111619</v>
      </c>
      <c r="O10">
        <v>35.55976305310476</v>
      </c>
      <c r="P10">
        <v>50.033502345018363</v>
      </c>
      <c r="Q10">
        <v>62.631528964136287</v>
      </c>
      <c r="R10">
        <v>0.39401335066131682</v>
      </c>
      <c r="S10">
        <v>0.664510858898816</v>
      </c>
      <c r="T10">
        <v>1.5346075819859351</v>
      </c>
      <c r="U10">
        <v>3.8210954906265888</v>
      </c>
      <c r="V10">
        <v>15.05666155558661</v>
      </c>
      <c r="W10" t="s">
        <v>147</v>
      </c>
      <c r="X10" t="s">
        <v>148</v>
      </c>
      <c r="Y10" t="s">
        <v>149</v>
      </c>
      <c r="Z10" t="s">
        <v>150</v>
      </c>
      <c r="AA10" t="s">
        <v>151</v>
      </c>
      <c r="AB10" t="s">
        <v>152</v>
      </c>
      <c r="AC10" t="s">
        <v>153</v>
      </c>
      <c r="AD10" t="s">
        <v>154</v>
      </c>
      <c r="AE10" t="s">
        <v>155</v>
      </c>
      <c r="AF10" t="s">
        <v>156</v>
      </c>
      <c r="AG10" t="s">
        <v>157</v>
      </c>
      <c r="AH10" t="s">
        <v>158</v>
      </c>
      <c r="AI10" t="s">
        <v>159</v>
      </c>
      <c r="AJ10" t="s">
        <v>160</v>
      </c>
      <c r="AK10" t="s">
        <v>161</v>
      </c>
      <c r="AL10" t="s">
        <v>162</v>
      </c>
      <c r="AM10" t="s">
        <v>163</v>
      </c>
      <c r="AN10" t="s">
        <v>164</v>
      </c>
      <c r="AO10" t="s">
        <v>165</v>
      </c>
      <c r="AP10" t="s">
        <v>166</v>
      </c>
      <c r="AQ10" t="s">
        <v>167</v>
      </c>
      <c r="AR10" t="s">
        <v>198</v>
      </c>
      <c r="AS10" t="s">
        <v>198</v>
      </c>
      <c r="AT10" t="s">
        <v>198</v>
      </c>
      <c r="AU10" t="s">
        <v>198</v>
      </c>
      <c r="AV10" t="s">
        <v>198</v>
      </c>
      <c r="AW10" t="s">
        <v>198</v>
      </c>
      <c r="AX10" t="s">
        <v>198</v>
      </c>
      <c r="AY10" t="s">
        <v>198</v>
      </c>
      <c r="AZ10" t="s">
        <v>198</v>
      </c>
      <c r="BA10" t="s">
        <v>198</v>
      </c>
      <c r="BB10">
        <v>8.6733671169668245</v>
      </c>
      <c r="BC10">
        <v>43.347768638628047</v>
      </c>
      <c r="BD10">
        <v>12.534440707613401</v>
      </c>
      <c r="BE10">
        <v>9.5001331087160121</v>
      </c>
      <c r="BF10">
        <v>3.3668276589827322</v>
      </c>
      <c r="BG10">
        <v>5.0209206222942111</v>
      </c>
      <c r="BH10">
        <v>51.458710622516968</v>
      </c>
      <c r="BI10">
        <v>2.4563314619156782</v>
      </c>
      <c r="BJ10">
        <v>1.645946885596103</v>
      </c>
      <c r="BK10">
        <v>7.8065727475393452</v>
      </c>
      <c r="BL10">
        <v>22.868309533201259</v>
      </c>
      <c r="BM10">
        <v>9.3987398411221204</v>
      </c>
      <c r="BN10">
        <v>2.240530626065028</v>
      </c>
      <c r="BO10">
        <v>13.362922495413491</v>
      </c>
      <c r="BP10">
        <v>15.183903090222669</v>
      </c>
      <c r="BQ10">
        <v>1.450486334495968</v>
      </c>
      <c r="BR10">
        <v>4.5104194846433776</v>
      </c>
      <c r="BS10">
        <v>0.12124415176357919</v>
      </c>
      <c r="BT10">
        <v>3.330395152456378</v>
      </c>
      <c r="BU10">
        <v>3.1483783383190622</v>
      </c>
      <c r="BV10">
        <v>19.725762886845839</v>
      </c>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row>
    <row r="11">
      <c r="A11" t="s">
        <v>600</v>
      </c>
      <c r="B11">
        <v>2004</v>
      </c>
      <c r="C11" t="s">
        <v>603</v>
      </c>
      <c r="D11">
        <v>32</v>
      </c>
      <c r="E11" t="s">
        <v>103</v>
      </c>
      <c r="F11" t="s">
        <v>48</v>
      </c>
      <c r="G11" t="s">
        <v>198</v>
      </c>
      <c r="H11">
        <v>98.761719917639581</v>
      </c>
      <c r="I11">
        <v>98.5733461901726</v>
      </c>
      <c r="J11">
        <v>95.82343023804755</v>
      </c>
      <c r="K11">
        <v>85.544998252161648</v>
      </c>
      <c r="L11">
        <v>54.156244061933833</v>
      </c>
      <c r="M11">
        <v>84.495707855720639</v>
      </c>
      <c r="N11">
        <v>63.359126817888487</v>
      </c>
      <c r="O11">
        <v>64.44023694689524</v>
      </c>
      <c r="P11">
        <v>49.966497654981723</v>
      </c>
      <c r="Q11">
        <v>37.368471035863763</v>
      </c>
      <c r="R11">
        <v>99.605986649338689</v>
      </c>
      <c r="S11">
        <v>99.335489141101192</v>
      </c>
      <c r="T11">
        <v>98.465392418014034</v>
      </c>
      <c r="U11">
        <v>96.178904509373396</v>
      </c>
      <c r="V11">
        <v>84.943338444413698</v>
      </c>
      <c r="W11" t="s">
        <v>147</v>
      </c>
      <c r="X11" t="s">
        <v>148</v>
      </c>
      <c r="Y11" t="s">
        <v>149</v>
      </c>
      <c r="Z11" t="s">
        <v>150</v>
      </c>
      <c r="AA11" t="s">
        <v>151</v>
      </c>
      <c r="AB11" t="s">
        <v>152</v>
      </c>
      <c r="AC11" t="s">
        <v>153</v>
      </c>
      <c r="AD11" t="s">
        <v>154</v>
      </c>
      <c r="AE11" t="s">
        <v>155</v>
      </c>
      <c r="AF11" t="s">
        <v>156</v>
      </c>
      <c r="AG11" t="s">
        <v>157</v>
      </c>
      <c r="AH11" t="s">
        <v>158</v>
      </c>
      <c r="AI11" t="s">
        <v>159</v>
      </c>
      <c r="AJ11" t="s">
        <v>160</v>
      </c>
      <c r="AK11" t="s">
        <v>161</v>
      </c>
      <c r="AL11" t="s">
        <v>162</v>
      </c>
      <c r="AM11" t="s">
        <v>163</v>
      </c>
      <c r="AN11" t="s">
        <v>164</v>
      </c>
      <c r="AO11" t="s">
        <v>165</v>
      </c>
      <c r="AP11" t="s">
        <v>166</v>
      </c>
      <c r="AQ11" t="s">
        <v>167</v>
      </c>
      <c r="AR11" t="s">
        <v>198</v>
      </c>
      <c r="AS11" t="s">
        <v>198</v>
      </c>
      <c r="AT11" t="s">
        <v>198</v>
      </c>
      <c r="AU11" t="s">
        <v>198</v>
      </c>
      <c r="AV11" t="s">
        <v>198</v>
      </c>
      <c r="AW11" t="s">
        <v>198</v>
      </c>
      <c r="AX11" t="s">
        <v>198</v>
      </c>
      <c r="AY11" t="s">
        <v>198</v>
      </c>
      <c r="AZ11" t="s">
        <v>198</v>
      </c>
      <c r="BA11" t="s">
        <v>198</v>
      </c>
      <c r="BB11">
        <v>91.326632883033227</v>
      </c>
      <c r="BC11">
        <v>56.652231361371932</v>
      </c>
      <c r="BD11">
        <v>87.465559292386601</v>
      </c>
      <c r="BE11">
        <v>90.499866891283972</v>
      </c>
      <c r="BF11">
        <v>96.6331723410173</v>
      </c>
      <c r="BG11">
        <v>94.979079377705816</v>
      </c>
      <c r="BH11">
        <v>48.541289377483011</v>
      </c>
      <c r="BI11">
        <v>97.543668538084304</v>
      </c>
      <c r="BJ11">
        <v>98.354053114403882</v>
      </c>
      <c r="BK11">
        <v>92.193427252460665</v>
      </c>
      <c r="BL11">
        <v>77.131690466798702</v>
      </c>
      <c r="BM11">
        <v>90.601260158877835</v>
      </c>
      <c r="BN11">
        <v>97.759469373934962</v>
      </c>
      <c r="BO11">
        <v>86.6370775045866</v>
      </c>
      <c r="BP11">
        <v>84.8160969097774</v>
      </c>
      <c r="BQ11">
        <v>98.549513665504051</v>
      </c>
      <c r="BR11">
        <v>95.48958051535665</v>
      </c>
      <c r="BS11">
        <v>99.878755848236423</v>
      </c>
      <c r="BT11">
        <v>96.669604847543596</v>
      </c>
      <c r="BU11">
        <v>96.851621661680952</v>
      </c>
      <c r="BV11">
        <v>80.274237113154385</v>
      </c>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row>
    <row r="12">
      <c r="A12" t="s">
        <v>600</v>
      </c>
      <c r="B12">
        <v>2004</v>
      </c>
      <c r="C12" t="s">
        <v>603</v>
      </c>
      <c r="D12">
        <v>58</v>
      </c>
      <c r="E12" t="s">
        <v>169</v>
      </c>
      <c r="F12" t="s">
        <v>170</v>
      </c>
      <c r="G12" t="s">
        <v>198</v>
      </c>
      <c r="H12">
        <v>0.029752897648349801</v>
      </c>
      <c r="I12">
        <v>0.077459671176288505</v>
      </c>
      <c r="J12">
        <v>0.35427378217138078</v>
      </c>
      <c r="K12">
        <v>1.3574861232375961</v>
      </c>
      <c r="L12">
        <v>19.907254090165829</v>
      </c>
      <c r="M12">
        <v>0.48263532811393778</v>
      </c>
      <c r="N12">
        <v>7.4925979430605034</v>
      </c>
      <c r="O12">
        <v>7.7384650965563431</v>
      </c>
      <c r="P12">
        <v>18.095835279215219</v>
      </c>
      <c r="Q12">
        <v>44.716941891044407</v>
      </c>
      <c r="R12">
        <v>0</v>
      </c>
      <c r="S12">
        <v>0.068238693814705001</v>
      </c>
      <c r="T12">
        <v>0.29343765771497049</v>
      </c>
      <c r="U12">
        <v>0.21741316772881661</v>
      </c>
      <c r="V12">
        <v>1.749534977736749</v>
      </c>
      <c r="W12" t="s">
        <v>147</v>
      </c>
      <c r="X12" t="s">
        <v>148</v>
      </c>
      <c r="Y12" t="s">
        <v>149</v>
      </c>
      <c r="Z12" t="s">
        <v>150</v>
      </c>
      <c r="AA12" t="s">
        <v>151</v>
      </c>
      <c r="AB12" t="s">
        <v>152</v>
      </c>
      <c r="AC12" t="s">
        <v>153</v>
      </c>
      <c r="AD12" t="s">
        <v>154</v>
      </c>
      <c r="AE12" t="s">
        <v>155</v>
      </c>
      <c r="AF12" t="s">
        <v>156</v>
      </c>
      <c r="AG12" t="s">
        <v>157</v>
      </c>
      <c r="AH12" t="s">
        <v>158</v>
      </c>
      <c r="AI12" t="s">
        <v>159</v>
      </c>
      <c r="AJ12" t="s">
        <v>160</v>
      </c>
      <c r="AK12" t="s">
        <v>161</v>
      </c>
      <c r="AL12" t="s">
        <v>162</v>
      </c>
      <c r="AM12" t="s">
        <v>163</v>
      </c>
      <c r="AN12" t="s">
        <v>164</v>
      </c>
      <c r="AO12" t="s">
        <v>165</v>
      </c>
      <c r="AP12" t="s">
        <v>166</v>
      </c>
      <c r="AQ12" t="s">
        <v>167</v>
      </c>
      <c r="AR12" t="s">
        <v>198</v>
      </c>
      <c r="AS12" t="s">
        <v>198</v>
      </c>
      <c r="AT12" t="s">
        <v>198</v>
      </c>
      <c r="AU12" t="s">
        <v>198</v>
      </c>
      <c r="AV12" t="s">
        <v>198</v>
      </c>
      <c r="AW12" t="s">
        <v>198</v>
      </c>
      <c r="AX12" t="s">
        <v>198</v>
      </c>
      <c r="AY12" t="s">
        <v>198</v>
      </c>
      <c r="AZ12" t="s">
        <v>198</v>
      </c>
      <c r="BA12" t="s">
        <v>198</v>
      </c>
      <c r="BB12">
        <v>1.969174654138222</v>
      </c>
      <c r="BC12">
        <v>15.80135108870296</v>
      </c>
      <c r="BD12">
        <v>5.4376586344374278</v>
      </c>
      <c r="BE12">
        <v>3.466382847023239</v>
      </c>
      <c r="BF12">
        <v>1.0371210310280881</v>
      </c>
      <c r="BG12">
        <v>2.526311499720387</v>
      </c>
      <c r="BH12">
        <v>4.3306775607553583</v>
      </c>
      <c r="BI12">
        <v>1.2615951687607181</v>
      </c>
      <c r="BJ12">
        <v>0.63305649446003975</v>
      </c>
      <c r="BK12">
        <v>1.3098580037867029</v>
      </c>
      <c r="BL12">
        <v>12.69835300187836</v>
      </c>
      <c r="BM12">
        <v>5.2059052059527886</v>
      </c>
      <c r="BN12">
        <v>0</v>
      </c>
      <c r="BO12">
        <v>7.2096150221985997</v>
      </c>
      <c r="BP12">
        <v>1.752148679547419</v>
      </c>
      <c r="BQ12">
        <v>0.68296115189542395</v>
      </c>
      <c r="BR12">
        <v>1.9589407381896839</v>
      </c>
      <c r="BS12">
        <v>0.12124415176357919</v>
      </c>
      <c r="BT12">
        <v>2.302069084575141</v>
      </c>
      <c r="BU12">
        <v>1.2081143816444351</v>
      </c>
      <c r="BV12">
        <v>0.87383296532646848</v>
      </c>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row>
    <row r="13">
      <c r="A13" t="s">
        <v>600</v>
      </c>
      <c r="B13">
        <v>2004</v>
      </c>
      <c r="C13" t="s">
        <v>603</v>
      </c>
      <c r="D13">
        <v>59</v>
      </c>
      <c r="E13" t="s">
        <v>169</v>
      </c>
      <c r="F13" t="s">
        <v>171</v>
      </c>
      <c r="G13" t="s">
        <v>198</v>
      </c>
      <c r="H13">
        <v>1.2085271847120029</v>
      </c>
      <c r="I13">
        <v>1.349194138651133</v>
      </c>
      <c r="J13">
        <v>3.8222959797810958</v>
      </c>
      <c r="K13">
        <v>13.097515624600829</v>
      </c>
      <c r="L13">
        <v>26.053391156763372</v>
      </c>
      <c r="M13">
        <v>15.02165681616545</v>
      </c>
      <c r="N13">
        <v>29.14827523905112</v>
      </c>
      <c r="O13">
        <v>27.87150327250794</v>
      </c>
      <c r="P13">
        <v>31.937667065803129</v>
      </c>
      <c r="Q13">
        <v>18.455048332710358</v>
      </c>
      <c r="R13">
        <v>0.39401335066131682</v>
      </c>
      <c r="S13">
        <v>0.59627216508411096</v>
      </c>
      <c r="T13">
        <v>1.2411699242709651</v>
      </c>
      <c r="U13">
        <v>3.603682322897773</v>
      </c>
      <c r="V13">
        <v>13.307126577849861</v>
      </c>
      <c r="W13" t="s">
        <v>147</v>
      </c>
      <c r="X13" t="s">
        <v>148</v>
      </c>
      <c r="Y13" t="s">
        <v>149</v>
      </c>
      <c r="Z13" t="s">
        <v>150</v>
      </c>
      <c r="AA13" t="s">
        <v>151</v>
      </c>
      <c r="AB13" t="s">
        <v>152</v>
      </c>
      <c r="AC13" t="s">
        <v>153</v>
      </c>
      <c r="AD13" t="s">
        <v>154</v>
      </c>
      <c r="AE13" t="s">
        <v>155</v>
      </c>
      <c r="AF13" t="s">
        <v>156</v>
      </c>
      <c r="AG13" t="s">
        <v>157</v>
      </c>
      <c r="AH13" t="s">
        <v>158</v>
      </c>
      <c r="AI13" t="s">
        <v>159</v>
      </c>
      <c r="AJ13" t="s">
        <v>160</v>
      </c>
      <c r="AK13" t="s">
        <v>161</v>
      </c>
      <c r="AL13" t="s">
        <v>162</v>
      </c>
      <c r="AM13" t="s">
        <v>163</v>
      </c>
      <c r="AN13" t="s">
        <v>164</v>
      </c>
      <c r="AO13" t="s">
        <v>165</v>
      </c>
      <c r="AP13" t="s">
        <v>166</v>
      </c>
      <c r="AQ13" t="s">
        <v>167</v>
      </c>
      <c r="AR13" t="s">
        <v>198</v>
      </c>
      <c r="AS13" t="s">
        <v>198</v>
      </c>
      <c r="AT13" t="s">
        <v>198</v>
      </c>
      <c r="AU13" t="s">
        <v>198</v>
      </c>
      <c r="AV13" t="s">
        <v>198</v>
      </c>
      <c r="AW13" t="s">
        <v>198</v>
      </c>
      <c r="AX13" t="s">
        <v>198</v>
      </c>
      <c r="AY13" t="s">
        <v>198</v>
      </c>
      <c r="AZ13" t="s">
        <v>198</v>
      </c>
      <c r="BA13" t="s">
        <v>198</v>
      </c>
      <c r="BB13">
        <v>6.7041924628286038</v>
      </c>
      <c r="BC13">
        <v>27.80198560511635</v>
      </c>
      <c r="BD13">
        <v>7.0967820731759668</v>
      </c>
      <c r="BE13">
        <v>6.0337502616927763</v>
      </c>
      <c r="BF13">
        <v>2.3297066279546441</v>
      </c>
      <c r="BG13">
        <v>2.4946091225738249</v>
      </c>
      <c r="BH13">
        <v>47.128033061761613</v>
      </c>
      <c r="BI13">
        <v>1.1947362931549601</v>
      </c>
      <c r="BJ13">
        <v>1.012890391136064</v>
      </c>
      <c r="BK13">
        <v>6.4967147437526416</v>
      </c>
      <c r="BL13">
        <v>10.169956531322891</v>
      </c>
      <c r="BM13">
        <v>4.1928346351693371</v>
      </c>
      <c r="BN13">
        <v>2.240530626065028</v>
      </c>
      <c r="BO13">
        <v>6.1533074732148938</v>
      </c>
      <c r="BP13">
        <v>13.431754410675239</v>
      </c>
      <c r="BQ13">
        <v>0.76752518260054403</v>
      </c>
      <c r="BR13">
        <v>2.5514787464536961</v>
      </c>
      <c r="BS13">
        <v>0</v>
      </c>
      <c r="BT13">
        <v>1.028326067881236</v>
      </c>
      <c r="BU13">
        <v>1.940263956674626</v>
      </c>
      <c r="BV13">
        <v>18.851929921519371</v>
      </c>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row>
    <row r="14">
      <c r="A14" t="s">
        <v>600</v>
      </c>
      <c r="B14">
        <v>2004</v>
      </c>
      <c r="C14" t="s">
        <v>603</v>
      </c>
      <c r="D14">
        <v>60</v>
      </c>
      <c r="E14" t="s">
        <v>169</v>
      </c>
      <c r="F14" t="s">
        <v>172</v>
      </c>
      <c r="G14" t="s">
        <v>198</v>
      </c>
      <c r="H14">
        <v>16.434045727427041</v>
      </c>
      <c r="I14">
        <v>13.550077291608771</v>
      </c>
      <c r="J14">
        <v>19.8336192969835</v>
      </c>
      <c r="K14">
        <v>24.910682213322389</v>
      </c>
      <c r="L14">
        <v>17.885325901545819</v>
      </c>
      <c r="M14">
        <v>26.351129637488139</v>
      </c>
      <c r="N14">
        <v>23.844608221063769</v>
      </c>
      <c r="O14">
        <v>24.54228627002875</v>
      </c>
      <c r="P14">
        <v>15.552398415893229</v>
      </c>
      <c r="Q14">
        <v>5.4055145836557692</v>
      </c>
      <c r="R14">
        <v>16.99126016806543</v>
      </c>
      <c r="S14">
        <v>13.69940063738809</v>
      </c>
      <c r="T14">
        <v>17.135769819037211</v>
      </c>
      <c r="U14">
        <v>17.560376259142451</v>
      </c>
      <c r="V14">
        <v>26.141534328350762</v>
      </c>
      <c r="W14" t="s">
        <v>147</v>
      </c>
      <c r="X14" t="s">
        <v>148</v>
      </c>
      <c r="Y14" t="s">
        <v>149</v>
      </c>
      <c r="Z14" t="s">
        <v>150</v>
      </c>
      <c r="AA14" t="s">
        <v>151</v>
      </c>
      <c r="AB14" t="s">
        <v>152</v>
      </c>
      <c r="AC14" t="s">
        <v>153</v>
      </c>
      <c r="AD14" t="s">
        <v>154</v>
      </c>
      <c r="AE14" t="s">
        <v>155</v>
      </c>
      <c r="AF14" t="s">
        <v>156</v>
      </c>
      <c r="AG14" t="s">
        <v>157</v>
      </c>
      <c r="AH14" t="s">
        <v>158</v>
      </c>
      <c r="AI14" t="s">
        <v>159</v>
      </c>
      <c r="AJ14" t="s">
        <v>160</v>
      </c>
      <c r="AK14" t="s">
        <v>161</v>
      </c>
      <c r="AL14" t="s">
        <v>162</v>
      </c>
      <c r="AM14" t="s">
        <v>163</v>
      </c>
      <c r="AN14" t="s">
        <v>164</v>
      </c>
      <c r="AO14" t="s">
        <v>165</v>
      </c>
      <c r="AP14" t="s">
        <v>166</v>
      </c>
      <c r="AQ14" t="s">
        <v>167</v>
      </c>
      <c r="AR14" t="s">
        <v>198</v>
      </c>
      <c r="AS14" t="s">
        <v>198</v>
      </c>
      <c r="AT14" t="s">
        <v>198</v>
      </c>
      <c r="AU14" t="s">
        <v>198</v>
      </c>
      <c r="AV14" t="s">
        <v>198</v>
      </c>
      <c r="AW14" t="s">
        <v>198</v>
      </c>
      <c r="AX14" t="s">
        <v>198</v>
      </c>
      <c r="AY14" t="s">
        <v>198</v>
      </c>
      <c r="AZ14" t="s">
        <v>198</v>
      </c>
      <c r="BA14" t="s">
        <v>198</v>
      </c>
      <c r="BB14">
        <v>47.406562234258068</v>
      </c>
      <c r="BC14">
        <v>4.7348615200716972</v>
      </c>
      <c r="BD14">
        <v>37.195407384154088</v>
      </c>
      <c r="BE14">
        <v>27.21016014917971</v>
      </c>
      <c r="BF14">
        <v>11.467765824546211</v>
      </c>
      <c r="BG14">
        <v>31.760741478434099</v>
      </c>
      <c r="BH14">
        <v>25.35049707675018</v>
      </c>
      <c r="BI14">
        <v>7.1438866186575813</v>
      </c>
      <c r="BJ14">
        <v>25.855469600915111</v>
      </c>
      <c r="BK14">
        <v>4.6884845357915772</v>
      </c>
      <c r="BL14">
        <v>15.8857633640392</v>
      </c>
      <c r="BM14">
        <v>46.512516332850787</v>
      </c>
      <c r="BN14">
        <v>43.086723142407799</v>
      </c>
      <c r="BO14">
        <v>12.564672282099689</v>
      </c>
      <c r="BP14">
        <v>8.4325734685051064</v>
      </c>
      <c r="BQ14">
        <v>14.474029508655089</v>
      </c>
      <c r="BR14">
        <v>10.7428062239476</v>
      </c>
      <c r="BS14">
        <v>1.247726646198082</v>
      </c>
      <c r="BT14">
        <v>25.928816761567429</v>
      </c>
      <c r="BU14">
        <v>3.9032717514927899</v>
      </c>
      <c r="BV14">
        <v>19.55781739687928</v>
      </c>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row>
    <row r="15">
      <c r="A15" t="s">
        <v>600</v>
      </c>
      <c r="B15">
        <v>2004</v>
      </c>
      <c r="C15" t="s">
        <v>603</v>
      </c>
      <c r="D15">
        <v>61</v>
      </c>
      <c r="E15" t="s">
        <v>169</v>
      </c>
      <c r="F15" t="s">
        <v>173</v>
      </c>
      <c r="G15" t="s">
        <v>198</v>
      </c>
      <c r="H15">
        <v>29.659096378477059</v>
      </c>
      <c r="I15">
        <v>29.30997311678972</v>
      </c>
      <c r="J15">
        <v>20.717192745368479</v>
      </c>
      <c r="K15">
        <v>14.464285252153671</v>
      </c>
      <c r="L15">
        <v>2.7374710871512691</v>
      </c>
      <c r="M15">
        <v>20.96102583864123</v>
      </c>
      <c r="N15">
        <v>4.8311244312472388</v>
      </c>
      <c r="O15">
        <v>4.7029298353847819</v>
      </c>
      <c r="P15">
        <v>0.78367425789848899</v>
      </c>
      <c r="Q15">
        <v>0.65926408244417012</v>
      </c>
      <c r="R15">
        <v>30.45540067914677</v>
      </c>
      <c r="S15">
        <v>30.271254044938178</v>
      </c>
      <c r="T15">
        <v>24.41733968889514</v>
      </c>
      <c r="U15">
        <v>19.508722825075338</v>
      </c>
      <c r="V15">
        <v>14.479442993617219</v>
      </c>
      <c r="W15" t="s">
        <v>147</v>
      </c>
      <c r="X15" t="s">
        <v>148</v>
      </c>
      <c r="Y15" t="s">
        <v>149</v>
      </c>
      <c r="Z15" t="s">
        <v>150</v>
      </c>
      <c r="AA15" t="s">
        <v>151</v>
      </c>
      <c r="AB15" t="s">
        <v>152</v>
      </c>
      <c r="AC15" t="s">
        <v>153</v>
      </c>
      <c r="AD15" t="s">
        <v>154</v>
      </c>
      <c r="AE15" t="s">
        <v>155</v>
      </c>
      <c r="AF15" t="s">
        <v>156</v>
      </c>
      <c r="AG15" t="s">
        <v>157</v>
      </c>
      <c r="AH15" t="s">
        <v>158</v>
      </c>
      <c r="AI15" t="s">
        <v>159</v>
      </c>
      <c r="AJ15" t="s">
        <v>160</v>
      </c>
      <c r="AK15" t="s">
        <v>161</v>
      </c>
      <c r="AL15" t="s">
        <v>162</v>
      </c>
      <c r="AM15" t="s">
        <v>163</v>
      </c>
      <c r="AN15" t="s">
        <v>164</v>
      </c>
      <c r="AO15" t="s">
        <v>165</v>
      </c>
      <c r="AP15" t="s">
        <v>166</v>
      </c>
      <c r="AQ15" t="s">
        <v>167</v>
      </c>
      <c r="AR15" t="s">
        <v>198</v>
      </c>
      <c r="AS15" t="s">
        <v>198</v>
      </c>
      <c r="AT15" t="s">
        <v>198</v>
      </c>
      <c r="AU15" t="s">
        <v>198</v>
      </c>
      <c r="AV15" t="s">
        <v>198</v>
      </c>
      <c r="AW15" t="s">
        <v>198</v>
      </c>
      <c r="AX15" t="s">
        <v>198</v>
      </c>
      <c r="AY15" t="s">
        <v>198</v>
      </c>
      <c r="AZ15" t="s">
        <v>198</v>
      </c>
      <c r="BA15" t="s">
        <v>198</v>
      </c>
      <c r="BB15">
        <v>2.079447095697144</v>
      </c>
      <c r="BC15">
        <v>1.4296879586332301</v>
      </c>
      <c r="BD15">
        <v>11.046531033395951</v>
      </c>
      <c r="BE15">
        <v>20.766466237240639</v>
      </c>
      <c r="BF15">
        <v>24.730328916365249</v>
      </c>
      <c r="BG15">
        <v>9.2424596647872246</v>
      </c>
      <c r="BH15">
        <v>1.57984621469901</v>
      </c>
      <c r="BI15">
        <v>67.677647168199655</v>
      </c>
      <c r="BJ15">
        <v>21.332539829861339</v>
      </c>
      <c r="BK15">
        <v>22.840997081460369</v>
      </c>
      <c r="BL15">
        <v>14.549856768206929</v>
      </c>
      <c r="BM15">
        <v>20.060043327551639</v>
      </c>
      <c r="BN15">
        <v>37.794726325837367</v>
      </c>
      <c r="BO15">
        <v>21.070818824303672</v>
      </c>
      <c r="BP15">
        <v>44.838178087123509</v>
      </c>
      <c r="BQ15">
        <v>5.2458560688583313</v>
      </c>
      <c r="BR15">
        <v>18.388448632516791</v>
      </c>
      <c r="BS15">
        <v>13.16370111582872</v>
      </c>
      <c r="BT15">
        <v>18.067132950104959</v>
      </c>
      <c r="BU15">
        <v>54.360150703932739</v>
      </c>
      <c r="BV15">
        <v>27.24115342082645</v>
      </c>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row>
    <row r="16">
      <c r="A16" t="s">
        <v>600</v>
      </c>
      <c r="B16">
        <v>2004</v>
      </c>
      <c r="C16" t="s">
        <v>603</v>
      </c>
      <c r="D16">
        <v>62</v>
      </c>
      <c r="E16" t="s">
        <v>169</v>
      </c>
      <c r="F16" t="s">
        <v>174</v>
      </c>
      <c r="G16" t="s">
        <v>198</v>
      </c>
      <c r="H16">
        <v>4.9348310290442816</v>
      </c>
      <c r="I16">
        <v>5.0942832786639958</v>
      </c>
      <c r="J16">
        <v>6.0921764895725863</v>
      </c>
      <c r="K16">
        <v>6.9741453550121593</v>
      </c>
      <c r="L16">
        <v>4.8316728573743806</v>
      </c>
      <c r="M16">
        <v>10.819144849793391</v>
      </c>
      <c r="N16">
        <v>4.5220477277030557</v>
      </c>
      <c r="O16">
        <v>6.9698119169248107</v>
      </c>
      <c r="P16">
        <v>4.8133440265153231</v>
      </c>
      <c r="Q16">
        <v>3.0260438466460911</v>
      </c>
      <c r="R16">
        <v>4.0221494585803272</v>
      </c>
      <c r="S16">
        <v>4.4374064688250296</v>
      </c>
      <c r="T16">
        <v>4.3863399030769674</v>
      </c>
      <c r="U16">
        <v>8.0793695240702963</v>
      </c>
      <c r="V16">
        <v>6.2395041479622142</v>
      </c>
      <c r="W16" t="s">
        <v>147</v>
      </c>
      <c r="X16" t="s">
        <v>148</v>
      </c>
      <c r="Y16" t="s">
        <v>149</v>
      </c>
      <c r="Z16" t="s">
        <v>150</v>
      </c>
      <c r="AA16" t="s">
        <v>151</v>
      </c>
      <c r="AB16" t="s">
        <v>152</v>
      </c>
      <c r="AC16" t="s">
        <v>153</v>
      </c>
      <c r="AD16" t="s">
        <v>154</v>
      </c>
      <c r="AE16" t="s">
        <v>155</v>
      </c>
      <c r="AF16" t="s">
        <v>156</v>
      </c>
      <c r="AG16" t="s">
        <v>157</v>
      </c>
      <c r="AH16" t="s">
        <v>158</v>
      </c>
      <c r="AI16" t="s">
        <v>159</v>
      </c>
      <c r="AJ16" t="s">
        <v>160</v>
      </c>
      <c r="AK16" t="s">
        <v>161</v>
      </c>
      <c r="AL16" t="s">
        <v>162</v>
      </c>
      <c r="AM16" t="s">
        <v>163</v>
      </c>
      <c r="AN16" t="s">
        <v>164</v>
      </c>
      <c r="AO16" t="s">
        <v>165</v>
      </c>
      <c r="AP16" t="s">
        <v>166</v>
      </c>
      <c r="AQ16" t="s">
        <v>167</v>
      </c>
      <c r="AR16" t="s">
        <v>198</v>
      </c>
      <c r="AS16" t="s">
        <v>198</v>
      </c>
      <c r="AT16" t="s">
        <v>198</v>
      </c>
      <c r="AU16" t="s">
        <v>198</v>
      </c>
      <c r="AV16" t="s">
        <v>198</v>
      </c>
      <c r="AW16" t="s">
        <v>198</v>
      </c>
      <c r="AX16" t="s">
        <v>198</v>
      </c>
      <c r="AY16" t="s">
        <v>198</v>
      </c>
      <c r="AZ16" t="s">
        <v>198</v>
      </c>
      <c r="BA16" t="s">
        <v>198</v>
      </c>
      <c r="BB16">
        <v>0.89017168951808379</v>
      </c>
      <c r="BC16">
        <v>6.1125997203871991</v>
      </c>
      <c r="BD16">
        <v>4.1507335861877266</v>
      </c>
      <c r="BE16">
        <v>3.1971521598299182</v>
      </c>
      <c r="BF16">
        <v>4.3460856151373584</v>
      </c>
      <c r="BG16">
        <v>2.2126035920234099</v>
      </c>
      <c r="BH16">
        <v>1.8057570988941209</v>
      </c>
      <c r="BI16">
        <v>7.3068074606207221</v>
      </c>
      <c r="BJ16">
        <v>3.9439435418874438</v>
      </c>
      <c r="BK16">
        <v>2.794717147666173</v>
      </c>
      <c r="BL16">
        <v>7.1700925706661591</v>
      </c>
      <c r="BM16">
        <v>4.7539727335367674</v>
      </c>
      <c r="BN16">
        <v>3.7313216427580951</v>
      </c>
      <c r="BO16">
        <v>6.8305695960452368</v>
      </c>
      <c r="BP16">
        <v>9.4191297729358645</v>
      </c>
      <c r="BQ16">
        <v>6.8333916448187733</v>
      </c>
      <c r="BR16">
        <v>8.9466182869700894</v>
      </c>
      <c r="BS16">
        <v>11.115606780623869</v>
      </c>
      <c r="BT16">
        <v>4.5977569283824193</v>
      </c>
      <c r="BU16">
        <v>11.15580790060338</v>
      </c>
      <c r="BV16">
        <v>0</v>
      </c>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row>
    <row r="17">
      <c r="A17" t="s">
        <v>600</v>
      </c>
      <c r="B17">
        <v>2004</v>
      </c>
      <c r="C17" t="s">
        <v>603</v>
      </c>
      <c r="D17">
        <v>63</v>
      </c>
      <c r="E17" t="s">
        <v>169</v>
      </c>
      <c r="F17" t="s">
        <v>175</v>
      </c>
      <c r="G17" t="s">
        <v>198</v>
      </c>
      <c r="H17">
        <v>11.278440790608551</v>
      </c>
      <c r="I17">
        <v>16.055778651496691</v>
      </c>
      <c r="J17">
        <v>16.10982442536347</v>
      </c>
      <c r="K17">
        <v>12.978431940007949</v>
      </c>
      <c r="L17">
        <v>11.920274852379229</v>
      </c>
      <c r="M17">
        <v>11.626061463201189</v>
      </c>
      <c r="N17">
        <v>9.6528701716101946</v>
      </c>
      <c r="O17">
        <v>13.78053119194645</v>
      </c>
      <c r="P17">
        <v>11.371067254396941</v>
      </c>
      <c r="Q17">
        <v>14.468373487569689</v>
      </c>
      <c r="R17">
        <v>11.10567846532369</v>
      </c>
      <c r="S17">
        <v>13.833067735952261</v>
      </c>
      <c r="T17">
        <v>16.493575816797449</v>
      </c>
      <c r="U17">
        <v>17.654932430400979</v>
      </c>
      <c r="V17">
        <v>11.825240343438351</v>
      </c>
      <c r="W17" t="s">
        <v>147</v>
      </c>
      <c r="X17" t="s">
        <v>148</v>
      </c>
      <c r="Y17" t="s">
        <v>149</v>
      </c>
      <c r="Z17" t="s">
        <v>150</v>
      </c>
      <c r="AA17" t="s">
        <v>151</v>
      </c>
      <c r="AB17" t="s">
        <v>152</v>
      </c>
      <c r="AC17" t="s">
        <v>153</v>
      </c>
      <c r="AD17" t="s">
        <v>154</v>
      </c>
      <c r="AE17" t="s">
        <v>155</v>
      </c>
      <c r="AF17" t="s">
        <v>156</v>
      </c>
      <c r="AG17" t="s">
        <v>157</v>
      </c>
      <c r="AH17" t="s">
        <v>158</v>
      </c>
      <c r="AI17" t="s">
        <v>159</v>
      </c>
      <c r="AJ17" t="s">
        <v>160</v>
      </c>
      <c r="AK17" t="s">
        <v>161</v>
      </c>
      <c r="AL17" t="s">
        <v>162</v>
      </c>
      <c r="AM17" t="s">
        <v>163</v>
      </c>
      <c r="AN17" t="s">
        <v>164</v>
      </c>
      <c r="AO17" t="s">
        <v>165</v>
      </c>
      <c r="AP17" t="s">
        <v>166</v>
      </c>
      <c r="AQ17" t="s">
        <v>167</v>
      </c>
      <c r="AR17" t="s">
        <v>198</v>
      </c>
      <c r="AS17" t="s">
        <v>198</v>
      </c>
      <c r="AT17" t="s">
        <v>198</v>
      </c>
      <c r="AU17" t="s">
        <v>198</v>
      </c>
      <c r="AV17" t="s">
        <v>198</v>
      </c>
      <c r="AW17" t="s">
        <v>198</v>
      </c>
      <c r="AX17" t="s">
        <v>198</v>
      </c>
      <c r="AY17" t="s">
        <v>198</v>
      </c>
      <c r="AZ17" t="s">
        <v>198</v>
      </c>
      <c r="BA17" t="s">
        <v>198</v>
      </c>
      <c r="BB17">
        <v>1.6684628037848721</v>
      </c>
      <c r="BC17">
        <v>15.267275762785729</v>
      </c>
      <c r="BD17">
        <v>1.8296377052375541</v>
      </c>
      <c r="BE17">
        <v>0.95040145173019785</v>
      </c>
      <c r="BF17">
        <v>3.865648875947048</v>
      </c>
      <c r="BG17">
        <v>25.73283227491974</v>
      </c>
      <c r="BH17">
        <v>5.3269148501120887</v>
      </c>
      <c r="BI17">
        <v>5.0756423635236994</v>
      </c>
      <c r="BJ17">
        <v>2.1078544389381508</v>
      </c>
      <c r="BK17">
        <v>12.58839960784797</v>
      </c>
      <c r="BL17">
        <v>1.563715331987231</v>
      </c>
      <c r="BM17">
        <v>9.8930397217648078</v>
      </c>
      <c r="BN17">
        <v>6.7725087619161242</v>
      </c>
      <c r="BO17">
        <v>23.954314579335271</v>
      </c>
      <c r="BP17">
        <v>3.198162242736601</v>
      </c>
      <c r="BQ17">
        <v>29.526421209382821</v>
      </c>
      <c r="BR17">
        <v>24.691724084867801</v>
      </c>
      <c r="BS17">
        <v>54.13775317580113</v>
      </c>
      <c r="BT17">
        <v>3.9295086199263292</v>
      </c>
      <c r="BU17">
        <v>5.7414665592584377</v>
      </c>
      <c r="BV17">
        <v>0</v>
      </c>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row>
    <row r="18">
      <c r="A18" t="s">
        <v>600</v>
      </c>
      <c r="B18">
        <v>2004</v>
      </c>
      <c r="C18" t="s">
        <v>603</v>
      </c>
      <c r="D18">
        <v>64</v>
      </c>
      <c r="E18" t="s">
        <v>169</v>
      </c>
      <c r="F18" t="s">
        <v>176</v>
      </c>
      <c r="G18" t="s">
        <v>198</v>
      </c>
      <c r="H18">
        <v>0.90945605941458052</v>
      </c>
      <c r="I18">
        <v>0.96454267008765893</v>
      </c>
      <c r="J18">
        <v>1.48582795756159</v>
      </c>
      <c r="K18">
        <v>2.4353072000456182</v>
      </c>
      <c r="L18">
        <v>0.82441684198526177</v>
      </c>
      <c r="M18">
        <v>3.5453095863786488</v>
      </c>
      <c r="N18">
        <v>3.9389953252527969</v>
      </c>
      <c r="O18">
        <v>0.1219620194603665</v>
      </c>
      <c r="P18">
        <v>1.102105324073112</v>
      </c>
      <c r="Q18">
        <v>0.28901613529604192</v>
      </c>
      <c r="R18">
        <v>0.4723801945726383</v>
      </c>
      <c r="S18">
        <v>0.79025756469099684</v>
      </c>
      <c r="T18">
        <v>1.832921882331864</v>
      </c>
      <c r="U18">
        <v>1.000376212850745</v>
      </c>
      <c r="V18">
        <v>1.7090546266478179</v>
      </c>
      <c r="W18" t="s">
        <v>147</v>
      </c>
      <c r="X18" t="s">
        <v>148</v>
      </c>
      <c r="Y18" t="s">
        <v>149</v>
      </c>
      <c r="Z18" t="s">
        <v>150</v>
      </c>
      <c r="AA18" t="s">
        <v>151</v>
      </c>
      <c r="AB18" t="s">
        <v>152</v>
      </c>
      <c r="AC18" t="s">
        <v>153</v>
      </c>
      <c r="AD18" t="s">
        <v>154</v>
      </c>
      <c r="AE18" t="s">
        <v>155</v>
      </c>
      <c r="AF18" t="s">
        <v>156</v>
      </c>
      <c r="AG18" t="s">
        <v>157</v>
      </c>
      <c r="AH18" t="s">
        <v>158</v>
      </c>
      <c r="AI18" t="s">
        <v>159</v>
      </c>
      <c r="AJ18" t="s">
        <v>160</v>
      </c>
      <c r="AK18" t="s">
        <v>161</v>
      </c>
      <c r="AL18" t="s">
        <v>162</v>
      </c>
      <c r="AM18" t="s">
        <v>163</v>
      </c>
      <c r="AN18" t="s">
        <v>164</v>
      </c>
      <c r="AO18" t="s">
        <v>165</v>
      </c>
      <c r="AP18" t="s">
        <v>166</v>
      </c>
      <c r="AQ18" t="s">
        <v>167</v>
      </c>
      <c r="AR18" t="s">
        <v>198</v>
      </c>
      <c r="AS18" t="s">
        <v>198</v>
      </c>
      <c r="AT18" t="s">
        <v>198</v>
      </c>
      <c r="AU18" t="s">
        <v>198</v>
      </c>
      <c r="AV18" t="s">
        <v>198</v>
      </c>
      <c r="AW18" t="s">
        <v>198</v>
      </c>
      <c r="AX18" t="s">
        <v>198</v>
      </c>
      <c r="AY18" t="s">
        <v>198</v>
      </c>
      <c r="AZ18" t="s">
        <v>198</v>
      </c>
      <c r="BA18" t="s">
        <v>198</v>
      </c>
      <c r="BB18">
        <v>0.355320795434244</v>
      </c>
      <c r="BC18">
        <v>0.16231027773380929</v>
      </c>
      <c r="BD18">
        <v>0</v>
      </c>
      <c r="BE18">
        <v>2.7405853870955319</v>
      </c>
      <c r="BF18">
        <v>4.821468508269354</v>
      </c>
      <c r="BG18">
        <v>2.063596910188962</v>
      </c>
      <c r="BH18">
        <v>0</v>
      </c>
      <c r="BI18">
        <v>0</v>
      </c>
      <c r="BJ18">
        <v>2.22995271946546</v>
      </c>
      <c r="BK18">
        <v>0.41726111286343859</v>
      </c>
      <c r="BL18">
        <v>2.401319756783415</v>
      </c>
      <c r="BM18">
        <v>0</v>
      </c>
      <c r="BN18">
        <v>0</v>
      </c>
      <c r="BO18">
        <v>2.004246906236701</v>
      </c>
      <c r="BP18">
        <v>0</v>
      </c>
      <c r="BQ18">
        <v>1.0822094194948699</v>
      </c>
      <c r="BR18">
        <v>1.039708890438986</v>
      </c>
      <c r="BS18">
        <v>1.996752943731622</v>
      </c>
      <c r="BT18">
        <v>0.57627305686996033</v>
      </c>
      <c r="BU18">
        <v>0.80775503504137736</v>
      </c>
      <c r="BV18">
        <v>2.5778766079319082</v>
      </c>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row>
    <row r="19">
      <c r="A19" t="s">
        <v>600</v>
      </c>
      <c r="B19">
        <v>2004</v>
      </c>
      <c r="C19" t="s">
        <v>603</v>
      </c>
      <c r="D19">
        <v>65</v>
      </c>
      <c r="E19" t="s">
        <v>169</v>
      </c>
      <c r="F19" t="s">
        <v>177</v>
      </c>
      <c r="G19" t="s">
        <v>198</v>
      </c>
      <c r="H19">
        <v>10.43704092592407</v>
      </c>
      <c r="I19">
        <v>9.5149461853600616</v>
      </c>
      <c r="J19">
        <v>9.3516055316028162</v>
      </c>
      <c r="K19">
        <v>6.484727508922723</v>
      </c>
      <c r="L19">
        <v>1.034442054588455</v>
      </c>
      <c r="M19">
        <v>4.2657552701100254</v>
      </c>
      <c r="N19">
        <v>1.5592557169003121</v>
      </c>
      <c r="O19">
        <v>0.71251960612679888</v>
      </c>
      <c r="P19">
        <v>0.75409608505079295</v>
      </c>
      <c r="Q19">
        <v>0</v>
      </c>
      <c r="R19">
        <v>9.99273970311115</v>
      </c>
      <c r="S19">
        <v>10.397117221840309</v>
      </c>
      <c r="T19">
        <v>8.8884741342006777</v>
      </c>
      <c r="U19">
        <v>10.36916195464419</v>
      </c>
      <c r="V19">
        <v>7.2943935636046469</v>
      </c>
      <c r="W19" t="s">
        <v>147</v>
      </c>
      <c r="X19" t="s">
        <v>148</v>
      </c>
      <c r="Y19" t="s">
        <v>149</v>
      </c>
      <c r="Z19" t="s">
        <v>150</v>
      </c>
      <c r="AA19" t="s">
        <v>151</v>
      </c>
      <c r="AB19" t="s">
        <v>152</v>
      </c>
      <c r="AC19" t="s">
        <v>153</v>
      </c>
      <c r="AD19" t="s">
        <v>154</v>
      </c>
      <c r="AE19" t="s">
        <v>155</v>
      </c>
      <c r="AF19" t="s">
        <v>156</v>
      </c>
      <c r="AG19" t="s">
        <v>157</v>
      </c>
      <c r="AH19" t="s">
        <v>158</v>
      </c>
      <c r="AI19" t="s">
        <v>159</v>
      </c>
      <c r="AJ19" t="s">
        <v>160</v>
      </c>
      <c r="AK19" t="s">
        <v>161</v>
      </c>
      <c r="AL19" t="s">
        <v>162</v>
      </c>
      <c r="AM19" t="s">
        <v>163</v>
      </c>
      <c r="AN19" t="s">
        <v>164</v>
      </c>
      <c r="AO19" t="s">
        <v>165</v>
      </c>
      <c r="AP19" t="s">
        <v>166</v>
      </c>
      <c r="AQ19" t="s">
        <v>167</v>
      </c>
      <c r="AR19" t="s">
        <v>198</v>
      </c>
      <c r="AS19" t="s">
        <v>198</v>
      </c>
      <c r="AT19" t="s">
        <v>198</v>
      </c>
      <c r="AU19" t="s">
        <v>198</v>
      </c>
      <c r="AV19" t="s">
        <v>198</v>
      </c>
      <c r="AW19" t="s">
        <v>198</v>
      </c>
      <c r="AX19" t="s">
        <v>198</v>
      </c>
      <c r="AY19" t="s">
        <v>198</v>
      </c>
      <c r="AZ19" t="s">
        <v>198</v>
      </c>
      <c r="BA19" t="s">
        <v>198</v>
      </c>
      <c r="BB19">
        <v>1.556507686602969</v>
      </c>
      <c r="BC19">
        <v>0.7867576609288498</v>
      </c>
      <c r="BD19">
        <v>14.89317191508945</v>
      </c>
      <c r="BE19">
        <v>11.583548119300881</v>
      </c>
      <c r="BF19">
        <v>16.04719342954311</v>
      </c>
      <c r="BG19">
        <v>6.1219761693232542</v>
      </c>
      <c r="BH19">
        <v>2.5026566313988559</v>
      </c>
      <c r="BI19">
        <v>2.376238566856228</v>
      </c>
      <c r="BJ19">
        <v>11.14270000442543</v>
      </c>
      <c r="BK19">
        <v>30.097767537776871</v>
      </c>
      <c r="BL19">
        <v>11.394618548344299</v>
      </c>
      <c r="BM19">
        <v>3.7546134582248549</v>
      </c>
      <c r="BN19">
        <v>0.3383602864218721</v>
      </c>
      <c r="BO19">
        <v>4.045781885016007</v>
      </c>
      <c r="BP19">
        <v>0</v>
      </c>
      <c r="BQ19">
        <v>0.74942617264878653</v>
      </c>
      <c r="BR19">
        <v>4.8979967489529503</v>
      </c>
      <c r="BS19">
        <v>4.5688151458719792</v>
      </c>
      <c r="BT19">
        <v>26.33817092498812</v>
      </c>
      <c r="BU19">
        <v>0.58526331649883367</v>
      </c>
      <c r="BV19">
        <v>7.3488945325241293</v>
      </c>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row>
    <row r="20">
      <c r="A20" t="s">
        <v>600</v>
      </c>
      <c r="B20">
        <v>2004</v>
      </c>
      <c r="C20" t="s">
        <v>603</v>
      </c>
      <c r="D20">
        <v>66</v>
      </c>
      <c r="E20" t="s">
        <v>169</v>
      </c>
      <c r="F20" t="s">
        <v>178</v>
      </c>
      <c r="G20" t="s">
        <v>198</v>
      </c>
      <c r="H20">
        <v>15.90971122978539</v>
      </c>
      <c r="I20">
        <v>15.78667469295716</v>
      </c>
      <c r="J20">
        <v>16.632606834568548</v>
      </c>
      <c r="K20">
        <v>10.16886020606408</v>
      </c>
      <c r="L20">
        <v>1.7922526207187059</v>
      </c>
      <c r="M20">
        <v>1.506836760996209</v>
      </c>
      <c r="N20">
        <v>1.7350837686202969</v>
      </c>
      <c r="O20">
        <v>0</v>
      </c>
      <c r="P20">
        <v>0.2128521482504761</v>
      </c>
      <c r="Q20">
        <v>0</v>
      </c>
      <c r="R20">
        <v>16.55612732259225</v>
      </c>
      <c r="S20">
        <v>16.635828854071949</v>
      </c>
      <c r="T20">
        <v>18.42340457518651</v>
      </c>
      <c r="U20">
        <v>15.96553236961207</v>
      </c>
      <c r="V20">
        <v>12.190649202212541</v>
      </c>
      <c r="W20" t="s">
        <v>147</v>
      </c>
      <c r="X20" t="s">
        <v>148</v>
      </c>
      <c r="Y20" t="s">
        <v>149</v>
      </c>
      <c r="Z20" t="s">
        <v>150</v>
      </c>
      <c r="AA20" t="s">
        <v>151</v>
      </c>
      <c r="AB20" t="s">
        <v>152</v>
      </c>
      <c r="AC20" t="s">
        <v>153</v>
      </c>
      <c r="AD20" t="s">
        <v>154</v>
      </c>
      <c r="AE20" t="s">
        <v>155</v>
      </c>
      <c r="AF20" t="s">
        <v>156</v>
      </c>
      <c r="AG20" t="s">
        <v>157</v>
      </c>
      <c r="AH20" t="s">
        <v>158</v>
      </c>
      <c r="AI20" t="s">
        <v>159</v>
      </c>
      <c r="AJ20" t="s">
        <v>160</v>
      </c>
      <c r="AK20" t="s">
        <v>161</v>
      </c>
      <c r="AL20" t="s">
        <v>162</v>
      </c>
      <c r="AM20" t="s">
        <v>163</v>
      </c>
      <c r="AN20" t="s">
        <v>164</v>
      </c>
      <c r="AO20" t="s">
        <v>165</v>
      </c>
      <c r="AP20" t="s">
        <v>166</v>
      </c>
      <c r="AQ20" t="s">
        <v>167</v>
      </c>
      <c r="AR20" t="s">
        <v>198</v>
      </c>
      <c r="AS20" t="s">
        <v>198</v>
      </c>
      <c r="AT20" t="s">
        <v>198</v>
      </c>
      <c r="AU20" t="s">
        <v>198</v>
      </c>
      <c r="AV20" t="s">
        <v>198</v>
      </c>
      <c r="AW20" t="s">
        <v>198</v>
      </c>
      <c r="AX20" t="s">
        <v>198</v>
      </c>
      <c r="AY20" t="s">
        <v>198</v>
      </c>
      <c r="AZ20" t="s">
        <v>198</v>
      </c>
      <c r="BA20" t="s">
        <v>198</v>
      </c>
      <c r="BB20">
        <v>19.271884108333719</v>
      </c>
      <c r="BC20">
        <v>0</v>
      </c>
      <c r="BD20">
        <v>12.982866146163611</v>
      </c>
      <c r="BE20">
        <v>23.25685225088796</v>
      </c>
      <c r="BF20">
        <v>20.825047360873551</v>
      </c>
      <c r="BG20">
        <v>9.70077495334119</v>
      </c>
      <c r="BH20">
        <v>11.907220263125399</v>
      </c>
      <c r="BI20">
        <v>6.3182745363888486</v>
      </c>
      <c r="BJ20">
        <v>14.689977944711091</v>
      </c>
      <c r="BK20">
        <v>10.52224093718924</v>
      </c>
      <c r="BL20">
        <v>17.384658679154398</v>
      </c>
      <c r="BM20">
        <v>5.0285359876688096</v>
      </c>
      <c r="BN20">
        <v>3.2777239267847409</v>
      </c>
      <c r="BO20">
        <v>6.5848316758722838</v>
      </c>
      <c r="BP20">
        <v>9.4300381377621481</v>
      </c>
      <c r="BQ20">
        <v>33.527850305539971</v>
      </c>
      <c r="BR20">
        <v>25.103884954453989</v>
      </c>
      <c r="BS20">
        <v>9.4072686689638232</v>
      </c>
      <c r="BT20">
        <v>5.3419097248555838</v>
      </c>
      <c r="BU20">
        <v>3.653489492672358</v>
      </c>
      <c r="BV20">
        <v>21.598705361634469</v>
      </c>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row>
    <row r="21">
      <c r="A21" t="s">
        <v>600</v>
      </c>
      <c r="B21">
        <v>2004</v>
      </c>
      <c r="C21" t="s">
        <v>603</v>
      </c>
      <c r="D21">
        <v>67</v>
      </c>
      <c r="E21" t="s">
        <v>169</v>
      </c>
      <c r="F21" t="s">
        <v>179</v>
      </c>
      <c r="G21" t="s">
        <v>198</v>
      </c>
      <c r="H21">
        <v>3.8297656219289191</v>
      </c>
      <c r="I21">
        <v>4.798755751310309</v>
      </c>
      <c r="J21">
        <v>2.7157089418382721</v>
      </c>
      <c r="K21">
        <v>2.6000256065823049</v>
      </c>
      <c r="L21">
        <v>0.42318408006005148</v>
      </c>
      <c r="M21">
        <v>0.038590768530454803</v>
      </c>
      <c r="N21">
        <v>0.84807220731119637</v>
      </c>
      <c r="O21">
        <v>0</v>
      </c>
      <c r="P21">
        <v>0</v>
      </c>
      <c r="Q21">
        <v>0</v>
      </c>
      <c r="R21">
        <v>4.2152074928115049</v>
      </c>
      <c r="S21">
        <v>5.2159599154325562</v>
      </c>
      <c r="T21">
        <v>2.920670607121556</v>
      </c>
      <c r="U21">
        <v>3.5888304881300628</v>
      </c>
      <c r="V21">
        <v>3.041644423076308</v>
      </c>
      <c r="W21" t="s">
        <v>147</v>
      </c>
      <c r="X21" t="s">
        <v>148</v>
      </c>
      <c r="Y21" t="s">
        <v>149</v>
      </c>
      <c r="Z21" t="s">
        <v>150</v>
      </c>
      <c r="AA21" t="s">
        <v>151</v>
      </c>
      <c r="AB21" t="s">
        <v>152</v>
      </c>
      <c r="AC21" t="s">
        <v>153</v>
      </c>
      <c r="AD21" t="s">
        <v>154</v>
      </c>
      <c r="AE21" t="s">
        <v>155</v>
      </c>
      <c r="AF21" t="s">
        <v>156</v>
      </c>
      <c r="AG21" t="s">
        <v>157</v>
      </c>
      <c r="AH21" t="s">
        <v>158</v>
      </c>
      <c r="AI21" t="s">
        <v>159</v>
      </c>
      <c r="AJ21" t="s">
        <v>160</v>
      </c>
      <c r="AK21" t="s">
        <v>161</v>
      </c>
      <c r="AL21" t="s">
        <v>162</v>
      </c>
      <c r="AM21" t="s">
        <v>163</v>
      </c>
      <c r="AN21" t="s">
        <v>164</v>
      </c>
      <c r="AO21" t="s">
        <v>165</v>
      </c>
      <c r="AP21" t="s">
        <v>166</v>
      </c>
      <c r="AQ21" t="s">
        <v>167</v>
      </c>
      <c r="AR21" t="s">
        <v>198</v>
      </c>
      <c r="AS21" t="s">
        <v>198</v>
      </c>
      <c r="AT21" t="s">
        <v>198</v>
      </c>
      <c r="AU21" t="s">
        <v>198</v>
      </c>
      <c r="AV21" t="s">
        <v>198</v>
      </c>
      <c r="AW21" t="s">
        <v>198</v>
      </c>
      <c r="AX21" t="s">
        <v>198</v>
      </c>
      <c r="AY21" t="s">
        <v>198</v>
      </c>
      <c r="AZ21" t="s">
        <v>198</v>
      </c>
      <c r="BA21" t="s">
        <v>198</v>
      </c>
      <c r="BB21">
        <v>1.805381895206674</v>
      </c>
      <c r="BC21">
        <v>0</v>
      </c>
      <c r="BD21">
        <v>0</v>
      </c>
      <c r="BE21">
        <v>0</v>
      </c>
      <c r="BF21">
        <v>2.992554247835554</v>
      </c>
      <c r="BG21">
        <v>7.6536720367480662</v>
      </c>
      <c r="BH21">
        <v>0</v>
      </c>
      <c r="BI21">
        <v>1.531237776755956</v>
      </c>
      <c r="BJ21">
        <v>10.602174317834979</v>
      </c>
      <c r="BK21">
        <v>6.3187678566231629</v>
      </c>
      <c r="BL21">
        <v>5.9533442204166436</v>
      </c>
      <c r="BM21">
        <v>0</v>
      </c>
      <c r="BN21">
        <v>0</v>
      </c>
      <c r="BO21">
        <v>6.5340847394070742</v>
      </c>
      <c r="BP21">
        <v>0.33352327250641362</v>
      </c>
      <c r="BQ21">
        <v>2.621740279367557</v>
      </c>
      <c r="BR21">
        <v>0</v>
      </c>
      <c r="BS21">
        <v>2.3066309305317358</v>
      </c>
      <c r="BT21">
        <v>8.8651777198545734</v>
      </c>
      <c r="BU21">
        <v>5.1568370096356064</v>
      </c>
      <c r="BV21">
        <v>0.63550974646854053</v>
      </c>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row>
    <row r="22">
      <c r="A22" t="s">
        <v>600</v>
      </c>
      <c r="B22">
        <v>2004</v>
      </c>
      <c r="C22" t="s">
        <v>603</v>
      </c>
      <c r="D22">
        <v>68</v>
      </c>
      <c r="E22" t="s">
        <v>169</v>
      </c>
      <c r="F22" t="s">
        <v>180</v>
      </c>
      <c r="G22" t="s">
        <v>198</v>
      </c>
      <c r="H22">
        <v>5.0705241759587434</v>
      </c>
      <c r="I22">
        <v>3.143930837002733</v>
      </c>
      <c r="J22">
        <v>2.3960004111657049</v>
      </c>
      <c r="K22">
        <v>0.49796077591866772</v>
      </c>
      <c r="L22">
        <v>0.2334479453812375</v>
      </c>
      <c r="M22">
        <v>0.36984269891686661</v>
      </c>
      <c r="N22">
        <v>0.31886685796344572</v>
      </c>
      <c r="O22">
        <v>0</v>
      </c>
      <c r="P22">
        <v>0.53214962751710515</v>
      </c>
      <c r="Q22">
        <v>0.21473835915483069</v>
      </c>
      <c r="R22">
        <v>5.5828622917106294</v>
      </c>
      <c r="S22">
        <v>3.5955664983764781</v>
      </c>
      <c r="T22">
        <v>3.456652438615166</v>
      </c>
      <c r="U22">
        <v>2.0039660297594688</v>
      </c>
      <c r="V22">
        <v>0.097117976507040599</v>
      </c>
      <c r="W22" t="s">
        <v>147</v>
      </c>
      <c r="X22" t="s">
        <v>148</v>
      </c>
      <c r="Y22" t="s">
        <v>149</v>
      </c>
      <c r="Z22" t="s">
        <v>150</v>
      </c>
      <c r="AA22" t="s">
        <v>151</v>
      </c>
      <c r="AB22" t="s">
        <v>152</v>
      </c>
      <c r="AC22" t="s">
        <v>153</v>
      </c>
      <c r="AD22" t="s">
        <v>154</v>
      </c>
      <c r="AE22" t="s">
        <v>155</v>
      </c>
      <c r="AF22" t="s">
        <v>156</v>
      </c>
      <c r="AG22" t="s">
        <v>157</v>
      </c>
      <c r="AH22" t="s">
        <v>158</v>
      </c>
      <c r="AI22" t="s">
        <v>159</v>
      </c>
      <c r="AJ22" t="s">
        <v>160</v>
      </c>
      <c r="AK22" t="s">
        <v>161</v>
      </c>
      <c r="AL22" t="s">
        <v>162</v>
      </c>
      <c r="AM22" t="s">
        <v>163</v>
      </c>
      <c r="AN22" t="s">
        <v>164</v>
      </c>
      <c r="AO22" t="s">
        <v>165</v>
      </c>
      <c r="AP22" t="s">
        <v>166</v>
      </c>
      <c r="AQ22" t="s">
        <v>167</v>
      </c>
      <c r="AR22" t="s">
        <v>198</v>
      </c>
      <c r="AS22" t="s">
        <v>198</v>
      </c>
      <c r="AT22" t="s">
        <v>198</v>
      </c>
      <c r="AU22" t="s">
        <v>198</v>
      </c>
      <c r="AV22" t="s">
        <v>198</v>
      </c>
      <c r="AW22" t="s">
        <v>198</v>
      </c>
      <c r="AX22" t="s">
        <v>198</v>
      </c>
      <c r="AY22" t="s">
        <v>198</v>
      </c>
      <c r="AZ22" t="s">
        <v>198</v>
      </c>
      <c r="BA22" t="s">
        <v>198</v>
      </c>
      <c r="BB22">
        <v>5.7820325827969041</v>
      </c>
      <c r="BC22">
        <v>0</v>
      </c>
      <c r="BD22">
        <v>4.7762176201445508</v>
      </c>
      <c r="BE22">
        <v>0.45292702070611379</v>
      </c>
      <c r="BF22">
        <v>7.5370795624998159</v>
      </c>
      <c r="BG22">
        <v>0.49042229793985809</v>
      </c>
      <c r="BH22">
        <v>0</v>
      </c>
      <c r="BI22">
        <v>0</v>
      </c>
      <c r="BJ22">
        <v>4.0720883698202082</v>
      </c>
      <c r="BK22">
        <v>0.83087019104671633</v>
      </c>
      <c r="BL22">
        <v>0.14940403962011059</v>
      </c>
      <c r="BM22">
        <v>0</v>
      </c>
      <c r="BN22">
        <v>2.0526404765627881</v>
      </c>
      <c r="BO22">
        <v>1.7873148920752009</v>
      </c>
      <c r="BP22">
        <v>5.8874752220242108</v>
      </c>
      <c r="BQ22">
        <v>3.745343256239368</v>
      </c>
      <c r="BR22">
        <v>0</v>
      </c>
      <c r="BS22">
        <v>1.631390061276446</v>
      </c>
      <c r="BT22">
        <v>1.6960984239117409</v>
      </c>
      <c r="BU22">
        <v>9.7491953280094314</v>
      </c>
      <c r="BV22">
        <v>1.314280046889637</v>
      </c>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row>
    <row r="23">
      <c r="A23" t="s">
        <v>600</v>
      </c>
      <c r="B23">
        <v>2004</v>
      </c>
      <c r="C23" t="s">
        <v>603</v>
      </c>
      <c r="D23">
        <v>69</v>
      </c>
      <c r="E23" t="s">
        <v>169</v>
      </c>
      <c r="F23" t="s">
        <v>181</v>
      </c>
      <c r="G23" t="s">
        <v>198</v>
      </c>
      <c r="H23">
        <v>0.095550376839949699</v>
      </c>
      <c r="I23">
        <v>0.21668559329995421</v>
      </c>
      <c r="J23">
        <v>0</v>
      </c>
      <c r="K23">
        <v>0.098735497532636898</v>
      </c>
      <c r="L23">
        <v>0.27093641477717251</v>
      </c>
      <c r="M23">
        <v>0.092764127084797796</v>
      </c>
      <c r="N23">
        <v>0</v>
      </c>
      <c r="O23">
        <v>0</v>
      </c>
      <c r="P23">
        <v>0</v>
      </c>
      <c r="Q23">
        <v>0</v>
      </c>
      <c r="R23">
        <v>0.12833618597683269</v>
      </c>
      <c r="S23">
        <v>0.19498733939925811</v>
      </c>
      <c r="T23">
        <v>0.095607562200927504</v>
      </c>
      <c r="U23">
        <v>0</v>
      </c>
      <c r="V23">
        <v>0.46358737958378482</v>
      </c>
      <c r="W23" t="s">
        <v>147</v>
      </c>
      <c r="X23" t="s">
        <v>148</v>
      </c>
      <c r="Y23" t="s">
        <v>149</v>
      </c>
      <c r="Z23" t="s">
        <v>150</v>
      </c>
      <c r="AA23" t="s">
        <v>151</v>
      </c>
      <c r="AB23" t="s">
        <v>152</v>
      </c>
      <c r="AC23" t="s">
        <v>153</v>
      </c>
      <c r="AD23" t="s">
        <v>154</v>
      </c>
      <c r="AE23" t="s">
        <v>155</v>
      </c>
      <c r="AF23" t="s">
        <v>156</v>
      </c>
      <c r="AG23" t="s">
        <v>157</v>
      </c>
      <c r="AH23" t="s">
        <v>158</v>
      </c>
      <c r="AI23" t="s">
        <v>159</v>
      </c>
      <c r="AJ23" t="s">
        <v>160</v>
      </c>
      <c r="AK23" t="s">
        <v>161</v>
      </c>
      <c r="AL23" t="s">
        <v>162</v>
      </c>
      <c r="AM23" t="s">
        <v>163</v>
      </c>
      <c r="AN23" t="s">
        <v>164</v>
      </c>
      <c r="AO23" t="s">
        <v>165</v>
      </c>
      <c r="AP23" t="s">
        <v>166</v>
      </c>
      <c r="AQ23" t="s">
        <v>167</v>
      </c>
      <c r="AR23" t="s">
        <v>198</v>
      </c>
      <c r="AS23" t="s">
        <v>198</v>
      </c>
      <c r="AT23" t="s">
        <v>198</v>
      </c>
      <c r="AU23" t="s">
        <v>198</v>
      </c>
      <c r="AV23" t="s">
        <v>198</v>
      </c>
      <c r="AW23" t="s">
        <v>198</v>
      </c>
      <c r="AX23" t="s">
        <v>198</v>
      </c>
      <c r="AY23" t="s">
        <v>198</v>
      </c>
      <c r="AZ23" t="s">
        <v>198</v>
      </c>
      <c r="BA23" t="s">
        <v>198</v>
      </c>
      <c r="BB23">
        <v>0</v>
      </c>
      <c r="BC23">
        <v>0</v>
      </c>
      <c r="BD23">
        <v>0</v>
      </c>
      <c r="BE23">
        <v>0.17824104985793809</v>
      </c>
      <c r="BF23">
        <v>0</v>
      </c>
      <c r="BG23">
        <v>0</v>
      </c>
      <c r="BH23">
        <v>0</v>
      </c>
      <c r="BI23">
        <v>0</v>
      </c>
      <c r="BJ23">
        <v>0</v>
      </c>
      <c r="BK23">
        <v>0.36838797986196231</v>
      </c>
      <c r="BL23">
        <v>0</v>
      </c>
      <c r="BM23">
        <v>0</v>
      </c>
      <c r="BN23">
        <v>0.50419768899570727</v>
      </c>
      <c r="BO23">
        <v>0.18063501173846441</v>
      </c>
      <c r="BP23">
        <v>0</v>
      </c>
      <c r="BQ23">
        <v>0.49937910083191572</v>
      </c>
      <c r="BR23">
        <v>0</v>
      </c>
      <c r="BS23">
        <v>0</v>
      </c>
      <c r="BT23">
        <v>0</v>
      </c>
      <c r="BU23">
        <v>1.4871339745376031</v>
      </c>
      <c r="BV23">
        <v>0</v>
      </c>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row>
    <row r="24">
      <c r="A24" t="s">
        <v>600</v>
      </c>
      <c r="B24">
        <v>2004</v>
      </c>
      <c r="C24" t="s">
        <v>603</v>
      </c>
      <c r="D24">
        <v>70</v>
      </c>
      <c r="E24" t="s">
        <v>169</v>
      </c>
      <c r="F24" t="s">
        <v>182</v>
      </c>
      <c r="G24" t="s">
        <v>198</v>
      </c>
      <c r="H24">
        <v>0.2032576022308713</v>
      </c>
      <c r="I24">
        <v>0.079494214975151994</v>
      </c>
      <c r="J24">
        <v>0.48886760402255791</v>
      </c>
      <c r="K24">
        <v>3.9175878989396691</v>
      </c>
      <c r="L24">
        <v>11.63658384080323</v>
      </c>
      <c r="M24">
        <v>4.9192468545796562</v>
      </c>
      <c r="N24">
        <v>11.88201759074437</v>
      </c>
      <c r="O24">
        <v>13.31184333234633</v>
      </c>
      <c r="P24">
        <v>13.68153272263852</v>
      </c>
      <c r="Q24">
        <v>12.76505928147869</v>
      </c>
      <c r="R24">
        <v>0.083844687447347702</v>
      </c>
      <c r="S24">
        <v>0.1867106322276981</v>
      </c>
      <c r="T24">
        <v>0.41463599055070982</v>
      </c>
      <c r="U24">
        <v>0.44763641568777168</v>
      </c>
      <c r="V24">
        <v>1.4014934558324279</v>
      </c>
      <c r="W24" t="s">
        <v>147</v>
      </c>
      <c r="X24" t="s">
        <v>148</v>
      </c>
      <c r="Y24" t="s">
        <v>149</v>
      </c>
      <c r="Z24" t="s">
        <v>150</v>
      </c>
      <c r="AA24" t="s">
        <v>151</v>
      </c>
      <c r="AB24" t="s">
        <v>152</v>
      </c>
      <c r="AC24" t="s">
        <v>153</v>
      </c>
      <c r="AD24" t="s">
        <v>154</v>
      </c>
      <c r="AE24" t="s">
        <v>155</v>
      </c>
      <c r="AF24" t="s">
        <v>156</v>
      </c>
      <c r="AG24" t="s">
        <v>157</v>
      </c>
      <c r="AH24" t="s">
        <v>158</v>
      </c>
      <c r="AI24" t="s">
        <v>159</v>
      </c>
      <c r="AJ24" t="s">
        <v>160</v>
      </c>
      <c r="AK24" t="s">
        <v>161</v>
      </c>
      <c r="AL24" t="s">
        <v>162</v>
      </c>
      <c r="AM24" t="s">
        <v>163</v>
      </c>
      <c r="AN24" t="s">
        <v>164</v>
      </c>
      <c r="AO24" t="s">
        <v>165</v>
      </c>
      <c r="AP24" t="s">
        <v>166</v>
      </c>
      <c r="AQ24" t="s">
        <v>167</v>
      </c>
      <c r="AR24" t="s">
        <v>198</v>
      </c>
      <c r="AS24" t="s">
        <v>198</v>
      </c>
      <c r="AT24" t="s">
        <v>198</v>
      </c>
      <c r="AU24" t="s">
        <v>198</v>
      </c>
      <c r="AV24" t="s">
        <v>198</v>
      </c>
      <c r="AW24" t="s">
        <v>198</v>
      </c>
      <c r="AX24" t="s">
        <v>198</v>
      </c>
      <c r="AY24" t="s">
        <v>198</v>
      </c>
      <c r="AZ24" t="s">
        <v>198</v>
      </c>
      <c r="BA24" t="s">
        <v>198</v>
      </c>
      <c r="BB24">
        <v>10.510861991400571</v>
      </c>
      <c r="BC24">
        <v>26.962909633653631</v>
      </c>
      <c r="BD24">
        <v>0.59099390201358937</v>
      </c>
      <c r="BE24">
        <v>0</v>
      </c>
      <c r="BF24">
        <v>0</v>
      </c>
      <c r="BG24">
        <v>0</v>
      </c>
      <c r="BH24">
        <v>0</v>
      </c>
      <c r="BI24">
        <v>0.1139340470815572</v>
      </c>
      <c r="BJ24">
        <v>2.3773523465445461</v>
      </c>
      <c r="BK24">
        <v>0.725533264333173</v>
      </c>
      <c r="BL24">
        <v>0.67891718758023833</v>
      </c>
      <c r="BM24">
        <v>0.36079563856766</v>
      </c>
      <c r="BN24">
        <v>0.20126712225032889</v>
      </c>
      <c r="BO24">
        <v>1.079807112456973</v>
      </c>
      <c r="BP24">
        <v>3.2770167061836522</v>
      </c>
      <c r="BQ24">
        <v>0.2438666996665243</v>
      </c>
      <c r="BR24">
        <v>1.6783926932084481</v>
      </c>
      <c r="BS24">
        <v>0.30311037940894808</v>
      </c>
      <c r="BT24">
        <v>1.3287597370824249</v>
      </c>
      <c r="BU24">
        <v>0.2512505899984952</v>
      </c>
      <c r="BV24">
        <v>0</v>
      </c>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row>
    <row r="25">
      <c r="A25" t="s">
        <v>600</v>
      </c>
      <c r="B25">
        <v>2004</v>
      </c>
      <c r="C25" t="s">
        <v>603</v>
      </c>
      <c r="D25">
        <v>71</v>
      </c>
      <c r="E25" t="s">
        <v>169</v>
      </c>
      <c r="F25" t="s">
        <v>183</v>
      </c>
      <c r="G25" t="s">
        <v>198</v>
      </c>
      <c r="H25">
        <v>0</v>
      </c>
      <c r="I25">
        <v>0</v>
      </c>
      <c r="J25">
        <v>0</v>
      </c>
      <c r="K25">
        <v>0.0142487976598381</v>
      </c>
      <c r="L25">
        <v>0.43310770149949568</v>
      </c>
      <c r="M25">
        <v>0</v>
      </c>
      <c r="N25">
        <v>0.22618479947180481</v>
      </c>
      <c r="O25">
        <v>0.24814745871741531</v>
      </c>
      <c r="P25">
        <v>1.163277792747716</v>
      </c>
      <c r="Q25">
        <v>0</v>
      </c>
      <c r="R25">
        <v>0</v>
      </c>
      <c r="S25">
        <v>0</v>
      </c>
      <c r="T25">
        <v>0</v>
      </c>
      <c r="U25">
        <v>0</v>
      </c>
      <c r="V25">
        <v>0.037934392231700198</v>
      </c>
      <c r="W25" t="s">
        <v>147</v>
      </c>
      <c r="X25" t="s">
        <v>148</v>
      </c>
      <c r="Y25" t="s">
        <v>149</v>
      </c>
      <c r="Z25" t="s">
        <v>150</v>
      </c>
      <c r="AA25" t="s">
        <v>151</v>
      </c>
      <c r="AB25" t="s">
        <v>152</v>
      </c>
      <c r="AC25" t="s">
        <v>153</v>
      </c>
      <c r="AD25" t="s">
        <v>154</v>
      </c>
      <c r="AE25" t="s">
        <v>155</v>
      </c>
      <c r="AF25" t="s">
        <v>156</v>
      </c>
      <c r="AG25" t="s">
        <v>157</v>
      </c>
      <c r="AH25" t="s">
        <v>158</v>
      </c>
      <c r="AI25" t="s">
        <v>159</v>
      </c>
      <c r="AJ25" t="s">
        <v>160</v>
      </c>
      <c r="AK25" t="s">
        <v>161</v>
      </c>
      <c r="AL25" t="s">
        <v>162</v>
      </c>
      <c r="AM25" t="s">
        <v>163</v>
      </c>
      <c r="AN25" t="s">
        <v>164</v>
      </c>
      <c r="AO25" t="s">
        <v>165</v>
      </c>
      <c r="AP25" t="s">
        <v>166</v>
      </c>
      <c r="AQ25" t="s">
        <v>167</v>
      </c>
      <c r="AR25" t="s">
        <v>198</v>
      </c>
      <c r="AS25" t="s">
        <v>198</v>
      </c>
      <c r="AT25" t="s">
        <v>198</v>
      </c>
      <c r="AU25" t="s">
        <v>198</v>
      </c>
      <c r="AV25" t="s">
        <v>198</v>
      </c>
      <c r="AW25" t="s">
        <v>198</v>
      </c>
      <c r="AX25" t="s">
        <v>198</v>
      </c>
      <c r="AY25" t="s">
        <v>198</v>
      </c>
      <c r="AZ25" t="s">
        <v>198</v>
      </c>
      <c r="BA25" t="s">
        <v>198</v>
      </c>
      <c r="BB25">
        <v>0</v>
      </c>
      <c r="BC25">
        <v>0.94026077198659208</v>
      </c>
      <c r="BD25">
        <v>0</v>
      </c>
      <c r="BE25">
        <v>0.16353306545497731</v>
      </c>
      <c r="BF25">
        <v>0</v>
      </c>
      <c r="BG25">
        <v>0</v>
      </c>
      <c r="BH25">
        <v>0</v>
      </c>
      <c r="BI25">
        <v>0</v>
      </c>
      <c r="BJ25">
        <v>0</v>
      </c>
      <c r="BK25">
        <v>0</v>
      </c>
      <c r="BL25">
        <v>0</v>
      </c>
      <c r="BM25">
        <v>0</v>
      </c>
      <c r="BN25">
        <v>0</v>
      </c>
      <c r="BO25">
        <v>0</v>
      </c>
      <c r="BP25">
        <v>0</v>
      </c>
      <c r="BQ25">
        <v>0</v>
      </c>
      <c r="BR25">
        <v>0</v>
      </c>
      <c r="BS25">
        <v>0</v>
      </c>
      <c r="BT25">
        <v>0</v>
      </c>
      <c r="BU25">
        <v>0</v>
      </c>
      <c r="BV25">
        <v>0</v>
      </c>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row>
    <row r="26">
      <c r="A26" t="s">
        <v>600</v>
      </c>
      <c r="B26">
        <v>2004</v>
      </c>
      <c r="C26" t="s">
        <v>603</v>
      </c>
      <c r="D26">
        <v>72</v>
      </c>
      <c r="E26" t="s">
        <v>169</v>
      </c>
      <c r="F26" t="s">
        <v>46</v>
      </c>
      <c r="G26" t="s">
        <v>198</v>
      </c>
      <c r="H26">
        <v>0</v>
      </c>
      <c r="I26">
        <v>0.058203906620296203</v>
      </c>
      <c r="J26">
        <v>0</v>
      </c>
      <c r="K26">
        <v>0</v>
      </c>
      <c r="L26">
        <v>0.016238554806396199</v>
      </c>
      <c r="M26">
        <v>0</v>
      </c>
      <c r="N26">
        <v>0</v>
      </c>
      <c r="O26">
        <v>0</v>
      </c>
      <c r="P26">
        <v>0</v>
      </c>
      <c r="Q26">
        <v>0</v>
      </c>
      <c r="R26">
        <v>0</v>
      </c>
      <c r="S26">
        <v>0.077932227958213293</v>
      </c>
      <c r="T26">
        <v>0</v>
      </c>
      <c r="U26">
        <v>0</v>
      </c>
      <c r="V26">
        <v>0.021741611348933199</v>
      </c>
      <c r="W26" t="s">
        <v>147</v>
      </c>
      <c r="X26" t="s">
        <v>148</v>
      </c>
      <c r="Y26" t="s">
        <v>149</v>
      </c>
      <c r="Z26" t="s">
        <v>150</v>
      </c>
      <c r="AA26" t="s">
        <v>151</v>
      </c>
      <c r="AB26" t="s">
        <v>152</v>
      </c>
      <c r="AC26" t="s">
        <v>153</v>
      </c>
      <c r="AD26" t="s">
        <v>154</v>
      </c>
      <c r="AE26" t="s">
        <v>155</v>
      </c>
      <c r="AF26" t="s">
        <v>156</v>
      </c>
      <c r="AG26" t="s">
        <v>157</v>
      </c>
      <c r="AH26" t="s">
        <v>158</v>
      </c>
      <c r="AI26" t="s">
        <v>159</v>
      </c>
      <c r="AJ26" t="s">
        <v>160</v>
      </c>
      <c r="AK26" t="s">
        <v>161</v>
      </c>
      <c r="AL26" t="s">
        <v>162</v>
      </c>
      <c r="AM26" t="s">
        <v>163</v>
      </c>
      <c r="AN26" t="s">
        <v>164</v>
      </c>
      <c r="AO26" t="s">
        <v>165</v>
      </c>
      <c r="AP26" t="s">
        <v>166</v>
      </c>
      <c r="AQ26" t="s">
        <v>167</v>
      </c>
      <c r="AR26" t="s">
        <v>198</v>
      </c>
      <c r="AS26" t="s">
        <v>198</v>
      </c>
      <c r="AT26" t="s">
        <v>198</v>
      </c>
      <c r="AU26" t="s">
        <v>198</v>
      </c>
      <c r="AV26" t="s">
        <v>198</v>
      </c>
      <c r="AW26" t="s">
        <v>198</v>
      </c>
      <c r="AX26" t="s">
        <v>198</v>
      </c>
      <c r="AY26" t="s">
        <v>198</v>
      </c>
      <c r="AZ26" t="s">
        <v>198</v>
      </c>
      <c r="BA26" t="s">
        <v>198</v>
      </c>
      <c r="BB26">
        <v>0</v>
      </c>
      <c r="BC26">
        <v>0</v>
      </c>
      <c r="BD26">
        <v>0</v>
      </c>
      <c r="BE26">
        <v>0</v>
      </c>
      <c r="BF26">
        <v>0</v>
      </c>
      <c r="BG26">
        <v>0</v>
      </c>
      <c r="BH26">
        <v>0.068397242503367595</v>
      </c>
      <c r="BI26">
        <v>0</v>
      </c>
      <c r="BJ26">
        <v>0</v>
      </c>
      <c r="BK26">
        <v>0</v>
      </c>
      <c r="BL26">
        <v>0</v>
      </c>
      <c r="BM26">
        <v>0.2377429587125591</v>
      </c>
      <c r="BN26">
        <v>0</v>
      </c>
      <c r="BO26">
        <v>0</v>
      </c>
      <c r="BP26">
        <v>0</v>
      </c>
      <c r="BQ26">
        <v>0</v>
      </c>
      <c r="BR26">
        <v>0</v>
      </c>
      <c r="BS26">
        <v>0</v>
      </c>
      <c r="BT26">
        <v>0</v>
      </c>
      <c r="BU26">
        <v>0</v>
      </c>
      <c r="BV26">
        <v>0</v>
      </c>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row>
    <row r="27">
      <c r="A27" t="s">
        <v>600</v>
      </c>
      <c r="B27">
        <v>2004</v>
      </c>
      <c r="C27" t="s">
        <v>603</v>
      </c>
      <c r="D27">
        <v>122</v>
      </c>
      <c r="E27" t="s">
        <v>18</v>
      </c>
      <c r="F27" t="s">
        <v>14</v>
      </c>
      <c r="G27" t="s">
        <v>621</v>
      </c>
      <c r="H27">
        <v>4.9462906904658457</v>
      </c>
      <c r="I27">
        <v>5.1434986401296623</v>
      </c>
      <c r="J27">
        <v>10.01751095377578</v>
      </c>
      <c r="K27">
        <v>18.28689882877709</v>
      </c>
      <c r="L27">
        <v>53.478335671036007</v>
      </c>
      <c r="M27">
        <v>12.453437389432169</v>
      </c>
      <c r="N27">
        <v>30.704454195395069</v>
      </c>
      <c r="O27">
        <v>42.625780129165378</v>
      </c>
      <c r="P27">
        <v>53.57421429876829</v>
      </c>
      <c r="Q27">
        <v>75.182109752781258</v>
      </c>
      <c r="R27">
        <v>4.5747789520171844</v>
      </c>
      <c r="S27">
        <v>4.9353842560494412</v>
      </c>
      <c r="T27">
        <v>7.4588069699355444</v>
      </c>
      <c r="U27">
        <v>10.41559439035346</v>
      </c>
      <c r="V27">
        <v>24.48354714793366</v>
      </c>
      <c r="W27" t="s">
        <v>147</v>
      </c>
      <c r="X27" t="s">
        <v>148</v>
      </c>
      <c r="Y27" t="s">
        <v>149</v>
      </c>
      <c r="Z27" t="s">
        <v>150</v>
      </c>
      <c r="AA27" t="s">
        <v>151</v>
      </c>
      <c r="AB27" t="s">
        <v>152</v>
      </c>
      <c r="AC27" t="s">
        <v>153</v>
      </c>
      <c r="AD27" t="s">
        <v>154</v>
      </c>
      <c r="AE27" t="s">
        <v>155</v>
      </c>
      <c r="AF27" t="s">
        <v>156</v>
      </c>
      <c r="AG27" t="s">
        <v>157</v>
      </c>
      <c r="AH27" t="s">
        <v>158</v>
      </c>
      <c r="AI27" t="s">
        <v>159</v>
      </c>
      <c r="AJ27" t="s">
        <v>160</v>
      </c>
      <c r="AK27" t="s">
        <v>161</v>
      </c>
      <c r="AL27" t="s">
        <v>162</v>
      </c>
      <c r="AM27" t="s">
        <v>163</v>
      </c>
      <c r="AN27" t="s">
        <v>164</v>
      </c>
      <c r="AO27" t="s">
        <v>165</v>
      </c>
      <c r="AP27" t="s">
        <v>166</v>
      </c>
      <c r="AQ27" t="s">
        <v>167</v>
      </c>
      <c r="AR27" t="s">
        <v>198</v>
      </c>
      <c r="AS27" t="s">
        <v>198</v>
      </c>
      <c r="AT27" t="s">
        <v>198</v>
      </c>
      <c r="AU27" t="s">
        <v>198</v>
      </c>
      <c r="AV27" t="s">
        <v>198</v>
      </c>
      <c r="AW27" t="s">
        <v>198</v>
      </c>
      <c r="AX27" t="s">
        <v>198</v>
      </c>
      <c r="AY27" t="s">
        <v>198</v>
      </c>
      <c r="AZ27" t="s">
        <v>198</v>
      </c>
      <c r="BA27" t="s">
        <v>198</v>
      </c>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row>
    <row r="28">
      <c r="A28" t="s">
        <v>600</v>
      </c>
      <c r="B28">
        <v>2004</v>
      </c>
      <c r="C28" t="s">
        <v>603</v>
      </c>
      <c r="D28">
        <v>123</v>
      </c>
      <c r="E28" t="s">
        <v>18</v>
      </c>
      <c r="F28" t="s">
        <v>51</v>
      </c>
      <c r="G28" t="s">
        <v>198</v>
      </c>
      <c r="H28">
        <v>95.053709309534156</v>
      </c>
      <c r="I28">
        <v>94.856501359870336</v>
      </c>
      <c r="J28">
        <v>89.982489046224217</v>
      </c>
      <c r="K28">
        <v>81.713101171222917</v>
      </c>
      <c r="L28">
        <v>46.521664328963993</v>
      </c>
      <c r="M28">
        <v>87.546562610567833</v>
      </c>
      <c r="N28">
        <v>69.295545804604927</v>
      </c>
      <c r="O28">
        <v>57.374219870834622</v>
      </c>
      <c r="P28">
        <v>46.42578570123171</v>
      </c>
      <c r="Q28">
        <v>24.817890247218742</v>
      </c>
      <c r="R28">
        <v>95.425221047982816</v>
      </c>
      <c r="S28">
        <v>95.064615743950554</v>
      </c>
      <c r="T28">
        <v>92.541193030064449</v>
      </c>
      <c r="U28">
        <v>89.584405609646538</v>
      </c>
      <c r="V28">
        <v>75.516452852066351</v>
      </c>
      <c r="W28" t="s">
        <v>147</v>
      </c>
      <c r="X28" t="s">
        <v>148</v>
      </c>
      <c r="Y28" t="s">
        <v>149</v>
      </c>
      <c r="Z28" t="s">
        <v>150</v>
      </c>
      <c r="AA28" t="s">
        <v>151</v>
      </c>
      <c r="AB28" t="s">
        <v>152</v>
      </c>
      <c r="AC28" t="s">
        <v>153</v>
      </c>
      <c r="AD28" t="s">
        <v>154</v>
      </c>
      <c r="AE28" t="s">
        <v>155</v>
      </c>
      <c r="AF28" t="s">
        <v>156</v>
      </c>
      <c r="AG28" t="s">
        <v>157</v>
      </c>
      <c r="AH28" t="s">
        <v>158</v>
      </c>
      <c r="AI28" t="s">
        <v>159</v>
      </c>
      <c r="AJ28" t="s">
        <v>160</v>
      </c>
      <c r="AK28" t="s">
        <v>161</v>
      </c>
      <c r="AL28" t="s">
        <v>162</v>
      </c>
      <c r="AM28" t="s">
        <v>163</v>
      </c>
      <c r="AN28" t="s">
        <v>164</v>
      </c>
      <c r="AO28" t="s">
        <v>165</v>
      </c>
      <c r="AP28" t="s">
        <v>166</v>
      </c>
      <c r="AQ28" t="s">
        <v>167</v>
      </c>
      <c r="AR28" t="s">
        <v>198</v>
      </c>
      <c r="AS28" t="s">
        <v>198</v>
      </c>
      <c r="AT28" t="s">
        <v>198</v>
      </c>
      <c r="AU28" t="s">
        <v>198</v>
      </c>
      <c r="AV28" t="s">
        <v>198</v>
      </c>
      <c r="AW28" t="s">
        <v>198</v>
      </c>
      <c r="AX28" t="s">
        <v>198</v>
      </c>
      <c r="AY28" t="s">
        <v>198</v>
      </c>
      <c r="AZ28" t="s">
        <v>198</v>
      </c>
      <c r="BA28" t="s">
        <v>198</v>
      </c>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row>
    <row r="29">
      <c r="A29" t="s">
        <v>600</v>
      </c>
      <c r="B29">
        <v>2004</v>
      </c>
      <c r="C29" t="s">
        <v>603</v>
      </c>
      <c r="D29">
        <v>124</v>
      </c>
      <c r="E29" t="s">
        <v>50</v>
      </c>
      <c r="F29" t="s">
        <v>15</v>
      </c>
      <c r="G29" t="s">
        <v>622</v>
      </c>
      <c r="H29">
        <v>4.3005383313882932</v>
      </c>
      <c r="I29">
        <v>4.4472493699544531</v>
      </c>
      <c r="J29">
        <v>8.08763102245622</v>
      </c>
      <c r="K29">
        <v>12.02256667795147</v>
      </c>
      <c r="L29">
        <v>36.84050947412166</v>
      </c>
      <c r="M29">
        <v>5.7999129598210128</v>
      </c>
      <c r="N29">
        <v>12.96710191857513</v>
      </c>
      <c r="O29">
        <v>21.045095473026311</v>
      </c>
      <c r="P29">
        <v>27.589366607770081</v>
      </c>
      <c r="Q29">
        <v>63.002835067613788</v>
      </c>
      <c r="R29">
        <v>3.9327480979490552</v>
      </c>
      <c r="S29">
        <v>4.4879224556293282</v>
      </c>
      <c r="T29">
        <v>6.302643457756492</v>
      </c>
      <c r="U29">
        <v>8.7899989329609856</v>
      </c>
      <c r="V29">
        <v>21.234422413239201</v>
      </c>
      <c r="W29" t="s">
        <v>147</v>
      </c>
      <c r="X29" t="s">
        <v>148</v>
      </c>
      <c r="Y29" t="s">
        <v>149</v>
      </c>
      <c r="Z29" t="s">
        <v>150</v>
      </c>
      <c r="AA29" t="s">
        <v>151</v>
      </c>
      <c r="AB29" t="s">
        <v>152</v>
      </c>
      <c r="AC29" t="s">
        <v>153</v>
      </c>
      <c r="AD29" t="s">
        <v>154</v>
      </c>
      <c r="AE29" t="s">
        <v>155</v>
      </c>
      <c r="AF29" t="s">
        <v>156</v>
      </c>
      <c r="AG29" t="s">
        <v>157</v>
      </c>
      <c r="AH29" t="s">
        <v>158</v>
      </c>
      <c r="AI29" t="s">
        <v>159</v>
      </c>
      <c r="AJ29" t="s">
        <v>160</v>
      </c>
      <c r="AK29" t="s">
        <v>161</v>
      </c>
      <c r="AL29" t="s">
        <v>162</v>
      </c>
      <c r="AM29" t="s">
        <v>163</v>
      </c>
      <c r="AN29" t="s">
        <v>164</v>
      </c>
      <c r="AO29" t="s">
        <v>165</v>
      </c>
      <c r="AP29" t="s">
        <v>166</v>
      </c>
      <c r="AQ29" t="s">
        <v>167</v>
      </c>
      <c r="AR29" t="s">
        <v>198</v>
      </c>
      <c r="AS29" t="s">
        <v>198</v>
      </c>
      <c r="AT29" t="s">
        <v>198</v>
      </c>
      <c r="AU29" t="s">
        <v>198</v>
      </c>
      <c r="AV29" t="s">
        <v>198</v>
      </c>
      <c r="AW29" t="s">
        <v>198</v>
      </c>
      <c r="AX29" t="s">
        <v>198</v>
      </c>
      <c r="AY29" t="s">
        <v>198</v>
      </c>
      <c r="AZ29" t="s">
        <v>198</v>
      </c>
      <c r="BA29" t="s">
        <v>198</v>
      </c>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row>
    <row r="30">
      <c r="A30" t="s">
        <v>600</v>
      </c>
      <c r="B30">
        <v>2004</v>
      </c>
      <c r="C30" t="s">
        <v>603</v>
      </c>
      <c r="D30">
        <v>125</v>
      </c>
      <c r="E30" t="s">
        <v>50</v>
      </c>
      <c r="F30" t="s">
        <v>16</v>
      </c>
      <c r="G30" t="s">
        <v>623</v>
      </c>
      <c r="H30">
        <v>0.64575235907755413</v>
      </c>
      <c r="I30">
        <v>0.69624927017520732</v>
      </c>
      <c r="J30">
        <v>1.9298799313195549</v>
      </c>
      <c r="K30">
        <v>6.2643321508256191</v>
      </c>
      <c r="L30">
        <v>16.637826196914279</v>
      </c>
      <c r="M30">
        <v>6.6535244296111644</v>
      </c>
      <c r="N30">
        <v>17.737352276819909</v>
      </c>
      <c r="O30">
        <v>21.580684656139049</v>
      </c>
      <c r="P30">
        <v>25.98484769099829</v>
      </c>
      <c r="Q30">
        <v>12.179274685167499</v>
      </c>
      <c r="R30">
        <v>0.64203085406812799</v>
      </c>
      <c r="S30">
        <v>0.4474618004201138</v>
      </c>
      <c r="T30">
        <v>1.156163512179049</v>
      </c>
      <c r="U30">
        <v>1.6255954573924729</v>
      </c>
      <c r="V30">
        <v>3.2491247346944601</v>
      </c>
      <c r="W30" t="s">
        <v>147</v>
      </c>
      <c r="X30" t="s">
        <v>148</v>
      </c>
      <c r="Y30" t="s">
        <v>149</v>
      </c>
      <c r="Z30" t="s">
        <v>150</v>
      </c>
      <c r="AA30" t="s">
        <v>151</v>
      </c>
      <c r="AB30" t="s">
        <v>152</v>
      </c>
      <c r="AC30" t="s">
        <v>153</v>
      </c>
      <c r="AD30" t="s">
        <v>154</v>
      </c>
      <c r="AE30" t="s">
        <v>155</v>
      </c>
      <c r="AF30" t="s">
        <v>156</v>
      </c>
      <c r="AG30" t="s">
        <v>157</v>
      </c>
      <c r="AH30" t="s">
        <v>158</v>
      </c>
      <c r="AI30" t="s">
        <v>159</v>
      </c>
      <c r="AJ30" t="s">
        <v>160</v>
      </c>
      <c r="AK30" t="s">
        <v>161</v>
      </c>
      <c r="AL30" t="s">
        <v>162</v>
      </c>
      <c r="AM30" t="s">
        <v>163</v>
      </c>
      <c r="AN30" t="s">
        <v>164</v>
      </c>
      <c r="AO30" t="s">
        <v>165</v>
      </c>
      <c r="AP30" t="s">
        <v>166</v>
      </c>
      <c r="AQ30" t="s">
        <v>167</v>
      </c>
      <c r="AR30" t="s">
        <v>198</v>
      </c>
      <c r="AS30" t="s">
        <v>198</v>
      </c>
      <c r="AT30" t="s">
        <v>198</v>
      </c>
      <c r="AU30" t="s">
        <v>198</v>
      </c>
      <c r="AV30" t="s">
        <v>198</v>
      </c>
      <c r="AW30" t="s">
        <v>198</v>
      </c>
      <c r="AX30" t="s">
        <v>198</v>
      </c>
      <c r="AY30" t="s">
        <v>198</v>
      </c>
      <c r="AZ30" t="s">
        <v>198</v>
      </c>
      <c r="BA30" t="s">
        <v>198</v>
      </c>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row>
    <row r="31">
      <c r="A31" t="s">
        <v>600</v>
      </c>
      <c r="B31">
        <v>2004</v>
      </c>
      <c r="C31" t="s">
        <v>603</v>
      </c>
      <c r="D31">
        <v>126</v>
      </c>
      <c r="E31" t="s">
        <v>50</v>
      </c>
      <c r="F31" t="s">
        <v>22</v>
      </c>
      <c r="G31" t="s">
        <v>624</v>
      </c>
      <c r="H31">
        <v>69.11987108153356</v>
      </c>
      <c r="I31">
        <v>76.589838232940807</v>
      </c>
      <c r="J31">
        <v>81.470544239843008</v>
      </c>
      <c r="K31">
        <v>79.280990546708807</v>
      </c>
      <c r="L31">
        <v>46.017991112141388</v>
      </c>
      <c r="M31">
        <v>83.824357642699582</v>
      </c>
      <c r="N31">
        <v>68.339739677719734</v>
      </c>
      <c r="O31">
        <v>56.365136892125818</v>
      </c>
      <c r="P31">
        <v>46.425785701231632</v>
      </c>
      <c r="Q31">
        <v>24.81789024721871</v>
      </c>
      <c r="R31">
        <v>69.300266246785355</v>
      </c>
      <c r="S31">
        <v>73.155269382356622</v>
      </c>
      <c r="T31">
        <v>77.75790469176664</v>
      </c>
      <c r="U31">
        <v>81.400585505858928</v>
      </c>
      <c r="V31">
        <v>73.771193886485932</v>
      </c>
      <c r="W31" t="s">
        <v>147</v>
      </c>
      <c r="X31" t="s">
        <v>148</v>
      </c>
      <c r="Y31" t="s">
        <v>149</v>
      </c>
      <c r="Z31" t="s">
        <v>150</v>
      </c>
      <c r="AA31" t="s">
        <v>151</v>
      </c>
      <c r="AB31" t="s">
        <v>152</v>
      </c>
      <c r="AC31" t="s">
        <v>153</v>
      </c>
      <c r="AD31" t="s">
        <v>154</v>
      </c>
      <c r="AE31" t="s">
        <v>155</v>
      </c>
      <c r="AF31" t="s">
        <v>156</v>
      </c>
      <c r="AG31" t="s">
        <v>157</v>
      </c>
      <c r="AH31" t="s">
        <v>158</v>
      </c>
      <c r="AI31" t="s">
        <v>159</v>
      </c>
      <c r="AJ31" t="s">
        <v>160</v>
      </c>
      <c r="AK31" t="s">
        <v>161</v>
      </c>
      <c r="AL31" t="s">
        <v>162</v>
      </c>
      <c r="AM31" t="s">
        <v>163</v>
      </c>
      <c r="AN31" t="s">
        <v>164</v>
      </c>
      <c r="AO31" t="s">
        <v>165</v>
      </c>
      <c r="AP31" t="s">
        <v>166</v>
      </c>
      <c r="AQ31" t="s">
        <v>167</v>
      </c>
      <c r="AR31" t="s">
        <v>198</v>
      </c>
      <c r="AS31" t="s">
        <v>198</v>
      </c>
      <c r="AT31" t="s">
        <v>198</v>
      </c>
      <c r="AU31" t="s">
        <v>198</v>
      </c>
      <c r="AV31" t="s">
        <v>198</v>
      </c>
      <c r="AW31" t="s">
        <v>198</v>
      </c>
      <c r="AX31" t="s">
        <v>198</v>
      </c>
      <c r="AY31" t="s">
        <v>198</v>
      </c>
      <c r="AZ31" t="s">
        <v>198</v>
      </c>
      <c r="BA31" t="s">
        <v>198</v>
      </c>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row>
    <row r="32">
      <c r="A32" t="s">
        <v>600</v>
      </c>
      <c r="B32">
        <v>2004</v>
      </c>
      <c r="C32" t="s">
        <v>603</v>
      </c>
      <c r="D32">
        <v>127</v>
      </c>
      <c r="E32" t="s">
        <v>50</v>
      </c>
      <c r="F32" t="s">
        <v>19</v>
      </c>
      <c r="G32" t="s">
        <v>625</v>
      </c>
      <c r="H32">
        <v>25.933838228000599</v>
      </c>
      <c r="I32">
        <v>18.266663126929529</v>
      </c>
      <c r="J32">
        <v>8.5119448063812087</v>
      </c>
      <c r="K32">
        <v>2.4321106245141029</v>
      </c>
      <c r="L32">
        <v>0.5036732168226663</v>
      </c>
      <c r="M32">
        <v>3.7222049678682461</v>
      </c>
      <c r="N32">
        <v>0.95580612688523148</v>
      </c>
      <c r="O32">
        <v>1.00908297870882</v>
      </c>
      <c r="P32">
        <v>0</v>
      </c>
      <c r="Q32">
        <v>0</v>
      </c>
      <c r="R32">
        <v>26.124954801197472</v>
      </c>
      <c r="S32">
        <v>21.909346361593929</v>
      </c>
      <c r="T32">
        <v>14.783288338297821</v>
      </c>
      <c r="U32">
        <v>8.1838201037876139</v>
      </c>
      <c r="V32">
        <v>1.7452589655804069</v>
      </c>
      <c r="W32" t="s">
        <v>147</v>
      </c>
      <c r="X32" t="s">
        <v>148</v>
      </c>
      <c r="Y32" t="s">
        <v>149</v>
      </c>
      <c r="Z32" t="s">
        <v>150</v>
      </c>
      <c r="AA32" t="s">
        <v>151</v>
      </c>
      <c r="AB32" t="s">
        <v>152</v>
      </c>
      <c r="AC32" t="s">
        <v>153</v>
      </c>
      <c r="AD32" t="s">
        <v>154</v>
      </c>
      <c r="AE32" t="s">
        <v>155</v>
      </c>
      <c r="AF32" t="s">
        <v>156</v>
      </c>
      <c r="AG32" t="s">
        <v>157</v>
      </c>
      <c r="AH32" t="s">
        <v>158</v>
      </c>
      <c r="AI32" t="s">
        <v>159</v>
      </c>
      <c r="AJ32" t="s">
        <v>160</v>
      </c>
      <c r="AK32" t="s">
        <v>161</v>
      </c>
      <c r="AL32" t="s">
        <v>162</v>
      </c>
      <c r="AM32" t="s">
        <v>163</v>
      </c>
      <c r="AN32" t="s">
        <v>164</v>
      </c>
      <c r="AO32" t="s">
        <v>165</v>
      </c>
      <c r="AP32" t="s">
        <v>166</v>
      </c>
      <c r="AQ32" t="s">
        <v>167</v>
      </c>
      <c r="AR32" t="s">
        <v>198</v>
      </c>
      <c r="AS32" t="s">
        <v>198</v>
      </c>
      <c r="AT32" t="s">
        <v>198</v>
      </c>
      <c r="AU32" t="s">
        <v>198</v>
      </c>
      <c r="AV32" t="s">
        <v>198</v>
      </c>
      <c r="AW32" t="s">
        <v>198</v>
      </c>
      <c r="AX32" t="s">
        <v>198</v>
      </c>
      <c r="AY32" t="s">
        <v>198</v>
      </c>
      <c r="AZ32" t="s">
        <v>198</v>
      </c>
      <c r="BA32" t="s">
        <v>198</v>
      </c>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row>
    <row r="33">
      <c r="A33" t="s">
        <v>600</v>
      </c>
      <c r="B33">
        <v>2004</v>
      </c>
      <c r="C33" t="s">
        <v>603</v>
      </c>
      <c r="D33">
        <v>139</v>
      </c>
      <c r="E33" t="s">
        <v>50</v>
      </c>
      <c r="F33" t="s">
        <v>19</v>
      </c>
      <c r="G33" t="s">
        <v>198</v>
      </c>
      <c r="H33">
        <v>25.930007946250829</v>
      </c>
      <c r="I33">
        <v>18.266663126929529</v>
      </c>
      <c r="J33">
        <v>8.5119448063812087</v>
      </c>
      <c r="K33">
        <v>2.4321106245141029</v>
      </c>
      <c r="L33">
        <v>0.50229821366225469</v>
      </c>
      <c r="M33">
        <v>3.7222049678682461</v>
      </c>
      <c r="N33">
        <v>0.95580612688523148</v>
      </c>
      <c r="O33">
        <v>1.00908297870882</v>
      </c>
      <c r="P33">
        <v>0</v>
      </c>
      <c r="Q33">
        <v>0</v>
      </c>
      <c r="R33">
        <v>26.119772338370581</v>
      </c>
      <c r="S33">
        <v>21.909346361593929</v>
      </c>
      <c r="T33">
        <v>14.783288338297821</v>
      </c>
      <c r="U33">
        <v>8.1838201037876139</v>
      </c>
      <c r="V33">
        <v>1.7452589655804069</v>
      </c>
      <c r="W33" t="s">
        <v>147</v>
      </c>
      <c r="X33" t="s">
        <v>148</v>
      </c>
      <c r="Y33" t="s">
        <v>149</v>
      </c>
      <c r="Z33" t="s">
        <v>150</v>
      </c>
      <c r="AA33" t="s">
        <v>151</v>
      </c>
      <c r="AB33" t="s">
        <v>152</v>
      </c>
      <c r="AC33" t="s">
        <v>153</v>
      </c>
      <c r="AD33" t="s">
        <v>154</v>
      </c>
      <c r="AE33" t="s">
        <v>155</v>
      </c>
      <c r="AF33" t="s">
        <v>156</v>
      </c>
      <c r="AG33" t="s">
        <v>157</v>
      </c>
      <c r="AH33" t="s">
        <v>158</v>
      </c>
      <c r="AI33" t="s">
        <v>159</v>
      </c>
      <c r="AJ33" t="s">
        <v>160</v>
      </c>
      <c r="AK33" t="s">
        <v>161</v>
      </c>
      <c r="AL33" t="s">
        <v>162</v>
      </c>
      <c r="AM33" t="s">
        <v>163</v>
      </c>
      <c r="AN33" t="s">
        <v>164</v>
      </c>
      <c r="AO33" t="s">
        <v>165</v>
      </c>
      <c r="AP33" t="s">
        <v>166</v>
      </c>
      <c r="AQ33" t="s">
        <v>167</v>
      </c>
      <c r="AR33" t="s">
        <v>198</v>
      </c>
      <c r="AS33" t="s">
        <v>198</v>
      </c>
      <c r="AT33" t="s">
        <v>198</v>
      </c>
      <c r="AU33" t="s">
        <v>198</v>
      </c>
      <c r="AV33" t="s">
        <v>198</v>
      </c>
      <c r="AW33" t="s">
        <v>198</v>
      </c>
      <c r="AX33" t="s">
        <v>198</v>
      </c>
      <c r="AY33" t="s">
        <v>198</v>
      </c>
      <c r="AZ33" t="s">
        <v>198</v>
      </c>
      <c r="BA33" t="s">
        <v>198</v>
      </c>
      <c r="BB33">
        <v>21.45271816858104</v>
      </c>
      <c r="BC33">
        <v>0.38871258025064892</v>
      </c>
      <c r="BD33">
        <v>14.56250091441855</v>
      </c>
      <c r="BE33">
        <v>0.51620344780190075</v>
      </c>
      <c r="BF33">
        <v>8.0695550019906275</v>
      </c>
      <c r="BG33">
        <v>5.0218623522492436</v>
      </c>
      <c r="BH33">
        <v>4.1263231756833889</v>
      </c>
      <c r="BI33">
        <v>5.1656867851247759</v>
      </c>
      <c r="BJ33">
        <v>26.33376380764722</v>
      </c>
      <c r="BK33">
        <v>30.643708608386621</v>
      </c>
      <c r="BL33">
        <v>0.46493109521401482</v>
      </c>
      <c r="BM33">
        <v>0.83128102855565444</v>
      </c>
      <c r="BN33">
        <v>9.2005116758035435</v>
      </c>
      <c r="BO33">
        <v>13.611434702773529</v>
      </c>
      <c r="BP33">
        <v>7.7241875930419344</v>
      </c>
      <c r="BQ33">
        <v>3.3079191238711978</v>
      </c>
      <c r="BR33">
        <v>2.806554737908332</v>
      </c>
      <c r="BS33">
        <v>28.294353334042221</v>
      </c>
      <c r="BT33">
        <v>7.3603112620388558</v>
      </c>
      <c r="BU33">
        <v>26.08655596986506</v>
      </c>
      <c r="BV33">
        <v>13.34412344879104</v>
      </c>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row>
    <row r="34">
      <c r="A34" t="s">
        <v>600</v>
      </c>
      <c r="B34">
        <v>2004</v>
      </c>
      <c r="C34" t="s">
        <v>603</v>
      </c>
      <c r="D34">
        <v>153</v>
      </c>
      <c r="E34" t="s">
        <v>62</v>
      </c>
      <c r="F34" t="s">
        <v>186</v>
      </c>
      <c r="G34" t="s">
        <v>198</v>
      </c>
      <c r="H34">
        <v>0.25427557898694142</v>
      </c>
      <c r="I34">
        <v>0.17550221599355451</v>
      </c>
      <c r="J34">
        <v>0.19137080939161721</v>
      </c>
      <c r="K34">
        <v>0.59299250133777681</v>
      </c>
      <c r="L34">
        <v>18.769922160125521</v>
      </c>
      <c r="M34">
        <v>0.24293377417581019</v>
      </c>
      <c r="N34">
        <v>2.4970293824307599</v>
      </c>
      <c r="O34">
        <v>9.5735166070164173</v>
      </c>
      <c r="P34">
        <v>14.238551948753051</v>
      </c>
      <c r="Q34">
        <v>44.318479067329783</v>
      </c>
      <c r="R34">
        <v>0.10002522806873659</v>
      </c>
      <c r="S34">
        <v>0.39256296137064162</v>
      </c>
      <c r="T34">
        <v>0</v>
      </c>
      <c r="U34">
        <v>0.25724972058842782</v>
      </c>
      <c r="V34">
        <v>1.879554881594943</v>
      </c>
      <c r="W34" t="s">
        <v>147</v>
      </c>
      <c r="X34" t="s">
        <v>148</v>
      </c>
      <c r="Y34" t="s">
        <v>149</v>
      </c>
      <c r="Z34" t="s">
        <v>150</v>
      </c>
      <c r="AA34" t="s">
        <v>151</v>
      </c>
      <c r="AB34" t="s">
        <v>152</v>
      </c>
      <c r="AC34" t="s">
        <v>153</v>
      </c>
      <c r="AD34" t="s">
        <v>154</v>
      </c>
      <c r="AE34" t="s">
        <v>155</v>
      </c>
      <c r="AF34" t="s">
        <v>156</v>
      </c>
      <c r="AG34" t="s">
        <v>157</v>
      </c>
      <c r="AH34" t="s">
        <v>158</v>
      </c>
      <c r="AI34" t="s">
        <v>159</v>
      </c>
      <c r="AJ34" t="s">
        <v>160</v>
      </c>
      <c r="AK34" t="s">
        <v>161</v>
      </c>
      <c r="AL34" t="s">
        <v>162</v>
      </c>
      <c r="AM34" t="s">
        <v>163</v>
      </c>
      <c r="AN34" t="s">
        <v>164</v>
      </c>
      <c r="AO34" t="s">
        <v>165</v>
      </c>
      <c r="AP34" t="s">
        <v>166</v>
      </c>
      <c r="AQ34" t="s">
        <v>167</v>
      </c>
      <c r="AR34" t="s">
        <v>198</v>
      </c>
      <c r="AS34" t="s">
        <v>198</v>
      </c>
      <c r="AT34" t="s">
        <v>198</v>
      </c>
      <c r="AU34" t="s">
        <v>198</v>
      </c>
      <c r="AV34" t="s">
        <v>198</v>
      </c>
      <c r="AW34" t="s">
        <v>198</v>
      </c>
      <c r="AX34" t="s">
        <v>198</v>
      </c>
      <c r="AY34" t="s">
        <v>198</v>
      </c>
      <c r="AZ34" t="s">
        <v>198</v>
      </c>
      <c r="BA34" t="s">
        <v>198</v>
      </c>
      <c r="BB34">
        <v>1.899259923733305</v>
      </c>
      <c r="BC34">
        <v>17.30231918734161</v>
      </c>
      <c r="BD34">
        <v>2.3009471835193218</v>
      </c>
      <c r="BE34">
        <v>2.2241758825783942</v>
      </c>
      <c r="BF34">
        <v>1.196678112724717</v>
      </c>
      <c r="BG34">
        <v>4.5049086307340964</v>
      </c>
      <c r="BH34">
        <v>6.9915601704857844</v>
      </c>
      <c r="BI34">
        <v>0.27636270376036409</v>
      </c>
      <c r="BJ34">
        <v>0</v>
      </c>
      <c r="BK34">
        <v>0.47365699288711088</v>
      </c>
      <c r="BL34">
        <v>8.0809394823691267</v>
      </c>
      <c r="BM34">
        <v>8.3488532613829918</v>
      </c>
      <c r="BN34">
        <v>0</v>
      </c>
      <c r="BO34">
        <v>4.1812343095820754</v>
      </c>
      <c r="BP34">
        <v>0.8370511823213187</v>
      </c>
      <c r="BQ34">
        <v>0.45530743459694922</v>
      </c>
      <c r="BR34">
        <v>0.69546560302323934</v>
      </c>
      <c r="BS34">
        <v>0.90933113822684419</v>
      </c>
      <c r="BT34">
        <v>2.807342301906115</v>
      </c>
      <c r="BU34">
        <v>0.79024095017227047</v>
      </c>
      <c r="BV34">
        <v>1.1825481928527239</v>
      </c>
      <c r="BW34"/>
      <c r="BX34"/>
      <c r="BY34"/>
      <c r="BZ34"/>
      <c r="CA34"/>
      <c r="CB34"/>
      <c r="CC34"/>
      <c r="CD34"/>
      <c r="CE34"/>
      <c r="CF34"/>
      <c r="CG34">
        <v>16.945257999999999</v>
      </c>
      <c r="CH34">
        <v>11.706768</v>
      </c>
      <c r="CI34">
        <v>12.759205</v>
      </c>
      <c r="CJ34">
        <v>39.54674</v>
      </c>
      <c r="CK34">
        <v>1247.5826259999999</v>
      </c>
      <c r="CL34">
        <v>4.1325240000000001</v>
      </c>
      <c r="CM34">
        <v>42.523051000000002</v>
      </c>
      <c r="CN34">
        <v>163.190359</v>
      </c>
      <c r="CO34">
        <v>241.9513509999999</v>
      </c>
      <c r="CP34">
        <v>746.13943200000017</v>
      </c>
      <c r="CQ34">
        <v>4.9626579999999993</v>
      </c>
      <c r="CR34">
        <v>19.556844000000002</v>
      </c>
      <c r="CS34">
        <v>0</v>
      </c>
      <c r="CT34">
        <v>12.759205</v>
      </c>
      <c r="CU34">
        <v>93.325173000000021</v>
      </c>
      <c r="CV34">
        <v>24.077732000000001</v>
      </c>
      <c r="CW34">
        <v>497.23218500000007</v>
      </c>
      <c r="CX34">
        <v>42.015841999999992</v>
      </c>
      <c r="CY34">
        <v>36.861505000000001</v>
      </c>
      <c r="CZ34">
        <v>20.58117</v>
      </c>
      <c r="DA34">
        <v>62.881109000000002</v>
      </c>
      <c r="DB34">
        <v>110.349667</v>
      </c>
      <c r="DC34">
        <v>2.4355910000000001</v>
      </c>
      <c r="DD34">
        <v>0</v>
      </c>
      <c r="DE34">
        <v>6.4373680000000002</v>
      </c>
      <c r="DF34">
        <v>164.93714299999999</v>
      </c>
      <c r="DG34">
        <v>136.34075899999999</v>
      </c>
      <c r="DH34">
        <v>0</v>
      </c>
      <c r="DI34">
        <v>115.564346</v>
      </c>
      <c r="DJ34">
        <v>8.1638920000000006</v>
      </c>
      <c r="DK34">
        <v>4.3439459999999999</v>
      </c>
      <c r="DL34">
        <v>9.045102</v>
      </c>
      <c r="DM34">
        <v>27.150645000000001</v>
      </c>
      <c r="DN34">
        <v>28.571691999999999</v>
      </c>
      <c r="DO34">
        <v>12.089897000000001</v>
      </c>
      <c r="DP34">
        <v>19.461006000000001</v>
      </c>
      <c r="DQ34"/>
      <c r="DR34"/>
      <c r="DS34"/>
      <c r="DT34"/>
      <c r="DU34"/>
      <c r="DV34"/>
      <c r="DW34"/>
      <c r="DX34"/>
      <c r="DY34"/>
      <c r="DZ34"/>
    </row>
    <row r="35">
      <c r="A35" t="s">
        <v>600</v>
      </c>
      <c r="B35">
        <v>2004</v>
      </c>
      <c r="C35" t="s">
        <v>603</v>
      </c>
      <c r="D35">
        <v>154</v>
      </c>
      <c r="E35" t="s">
        <v>62</v>
      </c>
      <c r="F35" t="s">
        <v>187</v>
      </c>
      <c r="G35" t="s">
        <v>198</v>
      </c>
      <c r="H35">
        <v>73.237368265804832</v>
      </c>
      <c r="I35">
        <v>81.248492761274775</v>
      </c>
      <c r="J35">
        <v>90.209933956611565</v>
      </c>
      <c r="K35">
        <v>91.285343454569698</v>
      </c>
      <c r="L35">
        <v>58.039389637303493</v>
      </c>
      <c r="M35">
        <v>94.047098366296083</v>
      </c>
      <c r="N35">
        <v>84.659765988056606</v>
      </c>
      <c r="O35">
        <v>68.631610621870664</v>
      </c>
      <c r="P35">
        <v>58.947278625184133</v>
      </c>
      <c r="Q35">
        <v>36.01146992619843</v>
      </c>
      <c r="R35">
        <v>73.003330948906438</v>
      </c>
      <c r="S35">
        <v>77.518546659294827</v>
      </c>
      <c r="T35">
        <v>84.266054950606801</v>
      </c>
      <c r="U35">
        <v>90.41226880680361</v>
      </c>
      <c r="V35">
        <v>86.503660730105906</v>
      </c>
      <c r="W35" t="s">
        <v>147</v>
      </c>
      <c r="X35" t="s">
        <v>148</v>
      </c>
      <c r="Y35" t="s">
        <v>149</v>
      </c>
      <c r="Z35" t="s">
        <v>150</v>
      </c>
      <c r="AA35" t="s">
        <v>151</v>
      </c>
      <c r="AB35" t="s">
        <v>152</v>
      </c>
      <c r="AC35" t="s">
        <v>153</v>
      </c>
      <c r="AD35" t="s">
        <v>154</v>
      </c>
      <c r="AE35" t="s">
        <v>155</v>
      </c>
      <c r="AF35" t="s">
        <v>156</v>
      </c>
      <c r="AG35" t="s">
        <v>157</v>
      </c>
      <c r="AH35" t="s">
        <v>158</v>
      </c>
      <c r="AI35" t="s">
        <v>159</v>
      </c>
      <c r="AJ35" t="s">
        <v>160</v>
      </c>
      <c r="AK35" t="s">
        <v>161</v>
      </c>
      <c r="AL35" t="s">
        <v>162</v>
      </c>
      <c r="AM35" t="s">
        <v>163</v>
      </c>
      <c r="AN35" t="s">
        <v>164</v>
      </c>
      <c r="AO35" t="s">
        <v>165</v>
      </c>
      <c r="AP35" t="s">
        <v>166</v>
      </c>
      <c r="AQ35" t="s">
        <v>167</v>
      </c>
      <c r="AR35" t="s">
        <v>198</v>
      </c>
      <c r="AS35" t="s">
        <v>198</v>
      </c>
      <c r="AT35" t="s">
        <v>198</v>
      </c>
      <c r="AU35" t="s">
        <v>198</v>
      </c>
      <c r="AV35" t="s">
        <v>198</v>
      </c>
      <c r="AW35" t="s">
        <v>198</v>
      </c>
      <c r="AX35" t="s">
        <v>198</v>
      </c>
      <c r="AY35" t="s">
        <v>198</v>
      </c>
      <c r="AZ35" t="s">
        <v>198</v>
      </c>
      <c r="BA35" t="s">
        <v>198</v>
      </c>
      <c r="BB35">
        <v>63.365220730535952</v>
      </c>
      <c r="BC35">
        <v>73.228451951034984</v>
      </c>
      <c r="BD35">
        <v>78.707173911300032</v>
      </c>
      <c r="BE35">
        <v>91.976899467381486</v>
      </c>
      <c r="BF35">
        <v>87.708359876214956</v>
      </c>
      <c r="BG35">
        <v>88.972040686708723</v>
      </c>
      <c r="BH35">
        <v>73.701182833691504</v>
      </c>
      <c r="BI35">
        <v>92.963358480734044</v>
      </c>
      <c r="BJ35">
        <v>69.221042412272027</v>
      </c>
      <c r="BK35">
        <v>64.531056206050536</v>
      </c>
      <c r="BL35">
        <v>80.835032285894243</v>
      </c>
      <c r="BM35">
        <v>85.188671527221842</v>
      </c>
      <c r="BN35">
        <v>88.997376094525478</v>
      </c>
      <c r="BO35">
        <v>72.150755356219506</v>
      </c>
      <c r="BP35">
        <v>91.204410963740585</v>
      </c>
      <c r="BQ35">
        <v>93.194251436139425</v>
      </c>
      <c r="BR35">
        <v>93.857136935509246</v>
      </c>
      <c r="BS35">
        <v>66.68114693818103</v>
      </c>
      <c r="BT35">
        <v>88.371497225839462</v>
      </c>
      <c r="BU35">
        <v>71.794036022178489</v>
      </c>
      <c r="BV35">
        <v>75.391606750332912</v>
      </c>
      <c r="BW35"/>
      <c r="BX35"/>
      <c r="BY35"/>
      <c r="BZ35"/>
      <c r="CA35"/>
      <c r="CB35"/>
      <c r="CC35"/>
      <c r="CD35"/>
      <c r="CE35"/>
      <c r="CF35"/>
      <c r="CG35">
        <v>4880.6342530000084</v>
      </c>
      <c r="CH35">
        <v>5419.6310269999976</v>
      </c>
      <c r="CI35">
        <v>6014.5381840000045</v>
      </c>
      <c r="CJ35">
        <v>6087.8303439999863</v>
      </c>
      <c r="CK35">
        <v>3857.7109439999958</v>
      </c>
      <c r="CL35">
        <v>1599.8265060000001</v>
      </c>
      <c r="CM35">
        <v>1441.7097259999989</v>
      </c>
      <c r="CN35">
        <v>1169.8958319999999</v>
      </c>
      <c r="CO35">
        <v>1001.673046000001</v>
      </c>
      <c r="CP35">
        <v>606.28384099999982</v>
      </c>
      <c r="CQ35">
        <v>3621.9918849999972</v>
      </c>
      <c r="CR35">
        <v>3861.8470749999992</v>
      </c>
      <c r="CS35">
        <v>4177.6528199999966</v>
      </c>
      <c r="CT35">
        <v>4484.3145779999968</v>
      </c>
      <c r="CU35">
        <v>4295.1494429999939</v>
      </c>
      <c r="CV35">
        <v>803.30805900000007</v>
      </c>
      <c r="CW35">
        <v>2104.4313639999982</v>
      </c>
      <c r="CX35">
        <v>1437.211687</v>
      </c>
      <c r="CY35">
        <v>1524.3430010000029</v>
      </c>
      <c r="CZ35">
        <v>1508.459665000001</v>
      </c>
      <c r="DA35">
        <v>1241.903231999999</v>
      </c>
      <c r="DB35">
        <v>1163.2455109999989</v>
      </c>
      <c r="DC35">
        <v>819.28826199999969</v>
      </c>
      <c r="DD35">
        <v>643.44784700000014</v>
      </c>
      <c r="DE35">
        <v>877.0273899999994</v>
      </c>
      <c r="DF35">
        <v>1649.894707000002</v>
      </c>
      <c r="DG35">
        <v>1391.171669999999</v>
      </c>
      <c r="DH35">
        <v>873.65569600000117</v>
      </c>
      <c r="DI35">
        <v>1994.161110999999</v>
      </c>
      <c r="DJ35">
        <v>889.53098299999897</v>
      </c>
      <c r="DK35">
        <v>889.13724000000036</v>
      </c>
      <c r="DL35">
        <v>1220.6892379999999</v>
      </c>
      <c r="DM35">
        <v>1990.9536499999999</v>
      </c>
      <c r="DN35">
        <v>899.39983400000062</v>
      </c>
      <c r="DO35">
        <v>1098.377021</v>
      </c>
      <c r="DP35">
        <v>1240.707584</v>
      </c>
      <c r="DQ35"/>
      <c r="DR35"/>
      <c r="DS35"/>
      <c r="DT35"/>
      <c r="DU35"/>
      <c r="DV35"/>
      <c r="DW35"/>
      <c r="DX35"/>
      <c r="DY35"/>
      <c r="DZ35"/>
    </row>
    <row r="36">
      <c r="A36" t="s">
        <v>600</v>
      </c>
      <c r="B36">
        <v>2004</v>
      </c>
      <c r="C36" t="s">
        <v>603</v>
      </c>
      <c r="D36">
        <v>155</v>
      </c>
      <c r="E36" t="s">
        <v>62</v>
      </c>
      <c r="F36" t="s">
        <v>188</v>
      </c>
      <c r="G36" t="s">
        <v>198</v>
      </c>
      <c r="H36">
        <v>0.2124812032735143</v>
      </c>
      <c r="I36">
        <v>0.018152134020664599</v>
      </c>
      <c r="J36">
        <v>0.62287451382535064</v>
      </c>
      <c r="K36">
        <v>5.1659694621992758</v>
      </c>
      <c r="L36">
        <v>22.63885488629867</v>
      </c>
      <c r="M36">
        <v>1.9877628916598331</v>
      </c>
      <c r="N36">
        <v>11.88739850262742</v>
      </c>
      <c r="O36">
        <v>20.598000329972621</v>
      </c>
      <c r="P36">
        <v>26.814169426062929</v>
      </c>
      <c r="Q36">
        <v>19.670051006471841</v>
      </c>
      <c r="R36">
        <v>0.28540347332200622</v>
      </c>
      <c r="S36">
        <v>0</v>
      </c>
      <c r="T36">
        <v>0.52243869928155562</v>
      </c>
      <c r="U36">
        <v>0.32349097347230421</v>
      </c>
      <c r="V36">
        <v>9.584190118085429</v>
      </c>
      <c r="W36" t="s">
        <v>147</v>
      </c>
      <c r="X36" t="s">
        <v>148</v>
      </c>
      <c r="Y36" t="s">
        <v>149</v>
      </c>
      <c r="Z36" t="s">
        <v>150</v>
      </c>
      <c r="AA36" t="s">
        <v>151</v>
      </c>
      <c r="AB36" t="s">
        <v>152</v>
      </c>
      <c r="AC36" t="s">
        <v>153</v>
      </c>
      <c r="AD36" t="s">
        <v>154</v>
      </c>
      <c r="AE36" t="s">
        <v>155</v>
      </c>
      <c r="AF36" t="s">
        <v>156</v>
      </c>
      <c r="AG36" t="s">
        <v>157</v>
      </c>
      <c r="AH36" t="s">
        <v>158</v>
      </c>
      <c r="AI36" t="s">
        <v>159</v>
      </c>
      <c r="AJ36" t="s">
        <v>160</v>
      </c>
      <c r="AK36" t="s">
        <v>161</v>
      </c>
      <c r="AL36" t="s">
        <v>162</v>
      </c>
      <c r="AM36" t="s">
        <v>163</v>
      </c>
      <c r="AN36" t="s">
        <v>164</v>
      </c>
      <c r="AO36" t="s">
        <v>165</v>
      </c>
      <c r="AP36" t="s">
        <v>166</v>
      </c>
      <c r="AQ36" t="s">
        <v>167</v>
      </c>
      <c r="AR36" t="s">
        <v>198</v>
      </c>
      <c r="AS36" t="s">
        <v>198</v>
      </c>
      <c r="AT36" t="s">
        <v>198</v>
      </c>
      <c r="AU36" t="s">
        <v>198</v>
      </c>
      <c r="AV36" t="s">
        <v>198</v>
      </c>
      <c r="AW36" t="s">
        <v>198</v>
      </c>
      <c r="AX36" t="s">
        <v>198</v>
      </c>
      <c r="AY36" t="s">
        <v>198</v>
      </c>
      <c r="AZ36" t="s">
        <v>198</v>
      </c>
      <c r="BA36" t="s">
        <v>198</v>
      </c>
      <c r="BB36">
        <v>13.28280117714977</v>
      </c>
      <c r="BC36">
        <v>9.0780552191561092</v>
      </c>
      <c r="BD36">
        <v>4.4293779907620312</v>
      </c>
      <c r="BE36">
        <v>5.2827212022382906</v>
      </c>
      <c r="BF36">
        <v>3.0254070090697232</v>
      </c>
      <c r="BG36">
        <v>1.5011883303079261</v>
      </c>
      <c r="BH36">
        <v>14.11264991728231</v>
      </c>
      <c r="BI36">
        <v>1.588822044544443</v>
      </c>
      <c r="BJ36">
        <v>4.4451937800806496</v>
      </c>
      <c r="BK36">
        <v>4.35157819267567</v>
      </c>
      <c r="BL36">
        <v>10.46969309690248</v>
      </c>
      <c r="BM36">
        <v>5.5751033545722466</v>
      </c>
      <c r="BN36">
        <v>1.8021122296709571</v>
      </c>
      <c r="BO36">
        <v>10.05657563142492</v>
      </c>
      <c r="BP36">
        <v>0</v>
      </c>
      <c r="BQ36">
        <v>2.8670705003829382</v>
      </c>
      <c r="BR36">
        <v>2.640842723559202</v>
      </c>
      <c r="BS36">
        <v>4.1151685895498229</v>
      </c>
      <c r="BT36">
        <v>1.460849210215559</v>
      </c>
      <c r="BU36">
        <v>1.329167057784256</v>
      </c>
      <c r="BV36">
        <v>4.7458847879423383</v>
      </c>
      <c r="BW36"/>
      <c r="BX36"/>
      <c r="BY36"/>
      <c r="BZ36"/>
      <c r="CA36"/>
      <c r="CB36"/>
      <c r="CC36"/>
      <c r="CD36"/>
      <c r="CE36"/>
      <c r="CF36"/>
      <c r="CG36">
        <v>14.160026</v>
      </c>
      <c r="CH36">
        <v>1.2108270000000001</v>
      </c>
      <c r="CI36">
        <v>41.528714000000008</v>
      </c>
      <c r="CJ36">
        <v>344.51911399999989</v>
      </c>
      <c r="CK36">
        <v>1504.739433</v>
      </c>
      <c r="CL36">
        <v>33.813651</v>
      </c>
      <c r="CM36">
        <v>202.435925</v>
      </c>
      <c r="CN36">
        <v>351.11393299999997</v>
      </c>
      <c r="CO36">
        <v>455.64496600000001</v>
      </c>
      <c r="CP36">
        <v>331.162102</v>
      </c>
      <c r="CQ36">
        <v>14.160026</v>
      </c>
      <c r="CR36">
        <v>0</v>
      </c>
      <c r="CS36">
        <v>25.90091</v>
      </c>
      <c r="CT36">
        <v>16.044673</v>
      </c>
      <c r="CU36">
        <v>475.8819279999999</v>
      </c>
      <c r="CV36">
        <v>168.391763</v>
      </c>
      <c r="CW36">
        <v>260.88417299999998</v>
      </c>
      <c r="CX36">
        <v>80.881493999999989</v>
      </c>
      <c r="CY36">
        <v>87.551104000000009</v>
      </c>
      <c r="CZ36">
        <v>52.032718999999993</v>
      </c>
      <c r="DA36">
        <v>20.954118000000001</v>
      </c>
      <c r="DB36">
        <v>222.74373399999999</v>
      </c>
      <c r="DC36">
        <v>14.002326</v>
      </c>
      <c r="DD36">
        <v>41.320532999999998</v>
      </c>
      <c r="DE36">
        <v>59.141342000000002</v>
      </c>
      <c r="DF36">
        <v>213.69313199999999</v>
      </c>
      <c r="DG36">
        <v>91.044099000000017</v>
      </c>
      <c r="DH36">
        <v>17.690697</v>
      </c>
      <c r="DI36">
        <v>277.95179599999989</v>
      </c>
      <c r="DJ36">
        <v>0</v>
      </c>
      <c r="DK36">
        <v>27.353823999999999</v>
      </c>
      <c r="DL36">
        <v>34.346330999999999</v>
      </c>
      <c r="DM36">
        <v>122.869961</v>
      </c>
      <c r="DN36">
        <v>14.867775</v>
      </c>
      <c r="DO36">
        <v>20.334928000000001</v>
      </c>
      <c r="DP36">
        <v>78.102265000000003</v>
      </c>
      <c r="DQ36"/>
      <c r="DR36"/>
      <c r="DS36"/>
      <c r="DT36"/>
      <c r="DU36"/>
      <c r="DV36"/>
      <c r="DW36"/>
      <c r="DX36"/>
      <c r="DY36"/>
      <c r="DZ36"/>
    </row>
    <row r="37">
      <c r="A37" t="s">
        <v>600</v>
      </c>
      <c r="B37">
        <v>2004</v>
      </c>
      <c r="C37" t="s">
        <v>603</v>
      </c>
      <c r="D37">
        <v>156</v>
      </c>
      <c r="E37" t="s">
        <v>62</v>
      </c>
      <c r="F37" t="s">
        <v>189</v>
      </c>
      <c r="G37" t="s">
        <v>198</v>
      </c>
      <c r="H37">
        <v>25.933838228000599</v>
      </c>
      <c r="I37">
        <v>18.266663126929529</v>
      </c>
      <c r="J37">
        <v>8.5119448063812087</v>
      </c>
      <c r="K37">
        <v>2.4321106245141029</v>
      </c>
      <c r="L37">
        <v>0.5036732168226663</v>
      </c>
      <c r="M37">
        <v>3.7222049678682461</v>
      </c>
      <c r="N37">
        <v>0.95580612688523148</v>
      </c>
      <c r="O37">
        <v>1.00908297870882</v>
      </c>
      <c r="P37">
        <v>0</v>
      </c>
      <c r="Q37">
        <v>0</v>
      </c>
      <c r="R37">
        <v>26.124954801197472</v>
      </c>
      <c r="S37">
        <v>21.909346361593929</v>
      </c>
      <c r="T37">
        <v>14.783288338297821</v>
      </c>
      <c r="U37">
        <v>8.1838201037876139</v>
      </c>
      <c r="V37">
        <v>1.7452589655804069</v>
      </c>
      <c r="W37" t="s">
        <v>147</v>
      </c>
      <c r="X37" t="s">
        <v>148</v>
      </c>
      <c r="Y37" t="s">
        <v>149</v>
      </c>
      <c r="Z37" t="s">
        <v>150</v>
      </c>
      <c r="AA37" t="s">
        <v>151</v>
      </c>
      <c r="AB37" t="s">
        <v>152</v>
      </c>
      <c r="AC37" t="s">
        <v>153</v>
      </c>
      <c r="AD37" t="s">
        <v>154</v>
      </c>
      <c r="AE37" t="s">
        <v>155</v>
      </c>
      <c r="AF37" t="s">
        <v>156</v>
      </c>
      <c r="AG37" t="s">
        <v>157</v>
      </c>
      <c r="AH37" t="s">
        <v>158</v>
      </c>
      <c r="AI37" t="s">
        <v>159</v>
      </c>
      <c r="AJ37" t="s">
        <v>160</v>
      </c>
      <c r="AK37" t="s">
        <v>161</v>
      </c>
      <c r="AL37" t="s">
        <v>162</v>
      </c>
      <c r="AM37" t="s">
        <v>163</v>
      </c>
      <c r="AN37" t="s">
        <v>164</v>
      </c>
      <c r="AO37" t="s">
        <v>165</v>
      </c>
      <c r="AP37" t="s">
        <v>166</v>
      </c>
      <c r="AQ37" t="s">
        <v>167</v>
      </c>
      <c r="AR37" t="s">
        <v>198</v>
      </c>
      <c r="AS37" t="s">
        <v>198</v>
      </c>
      <c r="AT37" t="s">
        <v>198</v>
      </c>
      <c r="AU37" t="s">
        <v>198</v>
      </c>
      <c r="AV37" t="s">
        <v>198</v>
      </c>
      <c r="AW37" t="s">
        <v>198</v>
      </c>
      <c r="AX37" t="s">
        <v>198</v>
      </c>
      <c r="AY37" t="s">
        <v>198</v>
      </c>
      <c r="AZ37" t="s">
        <v>198</v>
      </c>
      <c r="BA37" t="s">
        <v>198</v>
      </c>
      <c r="BB37">
        <v>21.45271816858104</v>
      </c>
      <c r="BC37">
        <v>0.3911736424672827</v>
      </c>
      <c r="BD37">
        <v>14.56250091441855</v>
      </c>
      <c r="BE37">
        <v>0.51620344780190075</v>
      </c>
      <c r="BF37">
        <v>8.0695550019906275</v>
      </c>
      <c r="BG37">
        <v>5.0218623522492436</v>
      </c>
      <c r="BH37">
        <v>4.1263231756833889</v>
      </c>
      <c r="BI37">
        <v>5.1714567709611314</v>
      </c>
      <c r="BJ37">
        <v>26.33376380764722</v>
      </c>
      <c r="BK37">
        <v>30.643708608386621</v>
      </c>
      <c r="BL37">
        <v>0.46493109521401482</v>
      </c>
      <c r="BM37">
        <v>0.83128102855565444</v>
      </c>
      <c r="BN37">
        <v>9.2005116758035435</v>
      </c>
      <c r="BO37">
        <v>13.611434702773529</v>
      </c>
      <c r="BP37">
        <v>7.7241875930419344</v>
      </c>
      <c r="BQ37">
        <v>3.3079191238711978</v>
      </c>
      <c r="BR37">
        <v>2.806554737908332</v>
      </c>
      <c r="BS37">
        <v>28.294353334042221</v>
      </c>
      <c r="BT37">
        <v>7.3603112620388558</v>
      </c>
      <c r="BU37">
        <v>26.08655596986506</v>
      </c>
      <c r="BV37">
        <v>13.34412344879104</v>
      </c>
      <c r="BW37"/>
      <c r="BX37"/>
      <c r="BY37"/>
      <c r="BZ37"/>
      <c r="CA37"/>
      <c r="CB37"/>
      <c r="CC37"/>
      <c r="CD37"/>
      <c r="CE37"/>
      <c r="CF37"/>
      <c r="CG37">
        <v>1728.2649850000009</v>
      </c>
      <c r="CH37">
        <v>1218.466594</v>
      </c>
      <c r="CI37">
        <v>567.514184</v>
      </c>
      <c r="CJ37">
        <v>162.197745</v>
      </c>
      <c r="CK37">
        <v>33.477707000000002</v>
      </c>
      <c r="CL37">
        <v>63.318085000000004</v>
      </c>
      <c r="CM37">
        <v>16.276858000000001</v>
      </c>
      <c r="CN37">
        <v>17.200849000000002</v>
      </c>
      <c r="CO37">
        <v>0</v>
      </c>
      <c r="CP37">
        <v>0</v>
      </c>
      <c r="CQ37">
        <v>1296.165162</v>
      </c>
      <c r="CR37">
        <v>1091.487764</v>
      </c>
      <c r="CS37">
        <v>732.91014099999973</v>
      </c>
      <c r="CT37">
        <v>405.90535199999999</v>
      </c>
      <c r="CU37">
        <v>86.657004000000015</v>
      </c>
      <c r="CV37">
        <v>271.96530200000001</v>
      </c>
      <c r="CW37">
        <v>11.241505999999999</v>
      </c>
      <c r="CX37">
        <v>265.91472500000009</v>
      </c>
      <c r="CY37">
        <v>8.5550949999999997</v>
      </c>
      <c r="CZ37">
        <v>138.78492600000001</v>
      </c>
      <c r="DA37">
        <v>70.096931999999995</v>
      </c>
      <c r="DB37">
        <v>65.126863999999998</v>
      </c>
      <c r="DC37">
        <v>45.576169999999991</v>
      </c>
      <c r="DD37">
        <v>244.78688900000009</v>
      </c>
      <c r="DE37">
        <v>416.471903</v>
      </c>
      <c r="DF37">
        <v>9.4895409999999991</v>
      </c>
      <c r="DG37">
        <v>13.575215999999999</v>
      </c>
      <c r="DH37">
        <v>90.318162000000015</v>
      </c>
      <c r="DI37">
        <v>376.2038750000001</v>
      </c>
      <c r="DJ37">
        <v>75.335218000000012</v>
      </c>
      <c r="DK37">
        <v>31.559823000000002</v>
      </c>
      <c r="DL37">
        <v>36.501551999999997</v>
      </c>
      <c r="DM37">
        <v>844.80769499999997</v>
      </c>
      <c r="DN37">
        <v>74.909477999999993</v>
      </c>
      <c r="DO37">
        <v>399.09824300000002</v>
      </c>
      <c r="DP37">
        <v>219.60210000000001</v>
      </c>
      <c r="DQ37"/>
      <c r="DR37"/>
      <c r="DS37"/>
      <c r="DT37"/>
      <c r="DU37"/>
      <c r="DV37"/>
      <c r="DW37"/>
      <c r="DX37"/>
      <c r="DY37"/>
      <c r="DZ37"/>
    </row>
    <row r="38">
      <c r="A38" t="s">
        <v>600</v>
      </c>
      <c r="B38">
        <v>2004</v>
      </c>
      <c r="C38" t="s">
        <v>603</v>
      </c>
      <c r="D38">
        <v>157</v>
      </c>
      <c r="E38" t="s">
        <v>62</v>
      </c>
      <c r="F38" t="s">
        <v>190</v>
      </c>
      <c r="G38" t="s">
        <v>198</v>
      </c>
      <c r="H38">
        <v>0.36203672393406461</v>
      </c>
      <c r="I38">
        <v>0.29118976178138711</v>
      </c>
      <c r="J38">
        <v>0.46387591379034482</v>
      </c>
      <c r="K38">
        <v>0.52358395737909924</v>
      </c>
      <c r="L38">
        <v>0.048160099449523701</v>
      </c>
      <c r="M38">
        <v>0</v>
      </c>
      <c r="N38">
        <v>0</v>
      </c>
      <c r="O38">
        <v>0.18778946243145281</v>
      </c>
      <c r="P38">
        <v>0</v>
      </c>
      <c r="Q38">
        <v>0</v>
      </c>
      <c r="R38">
        <v>0.48628554850518368</v>
      </c>
      <c r="S38">
        <v>0.1795440177404527</v>
      </c>
      <c r="T38">
        <v>0.42821801181385188</v>
      </c>
      <c r="U38">
        <v>0.82317039534793801</v>
      </c>
      <c r="V38">
        <v>0.28733530463355877</v>
      </c>
      <c r="W38" t="s">
        <v>147</v>
      </c>
      <c r="X38" t="s">
        <v>148</v>
      </c>
      <c r="Y38" t="s">
        <v>149</v>
      </c>
      <c r="Z38" t="s">
        <v>150</v>
      </c>
      <c r="AA38" t="s">
        <v>151</v>
      </c>
      <c r="AB38" t="s">
        <v>152</v>
      </c>
      <c r="AC38" t="s">
        <v>153</v>
      </c>
      <c r="AD38" t="s">
        <v>154</v>
      </c>
      <c r="AE38" t="s">
        <v>155</v>
      </c>
      <c r="AF38" t="s">
        <v>156</v>
      </c>
      <c r="AG38" t="s">
        <v>157</v>
      </c>
      <c r="AH38" t="s">
        <v>158</v>
      </c>
      <c r="AI38" t="s">
        <v>159</v>
      </c>
      <c r="AJ38" t="s">
        <v>160</v>
      </c>
      <c r="AK38" t="s">
        <v>161</v>
      </c>
      <c r="AL38" t="s">
        <v>162</v>
      </c>
      <c r="AM38" t="s">
        <v>163</v>
      </c>
      <c r="AN38" t="s">
        <v>164</v>
      </c>
      <c r="AO38" t="s">
        <v>165</v>
      </c>
      <c r="AP38" t="s">
        <v>166</v>
      </c>
      <c r="AQ38" t="s">
        <v>167</v>
      </c>
      <c r="AR38" t="s">
        <v>198</v>
      </c>
      <c r="AS38" t="s">
        <v>198</v>
      </c>
      <c r="AT38" t="s">
        <v>198</v>
      </c>
      <c r="AU38" t="s">
        <v>198</v>
      </c>
      <c r="AV38" t="s">
        <v>198</v>
      </c>
      <c r="AW38" t="s">
        <v>198</v>
      </c>
      <c r="AX38" t="s">
        <v>198</v>
      </c>
      <c r="AY38" t="s">
        <v>198</v>
      </c>
      <c r="AZ38" t="s">
        <v>198</v>
      </c>
      <c r="BA38" t="s">
        <v>198</v>
      </c>
      <c r="BB38">
        <v>0</v>
      </c>
      <c r="BC38">
        <v>0</v>
      </c>
      <c r="BD38">
        <v>0</v>
      </c>
      <c r="BE38">
        <v>0</v>
      </c>
      <c r="BF38">
        <v>0</v>
      </c>
      <c r="BG38">
        <v>0</v>
      </c>
      <c r="BH38">
        <v>1.0682839028569311</v>
      </c>
      <c r="BI38">
        <v>0</v>
      </c>
      <c r="BJ38">
        <v>0</v>
      </c>
      <c r="BK38">
        <v>0</v>
      </c>
      <c r="BL38">
        <v>0.14940403962011059</v>
      </c>
      <c r="BM38">
        <v>0.056090828267240399</v>
      </c>
      <c r="BN38">
        <v>0</v>
      </c>
      <c r="BO38">
        <v>0</v>
      </c>
      <c r="BP38">
        <v>0.2343502608962286</v>
      </c>
      <c r="BQ38">
        <v>0.17545150500950099</v>
      </c>
      <c r="BR38">
        <v>0</v>
      </c>
      <c r="BS38">
        <v>0</v>
      </c>
      <c r="BT38">
        <v>0</v>
      </c>
      <c r="BU38">
        <v>0</v>
      </c>
      <c r="BV38">
        <v>5.335836820081175</v>
      </c>
      <c r="BW38"/>
      <c r="BX38"/>
      <c r="BY38"/>
      <c r="BZ38"/>
      <c r="CA38"/>
      <c r="CB38"/>
      <c r="CC38"/>
      <c r="CD38"/>
      <c r="CE38"/>
      <c r="CF38"/>
      <c r="CG38">
        <v>24.126601999999998</v>
      </c>
      <c r="CH38">
        <v>19.423635000000001</v>
      </c>
      <c r="CI38">
        <v>30.927851</v>
      </c>
      <c r="CJ38">
        <v>34.917876</v>
      </c>
      <c r="CK38">
        <v>3.201063</v>
      </c>
      <c r="CL38">
        <v>0</v>
      </c>
      <c r="CM38">
        <v>0</v>
      </c>
      <c r="CN38">
        <v>3.201063</v>
      </c>
      <c r="CO38">
        <v>0</v>
      </c>
      <c r="CP38">
        <v>0</v>
      </c>
      <c r="CQ38">
        <v>24.126601999999998</v>
      </c>
      <c r="CR38">
        <v>8.9445890000000006</v>
      </c>
      <c r="CS38">
        <v>21.229737</v>
      </c>
      <c r="CT38">
        <v>40.828032</v>
      </c>
      <c r="CU38">
        <v>14.267004</v>
      </c>
      <c r="CV38">
        <v>0</v>
      </c>
      <c r="CW38">
        <v>0</v>
      </c>
      <c r="CX38">
        <v>0</v>
      </c>
      <c r="CY38">
        <v>0</v>
      </c>
      <c r="CZ38">
        <v>0</v>
      </c>
      <c r="DA38">
        <v>0</v>
      </c>
      <c r="DB38">
        <v>16.861011000000001</v>
      </c>
      <c r="DC38">
        <v>0</v>
      </c>
      <c r="DD38">
        <v>0</v>
      </c>
      <c r="DE38">
        <v>0</v>
      </c>
      <c r="DF38">
        <v>3.0494319999999999</v>
      </c>
      <c r="DG38">
        <v>0.91598999999999997</v>
      </c>
      <c r="DH38">
        <v>0</v>
      </c>
      <c r="DI38">
        <v>0</v>
      </c>
      <c r="DJ38">
        <v>2.2856550000000002</v>
      </c>
      <c r="DK38">
        <v>1.6739280000000001</v>
      </c>
      <c r="DL38">
        <v>0</v>
      </c>
      <c r="DM38">
        <v>0</v>
      </c>
      <c r="DN38">
        <v>0</v>
      </c>
      <c r="DO38">
        <v>0</v>
      </c>
      <c r="DP38">
        <v>87.811010999999979</v>
      </c>
      <c r="DQ38"/>
      <c r="DR38"/>
      <c r="DS38"/>
      <c r="DT38"/>
      <c r="DU38"/>
      <c r="DV38"/>
      <c r="DW38"/>
      <c r="DX38"/>
      <c r="DY38"/>
      <c r="DZ38"/>
    </row>
    <row r="39">
      <c r="A39" t="s">
        <v>600</v>
      </c>
      <c r="B39">
        <v>2005</v>
      </c>
      <c r="C39" t="s">
        <v>604</v>
      </c>
      <c r="D39">
        <v>16</v>
      </c>
      <c r="E39" t="s">
        <v>13</v>
      </c>
      <c r="F39" t="s">
        <v>14</v>
      </c>
      <c r="G39" t="s">
        <v>614</v>
      </c>
      <c r="H39">
        <v>31.59421040465471</v>
      </c>
      <c r="I39">
        <v>35.225938237797727</v>
      </c>
      <c r="J39">
        <v>38.899119430487197</v>
      </c>
      <c r="K39">
        <v>54.694181011419417</v>
      </c>
      <c r="L39">
        <v>88.815612153124206</v>
      </c>
      <c r="M39">
        <v>65.950435643785468</v>
      </c>
      <c r="N39">
        <v>81.22262418620258</v>
      </c>
      <c r="O39">
        <v>92.487628479378898</v>
      </c>
      <c r="P39">
        <v>92.971636914619779</v>
      </c>
      <c r="Q39">
        <v>95.753984255580875</v>
      </c>
      <c r="R39">
        <v>31.355289539201721</v>
      </c>
      <c r="S39">
        <v>30.308684037902999</v>
      </c>
      <c r="T39">
        <v>36.262565154079972</v>
      </c>
      <c r="U39">
        <v>37.242482443230678</v>
      </c>
      <c r="V39">
        <v>57.835388100430862</v>
      </c>
      <c r="W39" t="s">
        <v>147</v>
      </c>
      <c r="X39" t="s">
        <v>276</v>
      </c>
      <c r="Y39" t="s">
        <v>149</v>
      </c>
      <c r="Z39" t="s">
        <v>150</v>
      </c>
      <c r="AA39" t="s">
        <v>151</v>
      </c>
      <c r="AB39" t="s">
        <v>152</v>
      </c>
      <c r="AC39" t="s">
        <v>153</v>
      </c>
      <c r="AD39" t="s">
        <v>154</v>
      </c>
      <c r="AE39" t="s">
        <v>155</v>
      </c>
      <c r="AF39" t="s">
        <v>156</v>
      </c>
      <c r="AG39" t="s">
        <v>157</v>
      </c>
      <c r="AH39" t="s">
        <v>158</v>
      </c>
      <c r="AI39" t="s">
        <v>159</v>
      </c>
      <c r="AJ39" t="s">
        <v>160</v>
      </c>
      <c r="AK39" t="s">
        <v>277</v>
      </c>
      <c r="AL39" t="s">
        <v>278</v>
      </c>
      <c r="AM39" t="s">
        <v>161</v>
      </c>
      <c r="AN39" t="s">
        <v>162</v>
      </c>
      <c r="AO39" t="s">
        <v>163</v>
      </c>
      <c r="AP39" t="s">
        <v>164</v>
      </c>
      <c r="AQ39" t="s">
        <v>165</v>
      </c>
      <c r="AR39" t="s">
        <v>166</v>
      </c>
      <c r="AS39" t="s">
        <v>167</v>
      </c>
      <c r="AT39" t="s">
        <v>279</v>
      </c>
      <c r="AU39" t="s">
        <v>280</v>
      </c>
      <c r="AV39" t="s">
        <v>281</v>
      </c>
      <c r="AW39" t="s">
        <v>198</v>
      </c>
      <c r="AX39" t="s">
        <v>198</v>
      </c>
      <c r="AY39" t="s">
        <v>198</v>
      </c>
      <c r="AZ39" t="s">
        <v>198</v>
      </c>
      <c r="BA39" t="s">
        <v>198</v>
      </c>
      <c r="BB39">
        <v>67.50395759007381</v>
      </c>
      <c r="BC39">
        <v>92.527549958128631</v>
      </c>
      <c r="BD39">
        <v>75.22166687969694</v>
      </c>
      <c r="BE39">
        <v>52.906722873724362</v>
      </c>
      <c r="BF39">
        <v>41.295442349438943</v>
      </c>
      <c r="BG39">
        <v>47.980258889015502</v>
      </c>
      <c r="BH39">
        <v>76.334838232378388</v>
      </c>
      <c r="BI39">
        <v>40.447066868390017</v>
      </c>
      <c r="BJ39">
        <v>49.99364653453938</v>
      </c>
      <c r="BK39">
        <v>24.088688847235559</v>
      </c>
      <c r="BL39">
        <v>36.086574946715572</v>
      </c>
      <c r="BM39">
        <v>59.13407907433843</v>
      </c>
      <c r="BN39">
        <v>35.080687146743607</v>
      </c>
      <c r="BO39">
        <v>38.888155644988338</v>
      </c>
      <c r="BP39">
        <v>64.029656269668209</v>
      </c>
      <c r="BQ39">
        <v>83.435240180602918</v>
      </c>
      <c r="BR39">
        <v>48.681017899232913</v>
      </c>
      <c r="BS39">
        <v>45.979985947985419</v>
      </c>
      <c r="BT39">
        <v>54.132174836233993</v>
      </c>
      <c r="BU39">
        <v>52.526721399587167</v>
      </c>
      <c r="BV39">
        <v>41.557561159696057</v>
      </c>
      <c r="BW39">
        <v>16.92141211562749</v>
      </c>
      <c r="BX39">
        <v>50.98445989226358</v>
      </c>
      <c r="BY39">
        <v>92.375795127818463</v>
      </c>
      <c r="BZ39">
        <v>87.619542869560959</v>
      </c>
      <c r="CA39">
        <v>79.846642341919903</v>
      </c>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row>
    <row r="40">
      <c r="A40" t="s">
        <v>600</v>
      </c>
      <c r="B40">
        <v>2005</v>
      </c>
      <c r="C40" t="s">
        <v>604</v>
      </c>
      <c r="D40">
        <v>17</v>
      </c>
      <c r="E40" t="s">
        <v>13</v>
      </c>
      <c r="F40" t="s">
        <v>51</v>
      </c>
      <c r="G40" t="s">
        <v>198</v>
      </c>
      <c r="H40">
        <v>68.405789595345297</v>
      </c>
      <c r="I40">
        <v>64.774061762202265</v>
      </c>
      <c r="J40">
        <v>61.100880569512803</v>
      </c>
      <c r="K40">
        <v>45.305818988580583</v>
      </c>
      <c r="L40">
        <v>11.18438784687579</v>
      </c>
      <c r="M40">
        <v>34.049564356214532</v>
      </c>
      <c r="N40">
        <v>18.77737581379742</v>
      </c>
      <c r="O40">
        <v>7.5123715206211017</v>
      </c>
      <c r="P40">
        <v>7.0283630853802208</v>
      </c>
      <c r="Q40">
        <v>4.2460157444191253</v>
      </c>
      <c r="R40">
        <v>68.644710460798279</v>
      </c>
      <c r="S40">
        <v>69.691315962096994</v>
      </c>
      <c r="T40">
        <v>63.737434845920028</v>
      </c>
      <c r="U40">
        <v>62.757517556769322</v>
      </c>
      <c r="V40">
        <v>42.164611899569138</v>
      </c>
      <c r="W40" t="s">
        <v>147</v>
      </c>
      <c r="X40" t="s">
        <v>276</v>
      </c>
      <c r="Y40" t="s">
        <v>149</v>
      </c>
      <c r="Z40" t="s">
        <v>150</v>
      </c>
      <c r="AA40" t="s">
        <v>151</v>
      </c>
      <c r="AB40" t="s">
        <v>152</v>
      </c>
      <c r="AC40" t="s">
        <v>153</v>
      </c>
      <c r="AD40" t="s">
        <v>154</v>
      </c>
      <c r="AE40" t="s">
        <v>155</v>
      </c>
      <c r="AF40" t="s">
        <v>156</v>
      </c>
      <c r="AG40" t="s">
        <v>157</v>
      </c>
      <c r="AH40" t="s">
        <v>158</v>
      </c>
      <c r="AI40" t="s">
        <v>159</v>
      </c>
      <c r="AJ40" t="s">
        <v>160</v>
      </c>
      <c r="AK40" t="s">
        <v>277</v>
      </c>
      <c r="AL40" t="s">
        <v>278</v>
      </c>
      <c r="AM40" t="s">
        <v>161</v>
      </c>
      <c r="AN40" t="s">
        <v>162</v>
      </c>
      <c r="AO40" t="s">
        <v>163</v>
      </c>
      <c r="AP40" t="s">
        <v>164</v>
      </c>
      <c r="AQ40" t="s">
        <v>165</v>
      </c>
      <c r="AR40" t="s">
        <v>166</v>
      </c>
      <c r="AS40" t="s">
        <v>167</v>
      </c>
      <c r="AT40" t="s">
        <v>279</v>
      </c>
      <c r="AU40" t="s">
        <v>280</v>
      </c>
      <c r="AV40" t="s">
        <v>281</v>
      </c>
      <c r="AW40" t="s">
        <v>198</v>
      </c>
      <c r="AX40" t="s">
        <v>198</v>
      </c>
      <c r="AY40" t="s">
        <v>198</v>
      </c>
      <c r="AZ40" t="s">
        <v>198</v>
      </c>
      <c r="BA40" t="s">
        <v>198</v>
      </c>
      <c r="BB40">
        <v>32.49604240992619</v>
      </c>
      <c r="BC40">
        <v>7.4724500418713689</v>
      </c>
      <c r="BD40">
        <v>24.77833312030306</v>
      </c>
      <c r="BE40">
        <v>47.093277126275638</v>
      </c>
      <c r="BF40">
        <v>58.704557650561057</v>
      </c>
      <c r="BG40">
        <v>52.019741110984498</v>
      </c>
      <c r="BH40">
        <v>23.665161767621608</v>
      </c>
      <c r="BI40">
        <v>59.552933131609983</v>
      </c>
      <c r="BJ40">
        <v>50.00635346546062</v>
      </c>
      <c r="BK40">
        <v>75.911311152764441</v>
      </c>
      <c r="BL40">
        <v>63.913425053284428</v>
      </c>
      <c r="BM40">
        <v>40.86592092566157</v>
      </c>
      <c r="BN40">
        <v>64.919312853256386</v>
      </c>
      <c r="BO40">
        <v>61.111844355011662</v>
      </c>
      <c r="BP40">
        <v>35.970343730331791</v>
      </c>
      <c r="BQ40">
        <v>16.564759819397079</v>
      </c>
      <c r="BR40">
        <v>51.318982100767087</v>
      </c>
      <c r="BS40">
        <v>54.020014052014581</v>
      </c>
      <c r="BT40">
        <v>45.867825163766007</v>
      </c>
      <c r="BU40">
        <v>47.473278600412833</v>
      </c>
      <c r="BV40">
        <v>58.442438840303943</v>
      </c>
      <c r="BW40">
        <v>83.07858788437251</v>
      </c>
      <c r="BX40">
        <v>49.01554010773642</v>
      </c>
      <c r="BY40">
        <v>7.6242048721815374</v>
      </c>
      <c r="BZ40">
        <v>12.380457130439041</v>
      </c>
      <c r="CA40">
        <v>20.1533576580801</v>
      </c>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row>
    <row r="41">
      <c r="A41" t="s">
        <v>600</v>
      </c>
      <c r="B41">
        <v>2005</v>
      </c>
      <c r="C41" t="s">
        <v>604</v>
      </c>
      <c r="D41">
        <v>18</v>
      </c>
      <c r="E41" t="s">
        <v>60</v>
      </c>
      <c r="F41" t="s">
        <v>15</v>
      </c>
      <c r="G41" t="s">
        <v>615</v>
      </c>
      <c r="H41">
        <v>18.460993940697279</v>
      </c>
      <c r="I41">
        <v>23.418413723336471</v>
      </c>
      <c r="J41">
        <v>27.780656239470499</v>
      </c>
      <c r="K41">
        <v>44.160265526702027</v>
      </c>
      <c r="L41">
        <v>79.153462129378809</v>
      </c>
      <c r="M41">
        <v>52.551170541818387</v>
      </c>
      <c r="N41">
        <v>67.955395750035137</v>
      </c>
      <c r="O41">
        <v>82.244896145109237</v>
      </c>
      <c r="P41">
        <v>85.529991477822861</v>
      </c>
      <c r="Q41">
        <v>91.648478112411709</v>
      </c>
      <c r="R41">
        <v>17.78518086559054</v>
      </c>
      <c r="S41">
        <v>18.092152394883229</v>
      </c>
      <c r="T41">
        <v>26.238001629645321</v>
      </c>
      <c r="U41">
        <v>26.775565167898272</v>
      </c>
      <c r="V41">
        <v>47.695691964707287</v>
      </c>
      <c r="W41" t="s">
        <v>147</v>
      </c>
      <c r="X41" t="s">
        <v>276</v>
      </c>
      <c r="Y41" t="s">
        <v>149</v>
      </c>
      <c r="Z41" t="s">
        <v>150</v>
      </c>
      <c r="AA41" t="s">
        <v>151</v>
      </c>
      <c r="AB41" t="s">
        <v>152</v>
      </c>
      <c r="AC41" t="s">
        <v>153</v>
      </c>
      <c r="AD41" t="s">
        <v>154</v>
      </c>
      <c r="AE41" t="s">
        <v>155</v>
      </c>
      <c r="AF41" t="s">
        <v>156</v>
      </c>
      <c r="AG41" t="s">
        <v>157</v>
      </c>
      <c r="AH41" t="s">
        <v>158</v>
      </c>
      <c r="AI41" t="s">
        <v>159</v>
      </c>
      <c r="AJ41" t="s">
        <v>160</v>
      </c>
      <c r="AK41" t="s">
        <v>277</v>
      </c>
      <c r="AL41" t="s">
        <v>278</v>
      </c>
      <c r="AM41" t="s">
        <v>161</v>
      </c>
      <c r="AN41" t="s">
        <v>162</v>
      </c>
      <c r="AO41" t="s">
        <v>163</v>
      </c>
      <c r="AP41" t="s">
        <v>164</v>
      </c>
      <c r="AQ41" t="s">
        <v>165</v>
      </c>
      <c r="AR41" t="s">
        <v>166</v>
      </c>
      <c r="AS41" t="s">
        <v>167</v>
      </c>
      <c r="AT41" t="s">
        <v>279</v>
      </c>
      <c r="AU41" t="s">
        <v>280</v>
      </c>
      <c r="AV41" t="s">
        <v>281</v>
      </c>
      <c r="AW41" t="s">
        <v>198</v>
      </c>
      <c r="AX41" t="s">
        <v>198</v>
      </c>
      <c r="AY41" t="s">
        <v>198</v>
      </c>
      <c r="AZ41" t="s">
        <v>198</v>
      </c>
      <c r="BA41" t="s">
        <v>198</v>
      </c>
      <c r="BB41">
        <v>44.775827332994098</v>
      </c>
      <c r="BC41">
        <v>89.883589322274744</v>
      </c>
      <c r="BD41">
        <v>53.39602926304665</v>
      </c>
      <c r="BE41">
        <v>38.374219811444817</v>
      </c>
      <c r="BF41">
        <v>28.483695548604299</v>
      </c>
      <c r="BG41">
        <v>35.151658915769197</v>
      </c>
      <c r="BH41">
        <v>67.655753442750978</v>
      </c>
      <c r="BI41">
        <v>25.791075111035859</v>
      </c>
      <c r="BJ41">
        <v>23.918701898348068</v>
      </c>
      <c r="BK41">
        <v>20.961277887551521</v>
      </c>
      <c r="BL41">
        <v>26.496050286011869</v>
      </c>
      <c r="BM41">
        <v>46.566483393680862</v>
      </c>
      <c r="BN41">
        <v>15.108131556309161</v>
      </c>
      <c r="BO41">
        <v>24.22247903978338</v>
      </c>
      <c r="BP41">
        <v>59.275279041798079</v>
      </c>
      <c r="BQ41">
        <v>82.414400997874623</v>
      </c>
      <c r="BR41">
        <v>34.20194524043449</v>
      </c>
      <c r="BS41">
        <v>32.15456949398903</v>
      </c>
      <c r="BT41">
        <v>42.885443333052763</v>
      </c>
      <c r="BU41">
        <v>42.801971972353982</v>
      </c>
      <c r="BV41">
        <v>27.06715793556242</v>
      </c>
      <c r="BW41">
        <v>11.76049418113425</v>
      </c>
      <c r="BX41">
        <v>38.114795973605723</v>
      </c>
      <c r="BY41">
        <v>89.981649910579023</v>
      </c>
      <c r="BZ41">
        <v>83.625110771034201</v>
      </c>
      <c r="CA41">
        <v>75.372637834941813</v>
      </c>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row>
    <row r="42">
      <c r="A42" t="s">
        <v>600</v>
      </c>
      <c r="B42">
        <v>2005</v>
      </c>
      <c r="C42" t="s">
        <v>604</v>
      </c>
      <c r="D42">
        <v>19</v>
      </c>
      <c r="E42" t="s">
        <v>60</v>
      </c>
      <c r="F42" t="s">
        <v>16</v>
      </c>
      <c r="G42" t="s">
        <v>616</v>
      </c>
      <c r="H42">
        <v>13.13321646395738</v>
      </c>
      <c r="I42">
        <v>11.80752451446129</v>
      </c>
      <c r="J42">
        <v>11.118463191016669</v>
      </c>
      <c r="K42">
        <v>10.533915484717269</v>
      </c>
      <c r="L42">
        <v>9.6621500237454399</v>
      </c>
      <c r="M42">
        <v>13.39926510196705</v>
      </c>
      <c r="N42">
        <v>13.26722843616745</v>
      </c>
      <c r="O42">
        <v>10.24273233426965</v>
      </c>
      <c r="P42">
        <v>7.4416454367968878</v>
      </c>
      <c r="Q42">
        <v>4.1055061431691851</v>
      </c>
      <c r="R42">
        <v>13.57010867361117</v>
      </c>
      <c r="S42">
        <v>12.216531643019771</v>
      </c>
      <c r="T42">
        <v>10.02456352443463</v>
      </c>
      <c r="U42">
        <v>10.466917275332371</v>
      </c>
      <c r="V42">
        <v>10.139696135723479</v>
      </c>
      <c r="W42" t="s">
        <v>147</v>
      </c>
      <c r="X42" t="s">
        <v>276</v>
      </c>
      <c r="Y42" t="s">
        <v>149</v>
      </c>
      <c r="Z42" t="s">
        <v>150</v>
      </c>
      <c r="AA42" t="s">
        <v>151</v>
      </c>
      <c r="AB42" t="s">
        <v>152</v>
      </c>
      <c r="AC42" t="s">
        <v>153</v>
      </c>
      <c r="AD42" t="s">
        <v>154</v>
      </c>
      <c r="AE42" t="s">
        <v>155</v>
      </c>
      <c r="AF42" t="s">
        <v>156</v>
      </c>
      <c r="AG42" t="s">
        <v>157</v>
      </c>
      <c r="AH42" t="s">
        <v>158</v>
      </c>
      <c r="AI42" t="s">
        <v>159</v>
      </c>
      <c r="AJ42" t="s">
        <v>160</v>
      </c>
      <c r="AK42" t="s">
        <v>277</v>
      </c>
      <c r="AL42" t="s">
        <v>278</v>
      </c>
      <c r="AM42" t="s">
        <v>161</v>
      </c>
      <c r="AN42" t="s">
        <v>162</v>
      </c>
      <c r="AO42" t="s">
        <v>163</v>
      </c>
      <c r="AP42" t="s">
        <v>164</v>
      </c>
      <c r="AQ42" t="s">
        <v>165</v>
      </c>
      <c r="AR42" t="s">
        <v>166</v>
      </c>
      <c r="AS42" t="s">
        <v>167</v>
      </c>
      <c r="AT42" t="s">
        <v>279</v>
      </c>
      <c r="AU42" t="s">
        <v>280</v>
      </c>
      <c r="AV42" t="s">
        <v>281</v>
      </c>
      <c r="AW42" t="s">
        <v>198</v>
      </c>
      <c r="AX42" t="s">
        <v>198</v>
      </c>
      <c r="AY42" t="s">
        <v>198</v>
      </c>
      <c r="AZ42" t="s">
        <v>198</v>
      </c>
      <c r="BA42" t="s">
        <v>198</v>
      </c>
      <c r="BB42">
        <v>22.728130257079719</v>
      </c>
      <c r="BC42">
        <v>2.6439606358538832</v>
      </c>
      <c r="BD42">
        <v>21.82563761665029</v>
      </c>
      <c r="BE42">
        <v>14.53250306227954</v>
      </c>
      <c r="BF42">
        <v>12.81174680083463</v>
      </c>
      <c r="BG42">
        <v>12.82859997324627</v>
      </c>
      <c r="BH42">
        <v>8.6790847896273906</v>
      </c>
      <c r="BI42">
        <v>14.655991757354199</v>
      </c>
      <c r="BJ42">
        <v>26.074944636191301</v>
      </c>
      <c r="BK42">
        <v>3.1274109596840312</v>
      </c>
      <c r="BL42">
        <v>9.5905246607036574</v>
      </c>
      <c r="BM42">
        <v>12.5675956806576</v>
      </c>
      <c r="BN42">
        <v>19.972555590434471</v>
      </c>
      <c r="BO42">
        <v>14.66567660520497</v>
      </c>
      <c r="BP42">
        <v>4.7543772278701439</v>
      </c>
      <c r="BQ42">
        <v>1.0208391827283081</v>
      </c>
      <c r="BR42">
        <v>14.479072658798451</v>
      </c>
      <c r="BS42">
        <v>13.825416453996381</v>
      </c>
      <c r="BT42">
        <v>11.246731503181289</v>
      </c>
      <c r="BU42">
        <v>9.7247494272331831</v>
      </c>
      <c r="BV42">
        <v>14.49040322413364</v>
      </c>
      <c r="BW42">
        <v>5.1609179344932468</v>
      </c>
      <c r="BX42">
        <v>12.869663918657841</v>
      </c>
      <c r="BY42">
        <v>2.394145217239414</v>
      </c>
      <c r="BZ42">
        <v>3.9944320985268149</v>
      </c>
      <c r="CA42">
        <v>4.4740045069780923</v>
      </c>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row>
    <row r="43">
      <c r="A43" t="s">
        <v>600</v>
      </c>
      <c r="B43">
        <v>2005</v>
      </c>
      <c r="C43" t="s">
        <v>604</v>
      </c>
      <c r="D43">
        <v>20</v>
      </c>
      <c r="E43" t="s">
        <v>60</v>
      </c>
      <c r="F43" t="s">
        <v>22</v>
      </c>
      <c r="G43" t="s">
        <v>617</v>
      </c>
      <c r="H43">
        <v>46.083635150259653</v>
      </c>
      <c r="I43">
        <v>43.16752579343386</v>
      </c>
      <c r="J43">
        <v>34.20682156271161</v>
      </c>
      <c r="K43">
        <v>27.745586819668532</v>
      </c>
      <c r="L43">
        <v>7.599799651771832</v>
      </c>
      <c r="M43">
        <v>21.181466130342809</v>
      </c>
      <c r="N43">
        <v>8.788630036713073</v>
      </c>
      <c r="O43">
        <v>6.1152900517008959</v>
      </c>
      <c r="P43">
        <v>3.4995327646050778</v>
      </c>
      <c r="Q43">
        <v>3.415647843929392</v>
      </c>
      <c r="R43">
        <v>46.385303673810427</v>
      </c>
      <c r="S43">
        <v>45.681027388866873</v>
      </c>
      <c r="T43">
        <v>39.379899677365302</v>
      </c>
      <c r="U43">
        <v>37.819297111006208</v>
      </c>
      <c r="V43">
        <v>25.826777037262399</v>
      </c>
      <c r="W43" t="s">
        <v>147</v>
      </c>
      <c r="X43" t="s">
        <v>276</v>
      </c>
      <c r="Y43" t="s">
        <v>149</v>
      </c>
      <c r="Z43" t="s">
        <v>150</v>
      </c>
      <c r="AA43" t="s">
        <v>151</v>
      </c>
      <c r="AB43" t="s">
        <v>152</v>
      </c>
      <c r="AC43" t="s">
        <v>153</v>
      </c>
      <c r="AD43" t="s">
        <v>154</v>
      </c>
      <c r="AE43" t="s">
        <v>155</v>
      </c>
      <c r="AF43" t="s">
        <v>156</v>
      </c>
      <c r="AG43" t="s">
        <v>157</v>
      </c>
      <c r="AH43" t="s">
        <v>158</v>
      </c>
      <c r="AI43" t="s">
        <v>159</v>
      </c>
      <c r="AJ43" t="s">
        <v>160</v>
      </c>
      <c r="AK43" t="s">
        <v>277</v>
      </c>
      <c r="AL43" t="s">
        <v>278</v>
      </c>
      <c r="AM43" t="s">
        <v>161</v>
      </c>
      <c r="AN43" t="s">
        <v>162</v>
      </c>
      <c r="AO43" t="s">
        <v>163</v>
      </c>
      <c r="AP43" t="s">
        <v>164</v>
      </c>
      <c r="AQ43" t="s">
        <v>165</v>
      </c>
      <c r="AR43" t="s">
        <v>166</v>
      </c>
      <c r="AS43" t="s">
        <v>167</v>
      </c>
      <c r="AT43" t="s">
        <v>279</v>
      </c>
      <c r="AU43" t="s">
        <v>280</v>
      </c>
      <c r="AV43" t="s">
        <v>281</v>
      </c>
      <c r="AW43" t="s">
        <v>198</v>
      </c>
      <c r="AX43" t="s">
        <v>198</v>
      </c>
      <c r="AY43" t="s">
        <v>198</v>
      </c>
      <c r="AZ43" t="s">
        <v>198</v>
      </c>
      <c r="BA43" t="s">
        <v>198</v>
      </c>
      <c r="BB43">
        <v>14.42419599428484</v>
      </c>
      <c r="BC43">
        <v>7.3072707491751876</v>
      </c>
      <c r="BD43">
        <v>13.384909108729531</v>
      </c>
      <c r="BE43">
        <v>29.638863356711131</v>
      </c>
      <c r="BF43">
        <v>16.95866605475587</v>
      </c>
      <c r="BG43">
        <v>21.228347113701219</v>
      </c>
      <c r="BH43">
        <v>8.8613832511911141</v>
      </c>
      <c r="BI43">
        <v>54.808925297856987</v>
      </c>
      <c r="BJ43">
        <v>44.157556879965028</v>
      </c>
      <c r="BK43">
        <v>32.929852016076239</v>
      </c>
      <c r="BL43">
        <v>48.053071732474997</v>
      </c>
      <c r="BM43">
        <v>22.36958131745013</v>
      </c>
      <c r="BN43">
        <v>44.324730170979343</v>
      </c>
      <c r="BO43">
        <v>32.37929551163873</v>
      </c>
      <c r="BP43">
        <v>34.904337156915403</v>
      </c>
      <c r="BQ43">
        <v>16.564759819397072</v>
      </c>
      <c r="BR43">
        <v>49.682952225576898</v>
      </c>
      <c r="BS43">
        <v>21.112862391266969</v>
      </c>
      <c r="BT43">
        <v>31.496140708200389</v>
      </c>
      <c r="BU43">
        <v>33.804565107001849</v>
      </c>
      <c r="BV43">
        <v>32.487796132290669</v>
      </c>
      <c r="BW43">
        <v>74.983823750799985</v>
      </c>
      <c r="BX43">
        <v>26.595186893498859</v>
      </c>
      <c r="BY43">
        <v>7.624204872181565</v>
      </c>
      <c r="BZ43">
        <v>12.38045713043898</v>
      </c>
      <c r="CA43">
        <v>20.1533576580801</v>
      </c>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row>
    <row r="44">
      <c r="A44" t="s">
        <v>600</v>
      </c>
      <c r="B44">
        <v>2005</v>
      </c>
      <c r="C44" t="s">
        <v>604</v>
      </c>
      <c r="D44">
        <v>21</v>
      </c>
      <c r="E44" t="s">
        <v>60</v>
      </c>
      <c r="F44" t="s">
        <v>17</v>
      </c>
      <c r="G44" t="s">
        <v>618</v>
      </c>
      <c r="H44">
        <v>22.32215444508569</v>
      </c>
      <c r="I44">
        <v>21.60653596876838</v>
      </c>
      <c r="J44">
        <v>26.894059006801221</v>
      </c>
      <c r="K44">
        <v>17.560232168912162</v>
      </c>
      <c r="L44">
        <v>3.5845881951039158</v>
      </c>
      <c r="M44">
        <v>12.86809822587175</v>
      </c>
      <c r="N44">
        <v>9.9887457770843397</v>
      </c>
      <c r="O44">
        <v>1.3970814689202149</v>
      </c>
      <c r="P44">
        <v>3.5288303207751679</v>
      </c>
      <c r="Q44">
        <v>0.83036790048971776</v>
      </c>
      <c r="R44">
        <v>22.259406786987871</v>
      </c>
      <c r="S44">
        <v>24.010288573230131</v>
      </c>
      <c r="T44">
        <v>24.35753516855474</v>
      </c>
      <c r="U44">
        <v>24.938220445763161</v>
      </c>
      <c r="V44">
        <v>16.337834862306831</v>
      </c>
      <c r="W44" t="s">
        <v>147</v>
      </c>
      <c r="X44" t="s">
        <v>276</v>
      </c>
      <c r="Y44" t="s">
        <v>149</v>
      </c>
      <c r="Z44" t="s">
        <v>150</v>
      </c>
      <c r="AA44" t="s">
        <v>151</v>
      </c>
      <c r="AB44" t="s">
        <v>152</v>
      </c>
      <c r="AC44" t="s">
        <v>153</v>
      </c>
      <c r="AD44" t="s">
        <v>154</v>
      </c>
      <c r="AE44" t="s">
        <v>155</v>
      </c>
      <c r="AF44" t="s">
        <v>156</v>
      </c>
      <c r="AG44" t="s">
        <v>157</v>
      </c>
      <c r="AH44" t="s">
        <v>158</v>
      </c>
      <c r="AI44" t="s">
        <v>159</v>
      </c>
      <c r="AJ44" t="s">
        <v>160</v>
      </c>
      <c r="AK44" t="s">
        <v>277</v>
      </c>
      <c r="AL44" t="s">
        <v>278</v>
      </c>
      <c r="AM44" t="s">
        <v>161</v>
      </c>
      <c r="AN44" t="s">
        <v>162</v>
      </c>
      <c r="AO44" t="s">
        <v>163</v>
      </c>
      <c r="AP44" t="s">
        <v>164</v>
      </c>
      <c r="AQ44" t="s">
        <v>165</v>
      </c>
      <c r="AR44" t="s">
        <v>166</v>
      </c>
      <c r="AS44" t="s">
        <v>167</v>
      </c>
      <c r="AT44" t="s">
        <v>279</v>
      </c>
      <c r="AU44" t="s">
        <v>280</v>
      </c>
      <c r="AV44" t="s">
        <v>281</v>
      </c>
      <c r="AW44" t="s">
        <v>198</v>
      </c>
      <c r="AX44" t="s">
        <v>198</v>
      </c>
      <c r="AY44" t="s">
        <v>198</v>
      </c>
      <c r="AZ44" t="s">
        <v>198</v>
      </c>
      <c r="BA44" t="s">
        <v>198</v>
      </c>
      <c r="BB44">
        <v>18.071846415641339</v>
      </c>
      <c r="BC44">
        <v>0.16517929269618339</v>
      </c>
      <c r="BD44">
        <v>11.393424011573529</v>
      </c>
      <c r="BE44">
        <v>17.454413769564511</v>
      </c>
      <c r="BF44">
        <v>41.745891595805197</v>
      </c>
      <c r="BG44">
        <v>30.791393997283301</v>
      </c>
      <c r="BH44">
        <v>14.803778516430519</v>
      </c>
      <c r="BI44">
        <v>4.7440078337529563</v>
      </c>
      <c r="BJ44">
        <v>5.8487965854956094</v>
      </c>
      <c r="BK44">
        <v>42.981459136688201</v>
      </c>
      <c r="BL44">
        <v>15.860353320809461</v>
      </c>
      <c r="BM44">
        <v>18.496339608211411</v>
      </c>
      <c r="BN44">
        <v>20.594582682277039</v>
      </c>
      <c r="BO44">
        <v>28.732548843372921</v>
      </c>
      <c r="BP44">
        <v>1.0660065734163771</v>
      </c>
      <c r="BQ44">
        <v>0</v>
      </c>
      <c r="BR44">
        <v>1.6360298751901521</v>
      </c>
      <c r="BS44">
        <v>32.907151660747623</v>
      </c>
      <c r="BT44">
        <v>14.371684455565569</v>
      </c>
      <c r="BU44">
        <v>13.668713493410991</v>
      </c>
      <c r="BV44">
        <v>25.954642708013271</v>
      </c>
      <c r="BW44">
        <v>8.0947641335725127</v>
      </c>
      <c r="BX44">
        <v>22.420353214237569</v>
      </c>
      <c r="BY44">
        <v>0</v>
      </c>
      <c r="BZ44">
        <v>0</v>
      </c>
      <c r="CA44">
        <v>0</v>
      </c>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row>
    <row r="45">
      <c r="A45" t="s">
        <v>600</v>
      </c>
      <c r="B45">
        <v>2005</v>
      </c>
      <c r="C45" t="s">
        <v>604</v>
      </c>
      <c r="D45">
        <v>25</v>
      </c>
      <c r="E45" t="s">
        <v>60</v>
      </c>
      <c r="F45" t="s">
        <v>58</v>
      </c>
      <c r="G45" t="s">
        <v>198</v>
      </c>
      <c r="H45"/>
      <c r="I45"/>
      <c r="J45"/>
      <c r="K45"/>
      <c r="L45"/>
      <c r="M45"/>
      <c r="N45"/>
      <c r="O45"/>
      <c r="P45"/>
      <c r="Q45"/>
      <c r="R45"/>
      <c r="S45"/>
      <c r="T45"/>
      <c r="U45"/>
      <c r="V45"/>
      <c r="W45" t="s">
        <v>147</v>
      </c>
      <c r="X45" t="s">
        <v>276</v>
      </c>
      <c r="Y45" t="s">
        <v>149</v>
      </c>
      <c r="Z45" t="s">
        <v>150</v>
      </c>
      <c r="AA45" t="s">
        <v>151</v>
      </c>
      <c r="AB45" t="s">
        <v>152</v>
      </c>
      <c r="AC45" t="s">
        <v>153</v>
      </c>
      <c r="AD45" t="s">
        <v>154</v>
      </c>
      <c r="AE45" t="s">
        <v>155</v>
      </c>
      <c r="AF45" t="s">
        <v>156</v>
      </c>
      <c r="AG45" t="s">
        <v>157</v>
      </c>
      <c r="AH45" t="s">
        <v>158</v>
      </c>
      <c r="AI45" t="s">
        <v>159</v>
      </c>
      <c r="AJ45" t="s">
        <v>160</v>
      </c>
      <c r="AK45" t="s">
        <v>277</v>
      </c>
      <c r="AL45" t="s">
        <v>278</v>
      </c>
      <c r="AM45" t="s">
        <v>161</v>
      </c>
      <c r="AN45" t="s">
        <v>162</v>
      </c>
      <c r="AO45" t="s">
        <v>163</v>
      </c>
      <c r="AP45" t="s">
        <v>164</v>
      </c>
      <c r="AQ45" t="s">
        <v>165</v>
      </c>
      <c r="AR45" t="s">
        <v>166</v>
      </c>
      <c r="AS45" t="s">
        <v>167</v>
      </c>
      <c r="AT45" t="s">
        <v>279</v>
      </c>
      <c r="AU45" t="s">
        <v>280</v>
      </c>
      <c r="AV45" t="s">
        <v>281</v>
      </c>
      <c r="AW45" t="s">
        <v>198</v>
      </c>
      <c r="AX45" t="s">
        <v>198</v>
      </c>
      <c r="AY45" t="s">
        <v>198</v>
      </c>
      <c r="AZ45" t="s">
        <v>198</v>
      </c>
      <c r="BA45" t="s">
        <v>198</v>
      </c>
      <c r="BB45">
        <v>50</v>
      </c>
      <c r="BC45">
        <v>50</v>
      </c>
      <c r="BD45">
        <v>50</v>
      </c>
      <c r="BE45">
        <v>50</v>
      </c>
      <c r="BF45">
        <v>50</v>
      </c>
      <c r="BG45">
        <v>50</v>
      </c>
      <c r="BH45">
        <v>50</v>
      </c>
      <c r="BI45">
        <v>50</v>
      </c>
      <c r="BJ45">
        <v>50</v>
      </c>
      <c r="BK45">
        <v>50</v>
      </c>
      <c r="BL45">
        <v>50</v>
      </c>
      <c r="BM45">
        <v>50</v>
      </c>
      <c r="BN45">
        <v>50</v>
      </c>
      <c r="BO45">
        <v>50</v>
      </c>
      <c r="BP45">
        <v>50</v>
      </c>
      <c r="BQ45">
        <v>50</v>
      </c>
      <c r="BR45">
        <v>50</v>
      </c>
      <c r="BS45">
        <v>50</v>
      </c>
      <c r="BT45">
        <v>50</v>
      </c>
      <c r="BU45">
        <v>50</v>
      </c>
      <c r="BV45">
        <v>50</v>
      </c>
      <c r="BW45">
        <v>50</v>
      </c>
      <c r="BX45">
        <v>50</v>
      </c>
      <c r="BY45">
        <v>50</v>
      </c>
      <c r="BZ45">
        <v>50</v>
      </c>
      <c r="CA45">
        <v>50</v>
      </c>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row>
    <row r="46">
      <c r="A46" t="s">
        <v>600</v>
      </c>
      <c r="B46">
        <v>2005</v>
      </c>
      <c r="C46" t="s">
        <v>604</v>
      </c>
      <c r="D46">
        <v>29</v>
      </c>
      <c r="E46" t="s">
        <v>57</v>
      </c>
      <c r="F46" t="s">
        <v>49</v>
      </c>
      <c r="G46" t="s">
        <v>619</v>
      </c>
      <c r="H46">
        <v>17.822668664215151</v>
      </c>
      <c r="I46">
        <v>17.153827160013339</v>
      </c>
      <c r="J46">
        <v>20.74618579646414</v>
      </c>
      <c r="K46">
        <v>37.897432146554301</v>
      </c>
      <c r="L46">
        <v>70.343120002701951</v>
      </c>
      <c r="M46">
        <v>43.741682883017589</v>
      </c>
      <c r="N46">
        <v>66.741190756382608</v>
      </c>
      <c r="O46">
        <v>69.330059672998203</v>
      </c>
      <c r="P46">
        <v>77.965127745213593</v>
      </c>
      <c r="Q46">
        <v>79.561382781556517</v>
      </c>
      <c r="R46">
        <v>17.806681359375059</v>
      </c>
      <c r="S46">
        <v>15.83587074865733</v>
      </c>
      <c r="T46">
        <v>15.90695030470555</v>
      </c>
      <c r="U46">
        <v>22.06192781151271</v>
      </c>
      <c r="V46">
        <v>37.734095509274873</v>
      </c>
      <c r="W46" t="s">
        <v>147</v>
      </c>
      <c r="X46" t="s">
        <v>276</v>
      </c>
      <c r="Y46" t="s">
        <v>149</v>
      </c>
      <c r="Z46" t="s">
        <v>150</v>
      </c>
      <c r="AA46" t="s">
        <v>151</v>
      </c>
      <c r="AB46" t="s">
        <v>152</v>
      </c>
      <c r="AC46" t="s">
        <v>153</v>
      </c>
      <c r="AD46" t="s">
        <v>154</v>
      </c>
      <c r="AE46" t="s">
        <v>155</v>
      </c>
      <c r="AF46" t="s">
        <v>156</v>
      </c>
      <c r="AG46" t="s">
        <v>157</v>
      </c>
      <c r="AH46" t="s">
        <v>158</v>
      </c>
      <c r="AI46" t="s">
        <v>159</v>
      </c>
      <c r="AJ46" t="s">
        <v>160</v>
      </c>
      <c r="AK46" t="s">
        <v>277</v>
      </c>
      <c r="AL46" t="s">
        <v>278</v>
      </c>
      <c r="AM46" t="s">
        <v>161</v>
      </c>
      <c r="AN46" t="s">
        <v>162</v>
      </c>
      <c r="AO46" t="s">
        <v>163</v>
      </c>
      <c r="AP46" t="s">
        <v>164</v>
      </c>
      <c r="AQ46" t="s">
        <v>165</v>
      </c>
      <c r="AR46" t="s">
        <v>166</v>
      </c>
      <c r="AS46" t="s">
        <v>167</v>
      </c>
      <c r="AT46" t="s">
        <v>279</v>
      </c>
      <c r="AU46" t="s">
        <v>280</v>
      </c>
      <c r="AV46" t="s">
        <v>281</v>
      </c>
      <c r="AW46" t="s">
        <v>198</v>
      </c>
      <c r="AX46" t="s">
        <v>198</v>
      </c>
      <c r="AY46" t="s">
        <v>198</v>
      </c>
      <c r="AZ46" t="s">
        <v>198</v>
      </c>
      <c r="BA46" t="s">
        <v>198</v>
      </c>
      <c r="BB46">
        <v>62.714178259275002</v>
      </c>
      <c r="BC46">
        <v>69.017309548528914</v>
      </c>
      <c r="BD46">
        <v>64.359677129000957</v>
      </c>
      <c r="BE46">
        <v>38.084224036676403</v>
      </c>
      <c r="BF46">
        <v>11.353219793551659</v>
      </c>
      <c r="BG46">
        <v>24.433369635785649</v>
      </c>
      <c r="BH46">
        <v>71.281550163473355</v>
      </c>
      <c r="BI46">
        <v>25.978585901379031</v>
      </c>
      <c r="BJ46">
        <v>26.252041412444779</v>
      </c>
      <c r="BK46">
        <v>18.20112165438319</v>
      </c>
      <c r="BL46">
        <v>28.523082186689539</v>
      </c>
      <c r="BM46">
        <v>30.53327782461875</v>
      </c>
      <c r="BN46">
        <v>29.5204421554382</v>
      </c>
      <c r="BO46">
        <v>23.39433590370383</v>
      </c>
      <c r="BP46">
        <v>61.486638564781487</v>
      </c>
      <c r="BQ46">
        <v>81.963564139661869</v>
      </c>
      <c r="BR46">
        <v>38.079172438620517</v>
      </c>
      <c r="BS46">
        <v>8.0955206376085176</v>
      </c>
      <c r="BT46">
        <v>17.356311087095079</v>
      </c>
      <c r="BU46">
        <v>9.5352025876059372</v>
      </c>
      <c r="BV46">
        <v>15.056674693718261</v>
      </c>
      <c r="BW46">
        <v>9.2377013722607604</v>
      </c>
      <c r="BX46">
        <v>43.126176903867787</v>
      </c>
      <c r="BY46">
        <v>87.547791870425641</v>
      </c>
      <c r="BZ46">
        <v>86.625126411525528</v>
      </c>
      <c r="CA46">
        <v>79.0338061527045</v>
      </c>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row>
    <row r="47">
      <c r="A47" t="s">
        <v>600</v>
      </c>
      <c r="B47">
        <v>2005</v>
      </c>
      <c r="C47" t="s">
        <v>604</v>
      </c>
      <c r="D47">
        <v>30</v>
      </c>
      <c r="E47" t="s">
        <v>57</v>
      </c>
      <c r="F47" t="s">
        <v>48</v>
      </c>
      <c r="G47" t="s">
        <v>198</v>
      </c>
      <c r="H47">
        <v>82.177331335784913</v>
      </c>
      <c r="I47">
        <v>82.846172839986437</v>
      </c>
      <c r="J47">
        <v>79.253814203535768</v>
      </c>
      <c r="K47">
        <v>62.102567853445201</v>
      </c>
      <c r="L47">
        <v>29.656879997297999</v>
      </c>
      <c r="M47">
        <v>56.258317116982241</v>
      </c>
      <c r="N47">
        <v>33.258809243617328</v>
      </c>
      <c r="O47">
        <v>30.669940327001822</v>
      </c>
      <c r="P47">
        <v>22.034872254786279</v>
      </c>
      <c r="Q47">
        <v>20.438617218443369</v>
      </c>
      <c r="R47">
        <v>82.193318640624923</v>
      </c>
      <c r="S47">
        <v>84.164129251342615</v>
      </c>
      <c r="T47">
        <v>84.09304969529444</v>
      </c>
      <c r="U47">
        <v>77.938072188487311</v>
      </c>
      <c r="V47">
        <v>62.265904490725028</v>
      </c>
      <c r="W47" t="s">
        <v>147</v>
      </c>
      <c r="X47" t="s">
        <v>276</v>
      </c>
      <c r="Y47" t="s">
        <v>149</v>
      </c>
      <c r="Z47" t="s">
        <v>150</v>
      </c>
      <c r="AA47" t="s">
        <v>151</v>
      </c>
      <c r="AB47" t="s">
        <v>152</v>
      </c>
      <c r="AC47" t="s">
        <v>153</v>
      </c>
      <c r="AD47" t="s">
        <v>154</v>
      </c>
      <c r="AE47" t="s">
        <v>155</v>
      </c>
      <c r="AF47" t="s">
        <v>156</v>
      </c>
      <c r="AG47" t="s">
        <v>157</v>
      </c>
      <c r="AH47" t="s">
        <v>158</v>
      </c>
      <c r="AI47" t="s">
        <v>159</v>
      </c>
      <c r="AJ47" t="s">
        <v>160</v>
      </c>
      <c r="AK47" t="s">
        <v>277</v>
      </c>
      <c r="AL47" t="s">
        <v>278</v>
      </c>
      <c r="AM47" t="s">
        <v>161</v>
      </c>
      <c r="AN47" t="s">
        <v>162</v>
      </c>
      <c r="AO47" t="s">
        <v>163</v>
      </c>
      <c r="AP47" t="s">
        <v>164</v>
      </c>
      <c r="AQ47" t="s">
        <v>165</v>
      </c>
      <c r="AR47" t="s">
        <v>166</v>
      </c>
      <c r="AS47" t="s">
        <v>167</v>
      </c>
      <c r="AT47" t="s">
        <v>279</v>
      </c>
      <c r="AU47" t="s">
        <v>280</v>
      </c>
      <c r="AV47" t="s">
        <v>281</v>
      </c>
      <c r="AW47" t="s">
        <v>198</v>
      </c>
      <c r="AX47" t="s">
        <v>198</v>
      </c>
      <c r="AY47" t="s">
        <v>198</v>
      </c>
      <c r="AZ47" t="s">
        <v>198</v>
      </c>
      <c r="BA47" t="s">
        <v>198</v>
      </c>
      <c r="BB47">
        <v>37.285821740725019</v>
      </c>
      <c r="BC47">
        <v>30.982690451471179</v>
      </c>
      <c r="BD47">
        <v>35.640322870999043</v>
      </c>
      <c r="BE47">
        <v>61.915775963323647</v>
      </c>
      <c r="BF47">
        <v>88.646780206448298</v>
      </c>
      <c r="BG47">
        <v>75.566630364214234</v>
      </c>
      <c r="BH47">
        <v>28.718449836526691</v>
      </c>
      <c r="BI47">
        <v>74.021414098621065</v>
      </c>
      <c r="BJ47">
        <v>73.747958587555175</v>
      </c>
      <c r="BK47">
        <v>81.798878345616856</v>
      </c>
      <c r="BL47">
        <v>71.476917813310294</v>
      </c>
      <c r="BM47">
        <v>69.466722175381278</v>
      </c>
      <c r="BN47">
        <v>70.479557844561825</v>
      </c>
      <c r="BO47">
        <v>76.605664096296195</v>
      </c>
      <c r="BP47">
        <v>38.513361435218521</v>
      </c>
      <c r="BQ47">
        <v>18.036435860338141</v>
      </c>
      <c r="BR47">
        <v>61.920827561379511</v>
      </c>
      <c r="BS47">
        <v>91.904479362391498</v>
      </c>
      <c r="BT47">
        <v>82.643688912905006</v>
      </c>
      <c r="BU47">
        <v>90.464797412394063</v>
      </c>
      <c r="BV47">
        <v>84.943325306281707</v>
      </c>
      <c r="BW47">
        <v>90.762298627739284</v>
      </c>
      <c r="BX47">
        <v>56.873823096132107</v>
      </c>
      <c r="BY47">
        <v>12.45220812957435</v>
      </c>
      <c r="BZ47">
        <v>13.37487358847453</v>
      </c>
      <c r="CA47">
        <v>20.966193847295479</v>
      </c>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row>
    <row r="48">
      <c r="A48" t="s">
        <v>600</v>
      </c>
      <c r="B48">
        <v>2005</v>
      </c>
      <c r="C48" t="s">
        <v>604</v>
      </c>
      <c r="D48">
        <v>31</v>
      </c>
      <c r="E48" t="s">
        <v>103</v>
      </c>
      <c r="F48" t="s">
        <v>49</v>
      </c>
      <c r="G48" t="s">
        <v>620</v>
      </c>
      <c r="H48">
        <v>0.33757124450404707</v>
      </c>
      <c r="I48">
        <v>0.31365767765314229</v>
      </c>
      <c r="J48">
        <v>1.496367570142036</v>
      </c>
      <c r="K48">
        <v>5.2131765497319487</v>
      </c>
      <c r="L48">
        <v>30.161001587281941</v>
      </c>
      <c r="M48">
        <v>3.04624235402092</v>
      </c>
      <c r="N48">
        <v>10.248863360300479</v>
      </c>
      <c r="O48">
        <v>17.233624794817359</v>
      </c>
      <c r="P48">
        <v>33.051333603065402</v>
      </c>
      <c r="Q48">
        <v>46.778768516270539</v>
      </c>
      <c r="R48">
        <v>0.21336374036441519</v>
      </c>
      <c r="S48">
        <v>0.44020278586361811</v>
      </c>
      <c r="T48">
        <v>0.61858448221802698</v>
      </c>
      <c r="U48">
        <v>1.7459352695504899</v>
      </c>
      <c r="V48">
        <v>11.578175409472481</v>
      </c>
      <c r="W48" t="s">
        <v>147</v>
      </c>
      <c r="X48" t="s">
        <v>276</v>
      </c>
      <c r="Y48" t="s">
        <v>149</v>
      </c>
      <c r="Z48" t="s">
        <v>150</v>
      </c>
      <c r="AA48" t="s">
        <v>151</v>
      </c>
      <c r="AB48" t="s">
        <v>152</v>
      </c>
      <c r="AC48" t="s">
        <v>153</v>
      </c>
      <c r="AD48" t="s">
        <v>154</v>
      </c>
      <c r="AE48" t="s">
        <v>155</v>
      </c>
      <c r="AF48" t="s">
        <v>156</v>
      </c>
      <c r="AG48" t="s">
        <v>157</v>
      </c>
      <c r="AH48" t="s">
        <v>158</v>
      </c>
      <c r="AI48" t="s">
        <v>159</v>
      </c>
      <c r="AJ48" t="s">
        <v>160</v>
      </c>
      <c r="AK48" t="s">
        <v>277</v>
      </c>
      <c r="AL48" t="s">
        <v>278</v>
      </c>
      <c r="AM48" t="s">
        <v>161</v>
      </c>
      <c r="AN48" t="s">
        <v>162</v>
      </c>
      <c r="AO48" t="s">
        <v>163</v>
      </c>
      <c r="AP48" t="s">
        <v>164</v>
      </c>
      <c r="AQ48" t="s">
        <v>165</v>
      </c>
      <c r="AR48" t="s">
        <v>166</v>
      </c>
      <c r="AS48" t="s">
        <v>167</v>
      </c>
      <c r="AT48" t="s">
        <v>279</v>
      </c>
      <c r="AU48" t="s">
        <v>280</v>
      </c>
      <c r="AV48" t="s">
        <v>281</v>
      </c>
      <c r="AW48" t="s">
        <v>198</v>
      </c>
      <c r="AX48" t="s">
        <v>198</v>
      </c>
      <c r="AY48" t="s">
        <v>198</v>
      </c>
      <c r="AZ48" t="s">
        <v>198</v>
      </c>
      <c r="BA48" t="s">
        <v>198</v>
      </c>
      <c r="BB48">
        <v>10.047429271546671</v>
      </c>
      <c r="BC48">
        <v>14.7406099009072</v>
      </c>
      <c r="BD48">
        <v>3.43785381413519</v>
      </c>
      <c r="BE48">
        <v>4.7319595217056563</v>
      </c>
      <c r="BF48">
        <v>0</v>
      </c>
      <c r="BG48">
        <v>6.837272169978009</v>
      </c>
      <c r="BH48">
        <v>25.849925225378239</v>
      </c>
      <c r="BI48">
        <v>5.1662619792032327</v>
      </c>
      <c r="BJ48">
        <v>2.9995110845739181</v>
      </c>
      <c r="BK48">
        <v>6.1850891616274186</v>
      </c>
      <c r="BL48">
        <v>5.129020198882416</v>
      </c>
      <c r="BM48">
        <v>13.07359623417689</v>
      </c>
      <c r="BN48">
        <v>3.1946324378065758</v>
      </c>
      <c r="BO48">
        <v>7.4562285031325102</v>
      </c>
      <c r="BP48">
        <v>23.11265774548087</v>
      </c>
      <c r="BQ48">
        <v>31.653088018998371</v>
      </c>
      <c r="BR48">
        <v>2.3145899995373349</v>
      </c>
      <c r="BS48">
        <v>1.138552920466837</v>
      </c>
      <c r="BT48">
        <v>0.46670070886325521</v>
      </c>
      <c r="BU48">
        <v>1.9995952947720681</v>
      </c>
      <c r="BV48">
        <v>1.774801141219829</v>
      </c>
      <c r="BW48">
        <v>4.0723635478967823</v>
      </c>
      <c r="BX48">
        <v>11.428858747398859</v>
      </c>
      <c r="BY48">
        <v>54.77216954803702</v>
      </c>
      <c r="BZ48">
        <v>36.478000625763237</v>
      </c>
      <c r="CA48">
        <v>22.640699231550609</v>
      </c>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row>
    <row r="49">
      <c r="A49" t="s">
        <v>600</v>
      </c>
      <c r="B49">
        <v>2005</v>
      </c>
      <c r="C49" t="s">
        <v>604</v>
      </c>
      <c r="D49">
        <v>32</v>
      </c>
      <c r="E49" t="s">
        <v>103</v>
      </c>
      <c r="F49" t="s">
        <v>48</v>
      </c>
      <c r="G49" t="s">
        <v>198</v>
      </c>
      <c r="H49">
        <v>99.66242875549591</v>
      </c>
      <c r="I49">
        <v>99.686342322346846</v>
      </c>
      <c r="J49">
        <v>98.503632429857859</v>
      </c>
      <c r="K49">
        <v>94.786823450267789</v>
      </c>
      <c r="L49">
        <v>69.838998412718084</v>
      </c>
      <c r="M49">
        <v>96.953757645979039</v>
      </c>
      <c r="N49">
        <v>89.751136639699453</v>
      </c>
      <c r="O49">
        <v>82.766375205182698</v>
      </c>
      <c r="P49">
        <v>66.94866639693447</v>
      </c>
      <c r="Q49">
        <v>53.221231483729312</v>
      </c>
      <c r="R49">
        <v>99.7866362596356</v>
      </c>
      <c r="S49">
        <v>99.55979721413641</v>
      </c>
      <c r="T49">
        <v>99.381415517781988</v>
      </c>
      <c r="U49">
        <v>98.254064730449514</v>
      </c>
      <c r="V49">
        <v>88.421824590527493</v>
      </c>
      <c r="W49" t="s">
        <v>147</v>
      </c>
      <c r="X49" t="s">
        <v>276</v>
      </c>
      <c r="Y49" t="s">
        <v>149</v>
      </c>
      <c r="Z49" t="s">
        <v>150</v>
      </c>
      <c r="AA49" t="s">
        <v>151</v>
      </c>
      <c r="AB49" t="s">
        <v>152</v>
      </c>
      <c r="AC49" t="s">
        <v>153</v>
      </c>
      <c r="AD49" t="s">
        <v>154</v>
      </c>
      <c r="AE49" t="s">
        <v>155</v>
      </c>
      <c r="AF49" t="s">
        <v>156</v>
      </c>
      <c r="AG49" t="s">
        <v>157</v>
      </c>
      <c r="AH49" t="s">
        <v>158</v>
      </c>
      <c r="AI49" t="s">
        <v>159</v>
      </c>
      <c r="AJ49" t="s">
        <v>160</v>
      </c>
      <c r="AK49" t="s">
        <v>277</v>
      </c>
      <c r="AL49" t="s">
        <v>278</v>
      </c>
      <c r="AM49" t="s">
        <v>161</v>
      </c>
      <c r="AN49" t="s">
        <v>162</v>
      </c>
      <c r="AO49" t="s">
        <v>163</v>
      </c>
      <c r="AP49" t="s">
        <v>164</v>
      </c>
      <c r="AQ49" t="s">
        <v>165</v>
      </c>
      <c r="AR49" t="s">
        <v>166</v>
      </c>
      <c r="AS49" t="s">
        <v>167</v>
      </c>
      <c r="AT49" t="s">
        <v>279</v>
      </c>
      <c r="AU49" t="s">
        <v>280</v>
      </c>
      <c r="AV49" t="s">
        <v>281</v>
      </c>
      <c r="AW49" t="s">
        <v>198</v>
      </c>
      <c r="AX49" t="s">
        <v>198</v>
      </c>
      <c r="AY49" t="s">
        <v>198</v>
      </c>
      <c r="AZ49" t="s">
        <v>198</v>
      </c>
      <c r="BA49" t="s">
        <v>198</v>
      </c>
      <c r="BB49">
        <v>89.95257072845331</v>
      </c>
      <c r="BC49">
        <v>85.259390099092883</v>
      </c>
      <c r="BD49">
        <v>96.56214618586489</v>
      </c>
      <c r="BE49">
        <v>95.268040478294324</v>
      </c>
      <c r="BF49">
        <v>100</v>
      </c>
      <c r="BG49">
        <v>93.162727830021907</v>
      </c>
      <c r="BH49">
        <v>74.150074774621714</v>
      </c>
      <c r="BI49">
        <v>94.833738020796801</v>
      </c>
      <c r="BJ49">
        <v>97.000488915426061</v>
      </c>
      <c r="BK49">
        <v>93.814910838372626</v>
      </c>
      <c r="BL49">
        <v>94.870979801117599</v>
      </c>
      <c r="BM49">
        <v>86.926403765823125</v>
      </c>
      <c r="BN49">
        <v>96.805367562193425</v>
      </c>
      <c r="BO49">
        <v>92.543771496867478</v>
      </c>
      <c r="BP49">
        <v>76.887342254519098</v>
      </c>
      <c r="BQ49">
        <v>68.346911981001639</v>
      </c>
      <c r="BR49">
        <v>97.685410000462667</v>
      </c>
      <c r="BS49">
        <v>98.861447079533178</v>
      </c>
      <c r="BT49">
        <v>99.533299291136728</v>
      </c>
      <c r="BU49">
        <v>98.000404705227922</v>
      </c>
      <c r="BV49">
        <v>98.225198858780189</v>
      </c>
      <c r="BW49">
        <v>95.927636452103215</v>
      </c>
      <c r="BX49">
        <v>88.571141252601166</v>
      </c>
      <c r="BY49">
        <v>45.227830451962937</v>
      </c>
      <c r="BZ49">
        <v>63.521999374236749</v>
      </c>
      <c r="CA49">
        <v>77.359300768449359</v>
      </c>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row>
    <row r="50">
      <c r="A50" t="s">
        <v>600</v>
      </c>
      <c r="B50">
        <v>2005</v>
      </c>
      <c r="C50" t="s">
        <v>604</v>
      </c>
      <c r="D50">
        <v>35</v>
      </c>
      <c r="E50" t="s">
        <v>55</v>
      </c>
      <c r="F50" t="s">
        <v>49</v>
      </c>
      <c r="G50" t="s">
        <v>198</v>
      </c>
      <c r="H50">
        <v>0.47546868401740799</v>
      </c>
      <c r="I50">
        <v>0.44669230749254019</v>
      </c>
      <c r="J50">
        <v>1.6175818894915539</v>
      </c>
      <c r="K50">
        <v>5.9862034471094461</v>
      </c>
      <c r="L50">
        <v>32.603215872466123</v>
      </c>
      <c r="M50">
        <v>3.5962697374918111</v>
      </c>
      <c r="N50">
        <v>12.022233991793501</v>
      </c>
      <c r="O50">
        <v>19.56590953553647</v>
      </c>
      <c r="P50">
        <v>36.516074219260027</v>
      </c>
      <c r="Q50">
        <v>50.187908892763609</v>
      </c>
      <c r="R50">
        <v>0.32971931743938993</v>
      </c>
      <c r="S50">
        <v>0.68187157950406918</v>
      </c>
      <c r="T50">
        <v>0.74480571751792768</v>
      </c>
      <c r="U50">
        <v>1.9757513963497451</v>
      </c>
      <c r="V50">
        <v>11.97703783356873</v>
      </c>
      <c r="W50" t="s">
        <v>147</v>
      </c>
      <c r="X50" t="s">
        <v>276</v>
      </c>
      <c r="Y50" t="s">
        <v>149</v>
      </c>
      <c r="Z50" t="s">
        <v>150</v>
      </c>
      <c r="AA50" t="s">
        <v>151</v>
      </c>
      <c r="AB50" t="s">
        <v>152</v>
      </c>
      <c r="AC50" t="s">
        <v>153</v>
      </c>
      <c r="AD50" t="s">
        <v>154</v>
      </c>
      <c r="AE50" t="s">
        <v>155</v>
      </c>
      <c r="AF50" t="s">
        <v>156</v>
      </c>
      <c r="AG50" t="s">
        <v>157</v>
      </c>
      <c r="AH50" t="s">
        <v>158</v>
      </c>
      <c r="AI50" t="s">
        <v>159</v>
      </c>
      <c r="AJ50" t="s">
        <v>160</v>
      </c>
      <c r="AK50" t="s">
        <v>277</v>
      </c>
      <c r="AL50" t="s">
        <v>278</v>
      </c>
      <c r="AM50" t="s">
        <v>161</v>
      </c>
      <c r="AN50" t="s">
        <v>162</v>
      </c>
      <c r="AO50" t="s">
        <v>163</v>
      </c>
      <c r="AP50" t="s">
        <v>164</v>
      </c>
      <c r="AQ50" t="s">
        <v>165</v>
      </c>
      <c r="AR50" t="s">
        <v>166</v>
      </c>
      <c r="AS50" t="s">
        <v>167</v>
      </c>
      <c r="AT50" t="s">
        <v>279</v>
      </c>
      <c r="AU50" t="s">
        <v>280</v>
      </c>
      <c r="AV50" t="s">
        <v>281</v>
      </c>
      <c r="AW50" t="s">
        <v>198</v>
      </c>
      <c r="AX50" t="s">
        <v>198</v>
      </c>
      <c r="AY50" t="s">
        <v>198</v>
      </c>
      <c r="AZ50" t="s">
        <v>198</v>
      </c>
      <c r="BA50" t="s">
        <v>198</v>
      </c>
      <c r="BB50">
        <v>10.047429271546671</v>
      </c>
      <c r="BC50">
        <v>20.862696763949209</v>
      </c>
      <c r="BD50">
        <v>4.2686286512076466</v>
      </c>
      <c r="BE50">
        <v>4.7319595217056563</v>
      </c>
      <c r="BF50">
        <v>0</v>
      </c>
      <c r="BG50">
        <v>6.837272169978009</v>
      </c>
      <c r="BH50">
        <v>25.849925225378239</v>
      </c>
      <c r="BI50">
        <v>5.4844583387671584</v>
      </c>
      <c r="BJ50">
        <v>2.9995110845739181</v>
      </c>
      <c r="BK50">
        <v>6.1850891616274186</v>
      </c>
      <c r="BL50">
        <v>5.129020198882416</v>
      </c>
      <c r="BM50">
        <v>14.179022866649911</v>
      </c>
      <c r="BN50">
        <v>3.5625592671134152</v>
      </c>
      <c r="BO50">
        <v>7.7418207163470116</v>
      </c>
      <c r="BP50">
        <v>23.11265774548087</v>
      </c>
      <c r="BQ50">
        <v>32.278012886382463</v>
      </c>
      <c r="BR50">
        <v>2.3680400253313021</v>
      </c>
      <c r="BS50">
        <v>1.678306545121631</v>
      </c>
      <c r="BT50">
        <v>0.46670070886325521</v>
      </c>
      <c r="BU50">
        <v>2.4851797821498081</v>
      </c>
      <c r="BV50">
        <v>2.9692506134207619</v>
      </c>
      <c r="BW50">
        <v>4.1302824329691523</v>
      </c>
      <c r="BX50">
        <v>11.79563510597459</v>
      </c>
      <c r="BY50">
        <v>54.77216954803702</v>
      </c>
      <c r="BZ50">
        <v>37.307358348524239</v>
      </c>
      <c r="CA50">
        <v>23.84789189901268</v>
      </c>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row>
    <row r="51">
      <c r="A51" t="s">
        <v>600</v>
      </c>
      <c r="B51">
        <v>2005</v>
      </c>
      <c r="C51" t="s">
        <v>604</v>
      </c>
      <c r="D51">
        <v>36</v>
      </c>
      <c r="E51" t="s">
        <v>55</v>
      </c>
      <c r="F51" t="s">
        <v>48</v>
      </c>
      <c r="G51" t="s">
        <v>198</v>
      </c>
      <c r="H51">
        <v>99.524531315982514</v>
      </c>
      <c r="I51">
        <v>99.553307692507403</v>
      </c>
      <c r="J51">
        <v>98.382418110508354</v>
      </c>
      <c r="K51">
        <v>94.01379655289027</v>
      </c>
      <c r="L51">
        <v>67.396784127533905</v>
      </c>
      <c r="M51">
        <v>96.403730262508162</v>
      </c>
      <c r="N51">
        <v>87.977766008206487</v>
      </c>
      <c r="O51">
        <v>80.43409046446358</v>
      </c>
      <c r="P51">
        <v>63.483925780739838</v>
      </c>
      <c r="Q51">
        <v>49.81209110723627</v>
      </c>
      <c r="R51">
        <v>99.67028068256063</v>
      </c>
      <c r="S51">
        <v>99.318128420495952</v>
      </c>
      <c r="T51">
        <v>99.25519428248208</v>
      </c>
      <c r="U51">
        <v>98.02424860365025</v>
      </c>
      <c r="V51">
        <v>88.022962166431228</v>
      </c>
      <c r="W51" t="s">
        <v>147</v>
      </c>
      <c r="X51" t="s">
        <v>276</v>
      </c>
      <c r="Y51" t="s">
        <v>149</v>
      </c>
      <c r="Z51" t="s">
        <v>150</v>
      </c>
      <c r="AA51" t="s">
        <v>151</v>
      </c>
      <c r="AB51" t="s">
        <v>152</v>
      </c>
      <c r="AC51" t="s">
        <v>153</v>
      </c>
      <c r="AD51" t="s">
        <v>154</v>
      </c>
      <c r="AE51" t="s">
        <v>155</v>
      </c>
      <c r="AF51" t="s">
        <v>156</v>
      </c>
      <c r="AG51" t="s">
        <v>157</v>
      </c>
      <c r="AH51" t="s">
        <v>158</v>
      </c>
      <c r="AI51" t="s">
        <v>159</v>
      </c>
      <c r="AJ51" t="s">
        <v>160</v>
      </c>
      <c r="AK51" t="s">
        <v>277</v>
      </c>
      <c r="AL51" t="s">
        <v>278</v>
      </c>
      <c r="AM51" t="s">
        <v>161</v>
      </c>
      <c r="AN51" t="s">
        <v>162</v>
      </c>
      <c r="AO51" t="s">
        <v>163</v>
      </c>
      <c r="AP51" t="s">
        <v>164</v>
      </c>
      <c r="AQ51" t="s">
        <v>165</v>
      </c>
      <c r="AR51" t="s">
        <v>166</v>
      </c>
      <c r="AS51" t="s">
        <v>167</v>
      </c>
      <c r="AT51" t="s">
        <v>279</v>
      </c>
      <c r="AU51" t="s">
        <v>280</v>
      </c>
      <c r="AV51" t="s">
        <v>281</v>
      </c>
      <c r="AW51" t="s">
        <v>198</v>
      </c>
      <c r="AX51" t="s">
        <v>198</v>
      </c>
      <c r="AY51" t="s">
        <v>198</v>
      </c>
      <c r="AZ51" t="s">
        <v>198</v>
      </c>
      <c r="BA51" t="s">
        <v>198</v>
      </c>
      <c r="BB51">
        <v>89.95257072845331</v>
      </c>
      <c r="BC51">
        <v>79.137303236050883</v>
      </c>
      <c r="BD51">
        <v>95.73137134879245</v>
      </c>
      <c r="BE51">
        <v>95.268040478294324</v>
      </c>
      <c r="BF51">
        <v>100</v>
      </c>
      <c r="BG51">
        <v>93.162727830021907</v>
      </c>
      <c r="BH51">
        <v>74.150074774621714</v>
      </c>
      <c r="BI51">
        <v>94.515541661232874</v>
      </c>
      <c r="BJ51">
        <v>97.000488915426061</v>
      </c>
      <c r="BK51">
        <v>93.814910838372626</v>
      </c>
      <c r="BL51">
        <v>94.870979801117599</v>
      </c>
      <c r="BM51">
        <v>85.820977133350112</v>
      </c>
      <c r="BN51">
        <v>96.437440732886586</v>
      </c>
      <c r="BO51">
        <v>92.258179283652964</v>
      </c>
      <c r="BP51">
        <v>76.887342254519098</v>
      </c>
      <c r="BQ51">
        <v>67.721987113617558</v>
      </c>
      <c r="BR51">
        <v>97.631959974668703</v>
      </c>
      <c r="BS51">
        <v>98.321693454878385</v>
      </c>
      <c r="BT51">
        <v>99.533299291136728</v>
      </c>
      <c r="BU51">
        <v>97.514820217850172</v>
      </c>
      <c r="BV51">
        <v>97.030749386579245</v>
      </c>
      <c r="BW51">
        <v>95.869717567030847</v>
      </c>
      <c r="BX51">
        <v>88.204364894025417</v>
      </c>
      <c r="BY51">
        <v>45.227830451962937</v>
      </c>
      <c r="BZ51">
        <v>62.692641651475768</v>
      </c>
      <c r="CA51">
        <v>76.152108100987292</v>
      </c>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row>
    <row r="52">
      <c r="A52" t="s">
        <v>600</v>
      </c>
      <c r="B52">
        <v>2005</v>
      </c>
      <c r="C52" t="s">
        <v>604</v>
      </c>
      <c r="D52">
        <v>41</v>
      </c>
      <c r="E52" t="s">
        <v>56</v>
      </c>
      <c r="F52" t="s">
        <v>49</v>
      </c>
      <c r="G52" t="s">
        <v>198</v>
      </c>
      <c r="H52">
        <v>37.731466701396528</v>
      </c>
      <c r="I52">
        <v>36.888065414864442</v>
      </c>
      <c r="J52">
        <v>29.601084418324302</v>
      </c>
      <c r="K52">
        <v>20.628886682791059</v>
      </c>
      <c r="L52">
        <v>5.926911093262933</v>
      </c>
      <c r="M52">
        <v>20.212316922819699</v>
      </c>
      <c r="N52">
        <v>9.8207708571688137</v>
      </c>
      <c r="O52">
        <v>4.4585829976355082</v>
      </c>
      <c r="P52">
        <v>3.0057724485531132</v>
      </c>
      <c r="Q52">
        <v>2.9345299260220479</v>
      </c>
      <c r="R52">
        <v>38.347839375611947</v>
      </c>
      <c r="S52">
        <v>38.127307196762203</v>
      </c>
      <c r="T52">
        <v>33.160058444436117</v>
      </c>
      <c r="U52">
        <v>29.602365327808069</v>
      </c>
      <c r="V52">
        <v>20.00967008596886</v>
      </c>
      <c r="W52" t="s">
        <v>147</v>
      </c>
      <c r="X52" t="s">
        <v>276</v>
      </c>
      <c r="Y52" t="s">
        <v>149</v>
      </c>
      <c r="Z52" t="s">
        <v>150</v>
      </c>
      <c r="AA52" t="s">
        <v>151</v>
      </c>
      <c r="AB52" t="s">
        <v>152</v>
      </c>
      <c r="AC52" t="s">
        <v>153</v>
      </c>
      <c r="AD52" t="s">
        <v>154</v>
      </c>
      <c r="AE52" t="s">
        <v>155</v>
      </c>
      <c r="AF52" t="s">
        <v>156</v>
      </c>
      <c r="AG52" t="s">
        <v>157</v>
      </c>
      <c r="AH52" t="s">
        <v>158</v>
      </c>
      <c r="AI52" t="s">
        <v>159</v>
      </c>
      <c r="AJ52" t="s">
        <v>160</v>
      </c>
      <c r="AK52" t="s">
        <v>277</v>
      </c>
      <c r="AL52" t="s">
        <v>278</v>
      </c>
      <c r="AM52" t="s">
        <v>161</v>
      </c>
      <c r="AN52" t="s">
        <v>162</v>
      </c>
      <c r="AO52" t="s">
        <v>163</v>
      </c>
      <c r="AP52" t="s">
        <v>164</v>
      </c>
      <c r="AQ52" t="s">
        <v>165</v>
      </c>
      <c r="AR52" t="s">
        <v>166</v>
      </c>
      <c r="AS52" t="s">
        <v>167</v>
      </c>
      <c r="AT52" t="s">
        <v>279</v>
      </c>
      <c r="AU52" t="s">
        <v>280</v>
      </c>
      <c r="AV52" t="s">
        <v>281</v>
      </c>
      <c r="AW52" t="s">
        <v>198</v>
      </c>
      <c r="AX52" t="s">
        <v>198</v>
      </c>
      <c r="AY52" t="s">
        <v>198</v>
      </c>
      <c r="AZ52" t="s">
        <v>198</v>
      </c>
      <c r="BA52" t="s">
        <v>198</v>
      </c>
      <c r="BB52">
        <v>33.669330019284388</v>
      </c>
      <c r="BC52">
        <v>2.8574847567566111</v>
      </c>
      <c r="BD52">
        <v>29.015094349818561</v>
      </c>
      <c r="BE52">
        <v>27.468159570127089</v>
      </c>
      <c r="BF52">
        <v>31.02460240629604</v>
      </c>
      <c r="BG52">
        <v>26.7372462556329</v>
      </c>
      <c r="BH52">
        <v>11.36975592088967</v>
      </c>
      <c r="BI52">
        <v>36.23499277473708</v>
      </c>
      <c r="BJ52">
        <v>52.156516764938843</v>
      </c>
      <c r="BK52">
        <v>12.982902388408471</v>
      </c>
      <c r="BL52">
        <v>26.576433687222359</v>
      </c>
      <c r="BM52">
        <v>21.252712272492939</v>
      </c>
      <c r="BN52">
        <v>56.933193773795367</v>
      </c>
      <c r="BO52">
        <v>37.712450904302493</v>
      </c>
      <c r="BP52">
        <v>7.4252737010589929</v>
      </c>
      <c r="BQ52">
        <v>1.2235108097233389</v>
      </c>
      <c r="BR52">
        <v>29.74274837220814</v>
      </c>
      <c r="BS52">
        <v>30.068335535457319</v>
      </c>
      <c r="BT52">
        <v>20.776426473176091</v>
      </c>
      <c r="BU52">
        <v>18.513909050698171</v>
      </c>
      <c r="BV52">
        <v>34.868271428273623</v>
      </c>
      <c r="BW52">
        <v>30.49933362078551</v>
      </c>
      <c r="BX52">
        <v>25.242326673368751</v>
      </c>
      <c r="BY52">
        <v>2.5917451794885058</v>
      </c>
      <c r="BZ52">
        <v>4.558836953159318</v>
      </c>
      <c r="CA52">
        <v>5.603246893988949</v>
      </c>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row>
    <row r="53">
      <c r="A53" t="s">
        <v>600</v>
      </c>
      <c r="B53">
        <v>2005</v>
      </c>
      <c r="C53" t="s">
        <v>604</v>
      </c>
      <c r="D53">
        <v>42</v>
      </c>
      <c r="E53" t="s">
        <v>56</v>
      </c>
      <c r="F53" t="s">
        <v>48</v>
      </c>
      <c r="G53" t="s">
        <v>626</v>
      </c>
      <c r="H53">
        <v>62.268533298603472</v>
      </c>
      <c r="I53">
        <v>63.111934585135167</v>
      </c>
      <c r="J53">
        <v>70.398915581675652</v>
      </c>
      <c r="K53">
        <v>79.371113317208525</v>
      </c>
      <c r="L53">
        <v>94.073088906737013</v>
      </c>
      <c r="M53">
        <v>79.78768307718012</v>
      </c>
      <c r="N53">
        <v>90.179229142831204</v>
      </c>
      <c r="O53">
        <v>95.541417002364526</v>
      </c>
      <c r="P53">
        <v>96.994227551446926</v>
      </c>
      <c r="Q53">
        <v>97.065470073977906</v>
      </c>
      <c r="R53">
        <v>61.652160624388117</v>
      </c>
      <c r="S53">
        <v>61.872692803237562</v>
      </c>
      <c r="T53">
        <v>66.839941555563897</v>
      </c>
      <c r="U53">
        <v>70.397634672192012</v>
      </c>
      <c r="V53">
        <v>79.990329914031108</v>
      </c>
      <c r="W53" t="s">
        <v>147</v>
      </c>
      <c r="X53" t="s">
        <v>276</v>
      </c>
      <c r="Y53" t="s">
        <v>149</v>
      </c>
      <c r="Z53" t="s">
        <v>150</v>
      </c>
      <c r="AA53" t="s">
        <v>151</v>
      </c>
      <c r="AB53" t="s">
        <v>152</v>
      </c>
      <c r="AC53" t="s">
        <v>153</v>
      </c>
      <c r="AD53" t="s">
        <v>154</v>
      </c>
      <c r="AE53" t="s">
        <v>155</v>
      </c>
      <c r="AF53" t="s">
        <v>156</v>
      </c>
      <c r="AG53" t="s">
        <v>157</v>
      </c>
      <c r="AH53" t="s">
        <v>158</v>
      </c>
      <c r="AI53" t="s">
        <v>159</v>
      </c>
      <c r="AJ53" t="s">
        <v>160</v>
      </c>
      <c r="AK53" t="s">
        <v>277</v>
      </c>
      <c r="AL53" t="s">
        <v>278</v>
      </c>
      <c r="AM53" t="s">
        <v>161</v>
      </c>
      <c r="AN53" t="s">
        <v>162</v>
      </c>
      <c r="AO53" t="s">
        <v>163</v>
      </c>
      <c r="AP53" t="s">
        <v>164</v>
      </c>
      <c r="AQ53" t="s">
        <v>165</v>
      </c>
      <c r="AR53" t="s">
        <v>166</v>
      </c>
      <c r="AS53" t="s">
        <v>167</v>
      </c>
      <c r="AT53" t="s">
        <v>279</v>
      </c>
      <c r="AU53" t="s">
        <v>280</v>
      </c>
      <c r="AV53" t="s">
        <v>281</v>
      </c>
      <c r="AW53" t="s">
        <v>198</v>
      </c>
      <c r="AX53" t="s">
        <v>198</v>
      </c>
      <c r="AY53" t="s">
        <v>198</v>
      </c>
      <c r="AZ53" t="s">
        <v>198</v>
      </c>
      <c r="BA53" t="s">
        <v>198</v>
      </c>
      <c r="BB53">
        <v>66.330669980715626</v>
      </c>
      <c r="BC53">
        <v>97.142515243243395</v>
      </c>
      <c r="BD53">
        <v>70.984905650181432</v>
      </c>
      <c r="BE53">
        <v>72.531840429872915</v>
      </c>
      <c r="BF53">
        <v>68.975397593703931</v>
      </c>
      <c r="BG53">
        <v>73.262753744367046</v>
      </c>
      <c r="BH53">
        <v>88.630244079110312</v>
      </c>
      <c r="BI53">
        <v>63.765007225263027</v>
      </c>
      <c r="BJ53">
        <v>47.843483235061143</v>
      </c>
      <c r="BK53">
        <v>87.01709761159151</v>
      </c>
      <c r="BL53">
        <v>73.423566312777538</v>
      </c>
      <c r="BM53">
        <v>78.747287727507128</v>
      </c>
      <c r="BN53">
        <v>43.066806226204683</v>
      </c>
      <c r="BO53">
        <v>62.287549095697528</v>
      </c>
      <c r="BP53">
        <v>92.57472629894103</v>
      </c>
      <c r="BQ53">
        <v>98.776489190276678</v>
      </c>
      <c r="BR53">
        <v>70.257251627791931</v>
      </c>
      <c r="BS53">
        <v>69.931664464542663</v>
      </c>
      <c r="BT53">
        <v>79.223573526823998</v>
      </c>
      <c r="BU53">
        <v>81.486090949301811</v>
      </c>
      <c r="BV53">
        <v>65.13172857172637</v>
      </c>
      <c r="BW53">
        <v>69.500666379214536</v>
      </c>
      <c r="BX53">
        <v>74.75767332663122</v>
      </c>
      <c r="BY53">
        <v>97.408254820511459</v>
      </c>
      <c r="BZ53">
        <v>95.441163046840742</v>
      </c>
      <c r="CA53">
        <v>94.396753106011062</v>
      </c>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row>
    <row r="54">
      <c r="A54" t="s">
        <v>600</v>
      </c>
      <c r="B54">
        <v>2005</v>
      </c>
      <c r="C54" t="s">
        <v>604</v>
      </c>
      <c r="D54">
        <v>58</v>
      </c>
      <c r="E54" t="s">
        <v>169</v>
      </c>
      <c r="F54" t="s">
        <v>170</v>
      </c>
      <c r="G54" t="s">
        <v>198</v>
      </c>
      <c r="H54">
        <v>0.025850453614248099</v>
      </c>
      <c r="I54">
        <v>0.042465763273690699</v>
      </c>
      <c r="J54">
        <v>0.28618578472817402</v>
      </c>
      <c r="K54">
        <v>1.673523126616459</v>
      </c>
      <c r="L54">
        <v>18.117970219620521</v>
      </c>
      <c r="M54">
        <v>0.21303057997845631</v>
      </c>
      <c r="N54">
        <v>5.5781220791293089</v>
      </c>
      <c r="O54">
        <v>8.7877002531191426</v>
      </c>
      <c r="P54">
        <v>18.993856771970609</v>
      </c>
      <c r="Q54">
        <v>34.524518278833092</v>
      </c>
      <c r="R54">
        <v>0.014327515749900301</v>
      </c>
      <c r="S54">
        <v>0.015199403412944601</v>
      </c>
      <c r="T54">
        <v>0.15575853042866661</v>
      </c>
      <c r="U54">
        <v>0.38681976146496022</v>
      </c>
      <c r="V54">
        <v>4.487528060436512</v>
      </c>
      <c r="W54" t="s">
        <v>147</v>
      </c>
      <c r="X54" t="s">
        <v>276</v>
      </c>
      <c r="Y54" t="s">
        <v>149</v>
      </c>
      <c r="Z54" t="s">
        <v>150</v>
      </c>
      <c r="AA54" t="s">
        <v>151</v>
      </c>
      <c r="AB54" t="s">
        <v>152</v>
      </c>
      <c r="AC54" t="s">
        <v>153</v>
      </c>
      <c r="AD54" t="s">
        <v>154</v>
      </c>
      <c r="AE54" t="s">
        <v>155</v>
      </c>
      <c r="AF54" t="s">
        <v>156</v>
      </c>
      <c r="AG54" t="s">
        <v>157</v>
      </c>
      <c r="AH54" t="s">
        <v>158</v>
      </c>
      <c r="AI54" t="s">
        <v>159</v>
      </c>
      <c r="AJ54" t="s">
        <v>160</v>
      </c>
      <c r="AK54" t="s">
        <v>277</v>
      </c>
      <c r="AL54" t="s">
        <v>278</v>
      </c>
      <c r="AM54" t="s">
        <v>161</v>
      </c>
      <c r="AN54" t="s">
        <v>162</v>
      </c>
      <c r="AO54" t="s">
        <v>163</v>
      </c>
      <c r="AP54" t="s">
        <v>164</v>
      </c>
      <c r="AQ54" t="s">
        <v>165</v>
      </c>
      <c r="AR54" t="s">
        <v>166</v>
      </c>
      <c r="AS54" t="s">
        <v>167</v>
      </c>
      <c r="AT54" t="s">
        <v>279</v>
      </c>
      <c r="AU54" t="s">
        <v>280</v>
      </c>
      <c r="AV54" t="s">
        <v>281</v>
      </c>
      <c r="AW54" t="s">
        <v>198</v>
      </c>
      <c r="AX54" t="s">
        <v>198</v>
      </c>
      <c r="AY54" t="s">
        <v>198</v>
      </c>
      <c r="AZ54" t="s">
        <v>198</v>
      </c>
      <c r="BA54" t="s">
        <v>198</v>
      </c>
      <c r="BB54">
        <v>1.0286981583560031</v>
      </c>
      <c r="BC54">
        <v>12.869802045206329</v>
      </c>
      <c r="BD54">
        <v>2.251425382501671</v>
      </c>
      <c r="BE54">
        <v>3.021651507431923</v>
      </c>
      <c r="BF54">
        <v>0</v>
      </c>
      <c r="BG54">
        <v>2.8719485848671189</v>
      </c>
      <c r="BH54">
        <v>8.7336236299969912</v>
      </c>
      <c r="BI54">
        <v>3.375835940187033</v>
      </c>
      <c r="BJ54">
        <v>0.38962256552280472</v>
      </c>
      <c r="BK54">
        <v>1.721579318274516</v>
      </c>
      <c r="BL54">
        <v>3.345876198527185</v>
      </c>
      <c r="BM54">
        <v>5.0086054375311369</v>
      </c>
      <c r="BN54">
        <v>0.74532294481628314</v>
      </c>
      <c r="BO54">
        <v>2.739936335474682</v>
      </c>
      <c r="BP54">
        <v>16.760728354968631</v>
      </c>
      <c r="BQ54">
        <v>20.113822077877639</v>
      </c>
      <c r="BR54">
        <v>1.0578309756711359</v>
      </c>
      <c r="BS54">
        <v>1.138552920466837</v>
      </c>
      <c r="BT54">
        <v>0.2333503544316276</v>
      </c>
      <c r="BU54">
        <v>0</v>
      </c>
      <c r="BV54">
        <v>1.4473644846098741</v>
      </c>
      <c r="BW54">
        <v>2.373420624677721</v>
      </c>
      <c r="BX54">
        <v>6.542666875568445</v>
      </c>
      <c r="BY54">
        <v>50.402951608643029</v>
      </c>
      <c r="BZ54">
        <v>22.994589189326469</v>
      </c>
      <c r="CA54">
        <v>14.09283854117843</v>
      </c>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row>
    <row r="55">
      <c r="A55" t="s">
        <v>600</v>
      </c>
      <c r="B55">
        <v>2005</v>
      </c>
      <c r="C55" t="s">
        <v>604</v>
      </c>
      <c r="D55">
        <v>59</v>
      </c>
      <c r="E55" t="s">
        <v>169</v>
      </c>
      <c r="F55" t="s">
        <v>171</v>
      </c>
      <c r="G55" t="s">
        <v>198</v>
      </c>
      <c r="H55">
        <v>0.31173935199404812</v>
      </c>
      <c r="I55">
        <v>0.27119191437945162</v>
      </c>
      <c r="J55">
        <v>1.210181785413861</v>
      </c>
      <c r="K55">
        <v>3.5400514010023958</v>
      </c>
      <c r="L55">
        <v>12.043031367661399</v>
      </c>
      <c r="M55">
        <v>2.833211774042466</v>
      </c>
      <c r="N55">
        <v>4.6707412811711748</v>
      </c>
      <c r="O55">
        <v>8.4459245416982025</v>
      </c>
      <c r="P55">
        <v>14.057476831094821</v>
      </c>
      <c r="Q55">
        <v>12.25425023743742</v>
      </c>
      <c r="R55">
        <v>0.19903622461451501</v>
      </c>
      <c r="S55">
        <v>0.42503540977717241</v>
      </c>
      <c r="T55">
        <v>0.46282595178936042</v>
      </c>
      <c r="U55">
        <v>1.3591155080855299</v>
      </c>
      <c r="V55">
        <v>7.0918088666070886</v>
      </c>
      <c r="W55" t="s">
        <v>147</v>
      </c>
      <c r="X55" t="s">
        <v>276</v>
      </c>
      <c r="Y55" t="s">
        <v>149</v>
      </c>
      <c r="Z55" t="s">
        <v>150</v>
      </c>
      <c r="AA55" t="s">
        <v>151</v>
      </c>
      <c r="AB55" t="s">
        <v>152</v>
      </c>
      <c r="AC55" t="s">
        <v>153</v>
      </c>
      <c r="AD55" t="s">
        <v>154</v>
      </c>
      <c r="AE55" t="s">
        <v>155</v>
      </c>
      <c r="AF55" t="s">
        <v>156</v>
      </c>
      <c r="AG55" t="s">
        <v>157</v>
      </c>
      <c r="AH55" t="s">
        <v>158</v>
      </c>
      <c r="AI55" t="s">
        <v>159</v>
      </c>
      <c r="AJ55" t="s">
        <v>160</v>
      </c>
      <c r="AK55" t="s">
        <v>277</v>
      </c>
      <c r="AL55" t="s">
        <v>278</v>
      </c>
      <c r="AM55" t="s">
        <v>161</v>
      </c>
      <c r="AN55" t="s">
        <v>162</v>
      </c>
      <c r="AO55" t="s">
        <v>163</v>
      </c>
      <c r="AP55" t="s">
        <v>164</v>
      </c>
      <c r="AQ55" t="s">
        <v>165</v>
      </c>
      <c r="AR55" t="s">
        <v>166</v>
      </c>
      <c r="AS55" t="s">
        <v>167</v>
      </c>
      <c r="AT55" t="s">
        <v>279</v>
      </c>
      <c r="AU55" t="s">
        <v>280</v>
      </c>
      <c r="AV55" t="s">
        <v>281</v>
      </c>
      <c r="AW55" t="s">
        <v>198</v>
      </c>
      <c r="AX55" t="s">
        <v>198</v>
      </c>
      <c r="AY55" t="s">
        <v>198</v>
      </c>
      <c r="AZ55" t="s">
        <v>198</v>
      </c>
      <c r="BA55" t="s">
        <v>198</v>
      </c>
      <c r="BB55">
        <v>9.0187311131906629</v>
      </c>
      <c r="BC55">
        <v>1.870807855700872</v>
      </c>
      <c r="BD55">
        <v>1.186428431633519</v>
      </c>
      <c r="BE55">
        <v>1.710308014273733</v>
      </c>
      <c r="BF55">
        <v>0</v>
      </c>
      <c r="BG55">
        <v>3.965323585110891</v>
      </c>
      <c r="BH55">
        <v>17.116301595381248</v>
      </c>
      <c r="BI55">
        <v>1.7904260390161999</v>
      </c>
      <c r="BJ55">
        <v>2.609888519051113</v>
      </c>
      <c r="BK55">
        <v>4.4635098433529032</v>
      </c>
      <c r="BL55">
        <v>1.7831440003552319</v>
      </c>
      <c r="BM55">
        <v>8.0649907966457448</v>
      </c>
      <c r="BN55">
        <v>2.4493094929902921</v>
      </c>
      <c r="BO55">
        <v>4.7162921676578309</v>
      </c>
      <c r="BP55">
        <v>6.4666801288961153</v>
      </c>
      <c r="BQ55">
        <v>11.539265941120719</v>
      </c>
      <c r="BR55">
        <v>1.2567590238661981</v>
      </c>
      <c r="BS55">
        <v>0</v>
      </c>
      <c r="BT55">
        <v>0.2333503544316276</v>
      </c>
      <c r="BU55">
        <v>1.9995952947720681</v>
      </c>
      <c r="BV55">
        <v>0.32743665660995552</v>
      </c>
      <c r="BW55">
        <v>1.6989429232190629</v>
      </c>
      <c r="BX55">
        <v>4.8861918718304214</v>
      </c>
      <c r="BY55">
        <v>4.3692179393940167</v>
      </c>
      <c r="BZ55">
        <v>13.483411436436789</v>
      </c>
      <c r="CA55">
        <v>8.5478606903721825</v>
      </c>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row>
    <row r="56">
      <c r="A56" t="s">
        <v>600</v>
      </c>
      <c r="B56">
        <v>2005</v>
      </c>
      <c r="C56" t="s">
        <v>604</v>
      </c>
      <c r="D56">
        <v>60</v>
      </c>
      <c r="E56" t="s">
        <v>169</v>
      </c>
      <c r="F56" t="s">
        <v>172</v>
      </c>
      <c r="G56" t="s">
        <v>198</v>
      </c>
      <c r="H56">
        <v>14.74890606275417</v>
      </c>
      <c r="I56">
        <v>13.65272790570428</v>
      </c>
      <c r="J56">
        <v>15.42710666948089</v>
      </c>
      <c r="K56">
        <v>21.413142995422</v>
      </c>
      <c r="L56">
        <v>11.64311156266927</v>
      </c>
      <c r="M56">
        <v>23.81868160076133</v>
      </c>
      <c r="N56">
        <v>22.953511358786169</v>
      </c>
      <c r="O56">
        <v>12.196971365041721</v>
      </c>
      <c r="P56">
        <v>7.6469637954443312</v>
      </c>
      <c r="Q56">
        <v>6.4092995769823773</v>
      </c>
      <c r="R56">
        <v>15.309150924048581</v>
      </c>
      <c r="S56">
        <v>13.538096706419431</v>
      </c>
      <c r="T56">
        <v>12.52263996404181</v>
      </c>
      <c r="U56">
        <v>16.642987729340891</v>
      </c>
      <c r="V56">
        <v>20.08305036926274</v>
      </c>
      <c r="W56" t="s">
        <v>147</v>
      </c>
      <c r="X56" t="s">
        <v>276</v>
      </c>
      <c r="Y56" t="s">
        <v>149</v>
      </c>
      <c r="Z56" t="s">
        <v>150</v>
      </c>
      <c r="AA56" t="s">
        <v>151</v>
      </c>
      <c r="AB56" t="s">
        <v>152</v>
      </c>
      <c r="AC56" t="s">
        <v>153</v>
      </c>
      <c r="AD56" t="s">
        <v>154</v>
      </c>
      <c r="AE56" t="s">
        <v>155</v>
      </c>
      <c r="AF56" t="s">
        <v>156</v>
      </c>
      <c r="AG56" t="s">
        <v>157</v>
      </c>
      <c r="AH56" t="s">
        <v>158</v>
      </c>
      <c r="AI56" t="s">
        <v>159</v>
      </c>
      <c r="AJ56" t="s">
        <v>160</v>
      </c>
      <c r="AK56" t="s">
        <v>277</v>
      </c>
      <c r="AL56" t="s">
        <v>278</v>
      </c>
      <c r="AM56" t="s">
        <v>161</v>
      </c>
      <c r="AN56" t="s">
        <v>162</v>
      </c>
      <c r="AO56" t="s">
        <v>163</v>
      </c>
      <c r="AP56" t="s">
        <v>164</v>
      </c>
      <c r="AQ56" t="s">
        <v>165</v>
      </c>
      <c r="AR56" t="s">
        <v>166</v>
      </c>
      <c r="AS56" t="s">
        <v>167</v>
      </c>
      <c r="AT56" t="s">
        <v>279</v>
      </c>
      <c r="AU56" t="s">
        <v>280</v>
      </c>
      <c r="AV56" t="s">
        <v>281</v>
      </c>
      <c r="AW56" t="s">
        <v>198</v>
      </c>
      <c r="AX56" t="s">
        <v>198</v>
      </c>
      <c r="AY56" t="s">
        <v>198</v>
      </c>
      <c r="AZ56" t="s">
        <v>198</v>
      </c>
      <c r="BA56" t="s">
        <v>198</v>
      </c>
      <c r="BB56">
        <v>34.630842003191013</v>
      </c>
      <c r="BC56">
        <v>5.9351584750451023</v>
      </c>
      <c r="BD56">
        <v>51.951477893882569</v>
      </c>
      <c r="BE56">
        <v>26.624382450469621</v>
      </c>
      <c r="BF56">
        <v>11.133188670371119</v>
      </c>
      <c r="BG56">
        <v>9.2924386675540127</v>
      </c>
      <c r="BH56">
        <v>19.586034106124501</v>
      </c>
      <c r="BI56">
        <v>16.408116196542</v>
      </c>
      <c r="BJ56">
        <v>19.89575879034518</v>
      </c>
      <c r="BK56">
        <v>0.66300195150263763</v>
      </c>
      <c r="BL56">
        <v>19.17821755874111</v>
      </c>
      <c r="BM56">
        <v>12.51594730347203</v>
      </c>
      <c r="BN56">
        <v>20.186808206694131</v>
      </c>
      <c r="BO56">
        <v>9.8801008107974404</v>
      </c>
      <c r="BP56">
        <v>29.61493038003406</v>
      </c>
      <c r="BQ56">
        <v>42.414032690258573</v>
      </c>
      <c r="BR56">
        <v>18.257955317602271</v>
      </c>
      <c r="BS56">
        <v>6.4390976633895498</v>
      </c>
      <c r="BT56">
        <v>14.005988807155211</v>
      </c>
      <c r="BU56">
        <v>5.4110503627281936</v>
      </c>
      <c r="BV56">
        <v>10.51809806374569</v>
      </c>
      <c r="BW56">
        <v>0.54830217464343756</v>
      </c>
      <c r="BX56">
        <v>23.71594305074203</v>
      </c>
      <c r="BY56">
        <v>21.114977002765951</v>
      </c>
      <c r="BZ56">
        <v>42.164737011315978</v>
      </c>
      <c r="CA56">
        <v>49.952527554568533</v>
      </c>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row>
    <row r="57">
      <c r="A57" t="s">
        <v>600</v>
      </c>
      <c r="B57">
        <v>2005</v>
      </c>
      <c r="C57" t="s">
        <v>604</v>
      </c>
      <c r="D57">
        <v>61</v>
      </c>
      <c r="E57" t="s">
        <v>169</v>
      </c>
      <c r="F57" t="s">
        <v>282</v>
      </c>
      <c r="G57" t="s">
        <v>198</v>
      </c>
      <c r="H57">
        <v>2.7371527620567369</v>
      </c>
      <c r="I57">
        <v>3.1874415766559059</v>
      </c>
      <c r="J57">
        <v>3.8227115568411918</v>
      </c>
      <c r="K57">
        <v>11.273607742482501</v>
      </c>
      <c r="L57">
        <v>28.53900685275087</v>
      </c>
      <c r="M57">
        <v>16.876758928235311</v>
      </c>
      <c r="N57">
        <v>33.538816037295902</v>
      </c>
      <c r="O57">
        <v>39.899463513139168</v>
      </c>
      <c r="P57">
        <v>37.266830346703827</v>
      </c>
      <c r="Q57">
        <v>26.37331468830358</v>
      </c>
      <c r="R57">
        <v>2.2841666949620589</v>
      </c>
      <c r="S57">
        <v>1.8586913812356931</v>
      </c>
      <c r="T57">
        <v>2.765725858445732</v>
      </c>
      <c r="U57">
        <v>3.6730048126213419</v>
      </c>
      <c r="V57">
        <v>6.0754936811804567</v>
      </c>
      <c r="W57" t="s">
        <v>147</v>
      </c>
      <c r="X57" t="s">
        <v>276</v>
      </c>
      <c r="Y57" t="s">
        <v>149</v>
      </c>
      <c r="Z57" t="s">
        <v>150</v>
      </c>
      <c r="AA57" t="s">
        <v>151</v>
      </c>
      <c r="AB57" t="s">
        <v>152</v>
      </c>
      <c r="AC57" t="s">
        <v>153</v>
      </c>
      <c r="AD57" t="s">
        <v>154</v>
      </c>
      <c r="AE57" t="s">
        <v>155</v>
      </c>
      <c r="AF57" t="s">
        <v>156</v>
      </c>
      <c r="AG57" t="s">
        <v>157</v>
      </c>
      <c r="AH57" t="s">
        <v>158</v>
      </c>
      <c r="AI57" t="s">
        <v>159</v>
      </c>
      <c r="AJ57" t="s">
        <v>160</v>
      </c>
      <c r="AK57" t="s">
        <v>277</v>
      </c>
      <c r="AL57" t="s">
        <v>278</v>
      </c>
      <c r="AM57" t="s">
        <v>161</v>
      </c>
      <c r="AN57" t="s">
        <v>162</v>
      </c>
      <c r="AO57" t="s">
        <v>163</v>
      </c>
      <c r="AP57" t="s">
        <v>164</v>
      </c>
      <c r="AQ57" t="s">
        <v>165</v>
      </c>
      <c r="AR57" t="s">
        <v>166</v>
      </c>
      <c r="AS57" t="s">
        <v>167</v>
      </c>
      <c r="AT57" t="s">
        <v>279</v>
      </c>
      <c r="AU57" t="s">
        <v>280</v>
      </c>
      <c r="AV57" t="s">
        <v>281</v>
      </c>
      <c r="AW57" t="s">
        <v>198</v>
      </c>
      <c r="AX57" t="s">
        <v>198</v>
      </c>
      <c r="AY57" t="s">
        <v>198</v>
      </c>
      <c r="AZ57" t="s">
        <v>198</v>
      </c>
      <c r="BA57" t="s">
        <v>198</v>
      </c>
      <c r="BB57">
        <v>18.03590698453738</v>
      </c>
      <c r="BC57">
        <v>48.341541172576648</v>
      </c>
      <c r="BD57">
        <v>8.9703454209832412</v>
      </c>
      <c r="BE57">
        <v>6.7278820645010926</v>
      </c>
      <c r="BF57">
        <v>0.2200311231805456</v>
      </c>
      <c r="BG57">
        <v>8.3036587982536236</v>
      </c>
      <c r="BH57">
        <v>25.8455908319706</v>
      </c>
      <c r="BI57">
        <v>4.404207725633789</v>
      </c>
      <c r="BJ57">
        <v>3.3567715375256659</v>
      </c>
      <c r="BK57">
        <v>11.35303054125313</v>
      </c>
      <c r="BL57">
        <v>4.2158444290660224</v>
      </c>
      <c r="BM57">
        <v>4.9437342869698258</v>
      </c>
      <c r="BN57">
        <v>6.1390015109374998</v>
      </c>
      <c r="BO57">
        <v>6.0580065897738784</v>
      </c>
      <c r="BP57">
        <v>8.9495712647915084</v>
      </c>
      <c r="BQ57">
        <v>7.8964434304049131</v>
      </c>
      <c r="BR57">
        <v>17.5066271214809</v>
      </c>
      <c r="BS57">
        <v>0.5178700537521328</v>
      </c>
      <c r="BT57">
        <v>2.8836215710766049</v>
      </c>
      <c r="BU57">
        <v>2.124556930105677</v>
      </c>
      <c r="BV57">
        <v>2.7637754887527368</v>
      </c>
      <c r="BW57">
        <v>4.6170356497205374</v>
      </c>
      <c r="BX57">
        <v>7.9813751057269204</v>
      </c>
      <c r="BY57">
        <v>11.660645319622651</v>
      </c>
      <c r="BZ57">
        <v>7.9823887744462922</v>
      </c>
      <c r="CA57">
        <v>6.4405793665852693</v>
      </c>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row>
    <row r="58">
      <c r="A58" t="s">
        <v>600</v>
      </c>
      <c r="B58">
        <v>2005</v>
      </c>
      <c r="C58" t="s">
        <v>604</v>
      </c>
      <c r="D58">
        <v>62</v>
      </c>
      <c r="E58" t="s">
        <v>169</v>
      </c>
      <c r="F58" t="s">
        <v>283</v>
      </c>
      <c r="G58" t="s">
        <v>198</v>
      </c>
      <c r="H58">
        <v>0</v>
      </c>
      <c r="I58">
        <v>0.072337561864443498</v>
      </c>
      <c r="J58">
        <v>0</v>
      </c>
      <c r="K58">
        <v>0.126881350186483</v>
      </c>
      <c r="L58">
        <v>0.46074740613191201</v>
      </c>
      <c r="M58">
        <v>0.10082283391340099</v>
      </c>
      <c r="N58">
        <v>0.42796400340220908</v>
      </c>
      <c r="O58">
        <v>0.50200753734252201</v>
      </c>
      <c r="P58">
        <v>0.1194314273991119</v>
      </c>
      <c r="Q58">
        <v>1.270069422609595</v>
      </c>
      <c r="R58">
        <v>0</v>
      </c>
      <c r="S58">
        <v>0.095882546061485996</v>
      </c>
      <c r="T58">
        <v>0</v>
      </c>
      <c r="U58">
        <v>0</v>
      </c>
      <c r="V58">
        <v>0.011039425024500799</v>
      </c>
      <c r="W58" t="s">
        <v>147</v>
      </c>
      <c r="X58" t="s">
        <v>276</v>
      </c>
      <c r="Y58" t="s">
        <v>149</v>
      </c>
      <c r="Z58" t="s">
        <v>150</v>
      </c>
      <c r="AA58" t="s">
        <v>151</v>
      </c>
      <c r="AB58" t="s">
        <v>152</v>
      </c>
      <c r="AC58" t="s">
        <v>153</v>
      </c>
      <c r="AD58" t="s">
        <v>154</v>
      </c>
      <c r="AE58" t="s">
        <v>155</v>
      </c>
      <c r="AF58" t="s">
        <v>156</v>
      </c>
      <c r="AG58" t="s">
        <v>157</v>
      </c>
      <c r="AH58" t="s">
        <v>158</v>
      </c>
      <c r="AI58" t="s">
        <v>159</v>
      </c>
      <c r="AJ58" t="s">
        <v>160</v>
      </c>
      <c r="AK58" t="s">
        <v>277</v>
      </c>
      <c r="AL58" t="s">
        <v>278</v>
      </c>
      <c r="AM58" t="s">
        <v>161</v>
      </c>
      <c r="AN58" t="s">
        <v>162</v>
      </c>
      <c r="AO58" t="s">
        <v>163</v>
      </c>
      <c r="AP58" t="s">
        <v>164</v>
      </c>
      <c r="AQ58" t="s">
        <v>165</v>
      </c>
      <c r="AR58" t="s">
        <v>166</v>
      </c>
      <c r="AS58" t="s">
        <v>167</v>
      </c>
      <c r="AT58" t="s">
        <v>279</v>
      </c>
      <c r="AU58" t="s">
        <v>280</v>
      </c>
      <c r="AV58" t="s">
        <v>281</v>
      </c>
      <c r="AW58" t="s">
        <v>198</v>
      </c>
      <c r="AX58" t="s">
        <v>198</v>
      </c>
      <c r="AY58" t="s">
        <v>198</v>
      </c>
      <c r="AZ58" t="s">
        <v>198</v>
      </c>
      <c r="BA58" t="s">
        <v>198</v>
      </c>
      <c r="BB58">
        <v>0.0604696104670066</v>
      </c>
      <c r="BC58">
        <v>0.54507559536107641</v>
      </c>
      <c r="BD58">
        <v>0</v>
      </c>
      <c r="BE58">
        <v>0</v>
      </c>
      <c r="BF58">
        <v>0</v>
      </c>
      <c r="BG58">
        <v>0</v>
      </c>
      <c r="BH58">
        <v>0</v>
      </c>
      <c r="BI58">
        <v>0</v>
      </c>
      <c r="BJ58">
        <v>0</v>
      </c>
      <c r="BK58">
        <v>0.15197940295541329</v>
      </c>
      <c r="BL58">
        <v>0.27740259036764342</v>
      </c>
      <c r="BM58">
        <v>0</v>
      </c>
      <c r="BN58">
        <v>0.43581834762925797</v>
      </c>
      <c r="BO58">
        <v>0</v>
      </c>
      <c r="BP58">
        <v>0.33914248320492002</v>
      </c>
      <c r="BQ58">
        <v>0.1400104077422164</v>
      </c>
      <c r="BR58">
        <v>0</v>
      </c>
      <c r="BS58">
        <v>0.1528398671140645</v>
      </c>
      <c r="BT58">
        <v>0</v>
      </c>
      <c r="BU58">
        <v>0.21721176436784581</v>
      </c>
      <c r="BV58">
        <v>0</v>
      </c>
      <c r="BW58">
        <v>0.46335108057896057</v>
      </c>
      <c r="BX58">
        <v>0</v>
      </c>
      <c r="BY58">
        <v>0</v>
      </c>
      <c r="BZ58">
        <v>0</v>
      </c>
      <c r="CA58">
        <v>0.2117474755717981</v>
      </c>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row>
    <row r="59">
      <c r="A59" t="s">
        <v>600</v>
      </c>
      <c r="B59">
        <v>2005</v>
      </c>
      <c r="C59" t="s">
        <v>604</v>
      </c>
      <c r="D59">
        <v>63</v>
      </c>
      <c r="E59" t="s">
        <v>169</v>
      </c>
      <c r="F59" t="s">
        <v>284</v>
      </c>
      <c r="G59" t="s">
        <v>198</v>
      </c>
      <c r="H59">
        <v>1.107916901163283</v>
      </c>
      <c r="I59">
        <v>0.81029367739657476</v>
      </c>
      <c r="J59">
        <v>0.43262211365481013</v>
      </c>
      <c r="K59">
        <v>1.200471078820833</v>
      </c>
      <c r="L59">
        <v>0.43988092993274158</v>
      </c>
      <c r="M59">
        <v>0.026824359916123801</v>
      </c>
      <c r="N59">
        <v>0.2397644089988655</v>
      </c>
      <c r="O59">
        <v>0.49862073767083848</v>
      </c>
      <c r="P59">
        <v>0.69798872164154147</v>
      </c>
      <c r="Q59">
        <v>0.37482812941234012</v>
      </c>
      <c r="R59">
        <v>1.333022212846515</v>
      </c>
      <c r="S59">
        <v>0.4646620908233462</v>
      </c>
      <c r="T59">
        <v>0.85336564405356763</v>
      </c>
      <c r="U59">
        <v>1.120866086188909</v>
      </c>
      <c r="V59">
        <v>0.89487628685368248</v>
      </c>
      <c r="W59" t="s">
        <v>147</v>
      </c>
      <c r="X59" t="s">
        <v>276</v>
      </c>
      <c r="Y59" t="s">
        <v>149</v>
      </c>
      <c r="Z59" t="s">
        <v>150</v>
      </c>
      <c r="AA59" t="s">
        <v>151</v>
      </c>
      <c r="AB59" t="s">
        <v>152</v>
      </c>
      <c r="AC59" t="s">
        <v>153</v>
      </c>
      <c r="AD59" t="s">
        <v>154</v>
      </c>
      <c r="AE59" t="s">
        <v>155</v>
      </c>
      <c r="AF59" t="s">
        <v>156</v>
      </c>
      <c r="AG59" t="s">
        <v>157</v>
      </c>
      <c r="AH59" t="s">
        <v>158</v>
      </c>
      <c r="AI59" t="s">
        <v>159</v>
      </c>
      <c r="AJ59" t="s">
        <v>160</v>
      </c>
      <c r="AK59" t="s">
        <v>277</v>
      </c>
      <c r="AL59" t="s">
        <v>278</v>
      </c>
      <c r="AM59" t="s">
        <v>161</v>
      </c>
      <c r="AN59" t="s">
        <v>162</v>
      </c>
      <c r="AO59" t="s">
        <v>163</v>
      </c>
      <c r="AP59" t="s">
        <v>164</v>
      </c>
      <c r="AQ59" t="s">
        <v>165</v>
      </c>
      <c r="AR59" t="s">
        <v>166</v>
      </c>
      <c r="AS59" t="s">
        <v>167</v>
      </c>
      <c r="AT59" t="s">
        <v>279</v>
      </c>
      <c r="AU59" t="s">
        <v>280</v>
      </c>
      <c r="AV59" t="s">
        <v>281</v>
      </c>
      <c r="AW59" t="s">
        <v>198</v>
      </c>
      <c r="AX59" t="s">
        <v>198</v>
      </c>
      <c r="AY59" t="s">
        <v>198</v>
      </c>
      <c r="AZ59" t="s">
        <v>198</v>
      </c>
      <c r="BA59" t="s">
        <v>198</v>
      </c>
      <c r="BB59">
        <v>0.36281766280203992</v>
      </c>
      <c r="BC59">
        <v>0.065067421420534094</v>
      </c>
      <c r="BD59">
        <v>0</v>
      </c>
      <c r="BE59">
        <v>0</v>
      </c>
      <c r="BF59">
        <v>0</v>
      </c>
      <c r="BG59">
        <v>0.65296961382390917</v>
      </c>
      <c r="BH59">
        <v>0</v>
      </c>
      <c r="BI59">
        <v>1.1283972915621281</v>
      </c>
      <c r="BJ59">
        <v>0.1412958278811573</v>
      </c>
      <c r="BK59">
        <v>0.18756957786070561</v>
      </c>
      <c r="BL59">
        <v>1.1631183310491131</v>
      </c>
      <c r="BM59">
        <v>0.94093461495108588</v>
      </c>
      <c r="BN59">
        <v>1.8116107341834871</v>
      </c>
      <c r="BO59">
        <v>0.47610956885211642</v>
      </c>
      <c r="BP59">
        <v>0.74298124706147717</v>
      </c>
      <c r="BQ59">
        <v>1.3929513861981779</v>
      </c>
      <c r="BR59">
        <v>0.81306795812140664</v>
      </c>
      <c r="BS59">
        <v>0.15937906785721809</v>
      </c>
      <c r="BT59">
        <v>0.41169169843289422</v>
      </c>
      <c r="BU59">
        <v>2.5541614174182401</v>
      </c>
      <c r="BV59">
        <v>0</v>
      </c>
      <c r="BW59">
        <v>3.7676412701116249</v>
      </c>
      <c r="BX59">
        <v>0.4276108670865304</v>
      </c>
      <c r="BY59">
        <v>0.062810437255201995</v>
      </c>
      <c r="BZ59">
        <v>1.1217990751271221</v>
      </c>
      <c r="CA59">
        <v>0.62091207216683575</v>
      </c>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row>
    <row r="60">
      <c r="A60" t="s">
        <v>600</v>
      </c>
      <c r="B60">
        <v>2005</v>
      </c>
      <c r="C60" t="s">
        <v>604</v>
      </c>
      <c r="D60">
        <v>64</v>
      </c>
      <c r="E60" t="s">
        <v>169</v>
      </c>
      <c r="F60" t="s">
        <v>285</v>
      </c>
      <c r="G60" t="s">
        <v>198</v>
      </c>
      <c r="H60">
        <v>36.849960676600602</v>
      </c>
      <c r="I60">
        <v>34.762957584049097</v>
      </c>
      <c r="J60">
        <v>26.600929331083371</v>
      </c>
      <c r="K60">
        <v>20.631216653970551</v>
      </c>
      <c r="L60">
        <v>4.5430006253701727</v>
      </c>
      <c r="M60">
        <v>15.817624106419251</v>
      </c>
      <c r="N60">
        <v>5.0549101443296971</v>
      </c>
      <c r="O60">
        <v>2.8419714869567301</v>
      </c>
      <c r="P60">
        <v>1.3963690957952271</v>
      </c>
      <c r="Q60">
        <v>0.35969730746447071</v>
      </c>
      <c r="R60">
        <v>37.265547045497733</v>
      </c>
      <c r="S60">
        <v>36.160661096157973</v>
      </c>
      <c r="T60">
        <v>31.16788332901783</v>
      </c>
      <c r="U60">
        <v>30.35425123766208</v>
      </c>
      <c r="V60">
        <v>19.32958256735218</v>
      </c>
      <c r="W60" t="s">
        <v>147</v>
      </c>
      <c r="X60" t="s">
        <v>276</v>
      </c>
      <c r="Y60" t="s">
        <v>149</v>
      </c>
      <c r="Z60" t="s">
        <v>150</v>
      </c>
      <c r="AA60" t="s">
        <v>151</v>
      </c>
      <c r="AB60" t="s">
        <v>152</v>
      </c>
      <c r="AC60" t="s">
        <v>153</v>
      </c>
      <c r="AD60" t="s">
        <v>154</v>
      </c>
      <c r="AE60" t="s">
        <v>155</v>
      </c>
      <c r="AF60" t="s">
        <v>156</v>
      </c>
      <c r="AG60" t="s">
        <v>157</v>
      </c>
      <c r="AH60" t="s">
        <v>158</v>
      </c>
      <c r="AI60" t="s">
        <v>159</v>
      </c>
      <c r="AJ60" t="s">
        <v>160</v>
      </c>
      <c r="AK60" t="s">
        <v>277</v>
      </c>
      <c r="AL60" t="s">
        <v>278</v>
      </c>
      <c r="AM60" t="s">
        <v>161</v>
      </c>
      <c r="AN60" t="s">
        <v>162</v>
      </c>
      <c r="AO60" t="s">
        <v>163</v>
      </c>
      <c r="AP60" t="s">
        <v>164</v>
      </c>
      <c r="AQ60" t="s">
        <v>165</v>
      </c>
      <c r="AR60" t="s">
        <v>166</v>
      </c>
      <c r="AS60" t="s">
        <v>167</v>
      </c>
      <c r="AT60" t="s">
        <v>279</v>
      </c>
      <c r="AU60" t="s">
        <v>280</v>
      </c>
      <c r="AV60" t="s">
        <v>281</v>
      </c>
      <c r="AW60" t="s">
        <v>198</v>
      </c>
      <c r="AX60" t="s">
        <v>198</v>
      </c>
      <c r="AY60" t="s">
        <v>198</v>
      </c>
      <c r="AZ60" t="s">
        <v>198</v>
      </c>
      <c r="BA60" t="s">
        <v>198</v>
      </c>
      <c r="BB60">
        <v>10.6798292437139</v>
      </c>
      <c r="BC60">
        <v>4.253473001665375</v>
      </c>
      <c r="BD60">
        <v>6.7620541343236988</v>
      </c>
      <c r="BE60">
        <v>23.996984590332609</v>
      </c>
      <c r="BF60">
        <v>10.1339834747799</v>
      </c>
      <c r="BG60">
        <v>10.34563537228701</v>
      </c>
      <c r="BH60">
        <v>3.6874358927725139</v>
      </c>
      <c r="BI60">
        <v>48.692986232423671</v>
      </c>
      <c r="BJ60">
        <v>40.640535385854562</v>
      </c>
      <c r="BK60">
        <v>32.337004030334498</v>
      </c>
      <c r="BL60">
        <v>43.540803388968911</v>
      </c>
      <c r="BM60">
        <v>18.13739429682823</v>
      </c>
      <c r="BN60">
        <v>40.095518612892057</v>
      </c>
      <c r="BO60">
        <v>28.221327847583879</v>
      </c>
      <c r="BP60">
        <v>33.465472884858713</v>
      </c>
      <c r="BQ60">
        <v>14.502611823349049</v>
      </c>
      <c r="BR60">
        <v>48.064036814121323</v>
      </c>
      <c r="BS60">
        <v>19.713578676811661</v>
      </c>
      <c r="BT60">
        <v>24.036645260578119</v>
      </c>
      <c r="BU60">
        <v>27.70467226324519</v>
      </c>
      <c r="BV60">
        <v>22.800517510086738</v>
      </c>
      <c r="BW60">
        <v>64.188667709007845</v>
      </c>
      <c r="BX60">
        <v>20.33588664398706</v>
      </c>
      <c r="BY60">
        <v>6.9309872450134762</v>
      </c>
      <c r="BZ60">
        <v>9.4311694956659373</v>
      </c>
      <c r="CA60">
        <v>19.32069811034134</v>
      </c>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row>
    <row r="61">
      <c r="A61" t="s">
        <v>600</v>
      </c>
      <c r="B61">
        <v>2005</v>
      </c>
      <c r="C61" t="s">
        <v>604</v>
      </c>
      <c r="D61">
        <v>65</v>
      </c>
      <c r="E61" t="s">
        <v>169</v>
      </c>
      <c r="F61" t="s">
        <v>286</v>
      </c>
      <c r="G61" t="s">
        <v>198</v>
      </c>
      <c r="H61">
        <v>1.709289206097439</v>
      </c>
      <c r="I61">
        <v>2.3024166200771901</v>
      </c>
      <c r="J61">
        <v>0.94620630380578052</v>
      </c>
      <c r="K61">
        <v>0.86436120003850025</v>
      </c>
      <c r="L61">
        <v>1.162595388266455</v>
      </c>
      <c r="M61">
        <v>2.9244976880974409</v>
      </c>
      <c r="N61">
        <v>2.4391088880440011</v>
      </c>
      <c r="O61">
        <v>1.7499382215339061</v>
      </c>
      <c r="P61">
        <v>0.74103648738957806</v>
      </c>
      <c r="Q61">
        <v>1.411052984442839</v>
      </c>
      <c r="R61">
        <v>1.3968259557738181</v>
      </c>
      <c r="S61">
        <v>2.7608735053880911</v>
      </c>
      <c r="T61">
        <v>1.1970762905383461</v>
      </c>
      <c r="U61">
        <v>0.53658457423458794</v>
      </c>
      <c r="V61">
        <v>0.38904672048151723</v>
      </c>
      <c r="W61" t="s">
        <v>147</v>
      </c>
      <c r="X61" t="s">
        <v>276</v>
      </c>
      <c r="Y61" t="s">
        <v>149</v>
      </c>
      <c r="Z61" t="s">
        <v>150</v>
      </c>
      <c r="AA61" t="s">
        <v>151</v>
      </c>
      <c r="AB61" t="s">
        <v>152</v>
      </c>
      <c r="AC61" t="s">
        <v>153</v>
      </c>
      <c r="AD61" t="s">
        <v>154</v>
      </c>
      <c r="AE61" t="s">
        <v>155</v>
      </c>
      <c r="AF61" t="s">
        <v>156</v>
      </c>
      <c r="AG61" t="s">
        <v>157</v>
      </c>
      <c r="AH61" t="s">
        <v>158</v>
      </c>
      <c r="AI61" t="s">
        <v>159</v>
      </c>
      <c r="AJ61" t="s">
        <v>160</v>
      </c>
      <c r="AK61" t="s">
        <v>277</v>
      </c>
      <c r="AL61" t="s">
        <v>278</v>
      </c>
      <c r="AM61" t="s">
        <v>161</v>
      </c>
      <c r="AN61" t="s">
        <v>162</v>
      </c>
      <c r="AO61" t="s">
        <v>163</v>
      </c>
      <c r="AP61" t="s">
        <v>164</v>
      </c>
      <c r="AQ61" t="s">
        <v>165</v>
      </c>
      <c r="AR61" t="s">
        <v>166</v>
      </c>
      <c r="AS61" t="s">
        <v>167</v>
      </c>
      <c r="AT61" t="s">
        <v>279</v>
      </c>
      <c r="AU61" t="s">
        <v>280</v>
      </c>
      <c r="AV61" t="s">
        <v>281</v>
      </c>
      <c r="AW61" t="s">
        <v>198</v>
      </c>
      <c r="AX61" t="s">
        <v>198</v>
      </c>
      <c r="AY61" t="s">
        <v>198</v>
      </c>
      <c r="AZ61" t="s">
        <v>198</v>
      </c>
      <c r="BA61" t="s">
        <v>198</v>
      </c>
      <c r="BB61">
        <v>0.47088289018360791</v>
      </c>
      <c r="BC61">
        <v>1.9928313444534771</v>
      </c>
      <c r="BD61">
        <v>0.068810410645076203</v>
      </c>
      <c r="BE61">
        <v>0.65050815676249574</v>
      </c>
      <c r="BF61">
        <v>0.24191664436280749</v>
      </c>
      <c r="BG61">
        <v>4.8972721036793194</v>
      </c>
      <c r="BH61">
        <v>0.55200222681898037</v>
      </c>
      <c r="BI61">
        <v>0.91279942301646499</v>
      </c>
      <c r="BJ61">
        <v>2.5133980012472859</v>
      </c>
      <c r="BK61">
        <v>0.25329900492568891</v>
      </c>
      <c r="BL61">
        <v>0.45513325997573989</v>
      </c>
      <c r="BM61">
        <v>0.40609784824401329</v>
      </c>
      <c r="BN61">
        <v>1.780597265952985</v>
      </c>
      <c r="BO61">
        <v>0.44142769407773569</v>
      </c>
      <c r="BP61">
        <v>0.25008345263589937</v>
      </c>
      <c r="BQ61">
        <v>0.30979309202988592</v>
      </c>
      <c r="BR61">
        <v>0.72406898266596642</v>
      </c>
      <c r="BS61">
        <v>0</v>
      </c>
      <c r="BT61">
        <v>0.058646148780548801</v>
      </c>
      <c r="BU61">
        <v>3.3285196619705339</v>
      </c>
      <c r="BV61">
        <v>0.76155092303994476</v>
      </c>
      <c r="BW61">
        <v>5.9289142024982571</v>
      </c>
      <c r="BX61">
        <v>0.46867460376679032</v>
      </c>
      <c r="BY61">
        <v>0.6304071899128405</v>
      </c>
      <c r="BZ61">
        <v>1.7457886272698071</v>
      </c>
      <c r="CA61">
        <v>0</v>
      </c>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row>
    <row r="62">
      <c r="A62" t="s">
        <v>600</v>
      </c>
      <c r="B62">
        <v>2005</v>
      </c>
      <c r="C62" t="s">
        <v>604</v>
      </c>
      <c r="D62">
        <v>66</v>
      </c>
      <c r="E62" t="s">
        <v>169</v>
      </c>
      <c r="F62" t="s">
        <v>287</v>
      </c>
      <c r="G62" t="s">
        <v>198</v>
      </c>
      <c r="H62">
        <v>0</v>
      </c>
      <c r="I62">
        <v>0</v>
      </c>
      <c r="J62">
        <v>0</v>
      </c>
      <c r="K62">
        <v>0.013691194009233101</v>
      </c>
      <c r="L62">
        <v>0.6416375939797474</v>
      </c>
      <c r="M62">
        <v>0</v>
      </c>
      <c r="N62">
        <v>0.46872543002898942</v>
      </c>
      <c r="O62">
        <v>0</v>
      </c>
      <c r="P62">
        <v>1.606417509705667</v>
      </c>
      <c r="Q62">
        <v>0.35661201179339758</v>
      </c>
      <c r="R62">
        <v>0</v>
      </c>
      <c r="S62">
        <v>0</v>
      </c>
      <c r="T62">
        <v>0</v>
      </c>
      <c r="U62">
        <v>0</v>
      </c>
      <c r="V62">
        <v>0.095339645083560298</v>
      </c>
      <c r="W62" t="s">
        <v>147</v>
      </c>
      <c r="X62" t="s">
        <v>276</v>
      </c>
      <c r="Y62" t="s">
        <v>149</v>
      </c>
      <c r="Z62" t="s">
        <v>150</v>
      </c>
      <c r="AA62" t="s">
        <v>151</v>
      </c>
      <c r="AB62" t="s">
        <v>152</v>
      </c>
      <c r="AC62" t="s">
        <v>153</v>
      </c>
      <c r="AD62" t="s">
        <v>154</v>
      </c>
      <c r="AE62" t="s">
        <v>155</v>
      </c>
      <c r="AF62" t="s">
        <v>156</v>
      </c>
      <c r="AG62" t="s">
        <v>157</v>
      </c>
      <c r="AH62" t="s">
        <v>158</v>
      </c>
      <c r="AI62" t="s">
        <v>159</v>
      </c>
      <c r="AJ62" t="s">
        <v>160</v>
      </c>
      <c r="AK62" t="s">
        <v>277</v>
      </c>
      <c r="AL62" t="s">
        <v>278</v>
      </c>
      <c r="AM62" t="s">
        <v>161</v>
      </c>
      <c r="AN62" t="s">
        <v>162</v>
      </c>
      <c r="AO62" t="s">
        <v>163</v>
      </c>
      <c r="AP62" t="s">
        <v>164</v>
      </c>
      <c r="AQ62" t="s">
        <v>165</v>
      </c>
      <c r="AR62" t="s">
        <v>166</v>
      </c>
      <c r="AS62" t="s">
        <v>167</v>
      </c>
      <c r="AT62" t="s">
        <v>279</v>
      </c>
      <c r="AU62" t="s">
        <v>280</v>
      </c>
      <c r="AV62" t="s">
        <v>281</v>
      </c>
      <c r="AW62" t="s">
        <v>198</v>
      </c>
      <c r="AX62" t="s">
        <v>198</v>
      </c>
      <c r="AY62" t="s">
        <v>198</v>
      </c>
      <c r="AZ62" t="s">
        <v>198</v>
      </c>
      <c r="BA62" t="s">
        <v>198</v>
      </c>
      <c r="BB62">
        <v>0</v>
      </c>
      <c r="BC62">
        <v>0.18302457999845331</v>
      </c>
      <c r="BD62">
        <v>0</v>
      </c>
      <c r="BE62">
        <v>0</v>
      </c>
      <c r="BF62">
        <v>0</v>
      </c>
      <c r="BG62">
        <v>0</v>
      </c>
      <c r="BH62">
        <v>0</v>
      </c>
      <c r="BI62">
        <v>0</v>
      </c>
      <c r="BJ62">
        <v>0</v>
      </c>
      <c r="BK62">
        <v>0</v>
      </c>
      <c r="BL62">
        <v>0.33288310844117208</v>
      </c>
      <c r="BM62">
        <v>0</v>
      </c>
      <c r="BN62">
        <v>0.1307940562491626</v>
      </c>
      <c r="BO62">
        <v>0</v>
      </c>
      <c r="BP62">
        <v>0</v>
      </c>
      <c r="BQ62">
        <v>0</v>
      </c>
      <c r="BR62">
        <v>0</v>
      </c>
      <c r="BS62">
        <v>0</v>
      </c>
      <c r="BT62">
        <v>0.2836066903140686</v>
      </c>
      <c r="BU62">
        <v>0.76024117528746038</v>
      </c>
      <c r="BV62">
        <v>0</v>
      </c>
      <c r="BW62">
        <v>0</v>
      </c>
      <c r="BX62">
        <v>0</v>
      </c>
      <c r="BY62">
        <v>1.241628875256241</v>
      </c>
      <c r="BZ62">
        <v>0</v>
      </c>
      <c r="CA62">
        <v>0</v>
      </c>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row>
    <row r="63">
      <c r="A63" t="s">
        <v>600</v>
      </c>
      <c r="B63">
        <v>2005</v>
      </c>
      <c r="C63" t="s">
        <v>604</v>
      </c>
      <c r="D63">
        <v>67</v>
      </c>
      <c r="E63" t="s">
        <v>169</v>
      </c>
      <c r="F63" t="s">
        <v>288</v>
      </c>
      <c r="G63" t="s">
        <v>198</v>
      </c>
      <c r="H63">
        <v>0</v>
      </c>
      <c r="I63">
        <v>0.18331253558028729</v>
      </c>
      <c r="J63">
        <v>0</v>
      </c>
      <c r="K63">
        <v>0.32149640712116329</v>
      </c>
      <c r="L63">
        <v>0.23269158614744681</v>
      </c>
      <c r="M63">
        <v>0.60661646911349554</v>
      </c>
      <c r="N63">
        <v>0</v>
      </c>
      <c r="O63">
        <v>0.52156638506845399</v>
      </c>
      <c r="P63">
        <v>0</v>
      </c>
      <c r="Q63">
        <v>0.073197979087685897</v>
      </c>
      <c r="R63">
        <v>0</v>
      </c>
      <c r="S63">
        <v>0.0513150279309839</v>
      </c>
      <c r="T63">
        <v>0</v>
      </c>
      <c r="U63">
        <v>0</v>
      </c>
      <c r="V63">
        <v>0.54107849388238682</v>
      </c>
      <c r="W63" t="s">
        <v>147</v>
      </c>
      <c r="X63" t="s">
        <v>276</v>
      </c>
      <c r="Y63" t="s">
        <v>149</v>
      </c>
      <c r="Z63" t="s">
        <v>150</v>
      </c>
      <c r="AA63" t="s">
        <v>151</v>
      </c>
      <c r="AB63" t="s">
        <v>152</v>
      </c>
      <c r="AC63" t="s">
        <v>153</v>
      </c>
      <c r="AD63" t="s">
        <v>154</v>
      </c>
      <c r="AE63" t="s">
        <v>155</v>
      </c>
      <c r="AF63" t="s">
        <v>156</v>
      </c>
      <c r="AG63" t="s">
        <v>157</v>
      </c>
      <c r="AH63" t="s">
        <v>158</v>
      </c>
      <c r="AI63" t="s">
        <v>159</v>
      </c>
      <c r="AJ63" t="s">
        <v>160</v>
      </c>
      <c r="AK63" t="s">
        <v>277</v>
      </c>
      <c r="AL63" t="s">
        <v>278</v>
      </c>
      <c r="AM63" t="s">
        <v>161</v>
      </c>
      <c r="AN63" t="s">
        <v>162</v>
      </c>
      <c r="AO63" t="s">
        <v>163</v>
      </c>
      <c r="AP63" t="s">
        <v>164</v>
      </c>
      <c r="AQ63" t="s">
        <v>165</v>
      </c>
      <c r="AR63" t="s">
        <v>166</v>
      </c>
      <c r="AS63" t="s">
        <v>167</v>
      </c>
      <c r="AT63" t="s">
        <v>279</v>
      </c>
      <c r="AU63" t="s">
        <v>280</v>
      </c>
      <c r="AV63" t="s">
        <v>281</v>
      </c>
      <c r="AW63" t="s">
        <v>198</v>
      </c>
      <c r="AX63" t="s">
        <v>198</v>
      </c>
      <c r="AY63" t="s">
        <v>198</v>
      </c>
      <c r="AZ63" t="s">
        <v>198</v>
      </c>
      <c r="BA63" t="s">
        <v>198</v>
      </c>
      <c r="BB63">
        <v>0</v>
      </c>
      <c r="BC63">
        <v>0.2003659494555049</v>
      </c>
      <c r="BD63">
        <v>0.14872274584089959</v>
      </c>
      <c r="BE63">
        <v>0</v>
      </c>
      <c r="BF63">
        <v>0.39241302512641069</v>
      </c>
      <c r="BG63">
        <v>0</v>
      </c>
      <c r="BH63">
        <v>0</v>
      </c>
      <c r="BI63">
        <v>0</v>
      </c>
      <c r="BJ63">
        <v>0.1928253721493757</v>
      </c>
      <c r="BK63">
        <v>0</v>
      </c>
      <c r="BL63">
        <v>0</v>
      </c>
      <c r="BM63">
        <v>1.383124394513789</v>
      </c>
      <c r="BN63">
        <v>0</v>
      </c>
      <c r="BO63">
        <v>0</v>
      </c>
      <c r="BP63">
        <v>0</v>
      </c>
      <c r="BQ63">
        <v>0.21172136833536731</v>
      </c>
      <c r="BR63">
        <v>0</v>
      </c>
      <c r="BS63">
        <v>0</v>
      </c>
      <c r="BT63">
        <v>0.18297408819239741</v>
      </c>
      <c r="BU63">
        <v>0.21721176436784581</v>
      </c>
      <c r="BV63">
        <v>0</v>
      </c>
      <c r="BW63">
        <v>0</v>
      </c>
      <c r="BX63">
        <v>0</v>
      </c>
      <c r="BY63">
        <v>0.63259201605597981</v>
      </c>
      <c r="BZ63">
        <v>0</v>
      </c>
      <c r="CA63">
        <v>0</v>
      </c>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row>
    <row r="64">
      <c r="A64" t="s">
        <v>600</v>
      </c>
      <c r="B64">
        <v>2005</v>
      </c>
      <c r="C64" t="s">
        <v>604</v>
      </c>
      <c r="D64">
        <v>68</v>
      </c>
      <c r="E64" t="s">
        <v>169</v>
      </c>
      <c r="F64" t="s">
        <v>289</v>
      </c>
      <c r="G64" t="s">
        <v>198</v>
      </c>
      <c r="H64">
        <v>11.94225005609143</v>
      </c>
      <c r="I64">
        <v>15.842435904103009</v>
      </c>
      <c r="J64">
        <v>15.92573945129058</v>
      </c>
      <c r="K64">
        <v>13.134089295029231</v>
      </c>
      <c r="L64">
        <v>5.8310993029761597</v>
      </c>
      <c r="M64">
        <v>16.125058364992348</v>
      </c>
      <c r="N64">
        <v>5.9213700095558366</v>
      </c>
      <c r="O64">
        <v>7.3404191982534233</v>
      </c>
      <c r="P64">
        <v>2.0869197740586349</v>
      </c>
      <c r="Q64">
        <v>2.2400733805562938</v>
      </c>
      <c r="R64">
        <v>12.27194432486481</v>
      </c>
      <c r="S64">
        <v>12.44820472633779</v>
      </c>
      <c r="T64">
        <v>18.01158512002457</v>
      </c>
      <c r="U64">
        <v>13.37334338360462</v>
      </c>
      <c r="V64">
        <v>15.663174467955789</v>
      </c>
      <c r="W64" t="s">
        <v>147</v>
      </c>
      <c r="X64" t="s">
        <v>276</v>
      </c>
      <c r="Y64" t="s">
        <v>149</v>
      </c>
      <c r="Z64" t="s">
        <v>150</v>
      </c>
      <c r="AA64" t="s">
        <v>151</v>
      </c>
      <c r="AB64" t="s">
        <v>152</v>
      </c>
      <c r="AC64" t="s">
        <v>153</v>
      </c>
      <c r="AD64" t="s">
        <v>154</v>
      </c>
      <c r="AE64" t="s">
        <v>155</v>
      </c>
      <c r="AF64" t="s">
        <v>156</v>
      </c>
      <c r="AG64" t="s">
        <v>157</v>
      </c>
      <c r="AH64" t="s">
        <v>158</v>
      </c>
      <c r="AI64" t="s">
        <v>159</v>
      </c>
      <c r="AJ64" t="s">
        <v>160</v>
      </c>
      <c r="AK64" t="s">
        <v>277</v>
      </c>
      <c r="AL64" t="s">
        <v>278</v>
      </c>
      <c r="AM64" t="s">
        <v>161</v>
      </c>
      <c r="AN64" t="s">
        <v>162</v>
      </c>
      <c r="AO64" t="s">
        <v>163</v>
      </c>
      <c r="AP64" t="s">
        <v>164</v>
      </c>
      <c r="AQ64" t="s">
        <v>165</v>
      </c>
      <c r="AR64" t="s">
        <v>166</v>
      </c>
      <c r="AS64" t="s">
        <v>167</v>
      </c>
      <c r="AT64" t="s">
        <v>279</v>
      </c>
      <c r="AU64" t="s">
        <v>280</v>
      </c>
      <c r="AV64" t="s">
        <v>281</v>
      </c>
      <c r="AW64" t="s">
        <v>198</v>
      </c>
      <c r="AX64" t="s">
        <v>198</v>
      </c>
      <c r="AY64" t="s">
        <v>198</v>
      </c>
      <c r="AZ64" t="s">
        <v>198</v>
      </c>
      <c r="BA64" t="s">
        <v>198</v>
      </c>
      <c r="BB64">
        <v>0.88468197506741819</v>
      </c>
      <c r="BC64">
        <v>3.9985802564785131</v>
      </c>
      <c r="BD64">
        <v>0.84358387583195016</v>
      </c>
      <c r="BE64">
        <v>9.4443221857545403</v>
      </c>
      <c r="BF64">
        <v>22.317551097000418</v>
      </c>
      <c r="BG64">
        <v>17.055410518891598</v>
      </c>
      <c r="BH64">
        <v>0.43134293730542023</v>
      </c>
      <c r="BI64">
        <v>8.8652259929104158</v>
      </c>
      <c r="BJ64">
        <v>17.398766996689091</v>
      </c>
      <c r="BK64">
        <v>4.1144741583725528</v>
      </c>
      <c r="BL64">
        <v>4.2473603935153648</v>
      </c>
      <c r="BM64">
        <v>23.264028294488291</v>
      </c>
      <c r="BN64">
        <v>4.8603388954277857</v>
      </c>
      <c r="BO64">
        <v>10.39442612814563</v>
      </c>
      <c r="BP64">
        <v>2.131089051823476</v>
      </c>
      <c r="BQ64">
        <v>1.0405615625279869</v>
      </c>
      <c r="BR64">
        <v>5.3638113734198667</v>
      </c>
      <c r="BS64">
        <v>35.657970530299067</v>
      </c>
      <c r="BT64">
        <v>27.34198630153832</v>
      </c>
      <c r="BU64">
        <v>37.004031420524662</v>
      </c>
      <c r="BV64">
        <v>16.838609435793892</v>
      </c>
      <c r="BW64">
        <v>5.2691484777167039</v>
      </c>
      <c r="BX64">
        <v>2.495268209737266</v>
      </c>
      <c r="BY64">
        <v>0.47852896080020529</v>
      </c>
      <c r="BZ64">
        <v>0.99441645803543</v>
      </c>
      <c r="CA64">
        <v>0.77048669410114312</v>
      </c>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row>
    <row r="65">
      <c r="A65" t="s">
        <v>600</v>
      </c>
      <c r="B65">
        <v>2005</v>
      </c>
      <c r="C65" t="s">
        <v>604</v>
      </c>
      <c r="D65">
        <v>69</v>
      </c>
      <c r="E65" t="s">
        <v>169</v>
      </c>
      <c r="F65" t="s">
        <v>290</v>
      </c>
      <c r="G65" t="s">
        <v>198</v>
      </c>
      <c r="H65">
        <v>0.31181423145566861</v>
      </c>
      <c r="I65">
        <v>0.57802960741824105</v>
      </c>
      <c r="J65">
        <v>0.28431329452076132</v>
      </c>
      <c r="K65">
        <v>0.36439222437960411</v>
      </c>
      <c r="L65">
        <v>3.544849084388336</v>
      </c>
      <c r="M65">
        <v>2.7320122184225721</v>
      </c>
      <c r="N65">
        <v>1.637085373310263</v>
      </c>
      <c r="O65">
        <v>6.5684156343779092</v>
      </c>
      <c r="P65">
        <v>4.6124889180734856</v>
      </c>
      <c r="Q65">
        <v>1.760215997841436</v>
      </c>
      <c r="R65">
        <v>0.1203739294486131</v>
      </c>
      <c r="S65">
        <v>0.30619591832674731</v>
      </c>
      <c r="T65">
        <v>0.19590099812049169</v>
      </c>
      <c r="U65">
        <v>0.46212316542841309</v>
      </c>
      <c r="V65">
        <v>0.1486788143879286</v>
      </c>
      <c r="W65" t="s">
        <v>147</v>
      </c>
      <c r="X65" t="s">
        <v>276</v>
      </c>
      <c r="Y65" t="s">
        <v>149</v>
      </c>
      <c r="Z65" t="s">
        <v>150</v>
      </c>
      <c r="AA65" t="s">
        <v>151</v>
      </c>
      <c r="AB65" t="s">
        <v>152</v>
      </c>
      <c r="AC65" t="s">
        <v>153</v>
      </c>
      <c r="AD65" t="s">
        <v>154</v>
      </c>
      <c r="AE65" t="s">
        <v>155</v>
      </c>
      <c r="AF65" t="s">
        <v>156</v>
      </c>
      <c r="AG65" t="s">
        <v>157</v>
      </c>
      <c r="AH65" t="s">
        <v>158</v>
      </c>
      <c r="AI65" t="s">
        <v>159</v>
      </c>
      <c r="AJ65" t="s">
        <v>160</v>
      </c>
      <c r="AK65" t="s">
        <v>277</v>
      </c>
      <c r="AL65" t="s">
        <v>278</v>
      </c>
      <c r="AM65" t="s">
        <v>161</v>
      </c>
      <c r="AN65" t="s">
        <v>162</v>
      </c>
      <c r="AO65" t="s">
        <v>163</v>
      </c>
      <c r="AP65" t="s">
        <v>164</v>
      </c>
      <c r="AQ65" t="s">
        <v>165</v>
      </c>
      <c r="AR65" t="s">
        <v>166</v>
      </c>
      <c r="AS65" t="s">
        <v>167</v>
      </c>
      <c r="AT65" t="s">
        <v>279</v>
      </c>
      <c r="AU65" t="s">
        <v>280</v>
      </c>
      <c r="AV65" t="s">
        <v>281</v>
      </c>
      <c r="AW65" t="s">
        <v>198</v>
      </c>
      <c r="AX65" t="s">
        <v>198</v>
      </c>
      <c r="AY65" t="s">
        <v>198</v>
      </c>
      <c r="AZ65" t="s">
        <v>198</v>
      </c>
      <c r="BA65" t="s">
        <v>198</v>
      </c>
      <c r="BB65">
        <v>1.054900768613015</v>
      </c>
      <c r="BC65">
        <v>5.2872863094239744</v>
      </c>
      <c r="BD65">
        <v>0</v>
      </c>
      <c r="BE65">
        <v>0.38680604167742882</v>
      </c>
      <c r="BF65">
        <v>0.64949249814735244</v>
      </c>
      <c r="BG65">
        <v>0.39178176829434552</v>
      </c>
      <c r="BH65">
        <v>0</v>
      </c>
      <c r="BI65">
        <v>1.2103162636818099</v>
      </c>
      <c r="BJ65">
        <v>0.096412686074687906</v>
      </c>
      <c r="BK65">
        <v>1.621113631524409</v>
      </c>
      <c r="BL65">
        <v>0</v>
      </c>
      <c r="BM65">
        <v>0.1017068398210092</v>
      </c>
      <c r="BN65">
        <v>0</v>
      </c>
      <c r="BO65">
        <v>0.76252833489052751</v>
      </c>
      <c r="BP65">
        <v>0</v>
      </c>
      <c r="BQ65">
        <v>0</v>
      </c>
      <c r="BR65">
        <v>0</v>
      </c>
      <c r="BS65">
        <v>1.1394300005938509</v>
      </c>
      <c r="BT65">
        <v>1.978139068685129</v>
      </c>
      <c r="BU65">
        <v>2.407155125607749</v>
      </c>
      <c r="BV65">
        <v>0</v>
      </c>
      <c r="BW65">
        <v>0.63710773579607061</v>
      </c>
      <c r="BX65">
        <v>0</v>
      </c>
      <c r="BY65">
        <v>1.218073718400523</v>
      </c>
      <c r="BZ65">
        <v>0</v>
      </c>
      <c r="CA65">
        <v>0</v>
      </c>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row>
    <row r="66">
      <c r="A66" t="s">
        <v>600</v>
      </c>
      <c r="B66">
        <v>2005</v>
      </c>
      <c r="C66" t="s">
        <v>604</v>
      </c>
      <c r="D66">
        <v>70</v>
      </c>
      <c r="E66" t="s">
        <v>169</v>
      </c>
      <c r="F66" t="s">
        <v>291</v>
      </c>
      <c r="G66" t="s">
        <v>198</v>
      </c>
      <c r="H66">
        <v>7.4379220577366043</v>
      </c>
      <c r="I66">
        <v>6.0886196146551512</v>
      </c>
      <c r="J66">
        <v>7.6848933935871981</v>
      </c>
      <c r="K66">
        <v>6.3558474833727301</v>
      </c>
      <c r="L66">
        <v>1.811874136423296</v>
      </c>
      <c r="M66">
        <v>3.1526513924509478</v>
      </c>
      <c r="N66">
        <v>2.0368468811735569</v>
      </c>
      <c r="O66">
        <v>1.6186168531044021</v>
      </c>
      <c r="P66">
        <v>0.68617087034057611</v>
      </c>
      <c r="Q66">
        <v>0</v>
      </c>
      <c r="R66">
        <v>7.1403301489556164</v>
      </c>
      <c r="S66">
        <v>7.4084288140012564</v>
      </c>
      <c r="T66">
        <v>7.6685960866957057</v>
      </c>
      <c r="U66">
        <v>6.6800381715689232</v>
      </c>
      <c r="V66">
        <v>7.3668752711734893</v>
      </c>
      <c r="W66" t="s">
        <v>147</v>
      </c>
      <c r="X66" t="s">
        <v>276</v>
      </c>
      <c r="Y66" t="s">
        <v>149</v>
      </c>
      <c r="Z66" t="s">
        <v>150</v>
      </c>
      <c r="AA66" t="s">
        <v>151</v>
      </c>
      <c r="AB66" t="s">
        <v>152</v>
      </c>
      <c r="AC66" t="s">
        <v>153</v>
      </c>
      <c r="AD66" t="s">
        <v>154</v>
      </c>
      <c r="AE66" t="s">
        <v>155</v>
      </c>
      <c r="AF66" t="s">
        <v>156</v>
      </c>
      <c r="AG66" t="s">
        <v>157</v>
      </c>
      <c r="AH66" t="s">
        <v>158</v>
      </c>
      <c r="AI66" t="s">
        <v>159</v>
      </c>
      <c r="AJ66" t="s">
        <v>160</v>
      </c>
      <c r="AK66" t="s">
        <v>277</v>
      </c>
      <c r="AL66" t="s">
        <v>278</v>
      </c>
      <c r="AM66" t="s">
        <v>161</v>
      </c>
      <c r="AN66" t="s">
        <v>162</v>
      </c>
      <c r="AO66" t="s">
        <v>163</v>
      </c>
      <c r="AP66" t="s">
        <v>164</v>
      </c>
      <c r="AQ66" t="s">
        <v>165</v>
      </c>
      <c r="AR66" t="s">
        <v>166</v>
      </c>
      <c r="AS66" t="s">
        <v>167</v>
      </c>
      <c r="AT66" t="s">
        <v>279</v>
      </c>
      <c r="AU66" t="s">
        <v>280</v>
      </c>
      <c r="AV66" t="s">
        <v>281</v>
      </c>
      <c r="AW66" t="s">
        <v>198</v>
      </c>
      <c r="AX66" t="s">
        <v>198</v>
      </c>
      <c r="AY66" t="s">
        <v>198</v>
      </c>
      <c r="AZ66" t="s">
        <v>198</v>
      </c>
      <c r="BA66" t="s">
        <v>198</v>
      </c>
      <c r="BB66">
        <v>5.7003931742366776</v>
      </c>
      <c r="BC66">
        <v>0</v>
      </c>
      <c r="BD66">
        <v>12.50258905106176</v>
      </c>
      <c r="BE66">
        <v>9.9827412192320519</v>
      </c>
      <c r="BF66">
        <v>13.165531871226181</v>
      </c>
      <c r="BG66">
        <v>10.664940047821799</v>
      </c>
      <c r="BH66">
        <v>9.2438902631992477</v>
      </c>
      <c r="BI66">
        <v>8.1494847017096728</v>
      </c>
      <c r="BJ66">
        <v>1.7246553299640051</v>
      </c>
      <c r="BK66">
        <v>0</v>
      </c>
      <c r="BL66">
        <v>5.2332283242268014</v>
      </c>
      <c r="BM66">
        <v>5.7703091148538208</v>
      </c>
      <c r="BN66">
        <v>0.4023704206432322</v>
      </c>
      <c r="BO66">
        <v>6.480860802250124</v>
      </c>
      <c r="BP66">
        <v>0.21331417830883539</v>
      </c>
      <c r="BQ66">
        <v>0.43878622015545438</v>
      </c>
      <c r="BR66">
        <v>0.16355694133662049</v>
      </c>
      <c r="BS66">
        <v>2.1741295589679548</v>
      </c>
      <c r="BT66">
        <v>13.97831520081799</v>
      </c>
      <c r="BU66">
        <v>0</v>
      </c>
      <c r="BV66">
        <v>17.851455398327989</v>
      </c>
      <c r="BW66">
        <v>1.270498977206683</v>
      </c>
      <c r="BX66">
        <v>10.726029557316989</v>
      </c>
      <c r="BY66">
        <v>0</v>
      </c>
      <c r="BZ66">
        <v>0</v>
      </c>
      <c r="CA66">
        <v>0</v>
      </c>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row>
    <row r="67">
      <c r="A67" t="s">
        <v>600</v>
      </c>
      <c r="B67">
        <v>2005</v>
      </c>
      <c r="C67" t="s">
        <v>604</v>
      </c>
      <c r="D67">
        <v>71</v>
      </c>
      <c r="E67" t="s">
        <v>169</v>
      </c>
      <c r="F67" t="s">
        <v>292</v>
      </c>
      <c r="G67" t="s">
        <v>198</v>
      </c>
      <c r="H67">
        <v>17.267836403916899</v>
      </c>
      <c r="I67">
        <v>15.316342235234339</v>
      </c>
      <c r="J67">
        <v>18.891777390280811</v>
      </c>
      <c r="K67">
        <v>11.766233526191341</v>
      </c>
      <c r="L67">
        <v>1.41123811512946</v>
      </c>
      <c r="M67">
        <v>4.3419105921801391</v>
      </c>
      <c r="N67">
        <v>3.047618272022401</v>
      </c>
      <c r="O67">
        <v>0.30223561616550498</v>
      </c>
      <c r="P67">
        <v>0.81034250749719883</v>
      </c>
      <c r="Q67">
        <v>0</v>
      </c>
      <c r="R67">
        <v>17.594112279336422</v>
      </c>
      <c r="S67">
        <v>17.295772510262001</v>
      </c>
      <c r="T67">
        <v>17.62009076926044</v>
      </c>
      <c r="U67">
        <v>17.847003788025159</v>
      </c>
      <c r="V67">
        <v>11.96711897861872</v>
      </c>
      <c r="W67" t="s">
        <v>147</v>
      </c>
      <c r="X67" t="s">
        <v>276</v>
      </c>
      <c r="Y67" t="s">
        <v>149</v>
      </c>
      <c r="Z67" t="s">
        <v>150</v>
      </c>
      <c r="AA67" t="s">
        <v>151</v>
      </c>
      <c r="AB67" t="s">
        <v>152</v>
      </c>
      <c r="AC67" t="s">
        <v>153</v>
      </c>
      <c r="AD67" t="s">
        <v>154</v>
      </c>
      <c r="AE67" t="s">
        <v>155</v>
      </c>
      <c r="AF67" t="s">
        <v>156</v>
      </c>
      <c r="AG67" t="s">
        <v>157</v>
      </c>
      <c r="AH67" t="s">
        <v>158</v>
      </c>
      <c r="AI67" t="s">
        <v>159</v>
      </c>
      <c r="AJ67" t="s">
        <v>160</v>
      </c>
      <c r="AK67" t="s">
        <v>277</v>
      </c>
      <c r="AL67" t="s">
        <v>278</v>
      </c>
      <c r="AM67" t="s">
        <v>161</v>
      </c>
      <c r="AN67" t="s">
        <v>162</v>
      </c>
      <c r="AO67" t="s">
        <v>163</v>
      </c>
      <c r="AP67" t="s">
        <v>164</v>
      </c>
      <c r="AQ67" t="s">
        <v>165</v>
      </c>
      <c r="AR67" t="s">
        <v>166</v>
      </c>
      <c r="AS67" t="s">
        <v>167</v>
      </c>
      <c r="AT67" t="s">
        <v>279</v>
      </c>
      <c r="AU67" t="s">
        <v>280</v>
      </c>
      <c r="AV67" t="s">
        <v>281</v>
      </c>
      <c r="AW67" t="s">
        <v>198</v>
      </c>
      <c r="AX67" t="s">
        <v>198</v>
      </c>
      <c r="AY67" t="s">
        <v>198</v>
      </c>
      <c r="AZ67" t="s">
        <v>198</v>
      </c>
      <c r="BA67" t="s">
        <v>198</v>
      </c>
      <c r="BB67">
        <v>16.65635754836271</v>
      </c>
      <c r="BC67">
        <v>0</v>
      </c>
      <c r="BD67">
        <v>9.572784522486435</v>
      </c>
      <c r="BE67">
        <v>15.180126774971621</v>
      </c>
      <c r="BF67">
        <v>33.282693731672389</v>
      </c>
      <c r="BG67">
        <v>25.540203629278711</v>
      </c>
      <c r="BH67">
        <v>14.334568887676831</v>
      </c>
      <c r="BI67">
        <v>4.5370033671589631</v>
      </c>
      <c r="BJ67">
        <v>5.5364313562911329</v>
      </c>
      <c r="BK67">
        <v>20.452192814815341</v>
      </c>
      <c r="BL67">
        <v>15.60739272060056</v>
      </c>
      <c r="BM67">
        <v>18.496339608211411</v>
      </c>
      <c r="BN67">
        <v>15.13284775639333</v>
      </c>
      <c r="BO67">
        <v>7.0856350985297656</v>
      </c>
      <c r="BP67">
        <v>0</v>
      </c>
      <c r="BQ67">
        <v>0</v>
      </c>
      <c r="BR67">
        <v>0.39064496215530897</v>
      </c>
      <c r="BS67">
        <v>31.3874700355715</v>
      </c>
      <c r="BT67">
        <v>14.0796799842377</v>
      </c>
      <c r="BU67">
        <v>10.593659098941091</v>
      </c>
      <c r="BV67">
        <v>9.5858924321836003</v>
      </c>
      <c r="BW67">
        <v>5.630140860659381</v>
      </c>
      <c r="BX67">
        <v>13.267852897691411</v>
      </c>
      <c r="BY67">
        <v>0</v>
      </c>
      <c r="BZ67">
        <v>0</v>
      </c>
      <c r="CA67">
        <v>0</v>
      </c>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row>
    <row r="68">
      <c r="A68" t="s">
        <v>600</v>
      </c>
      <c r="B68">
        <v>2005</v>
      </c>
      <c r="C68" t="s">
        <v>604</v>
      </c>
      <c r="D68">
        <v>72</v>
      </c>
      <c r="E68" t="s">
        <v>169</v>
      </c>
      <c r="F68" t="s">
        <v>293</v>
      </c>
      <c r="G68" t="s">
        <v>198</v>
      </c>
      <c r="H68">
        <v>3.7992245091446679</v>
      </c>
      <c r="I68">
        <v>4.5551039077650568</v>
      </c>
      <c r="J68">
        <v>5.6460991569002719</v>
      </c>
      <c r="K68">
        <v>4.7669070790382397</v>
      </c>
      <c r="L68">
        <v>2.0489162280459579</v>
      </c>
      <c r="M68">
        <v>8.5261876336916167</v>
      </c>
      <c r="N68">
        <v>6.811475647092859</v>
      </c>
      <c r="O68">
        <v>0.9650964553645931</v>
      </c>
      <c r="P68">
        <v>2.4590188731855469</v>
      </c>
      <c r="Q68">
        <v>0.83036790048971776</v>
      </c>
      <c r="R68">
        <v>3.11102516949328</v>
      </c>
      <c r="S68">
        <v>5.5863029397867754</v>
      </c>
      <c r="T68">
        <v>4.3776011806443904</v>
      </c>
      <c r="U68">
        <v>4.7923725790852796</v>
      </c>
      <c r="V68">
        <v>3.3402810912011458</v>
      </c>
      <c r="W68" t="s">
        <v>147</v>
      </c>
      <c r="X68" t="s">
        <v>276</v>
      </c>
      <c r="Y68" t="s">
        <v>149</v>
      </c>
      <c r="Z68" t="s">
        <v>150</v>
      </c>
      <c r="AA68" t="s">
        <v>151</v>
      </c>
      <c r="AB68" t="s">
        <v>152</v>
      </c>
      <c r="AC68" t="s">
        <v>153</v>
      </c>
      <c r="AD68" t="s">
        <v>154</v>
      </c>
      <c r="AE68" t="s">
        <v>155</v>
      </c>
      <c r="AF68" t="s">
        <v>156</v>
      </c>
      <c r="AG68" t="s">
        <v>157</v>
      </c>
      <c r="AH68" t="s">
        <v>158</v>
      </c>
      <c r="AI68" t="s">
        <v>159</v>
      </c>
      <c r="AJ68" t="s">
        <v>160</v>
      </c>
      <c r="AK68" t="s">
        <v>277</v>
      </c>
      <c r="AL68" t="s">
        <v>278</v>
      </c>
      <c r="AM68" t="s">
        <v>161</v>
      </c>
      <c r="AN68" t="s">
        <v>162</v>
      </c>
      <c r="AO68" t="s">
        <v>163</v>
      </c>
      <c r="AP68" t="s">
        <v>164</v>
      </c>
      <c r="AQ68" t="s">
        <v>165</v>
      </c>
      <c r="AR68" t="s">
        <v>166</v>
      </c>
      <c r="AS68" t="s">
        <v>167</v>
      </c>
      <c r="AT68" t="s">
        <v>279</v>
      </c>
      <c r="AU68" t="s">
        <v>280</v>
      </c>
      <c r="AV68" t="s">
        <v>281</v>
      </c>
      <c r="AW68" t="s">
        <v>198</v>
      </c>
      <c r="AX68" t="s">
        <v>198</v>
      </c>
      <c r="AY68" t="s">
        <v>198</v>
      </c>
      <c r="AZ68" t="s">
        <v>198</v>
      </c>
      <c r="BA68" t="s">
        <v>198</v>
      </c>
      <c r="BB68">
        <v>1.4154888672786301</v>
      </c>
      <c r="BC68">
        <v>0</v>
      </c>
      <c r="BD68">
        <v>1.8206394890870981</v>
      </c>
      <c r="BE68">
        <v>0.34628994106293559</v>
      </c>
      <c r="BF68">
        <v>6.1167687470150849</v>
      </c>
      <c r="BG68">
        <v>5.2511903680045888</v>
      </c>
      <c r="BH68">
        <v>0.46920962875368988</v>
      </c>
      <c r="BI68">
        <v>0</v>
      </c>
      <c r="BJ68">
        <v>0.31236522920447629</v>
      </c>
      <c r="BK68">
        <v>22.322416112073089</v>
      </c>
      <c r="BL68">
        <v>0.25296060020889749</v>
      </c>
      <c r="BM68">
        <v>0</v>
      </c>
      <c r="BN68">
        <v>2.6469244864217631</v>
      </c>
      <c r="BO68">
        <v>16.739202485540559</v>
      </c>
      <c r="BP68">
        <v>1.0660065734163771</v>
      </c>
      <c r="BQ68">
        <v>0</v>
      </c>
      <c r="BR68">
        <v>0.49067082400986162</v>
      </c>
      <c r="BS68">
        <v>1.3493840616369861</v>
      </c>
      <c r="BT68">
        <v>0.29200447132787438</v>
      </c>
      <c r="BU68">
        <v>1.1053292528900229</v>
      </c>
      <c r="BV68">
        <v>13.047500892771859</v>
      </c>
      <c r="BW68">
        <v>2.070663285362341</v>
      </c>
      <c r="BX68">
        <v>4.3896252276181338</v>
      </c>
      <c r="BY68">
        <v>0</v>
      </c>
      <c r="BZ68">
        <v>0</v>
      </c>
      <c r="CA68">
        <v>0</v>
      </c>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row>
    <row r="69">
      <c r="A69" t="s">
        <v>600</v>
      </c>
      <c r="B69">
        <v>2005</v>
      </c>
      <c r="C69" t="s">
        <v>604</v>
      </c>
      <c r="D69">
        <v>73</v>
      </c>
      <c r="E69" t="s">
        <v>169</v>
      </c>
      <c r="F69" t="s">
        <v>180</v>
      </c>
      <c r="G69" t="s">
        <v>198</v>
      </c>
      <c r="H69">
        <v>1.255093532024121</v>
      </c>
      <c r="I69">
        <v>1.735089825768982</v>
      </c>
      <c r="J69">
        <v>2.3561824596201442</v>
      </c>
      <c r="K69">
        <v>1.027091563682577</v>
      </c>
      <c r="L69">
        <v>0.1244338519284976</v>
      </c>
      <c r="M69">
        <v>0</v>
      </c>
      <c r="N69">
        <v>0.12965185796907969</v>
      </c>
      <c r="O69">
        <v>0.12974939739011679</v>
      </c>
      <c r="P69">
        <v>0.25946894009242238</v>
      </c>
      <c r="Q69">
        <v>0</v>
      </c>
      <c r="R69">
        <v>1.5542693381581669</v>
      </c>
      <c r="S69">
        <v>1.128213123181349</v>
      </c>
      <c r="T69">
        <v>2.359843218649905</v>
      </c>
      <c r="U69">
        <v>2.298844078652722</v>
      </c>
      <c r="V69">
        <v>1.0304347924869699</v>
      </c>
      <c r="W69" t="s">
        <v>147</v>
      </c>
      <c r="X69" t="s">
        <v>276</v>
      </c>
      <c r="Y69" t="s">
        <v>149</v>
      </c>
      <c r="Z69" t="s">
        <v>150</v>
      </c>
      <c r="AA69" t="s">
        <v>151</v>
      </c>
      <c r="AB69" t="s">
        <v>152</v>
      </c>
      <c r="AC69" t="s">
        <v>153</v>
      </c>
      <c r="AD69" t="s">
        <v>154</v>
      </c>
      <c r="AE69" t="s">
        <v>155</v>
      </c>
      <c r="AF69" t="s">
        <v>156</v>
      </c>
      <c r="AG69" t="s">
        <v>157</v>
      </c>
      <c r="AH69" t="s">
        <v>158</v>
      </c>
      <c r="AI69" t="s">
        <v>159</v>
      </c>
      <c r="AJ69" t="s">
        <v>160</v>
      </c>
      <c r="AK69" t="s">
        <v>277</v>
      </c>
      <c r="AL69" t="s">
        <v>278</v>
      </c>
      <c r="AM69" t="s">
        <v>161</v>
      </c>
      <c r="AN69" t="s">
        <v>162</v>
      </c>
      <c r="AO69" t="s">
        <v>163</v>
      </c>
      <c r="AP69" t="s">
        <v>164</v>
      </c>
      <c r="AQ69" t="s">
        <v>165</v>
      </c>
      <c r="AR69" t="s">
        <v>166</v>
      </c>
      <c r="AS69" t="s">
        <v>167</v>
      </c>
      <c r="AT69" t="s">
        <v>279</v>
      </c>
      <c r="AU69" t="s">
        <v>280</v>
      </c>
      <c r="AV69" t="s">
        <v>281</v>
      </c>
      <c r="AW69" t="s">
        <v>198</v>
      </c>
      <c r="AX69" t="s">
        <v>198</v>
      </c>
      <c r="AY69" t="s">
        <v>198</v>
      </c>
      <c r="AZ69" t="s">
        <v>198</v>
      </c>
      <c r="BA69" t="s">
        <v>198</v>
      </c>
      <c r="BB69">
        <v>0</v>
      </c>
      <c r="BC69">
        <v>0.16517929269618339</v>
      </c>
      <c r="BD69">
        <v>0</v>
      </c>
      <c r="BE69">
        <v>1.92799705352995</v>
      </c>
      <c r="BF69">
        <v>2.3464291171177281</v>
      </c>
      <c r="BG69">
        <v>0</v>
      </c>
      <c r="BH69">
        <v>0</v>
      </c>
      <c r="BI69">
        <v>0.20700446659399349</v>
      </c>
      <c r="BJ69">
        <v>0</v>
      </c>
      <c r="BK69">
        <v>0.2068502097997674</v>
      </c>
      <c r="BL69">
        <v>0</v>
      </c>
      <c r="BM69">
        <v>0</v>
      </c>
      <c r="BN69">
        <v>2.8148104394619389</v>
      </c>
      <c r="BO69">
        <v>4.9077112593025909</v>
      </c>
      <c r="BP69">
        <v>0</v>
      </c>
      <c r="BQ69">
        <v>0</v>
      </c>
      <c r="BR69">
        <v>0.75471408902498127</v>
      </c>
      <c r="BS69">
        <v>0.17029756353913619</v>
      </c>
      <c r="BT69">
        <v>0</v>
      </c>
      <c r="BU69">
        <v>1.9697251415798811</v>
      </c>
      <c r="BV69">
        <v>3.3212493830578058</v>
      </c>
      <c r="BW69">
        <v>0.39395998755079192</v>
      </c>
      <c r="BX69">
        <v>4.7628750889280234</v>
      </c>
      <c r="BY69">
        <v>0</v>
      </c>
      <c r="BZ69">
        <v>0</v>
      </c>
      <c r="CA69">
        <v>0</v>
      </c>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row>
    <row r="70">
      <c r="A70" t="s">
        <v>600</v>
      </c>
      <c r="B70">
        <v>2005</v>
      </c>
      <c r="C70" t="s">
        <v>604</v>
      </c>
      <c r="D70">
        <v>74</v>
      </c>
      <c r="E70" t="s">
        <v>169</v>
      </c>
      <c r="F70" t="s">
        <v>181</v>
      </c>
      <c r="G70" t="s">
        <v>198</v>
      </c>
      <c r="H70">
        <v>0</v>
      </c>
      <c r="I70">
        <v>0</v>
      </c>
      <c r="J70">
        <v>0.1052071630577819</v>
      </c>
      <c r="K70">
        <v>0.2089000464237028</v>
      </c>
      <c r="L70">
        <v>0.1112168887837385</v>
      </c>
      <c r="M70">
        <v>0</v>
      </c>
      <c r="N70">
        <v>0</v>
      </c>
      <c r="O70">
        <v>0</v>
      </c>
      <c r="P70">
        <v>0</v>
      </c>
      <c r="Q70">
        <v>0.46563343649788158</v>
      </c>
      <c r="R70">
        <v>0</v>
      </c>
      <c r="S70">
        <v>0</v>
      </c>
      <c r="T70">
        <v>0</v>
      </c>
      <c r="U70">
        <v>0.18987771178453999</v>
      </c>
      <c r="V70">
        <v>0.22276706104516561</v>
      </c>
      <c r="W70" t="s">
        <v>147</v>
      </c>
      <c r="X70" t="s">
        <v>276</v>
      </c>
      <c r="Y70" t="s">
        <v>149</v>
      </c>
      <c r="Z70" t="s">
        <v>150</v>
      </c>
      <c r="AA70" t="s">
        <v>151</v>
      </c>
      <c r="AB70" t="s">
        <v>152</v>
      </c>
      <c r="AC70" t="s">
        <v>153</v>
      </c>
      <c r="AD70" t="s">
        <v>154</v>
      </c>
      <c r="AE70" t="s">
        <v>155</v>
      </c>
      <c r="AF70" t="s">
        <v>156</v>
      </c>
      <c r="AG70" t="s">
        <v>157</v>
      </c>
      <c r="AH70" t="s">
        <v>158</v>
      </c>
      <c r="AI70" t="s">
        <v>159</v>
      </c>
      <c r="AJ70" t="s">
        <v>160</v>
      </c>
      <c r="AK70" t="s">
        <v>277</v>
      </c>
      <c r="AL70" t="s">
        <v>278</v>
      </c>
      <c r="AM70" t="s">
        <v>161</v>
      </c>
      <c r="AN70" t="s">
        <v>162</v>
      </c>
      <c r="AO70" t="s">
        <v>163</v>
      </c>
      <c r="AP70" t="s">
        <v>164</v>
      </c>
      <c r="AQ70" t="s">
        <v>165</v>
      </c>
      <c r="AR70" t="s">
        <v>166</v>
      </c>
      <c r="AS70" t="s">
        <v>167</v>
      </c>
      <c r="AT70" t="s">
        <v>279</v>
      </c>
      <c r="AU70" t="s">
        <v>280</v>
      </c>
      <c r="AV70" t="s">
        <v>281</v>
      </c>
      <c r="AW70" t="s">
        <v>198</v>
      </c>
      <c r="AX70" t="s">
        <v>198</v>
      </c>
      <c r="AY70" t="s">
        <v>198</v>
      </c>
      <c r="AZ70" t="s">
        <v>198</v>
      </c>
      <c r="BA70" t="s">
        <v>198</v>
      </c>
      <c r="BB70">
        <v>0</v>
      </c>
      <c r="BC70">
        <v>0</v>
      </c>
      <c r="BD70">
        <v>0</v>
      </c>
      <c r="BE70">
        <v>0</v>
      </c>
      <c r="BF70">
        <v>0</v>
      </c>
      <c r="BG70">
        <v>0.41998580441254219</v>
      </c>
      <c r="BH70">
        <v>0</v>
      </c>
      <c r="BI70">
        <v>0</v>
      </c>
      <c r="BJ70">
        <v>0</v>
      </c>
      <c r="BK70">
        <v>0.15197940295541329</v>
      </c>
      <c r="BL70">
        <v>0.2444233973040536</v>
      </c>
      <c r="BM70">
        <v>0</v>
      </c>
      <c r="BN70">
        <v>0</v>
      </c>
      <c r="BO70">
        <v>0.36607761561848262</v>
      </c>
      <c r="BP70">
        <v>0</v>
      </c>
      <c r="BQ70">
        <v>0</v>
      </c>
      <c r="BR70">
        <v>0</v>
      </c>
      <c r="BS70">
        <v>0</v>
      </c>
      <c r="BT70">
        <v>0</v>
      </c>
      <c r="BU70">
        <v>0</v>
      </c>
      <c r="BV70">
        <v>0</v>
      </c>
      <c r="BW70">
        <v>0.15758399502031681</v>
      </c>
      <c r="BX70">
        <v>0</v>
      </c>
      <c r="BY70">
        <v>0</v>
      </c>
      <c r="BZ70">
        <v>0</v>
      </c>
      <c r="CA70">
        <v>0</v>
      </c>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row>
    <row r="71">
      <c r="A71" t="s">
        <v>600</v>
      </c>
      <c r="B71">
        <v>2005</v>
      </c>
      <c r="C71" t="s">
        <v>604</v>
      </c>
      <c r="D71">
        <v>75</v>
      </c>
      <c r="E71" t="s">
        <v>169</v>
      </c>
      <c r="F71" t="s">
        <v>182</v>
      </c>
      <c r="G71" t="s">
        <v>198</v>
      </c>
      <c r="H71">
        <v>0.3551968778826784</v>
      </c>
      <c r="I71">
        <v>0.51729330334283641</v>
      </c>
      <c r="J71">
        <v>0.039198770661663301</v>
      </c>
      <c r="K71">
        <v>0.67482476489436849</v>
      </c>
      <c r="L71">
        <v>3.2318087725337619</v>
      </c>
      <c r="M71">
        <v>1.086753402540044</v>
      </c>
      <c r="N71">
        <v>2.2406196434787229</v>
      </c>
      <c r="O71">
        <v>3.264282326263658</v>
      </c>
      <c r="P71">
        <v>2.318954270910413</v>
      </c>
      <c r="Q71">
        <v>5.3246106861239362</v>
      </c>
      <c r="R71">
        <v>0.2220398443720917</v>
      </c>
      <c r="S71">
        <v>0.34785372817589971</v>
      </c>
      <c r="T71">
        <v>0.38749368109394772</v>
      </c>
      <c r="U71">
        <v>0.030875469001712199</v>
      </c>
      <c r="V71">
        <v>0.86724100714789665</v>
      </c>
      <c r="W71" t="s">
        <v>147</v>
      </c>
      <c r="X71" t="s">
        <v>276</v>
      </c>
      <c r="Y71" t="s">
        <v>149</v>
      </c>
      <c r="Z71" t="s">
        <v>150</v>
      </c>
      <c r="AA71" t="s">
        <v>151</v>
      </c>
      <c r="AB71" t="s">
        <v>152</v>
      </c>
      <c r="AC71" t="s">
        <v>153</v>
      </c>
      <c r="AD71" t="s">
        <v>154</v>
      </c>
      <c r="AE71" t="s">
        <v>155</v>
      </c>
      <c r="AF71" t="s">
        <v>156</v>
      </c>
      <c r="AG71" t="s">
        <v>157</v>
      </c>
      <c r="AH71" t="s">
        <v>158</v>
      </c>
      <c r="AI71" t="s">
        <v>159</v>
      </c>
      <c r="AJ71" t="s">
        <v>160</v>
      </c>
      <c r="AK71" t="s">
        <v>277</v>
      </c>
      <c r="AL71" t="s">
        <v>278</v>
      </c>
      <c r="AM71" t="s">
        <v>161</v>
      </c>
      <c r="AN71" t="s">
        <v>162</v>
      </c>
      <c r="AO71" t="s">
        <v>163</v>
      </c>
      <c r="AP71" t="s">
        <v>164</v>
      </c>
      <c r="AQ71" t="s">
        <v>165</v>
      </c>
      <c r="AR71" t="s">
        <v>166</v>
      </c>
      <c r="AS71" t="s">
        <v>167</v>
      </c>
      <c r="AT71" t="s">
        <v>279</v>
      </c>
      <c r="AU71" t="s">
        <v>280</v>
      </c>
      <c r="AV71" t="s">
        <v>281</v>
      </c>
      <c r="AW71" t="s">
        <v>198</v>
      </c>
      <c r="AX71" t="s">
        <v>198</v>
      </c>
      <c r="AY71" t="s">
        <v>198</v>
      </c>
      <c r="AZ71" t="s">
        <v>198</v>
      </c>
      <c r="BA71" t="s">
        <v>198</v>
      </c>
      <c r="BB71">
        <v>0</v>
      </c>
      <c r="BC71">
        <v>5.3983887703950257</v>
      </c>
      <c r="BD71">
        <v>1.797626021017916</v>
      </c>
      <c r="BE71">
        <v>0</v>
      </c>
      <c r="BF71">
        <v>0</v>
      </c>
      <c r="BG71">
        <v>0</v>
      </c>
      <c r="BH71">
        <v>0</v>
      </c>
      <c r="BI71">
        <v>0</v>
      </c>
      <c r="BJ71">
        <v>5.1912724021994618</v>
      </c>
      <c r="BK71">
        <v>0</v>
      </c>
      <c r="BL71">
        <v>0</v>
      </c>
      <c r="BM71">
        <v>0.052797010898048898</v>
      </c>
      <c r="BN71">
        <v>0</v>
      </c>
      <c r="BO71">
        <v>0.38764660564741571</v>
      </c>
      <c r="BP71">
        <v>0</v>
      </c>
      <c r="BQ71">
        <v>0</v>
      </c>
      <c r="BR71">
        <v>4.5042912547131708</v>
      </c>
      <c r="BS71">
        <v>0</v>
      </c>
      <c r="BT71">
        <v>0</v>
      </c>
      <c r="BU71">
        <v>1.4206092640464361</v>
      </c>
      <c r="BV71">
        <v>0.22992422192997439</v>
      </c>
      <c r="BW71">
        <v>0.34751331043422029</v>
      </c>
      <c r="BX71">
        <v>0</v>
      </c>
      <c r="BY71">
        <v>1.078345104631049</v>
      </c>
      <c r="BZ71">
        <v>0</v>
      </c>
      <c r="CA71">
        <v>0.042349495114359599</v>
      </c>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row>
    <row r="72">
      <c r="A72" t="s">
        <v>600</v>
      </c>
      <c r="B72">
        <v>2005</v>
      </c>
      <c r="C72" t="s">
        <v>604</v>
      </c>
      <c r="D72">
        <v>76</v>
      </c>
      <c r="E72" t="s">
        <v>169</v>
      </c>
      <c r="F72" t="s">
        <v>294</v>
      </c>
      <c r="G72" t="s">
        <v>198</v>
      </c>
      <c r="H72">
        <v>0.13984691746752409</v>
      </c>
      <c r="I72">
        <v>0.080826295755446004</v>
      </c>
      <c r="J72">
        <v>0.26642516750362449</v>
      </c>
      <c r="K72">
        <v>0.44732434158220707</v>
      </c>
      <c r="L72">
        <v>3.46607850657352</v>
      </c>
      <c r="M72">
        <v>0.81735805524489236</v>
      </c>
      <c r="N72">
        <v>2.6827914017863508</v>
      </c>
      <c r="O72">
        <v>3.901827416503151</v>
      </c>
      <c r="P72">
        <v>4.0825524978273053</v>
      </c>
      <c r="Q72">
        <v>4.1072411656233854</v>
      </c>
      <c r="R72">
        <v>0.18382839187790409</v>
      </c>
      <c r="S72">
        <v>0.1071342581365072</v>
      </c>
      <c r="T72">
        <v>0.25361337719518562</v>
      </c>
      <c r="U72">
        <v>0.15445760711276721</v>
      </c>
      <c r="V72">
        <v>0.17524290170380391</v>
      </c>
      <c r="W72" t="s">
        <v>147</v>
      </c>
      <c r="X72" t="s">
        <v>276</v>
      </c>
      <c r="Y72" t="s">
        <v>149</v>
      </c>
      <c r="Z72" t="s">
        <v>150</v>
      </c>
      <c r="AA72" t="s">
        <v>151</v>
      </c>
      <c r="AB72" t="s">
        <v>152</v>
      </c>
      <c r="AC72" t="s">
        <v>153</v>
      </c>
      <c r="AD72" t="s">
        <v>154</v>
      </c>
      <c r="AE72" t="s">
        <v>155</v>
      </c>
      <c r="AF72" t="s">
        <v>156</v>
      </c>
      <c r="AG72" t="s">
        <v>157</v>
      </c>
      <c r="AH72" t="s">
        <v>158</v>
      </c>
      <c r="AI72" t="s">
        <v>159</v>
      </c>
      <c r="AJ72" t="s">
        <v>160</v>
      </c>
      <c r="AK72" t="s">
        <v>277</v>
      </c>
      <c r="AL72" t="s">
        <v>278</v>
      </c>
      <c r="AM72" t="s">
        <v>161</v>
      </c>
      <c r="AN72" t="s">
        <v>162</v>
      </c>
      <c r="AO72" t="s">
        <v>163</v>
      </c>
      <c r="AP72" t="s">
        <v>164</v>
      </c>
      <c r="AQ72" t="s">
        <v>165</v>
      </c>
      <c r="AR72" t="s">
        <v>166</v>
      </c>
      <c r="AS72" t="s">
        <v>167</v>
      </c>
      <c r="AT72" t="s">
        <v>279</v>
      </c>
      <c r="AU72" t="s">
        <v>280</v>
      </c>
      <c r="AV72" t="s">
        <v>281</v>
      </c>
      <c r="AW72" t="s">
        <v>198</v>
      </c>
      <c r="AX72" t="s">
        <v>198</v>
      </c>
      <c r="AY72" t="s">
        <v>198</v>
      </c>
      <c r="AZ72" t="s">
        <v>198</v>
      </c>
      <c r="BA72" t="s">
        <v>198</v>
      </c>
      <c r="BB72">
        <v>0</v>
      </c>
      <c r="BC72">
        <v>6.7997211499334966</v>
      </c>
      <c r="BD72">
        <v>1.8207625824742879</v>
      </c>
      <c r="BE72">
        <v>0</v>
      </c>
      <c r="BF72">
        <v>0</v>
      </c>
      <c r="BG72">
        <v>0.34724113772046622</v>
      </c>
      <c r="BH72">
        <v>0</v>
      </c>
      <c r="BI72">
        <v>0.31819635956392561</v>
      </c>
      <c r="BJ72">
        <v>0</v>
      </c>
      <c r="BK72">
        <v>0</v>
      </c>
      <c r="BL72">
        <v>0.1222116986520268</v>
      </c>
      <c r="BM72">
        <v>0.84475217436878214</v>
      </c>
      <c r="BN72">
        <v>0.36792682930683968</v>
      </c>
      <c r="BO72">
        <v>0.34271065585740251</v>
      </c>
      <c r="BP72">
        <v>0</v>
      </c>
      <c r="BQ72">
        <v>0</v>
      </c>
      <c r="BR72">
        <v>0.65196436181105066</v>
      </c>
      <c r="BS72">
        <v>0</v>
      </c>
      <c r="BT72">
        <v>0</v>
      </c>
      <c r="BU72">
        <v>1.182270062147073</v>
      </c>
      <c r="BV72">
        <v>0.5066251090899424</v>
      </c>
      <c r="BW72">
        <v>0.63710773579607061</v>
      </c>
      <c r="BX72">
        <v>0</v>
      </c>
      <c r="BY72">
        <v>0.17883458224882909</v>
      </c>
      <c r="BZ72">
        <v>0</v>
      </c>
      <c r="CA72">
        <v>0</v>
      </c>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row>
    <row r="73">
      <c r="A73" t="s">
        <v>600</v>
      </c>
      <c r="B73">
        <v>2005</v>
      </c>
      <c r="C73" t="s">
        <v>604</v>
      </c>
      <c r="D73">
        <v>77</v>
      </c>
      <c r="E73" t="s">
        <v>169</v>
      </c>
      <c r="F73" t="s">
        <v>183</v>
      </c>
      <c r="G73" t="s">
        <v>198</v>
      </c>
      <c r="H73">
        <v>0</v>
      </c>
      <c r="I73">
        <v>0</v>
      </c>
      <c r="J73">
        <v>0</v>
      </c>
      <c r="K73">
        <v>0.029032952330571599</v>
      </c>
      <c r="L73">
        <v>0.59481158068678486</v>
      </c>
      <c r="M73">
        <v>0</v>
      </c>
      <c r="N73">
        <v>0.1208772824244792</v>
      </c>
      <c r="O73">
        <v>0.46519306100661018</v>
      </c>
      <c r="P73">
        <v>0.1577123608695688</v>
      </c>
      <c r="Q73">
        <v>1.865016816500388</v>
      </c>
      <c r="R73">
        <v>0</v>
      </c>
      <c r="S73">
        <v>0</v>
      </c>
      <c r="T73">
        <v>0</v>
      </c>
      <c r="U73">
        <v>0</v>
      </c>
      <c r="V73">
        <v>0</v>
      </c>
      <c r="W73" t="s">
        <v>147</v>
      </c>
      <c r="X73" t="s">
        <v>276</v>
      </c>
      <c r="Y73" t="s">
        <v>149</v>
      </c>
      <c r="Z73" t="s">
        <v>150</v>
      </c>
      <c r="AA73" t="s">
        <v>151</v>
      </c>
      <c r="AB73" t="s">
        <v>152</v>
      </c>
      <c r="AC73" t="s">
        <v>153</v>
      </c>
      <c r="AD73" t="s">
        <v>154</v>
      </c>
      <c r="AE73" t="s">
        <v>155</v>
      </c>
      <c r="AF73" t="s">
        <v>156</v>
      </c>
      <c r="AG73" t="s">
        <v>157</v>
      </c>
      <c r="AH73" t="s">
        <v>158</v>
      </c>
      <c r="AI73" t="s">
        <v>159</v>
      </c>
      <c r="AJ73" t="s">
        <v>160</v>
      </c>
      <c r="AK73" t="s">
        <v>277</v>
      </c>
      <c r="AL73" t="s">
        <v>278</v>
      </c>
      <c r="AM73" t="s">
        <v>161</v>
      </c>
      <c r="AN73" t="s">
        <v>162</v>
      </c>
      <c r="AO73" t="s">
        <v>163</v>
      </c>
      <c r="AP73" t="s">
        <v>164</v>
      </c>
      <c r="AQ73" t="s">
        <v>165</v>
      </c>
      <c r="AR73" t="s">
        <v>166</v>
      </c>
      <c r="AS73" t="s">
        <v>167</v>
      </c>
      <c r="AT73" t="s">
        <v>279</v>
      </c>
      <c r="AU73" t="s">
        <v>280</v>
      </c>
      <c r="AV73" t="s">
        <v>281</v>
      </c>
      <c r="AW73" t="s">
        <v>198</v>
      </c>
      <c r="AX73" t="s">
        <v>198</v>
      </c>
      <c r="AY73" t="s">
        <v>198</v>
      </c>
      <c r="AZ73" t="s">
        <v>198</v>
      </c>
      <c r="BA73" t="s">
        <v>198</v>
      </c>
      <c r="BB73">
        <v>0</v>
      </c>
      <c r="BC73">
        <v>1.642873393914682</v>
      </c>
      <c r="BD73">
        <v>0</v>
      </c>
      <c r="BE73">
        <v>0</v>
      </c>
      <c r="BF73">
        <v>0</v>
      </c>
      <c r="BG73">
        <v>0</v>
      </c>
      <c r="BH73">
        <v>0</v>
      </c>
      <c r="BI73">
        <v>0</v>
      </c>
      <c r="BJ73">
        <v>0</v>
      </c>
      <c r="BK73">
        <v>0</v>
      </c>
      <c r="BL73">
        <v>0</v>
      </c>
      <c r="BM73">
        <v>0.069237978202884604</v>
      </c>
      <c r="BN73">
        <v>0</v>
      </c>
      <c r="BO73">
        <v>0</v>
      </c>
      <c r="BP73">
        <v>0</v>
      </c>
      <c r="BQ73">
        <v>0</v>
      </c>
      <c r="BR73">
        <v>0</v>
      </c>
      <c r="BS73">
        <v>0</v>
      </c>
      <c r="BT73">
        <v>0</v>
      </c>
      <c r="BU73">
        <v>0</v>
      </c>
      <c r="BV73">
        <v>0</v>
      </c>
      <c r="BW73">
        <v>0</v>
      </c>
      <c r="BX73">
        <v>0</v>
      </c>
      <c r="BY73">
        <v>0</v>
      </c>
      <c r="BZ73">
        <v>0</v>
      </c>
      <c r="CA73">
        <v>0</v>
      </c>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row>
    <row r="74">
      <c r="A74" t="s">
        <v>600</v>
      </c>
      <c r="B74">
        <v>2005</v>
      </c>
      <c r="C74" t="s">
        <v>604</v>
      </c>
      <c r="D74">
        <v>78</v>
      </c>
      <c r="E74" t="s">
        <v>169</v>
      </c>
      <c r="F74" t="s">
        <v>46</v>
      </c>
      <c r="G74" t="s">
        <v>198</v>
      </c>
      <c r="H74">
        <v>0</v>
      </c>
      <c r="I74">
        <v>0.00111416697578</v>
      </c>
      <c r="J74">
        <v>0.074220207569097002</v>
      </c>
      <c r="K74">
        <v>0.16691357340495941</v>
      </c>
      <c r="L74">
        <v>0</v>
      </c>
      <c r="M74">
        <v>0</v>
      </c>
      <c r="N74">
        <v>0</v>
      </c>
      <c r="O74">
        <v>0</v>
      </c>
      <c r="P74">
        <v>0</v>
      </c>
      <c r="Q74">
        <v>0</v>
      </c>
      <c r="R74">
        <v>0</v>
      </c>
      <c r="S74">
        <v>0.0014768145845943999</v>
      </c>
      <c r="T74">
        <v>0</v>
      </c>
      <c r="U74">
        <v>0.097434336137718305</v>
      </c>
      <c r="V74">
        <v>0.2193414981144729</v>
      </c>
      <c r="W74" t="s">
        <v>147</v>
      </c>
      <c r="X74" t="s">
        <v>276</v>
      </c>
      <c r="Y74" t="s">
        <v>149</v>
      </c>
      <c r="Z74" t="s">
        <v>150</v>
      </c>
      <c r="AA74" t="s">
        <v>151</v>
      </c>
      <c r="AB74" t="s">
        <v>152</v>
      </c>
      <c r="AC74" t="s">
        <v>153</v>
      </c>
      <c r="AD74" t="s">
        <v>154</v>
      </c>
      <c r="AE74" t="s">
        <v>155</v>
      </c>
      <c r="AF74" t="s">
        <v>156</v>
      </c>
      <c r="AG74" t="s">
        <v>157</v>
      </c>
      <c r="AH74" t="s">
        <v>158</v>
      </c>
      <c r="AI74" t="s">
        <v>159</v>
      </c>
      <c r="AJ74" t="s">
        <v>160</v>
      </c>
      <c r="AK74" t="s">
        <v>277</v>
      </c>
      <c r="AL74" t="s">
        <v>278</v>
      </c>
      <c r="AM74" t="s">
        <v>161</v>
      </c>
      <c r="AN74" t="s">
        <v>162</v>
      </c>
      <c r="AO74" t="s">
        <v>163</v>
      </c>
      <c r="AP74" t="s">
        <v>164</v>
      </c>
      <c r="AQ74" t="s">
        <v>165</v>
      </c>
      <c r="AR74" t="s">
        <v>166</v>
      </c>
      <c r="AS74" t="s">
        <v>167</v>
      </c>
      <c r="AT74" t="s">
        <v>279</v>
      </c>
      <c r="AU74" t="s">
        <v>280</v>
      </c>
      <c r="AV74" t="s">
        <v>281</v>
      </c>
      <c r="AW74" t="s">
        <v>198</v>
      </c>
      <c r="AX74" t="s">
        <v>198</v>
      </c>
      <c r="AY74" t="s">
        <v>198</v>
      </c>
      <c r="AZ74" t="s">
        <v>198</v>
      </c>
      <c r="BA74" t="s">
        <v>198</v>
      </c>
      <c r="BB74">
        <v>0</v>
      </c>
      <c r="BC74">
        <v>0.45082338627488611</v>
      </c>
      <c r="BD74">
        <v>0.30275003822992558</v>
      </c>
      <c r="BE74">
        <v>0</v>
      </c>
      <c r="BF74">
        <v>0</v>
      </c>
      <c r="BG74">
        <v>0</v>
      </c>
      <c r="BH74">
        <v>0</v>
      </c>
      <c r="BI74">
        <v>0</v>
      </c>
      <c r="BJ74">
        <v>0</v>
      </c>
      <c r="BK74">
        <v>0</v>
      </c>
      <c r="BL74">
        <v>0</v>
      </c>
      <c r="BM74">
        <v>0</v>
      </c>
      <c r="BN74">
        <v>0</v>
      </c>
      <c r="BO74">
        <v>0</v>
      </c>
      <c r="BP74">
        <v>0</v>
      </c>
      <c r="BQ74">
        <v>0</v>
      </c>
      <c r="BR74">
        <v>0</v>
      </c>
      <c r="BS74">
        <v>0</v>
      </c>
      <c r="BT74">
        <v>0</v>
      </c>
      <c r="BU74">
        <v>0</v>
      </c>
      <c r="BV74">
        <v>0</v>
      </c>
      <c r="BW74">
        <v>0</v>
      </c>
      <c r="BX74">
        <v>0</v>
      </c>
      <c r="BY74">
        <v>0</v>
      </c>
      <c r="BZ74">
        <v>0.081699932376236406</v>
      </c>
      <c r="CA74">
        <v>0</v>
      </c>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row>
    <row r="75">
      <c r="A75" t="s">
        <v>600</v>
      </c>
      <c r="B75">
        <v>2005</v>
      </c>
      <c r="C75" t="s">
        <v>604</v>
      </c>
      <c r="D75">
        <v>122</v>
      </c>
      <c r="E75" t="s">
        <v>18</v>
      </c>
      <c r="F75" t="s">
        <v>14</v>
      </c>
      <c r="G75" t="s">
        <v>621</v>
      </c>
      <c r="H75">
        <v>4.6395190295481772</v>
      </c>
      <c r="I75">
        <v>4.8077825361045239</v>
      </c>
      <c r="J75">
        <v>9.3957252446781236</v>
      </c>
      <c r="K75">
        <v>15.047295369518981</v>
      </c>
      <c r="L75">
        <v>44.336300363925808</v>
      </c>
      <c r="M75">
        <v>10.42094024186243</v>
      </c>
      <c r="N75">
        <v>26.733329456435541</v>
      </c>
      <c r="O75">
        <v>31.620264039153192</v>
      </c>
      <c r="P75">
        <v>46.395170826952622</v>
      </c>
      <c r="Q75">
        <v>68.785798460695176</v>
      </c>
      <c r="R75">
        <v>4.3464780032651458</v>
      </c>
      <c r="S75">
        <v>4.5308369184353623</v>
      </c>
      <c r="T75">
        <v>6.8253981930350509</v>
      </c>
      <c r="U75">
        <v>10.206024694364119</v>
      </c>
      <c r="V75">
        <v>20.011252717941581</v>
      </c>
      <c r="W75" t="s">
        <v>147</v>
      </c>
      <c r="X75" t="s">
        <v>276</v>
      </c>
      <c r="Y75" t="s">
        <v>149</v>
      </c>
      <c r="Z75" t="s">
        <v>150</v>
      </c>
      <c r="AA75" t="s">
        <v>151</v>
      </c>
      <c r="AB75" t="s">
        <v>152</v>
      </c>
      <c r="AC75" t="s">
        <v>153</v>
      </c>
      <c r="AD75" t="s">
        <v>154</v>
      </c>
      <c r="AE75" t="s">
        <v>155</v>
      </c>
      <c r="AF75" t="s">
        <v>156</v>
      </c>
      <c r="AG75" t="s">
        <v>157</v>
      </c>
      <c r="AH75" t="s">
        <v>158</v>
      </c>
      <c r="AI75" t="s">
        <v>159</v>
      </c>
      <c r="AJ75" t="s">
        <v>160</v>
      </c>
      <c r="AK75" t="s">
        <v>277</v>
      </c>
      <c r="AL75" t="s">
        <v>278</v>
      </c>
      <c r="AM75" t="s">
        <v>161</v>
      </c>
      <c r="AN75" t="s">
        <v>162</v>
      </c>
      <c r="AO75" t="s">
        <v>163</v>
      </c>
      <c r="AP75" t="s">
        <v>164</v>
      </c>
      <c r="AQ75" t="s">
        <v>165</v>
      </c>
      <c r="AR75" t="s">
        <v>166</v>
      </c>
      <c r="AS75" t="s">
        <v>167</v>
      </c>
      <c r="AT75" t="s">
        <v>279</v>
      </c>
      <c r="AU75" t="s">
        <v>280</v>
      </c>
      <c r="AV75" t="s">
        <v>281</v>
      </c>
      <c r="AW75" t="s">
        <v>198</v>
      </c>
      <c r="AX75" t="s">
        <v>198</v>
      </c>
      <c r="AY75" t="s">
        <v>198</v>
      </c>
      <c r="AZ75" t="s">
        <v>198</v>
      </c>
      <c r="BA75" t="s">
        <v>198</v>
      </c>
      <c r="BB75">
        <v>18.250490532306149</v>
      </c>
      <c r="BC75">
        <v>31.07330003784595</v>
      </c>
      <c r="BD75">
        <v>7.357386331383756</v>
      </c>
      <c r="BE75">
        <v>28.90522334250268</v>
      </c>
      <c r="BF75">
        <v>4.7699557940855959</v>
      </c>
      <c r="BG75">
        <v>12.46977157786108</v>
      </c>
      <c r="BH75">
        <v>21.042950466328811</v>
      </c>
      <c r="BI75">
        <v>37.25332213761444</v>
      </c>
      <c r="BJ75">
        <v>4.5977642213607854</v>
      </c>
      <c r="BK75">
        <v>4.1060177285324251</v>
      </c>
      <c r="BL75">
        <v>13.41567242920291</v>
      </c>
      <c r="BM75">
        <v>15.50006178904027</v>
      </c>
      <c r="BN75">
        <v>28.89013977262994</v>
      </c>
      <c r="BO75">
        <v>13.25417735016819</v>
      </c>
      <c r="BP75">
        <v>16.78587271993122</v>
      </c>
      <c r="BQ75">
        <v>31.064451106153111</v>
      </c>
      <c r="BR75">
        <v>2.1736696985781401</v>
      </c>
      <c r="BS75">
        <v>8.038755729504194</v>
      </c>
      <c r="BT75">
        <v>19.733985816599152</v>
      </c>
      <c r="BU75">
        <v>5.2859258320562654</v>
      </c>
      <c r="BV75">
        <v>7.6557087204992973</v>
      </c>
      <c r="BW75">
        <v>6.7491709862054119</v>
      </c>
      <c r="BX75">
        <v>14.8576342359989</v>
      </c>
      <c r="BY75">
        <v>81.491429463717736</v>
      </c>
      <c r="BZ75">
        <v>64.753218048098574</v>
      </c>
      <c r="CA75">
        <v>47.613911560436399</v>
      </c>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row>
    <row r="76">
      <c r="A76" t="s">
        <v>600</v>
      </c>
      <c r="B76">
        <v>2005</v>
      </c>
      <c r="C76" t="s">
        <v>604</v>
      </c>
      <c r="D76">
        <v>123</v>
      </c>
      <c r="E76" t="s">
        <v>18</v>
      </c>
      <c r="F76" t="s">
        <v>51</v>
      </c>
      <c r="G76" t="s">
        <v>198</v>
      </c>
      <c r="H76">
        <v>95.360480970451817</v>
      </c>
      <c r="I76">
        <v>95.192217463895474</v>
      </c>
      <c r="J76">
        <v>90.604274755321882</v>
      </c>
      <c r="K76">
        <v>84.952704630481023</v>
      </c>
      <c r="L76">
        <v>55.663699636074192</v>
      </c>
      <c r="M76">
        <v>89.579059758137575</v>
      </c>
      <c r="N76">
        <v>73.266670543564459</v>
      </c>
      <c r="O76">
        <v>68.379735960846816</v>
      </c>
      <c r="P76">
        <v>53.604829173047378</v>
      </c>
      <c r="Q76">
        <v>31.21420153930482</v>
      </c>
      <c r="R76">
        <v>95.653521996734852</v>
      </c>
      <c r="S76">
        <v>95.469163081564631</v>
      </c>
      <c r="T76">
        <v>93.174601806964944</v>
      </c>
      <c r="U76">
        <v>89.793975305635882</v>
      </c>
      <c r="V76">
        <v>79.988747282058426</v>
      </c>
      <c r="W76" t="s">
        <v>147</v>
      </c>
      <c r="X76" t="s">
        <v>276</v>
      </c>
      <c r="Y76" t="s">
        <v>149</v>
      </c>
      <c r="Z76" t="s">
        <v>150</v>
      </c>
      <c r="AA76" t="s">
        <v>151</v>
      </c>
      <c r="AB76" t="s">
        <v>152</v>
      </c>
      <c r="AC76" t="s">
        <v>153</v>
      </c>
      <c r="AD76" t="s">
        <v>154</v>
      </c>
      <c r="AE76" t="s">
        <v>155</v>
      </c>
      <c r="AF76" t="s">
        <v>156</v>
      </c>
      <c r="AG76" t="s">
        <v>157</v>
      </c>
      <c r="AH76" t="s">
        <v>158</v>
      </c>
      <c r="AI76" t="s">
        <v>159</v>
      </c>
      <c r="AJ76" t="s">
        <v>160</v>
      </c>
      <c r="AK76" t="s">
        <v>277</v>
      </c>
      <c r="AL76" t="s">
        <v>278</v>
      </c>
      <c r="AM76" t="s">
        <v>161</v>
      </c>
      <c r="AN76" t="s">
        <v>162</v>
      </c>
      <c r="AO76" t="s">
        <v>163</v>
      </c>
      <c r="AP76" t="s">
        <v>164</v>
      </c>
      <c r="AQ76" t="s">
        <v>165</v>
      </c>
      <c r="AR76" t="s">
        <v>166</v>
      </c>
      <c r="AS76" t="s">
        <v>167</v>
      </c>
      <c r="AT76" t="s">
        <v>279</v>
      </c>
      <c r="AU76" t="s">
        <v>280</v>
      </c>
      <c r="AV76" t="s">
        <v>281</v>
      </c>
      <c r="AW76" t="s">
        <v>198</v>
      </c>
      <c r="AX76" t="s">
        <v>198</v>
      </c>
      <c r="AY76" t="s">
        <v>198</v>
      </c>
      <c r="AZ76" t="s">
        <v>198</v>
      </c>
      <c r="BA76" t="s">
        <v>198</v>
      </c>
      <c r="BB76">
        <v>81.749509467693855</v>
      </c>
      <c r="BC76">
        <v>68.926699962154046</v>
      </c>
      <c r="BD76">
        <v>92.642613668616249</v>
      </c>
      <c r="BE76">
        <v>71.09477665749732</v>
      </c>
      <c r="BF76">
        <v>95.23004420591441</v>
      </c>
      <c r="BG76">
        <v>87.530228422138919</v>
      </c>
      <c r="BH76">
        <v>78.957049533671196</v>
      </c>
      <c r="BI76">
        <v>62.74667786238556</v>
      </c>
      <c r="BJ76">
        <v>95.402235778639209</v>
      </c>
      <c r="BK76">
        <v>95.893982271467578</v>
      </c>
      <c r="BL76">
        <v>86.5843275707971</v>
      </c>
      <c r="BM76">
        <v>84.499938210959726</v>
      </c>
      <c r="BN76">
        <v>71.109860227370064</v>
      </c>
      <c r="BO76">
        <v>86.745822649831808</v>
      </c>
      <c r="BP76">
        <v>83.21412728006878</v>
      </c>
      <c r="BQ76">
        <v>68.935548893846885</v>
      </c>
      <c r="BR76">
        <v>97.826330301421862</v>
      </c>
      <c r="BS76">
        <v>91.961244270495811</v>
      </c>
      <c r="BT76">
        <v>80.266014183400841</v>
      </c>
      <c r="BU76">
        <v>94.714074167943735</v>
      </c>
      <c r="BV76">
        <v>92.344291279500709</v>
      </c>
      <c r="BW76">
        <v>93.250829013794586</v>
      </c>
      <c r="BX76">
        <v>85.142365764001099</v>
      </c>
      <c r="BY76">
        <v>18.50857053628226</v>
      </c>
      <c r="BZ76">
        <v>35.246781951901433</v>
      </c>
      <c r="CA76">
        <v>52.386088439563601</v>
      </c>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row>
    <row r="77">
      <c r="A77" t="s">
        <v>600</v>
      </c>
      <c r="B77">
        <v>2005</v>
      </c>
      <c r="C77" t="s">
        <v>604</v>
      </c>
      <c r="D77">
        <v>124</v>
      </c>
      <c r="E77" t="s">
        <v>50</v>
      </c>
      <c r="F77" t="s">
        <v>15</v>
      </c>
      <c r="G77" t="s">
        <v>622</v>
      </c>
      <c r="H77">
        <v>4.0338165858784603</v>
      </c>
      <c r="I77">
        <v>4.156977448725419</v>
      </c>
      <c r="J77">
        <v>7.5856327303233124</v>
      </c>
      <c r="K77">
        <v>9.892716834971969</v>
      </c>
      <c r="L77">
        <v>30.542683744912239</v>
      </c>
      <c r="M77">
        <v>4.8533223777707546</v>
      </c>
      <c r="N77">
        <v>11.290016929740309</v>
      </c>
      <c r="O77">
        <v>15.6114790994984</v>
      </c>
      <c r="P77">
        <v>23.89234062559726</v>
      </c>
      <c r="Q77">
        <v>57.642706884173073</v>
      </c>
      <c r="R77">
        <v>3.736487222531534</v>
      </c>
      <c r="S77">
        <v>4.1200530078517046</v>
      </c>
      <c r="T77">
        <v>5.7674171541520787</v>
      </c>
      <c r="U77">
        <v>8.6131374563050471</v>
      </c>
      <c r="V77">
        <v>17.35563032036864</v>
      </c>
      <c r="W77" t="s">
        <v>147</v>
      </c>
      <c r="X77" t="s">
        <v>276</v>
      </c>
      <c r="Y77" t="s">
        <v>149</v>
      </c>
      <c r="Z77" t="s">
        <v>150</v>
      </c>
      <c r="AA77" t="s">
        <v>151</v>
      </c>
      <c r="AB77" t="s">
        <v>152</v>
      </c>
      <c r="AC77" t="s">
        <v>153</v>
      </c>
      <c r="AD77" t="s">
        <v>154</v>
      </c>
      <c r="AE77" t="s">
        <v>155</v>
      </c>
      <c r="AF77" t="s">
        <v>156</v>
      </c>
      <c r="AG77" t="s">
        <v>157</v>
      </c>
      <c r="AH77" t="s">
        <v>158</v>
      </c>
      <c r="AI77" t="s">
        <v>159</v>
      </c>
      <c r="AJ77" t="s">
        <v>160</v>
      </c>
      <c r="AK77" t="s">
        <v>277</v>
      </c>
      <c r="AL77" t="s">
        <v>278</v>
      </c>
      <c r="AM77" t="s">
        <v>161</v>
      </c>
      <c r="AN77" t="s">
        <v>162</v>
      </c>
      <c r="AO77" t="s">
        <v>163</v>
      </c>
      <c r="AP77" t="s">
        <v>164</v>
      </c>
      <c r="AQ77" t="s">
        <v>165</v>
      </c>
      <c r="AR77" t="s">
        <v>166</v>
      </c>
      <c r="AS77" t="s">
        <v>167</v>
      </c>
      <c r="AT77" t="s">
        <v>279</v>
      </c>
      <c r="AU77" t="s">
        <v>280</v>
      </c>
      <c r="AV77" t="s">
        <v>281</v>
      </c>
      <c r="AW77" t="s">
        <v>198</v>
      </c>
      <c r="AX77" t="s">
        <v>198</v>
      </c>
      <c r="AY77" t="s">
        <v>198</v>
      </c>
      <c r="AZ77" t="s">
        <v>198</v>
      </c>
      <c r="BA77" t="s">
        <v>198</v>
      </c>
      <c r="BB77">
        <v>8.8941881827510834</v>
      </c>
      <c r="BC77">
        <v>18.150366723578468</v>
      </c>
      <c r="BD77">
        <v>5.4905115236564983</v>
      </c>
      <c r="BE77">
        <v>24.798638238660629</v>
      </c>
      <c r="BF77">
        <v>3.9784117637827832</v>
      </c>
      <c r="BG77">
        <v>7.9504770374196623</v>
      </c>
      <c r="BH77">
        <v>14.344930532703071</v>
      </c>
      <c r="BI77">
        <v>30.333955353951151</v>
      </c>
      <c r="BJ77">
        <v>4.116437458505624</v>
      </c>
      <c r="BK77">
        <v>2.6946997721794919</v>
      </c>
      <c r="BL77">
        <v>9.4834302428783221</v>
      </c>
      <c r="BM77">
        <v>10.961604821071059</v>
      </c>
      <c r="BN77">
        <v>22.868959109790481</v>
      </c>
      <c r="BO77">
        <v>7.7992537347955002</v>
      </c>
      <c r="BP77">
        <v>16.39224183212141</v>
      </c>
      <c r="BQ77">
        <v>29.824000586331689</v>
      </c>
      <c r="BR77">
        <v>1.988584807280209</v>
      </c>
      <c r="BS77">
        <v>3.666777787693051</v>
      </c>
      <c r="BT77">
        <v>15.328584269646869</v>
      </c>
      <c r="BU77">
        <v>4.1200309188842468</v>
      </c>
      <c r="BV77">
        <v>5.168167116035554</v>
      </c>
      <c r="BW77">
        <v>6.2061841123890504</v>
      </c>
      <c r="BX77">
        <v>7.5924926854633306</v>
      </c>
      <c r="BY77">
        <v>73.248575998209333</v>
      </c>
      <c r="BZ77">
        <v>55.685015224778013</v>
      </c>
      <c r="CA77">
        <v>44.173750292787133</v>
      </c>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row>
    <row r="78">
      <c r="A78" t="s">
        <v>600</v>
      </c>
      <c r="B78">
        <v>2005</v>
      </c>
      <c r="C78" t="s">
        <v>604</v>
      </c>
      <c r="D78">
        <v>125</v>
      </c>
      <c r="E78" t="s">
        <v>50</v>
      </c>
      <c r="F78" t="s">
        <v>16</v>
      </c>
      <c r="G78" t="s">
        <v>623</v>
      </c>
      <c r="H78">
        <v>0.60570244366971804</v>
      </c>
      <c r="I78">
        <v>0.65080508737910292</v>
      </c>
      <c r="J78">
        <v>1.8100925143548079</v>
      </c>
      <c r="K78">
        <v>5.1545785345470074</v>
      </c>
      <c r="L78">
        <v>13.7936166190135</v>
      </c>
      <c r="M78">
        <v>5.5676178640916696</v>
      </c>
      <c r="N78">
        <v>15.4433125266952</v>
      </c>
      <c r="O78">
        <v>16.00878493965477</v>
      </c>
      <c r="P78">
        <v>22.50283020135543</v>
      </c>
      <c r="Q78">
        <v>11.143091576522121</v>
      </c>
      <c r="R78">
        <v>0.60999078073361124</v>
      </c>
      <c r="S78">
        <v>0.4107839105836581</v>
      </c>
      <c r="T78">
        <v>1.05798103888297</v>
      </c>
      <c r="U78">
        <v>1.5928872380590759</v>
      </c>
      <c r="V78">
        <v>2.6556223975729409</v>
      </c>
      <c r="W78" t="s">
        <v>147</v>
      </c>
      <c r="X78" t="s">
        <v>276</v>
      </c>
      <c r="Y78" t="s">
        <v>149</v>
      </c>
      <c r="Z78" t="s">
        <v>150</v>
      </c>
      <c r="AA78" t="s">
        <v>151</v>
      </c>
      <c r="AB78" t="s">
        <v>152</v>
      </c>
      <c r="AC78" t="s">
        <v>153</v>
      </c>
      <c r="AD78" t="s">
        <v>154</v>
      </c>
      <c r="AE78" t="s">
        <v>155</v>
      </c>
      <c r="AF78" t="s">
        <v>156</v>
      </c>
      <c r="AG78" t="s">
        <v>157</v>
      </c>
      <c r="AH78" t="s">
        <v>158</v>
      </c>
      <c r="AI78" t="s">
        <v>159</v>
      </c>
      <c r="AJ78" t="s">
        <v>160</v>
      </c>
      <c r="AK78" t="s">
        <v>277</v>
      </c>
      <c r="AL78" t="s">
        <v>278</v>
      </c>
      <c r="AM78" t="s">
        <v>161</v>
      </c>
      <c r="AN78" t="s">
        <v>162</v>
      </c>
      <c r="AO78" t="s">
        <v>163</v>
      </c>
      <c r="AP78" t="s">
        <v>164</v>
      </c>
      <c r="AQ78" t="s">
        <v>165</v>
      </c>
      <c r="AR78" t="s">
        <v>166</v>
      </c>
      <c r="AS78" t="s">
        <v>167</v>
      </c>
      <c r="AT78" t="s">
        <v>279</v>
      </c>
      <c r="AU78" t="s">
        <v>280</v>
      </c>
      <c r="AV78" t="s">
        <v>281</v>
      </c>
      <c r="AW78" t="s">
        <v>198</v>
      </c>
      <c r="AX78" t="s">
        <v>198</v>
      </c>
      <c r="AY78" t="s">
        <v>198</v>
      </c>
      <c r="AZ78" t="s">
        <v>198</v>
      </c>
      <c r="BA78" t="s">
        <v>198</v>
      </c>
      <c r="BB78">
        <v>9.3563023495550635</v>
      </c>
      <c r="BC78">
        <v>12.9229333142675</v>
      </c>
      <c r="BD78">
        <v>1.866874807727257</v>
      </c>
      <c r="BE78">
        <v>4.1065851038420336</v>
      </c>
      <c r="BF78">
        <v>0.7915440303028124</v>
      </c>
      <c r="BG78">
        <v>4.5192945404414182</v>
      </c>
      <c r="BH78">
        <v>6.6980199336257451</v>
      </c>
      <c r="BI78">
        <v>6.9193667836632997</v>
      </c>
      <c r="BJ78">
        <v>0.4813267628551603</v>
      </c>
      <c r="BK78">
        <v>1.411317956352933</v>
      </c>
      <c r="BL78">
        <v>3.9322421863245842</v>
      </c>
      <c r="BM78">
        <v>4.5384569679692186</v>
      </c>
      <c r="BN78">
        <v>6.0211806628394609</v>
      </c>
      <c r="BO78">
        <v>5.4549236153726914</v>
      </c>
      <c r="BP78">
        <v>0.39363088780980909</v>
      </c>
      <c r="BQ78">
        <v>1.2404505198214231</v>
      </c>
      <c r="BR78">
        <v>0.18508489129793071</v>
      </c>
      <c r="BS78">
        <v>4.3719779418111457</v>
      </c>
      <c r="BT78">
        <v>4.4054015469522811</v>
      </c>
      <c r="BU78">
        <v>1.1658949131720191</v>
      </c>
      <c r="BV78">
        <v>2.487541604463742</v>
      </c>
      <c r="BW78">
        <v>0.54298687381636046</v>
      </c>
      <c r="BX78">
        <v>7.2651415505355734</v>
      </c>
      <c r="BY78">
        <v>8.242853465508416</v>
      </c>
      <c r="BZ78">
        <v>9.0682028233205791</v>
      </c>
      <c r="CA78">
        <v>3.4401612676492639</v>
      </c>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row>
    <row r="79">
      <c r="A79" t="s">
        <v>600</v>
      </c>
      <c r="B79">
        <v>2005</v>
      </c>
      <c r="C79" t="s">
        <v>604</v>
      </c>
      <c r="D79">
        <v>126</v>
      </c>
      <c r="E79" t="s">
        <v>50</v>
      </c>
      <c r="F79" t="s">
        <v>22</v>
      </c>
      <c r="G79" t="s">
        <v>624</v>
      </c>
      <c r="H79">
        <v>67.788466810330931</v>
      </c>
      <c r="I79">
        <v>72.152031272101212</v>
      </c>
      <c r="J79">
        <v>77.641609276472025</v>
      </c>
      <c r="K79">
        <v>77.904519438537875</v>
      </c>
      <c r="L79">
        <v>55.088987476630898</v>
      </c>
      <c r="M79">
        <v>82.054699095053735</v>
      </c>
      <c r="N79">
        <v>69.434728715212771</v>
      </c>
      <c r="O79">
        <v>67.586693175525511</v>
      </c>
      <c r="P79">
        <v>53.462751916747003</v>
      </c>
      <c r="Q79">
        <v>31.21420153930481</v>
      </c>
      <c r="R79">
        <v>68.574682958434892</v>
      </c>
      <c r="S79">
        <v>69.364085429206</v>
      </c>
      <c r="T79">
        <v>75.35564973926131</v>
      </c>
      <c r="U79">
        <v>76.517513801418659</v>
      </c>
      <c r="V79">
        <v>74.444618568370998</v>
      </c>
      <c r="W79" t="s">
        <v>147</v>
      </c>
      <c r="X79" t="s">
        <v>276</v>
      </c>
      <c r="Y79" t="s">
        <v>149</v>
      </c>
      <c r="Z79" t="s">
        <v>150</v>
      </c>
      <c r="AA79" t="s">
        <v>151</v>
      </c>
      <c r="AB79" t="s">
        <v>152</v>
      </c>
      <c r="AC79" t="s">
        <v>153</v>
      </c>
      <c r="AD79" t="s">
        <v>154</v>
      </c>
      <c r="AE79" t="s">
        <v>155</v>
      </c>
      <c r="AF79" t="s">
        <v>156</v>
      </c>
      <c r="AG79" t="s">
        <v>157</v>
      </c>
      <c r="AH79" t="s">
        <v>158</v>
      </c>
      <c r="AI79" t="s">
        <v>159</v>
      </c>
      <c r="AJ79" t="s">
        <v>160</v>
      </c>
      <c r="AK79" t="s">
        <v>277</v>
      </c>
      <c r="AL79" t="s">
        <v>278</v>
      </c>
      <c r="AM79" t="s">
        <v>161</v>
      </c>
      <c r="AN79" t="s">
        <v>162</v>
      </c>
      <c r="AO79" t="s">
        <v>163</v>
      </c>
      <c r="AP79" t="s">
        <v>164</v>
      </c>
      <c r="AQ79" t="s">
        <v>165</v>
      </c>
      <c r="AR79" t="s">
        <v>166</v>
      </c>
      <c r="AS79" t="s">
        <v>167</v>
      </c>
      <c r="AT79" t="s">
        <v>279</v>
      </c>
      <c r="AU79" t="s">
        <v>280</v>
      </c>
      <c r="AV79" t="s">
        <v>281</v>
      </c>
      <c r="AW79" t="s">
        <v>198</v>
      </c>
      <c r="AX79" t="s">
        <v>198</v>
      </c>
      <c r="AY79" t="s">
        <v>198</v>
      </c>
      <c r="AZ79" t="s">
        <v>198</v>
      </c>
      <c r="BA79" t="s">
        <v>198</v>
      </c>
      <c r="BB79">
        <v>53.971919139826838</v>
      </c>
      <c r="BC79">
        <v>68.77047918140093</v>
      </c>
      <c r="BD79">
        <v>81.662286972236842</v>
      </c>
      <c r="BE79">
        <v>66.310936581226684</v>
      </c>
      <c r="BF79">
        <v>84.093580042862598</v>
      </c>
      <c r="BG79">
        <v>79.688433600469466</v>
      </c>
      <c r="BH79">
        <v>78.014377807983081</v>
      </c>
      <c r="BI79">
        <v>55.904016685638439</v>
      </c>
      <c r="BJ79">
        <v>77.544334538930485</v>
      </c>
      <c r="BK79">
        <v>54.577226425907647</v>
      </c>
      <c r="BL79">
        <v>71.604796258655995</v>
      </c>
      <c r="BM79">
        <v>80.341635096022259</v>
      </c>
      <c r="BN79">
        <v>64.937164354250172</v>
      </c>
      <c r="BO79">
        <v>69.880774564134711</v>
      </c>
      <c r="BP79">
        <v>19.63073641480247</v>
      </c>
      <c r="BQ79">
        <v>15.641171123943201</v>
      </c>
      <c r="BR79">
        <v>90.833924368614731</v>
      </c>
      <c r="BS79">
        <v>82.966237972779041</v>
      </c>
      <c r="BT79">
        <v>77.319610194253755</v>
      </c>
      <c r="BU79">
        <v>69.214672506471004</v>
      </c>
      <c r="BV79">
        <v>82.370242622063984</v>
      </c>
      <c r="BW79">
        <v>53.802185291498162</v>
      </c>
      <c r="BX79">
        <v>77.392220288127348</v>
      </c>
      <c r="BY79">
        <v>14.3385723163256</v>
      </c>
      <c r="BZ79">
        <v>20.45283745408565</v>
      </c>
      <c r="CA79">
        <v>11.551880937113269</v>
      </c>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row>
    <row r="80">
      <c r="A80" t="s">
        <v>600</v>
      </c>
      <c r="B80">
        <v>2005</v>
      </c>
      <c r="C80" t="s">
        <v>604</v>
      </c>
      <c r="D80">
        <v>127</v>
      </c>
      <c r="E80" t="s">
        <v>50</v>
      </c>
      <c r="F80" t="s">
        <v>19</v>
      </c>
      <c r="G80" t="s">
        <v>625</v>
      </c>
      <c r="H80">
        <v>27.572014160120879</v>
      </c>
      <c r="I80">
        <v>23.04018619179427</v>
      </c>
      <c r="J80">
        <v>12.962665478849861</v>
      </c>
      <c r="K80">
        <v>7.0481851919431433</v>
      </c>
      <c r="L80">
        <v>0.57471215944336118</v>
      </c>
      <c r="M80">
        <v>7.5243606630838364</v>
      </c>
      <c r="N80">
        <v>3.8319418283517148</v>
      </c>
      <c r="O80">
        <v>0.79304278532131356</v>
      </c>
      <c r="P80">
        <v>0.14207725630030341</v>
      </c>
      <c r="Q80">
        <v>0</v>
      </c>
      <c r="R80">
        <v>27.078839038299961</v>
      </c>
      <c r="S80">
        <v>26.105077652358641</v>
      </c>
      <c r="T80">
        <v>17.818952067703641</v>
      </c>
      <c r="U80">
        <v>13.27646150421721</v>
      </c>
      <c r="V80">
        <v>5.5441287136874244</v>
      </c>
      <c r="W80" t="s">
        <v>147</v>
      </c>
      <c r="X80" t="s">
        <v>276</v>
      </c>
      <c r="Y80" t="s">
        <v>149</v>
      </c>
      <c r="Z80" t="s">
        <v>150</v>
      </c>
      <c r="AA80" t="s">
        <v>151</v>
      </c>
      <c r="AB80" t="s">
        <v>152</v>
      </c>
      <c r="AC80" t="s">
        <v>153</v>
      </c>
      <c r="AD80" t="s">
        <v>154</v>
      </c>
      <c r="AE80" t="s">
        <v>155</v>
      </c>
      <c r="AF80" t="s">
        <v>156</v>
      </c>
      <c r="AG80" t="s">
        <v>157</v>
      </c>
      <c r="AH80" t="s">
        <v>158</v>
      </c>
      <c r="AI80" t="s">
        <v>159</v>
      </c>
      <c r="AJ80" t="s">
        <v>160</v>
      </c>
      <c r="AK80" t="s">
        <v>277</v>
      </c>
      <c r="AL80" t="s">
        <v>278</v>
      </c>
      <c r="AM80" t="s">
        <v>161</v>
      </c>
      <c r="AN80" t="s">
        <v>162</v>
      </c>
      <c r="AO80" t="s">
        <v>163</v>
      </c>
      <c r="AP80" t="s">
        <v>164</v>
      </c>
      <c r="AQ80" t="s">
        <v>165</v>
      </c>
      <c r="AR80" t="s">
        <v>166</v>
      </c>
      <c r="AS80" t="s">
        <v>167</v>
      </c>
      <c r="AT80" t="s">
        <v>279</v>
      </c>
      <c r="AU80" t="s">
        <v>280</v>
      </c>
      <c r="AV80" t="s">
        <v>281</v>
      </c>
      <c r="AW80" t="s">
        <v>198</v>
      </c>
      <c r="AX80" t="s">
        <v>198</v>
      </c>
      <c r="AY80" t="s">
        <v>198</v>
      </c>
      <c r="AZ80" t="s">
        <v>198</v>
      </c>
      <c r="BA80" t="s">
        <v>198</v>
      </c>
      <c r="BB80">
        <v>27.777590327867021</v>
      </c>
      <c r="BC80">
        <v>0.15622078075310489</v>
      </c>
      <c r="BD80">
        <v>10.9803266963794</v>
      </c>
      <c r="BE80">
        <v>4.7838400762706552</v>
      </c>
      <c r="BF80">
        <v>11.13646416305181</v>
      </c>
      <c r="BG80">
        <v>7.8417948216694606</v>
      </c>
      <c r="BH80">
        <v>0.94267172568810786</v>
      </c>
      <c r="BI80">
        <v>6.8426611767471144</v>
      </c>
      <c r="BJ80">
        <v>17.857901239708731</v>
      </c>
      <c r="BK80">
        <v>41.316755845559918</v>
      </c>
      <c r="BL80">
        <v>14.97953131214109</v>
      </c>
      <c r="BM80">
        <v>4.1583031149374676</v>
      </c>
      <c r="BN80">
        <v>6.1726958731198787</v>
      </c>
      <c r="BO80">
        <v>16.865048085697101</v>
      </c>
      <c r="BP80">
        <v>63.58339086526631</v>
      </c>
      <c r="BQ80">
        <v>53.294377769903697</v>
      </c>
      <c r="BR80">
        <v>6.9924059328071317</v>
      </c>
      <c r="BS80">
        <v>8.9950062977167669</v>
      </c>
      <c r="BT80">
        <v>2.9464039891470959</v>
      </c>
      <c r="BU80">
        <v>25.499401661472721</v>
      </c>
      <c r="BV80">
        <v>9.9740486574367146</v>
      </c>
      <c r="BW80">
        <v>39.448643722296431</v>
      </c>
      <c r="BX80">
        <v>7.7501454758737518</v>
      </c>
      <c r="BY80">
        <v>4.1699982199566499</v>
      </c>
      <c r="BZ80">
        <v>14.79394449781576</v>
      </c>
      <c r="CA80">
        <v>40.83420750245034</v>
      </c>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row>
    <row r="81">
      <c r="A81" t="s">
        <v>600</v>
      </c>
      <c r="B81">
        <v>2005</v>
      </c>
      <c r="C81" t="s">
        <v>604</v>
      </c>
      <c r="D81">
        <v>139</v>
      </c>
      <c r="E81" t="s">
        <v>50</v>
      </c>
      <c r="F81" t="s">
        <v>19</v>
      </c>
      <c r="G81" t="s">
        <v>198</v>
      </c>
      <c r="H81">
        <v>27.515242555294801</v>
      </c>
      <c r="I81">
        <v>23.04018619179427</v>
      </c>
      <c r="J81">
        <v>12.962665478849861</v>
      </c>
      <c r="K81">
        <v>7.0481851919431433</v>
      </c>
      <c r="L81">
        <v>0.57453032771314416</v>
      </c>
      <c r="M81">
        <v>7.5243606630838364</v>
      </c>
      <c r="N81">
        <v>3.8319418283517148</v>
      </c>
      <c r="O81">
        <v>0.79199627696719743</v>
      </c>
      <c r="P81">
        <v>0.14207725630030341</v>
      </c>
      <c r="Q81">
        <v>0</v>
      </c>
      <c r="R81">
        <v>27.005543711142849</v>
      </c>
      <c r="S81">
        <v>26.105077652358641</v>
      </c>
      <c r="T81">
        <v>17.818952067703641</v>
      </c>
      <c r="U81">
        <v>13.27646150421721</v>
      </c>
      <c r="V81">
        <v>5.5441287136874244</v>
      </c>
      <c r="W81" t="s">
        <v>147</v>
      </c>
      <c r="X81" t="s">
        <v>276</v>
      </c>
      <c r="Y81" t="s">
        <v>149</v>
      </c>
      <c r="Z81" t="s">
        <v>150</v>
      </c>
      <c r="AA81" t="s">
        <v>151</v>
      </c>
      <c r="AB81" t="s">
        <v>152</v>
      </c>
      <c r="AC81" t="s">
        <v>153</v>
      </c>
      <c r="AD81" t="s">
        <v>154</v>
      </c>
      <c r="AE81" t="s">
        <v>155</v>
      </c>
      <c r="AF81" t="s">
        <v>156</v>
      </c>
      <c r="AG81" t="s">
        <v>157</v>
      </c>
      <c r="AH81" t="s">
        <v>158</v>
      </c>
      <c r="AI81" t="s">
        <v>159</v>
      </c>
      <c r="AJ81" t="s">
        <v>160</v>
      </c>
      <c r="AK81" t="s">
        <v>277</v>
      </c>
      <c r="AL81" t="s">
        <v>278</v>
      </c>
      <c r="AM81" t="s">
        <v>161</v>
      </c>
      <c r="AN81" t="s">
        <v>162</v>
      </c>
      <c r="AO81" t="s">
        <v>163</v>
      </c>
      <c r="AP81" t="s">
        <v>164</v>
      </c>
      <c r="AQ81" t="s">
        <v>165</v>
      </c>
      <c r="AR81" t="s">
        <v>166</v>
      </c>
      <c r="AS81" t="s">
        <v>167</v>
      </c>
      <c r="AT81" t="s">
        <v>279</v>
      </c>
      <c r="AU81" t="s">
        <v>280</v>
      </c>
      <c r="AV81" t="s">
        <v>281</v>
      </c>
      <c r="AW81" t="s">
        <v>198</v>
      </c>
      <c r="AX81" t="s">
        <v>198</v>
      </c>
      <c r="AY81" t="s">
        <v>198</v>
      </c>
      <c r="AZ81" t="s">
        <v>198</v>
      </c>
      <c r="BA81" t="s">
        <v>198</v>
      </c>
      <c r="BB81">
        <v>27.777590327867021</v>
      </c>
      <c r="BC81">
        <v>0.15622078075310489</v>
      </c>
      <c r="BD81">
        <v>10.967394842936571</v>
      </c>
      <c r="BE81">
        <v>4.7838400762706552</v>
      </c>
      <c r="BF81">
        <v>11.13646416305181</v>
      </c>
      <c r="BG81">
        <v>7.8417948216694606</v>
      </c>
      <c r="BH81">
        <v>0.94267172568810786</v>
      </c>
      <c r="BI81">
        <v>6.8326420188364896</v>
      </c>
      <c r="BJ81">
        <v>17.857901239708731</v>
      </c>
      <c r="BK81">
        <v>41.316755845559918</v>
      </c>
      <c r="BL81">
        <v>14.97953131214109</v>
      </c>
      <c r="BM81">
        <v>4.1583031149374676</v>
      </c>
      <c r="BN81">
        <v>6.1726958731198787</v>
      </c>
      <c r="BO81">
        <v>16.865048085697101</v>
      </c>
      <c r="BP81">
        <v>63.58339086526631</v>
      </c>
      <c r="BQ81">
        <v>53.294377769903697</v>
      </c>
      <c r="BR81">
        <v>6.9924059328071317</v>
      </c>
      <c r="BS81">
        <v>8.9389335775222385</v>
      </c>
      <c r="BT81">
        <v>2.9464039891470959</v>
      </c>
      <c r="BU81">
        <v>25.499401661472721</v>
      </c>
      <c r="BV81">
        <v>9.9553865480352517</v>
      </c>
      <c r="BW81">
        <v>39.448643722296431</v>
      </c>
      <c r="BX81">
        <v>7.7268872900044911</v>
      </c>
      <c r="BY81">
        <v>4.1699982199566499</v>
      </c>
      <c r="BZ81">
        <v>14.79394449781576</v>
      </c>
      <c r="CA81">
        <v>40.83420750245034</v>
      </c>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row>
    <row r="82">
      <c r="A82" t="s">
        <v>600</v>
      </c>
      <c r="B82">
        <v>2005</v>
      </c>
      <c r="C82" t="s">
        <v>604</v>
      </c>
      <c r="D82">
        <v>151</v>
      </c>
      <c r="E82" t="s">
        <v>109</v>
      </c>
      <c r="F82" t="s">
        <v>49</v>
      </c>
      <c r="G82" t="s">
        <v>198</v>
      </c>
      <c r="H82">
        <v>22.816707454514461</v>
      </c>
      <c r="I82">
        <v>21.220192877831359</v>
      </c>
      <c r="J82">
        <v>17.509312614007069</v>
      </c>
      <c r="K82">
        <v>22.5528733078459</v>
      </c>
      <c r="L82">
        <v>43.550126384928959</v>
      </c>
      <c r="M82">
        <v>25.885644003420872</v>
      </c>
      <c r="N82">
        <v>45.835882365128668</v>
      </c>
      <c r="O82">
        <v>58.060319600483403</v>
      </c>
      <c r="P82">
        <v>54.358775381887689</v>
      </c>
      <c r="Q82">
        <v>31.278949298270948</v>
      </c>
      <c r="R82">
        <v>22.876504360682159</v>
      </c>
      <c r="S82">
        <v>20.740825709139472</v>
      </c>
      <c r="T82">
        <v>19.670361996063729</v>
      </c>
      <c r="U82">
        <v>18.250571240513452</v>
      </c>
      <c r="V82">
        <v>18.21650486719982</v>
      </c>
      <c r="W82" t="s">
        <v>147</v>
      </c>
      <c r="X82" t="s">
        <v>276</v>
      </c>
      <c r="Y82" t="s">
        <v>149</v>
      </c>
      <c r="Z82" t="s">
        <v>150</v>
      </c>
      <c r="AA82" t="s">
        <v>151</v>
      </c>
      <c r="AB82" t="s">
        <v>152</v>
      </c>
      <c r="AC82" t="s">
        <v>153</v>
      </c>
      <c r="AD82" t="s">
        <v>154</v>
      </c>
      <c r="AE82" t="s">
        <v>155</v>
      </c>
      <c r="AF82" t="s">
        <v>156</v>
      </c>
      <c r="AG82" t="s">
        <v>157</v>
      </c>
      <c r="AH82" t="s">
        <v>158</v>
      </c>
      <c r="AI82" t="s">
        <v>159</v>
      </c>
      <c r="AJ82" t="s">
        <v>160</v>
      </c>
      <c r="AK82" t="s">
        <v>277</v>
      </c>
      <c r="AL82" t="s">
        <v>278</v>
      </c>
      <c r="AM82" t="s">
        <v>161</v>
      </c>
      <c r="AN82" t="s">
        <v>162</v>
      </c>
      <c r="AO82" t="s">
        <v>163</v>
      </c>
      <c r="AP82" t="s">
        <v>164</v>
      </c>
      <c r="AQ82" t="s">
        <v>165</v>
      </c>
      <c r="AR82" t="s">
        <v>166</v>
      </c>
      <c r="AS82" t="s">
        <v>167</v>
      </c>
      <c r="AT82" t="s">
        <v>279</v>
      </c>
      <c r="AU82" t="s">
        <v>280</v>
      </c>
      <c r="AV82" t="s">
        <v>281</v>
      </c>
      <c r="AW82" t="s">
        <v>198</v>
      </c>
      <c r="AX82" t="s">
        <v>198</v>
      </c>
      <c r="AY82" t="s">
        <v>198</v>
      </c>
      <c r="AZ82" t="s">
        <v>198</v>
      </c>
      <c r="BA82" t="s">
        <v>198</v>
      </c>
      <c r="BB82">
        <v>48.944196280804533</v>
      </c>
      <c r="BC82">
        <v>56.251300381740712</v>
      </c>
      <c r="BD82">
        <v>40.869978878657541</v>
      </c>
      <c r="BE82">
        <v>14.60043934475123</v>
      </c>
      <c r="BF82">
        <v>13.73014411484618</v>
      </c>
      <c r="BG82">
        <v>34.658969147456922</v>
      </c>
      <c r="BH82">
        <v>14.12764607331996</v>
      </c>
      <c r="BI82">
        <v>13.764878858948929</v>
      </c>
      <c r="BJ82">
        <v>28.752711643530638</v>
      </c>
      <c r="BK82">
        <v>33.149597326345159</v>
      </c>
      <c r="BL82">
        <v>15.24115030233529</v>
      </c>
      <c r="BM82">
        <v>26.465429752901791</v>
      </c>
      <c r="BN82">
        <v>8.7748330687716063</v>
      </c>
      <c r="BO82">
        <v>26.810249682233071</v>
      </c>
      <c r="BP82">
        <v>13.398421174215841</v>
      </c>
      <c r="BQ82">
        <v>12.24090427038114</v>
      </c>
      <c r="BR82">
        <v>23.005505863129599</v>
      </c>
      <c r="BS82">
        <v>25.100843035995918</v>
      </c>
      <c r="BT82">
        <v>10.578803204308331</v>
      </c>
      <c r="BU82">
        <v>16.871671990173819</v>
      </c>
      <c r="BV82">
        <v>33.82375870045918</v>
      </c>
      <c r="BW82">
        <v>20.951954246199499</v>
      </c>
      <c r="BX82">
        <v>33.222299758968219</v>
      </c>
      <c r="BY82">
        <v>11.397368064072269</v>
      </c>
      <c r="BZ82">
        <v>12.53480256739941</v>
      </c>
      <c r="CA82">
        <v>12.93913195172912</v>
      </c>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row>
    <row r="83">
      <c r="A83" t="s">
        <v>600</v>
      </c>
      <c r="B83">
        <v>2005</v>
      </c>
      <c r="C83" t="s">
        <v>604</v>
      </c>
      <c r="D83">
        <v>152</v>
      </c>
      <c r="E83" t="s">
        <v>109</v>
      </c>
      <c r="F83" t="s">
        <v>48</v>
      </c>
      <c r="G83" t="s">
        <v>198</v>
      </c>
      <c r="H83">
        <v>77.034124505744984</v>
      </c>
      <c r="I83">
        <v>77.961039691075541</v>
      </c>
      <c r="J83">
        <v>81.329069457430947</v>
      </c>
      <c r="K83">
        <v>77.162283109945619</v>
      </c>
      <c r="L83">
        <v>55.660740475671609</v>
      </c>
      <c r="M83">
        <v>73.404127618298574</v>
      </c>
      <c r="N83">
        <v>53.889274559448538</v>
      </c>
      <c r="O83">
        <v>40.236078033263681</v>
      </c>
      <c r="P83">
        <v>45.010674729986583</v>
      </c>
      <c r="Q83">
        <v>67.915296367668702</v>
      </c>
      <c r="R83">
        <v>76.928773127422488</v>
      </c>
      <c r="S83">
        <v>79.055619936999463</v>
      </c>
      <c r="T83">
        <v>79.27416746824818</v>
      </c>
      <c r="U83">
        <v>80.557511714637059</v>
      </c>
      <c r="V83">
        <v>81.564038224280495</v>
      </c>
      <c r="W83" t="s">
        <v>147</v>
      </c>
      <c r="X83" t="s">
        <v>276</v>
      </c>
      <c r="Y83" t="s">
        <v>149</v>
      </c>
      <c r="Z83" t="s">
        <v>150</v>
      </c>
      <c r="AA83" t="s">
        <v>151</v>
      </c>
      <c r="AB83" t="s">
        <v>152</v>
      </c>
      <c r="AC83" t="s">
        <v>153</v>
      </c>
      <c r="AD83" t="s">
        <v>154</v>
      </c>
      <c r="AE83" t="s">
        <v>155</v>
      </c>
      <c r="AF83" t="s">
        <v>156</v>
      </c>
      <c r="AG83" t="s">
        <v>157</v>
      </c>
      <c r="AH83" t="s">
        <v>158</v>
      </c>
      <c r="AI83" t="s">
        <v>159</v>
      </c>
      <c r="AJ83" t="s">
        <v>160</v>
      </c>
      <c r="AK83" t="s">
        <v>277</v>
      </c>
      <c r="AL83" t="s">
        <v>278</v>
      </c>
      <c r="AM83" t="s">
        <v>161</v>
      </c>
      <c r="AN83" t="s">
        <v>162</v>
      </c>
      <c r="AO83" t="s">
        <v>163</v>
      </c>
      <c r="AP83" t="s">
        <v>164</v>
      </c>
      <c r="AQ83" t="s">
        <v>165</v>
      </c>
      <c r="AR83" t="s">
        <v>166</v>
      </c>
      <c r="AS83" t="s">
        <v>167</v>
      </c>
      <c r="AT83" t="s">
        <v>279</v>
      </c>
      <c r="AU83" t="s">
        <v>280</v>
      </c>
      <c r="AV83" t="s">
        <v>281</v>
      </c>
      <c r="AW83" t="s">
        <v>198</v>
      </c>
      <c r="AX83" t="s">
        <v>198</v>
      </c>
      <c r="AY83" t="s">
        <v>198</v>
      </c>
      <c r="AZ83" t="s">
        <v>198</v>
      </c>
      <c r="BA83" t="s">
        <v>198</v>
      </c>
      <c r="BB83">
        <v>51.05580371919558</v>
      </c>
      <c r="BC83">
        <v>43.346147212236659</v>
      </c>
      <c r="BD83">
        <v>58.852426376181121</v>
      </c>
      <c r="BE83">
        <v>85.399560655248791</v>
      </c>
      <c r="BF83">
        <v>85.815547632471421</v>
      </c>
      <c r="BG83">
        <v>65.341030852543071</v>
      </c>
      <c r="BH83">
        <v>85.427159608706006</v>
      </c>
      <c r="BI83">
        <v>85.945021981065779</v>
      </c>
      <c r="BJ83">
        <v>70.867014131779797</v>
      </c>
      <c r="BK83">
        <v>66.85040267365487</v>
      </c>
      <c r="BL83">
        <v>84.758849697664573</v>
      </c>
      <c r="BM83">
        <v>73.534570247098287</v>
      </c>
      <c r="BN83">
        <v>91.225166931228415</v>
      </c>
      <c r="BO83">
        <v>71.74719595709999</v>
      </c>
      <c r="BP83">
        <v>76.565796469709426</v>
      </c>
      <c r="BQ83">
        <v>83.198988762431043</v>
      </c>
      <c r="BR83">
        <v>76.994494136870472</v>
      </c>
      <c r="BS83">
        <v>74.246817762893158</v>
      </c>
      <c r="BT83">
        <v>89.23055741883546</v>
      </c>
      <c r="BU83">
        <v>79.497332384570043</v>
      </c>
      <c r="BV83">
        <v>65.480907145151647</v>
      </c>
      <c r="BW83">
        <v>79.048045753800494</v>
      </c>
      <c r="BX83">
        <v>66.213357188911331</v>
      </c>
      <c r="BY83">
        <v>87.397923816840063</v>
      </c>
      <c r="BZ83">
        <v>87.239935378210674</v>
      </c>
      <c r="CA83">
        <v>86.262462474409546</v>
      </c>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row>
    <row r="84">
      <c r="A84" t="s">
        <v>600</v>
      </c>
      <c r="B84">
        <v>2005</v>
      </c>
      <c r="C84" t="s">
        <v>604</v>
      </c>
      <c r="D84">
        <v>153</v>
      </c>
      <c r="E84" t="s">
        <v>62</v>
      </c>
      <c r="F84" t="s">
        <v>186</v>
      </c>
      <c r="G84" t="s">
        <v>198</v>
      </c>
      <c r="H84">
        <v>0.042741103787722098</v>
      </c>
      <c r="I84">
        <v>0</v>
      </c>
      <c r="J84">
        <v>0.36783300747716863</v>
      </c>
      <c r="K84">
        <v>0.60977767664519322</v>
      </c>
      <c r="L84">
        <v>12.855874910558949</v>
      </c>
      <c r="M84">
        <v>0.0661984322965046</v>
      </c>
      <c r="N84">
        <v>3.168695923648476</v>
      </c>
      <c r="O84">
        <v>2.7524576893604289</v>
      </c>
      <c r="P84">
        <v>10.187253070049239</v>
      </c>
      <c r="Q84">
        <v>34.315278155643213</v>
      </c>
      <c r="R84">
        <v>0.035388285768952601</v>
      </c>
      <c r="S84">
        <v>0</v>
      </c>
      <c r="T84">
        <v>0</v>
      </c>
      <c r="U84">
        <v>0.48288149638644717</v>
      </c>
      <c r="V84">
        <v>1.8449680132262971</v>
      </c>
      <c r="W84" t="s">
        <v>147</v>
      </c>
      <c r="X84" t="s">
        <v>276</v>
      </c>
      <c r="Y84" t="s">
        <v>149</v>
      </c>
      <c r="Z84" t="s">
        <v>150</v>
      </c>
      <c r="AA84" t="s">
        <v>151</v>
      </c>
      <c r="AB84" t="s">
        <v>152</v>
      </c>
      <c r="AC84" t="s">
        <v>153</v>
      </c>
      <c r="AD84" t="s">
        <v>154</v>
      </c>
      <c r="AE84" t="s">
        <v>155</v>
      </c>
      <c r="AF84" t="s">
        <v>156</v>
      </c>
      <c r="AG84" t="s">
        <v>157</v>
      </c>
      <c r="AH84" t="s">
        <v>158</v>
      </c>
      <c r="AI84" t="s">
        <v>159</v>
      </c>
      <c r="AJ84" t="s">
        <v>160</v>
      </c>
      <c r="AK84" t="s">
        <v>277</v>
      </c>
      <c r="AL84" t="s">
        <v>278</v>
      </c>
      <c r="AM84" t="s">
        <v>161</v>
      </c>
      <c r="AN84" t="s">
        <v>162</v>
      </c>
      <c r="AO84" t="s">
        <v>163</v>
      </c>
      <c r="AP84" t="s">
        <v>164</v>
      </c>
      <c r="AQ84" t="s">
        <v>165</v>
      </c>
      <c r="AR84" t="s">
        <v>166</v>
      </c>
      <c r="AS84" t="s">
        <v>167</v>
      </c>
      <c r="AT84" t="s">
        <v>279</v>
      </c>
      <c r="AU84" t="s">
        <v>280</v>
      </c>
      <c r="AV84" t="s">
        <v>281</v>
      </c>
      <c r="AW84" t="s">
        <v>198</v>
      </c>
      <c r="AX84" t="s">
        <v>198</v>
      </c>
      <c r="AY84" t="s">
        <v>198</v>
      </c>
      <c r="AZ84" t="s">
        <v>198</v>
      </c>
      <c r="BA84" t="s">
        <v>198</v>
      </c>
      <c r="BB84">
        <v>4.7136341987986086</v>
      </c>
      <c r="BC84">
        <v>11.007070638763389</v>
      </c>
      <c r="BD84">
        <v>2.0396832147156601</v>
      </c>
      <c r="BE84">
        <v>1.01482447305727</v>
      </c>
      <c r="BF84">
        <v>0</v>
      </c>
      <c r="BG84">
        <v>0.2430687964043263</v>
      </c>
      <c r="BH84">
        <v>5.0475524052809808</v>
      </c>
      <c r="BI84">
        <v>4.4185910976700136</v>
      </c>
      <c r="BJ84">
        <v>0.90647143873717539</v>
      </c>
      <c r="BK84">
        <v>1.5827629827771521</v>
      </c>
      <c r="BL84">
        <v>1.459814353876844</v>
      </c>
      <c r="BM84">
        <v>7.884278486294467</v>
      </c>
      <c r="BN84">
        <v>0.305186131248046</v>
      </c>
      <c r="BO84">
        <v>2.7985765773042788</v>
      </c>
      <c r="BP84">
        <v>1.236835273799701</v>
      </c>
      <c r="BQ84">
        <v>2.3249022149177359</v>
      </c>
      <c r="BR84">
        <v>1.07850130701136</v>
      </c>
      <c r="BS84">
        <v>1.106188187808453</v>
      </c>
      <c r="BT84">
        <v>0.25615952829049321</v>
      </c>
      <c r="BU84">
        <v>0</v>
      </c>
      <c r="BV84">
        <v>0.65610092174685664</v>
      </c>
      <c r="BW84">
        <v>1.4551990333848599</v>
      </c>
      <c r="BX84">
        <v>2.6329630406433182</v>
      </c>
      <c r="BY84">
        <v>18.654880497417562</v>
      </c>
      <c r="BZ84">
        <v>3.203210386399332</v>
      </c>
      <c r="CA84">
        <v>1.052657406930235</v>
      </c>
      <c r="CB84"/>
      <c r="CC84"/>
      <c r="CD84"/>
      <c r="CE84"/>
      <c r="CF84"/>
      <c r="CG84">
        <v>4.1881019999999998</v>
      </c>
      <c r="CH84">
        <v>0</v>
      </c>
      <c r="CI84">
        <v>36.043698000000013</v>
      </c>
      <c r="CJ84">
        <v>59.834708000000013</v>
      </c>
      <c r="CK84">
        <v>1262.2908</v>
      </c>
      <c r="CL84">
        <v>1.5519799999999999</v>
      </c>
      <c r="CM84">
        <v>74.675059999999974</v>
      </c>
      <c r="CN84">
        <v>64.731486999999987</v>
      </c>
      <c r="CO84">
        <v>239.924983</v>
      </c>
      <c r="CP84">
        <v>805.02489800000023</v>
      </c>
      <c r="CQ84">
        <v>2.6361219999999999</v>
      </c>
      <c r="CR84">
        <v>0</v>
      </c>
      <c r="CS84">
        <v>0</v>
      </c>
      <c r="CT84">
        <v>36.043698000000013</v>
      </c>
      <c r="CU84">
        <v>137.76908</v>
      </c>
      <c r="CV84">
        <v>77.709830999999994</v>
      </c>
      <c r="CW84">
        <v>399.857709</v>
      </c>
      <c r="CX84">
        <v>48.940403000000003</v>
      </c>
      <c r="CY84">
        <v>19.466367000000002</v>
      </c>
      <c r="CZ84">
        <v>0</v>
      </c>
      <c r="DA84">
        <v>5.9664849999999996</v>
      </c>
      <c r="DB84">
        <v>98.393883000000002</v>
      </c>
      <c r="DC84">
        <v>46.086618000000001</v>
      </c>
      <c r="DD84">
        <v>13.579882</v>
      </c>
      <c r="DE84">
        <v>29.293289999999999</v>
      </c>
      <c r="DF84">
        <v>48.441702999999997</v>
      </c>
      <c r="DG84">
        <v>180.96279799999999</v>
      </c>
      <c r="DH84">
        <v>4.9820960000000003</v>
      </c>
      <c r="DI84">
        <v>127.155265</v>
      </c>
      <c r="DJ84">
        <v>3.2268319999999999</v>
      </c>
      <c r="DK84">
        <v>5.4443999999999999</v>
      </c>
      <c r="DL84">
        <v>13.638726999999999</v>
      </c>
      <c r="DM84">
        <v>17.464244000000001</v>
      </c>
      <c r="DN84">
        <v>3.7613240000000001</v>
      </c>
      <c r="DO84">
        <v>0</v>
      </c>
      <c r="DP84">
        <v>10.876334</v>
      </c>
      <c r="DQ84">
        <v>35.680524000000013</v>
      </c>
      <c r="DR84">
        <v>52.094482999999997</v>
      </c>
      <c r="DS84">
        <v>112.57003</v>
      </c>
      <c r="DT84">
        <v>4.2963829999999996</v>
      </c>
      <c r="DU84">
        <v>2.4676969999999998</v>
      </c>
      <c r="DV84"/>
      <c r="DW84"/>
      <c r="DX84"/>
      <c r="DY84"/>
      <c r="DZ84"/>
    </row>
    <row r="85">
      <c r="A85" t="s">
        <v>600</v>
      </c>
      <c r="B85">
        <v>2005</v>
      </c>
      <c r="C85" t="s">
        <v>604</v>
      </c>
      <c r="D85">
        <v>154</v>
      </c>
      <c r="E85" t="s">
        <v>62</v>
      </c>
      <c r="F85" t="s">
        <v>187</v>
      </c>
      <c r="G85" t="s">
        <v>198</v>
      </c>
      <c r="H85">
        <v>72.204846972667667</v>
      </c>
      <c r="I85">
        <v>76.832865430617474</v>
      </c>
      <c r="J85">
        <v>86.462566475690849</v>
      </c>
      <c r="K85">
        <v>90.286758076859428</v>
      </c>
      <c r="L85">
        <v>69.552816237196126</v>
      </c>
      <c r="M85">
        <v>92.061622352097203</v>
      </c>
      <c r="N85">
        <v>86.016246362591403</v>
      </c>
      <c r="O85">
        <v>82.570356584523196</v>
      </c>
      <c r="P85">
        <v>67.88218412902296</v>
      </c>
      <c r="Q85">
        <v>45.292700902685993</v>
      </c>
      <c r="R85">
        <v>72.749464918777491</v>
      </c>
      <c r="S85">
        <v>73.68207806030766</v>
      </c>
      <c r="T85">
        <v>82.114949567142688</v>
      </c>
      <c r="U85">
        <v>85.856837387425003</v>
      </c>
      <c r="V85">
        <v>87.621261884837168</v>
      </c>
      <c r="W85" t="s">
        <v>147</v>
      </c>
      <c r="X85" t="s">
        <v>276</v>
      </c>
      <c r="Y85" t="s">
        <v>149</v>
      </c>
      <c r="Z85" t="s">
        <v>150</v>
      </c>
      <c r="AA85" t="s">
        <v>151</v>
      </c>
      <c r="AB85" t="s">
        <v>152</v>
      </c>
      <c r="AC85" t="s">
        <v>153</v>
      </c>
      <c r="AD85" t="s">
        <v>154</v>
      </c>
      <c r="AE85" t="s">
        <v>155</v>
      </c>
      <c r="AF85" t="s">
        <v>156</v>
      </c>
      <c r="AG85" t="s">
        <v>157</v>
      </c>
      <c r="AH85" t="s">
        <v>158</v>
      </c>
      <c r="AI85" t="s">
        <v>159</v>
      </c>
      <c r="AJ85" t="s">
        <v>160</v>
      </c>
      <c r="AK85" t="s">
        <v>277</v>
      </c>
      <c r="AL85" t="s">
        <v>278</v>
      </c>
      <c r="AM85" t="s">
        <v>161</v>
      </c>
      <c r="AN85" t="s">
        <v>162</v>
      </c>
      <c r="AO85" t="s">
        <v>163</v>
      </c>
      <c r="AP85" t="s">
        <v>164</v>
      </c>
      <c r="AQ85" t="s">
        <v>165</v>
      </c>
      <c r="AR85" t="s">
        <v>166</v>
      </c>
      <c r="AS85" t="s">
        <v>167</v>
      </c>
      <c r="AT85" t="s">
        <v>279</v>
      </c>
      <c r="AU85" t="s">
        <v>280</v>
      </c>
      <c r="AV85" t="s">
        <v>281</v>
      </c>
      <c r="AW85" t="s">
        <v>198</v>
      </c>
      <c r="AX85" t="s">
        <v>198</v>
      </c>
      <c r="AY85" t="s">
        <v>198</v>
      </c>
      <c r="AZ85" t="s">
        <v>198</v>
      </c>
      <c r="BA85" t="s">
        <v>198</v>
      </c>
      <c r="BB85">
        <v>61.879695536103057</v>
      </c>
      <c r="BC85">
        <v>77.683980744565346</v>
      </c>
      <c r="BD85">
        <v>84.185217364674642</v>
      </c>
      <c r="BE85">
        <v>91.892736816720117</v>
      </c>
      <c r="BF85">
        <v>88.471122811821772</v>
      </c>
      <c r="BG85">
        <v>91.394274675345457</v>
      </c>
      <c r="BH85">
        <v>87.015464614687929</v>
      </c>
      <c r="BI85">
        <v>86.574675063055878</v>
      </c>
      <c r="BJ85">
        <v>80.638109932901116</v>
      </c>
      <c r="BK85">
        <v>54.577226425907718</v>
      </c>
      <c r="BL85">
        <v>82.197905814007981</v>
      </c>
      <c r="BM85">
        <v>85.400161060039224</v>
      </c>
      <c r="BN85">
        <v>91.925840780105133</v>
      </c>
      <c r="BO85">
        <v>70.384092793856169</v>
      </c>
      <c r="BP85">
        <v>26.810932173853551</v>
      </c>
      <c r="BQ85">
        <v>29.984343378098892</v>
      </c>
      <c r="BR85">
        <v>91.480736345529053</v>
      </c>
      <c r="BS85">
        <v>86.653311564904556</v>
      </c>
      <c r="BT85">
        <v>92.90771533458279</v>
      </c>
      <c r="BU85">
        <v>71.833088998941236</v>
      </c>
      <c r="BV85">
        <v>88.581089496117698</v>
      </c>
      <c r="BW85">
        <v>57.273615168390869</v>
      </c>
      <c r="BX85">
        <v>85.567100670163825</v>
      </c>
      <c r="BY85">
        <v>67.233251213765882</v>
      </c>
      <c r="BZ85">
        <v>80.223589055319607</v>
      </c>
      <c r="CA85">
        <v>54.537165188407812</v>
      </c>
      <c r="CB85"/>
      <c r="CC85"/>
      <c r="CD85"/>
      <c r="CE85"/>
      <c r="CF85"/>
      <c r="CG85">
        <v>7075.1861139999874</v>
      </c>
      <c r="CH85">
        <v>7556.7659450000028</v>
      </c>
      <c r="CI85">
        <v>8472.4061489999985</v>
      </c>
      <c r="CJ85">
        <v>8859.4286289999945</v>
      </c>
      <c r="CK85">
        <v>6829.2419349999836</v>
      </c>
      <c r="CL85">
        <v>2158.325986000003</v>
      </c>
      <c r="CM85">
        <v>2027.101531000003</v>
      </c>
      <c r="CN85">
        <v>1941.8652589999981</v>
      </c>
      <c r="CO85">
        <v>1598.7265420000001</v>
      </c>
      <c r="CP85">
        <v>1062.551548000001</v>
      </c>
      <c r="CQ85">
        <v>5419.2075369999911</v>
      </c>
      <c r="CR85">
        <v>5467.7256099999904</v>
      </c>
      <c r="CS85">
        <v>6165.9851770000014</v>
      </c>
      <c r="CT85">
        <v>6408.6073729999944</v>
      </c>
      <c r="CU85">
        <v>6542.9322090000014</v>
      </c>
      <c r="CV85">
        <v>1020.159919000001</v>
      </c>
      <c r="CW85">
        <v>2822.053167999999</v>
      </c>
      <c r="CX85">
        <v>2019.9501739999989</v>
      </c>
      <c r="CY85">
        <v>1762.686835999998</v>
      </c>
      <c r="CZ85">
        <v>2378.3673110000009</v>
      </c>
      <c r="DA85">
        <v>2243.4083560000008</v>
      </c>
      <c r="DB85">
        <v>1696.2259639999991</v>
      </c>
      <c r="DC85">
        <v>902.98782800000015</v>
      </c>
      <c r="DD85">
        <v>1208.0424939999989</v>
      </c>
      <c r="DE85">
        <v>1010.098504</v>
      </c>
      <c r="DF85">
        <v>2727.6115830000049</v>
      </c>
      <c r="DG85">
        <v>1960.135238999997</v>
      </c>
      <c r="DH85">
        <v>1500.668991</v>
      </c>
      <c r="DI85">
        <v>3197.950002</v>
      </c>
      <c r="DJ85">
        <v>69.948177999999999</v>
      </c>
      <c r="DK85">
        <v>70.216613000000038</v>
      </c>
      <c r="DL85">
        <v>1156.865346999999</v>
      </c>
      <c r="DM85">
        <v>1368.062499000001</v>
      </c>
      <c r="DN85">
        <v>1364.212456999998</v>
      </c>
      <c r="DO85">
        <v>3106.4898110000022</v>
      </c>
      <c r="DP85">
        <v>1468.42884</v>
      </c>
      <c r="DQ85">
        <v>1404.311406</v>
      </c>
      <c r="DR85">
        <v>1692.987635</v>
      </c>
      <c r="DS85">
        <v>405.70879600000012</v>
      </c>
      <c r="DT85">
        <v>107.60181900000011</v>
      </c>
      <c r="DU85">
        <v>127.849002</v>
      </c>
      <c r="DV85"/>
      <c r="DW85"/>
      <c r="DX85"/>
      <c r="DY85"/>
      <c r="DZ85"/>
    </row>
    <row r="86">
      <c r="A86" t="s">
        <v>600</v>
      </c>
      <c r="B86">
        <v>2005</v>
      </c>
      <c r="C86" t="s">
        <v>604</v>
      </c>
      <c r="D86">
        <v>155</v>
      </c>
      <c r="E86" t="s">
        <v>62</v>
      </c>
      <c r="F86" t="s">
        <v>295</v>
      </c>
      <c r="G86" t="s">
        <v>198</v>
      </c>
      <c r="H86">
        <v>0.18039776342377861</v>
      </c>
      <c r="I86">
        <v>0.12694837758808999</v>
      </c>
      <c r="J86">
        <v>0.2069350379820816</v>
      </c>
      <c r="K86">
        <v>2.046625988369017</v>
      </c>
      <c r="L86">
        <v>17.01659669280146</v>
      </c>
      <c r="M86">
        <v>0.34781855252239119</v>
      </c>
      <c r="N86">
        <v>6.9831158854083686</v>
      </c>
      <c r="O86">
        <v>13.884142940795041</v>
      </c>
      <c r="P86">
        <v>21.78848554462737</v>
      </c>
      <c r="Q86">
        <v>20.39202094167068</v>
      </c>
      <c r="R86">
        <v>0.13630775715352861</v>
      </c>
      <c r="S86">
        <v>0.2128442873336257</v>
      </c>
      <c r="T86">
        <v>0.066098365153651306</v>
      </c>
      <c r="U86">
        <v>0.3838196119713988</v>
      </c>
      <c r="V86">
        <v>4.9782706473653464</v>
      </c>
      <c r="W86" t="s">
        <v>147</v>
      </c>
      <c r="X86" t="s">
        <v>276</v>
      </c>
      <c r="Y86" t="s">
        <v>149</v>
      </c>
      <c r="Z86" t="s">
        <v>150</v>
      </c>
      <c r="AA86" t="s">
        <v>151</v>
      </c>
      <c r="AB86" t="s">
        <v>152</v>
      </c>
      <c r="AC86" t="s">
        <v>153</v>
      </c>
      <c r="AD86" t="s">
        <v>154</v>
      </c>
      <c r="AE86" t="s">
        <v>155</v>
      </c>
      <c r="AF86" t="s">
        <v>156</v>
      </c>
      <c r="AG86" t="s">
        <v>157</v>
      </c>
      <c r="AH86" t="s">
        <v>158</v>
      </c>
      <c r="AI86" t="s">
        <v>159</v>
      </c>
      <c r="AJ86" t="s">
        <v>160</v>
      </c>
      <c r="AK86" t="s">
        <v>277</v>
      </c>
      <c r="AL86" t="s">
        <v>278</v>
      </c>
      <c r="AM86" t="s">
        <v>161</v>
      </c>
      <c r="AN86" t="s">
        <v>162</v>
      </c>
      <c r="AO86" t="s">
        <v>163</v>
      </c>
      <c r="AP86" t="s">
        <v>164</v>
      </c>
      <c r="AQ86" t="s">
        <v>165</v>
      </c>
      <c r="AR86" t="s">
        <v>166</v>
      </c>
      <c r="AS86" t="s">
        <v>167</v>
      </c>
      <c r="AT86" t="s">
        <v>279</v>
      </c>
      <c r="AU86" t="s">
        <v>280</v>
      </c>
      <c r="AV86" t="s">
        <v>281</v>
      </c>
      <c r="AW86" t="s">
        <v>198</v>
      </c>
      <c r="AX86" t="s">
        <v>198</v>
      </c>
      <c r="AY86" t="s">
        <v>198</v>
      </c>
      <c r="AZ86" t="s">
        <v>198</v>
      </c>
      <c r="BA86" t="s">
        <v>198</v>
      </c>
      <c r="BB86">
        <v>5.6290799372313609</v>
      </c>
      <c r="BC86">
        <v>11.152727835918281</v>
      </c>
      <c r="BD86">
        <v>2.7947727242303171</v>
      </c>
      <c r="BE86">
        <v>2.3085986339518998</v>
      </c>
      <c r="BF86">
        <v>0.39241302512641069</v>
      </c>
      <c r="BG86">
        <v>0.52086170658069919</v>
      </c>
      <c r="BH86">
        <v>6.9943112543429233</v>
      </c>
      <c r="BI86">
        <v>2.1640726625270732</v>
      </c>
      <c r="BJ86">
        <v>0.59751738865294357</v>
      </c>
      <c r="BK86">
        <v>2.5232547457552732</v>
      </c>
      <c r="BL86">
        <v>1.362748519974089</v>
      </c>
      <c r="BM86">
        <v>2.557257338728792</v>
      </c>
      <c r="BN86">
        <v>1.5962772155269651</v>
      </c>
      <c r="BO86">
        <v>9.9522825431424931</v>
      </c>
      <c r="BP86">
        <v>8.3688416870804012</v>
      </c>
      <c r="BQ86">
        <v>14.396376637079671</v>
      </c>
      <c r="BR86">
        <v>0.44835641465243142</v>
      </c>
      <c r="BS86">
        <v>3.2454939495702191</v>
      </c>
      <c r="BT86">
        <v>3.8897211479796741</v>
      </c>
      <c r="BU86">
        <v>2.6675093395860729</v>
      </c>
      <c r="BV86">
        <v>0.7887609246987497</v>
      </c>
      <c r="BW86">
        <v>1.822542075927839</v>
      </c>
      <c r="BX86">
        <v>4.0497908133190847</v>
      </c>
      <c r="BY86">
        <v>9.9418700688599078</v>
      </c>
      <c r="BZ86">
        <v>1.779256060465376</v>
      </c>
      <c r="CA86">
        <v>3.2137711934475282</v>
      </c>
      <c r="CB86"/>
      <c r="CC86"/>
      <c r="CD86"/>
      <c r="CE86"/>
      <c r="CF86"/>
      <c r="CG86">
        <v>17.676760000000002</v>
      </c>
      <c r="CH86">
        <v>12.485792</v>
      </c>
      <c r="CI86">
        <v>20.277418999999998</v>
      </c>
      <c r="CJ86">
        <v>200.82609299999999</v>
      </c>
      <c r="CK86">
        <v>1670.8231530000021</v>
      </c>
      <c r="CL86">
        <v>8.1543840000000003</v>
      </c>
      <c r="CM86">
        <v>164.56757300000001</v>
      </c>
      <c r="CN86">
        <v>326.52317299999987</v>
      </c>
      <c r="CO86">
        <v>513.15128700000014</v>
      </c>
      <c r="CP86">
        <v>478.38996100000003</v>
      </c>
      <c r="CQ86">
        <v>10.153752000000001</v>
      </c>
      <c r="CR86">
        <v>15.794535</v>
      </c>
      <c r="CS86">
        <v>4.9633050000000001</v>
      </c>
      <c r="CT86">
        <v>28.649426999999999</v>
      </c>
      <c r="CU86">
        <v>371.74182000000008</v>
      </c>
      <c r="CV86">
        <v>92.802036000000001</v>
      </c>
      <c r="CW86">
        <v>405.1490490000001</v>
      </c>
      <c r="CX86">
        <v>67.058110999999997</v>
      </c>
      <c r="CY86">
        <v>44.283548000000003</v>
      </c>
      <c r="CZ86">
        <v>10.549231000000001</v>
      </c>
      <c r="DA86">
        <v>12.785325</v>
      </c>
      <c r="DB86">
        <v>136.342803</v>
      </c>
      <c r="DC86">
        <v>22.571626999999999</v>
      </c>
      <c r="DD86">
        <v>8.9514299999999984</v>
      </c>
      <c r="DE86">
        <v>46.699621999999991</v>
      </c>
      <c r="DF86">
        <v>45.220722000000002</v>
      </c>
      <c r="DG86">
        <v>58.695090999999998</v>
      </c>
      <c r="DH86">
        <v>26.058872000000001</v>
      </c>
      <c r="DI86">
        <v>452.18884999999989</v>
      </c>
      <c r="DJ86">
        <v>21.833825999999998</v>
      </c>
      <c r="DK86">
        <v>33.713087999999999</v>
      </c>
      <c r="DL86">
        <v>5.6699149999999996</v>
      </c>
      <c r="DM86">
        <v>51.239109999999997</v>
      </c>
      <c r="DN86">
        <v>57.114804999999997</v>
      </c>
      <c r="DO86">
        <v>115.35896200000001</v>
      </c>
      <c r="DP86">
        <v>13.075469</v>
      </c>
      <c r="DQ86">
        <v>44.687534000000007</v>
      </c>
      <c r="DR86">
        <v>80.127125000000007</v>
      </c>
      <c r="DS86">
        <v>59.992698000000011</v>
      </c>
      <c r="DT86">
        <v>2.3864700000000001</v>
      </c>
      <c r="DU86">
        <v>7.5338980000000006</v>
      </c>
      <c r="DV86"/>
      <c r="DW86"/>
      <c r="DX86"/>
      <c r="DY86"/>
      <c r="DZ86"/>
    </row>
    <row r="87">
      <c r="A87" t="s">
        <v>600</v>
      </c>
      <c r="B87">
        <v>2005</v>
      </c>
      <c r="C87" t="s">
        <v>604</v>
      </c>
      <c r="D87">
        <v>156</v>
      </c>
      <c r="E87" t="s">
        <v>62</v>
      </c>
      <c r="F87" t="s">
        <v>189</v>
      </c>
      <c r="G87" t="s">
        <v>198</v>
      </c>
      <c r="H87">
        <v>27.572014160120879</v>
      </c>
      <c r="I87">
        <v>23.04018619179427</v>
      </c>
      <c r="J87">
        <v>12.962665478849861</v>
      </c>
      <c r="K87">
        <v>7.0481851919431433</v>
      </c>
      <c r="L87">
        <v>0.57471215944336118</v>
      </c>
      <c r="M87">
        <v>7.5243606630838364</v>
      </c>
      <c r="N87">
        <v>3.8319418283517148</v>
      </c>
      <c r="O87">
        <v>0.79304278532131356</v>
      </c>
      <c r="P87">
        <v>0.14207725630030341</v>
      </c>
      <c r="Q87">
        <v>0</v>
      </c>
      <c r="R87">
        <v>27.078839038299961</v>
      </c>
      <c r="S87">
        <v>26.105077652358641</v>
      </c>
      <c r="T87">
        <v>17.818952067703641</v>
      </c>
      <c r="U87">
        <v>13.27646150421721</v>
      </c>
      <c r="V87">
        <v>5.5441287136874244</v>
      </c>
      <c r="W87" t="s">
        <v>147</v>
      </c>
      <c r="X87" t="s">
        <v>276</v>
      </c>
      <c r="Y87" t="s">
        <v>149</v>
      </c>
      <c r="Z87" t="s">
        <v>150</v>
      </c>
      <c r="AA87" t="s">
        <v>151</v>
      </c>
      <c r="AB87" t="s">
        <v>152</v>
      </c>
      <c r="AC87" t="s">
        <v>153</v>
      </c>
      <c r="AD87" t="s">
        <v>154</v>
      </c>
      <c r="AE87" t="s">
        <v>155</v>
      </c>
      <c r="AF87" t="s">
        <v>156</v>
      </c>
      <c r="AG87" t="s">
        <v>157</v>
      </c>
      <c r="AH87" t="s">
        <v>158</v>
      </c>
      <c r="AI87" t="s">
        <v>159</v>
      </c>
      <c r="AJ87" t="s">
        <v>160</v>
      </c>
      <c r="AK87" t="s">
        <v>277</v>
      </c>
      <c r="AL87" t="s">
        <v>278</v>
      </c>
      <c r="AM87" t="s">
        <v>161</v>
      </c>
      <c r="AN87" t="s">
        <v>162</v>
      </c>
      <c r="AO87" t="s">
        <v>163</v>
      </c>
      <c r="AP87" t="s">
        <v>164</v>
      </c>
      <c r="AQ87" t="s">
        <v>165</v>
      </c>
      <c r="AR87" t="s">
        <v>166</v>
      </c>
      <c r="AS87" t="s">
        <v>167</v>
      </c>
      <c r="AT87" t="s">
        <v>279</v>
      </c>
      <c r="AU87" t="s">
        <v>280</v>
      </c>
      <c r="AV87" t="s">
        <v>281</v>
      </c>
      <c r="AW87" t="s">
        <v>198</v>
      </c>
      <c r="AX87" t="s">
        <v>198</v>
      </c>
      <c r="AY87" t="s">
        <v>198</v>
      </c>
      <c r="AZ87" t="s">
        <v>198</v>
      </c>
      <c r="BA87" t="s">
        <v>198</v>
      </c>
      <c r="BB87">
        <v>27.777590327867021</v>
      </c>
      <c r="BC87">
        <v>0.15622078075310489</v>
      </c>
      <c r="BD87">
        <v>10.9803266963794</v>
      </c>
      <c r="BE87">
        <v>4.7838400762706552</v>
      </c>
      <c r="BF87">
        <v>11.13646416305181</v>
      </c>
      <c r="BG87">
        <v>7.8417948216694606</v>
      </c>
      <c r="BH87">
        <v>0.94267172568810786</v>
      </c>
      <c r="BI87">
        <v>6.8426611767471144</v>
      </c>
      <c r="BJ87">
        <v>17.857901239708731</v>
      </c>
      <c r="BK87">
        <v>41.316755845559918</v>
      </c>
      <c r="BL87">
        <v>14.97953131214109</v>
      </c>
      <c r="BM87">
        <v>4.1583031149374676</v>
      </c>
      <c r="BN87">
        <v>6.1726958731198787</v>
      </c>
      <c r="BO87">
        <v>16.865048085697101</v>
      </c>
      <c r="BP87">
        <v>63.58339086526631</v>
      </c>
      <c r="BQ87">
        <v>53.294377769903697</v>
      </c>
      <c r="BR87">
        <v>6.9924059328071317</v>
      </c>
      <c r="BS87">
        <v>8.9950062977167669</v>
      </c>
      <c r="BT87">
        <v>2.9464039891470959</v>
      </c>
      <c r="BU87">
        <v>25.499401661472721</v>
      </c>
      <c r="BV87">
        <v>9.9740486574367146</v>
      </c>
      <c r="BW87">
        <v>39.448643722296431</v>
      </c>
      <c r="BX87">
        <v>7.7501454758737518</v>
      </c>
      <c r="BY87">
        <v>4.1699982199566499</v>
      </c>
      <c r="BZ87">
        <v>14.79394449781576</v>
      </c>
      <c r="CA87">
        <v>40.83420750245034</v>
      </c>
      <c r="CB87"/>
      <c r="CC87"/>
      <c r="CD87"/>
      <c r="CE87"/>
      <c r="CF87"/>
      <c r="CG87">
        <v>2701.717958000002</v>
      </c>
      <c r="CH87">
        <v>2266.0783690000012</v>
      </c>
      <c r="CI87">
        <v>1270.202483999999</v>
      </c>
      <c r="CJ87">
        <v>691.60633300000018</v>
      </c>
      <c r="CK87">
        <v>56.429755</v>
      </c>
      <c r="CL87">
        <v>176.4038340000001</v>
      </c>
      <c r="CM87">
        <v>90.305441999999999</v>
      </c>
      <c r="CN87">
        <v>18.650545999999999</v>
      </c>
      <c r="CO87">
        <v>3.3461310000000002</v>
      </c>
      <c r="CP87">
        <v>0</v>
      </c>
      <c r="CQ87">
        <v>2017.139903</v>
      </c>
      <c r="CR87">
        <v>1937.1793710000011</v>
      </c>
      <c r="CS87">
        <v>1338.0193849999989</v>
      </c>
      <c r="CT87">
        <v>990.99421399999949</v>
      </c>
      <c r="CU87">
        <v>413.99607300000031</v>
      </c>
      <c r="CV87">
        <v>457.94640800000002</v>
      </c>
      <c r="CW87">
        <v>5.6750870000000004</v>
      </c>
      <c r="CX87">
        <v>263.46327200000007</v>
      </c>
      <c r="CY87">
        <v>91.763638999999984</v>
      </c>
      <c r="CZ87">
        <v>299.38132899999988</v>
      </c>
      <c r="DA87">
        <v>192.48851300000001</v>
      </c>
      <c r="DB87">
        <v>18.375862999999999</v>
      </c>
      <c r="DC87">
        <v>71.370060000000009</v>
      </c>
      <c r="DD87">
        <v>267.52987600000012</v>
      </c>
      <c r="DE87">
        <v>764.6777970000004</v>
      </c>
      <c r="DF87">
        <v>497.07279899999992</v>
      </c>
      <c r="DG87">
        <v>95.442869999999999</v>
      </c>
      <c r="DH87">
        <v>100.767893</v>
      </c>
      <c r="DI87">
        <v>766.27513999999996</v>
      </c>
      <c r="DJ87">
        <v>165.88540499999979</v>
      </c>
      <c r="DK87">
        <v>124.8034900000001</v>
      </c>
      <c r="DL87">
        <v>88.425961999999998</v>
      </c>
      <c r="DM87">
        <v>142.01108500000001</v>
      </c>
      <c r="DN87">
        <v>43.263587000000001</v>
      </c>
      <c r="DO87">
        <v>1102.7457199999999</v>
      </c>
      <c r="DP87">
        <v>165.34207000000001</v>
      </c>
      <c r="DQ87">
        <v>967.25482000000022</v>
      </c>
      <c r="DR87">
        <v>153.34048200000001</v>
      </c>
      <c r="DS87">
        <v>25.163218000000001</v>
      </c>
      <c r="DT87">
        <v>19.842734</v>
      </c>
      <c r="DU87">
        <v>95.725780000000029</v>
      </c>
      <c r="DV87"/>
      <c r="DW87"/>
      <c r="DX87"/>
      <c r="DY87"/>
      <c r="DZ87"/>
    </row>
    <row r="88">
      <c r="A88" t="s">
        <v>600</v>
      </c>
      <c r="B88">
        <v>2005</v>
      </c>
      <c r="C88" t="s">
        <v>604</v>
      </c>
      <c r="D88">
        <v>157</v>
      </c>
      <c r="E88" t="s">
        <v>62</v>
      </c>
      <c r="F88" t="s">
        <v>190</v>
      </c>
      <c r="G88" t="s">
        <v>198</v>
      </c>
      <c r="H88">
        <v>0</v>
      </c>
      <c r="I88">
        <v>0</v>
      </c>
      <c r="J88">
        <v>0</v>
      </c>
      <c r="K88">
        <v>0.0086530661827908008</v>
      </c>
      <c r="L88">
        <v>0</v>
      </c>
      <c r="M88">
        <v>0</v>
      </c>
      <c r="N88">
        <v>0</v>
      </c>
      <c r="O88">
        <v>0</v>
      </c>
      <c r="P88">
        <v>0</v>
      </c>
      <c r="Q88">
        <v>0</v>
      </c>
      <c r="R88">
        <v>0</v>
      </c>
      <c r="S88">
        <v>0</v>
      </c>
      <c r="T88">
        <v>0</v>
      </c>
      <c r="U88">
        <v>0</v>
      </c>
      <c r="V88">
        <v>0.011370740883790901</v>
      </c>
      <c r="W88" t="s">
        <v>147</v>
      </c>
      <c r="X88" t="s">
        <v>276</v>
      </c>
      <c r="Y88" t="s">
        <v>149</v>
      </c>
      <c r="Z88" t="s">
        <v>150</v>
      </c>
      <c r="AA88" t="s">
        <v>151</v>
      </c>
      <c r="AB88" t="s">
        <v>152</v>
      </c>
      <c r="AC88" t="s">
        <v>153</v>
      </c>
      <c r="AD88" t="s">
        <v>154</v>
      </c>
      <c r="AE88" t="s">
        <v>155</v>
      </c>
      <c r="AF88" t="s">
        <v>156</v>
      </c>
      <c r="AG88" t="s">
        <v>157</v>
      </c>
      <c r="AH88" t="s">
        <v>158</v>
      </c>
      <c r="AI88" t="s">
        <v>159</v>
      </c>
      <c r="AJ88" t="s">
        <v>160</v>
      </c>
      <c r="AK88" t="s">
        <v>277</v>
      </c>
      <c r="AL88" t="s">
        <v>278</v>
      </c>
      <c r="AM88" t="s">
        <v>161</v>
      </c>
      <c r="AN88" t="s">
        <v>162</v>
      </c>
      <c r="AO88" t="s">
        <v>163</v>
      </c>
      <c r="AP88" t="s">
        <v>164</v>
      </c>
      <c r="AQ88" t="s">
        <v>165</v>
      </c>
      <c r="AR88" t="s">
        <v>166</v>
      </c>
      <c r="AS88" t="s">
        <v>167</v>
      </c>
      <c r="AT88" t="s">
        <v>279</v>
      </c>
      <c r="AU88" t="s">
        <v>280</v>
      </c>
      <c r="AV88" t="s">
        <v>281</v>
      </c>
      <c r="AW88" t="s">
        <v>198</v>
      </c>
      <c r="AX88" t="s">
        <v>198</v>
      </c>
      <c r="AY88" t="s">
        <v>198</v>
      </c>
      <c r="AZ88" t="s">
        <v>198</v>
      </c>
      <c r="BA88" t="s">
        <v>198</v>
      </c>
      <c r="BB88">
        <v>0</v>
      </c>
      <c r="BC88">
        <v>0</v>
      </c>
      <c r="BD88">
        <v>0</v>
      </c>
      <c r="BE88">
        <v>0</v>
      </c>
      <c r="BF88">
        <v>0</v>
      </c>
      <c r="BG88">
        <v>0</v>
      </c>
      <c r="BH88">
        <v>0</v>
      </c>
      <c r="BI88">
        <v>0</v>
      </c>
      <c r="BJ88">
        <v>0</v>
      </c>
      <c r="BK88">
        <v>0</v>
      </c>
      <c r="BL88">
        <v>0</v>
      </c>
      <c r="BM88">
        <v>0</v>
      </c>
      <c r="BN88">
        <v>0</v>
      </c>
      <c r="BO88">
        <v>0</v>
      </c>
      <c r="BP88">
        <v>0</v>
      </c>
      <c r="BQ88">
        <v>0</v>
      </c>
      <c r="BR88">
        <v>0</v>
      </c>
      <c r="BS88">
        <v>0</v>
      </c>
      <c r="BT88">
        <v>0</v>
      </c>
      <c r="BU88">
        <v>0</v>
      </c>
      <c r="BV88">
        <v>0</v>
      </c>
      <c r="BW88">
        <v>0</v>
      </c>
      <c r="BX88">
        <v>0</v>
      </c>
      <c r="BY88">
        <v>0</v>
      </c>
      <c r="BZ88">
        <v>0</v>
      </c>
      <c r="CA88">
        <v>0.36219870876398752</v>
      </c>
      <c r="CB88"/>
      <c r="CC88"/>
      <c r="CD88"/>
      <c r="CE88"/>
      <c r="CF88"/>
      <c r="CG88">
        <v>0</v>
      </c>
      <c r="CH88">
        <v>0</v>
      </c>
      <c r="CI88">
        <v>0</v>
      </c>
      <c r="CJ88">
        <v>0.84908600000000001</v>
      </c>
      <c r="CK88">
        <v>0</v>
      </c>
      <c r="CL88">
        <v>0</v>
      </c>
      <c r="CM88">
        <v>0</v>
      </c>
      <c r="CN88">
        <v>0</v>
      </c>
      <c r="CO88">
        <v>0</v>
      </c>
      <c r="CP88">
        <v>0</v>
      </c>
      <c r="CQ88">
        <v>0</v>
      </c>
      <c r="CR88">
        <v>0</v>
      </c>
      <c r="CS88">
        <v>0</v>
      </c>
      <c r="CT88">
        <v>0</v>
      </c>
      <c r="CU88">
        <v>0.84908600000000001</v>
      </c>
      <c r="CV88">
        <v>0</v>
      </c>
      <c r="CW88">
        <v>0</v>
      </c>
      <c r="CX88">
        <v>0</v>
      </c>
      <c r="CY88">
        <v>0</v>
      </c>
      <c r="CZ88">
        <v>0</v>
      </c>
      <c r="DA88">
        <v>0</v>
      </c>
      <c r="DB88">
        <v>0</v>
      </c>
      <c r="DC88">
        <v>0</v>
      </c>
      <c r="DD88">
        <v>0</v>
      </c>
      <c r="DE88">
        <v>0</v>
      </c>
      <c r="DF88">
        <v>0</v>
      </c>
      <c r="DG88">
        <v>0</v>
      </c>
      <c r="DH88">
        <v>0</v>
      </c>
      <c r="DI88">
        <v>0</v>
      </c>
      <c r="DJ88">
        <v>0</v>
      </c>
      <c r="DK88">
        <v>0</v>
      </c>
      <c r="DL88">
        <v>0</v>
      </c>
      <c r="DM88">
        <v>0</v>
      </c>
      <c r="DN88">
        <v>0</v>
      </c>
      <c r="DO88">
        <v>0</v>
      </c>
      <c r="DP88">
        <v>0</v>
      </c>
      <c r="DQ88">
        <v>0</v>
      </c>
      <c r="DR88">
        <v>0</v>
      </c>
      <c r="DS88">
        <v>0</v>
      </c>
      <c r="DT88">
        <v>0</v>
      </c>
      <c r="DU88">
        <v>0.84908600000000001</v>
      </c>
      <c r="DV88"/>
      <c r="DW88"/>
      <c r="DX88"/>
      <c r="DY88"/>
      <c r="DZ88"/>
    </row>
    <row r="89">
      <c r="A89" t="s">
        <v>600</v>
      </c>
      <c r="B89">
        <v>2008</v>
      </c>
      <c r="C89" t="s">
        <v>605</v>
      </c>
      <c r="D89">
        <v>16</v>
      </c>
      <c r="E89" t="s">
        <v>13</v>
      </c>
      <c r="F89" t="s">
        <v>14</v>
      </c>
      <c r="G89" t="s">
        <v>614</v>
      </c>
      <c r="H89">
        <v>37.941631374214538</v>
      </c>
      <c r="I89">
        <v>40.0793322423213</v>
      </c>
      <c r="J89">
        <v>47.611557831206319</v>
      </c>
      <c r="K89">
        <v>63.306840150472269</v>
      </c>
      <c r="L89">
        <v>88.457990701235147</v>
      </c>
      <c r="M89">
        <v>65.629079362526426</v>
      </c>
      <c r="N89">
        <v>90.541752938752268</v>
      </c>
      <c r="O89">
        <v>92.938029771711413</v>
      </c>
      <c r="P89">
        <v>88.648771796073035</v>
      </c>
      <c r="Q89">
        <v>95.58052291601058</v>
      </c>
      <c r="R89">
        <v>37.846976429879092</v>
      </c>
      <c r="S89">
        <v>37.489222315047272</v>
      </c>
      <c r="T89">
        <v>41.845989735783363</v>
      </c>
      <c r="U89">
        <v>50.27935328636616</v>
      </c>
      <c r="V89">
        <v>66.422212462366176</v>
      </c>
      <c r="W89" t="s">
        <v>147</v>
      </c>
      <c r="X89" t="s">
        <v>148</v>
      </c>
      <c r="Y89" t="s">
        <v>149</v>
      </c>
      <c r="Z89" t="s">
        <v>150</v>
      </c>
      <c r="AA89" t="s">
        <v>151</v>
      </c>
      <c r="AB89" t="s">
        <v>152</v>
      </c>
      <c r="AC89" t="s">
        <v>153</v>
      </c>
      <c r="AD89" t="s">
        <v>154</v>
      </c>
      <c r="AE89" t="s">
        <v>155</v>
      </c>
      <c r="AF89" t="s">
        <v>156</v>
      </c>
      <c r="AG89" t="s">
        <v>157</v>
      </c>
      <c r="AH89" t="s">
        <v>158</v>
      </c>
      <c r="AI89" t="s">
        <v>159</v>
      </c>
      <c r="AJ89" t="s">
        <v>160</v>
      </c>
      <c r="AK89" t="s">
        <v>332</v>
      </c>
      <c r="AL89" t="s">
        <v>333</v>
      </c>
      <c r="AM89" t="s">
        <v>161</v>
      </c>
      <c r="AN89" t="s">
        <v>162</v>
      </c>
      <c r="AO89" t="s">
        <v>163</v>
      </c>
      <c r="AP89" t="s">
        <v>164</v>
      </c>
      <c r="AQ89" t="s">
        <v>165</v>
      </c>
      <c r="AR89" t="s">
        <v>166</v>
      </c>
      <c r="AS89" t="s">
        <v>167</v>
      </c>
      <c r="AT89" t="s">
        <v>334</v>
      </c>
      <c r="AU89" t="s">
        <v>335</v>
      </c>
      <c r="AV89" t="s">
        <v>336</v>
      </c>
      <c r="AW89" t="s">
        <v>198</v>
      </c>
      <c r="AX89" t="s">
        <v>198</v>
      </c>
      <c r="AY89" t="s">
        <v>198</v>
      </c>
      <c r="AZ89" t="s">
        <v>198</v>
      </c>
      <c r="BA89" t="s">
        <v>198</v>
      </c>
      <c r="BB89">
        <v>76.354381922753888</v>
      </c>
      <c r="BC89">
        <v>89.631776150702862</v>
      </c>
      <c r="BD89">
        <v>50.434585080165377</v>
      </c>
      <c r="BE89">
        <v>69.359588831292669</v>
      </c>
      <c r="BF89">
        <v>47.155784588904801</v>
      </c>
      <c r="BG89">
        <v>57.576337912822197</v>
      </c>
      <c r="BH89">
        <v>86.61349120005282</v>
      </c>
      <c r="BI89">
        <v>42.573733634062492</v>
      </c>
      <c r="BJ89">
        <v>53.612381772713071</v>
      </c>
      <c r="BK89">
        <v>40.1154014864658</v>
      </c>
      <c r="BL89">
        <v>61.53157666872746</v>
      </c>
      <c r="BM89">
        <v>59.821719703683748</v>
      </c>
      <c r="BN89">
        <v>31.88531000363588</v>
      </c>
      <c r="BO89">
        <v>38.410987052084643</v>
      </c>
      <c r="BP89">
        <v>76.286827424191557</v>
      </c>
      <c r="BQ89">
        <v>87.892441791423153</v>
      </c>
      <c r="BR89">
        <v>50.28748714332054</v>
      </c>
      <c r="BS89">
        <v>50.125706957547507</v>
      </c>
      <c r="BT89">
        <v>74.170674461704408</v>
      </c>
      <c r="BU89">
        <v>51.845533322381158</v>
      </c>
      <c r="BV89">
        <v>32.567148498305151</v>
      </c>
      <c r="BW89">
        <v>21.606546250277919</v>
      </c>
      <c r="BX89">
        <v>54.800278340890252</v>
      </c>
      <c r="BY89">
        <v>85.692625858997786</v>
      </c>
      <c r="BZ89">
        <v>84.964885857096462</v>
      </c>
      <c r="CA89">
        <v>91.219429385137019</v>
      </c>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row>
    <row r="90">
      <c r="A90" t="s">
        <v>600</v>
      </c>
      <c r="B90">
        <v>2008</v>
      </c>
      <c r="C90" t="s">
        <v>605</v>
      </c>
      <c r="D90">
        <v>17</v>
      </c>
      <c r="E90" t="s">
        <v>13</v>
      </c>
      <c r="F90" t="s">
        <v>51</v>
      </c>
      <c r="G90" t="s">
        <v>198</v>
      </c>
      <c r="H90">
        <v>62.058368625785633</v>
      </c>
      <c r="I90">
        <v>59.92066775767865</v>
      </c>
      <c r="J90">
        <v>52.388442168793652</v>
      </c>
      <c r="K90">
        <v>36.693159849527802</v>
      </c>
      <c r="L90">
        <v>11.542009298764579</v>
      </c>
      <c r="M90">
        <v>34.370920637473603</v>
      </c>
      <c r="N90">
        <v>9.4582470612477039</v>
      </c>
      <c r="O90">
        <v>7.0619702282885566</v>
      </c>
      <c r="P90">
        <v>11.35122820392694</v>
      </c>
      <c r="Q90">
        <v>4.4194770839894044</v>
      </c>
      <c r="R90">
        <v>62.153023570121157</v>
      </c>
      <c r="S90">
        <v>62.510777684952743</v>
      </c>
      <c r="T90">
        <v>58.154010264216843</v>
      </c>
      <c r="U90">
        <v>49.720646713633812</v>
      </c>
      <c r="V90">
        <v>33.577787537633938</v>
      </c>
      <c r="W90" t="s">
        <v>147</v>
      </c>
      <c r="X90" t="s">
        <v>148</v>
      </c>
      <c r="Y90" t="s">
        <v>149</v>
      </c>
      <c r="Z90" t="s">
        <v>150</v>
      </c>
      <c r="AA90" t="s">
        <v>151</v>
      </c>
      <c r="AB90" t="s">
        <v>152</v>
      </c>
      <c r="AC90" t="s">
        <v>153</v>
      </c>
      <c r="AD90" t="s">
        <v>154</v>
      </c>
      <c r="AE90" t="s">
        <v>155</v>
      </c>
      <c r="AF90" t="s">
        <v>156</v>
      </c>
      <c r="AG90" t="s">
        <v>157</v>
      </c>
      <c r="AH90" t="s">
        <v>158</v>
      </c>
      <c r="AI90" t="s">
        <v>159</v>
      </c>
      <c r="AJ90" t="s">
        <v>160</v>
      </c>
      <c r="AK90" t="s">
        <v>332</v>
      </c>
      <c r="AL90" t="s">
        <v>333</v>
      </c>
      <c r="AM90" t="s">
        <v>161</v>
      </c>
      <c r="AN90" t="s">
        <v>162</v>
      </c>
      <c r="AO90" t="s">
        <v>163</v>
      </c>
      <c r="AP90" t="s">
        <v>164</v>
      </c>
      <c r="AQ90" t="s">
        <v>165</v>
      </c>
      <c r="AR90" t="s">
        <v>166</v>
      </c>
      <c r="AS90" t="s">
        <v>167</v>
      </c>
      <c r="AT90" t="s">
        <v>334</v>
      </c>
      <c r="AU90" t="s">
        <v>335</v>
      </c>
      <c r="AV90" t="s">
        <v>336</v>
      </c>
      <c r="AW90" t="s">
        <v>198</v>
      </c>
      <c r="AX90" t="s">
        <v>198</v>
      </c>
      <c r="AY90" t="s">
        <v>198</v>
      </c>
      <c r="AZ90" t="s">
        <v>198</v>
      </c>
      <c r="BA90" t="s">
        <v>198</v>
      </c>
      <c r="BB90">
        <v>23.645618077246102</v>
      </c>
      <c r="BC90">
        <v>10.368223849297159</v>
      </c>
      <c r="BD90">
        <v>49.565414919834652</v>
      </c>
      <c r="BE90">
        <v>30.640411168707299</v>
      </c>
      <c r="BF90">
        <v>52.844215411095277</v>
      </c>
      <c r="BG90">
        <v>42.423662087177568</v>
      </c>
      <c r="BH90">
        <v>13.38650879994719</v>
      </c>
      <c r="BI90">
        <v>57.426266365937551</v>
      </c>
      <c r="BJ90">
        <v>46.387618227286978</v>
      </c>
      <c r="BK90">
        <v>59.884598513534151</v>
      </c>
      <c r="BL90">
        <v>38.468423331272561</v>
      </c>
      <c r="BM90">
        <v>40.178280296316203</v>
      </c>
      <c r="BN90">
        <v>68.114689996364191</v>
      </c>
      <c r="BO90">
        <v>61.5890129479154</v>
      </c>
      <c r="BP90">
        <v>23.71317257580845</v>
      </c>
      <c r="BQ90">
        <v>12.10755820857695</v>
      </c>
      <c r="BR90">
        <v>49.712512856679517</v>
      </c>
      <c r="BS90">
        <v>49.874293042452557</v>
      </c>
      <c r="BT90">
        <v>25.829325538295539</v>
      </c>
      <c r="BU90">
        <v>48.1544666776188</v>
      </c>
      <c r="BV90">
        <v>67.432851501694813</v>
      </c>
      <c r="BW90">
        <v>78.393453749722056</v>
      </c>
      <c r="BX90">
        <v>45.199721659109763</v>
      </c>
      <c r="BY90">
        <v>14.30737414100224</v>
      </c>
      <c r="BZ90">
        <v>15.035114142903639</v>
      </c>
      <c r="CA90">
        <v>8.7805706148629969</v>
      </c>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row>
    <row r="91">
      <c r="A91" t="s">
        <v>600</v>
      </c>
      <c r="B91">
        <v>2008</v>
      </c>
      <c r="C91" t="s">
        <v>605</v>
      </c>
      <c r="D91">
        <v>18</v>
      </c>
      <c r="E91" t="s">
        <v>60</v>
      </c>
      <c r="F91" t="s">
        <v>15</v>
      </c>
      <c r="G91" t="s">
        <v>615</v>
      </c>
      <c r="H91">
        <v>22.16989182284961</v>
      </c>
      <c r="I91">
        <v>26.644978988767409</v>
      </c>
      <c r="J91">
        <v>34.002834524263321</v>
      </c>
      <c r="K91">
        <v>51.114155454995149</v>
      </c>
      <c r="L91">
        <v>78.83474591088391</v>
      </c>
      <c r="M91">
        <v>52.295104777031902</v>
      </c>
      <c r="N91">
        <v>75.752300722881643</v>
      </c>
      <c r="O91">
        <v>82.645416821447796</v>
      </c>
      <c r="P91">
        <v>81.553137578943719</v>
      </c>
      <c r="Q91">
        <v>91.482454025721751</v>
      </c>
      <c r="R91">
        <v>21.467361039022919</v>
      </c>
      <c r="S91">
        <v>22.378428652371799</v>
      </c>
      <c r="T91">
        <v>30.277922761845002</v>
      </c>
      <c r="U91">
        <v>36.148452310368953</v>
      </c>
      <c r="V91">
        <v>54.777074889132749</v>
      </c>
      <c r="W91" t="s">
        <v>147</v>
      </c>
      <c r="X91" t="s">
        <v>148</v>
      </c>
      <c r="Y91" t="s">
        <v>149</v>
      </c>
      <c r="Z91" t="s">
        <v>150</v>
      </c>
      <c r="AA91" t="s">
        <v>151</v>
      </c>
      <c r="AB91" t="s">
        <v>152</v>
      </c>
      <c r="AC91" t="s">
        <v>153</v>
      </c>
      <c r="AD91" t="s">
        <v>154</v>
      </c>
      <c r="AE91" t="s">
        <v>155</v>
      </c>
      <c r="AF91" t="s">
        <v>156</v>
      </c>
      <c r="AG91" t="s">
        <v>157</v>
      </c>
      <c r="AH91" t="s">
        <v>158</v>
      </c>
      <c r="AI91" t="s">
        <v>159</v>
      </c>
      <c r="AJ91" t="s">
        <v>160</v>
      </c>
      <c r="AK91" t="s">
        <v>332</v>
      </c>
      <c r="AL91" t="s">
        <v>333</v>
      </c>
      <c r="AM91" t="s">
        <v>161</v>
      </c>
      <c r="AN91" t="s">
        <v>162</v>
      </c>
      <c r="AO91" t="s">
        <v>163</v>
      </c>
      <c r="AP91" t="s">
        <v>164</v>
      </c>
      <c r="AQ91" t="s">
        <v>165</v>
      </c>
      <c r="AR91" t="s">
        <v>166</v>
      </c>
      <c r="AS91" t="s">
        <v>167</v>
      </c>
      <c r="AT91" t="s">
        <v>334</v>
      </c>
      <c r="AU91" t="s">
        <v>335</v>
      </c>
      <c r="AV91" t="s">
        <v>336</v>
      </c>
      <c r="AW91" t="s">
        <v>198</v>
      </c>
      <c r="AX91" t="s">
        <v>198</v>
      </c>
      <c r="AY91" t="s">
        <v>198</v>
      </c>
      <c r="AZ91" t="s">
        <v>198</v>
      </c>
      <c r="BA91" t="s">
        <v>198</v>
      </c>
      <c r="BB91">
        <v>46.855511540309209</v>
      </c>
      <c r="BC91">
        <v>86.172393390200426</v>
      </c>
      <c r="BD91">
        <v>29.193342185495052</v>
      </c>
      <c r="BE91">
        <v>63.294171802191258</v>
      </c>
      <c r="BF91">
        <v>30.488092592984181</v>
      </c>
      <c r="BG91">
        <v>40.389782215030451</v>
      </c>
      <c r="BH91">
        <v>78.006242527484659</v>
      </c>
      <c r="BI91">
        <v>34.677087949961482</v>
      </c>
      <c r="BJ91">
        <v>35.635256788140708</v>
      </c>
      <c r="BK91">
        <v>33.133535152174453</v>
      </c>
      <c r="BL91">
        <v>45.590113571337213</v>
      </c>
      <c r="BM91">
        <v>42.741482244826919</v>
      </c>
      <c r="BN91">
        <v>19.352658817780561</v>
      </c>
      <c r="BO91">
        <v>28.568196673370949</v>
      </c>
      <c r="BP91">
        <v>73.403830027437522</v>
      </c>
      <c r="BQ91">
        <v>87.892441791423153</v>
      </c>
      <c r="BR91">
        <v>40.806458328171423</v>
      </c>
      <c r="BS91">
        <v>33.125177772561663</v>
      </c>
      <c r="BT91">
        <v>63.057755205570267</v>
      </c>
      <c r="BU91">
        <v>30.911061755332089</v>
      </c>
      <c r="BV91">
        <v>18.9655630983397</v>
      </c>
      <c r="BW91">
        <v>17.700075008003271</v>
      </c>
      <c r="BX91">
        <v>45.415763865290003</v>
      </c>
      <c r="BY91">
        <v>78.362595944392027</v>
      </c>
      <c r="BZ91">
        <v>84.676484822156695</v>
      </c>
      <c r="CA91">
        <v>80.654208115885751</v>
      </c>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row>
    <row r="92">
      <c r="A92" t="s">
        <v>600</v>
      </c>
      <c r="B92">
        <v>2008</v>
      </c>
      <c r="C92" t="s">
        <v>605</v>
      </c>
      <c r="D92">
        <v>19</v>
      </c>
      <c r="E92" t="s">
        <v>60</v>
      </c>
      <c r="F92" t="s">
        <v>16</v>
      </c>
      <c r="G92" t="s">
        <v>616</v>
      </c>
      <c r="H92">
        <v>15.77173955136487</v>
      </c>
      <c r="I92">
        <v>13.434353253553921</v>
      </c>
      <c r="J92">
        <v>13.608723306942959</v>
      </c>
      <c r="K92">
        <v>12.192684695476981</v>
      </c>
      <c r="L92">
        <v>9.6232447903512881</v>
      </c>
      <c r="M92">
        <v>13.3339745854945</v>
      </c>
      <c r="N92">
        <v>14.789452215870639</v>
      </c>
      <c r="O92">
        <v>10.292612950263599</v>
      </c>
      <c r="P92">
        <v>7.0956342171292768</v>
      </c>
      <c r="Q92">
        <v>4.0980688902888511</v>
      </c>
      <c r="R92">
        <v>16.379615390856159</v>
      </c>
      <c r="S92">
        <v>15.110793662675469</v>
      </c>
      <c r="T92">
        <v>11.56806697393834</v>
      </c>
      <c r="U92">
        <v>14.130900975997161</v>
      </c>
      <c r="V92">
        <v>11.64513757323331</v>
      </c>
      <c r="W92" t="s">
        <v>147</v>
      </c>
      <c r="X92" t="s">
        <v>148</v>
      </c>
      <c r="Y92" t="s">
        <v>149</v>
      </c>
      <c r="Z92" t="s">
        <v>150</v>
      </c>
      <c r="AA92" t="s">
        <v>151</v>
      </c>
      <c r="AB92" t="s">
        <v>152</v>
      </c>
      <c r="AC92" t="s">
        <v>153</v>
      </c>
      <c r="AD92" t="s">
        <v>154</v>
      </c>
      <c r="AE92" t="s">
        <v>155</v>
      </c>
      <c r="AF92" t="s">
        <v>156</v>
      </c>
      <c r="AG92" t="s">
        <v>157</v>
      </c>
      <c r="AH92" t="s">
        <v>158</v>
      </c>
      <c r="AI92" t="s">
        <v>159</v>
      </c>
      <c r="AJ92" t="s">
        <v>160</v>
      </c>
      <c r="AK92" t="s">
        <v>332</v>
      </c>
      <c r="AL92" t="s">
        <v>333</v>
      </c>
      <c r="AM92" t="s">
        <v>161</v>
      </c>
      <c r="AN92" t="s">
        <v>162</v>
      </c>
      <c r="AO92" t="s">
        <v>163</v>
      </c>
      <c r="AP92" t="s">
        <v>164</v>
      </c>
      <c r="AQ92" t="s">
        <v>165</v>
      </c>
      <c r="AR92" t="s">
        <v>166</v>
      </c>
      <c r="AS92" t="s">
        <v>167</v>
      </c>
      <c r="AT92" t="s">
        <v>334</v>
      </c>
      <c r="AU92" t="s">
        <v>335</v>
      </c>
      <c r="AV92" t="s">
        <v>336</v>
      </c>
      <c r="AW92" t="s">
        <v>198</v>
      </c>
      <c r="AX92" t="s">
        <v>198</v>
      </c>
      <c r="AY92" t="s">
        <v>198</v>
      </c>
      <c r="AZ92" t="s">
        <v>198</v>
      </c>
      <c r="BA92" t="s">
        <v>198</v>
      </c>
      <c r="BB92">
        <v>29.49887038244464</v>
      </c>
      <c r="BC92">
        <v>3.4593827605024199</v>
      </c>
      <c r="BD92">
        <v>21.241242894670311</v>
      </c>
      <c r="BE92">
        <v>6.0654170291013996</v>
      </c>
      <c r="BF92">
        <v>16.667691995920642</v>
      </c>
      <c r="BG92">
        <v>17.186555697791739</v>
      </c>
      <c r="BH92">
        <v>8.6072486725681845</v>
      </c>
      <c r="BI92">
        <v>7.8966456841009824</v>
      </c>
      <c r="BJ92">
        <v>17.97712498457236</v>
      </c>
      <c r="BK92">
        <v>6.9818663342913263</v>
      </c>
      <c r="BL92">
        <v>15.94146309739026</v>
      </c>
      <c r="BM92">
        <v>17.080237458856889</v>
      </c>
      <c r="BN92">
        <v>12.532651185855309</v>
      </c>
      <c r="BO92">
        <v>9.8427903787136888</v>
      </c>
      <c r="BP92">
        <v>2.8829973967540599</v>
      </c>
      <c r="BQ92">
        <v>0</v>
      </c>
      <c r="BR92">
        <v>9.4810288151491271</v>
      </c>
      <c r="BS92">
        <v>17.000529184985851</v>
      </c>
      <c r="BT92">
        <v>11.11291925613409</v>
      </c>
      <c r="BU92">
        <v>20.93447156704908</v>
      </c>
      <c r="BV92">
        <v>13.601585399965449</v>
      </c>
      <c r="BW92">
        <v>3.906471242274649</v>
      </c>
      <c r="BX92">
        <v>9.3845144756002625</v>
      </c>
      <c r="BY92">
        <v>7.3300299146057828</v>
      </c>
      <c r="BZ92">
        <v>0.28840103493977109</v>
      </c>
      <c r="CA92">
        <v>10.56522126925125</v>
      </c>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row>
    <row r="93">
      <c r="A93" t="s">
        <v>600</v>
      </c>
      <c r="B93">
        <v>2008</v>
      </c>
      <c r="C93" t="s">
        <v>605</v>
      </c>
      <c r="D93">
        <v>20</v>
      </c>
      <c r="E93" t="s">
        <v>60</v>
      </c>
      <c r="F93" t="s">
        <v>22</v>
      </c>
      <c r="G93" t="s">
        <v>617</v>
      </c>
      <c r="H93">
        <v>35.28518220015043</v>
      </c>
      <c r="I93">
        <v>38.066775113505017</v>
      </c>
      <c r="J93">
        <v>28.948922872606389</v>
      </c>
      <c r="K93">
        <v>22.126581310641718</v>
      </c>
      <c r="L93">
        <v>8.0265039044228352</v>
      </c>
      <c r="M93">
        <v>26.999982667961081</v>
      </c>
      <c r="N93">
        <v>5.4191939668278692</v>
      </c>
      <c r="O93">
        <v>5.021756925632479</v>
      </c>
      <c r="P93">
        <v>7.245439300658485</v>
      </c>
      <c r="Q93">
        <v>3.886114366746074</v>
      </c>
      <c r="R93">
        <v>32.956011819501541</v>
      </c>
      <c r="S93">
        <v>41.433241186786198</v>
      </c>
      <c r="T93">
        <v>32.397731175569987</v>
      </c>
      <c r="U93">
        <v>27.416757660816319</v>
      </c>
      <c r="V93">
        <v>21.588167157300742</v>
      </c>
      <c r="W93" t="s">
        <v>147</v>
      </c>
      <c r="X93" t="s">
        <v>148</v>
      </c>
      <c r="Y93" t="s">
        <v>149</v>
      </c>
      <c r="Z93" t="s">
        <v>150</v>
      </c>
      <c r="AA93" t="s">
        <v>151</v>
      </c>
      <c r="AB93" t="s">
        <v>152</v>
      </c>
      <c r="AC93" t="s">
        <v>153</v>
      </c>
      <c r="AD93" t="s">
        <v>154</v>
      </c>
      <c r="AE93" t="s">
        <v>155</v>
      </c>
      <c r="AF93" t="s">
        <v>156</v>
      </c>
      <c r="AG93" t="s">
        <v>157</v>
      </c>
      <c r="AH93" t="s">
        <v>158</v>
      </c>
      <c r="AI93" t="s">
        <v>159</v>
      </c>
      <c r="AJ93" t="s">
        <v>160</v>
      </c>
      <c r="AK93" t="s">
        <v>332</v>
      </c>
      <c r="AL93" t="s">
        <v>333</v>
      </c>
      <c r="AM93" t="s">
        <v>161</v>
      </c>
      <c r="AN93" t="s">
        <v>162</v>
      </c>
      <c r="AO93" t="s">
        <v>163</v>
      </c>
      <c r="AP93" t="s">
        <v>164</v>
      </c>
      <c r="AQ93" t="s">
        <v>165</v>
      </c>
      <c r="AR93" t="s">
        <v>166</v>
      </c>
      <c r="AS93" t="s">
        <v>167</v>
      </c>
      <c r="AT93" t="s">
        <v>334</v>
      </c>
      <c r="AU93" t="s">
        <v>335</v>
      </c>
      <c r="AV93" t="s">
        <v>336</v>
      </c>
      <c r="AW93" t="s">
        <v>198</v>
      </c>
      <c r="AX93" t="s">
        <v>198</v>
      </c>
      <c r="AY93" t="s">
        <v>198</v>
      </c>
      <c r="AZ93" t="s">
        <v>198</v>
      </c>
      <c r="BA93" t="s">
        <v>198</v>
      </c>
      <c r="BB93">
        <v>7.1001136407918182</v>
      </c>
      <c r="BC93">
        <v>10.334352899837381</v>
      </c>
      <c r="BD93">
        <v>29.294448991426751</v>
      </c>
      <c r="BE93">
        <v>10.99518216124677</v>
      </c>
      <c r="BF93">
        <v>22.29904642628566</v>
      </c>
      <c r="BG93">
        <v>14.2728113687233</v>
      </c>
      <c r="BH93">
        <v>3.5964941557949381</v>
      </c>
      <c r="BI93">
        <v>42.608022669563063</v>
      </c>
      <c r="BJ93">
        <v>18.344371392552709</v>
      </c>
      <c r="BK93">
        <v>29.752680588149421</v>
      </c>
      <c r="BL93">
        <v>21.006841171241369</v>
      </c>
      <c r="BM93">
        <v>20.887031447731921</v>
      </c>
      <c r="BN93">
        <v>40.584323394351962</v>
      </c>
      <c r="BO93">
        <v>36.085044246149238</v>
      </c>
      <c r="BP93">
        <v>23.688133012162648</v>
      </c>
      <c r="BQ93">
        <v>11.481536737218081</v>
      </c>
      <c r="BR93">
        <v>36.886822175734927</v>
      </c>
      <c r="BS93">
        <v>37.754739624836652</v>
      </c>
      <c r="BT93">
        <v>14.71320673466437</v>
      </c>
      <c r="BU93">
        <v>36.394209989535462</v>
      </c>
      <c r="BV93">
        <v>26.490821958614632</v>
      </c>
      <c r="BW93">
        <v>73.51295518022593</v>
      </c>
      <c r="BX93">
        <v>18.163552284301829</v>
      </c>
      <c r="BY93">
        <v>13.72391603806066</v>
      </c>
      <c r="BZ93">
        <v>15.035114142903531</v>
      </c>
      <c r="CA93">
        <v>8.7805706148629969</v>
      </c>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row>
    <row r="94">
      <c r="A94" t="s">
        <v>600</v>
      </c>
      <c r="B94">
        <v>2008</v>
      </c>
      <c r="C94" t="s">
        <v>605</v>
      </c>
      <c r="D94">
        <v>21</v>
      </c>
      <c r="E94" t="s">
        <v>60</v>
      </c>
      <c r="F94" t="s">
        <v>17</v>
      </c>
      <c r="G94" t="s">
        <v>618</v>
      </c>
      <c r="H94">
        <v>26.773186425635089</v>
      </c>
      <c r="I94">
        <v>21.853892644173651</v>
      </c>
      <c r="J94">
        <v>23.439519296187321</v>
      </c>
      <c r="K94">
        <v>14.56657853888615</v>
      </c>
      <c r="L94">
        <v>3.5155053943419659</v>
      </c>
      <c r="M94">
        <v>7.3709379695125188</v>
      </c>
      <c r="N94">
        <v>4.0390530944198524</v>
      </c>
      <c r="O94">
        <v>2.0402133026561242</v>
      </c>
      <c r="P94">
        <v>4.1057889032685191</v>
      </c>
      <c r="Q94">
        <v>0.53336271724332363</v>
      </c>
      <c r="R94">
        <v>29.197011750619389</v>
      </c>
      <c r="S94">
        <v>21.07753649816652</v>
      </c>
      <c r="T94">
        <v>25.756279088646679</v>
      </c>
      <c r="U94">
        <v>22.303889052817581</v>
      </c>
      <c r="V94">
        <v>11.9896203803332</v>
      </c>
      <c r="W94" t="s">
        <v>147</v>
      </c>
      <c r="X94" t="s">
        <v>148</v>
      </c>
      <c r="Y94" t="s">
        <v>149</v>
      </c>
      <c r="Z94" t="s">
        <v>150</v>
      </c>
      <c r="AA94" t="s">
        <v>151</v>
      </c>
      <c r="AB94" t="s">
        <v>152</v>
      </c>
      <c r="AC94" t="s">
        <v>153</v>
      </c>
      <c r="AD94" t="s">
        <v>154</v>
      </c>
      <c r="AE94" t="s">
        <v>155</v>
      </c>
      <c r="AF94" t="s">
        <v>156</v>
      </c>
      <c r="AG94" t="s">
        <v>157</v>
      </c>
      <c r="AH94" t="s">
        <v>158</v>
      </c>
      <c r="AI94" t="s">
        <v>159</v>
      </c>
      <c r="AJ94" t="s">
        <v>160</v>
      </c>
      <c r="AK94" t="s">
        <v>332</v>
      </c>
      <c r="AL94" t="s">
        <v>333</v>
      </c>
      <c r="AM94" t="s">
        <v>161</v>
      </c>
      <c r="AN94" t="s">
        <v>162</v>
      </c>
      <c r="AO94" t="s">
        <v>163</v>
      </c>
      <c r="AP94" t="s">
        <v>164</v>
      </c>
      <c r="AQ94" t="s">
        <v>165</v>
      </c>
      <c r="AR94" t="s">
        <v>166</v>
      </c>
      <c r="AS94" t="s">
        <v>167</v>
      </c>
      <c r="AT94" t="s">
        <v>334</v>
      </c>
      <c r="AU94" t="s">
        <v>335</v>
      </c>
      <c r="AV94" t="s">
        <v>336</v>
      </c>
      <c r="AW94" t="s">
        <v>198</v>
      </c>
      <c r="AX94" t="s">
        <v>198</v>
      </c>
      <c r="AY94" t="s">
        <v>198</v>
      </c>
      <c r="AZ94" t="s">
        <v>198</v>
      </c>
      <c r="BA94" t="s">
        <v>198</v>
      </c>
      <c r="BB94">
        <v>16.54550443645433</v>
      </c>
      <c r="BC94">
        <v>0.033870949459778303</v>
      </c>
      <c r="BD94">
        <v>20.27096592840789</v>
      </c>
      <c r="BE94">
        <v>19.645229007460561</v>
      </c>
      <c r="BF94">
        <v>30.545168984809521</v>
      </c>
      <c r="BG94">
        <v>28.15085071845451</v>
      </c>
      <c r="BH94">
        <v>9.7900146441522189</v>
      </c>
      <c r="BI94">
        <v>14.818243696374489</v>
      </c>
      <c r="BJ94">
        <v>28.043246834734219</v>
      </c>
      <c r="BK94">
        <v>30.131917925384801</v>
      </c>
      <c r="BL94">
        <v>17.46158216003117</v>
      </c>
      <c r="BM94">
        <v>19.291248848584271</v>
      </c>
      <c r="BN94">
        <v>27.530366602012158</v>
      </c>
      <c r="BO94">
        <v>25.503968701766119</v>
      </c>
      <c r="BP94">
        <v>0.025039563645768301</v>
      </c>
      <c r="BQ94">
        <v>0.62602147135876463</v>
      </c>
      <c r="BR94">
        <v>12.825690680944531</v>
      </c>
      <c r="BS94">
        <v>12.11955341761583</v>
      </c>
      <c r="BT94">
        <v>11.116118803631259</v>
      </c>
      <c r="BU94">
        <v>11.760256688083381</v>
      </c>
      <c r="BV94">
        <v>40.942029543080217</v>
      </c>
      <c r="BW94">
        <v>4.8804985694961482</v>
      </c>
      <c r="BX94">
        <v>27.036169374807901</v>
      </c>
      <c r="BY94">
        <v>0.58345810294152589</v>
      </c>
      <c r="BZ94">
        <v>0</v>
      </c>
      <c r="CA94">
        <v>0</v>
      </c>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row>
    <row r="95">
      <c r="A95" t="s">
        <v>600</v>
      </c>
      <c r="B95">
        <v>2008</v>
      </c>
      <c r="C95" t="s">
        <v>605</v>
      </c>
      <c r="D95">
        <v>22</v>
      </c>
      <c r="E95" t="s">
        <v>54</v>
      </c>
      <c r="F95" t="s">
        <v>49</v>
      </c>
      <c r="G95" t="s">
        <v>198</v>
      </c>
      <c r="H95">
        <v>41.568427556026187</v>
      </c>
      <c r="I95">
        <v>33.519403897074099</v>
      </c>
      <c r="J95">
        <v>28.58281460814398</v>
      </c>
      <c r="K95">
        <v>19.259663989699259</v>
      </c>
      <c r="L95">
        <v>10.878886931598499</v>
      </c>
      <c r="M95">
        <v>20.317174513205309</v>
      </c>
      <c r="N95">
        <v>16.334400136780079</v>
      </c>
      <c r="O95">
        <v>11.074705344567651</v>
      </c>
      <c r="P95">
        <v>8.0042104062671289</v>
      </c>
      <c r="Q95">
        <v>4.2875564657560474</v>
      </c>
      <c r="R95">
        <v>43.278530905113293</v>
      </c>
      <c r="S95">
        <v>40.307034207563078</v>
      </c>
      <c r="T95">
        <v>27.64438610958759</v>
      </c>
      <c r="U95">
        <v>28.104778706111389</v>
      </c>
      <c r="V95">
        <v>17.531992900464239</v>
      </c>
      <c r="W95" t="s">
        <v>147</v>
      </c>
      <c r="X95" t="s">
        <v>148</v>
      </c>
      <c r="Y95" t="s">
        <v>149</v>
      </c>
      <c r="Z95" t="s">
        <v>150</v>
      </c>
      <c r="AA95" t="s">
        <v>151</v>
      </c>
      <c r="AB95" t="s">
        <v>152</v>
      </c>
      <c r="AC95" t="s">
        <v>153</v>
      </c>
      <c r="AD95" t="s">
        <v>154</v>
      </c>
      <c r="AE95" t="s">
        <v>155</v>
      </c>
      <c r="AF95" t="s">
        <v>156</v>
      </c>
      <c r="AG95" t="s">
        <v>157</v>
      </c>
      <c r="AH95" t="s">
        <v>158</v>
      </c>
      <c r="AI95" t="s">
        <v>159</v>
      </c>
      <c r="AJ95" t="s">
        <v>160</v>
      </c>
      <c r="AK95" t="s">
        <v>332</v>
      </c>
      <c r="AL95" t="s">
        <v>333</v>
      </c>
      <c r="AM95" t="s">
        <v>161</v>
      </c>
      <c r="AN95" t="s">
        <v>162</v>
      </c>
      <c r="AO95" t="s">
        <v>163</v>
      </c>
      <c r="AP95" t="s">
        <v>164</v>
      </c>
      <c r="AQ95" t="s">
        <v>165</v>
      </c>
      <c r="AR95" t="s">
        <v>166</v>
      </c>
      <c r="AS95" t="s">
        <v>167</v>
      </c>
      <c r="AT95" t="s">
        <v>334</v>
      </c>
      <c r="AU95" t="s">
        <v>335</v>
      </c>
      <c r="AV95" t="s">
        <v>336</v>
      </c>
      <c r="AW95" t="s">
        <v>198</v>
      </c>
      <c r="AX95" t="s">
        <v>198</v>
      </c>
      <c r="AY95" t="s">
        <v>198</v>
      </c>
      <c r="AZ95" t="s">
        <v>198</v>
      </c>
      <c r="BA95" t="s">
        <v>198</v>
      </c>
      <c r="BB95">
        <v>38.634155158623408</v>
      </c>
      <c r="BC95">
        <v>3.8595494913388411</v>
      </c>
      <c r="BD95">
        <v>42.116422413126863</v>
      </c>
      <c r="BE95">
        <v>8.74488608035821</v>
      </c>
      <c r="BF95">
        <v>35.346017760549252</v>
      </c>
      <c r="BG95">
        <v>29.850032705821519</v>
      </c>
      <c r="BH95">
        <v>9.9375380824770811</v>
      </c>
      <c r="BI95">
        <v>18.548163409804911</v>
      </c>
      <c r="BJ95">
        <v>33.531666361672677</v>
      </c>
      <c r="BK95">
        <v>17.404453341061242</v>
      </c>
      <c r="BL95">
        <v>25.907776072788781</v>
      </c>
      <c r="BM95">
        <v>28.551899783992841</v>
      </c>
      <c r="BN95">
        <v>39.305407990156638</v>
      </c>
      <c r="BO95">
        <v>25.624934775477222</v>
      </c>
      <c r="BP95">
        <v>3.7791549263455448</v>
      </c>
      <c r="BQ95">
        <v>0</v>
      </c>
      <c r="BR95">
        <v>18.853653967890601</v>
      </c>
      <c r="BS95">
        <v>33.9157893561161</v>
      </c>
      <c r="BT95">
        <v>14.9829017152485</v>
      </c>
      <c r="BU95">
        <v>40.378544159004512</v>
      </c>
      <c r="BV95">
        <v>41.764741548291497</v>
      </c>
      <c r="BW95">
        <v>18.08003554582168</v>
      </c>
      <c r="BX95">
        <v>17.12493943410837</v>
      </c>
      <c r="BY95">
        <v>8.5538631138073882</v>
      </c>
      <c r="BZ95">
        <v>0.33943555861987101</v>
      </c>
      <c r="CA95">
        <v>11.582204953994941</v>
      </c>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row>
    <row r="96">
      <c r="A96" t="s">
        <v>600</v>
      </c>
      <c r="B96">
        <v>2008</v>
      </c>
      <c r="C96" t="s">
        <v>605</v>
      </c>
      <c r="D96">
        <v>23</v>
      </c>
      <c r="E96" t="s">
        <v>54</v>
      </c>
      <c r="F96" t="s">
        <v>48</v>
      </c>
      <c r="G96" t="s">
        <v>198</v>
      </c>
      <c r="H96">
        <v>58.431572443973657</v>
      </c>
      <c r="I96">
        <v>66.480596102925972</v>
      </c>
      <c r="J96">
        <v>71.417185391855938</v>
      </c>
      <c r="K96">
        <v>80.740336010300524</v>
      </c>
      <c r="L96">
        <v>89.121113068401556</v>
      </c>
      <c r="M96">
        <v>79.682825486794655</v>
      </c>
      <c r="N96">
        <v>83.665599863219924</v>
      </c>
      <c r="O96">
        <v>88.925294655432324</v>
      </c>
      <c r="P96">
        <v>91.995789593732837</v>
      </c>
      <c r="Q96">
        <v>95.712443534243974</v>
      </c>
      <c r="R96">
        <v>56.721469094886693</v>
      </c>
      <c r="S96">
        <v>59.692965792436922</v>
      </c>
      <c r="T96">
        <v>72.355613890412371</v>
      </c>
      <c r="U96">
        <v>71.895221293888497</v>
      </c>
      <c r="V96">
        <v>82.468007099535583</v>
      </c>
      <c r="W96" t="s">
        <v>147</v>
      </c>
      <c r="X96" t="s">
        <v>148</v>
      </c>
      <c r="Y96" t="s">
        <v>149</v>
      </c>
      <c r="Z96" t="s">
        <v>150</v>
      </c>
      <c r="AA96" t="s">
        <v>151</v>
      </c>
      <c r="AB96" t="s">
        <v>152</v>
      </c>
      <c r="AC96" t="s">
        <v>153</v>
      </c>
      <c r="AD96" t="s">
        <v>154</v>
      </c>
      <c r="AE96" t="s">
        <v>155</v>
      </c>
      <c r="AF96" t="s">
        <v>156</v>
      </c>
      <c r="AG96" t="s">
        <v>157</v>
      </c>
      <c r="AH96" t="s">
        <v>158</v>
      </c>
      <c r="AI96" t="s">
        <v>159</v>
      </c>
      <c r="AJ96" t="s">
        <v>160</v>
      </c>
      <c r="AK96" t="s">
        <v>332</v>
      </c>
      <c r="AL96" t="s">
        <v>333</v>
      </c>
      <c r="AM96" t="s">
        <v>161</v>
      </c>
      <c r="AN96" t="s">
        <v>162</v>
      </c>
      <c r="AO96" t="s">
        <v>163</v>
      </c>
      <c r="AP96" t="s">
        <v>164</v>
      </c>
      <c r="AQ96" t="s">
        <v>165</v>
      </c>
      <c r="AR96" t="s">
        <v>166</v>
      </c>
      <c r="AS96" t="s">
        <v>167</v>
      </c>
      <c r="AT96" t="s">
        <v>334</v>
      </c>
      <c r="AU96" t="s">
        <v>335</v>
      </c>
      <c r="AV96" t="s">
        <v>336</v>
      </c>
      <c r="AW96" t="s">
        <v>198</v>
      </c>
      <c r="AX96" t="s">
        <v>198</v>
      </c>
      <c r="AY96" t="s">
        <v>198</v>
      </c>
      <c r="AZ96" t="s">
        <v>198</v>
      </c>
      <c r="BA96" t="s">
        <v>198</v>
      </c>
      <c r="BB96">
        <v>61.365844841376543</v>
      </c>
      <c r="BC96">
        <v>96.140450508661147</v>
      </c>
      <c r="BD96">
        <v>57.883577586873088</v>
      </c>
      <c r="BE96">
        <v>91.255113919641786</v>
      </c>
      <c r="BF96">
        <v>64.653982239450798</v>
      </c>
      <c r="BG96">
        <v>70.149967294178467</v>
      </c>
      <c r="BH96">
        <v>90.062461917522953</v>
      </c>
      <c r="BI96">
        <v>81.451836590195043</v>
      </c>
      <c r="BJ96">
        <v>66.468333638327323</v>
      </c>
      <c r="BK96">
        <v>82.595546658938687</v>
      </c>
      <c r="BL96">
        <v>74.092223927211222</v>
      </c>
      <c r="BM96">
        <v>71.448100216007248</v>
      </c>
      <c r="BN96">
        <v>60.69459200984334</v>
      </c>
      <c r="BO96">
        <v>74.3750652245228</v>
      </c>
      <c r="BP96">
        <v>96.220845073654488</v>
      </c>
      <c r="BQ96">
        <v>100</v>
      </c>
      <c r="BR96">
        <v>81.146346032109406</v>
      </c>
      <c r="BS96">
        <v>66.084210643883893</v>
      </c>
      <c r="BT96">
        <v>85.017098284751441</v>
      </c>
      <c r="BU96">
        <v>59.621455840995488</v>
      </c>
      <c r="BV96">
        <v>58.235258451708482</v>
      </c>
      <c r="BW96">
        <v>81.919964454178313</v>
      </c>
      <c r="BX96">
        <v>82.875060565891644</v>
      </c>
      <c r="BY96">
        <v>91.446136886192647</v>
      </c>
      <c r="BZ96">
        <v>99.660564441380131</v>
      </c>
      <c r="CA96">
        <v>88.41779504600504</v>
      </c>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row>
    <row r="97">
      <c r="A97" t="s">
        <v>600</v>
      </c>
      <c r="B97">
        <v>2008</v>
      </c>
      <c r="C97" t="s">
        <v>605</v>
      </c>
      <c r="D97">
        <v>29</v>
      </c>
      <c r="E97" t="s">
        <v>57</v>
      </c>
      <c r="F97" t="s">
        <v>49</v>
      </c>
      <c r="G97" t="s">
        <v>619</v>
      </c>
      <c r="H97">
        <v>13.90216196535129</v>
      </c>
      <c r="I97">
        <v>13.594545021407709</v>
      </c>
      <c r="J97">
        <v>20.12423350849906</v>
      </c>
      <c r="K97">
        <v>37.604284971830737</v>
      </c>
      <c r="L97">
        <v>66.495114003448904</v>
      </c>
      <c r="M97">
        <v>48.446774606353699</v>
      </c>
      <c r="N97">
        <v>67.323000105311621</v>
      </c>
      <c r="O97">
        <v>72.455411390359686</v>
      </c>
      <c r="P97">
        <v>77.361746676466197</v>
      </c>
      <c r="Q97">
        <v>73.755451161492886</v>
      </c>
      <c r="R97">
        <v>13.202140428140829</v>
      </c>
      <c r="S97">
        <v>11.949521504383419</v>
      </c>
      <c r="T97">
        <v>14.924327063803229</v>
      </c>
      <c r="U97">
        <v>21.78238901753868</v>
      </c>
      <c r="V97">
        <v>37.508693070849823</v>
      </c>
      <c r="W97" t="s">
        <v>147</v>
      </c>
      <c r="X97" t="s">
        <v>148</v>
      </c>
      <c r="Y97" t="s">
        <v>149</v>
      </c>
      <c r="Z97" t="s">
        <v>150</v>
      </c>
      <c r="AA97" t="s">
        <v>151</v>
      </c>
      <c r="AB97" t="s">
        <v>152</v>
      </c>
      <c r="AC97" t="s">
        <v>153</v>
      </c>
      <c r="AD97" t="s">
        <v>154</v>
      </c>
      <c r="AE97" t="s">
        <v>155</v>
      </c>
      <c r="AF97" t="s">
        <v>156</v>
      </c>
      <c r="AG97" t="s">
        <v>157</v>
      </c>
      <c r="AH97" t="s">
        <v>158</v>
      </c>
      <c r="AI97" t="s">
        <v>159</v>
      </c>
      <c r="AJ97" t="s">
        <v>160</v>
      </c>
      <c r="AK97" t="s">
        <v>332</v>
      </c>
      <c r="AL97" t="s">
        <v>333</v>
      </c>
      <c r="AM97" t="s">
        <v>161</v>
      </c>
      <c r="AN97" t="s">
        <v>162</v>
      </c>
      <c r="AO97" t="s">
        <v>163</v>
      </c>
      <c r="AP97" t="s">
        <v>164</v>
      </c>
      <c r="AQ97" t="s">
        <v>165</v>
      </c>
      <c r="AR97" t="s">
        <v>166</v>
      </c>
      <c r="AS97" t="s">
        <v>167</v>
      </c>
      <c r="AT97" t="s">
        <v>334</v>
      </c>
      <c r="AU97" t="s">
        <v>335</v>
      </c>
      <c r="AV97" t="s">
        <v>336</v>
      </c>
      <c r="AW97" t="s">
        <v>198</v>
      </c>
      <c r="AX97" t="s">
        <v>198</v>
      </c>
      <c r="AY97" t="s">
        <v>198</v>
      </c>
      <c r="AZ97" t="s">
        <v>198</v>
      </c>
      <c r="BA97" t="s">
        <v>198</v>
      </c>
      <c r="BB97">
        <v>55.456118011860617</v>
      </c>
      <c r="BC97">
        <v>63.130342732197498</v>
      </c>
      <c r="BD97">
        <v>38.785993177887192</v>
      </c>
      <c r="BE97">
        <v>32.601017236465132</v>
      </c>
      <c r="BF97">
        <v>14.279801444338011</v>
      </c>
      <c r="BG97">
        <v>25.36809224752356</v>
      </c>
      <c r="BH97">
        <v>73.155595592932954</v>
      </c>
      <c r="BI97">
        <v>23.078954333158858</v>
      </c>
      <c r="BJ97">
        <v>37.031786878536913</v>
      </c>
      <c r="BK97">
        <v>28.327187333807149</v>
      </c>
      <c r="BL97">
        <v>33.20286338924241</v>
      </c>
      <c r="BM97">
        <v>26.355608197137311</v>
      </c>
      <c r="BN97">
        <v>26.913007675208021</v>
      </c>
      <c r="BO97">
        <v>17.00536481966115</v>
      </c>
      <c r="BP97">
        <v>72.929267407469482</v>
      </c>
      <c r="BQ97">
        <v>85.532756120578085</v>
      </c>
      <c r="BR97">
        <v>27.924905261459131</v>
      </c>
      <c r="BS97">
        <v>2.6353935201293699</v>
      </c>
      <c r="BT97">
        <v>17.471450034404072</v>
      </c>
      <c r="BU97">
        <v>12.5909045402249</v>
      </c>
      <c r="BV97">
        <v>15.823696553471949</v>
      </c>
      <c r="BW97">
        <v>10.10599244246983</v>
      </c>
      <c r="BX97">
        <v>38.835467065602387</v>
      </c>
      <c r="BY97">
        <v>84.091503225737</v>
      </c>
      <c r="BZ97">
        <v>83.792473463135877</v>
      </c>
      <c r="CA97">
        <v>85.206046112762252</v>
      </c>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row>
    <row r="98">
      <c r="A98" t="s">
        <v>600</v>
      </c>
      <c r="B98">
        <v>2008</v>
      </c>
      <c r="C98" t="s">
        <v>605</v>
      </c>
      <c r="D98">
        <v>30</v>
      </c>
      <c r="E98" t="s">
        <v>57</v>
      </c>
      <c r="F98" t="s">
        <v>48</v>
      </c>
      <c r="G98" t="s">
        <v>198</v>
      </c>
      <c r="H98">
        <v>86.097838034648717</v>
      </c>
      <c r="I98">
        <v>86.40545497859226</v>
      </c>
      <c r="J98">
        <v>79.875766491500855</v>
      </c>
      <c r="K98">
        <v>62.395715028169093</v>
      </c>
      <c r="L98">
        <v>33.504885996550883</v>
      </c>
      <c r="M98">
        <v>51.553225393646308</v>
      </c>
      <c r="N98">
        <v>32.676999894688358</v>
      </c>
      <c r="O98">
        <v>27.544588609640279</v>
      </c>
      <c r="P98">
        <v>22.63825332353375</v>
      </c>
      <c r="Q98">
        <v>26.244548838507161</v>
      </c>
      <c r="R98">
        <v>86.797859571859291</v>
      </c>
      <c r="S98">
        <v>88.05047849561663</v>
      </c>
      <c r="T98">
        <v>85.075672936196852</v>
      </c>
      <c r="U98">
        <v>78.217610982461181</v>
      </c>
      <c r="V98">
        <v>62.491306929150149</v>
      </c>
      <c r="W98" t="s">
        <v>147</v>
      </c>
      <c r="X98" t="s">
        <v>148</v>
      </c>
      <c r="Y98" t="s">
        <v>149</v>
      </c>
      <c r="Z98" t="s">
        <v>150</v>
      </c>
      <c r="AA98" t="s">
        <v>151</v>
      </c>
      <c r="AB98" t="s">
        <v>152</v>
      </c>
      <c r="AC98" t="s">
        <v>153</v>
      </c>
      <c r="AD98" t="s">
        <v>154</v>
      </c>
      <c r="AE98" t="s">
        <v>155</v>
      </c>
      <c r="AF98" t="s">
        <v>156</v>
      </c>
      <c r="AG98" t="s">
        <v>157</v>
      </c>
      <c r="AH98" t="s">
        <v>158</v>
      </c>
      <c r="AI98" t="s">
        <v>159</v>
      </c>
      <c r="AJ98" t="s">
        <v>160</v>
      </c>
      <c r="AK98" t="s">
        <v>332</v>
      </c>
      <c r="AL98" t="s">
        <v>333</v>
      </c>
      <c r="AM98" t="s">
        <v>161</v>
      </c>
      <c r="AN98" t="s">
        <v>162</v>
      </c>
      <c r="AO98" t="s">
        <v>163</v>
      </c>
      <c r="AP98" t="s">
        <v>164</v>
      </c>
      <c r="AQ98" t="s">
        <v>165</v>
      </c>
      <c r="AR98" t="s">
        <v>166</v>
      </c>
      <c r="AS98" t="s">
        <v>167</v>
      </c>
      <c r="AT98" t="s">
        <v>334</v>
      </c>
      <c r="AU98" t="s">
        <v>335</v>
      </c>
      <c r="AV98" t="s">
        <v>336</v>
      </c>
      <c r="AW98" t="s">
        <v>198</v>
      </c>
      <c r="AX98" t="s">
        <v>198</v>
      </c>
      <c r="AY98" t="s">
        <v>198</v>
      </c>
      <c r="AZ98" t="s">
        <v>198</v>
      </c>
      <c r="BA98" t="s">
        <v>198</v>
      </c>
      <c r="BB98">
        <v>44.543881988139297</v>
      </c>
      <c r="BC98">
        <v>36.869657267802602</v>
      </c>
      <c r="BD98">
        <v>61.214006822112843</v>
      </c>
      <c r="BE98">
        <v>67.398982763534775</v>
      </c>
      <c r="BF98">
        <v>85.720198555662023</v>
      </c>
      <c r="BG98">
        <v>74.63190775247638</v>
      </c>
      <c r="BH98">
        <v>26.844404407067081</v>
      </c>
      <c r="BI98">
        <v>76.921045666841096</v>
      </c>
      <c r="BJ98">
        <v>62.968213121463137</v>
      </c>
      <c r="BK98">
        <v>71.672812666192812</v>
      </c>
      <c r="BL98">
        <v>66.797136610757619</v>
      </c>
      <c r="BM98">
        <v>73.644391802862714</v>
      </c>
      <c r="BN98">
        <v>73.086992324792064</v>
      </c>
      <c r="BO98">
        <v>82.994635180338889</v>
      </c>
      <c r="BP98">
        <v>27.070732592530561</v>
      </c>
      <c r="BQ98">
        <v>14.467243879421989</v>
      </c>
      <c r="BR98">
        <v>72.07509473854094</v>
      </c>
      <c r="BS98">
        <v>97.364606479870616</v>
      </c>
      <c r="BT98">
        <v>82.528549965595872</v>
      </c>
      <c r="BU98">
        <v>87.409095459775116</v>
      </c>
      <c r="BV98">
        <v>84.176303446528038</v>
      </c>
      <c r="BW98">
        <v>89.894007557530102</v>
      </c>
      <c r="BX98">
        <v>61.164532934397641</v>
      </c>
      <c r="BY98">
        <v>15.908496774263019</v>
      </c>
      <c r="BZ98">
        <v>16.207526536864219</v>
      </c>
      <c r="CA98">
        <v>14.793953887237739</v>
      </c>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row>
    <row r="99">
      <c r="A99" t="s">
        <v>600</v>
      </c>
      <c r="B99">
        <v>2008</v>
      </c>
      <c r="C99" t="s">
        <v>605</v>
      </c>
      <c r="D99">
        <v>31</v>
      </c>
      <c r="E99" t="s">
        <v>103</v>
      </c>
      <c r="F99" t="s">
        <v>49</v>
      </c>
      <c r="G99" t="s">
        <v>620</v>
      </c>
      <c r="H99">
        <v>0.14027402496096519</v>
      </c>
      <c r="I99">
        <v>0.064387237641027897</v>
      </c>
      <c r="J99">
        <v>1.2033283480881369</v>
      </c>
      <c r="K99">
        <v>6.4762598061300132</v>
      </c>
      <c r="L99">
        <v>29.3121006337445</v>
      </c>
      <c r="M99">
        <v>2.3710247961013442</v>
      </c>
      <c r="N99">
        <v>14.827273753005411</v>
      </c>
      <c r="O99">
        <v>23.268840700129591</v>
      </c>
      <c r="P99">
        <v>37.27313293193513</v>
      </c>
      <c r="Q99">
        <v>46.51725987023211</v>
      </c>
      <c r="R99">
        <v>0.0491571951685554</v>
      </c>
      <c r="S99">
        <v>0.0597614143569992</v>
      </c>
      <c r="T99">
        <v>0.67530560124284644</v>
      </c>
      <c r="U99">
        <v>1.333733699247605</v>
      </c>
      <c r="V99">
        <v>10.813966668086961</v>
      </c>
      <c r="W99" t="s">
        <v>147</v>
      </c>
      <c r="X99" t="s">
        <v>148</v>
      </c>
      <c r="Y99" t="s">
        <v>149</v>
      </c>
      <c r="Z99" t="s">
        <v>150</v>
      </c>
      <c r="AA99" t="s">
        <v>151</v>
      </c>
      <c r="AB99" t="s">
        <v>152</v>
      </c>
      <c r="AC99" t="s">
        <v>153</v>
      </c>
      <c r="AD99" t="s">
        <v>154</v>
      </c>
      <c r="AE99" t="s">
        <v>155</v>
      </c>
      <c r="AF99" t="s">
        <v>156</v>
      </c>
      <c r="AG99" t="s">
        <v>157</v>
      </c>
      <c r="AH99" t="s">
        <v>158</v>
      </c>
      <c r="AI99" t="s">
        <v>159</v>
      </c>
      <c r="AJ99" t="s">
        <v>160</v>
      </c>
      <c r="AK99" t="s">
        <v>332</v>
      </c>
      <c r="AL99" t="s">
        <v>333</v>
      </c>
      <c r="AM99" t="s">
        <v>161</v>
      </c>
      <c r="AN99" t="s">
        <v>162</v>
      </c>
      <c r="AO99" t="s">
        <v>163</v>
      </c>
      <c r="AP99" t="s">
        <v>164</v>
      </c>
      <c r="AQ99" t="s">
        <v>165</v>
      </c>
      <c r="AR99" t="s">
        <v>166</v>
      </c>
      <c r="AS99" t="s">
        <v>167</v>
      </c>
      <c r="AT99" t="s">
        <v>334</v>
      </c>
      <c r="AU99" t="s">
        <v>335</v>
      </c>
      <c r="AV99" t="s">
        <v>336</v>
      </c>
      <c r="AW99" t="s">
        <v>198</v>
      </c>
      <c r="AX99" t="s">
        <v>198</v>
      </c>
      <c r="AY99" t="s">
        <v>198</v>
      </c>
      <c r="AZ99" t="s">
        <v>198</v>
      </c>
      <c r="BA99" t="s">
        <v>198</v>
      </c>
      <c r="BB99">
        <v>9.7959043016020892</v>
      </c>
      <c r="BC99">
        <v>15.96479595509506</v>
      </c>
      <c r="BD99">
        <v>2.9656749529943558</v>
      </c>
      <c r="BE99">
        <v>3.4370391170587942</v>
      </c>
      <c r="BF99">
        <v>0.52687095791806293</v>
      </c>
      <c r="BG99">
        <v>5.4937858785213223</v>
      </c>
      <c r="BH99">
        <v>26.10022497060196</v>
      </c>
      <c r="BI99">
        <v>4.8569959002714302</v>
      </c>
      <c r="BJ99">
        <v>5.354242236392996</v>
      </c>
      <c r="BK99">
        <v>10.048442028606949</v>
      </c>
      <c r="BL99">
        <v>9.4859763501895156</v>
      </c>
      <c r="BM99">
        <v>9.6231440451446932</v>
      </c>
      <c r="BN99">
        <v>1.234291019669925</v>
      </c>
      <c r="BO99">
        <v>8.5898072851065805</v>
      </c>
      <c r="BP99">
        <v>18.220720968987251</v>
      </c>
      <c r="BQ99">
        <v>28.796542584299591</v>
      </c>
      <c r="BR99">
        <v>3.9327831500197332</v>
      </c>
      <c r="BS99">
        <v>0.68622902755447945</v>
      </c>
      <c r="BT99">
        <v>3.4989122536812989</v>
      </c>
      <c r="BU99">
        <v>0</v>
      </c>
      <c r="BV99">
        <v>0.49072868264818131</v>
      </c>
      <c r="BW99">
        <v>3.5208325495019559</v>
      </c>
      <c r="BX99">
        <v>8.8804138320099923</v>
      </c>
      <c r="BY99">
        <v>24.415894542149129</v>
      </c>
      <c r="BZ99">
        <v>40.394991189538644</v>
      </c>
      <c r="CA99">
        <v>46.061349464013247</v>
      </c>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row>
    <row r="100">
      <c r="A100" t="s">
        <v>600</v>
      </c>
      <c r="B100">
        <v>2008</v>
      </c>
      <c r="C100" t="s">
        <v>605</v>
      </c>
      <c r="D100">
        <v>32</v>
      </c>
      <c r="E100" t="s">
        <v>103</v>
      </c>
      <c r="F100" t="s">
        <v>48</v>
      </c>
      <c r="G100" t="s">
        <v>198</v>
      </c>
      <c r="H100">
        <v>99.859725975039055</v>
      </c>
      <c r="I100">
        <v>99.935612762358943</v>
      </c>
      <c r="J100">
        <v>98.796671651911865</v>
      </c>
      <c r="K100">
        <v>93.523740193869969</v>
      </c>
      <c r="L100">
        <v>70.687899366255095</v>
      </c>
      <c r="M100">
        <v>97.628975203898676</v>
      </c>
      <c r="N100">
        <v>85.172726246994586</v>
      </c>
      <c r="O100">
        <v>76.731159299870427</v>
      </c>
      <c r="P100">
        <v>62.726867068064898</v>
      </c>
      <c r="Q100">
        <v>53.482740129767912</v>
      </c>
      <c r="R100">
        <v>99.950842804831481</v>
      </c>
      <c r="S100">
        <v>99.940238585643002</v>
      </c>
      <c r="T100">
        <v>99.324694398757174</v>
      </c>
      <c r="U100">
        <v>98.666266300752412</v>
      </c>
      <c r="V100">
        <v>89.186033331913009</v>
      </c>
      <c r="W100" t="s">
        <v>147</v>
      </c>
      <c r="X100" t="s">
        <v>148</v>
      </c>
      <c r="Y100" t="s">
        <v>149</v>
      </c>
      <c r="Z100" t="s">
        <v>150</v>
      </c>
      <c r="AA100" t="s">
        <v>151</v>
      </c>
      <c r="AB100" t="s">
        <v>152</v>
      </c>
      <c r="AC100" t="s">
        <v>153</v>
      </c>
      <c r="AD100" t="s">
        <v>154</v>
      </c>
      <c r="AE100" t="s">
        <v>155</v>
      </c>
      <c r="AF100" t="s">
        <v>156</v>
      </c>
      <c r="AG100" t="s">
        <v>157</v>
      </c>
      <c r="AH100" t="s">
        <v>158</v>
      </c>
      <c r="AI100" t="s">
        <v>159</v>
      </c>
      <c r="AJ100" t="s">
        <v>160</v>
      </c>
      <c r="AK100" t="s">
        <v>332</v>
      </c>
      <c r="AL100" t="s">
        <v>333</v>
      </c>
      <c r="AM100" t="s">
        <v>161</v>
      </c>
      <c r="AN100" t="s">
        <v>162</v>
      </c>
      <c r="AO100" t="s">
        <v>163</v>
      </c>
      <c r="AP100" t="s">
        <v>164</v>
      </c>
      <c r="AQ100" t="s">
        <v>165</v>
      </c>
      <c r="AR100" t="s">
        <v>166</v>
      </c>
      <c r="AS100" t="s">
        <v>167</v>
      </c>
      <c r="AT100" t="s">
        <v>334</v>
      </c>
      <c r="AU100" t="s">
        <v>335</v>
      </c>
      <c r="AV100" t="s">
        <v>336</v>
      </c>
      <c r="AW100" t="s">
        <v>198</v>
      </c>
      <c r="AX100" t="s">
        <v>198</v>
      </c>
      <c r="AY100" t="s">
        <v>198</v>
      </c>
      <c r="AZ100" t="s">
        <v>198</v>
      </c>
      <c r="BA100" t="s">
        <v>198</v>
      </c>
      <c r="BB100">
        <v>90.204095698397893</v>
      </c>
      <c r="BC100">
        <v>84.035204044904958</v>
      </c>
      <c r="BD100">
        <v>97.034325047005652</v>
      </c>
      <c r="BE100">
        <v>96.562960882941198</v>
      </c>
      <c r="BF100">
        <v>99.473129042081936</v>
      </c>
      <c r="BG100">
        <v>94.506214121478678</v>
      </c>
      <c r="BH100">
        <v>73.899775029398086</v>
      </c>
      <c r="BI100">
        <v>95.143004099728529</v>
      </c>
      <c r="BJ100">
        <v>94.645757763607051</v>
      </c>
      <c r="BK100">
        <v>89.951557971393044</v>
      </c>
      <c r="BL100">
        <v>90.514023649810511</v>
      </c>
      <c r="BM100">
        <v>90.376855954855273</v>
      </c>
      <c r="BN100">
        <v>98.765708980330047</v>
      </c>
      <c r="BO100">
        <v>91.410192714893455</v>
      </c>
      <c r="BP100">
        <v>81.779279031012749</v>
      </c>
      <c r="BQ100">
        <v>71.203457415700214</v>
      </c>
      <c r="BR100">
        <v>96.067216849980269</v>
      </c>
      <c r="BS100">
        <v>99.313770972445511</v>
      </c>
      <c r="BT100">
        <v>96.501087746318717</v>
      </c>
      <c r="BU100">
        <v>100</v>
      </c>
      <c r="BV100">
        <v>99.509271317351846</v>
      </c>
      <c r="BW100">
        <v>96.479167450498053</v>
      </c>
      <c r="BX100">
        <v>91.119586167990064</v>
      </c>
      <c r="BY100">
        <v>75.584105457850896</v>
      </c>
      <c r="BZ100">
        <v>59.605008810461463</v>
      </c>
      <c r="CA100">
        <v>53.938650535986653</v>
      </c>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row>
    <row r="101">
      <c r="A101" t="s">
        <v>600</v>
      </c>
      <c r="B101">
        <v>2008</v>
      </c>
      <c r="C101" t="s">
        <v>605</v>
      </c>
      <c r="D101">
        <v>35</v>
      </c>
      <c r="E101" t="s">
        <v>55</v>
      </c>
      <c r="F101" t="s">
        <v>49</v>
      </c>
      <c r="G101" t="s">
        <v>198</v>
      </c>
      <c r="H101">
        <v>0.96004001513151727</v>
      </c>
      <c r="I101">
        <v>1.626846795949197</v>
      </c>
      <c r="J101">
        <v>1.696508211252036</v>
      </c>
      <c r="K101">
        <v>8.4654644579974541</v>
      </c>
      <c r="L101">
        <v>33.48893646362319</v>
      </c>
      <c r="M101">
        <v>3.5941599693821309</v>
      </c>
      <c r="N101">
        <v>18.471629168032742</v>
      </c>
      <c r="O101">
        <v>25.19335956026962</v>
      </c>
      <c r="P101">
        <v>40.449621256240867</v>
      </c>
      <c r="Q101">
        <v>54.14347123735206</v>
      </c>
      <c r="R101">
        <v>0.81729155130147746</v>
      </c>
      <c r="S101">
        <v>1.5351675026000851</v>
      </c>
      <c r="T101">
        <v>1.775964059261687</v>
      </c>
      <c r="U101">
        <v>2.1838118975837562</v>
      </c>
      <c r="V101">
        <v>13.276124222130541</v>
      </c>
      <c r="W101" t="s">
        <v>147</v>
      </c>
      <c r="X101" t="s">
        <v>148</v>
      </c>
      <c r="Y101" t="s">
        <v>149</v>
      </c>
      <c r="Z101" t="s">
        <v>150</v>
      </c>
      <c r="AA101" t="s">
        <v>151</v>
      </c>
      <c r="AB101" t="s">
        <v>152</v>
      </c>
      <c r="AC101" t="s">
        <v>153</v>
      </c>
      <c r="AD101" t="s">
        <v>154</v>
      </c>
      <c r="AE101" t="s">
        <v>155</v>
      </c>
      <c r="AF101" t="s">
        <v>156</v>
      </c>
      <c r="AG101" t="s">
        <v>157</v>
      </c>
      <c r="AH101" t="s">
        <v>158</v>
      </c>
      <c r="AI101" t="s">
        <v>159</v>
      </c>
      <c r="AJ101" t="s">
        <v>160</v>
      </c>
      <c r="AK101" t="s">
        <v>332</v>
      </c>
      <c r="AL101" t="s">
        <v>333</v>
      </c>
      <c r="AM101" t="s">
        <v>161</v>
      </c>
      <c r="AN101" t="s">
        <v>162</v>
      </c>
      <c r="AO101" t="s">
        <v>163</v>
      </c>
      <c r="AP101" t="s">
        <v>164</v>
      </c>
      <c r="AQ101" t="s">
        <v>165</v>
      </c>
      <c r="AR101" t="s">
        <v>166</v>
      </c>
      <c r="AS101" t="s">
        <v>167</v>
      </c>
      <c r="AT101" t="s">
        <v>334</v>
      </c>
      <c r="AU101" t="s">
        <v>335</v>
      </c>
      <c r="AV101" t="s">
        <v>336</v>
      </c>
      <c r="AW101" t="s">
        <v>198</v>
      </c>
      <c r="AX101" t="s">
        <v>198</v>
      </c>
      <c r="AY101" t="s">
        <v>198</v>
      </c>
      <c r="AZ101" t="s">
        <v>198</v>
      </c>
      <c r="BA101" t="s">
        <v>198</v>
      </c>
      <c r="BB101">
        <v>10.11113915825195</v>
      </c>
      <c r="BC101">
        <v>21.937362819081301</v>
      </c>
      <c r="BD101">
        <v>3.311615799284763</v>
      </c>
      <c r="BE101">
        <v>5.7692208855999132</v>
      </c>
      <c r="BF101">
        <v>1.124294407930269</v>
      </c>
      <c r="BG101">
        <v>6.8611379893070952</v>
      </c>
      <c r="BH101">
        <v>26.833657099036358</v>
      </c>
      <c r="BI101">
        <v>5.0604101491095212</v>
      </c>
      <c r="BJ101">
        <v>5.7970634084515282</v>
      </c>
      <c r="BK101">
        <v>10.972821188495709</v>
      </c>
      <c r="BL101">
        <v>11.937619248814681</v>
      </c>
      <c r="BM101">
        <v>10.9950488790553</v>
      </c>
      <c r="BN101">
        <v>5.7118745386503473</v>
      </c>
      <c r="BO101">
        <v>9.009648013774699</v>
      </c>
      <c r="BP101">
        <v>18.291977484711278</v>
      </c>
      <c r="BQ101">
        <v>28.916054800240769</v>
      </c>
      <c r="BR101">
        <v>7.3583900351582594</v>
      </c>
      <c r="BS101">
        <v>1.8073197193152351</v>
      </c>
      <c r="BT101">
        <v>4.2409276881082381</v>
      </c>
      <c r="BU101">
        <v>1.352583318837381</v>
      </c>
      <c r="BV101">
        <v>1.1812923349923901</v>
      </c>
      <c r="BW101">
        <v>10.29524973720482</v>
      </c>
      <c r="BX101">
        <v>8.8804138320099923</v>
      </c>
      <c r="BY101">
        <v>24.88892919890035</v>
      </c>
      <c r="BZ101">
        <v>40.394991189538644</v>
      </c>
      <c r="CA101">
        <v>49.39942026030878</v>
      </c>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row>
    <row r="102">
      <c r="A102" t="s">
        <v>600</v>
      </c>
      <c r="B102">
        <v>2008</v>
      </c>
      <c r="C102" t="s">
        <v>605</v>
      </c>
      <c r="D102">
        <v>36</v>
      </c>
      <c r="E102" t="s">
        <v>55</v>
      </c>
      <c r="F102" t="s">
        <v>48</v>
      </c>
      <c r="G102" t="s">
        <v>198</v>
      </c>
      <c r="H102">
        <v>99.039959984868517</v>
      </c>
      <c r="I102">
        <v>98.373153204050695</v>
      </c>
      <c r="J102">
        <v>98.303491788747934</v>
      </c>
      <c r="K102">
        <v>91.534535542002459</v>
      </c>
      <c r="L102">
        <v>66.511063536376412</v>
      </c>
      <c r="M102">
        <v>96.405840030617895</v>
      </c>
      <c r="N102">
        <v>81.528370831967209</v>
      </c>
      <c r="O102">
        <v>74.806640439730373</v>
      </c>
      <c r="P102">
        <v>59.550378743759182</v>
      </c>
      <c r="Q102">
        <v>45.856528762647947</v>
      </c>
      <c r="R102">
        <v>99.182708448698548</v>
      </c>
      <c r="S102">
        <v>98.464832497399911</v>
      </c>
      <c r="T102">
        <v>98.224035940738304</v>
      </c>
      <c r="U102">
        <v>97.816188102416277</v>
      </c>
      <c r="V102">
        <v>86.723875777869424</v>
      </c>
      <c r="W102" t="s">
        <v>147</v>
      </c>
      <c r="X102" t="s">
        <v>148</v>
      </c>
      <c r="Y102" t="s">
        <v>149</v>
      </c>
      <c r="Z102" t="s">
        <v>150</v>
      </c>
      <c r="AA102" t="s">
        <v>151</v>
      </c>
      <c r="AB102" t="s">
        <v>152</v>
      </c>
      <c r="AC102" t="s">
        <v>153</v>
      </c>
      <c r="AD102" t="s">
        <v>154</v>
      </c>
      <c r="AE102" t="s">
        <v>155</v>
      </c>
      <c r="AF102" t="s">
        <v>156</v>
      </c>
      <c r="AG102" t="s">
        <v>157</v>
      </c>
      <c r="AH102" t="s">
        <v>158</v>
      </c>
      <c r="AI102" t="s">
        <v>159</v>
      </c>
      <c r="AJ102" t="s">
        <v>160</v>
      </c>
      <c r="AK102" t="s">
        <v>332</v>
      </c>
      <c r="AL102" t="s">
        <v>333</v>
      </c>
      <c r="AM102" t="s">
        <v>161</v>
      </c>
      <c r="AN102" t="s">
        <v>162</v>
      </c>
      <c r="AO102" t="s">
        <v>163</v>
      </c>
      <c r="AP102" t="s">
        <v>164</v>
      </c>
      <c r="AQ102" t="s">
        <v>165</v>
      </c>
      <c r="AR102" t="s">
        <v>166</v>
      </c>
      <c r="AS102" t="s">
        <v>167</v>
      </c>
      <c r="AT102" t="s">
        <v>334</v>
      </c>
      <c r="AU102" t="s">
        <v>335</v>
      </c>
      <c r="AV102" t="s">
        <v>336</v>
      </c>
      <c r="AW102" t="s">
        <v>198</v>
      </c>
      <c r="AX102" t="s">
        <v>198</v>
      </c>
      <c r="AY102" t="s">
        <v>198</v>
      </c>
      <c r="AZ102" t="s">
        <v>198</v>
      </c>
      <c r="BA102" t="s">
        <v>198</v>
      </c>
      <c r="BB102">
        <v>89.888860841748041</v>
      </c>
      <c r="BC102">
        <v>78.062637180918728</v>
      </c>
      <c r="BD102">
        <v>96.688384200715248</v>
      </c>
      <c r="BE102">
        <v>94.230779114400093</v>
      </c>
      <c r="BF102">
        <v>98.875705592069735</v>
      </c>
      <c r="BG102">
        <v>93.13886201069289</v>
      </c>
      <c r="BH102">
        <v>73.16634290096367</v>
      </c>
      <c r="BI102">
        <v>94.939589850890442</v>
      </c>
      <c r="BJ102">
        <v>94.202936591548507</v>
      </c>
      <c r="BK102">
        <v>89.027178811504243</v>
      </c>
      <c r="BL102">
        <v>88.062380751185344</v>
      </c>
      <c r="BM102">
        <v>89.004951120944682</v>
      </c>
      <c r="BN102">
        <v>94.288125461349651</v>
      </c>
      <c r="BO102">
        <v>90.990351986225335</v>
      </c>
      <c r="BP102">
        <v>81.708022515288718</v>
      </c>
      <c r="BQ102">
        <v>71.083945199759029</v>
      </c>
      <c r="BR102">
        <v>92.641609964841749</v>
      </c>
      <c r="BS102">
        <v>98.192680280684769</v>
      </c>
      <c r="BT102">
        <v>95.759072311891785</v>
      </c>
      <c r="BU102">
        <v>98.647416681162625</v>
      </c>
      <c r="BV102">
        <v>98.818707665007636</v>
      </c>
      <c r="BW102">
        <v>89.70475026279513</v>
      </c>
      <c r="BX102">
        <v>91.119586167990064</v>
      </c>
      <c r="BY102">
        <v>75.111070801099672</v>
      </c>
      <c r="BZ102">
        <v>59.605008810461463</v>
      </c>
      <c r="CA102">
        <v>50.600579739691142</v>
      </c>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row>
    <row r="103">
      <c r="A103" t="s">
        <v>600</v>
      </c>
      <c r="B103">
        <v>2008</v>
      </c>
      <c r="C103" t="s">
        <v>605</v>
      </c>
      <c r="D103">
        <v>37</v>
      </c>
      <c r="E103" t="s">
        <v>168</v>
      </c>
      <c r="F103" t="s">
        <v>49</v>
      </c>
      <c r="G103" t="s">
        <v>627</v>
      </c>
      <c r="H103">
        <v>0.34175384235987288</v>
      </c>
      <c r="I103">
        <v>0.1519078055816217</v>
      </c>
      <c r="J103">
        <v>1.352808661550237</v>
      </c>
      <c r="K103">
        <v>7.3514295392731563</v>
      </c>
      <c r="L103">
        <v>32.39299096061734</v>
      </c>
      <c r="M103">
        <v>3.5941599693821309</v>
      </c>
      <c r="N103">
        <v>18.471629168032742</v>
      </c>
      <c r="O103">
        <v>25.18438102786163</v>
      </c>
      <c r="P103">
        <v>39.584036250753378</v>
      </c>
      <c r="Q103">
        <v>51.72768020514016</v>
      </c>
      <c r="R103">
        <v>0.21428416010371679</v>
      </c>
      <c r="S103">
        <v>0.1063218153665639</v>
      </c>
      <c r="T103">
        <v>0.79460890939092377</v>
      </c>
      <c r="U103">
        <v>1.6240748747548119</v>
      </c>
      <c r="V103">
        <v>11.82685756244004</v>
      </c>
      <c r="W103" t="s">
        <v>147</v>
      </c>
      <c r="X103" t="s">
        <v>148</v>
      </c>
      <c r="Y103" t="s">
        <v>149</v>
      </c>
      <c r="Z103" t="s">
        <v>150</v>
      </c>
      <c r="AA103" t="s">
        <v>151</v>
      </c>
      <c r="AB103" t="s">
        <v>152</v>
      </c>
      <c r="AC103" t="s">
        <v>153</v>
      </c>
      <c r="AD103" t="s">
        <v>154</v>
      </c>
      <c r="AE103" t="s">
        <v>155</v>
      </c>
      <c r="AF103" t="s">
        <v>156</v>
      </c>
      <c r="AG103" t="s">
        <v>157</v>
      </c>
      <c r="AH103" t="s">
        <v>158</v>
      </c>
      <c r="AI103" t="s">
        <v>159</v>
      </c>
      <c r="AJ103" t="s">
        <v>160</v>
      </c>
      <c r="AK103" t="s">
        <v>332</v>
      </c>
      <c r="AL103" t="s">
        <v>333</v>
      </c>
      <c r="AM103" t="s">
        <v>161</v>
      </c>
      <c r="AN103" t="s">
        <v>162</v>
      </c>
      <c r="AO103" t="s">
        <v>163</v>
      </c>
      <c r="AP103" t="s">
        <v>164</v>
      </c>
      <c r="AQ103" t="s">
        <v>165</v>
      </c>
      <c r="AR103" t="s">
        <v>166</v>
      </c>
      <c r="AS103" t="s">
        <v>167</v>
      </c>
      <c r="AT103" t="s">
        <v>334</v>
      </c>
      <c r="AU103" t="s">
        <v>335</v>
      </c>
      <c r="AV103" t="s">
        <v>336</v>
      </c>
      <c r="AW103" t="s">
        <v>198</v>
      </c>
      <c r="AX103" t="s">
        <v>198</v>
      </c>
      <c r="AY103" t="s">
        <v>198</v>
      </c>
      <c r="AZ103" t="s">
        <v>198</v>
      </c>
      <c r="BA103" t="s">
        <v>198</v>
      </c>
      <c r="BB103">
        <v>10.052389542266081</v>
      </c>
      <c r="BC103">
        <v>20.758744701030949</v>
      </c>
      <c r="BD103">
        <v>2.9656749529943558</v>
      </c>
      <c r="BE103">
        <v>4.7865519700657959</v>
      </c>
      <c r="BF103">
        <v>1.124294407930269</v>
      </c>
      <c r="BG103">
        <v>6.0479513652123611</v>
      </c>
      <c r="BH103">
        <v>26.427371043476491</v>
      </c>
      <c r="BI103">
        <v>5.0604101491095212</v>
      </c>
      <c r="BJ103">
        <v>5.7970634084515282</v>
      </c>
      <c r="BK103">
        <v>10.55933326492565</v>
      </c>
      <c r="BL103">
        <v>10.19114593793836</v>
      </c>
      <c r="BM103">
        <v>10.620772541824429</v>
      </c>
      <c r="BN103">
        <v>1.234291019669925</v>
      </c>
      <c r="BO103">
        <v>9.009648013774699</v>
      </c>
      <c r="BP103">
        <v>18.220720968987251</v>
      </c>
      <c r="BQ103">
        <v>28.916054800240769</v>
      </c>
      <c r="BR103">
        <v>6.958053832123853</v>
      </c>
      <c r="BS103">
        <v>1.079633775093237</v>
      </c>
      <c r="BT103">
        <v>4.2409276881082381</v>
      </c>
      <c r="BU103">
        <v>0.87886356018318046</v>
      </c>
      <c r="BV103">
        <v>1.1812923349923901</v>
      </c>
      <c r="BW103">
        <v>3.889216243526664</v>
      </c>
      <c r="BX103">
        <v>8.8804138320099923</v>
      </c>
      <c r="BY103">
        <v>24.570679324568609</v>
      </c>
      <c r="BZ103">
        <v>40.394991189538644</v>
      </c>
      <c r="CA103">
        <v>49.39942026030878</v>
      </c>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row>
    <row r="104">
      <c r="A104" t="s">
        <v>600</v>
      </c>
      <c r="B104">
        <v>2008</v>
      </c>
      <c r="C104" t="s">
        <v>605</v>
      </c>
      <c r="D104">
        <v>38</v>
      </c>
      <c r="E104" t="s">
        <v>168</v>
      </c>
      <c r="F104" t="s">
        <v>48</v>
      </c>
      <c r="G104" t="s">
        <v>198</v>
      </c>
      <c r="H104">
        <v>99.658246157640164</v>
      </c>
      <c r="I104">
        <v>99.848092194418314</v>
      </c>
      <c r="J104">
        <v>98.647191338449758</v>
      </c>
      <c r="K104">
        <v>92.648570460726773</v>
      </c>
      <c r="L104">
        <v>67.607009039382248</v>
      </c>
      <c r="M104">
        <v>96.405840030617895</v>
      </c>
      <c r="N104">
        <v>81.528370831967209</v>
      </c>
      <c r="O104">
        <v>74.815618972138381</v>
      </c>
      <c r="P104">
        <v>60.415963749246671</v>
      </c>
      <c r="Q104">
        <v>48.272319794859882</v>
      </c>
      <c r="R104">
        <v>99.785715839896298</v>
      </c>
      <c r="S104">
        <v>99.89367818463343</v>
      </c>
      <c r="T104">
        <v>99.205391090609069</v>
      </c>
      <c r="U104">
        <v>98.375925125245203</v>
      </c>
      <c r="V104">
        <v>88.173142437559946</v>
      </c>
      <c r="W104" t="s">
        <v>147</v>
      </c>
      <c r="X104" t="s">
        <v>148</v>
      </c>
      <c r="Y104" t="s">
        <v>149</v>
      </c>
      <c r="Z104" t="s">
        <v>150</v>
      </c>
      <c r="AA104" t="s">
        <v>151</v>
      </c>
      <c r="AB104" t="s">
        <v>152</v>
      </c>
      <c r="AC104" t="s">
        <v>153</v>
      </c>
      <c r="AD104" t="s">
        <v>154</v>
      </c>
      <c r="AE104" t="s">
        <v>155</v>
      </c>
      <c r="AF104" t="s">
        <v>156</v>
      </c>
      <c r="AG104" t="s">
        <v>157</v>
      </c>
      <c r="AH104" t="s">
        <v>158</v>
      </c>
      <c r="AI104" t="s">
        <v>159</v>
      </c>
      <c r="AJ104" t="s">
        <v>160</v>
      </c>
      <c r="AK104" t="s">
        <v>332</v>
      </c>
      <c r="AL104" t="s">
        <v>333</v>
      </c>
      <c r="AM104" t="s">
        <v>161</v>
      </c>
      <c r="AN104" t="s">
        <v>162</v>
      </c>
      <c r="AO104" t="s">
        <v>163</v>
      </c>
      <c r="AP104" t="s">
        <v>164</v>
      </c>
      <c r="AQ104" t="s">
        <v>165</v>
      </c>
      <c r="AR104" t="s">
        <v>166</v>
      </c>
      <c r="AS104" t="s">
        <v>167</v>
      </c>
      <c r="AT104" t="s">
        <v>334</v>
      </c>
      <c r="AU104" t="s">
        <v>335</v>
      </c>
      <c r="AV104" t="s">
        <v>336</v>
      </c>
      <c r="AW104" t="s">
        <v>198</v>
      </c>
      <c r="AX104" t="s">
        <v>198</v>
      </c>
      <c r="AY104" t="s">
        <v>198</v>
      </c>
      <c r="AZ104" t="s">
        <v>198</v>
      </c>
      <c r="BA104" t="s">
        <v>198</v>
      </c>
      <c r="BB104">
        <v>89.947610457733902</v>
      </c>
      <c r="BC104">
        <v>79.241255298969079</v>
      </c>
      <c r="BD104">
        <v>97.034325047005652</v>
      </c>
      <c r="BE104">
        <v>95.213448029934199</v>
      </c>
      <c r="BF104">
        <v>98.875705592069735</v>
      </c>
      <c r="BG104">
        <v>93.952048634787616</v>
      </c>
      <c r="BH104">
        <v>73.572628956523545</v>
      </c>
      <c r="BI104">
        <v>94.939589850890442</v>
      </c>
      <c r="BJ104">
        <v>94.202936591548507</v>
      </c>
      <c r="BK104">
        <v>89.440666735074331</v>
      </c>
      <c r="BL104">
        <v>89.80885406206167</v>
      </c>
      <c r="BM104">
        <v>89.379227458175549</v>
      </c>
      <c r="BN104">
        <v>98.765708980330047</v>
      </c>
      <c r="BO104">
        <v>90.990351986225335</v>
      </c>
      <c r="BP104">
        <v>81.779279031012749</v>
      </c>
      <c r="BQ104">
        <v>71.083945199759029</v>
      </c>
      <c r="BR104">
        <v>93.041946167876162</v>
      </c>
      <c r="BS104">
        <v>98.920366224906758</v>
      </c>
      <c r="BT104">
        <v>95.759072311891785</v>
      </c>
      <c r="BU104">
        <v>99.121136439816823</v>
      </c>
      <c r="BV104">
        <v>98.818707665007636</v>
      </c>
      <c r="BW104">
        <v>96.110783756473339</v>
      </c>
      <c r="BX104">
        <v>91.119586167990064</v>
      </c>
      <c r="BY104">
        <v>75.429320675431427</v>
      </c>
      <c r="BZ104">
        <v>59.605008810461463</v>
      </c>
      <c r="CA104">
        <v>50.600579739691142</v>
      </c>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row>
    <row r="105">
      <c r="A105" t="s">
        <v>600</v>
      </c>
      <c r="B105">
        <v>2008</v>
      </c>
      <c r="C105" t="s">
        <v>605</v>
      </c>
      <c r="D105">
        <v>41</v>
      </c>
      <c r="E105" t="s">
        <v>56</v>
      </c>
      <c r="F105" t="s">
        <v>49</v>
      </c>
      <c r="G105" t="s">
        <v>198</v>
      </c>
      <c r="H105">
        <v>45.631244459487299</v>
      </c>
      <c r="I105">
        <v>39.336371617822387</v>
      </c>
      <c r="J105">
        <v>33.126412587778212</v>
      </c>
      <c r="K105">
        <v>23.568674950400279</v>
      </c>
      <c r="L105">
        <v>12.72408191836827</v>
      </c>
      <c r="M105">
        <v>30.27380301482382</v>
      </c>
      <c r="N105">
        <v>19.493536884446119</v>
      </c>
      <c r="O105">
        <v>11.955763148041161</v>
      </c>
      <c r="P105">
        <v>10.47151481700887</v>
      </c>
      <c r="Q105">
        <v>4.7635473672241364</v>
      </c>
      <c r="R105">
        <v>46.68762441331986</v>
      </c>
      <c r="S105">
        <v>42.313942341819491</v>
      </c>
      <c r="T105">
        <v>34.173819522493282</v>
      </c>
      <c r="U105">
        <v>31.312743254615661</v>
      </c>
      <c r="V105">
        <v>21.544136543860251</v>
      </c>
      <c r="W105" t="s">
        <v>147</v>
      </c>
      <c r="X105" t="s">
        <v>148</v>
      </c>
      <c r="Y105" t="s">
        <v>149</v>
      </c>
      <c r="Z105" t="s">
        <v>150</v>
      </c>
      <c r="AA105" t="s">
        <v>151</v>
      </c>
      <c r="AB105" t="s">
        <v>152</v>
      </c>
      <c r="AC105" t="s">
        <v>153</v>
      </c>
      <c r="AD105" t="s">
        <v>154</v>
      </c>
      <c r="AE105" t="s">
        <v>155</v>
      </c>
      <c r="AF105" t="s">
        <v>156</v>
      </c>
      <c r="AG105" t="s">
        <v>157</v>
      </c>
      <c r="AH105" t="s">
        <v>158</v>
      </c>
      <c r="AI105" t="s">
        <v>159</v>
      </c>
      <c r="AJ105" t="s">
        <v>160</v>
      </c>
      <c r="AK105" t="s">
        <v>332</v>
      </c>
      <c r="AL105" t="s">
        <v>333</v>
      </c>
      <c r="AM105" t="s">
        <v>161</v>
      </c>
      <c r="AN105" t="s">
        <v>162</v>
      </c>
      <c r="AO105" t="s">
        <v>163</v>
      </c>
      <c r="AP105" t="s">
        <v>164</v>
      </c>
      <c r="AQ105" t="s">
        <v>165</v>
      </c>
      <c r="AR105" t="s">
        <v>166</v>
      </c>
      <c r="AS105" t="s">
        <v>167</v>
      </c>
      <c r="AT105" t="s">
        <v>334</v>
      </c>
      <c r="AU105" t="s">
        <v>335</v>
      </c>
      <c r="AV105" t="s">
        <v>336</v>
      </c>
      <c r="AW105" t="s">
        <v>198</v>
      </c>
      <c r="AX105" t="s">
        <v>198</v>
      </c>
      <c r="AY105" t="s">
        <v>198</v>
      </c>
      <c r="AZ105" t="s">
        <v>198</v>
      </c>
      <c r="BA105" t="s">
        <v>198</v>
      </c>
      <c r="BB105">
        <v>41.141379445322308</v>
      </c>
      <c r="BC105">
        <v>4.133196375658061</v>
      </c>
      <c r="BD105">
        <v>45.109910251471177</v>
      </c>
      <c r="BE105">
        <v>9.8680180069930188</v>
      </c>
      <c r="BF105">
        <v>41.190865465271102</v>
      </c>
      <c r="BG105">
        <v>31.880517381361859</v>
      </c>
      <c r="BH105">
        <v>14.32142193284286</v>
      </c>
      <c r="BI105">
        <v>31.760394560468161</v>
      </c>
      <c r="BJ105">
        <v>45.859106611750853</v>
      </c>
      <c r="BK105">
        <v>28.492893038373889</v>
      </c>
      <c r="BL105">
        <v>30.928064092902058</v>
      </c>
      <c r="BM105">
        <v>23.413001970737739</v>
      </c>
      <c r="BN105">
        <v>48.234999653631597</v>
      </c>
      <c r="BO105">
        <v>45.222433850296937</v>
      </c>
      <c r="BP105">
        <v>3.673405744251443</v>
      </c>
      <c r="BQ105">
        <v>0.60015175661197995</v>
      </c>
      <c r="BR105">
        <v>30.257106696021399</v>
      </c>
      <c r="BS105">
        <v>40.839049865253287</v>
      </c>
      <c r="BT105">
        <v>17.051967430823709</v>
      </c>
      <c r="BU105">
        <v>41.567546814972452</v>
      </c>
      <c r="BV105">
        <v>37.194013557817847</v>
      </c>
      <c r="BW105">
        <v>33.98033629723755</v>
      </c>
      <c r="BX105">
        <v>18.827476994510839</v>
      </c>
      <c r="BY105">
        <v>11.53460017644737</v>
      </c>
      <c r="BZ105">
        <v>0.52030121973664867</v>
      </c>
      <c r="CA105">
        <v>11.1806686371349</v>
      </c>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row>
    <row r="106">
      <c r="A106" t="s">
        <v>600</v>
      </c>
      <c r="B106">
        <v>2008</v>
      </c>
      <c r="C106" t="s">
        <v>605</v>
      </c>
      <c r="D106">
        <v>42</v>
      </c>
      <c r="E106" t="s">
        <v>56</v>
      </c>
      <c r="F106" t="s">
        <v>48</v>
      </c>
      <c r="G106" t="s">
        <v>626</v>
      </c>
      <c r="H106">
        <v>54.36875554051295</v>
      </c>
      <c r="I106">
        <v>60.663628382177542</v>
      </c>
      <c r="J106">
        <v>66.87358741222161</v>
      </c>
      <c r="K106">
        <v>76.43132504959965</v>
      </c>
      <c r="L106">
        <v>87.27591808163146</v>
      </c>
      <c r="M106">
        <v>69.72619698517623</v>
      </c>
      <c r="N106">
        <v>80.506463115553828</v>
      </c>
      <c r="O106">
        <v>88.044236851958857</v>
      </c>
      <c r="P106">
        <v>89.528485182991062</v>
      </c>
      <c r="Q106">
        <v>95.236452632775851</v>
      </c>
      <c r="R106">
        <v>53.312375586680382</v>
      </c>
      <c r="S106">
        <v>57.686057658180417</v>
      </c>
      <c r="T106">
        <v>65.826180477506895</v>
      </c>
      <c r="U106">
        <v>68.687256745384332</v>
      </c>
      <c r="V106">
        <v>78.455863456139866</v>
      </c>
      <c r="W106" t="s">
        <v>147</v>
      </c>
      <c r="X106" t="s">
        <v>148</v>
      </c>
      <c r="Y106" t="s">
        <v>149</v>
      </c>
      <c r="Z106" t="s">
        <v>150</v>
      </c>
      <c r="AA106" t="s">
        <v>151</v>
      </c>
      <c r="AB106" t="s">
        <v>152</v>
      </c>
      <c r="AC106" t="s">
        <v>153</v>
      </c>
      <c r="AD106" t="s">
        <v>154</v>
      </c>
      <c r="AE106" t="s">
        <v>155</v>
      </c>
      <c r="AF106" t="s">
        <v>156</v>
      </c>
      <c r="AG106" t="s">
        <v>157</v>
      </c>
      <c r="AH106" t="s">
        <v>158</v>
      </c>
      <c r="AI106" t="s">
        <v>159</v>
      </c>
      <c r="AJ106" t="s">
        <v>160</v>
      </c>
      <c r="AK106" t="s">
        <v>332</v>
      </c>
      <c r="AL106" t="s">
        <v>333</v>
      </c>
      <c r="AM106" t="s">
        <v>161</v>
      </c>
      <c r="AN106" t="s">
        <v>162</v>
      </c>
      <c r="AO106" t="s">
        <v>163</v>
      </c>
      <c r="AP106" t="s">
        <v>164</v>
      </c>
      <c r="AQ106" t="s">
        <v>165</v>
      </c>
      <c r="AR106" t="s">
        <v>166</v>
      </c>
      <c r="AS106" t="s">
        <v>167</v>
      </c>
      <c r="AT106" t="s">
        <v>334</v>
      </c>
      <c r="AU106" t="s">
        <v>335</v>
      </c>
      <c r="AV106" t="s">
        <v>336</v>
      </c>
      <c r="AW106" t="s">
        <v>198</v>
      </c>
      <c r="AX106" t="s">
        <v>198</v>
      </c>
      <c r="AY106" t="s">
        <v>198</v>
      </c>
      <c r="AZ106" t="s">
        <v>198</v>
      </c>
      <c r="BA106" t="s">
        <v>198</v>
      </c>
      <c r="BB106">
        <v>58.858620554677621</v>
      </c>
      <c r="BC106">
        <v>95.866803624341927</v>
      </c>
      <c r="BD106">
        <v>54.890089748528872</v>
      </c>
      <c r="BE106">
        <v>90.131981993007003</v>
      </c>
      <c r="BF106">
        <v>58.809134534728983</v>
      </c>
      <c r="BG106">
        <v>68.119482618638017</v>
      </c>
      <c r="BH106">
        <v>85.678578067157147</v>
      </c>
      <c r="BI106">
        <v>68.239605439531829</v>
      </c>
      <c r="BJ106">
        <v>54.140893388249197</v>
      </c>
      <c r="BK106">
        <v>71.507106961626079</v>
      </c>
      <c r="BL106">
        <v>69.071935907097981</v>
      </c>
      <c r="BM106">
        <v>76.586998029262219</v>
      </c>
      <c r="BN106">
        <v>51.765000346368538</v>
      </c>
      <c r="BO106">
        <v>54.777566149703127</v>
      </c>
      <c r="BP106">
        <v>96.326594255748603</v>
      </c>
      <c r="BQ106">
        <v>99.39984824338805</v>
      </c>
      <c r="BR106">
        <v>69.742893303978647</v>
      </c>
      <c r="BS106">
        <v>59.160950134746813</v>
      </c>
      <c r="BT106">
        <v>82.948032569176235</v>
      </c>
      <c r="BU106">
        <v>58.432453185027519</v>
      </c>
      <c r="BV106">
        <v>62.805986442182153</v>
      </c>
      <c r="BW106">
        <v>66.019663702762429</v>
      </c>
      <c r="BX106">
        <v>81.172523005489211</v>
      </c>
      <c r="BY106">
        <v>88.46539982355263</v>
      </c>
      <c r="BZ106">
        <v>99.479698780263377</v>
      </c>
      <c r="CA106">
        <v>88.8193313628651</v>
      </c>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row>
    <row r="107">
      <c r="A107" t="s">
        <v>600</v>
      </c>
      <c r="B107">
        <v>2008</v>
      </c>
      <c r="C107" t="s">
        <v>605</v>
      </c>
      <c r="D107">
        <v>58</v>
      </c>
      <c r="E107" t="s">
        <v>169</v>
      </c>
      <c r="F107" t="s">
        <v>337</v>
      </c>
      <c r="G107" t="s">
        <v>198</v>
      </c>
      <c r="H107">
        <v>0.046056025969639702</v>
      </c>
      <c r="I107">
        <v>0.034129220526763301</v>
      </c>
      <c r="J107">
        <v>0.2124825775266215</v>
      </c>
      <c r="K107">
        <v>1.8173910509680611</v>
      </c>
      <c r="L107">
        <v>15.916191512552709</v>
      </c>
      <c r="M107">
        <v>0.5306413891868178</v>
      </c>
      <c r="N107">
        <v>4.6117863065708624</v>
      </c>
      <c r="O107">
        <v>11.70801398209016</v>
      </c>
      <c r="P107">
        <v>19.7771591914811</v>
      </c>
      <c r="Q107">
        <v>26.779977732048739</v>
      </c>
      <c r="R107">
        <v>0</v>
      </c>
      <c r="S107">
        <v>0.038548800058887299</v>
      </c>
      <c r="T107">
        <v>0.046783577121223302</v>
      </c>
      <c r="U107">
        <v>0.26140148249182987</v>
      </c>
      <c r="V107">
        <v>5.0378670299291679</v>
      </c>
      <c r="W107" t="s">
        <v>147</v>
      </c>
      <c r="X107" t="s">
        <v>148</v>
      </c>
      <c r="Y107" t="s">
        <v>149</v>
      </c>
      <c r="Z107" t="s">
        <v>150</v>
      </c>
      <c r="AA107" t="s">
        <v>151</v>
      </c>
      <c r="AB107" t="s">
        <v>152</v>
      </c>
      <c r="AC107" t="s">
        <v>153</v>
      </c>
      <c r="AD107" t="s">
        <v>154</v>
      </c>
      <c r="AE107" t="s">
        <v>155</v>
      </c>
      <c r="AF107" t="s">
        <v>156</v>
      </c>
      <c r="AG107" t="s">
        <v>157</v>
      </c>
      <c r="AH107" t="s">
        <v>158</v>
      </c>
      <c r="AI107" t="s">
        <v>159</v>
      </c>
      <c r="AJ107" t="s">
        <v>160</v>
      </c>
      <c r="AK107" t="s">
        <v>332</v>
      </c>
      <c r="AL107" t="s">
        <v>333</v>
      </c>
      <c r="AM107" t="s">
        <v>161</v>
      </c>
      <c r="AN107" t="s">
        <v>162</v>
      </c>
      <c r="AO107" t="s">
        <v>163</v>
      </c>
      <c r="AP107" t="s">
        <v>164</v>
      </c>
      <c r="AQ107" t="s">
        <v>165</v>
      </c>
      <c r="AR107" t="s">
        <v>166</v>
      </c>
      <c r="AS107" t="s">
        <v>167</v>
      </c>
      <c r="AT107" t="s">
        <v>334</v>
      </c>
      <c r="AU107" t="s">
        <v>335</v>
      </c>
      <c r="AV107" t="s">
        <v>336</v>
      </c>
      <c r="AW107" t="s">
        <v>198</v>
      </c>
      <c r="AX107" t="s">
        <v>198</v>
      </c>
      <c r="AY107" t="s">
        <v>198</v>
      </c>
      <c r="AZ107" t="s">
        <v>198</v>
      </c>
      <c r="BA107" t="s">
        <v>198</v>
      </c>
      <c r="BB107">
        <v>1.949285918579271</v>
      </c>
      <c r="BC107">
        <v>9.9733575311484923</v>
      </c>
      <c r="BD107">
        <v>1.0145653523596889</v>
      </c>
      <c r="BE107">
        <v>0.49307327795393152</v>
      </c>
      <c r="BF107">
        <v>0.2231987136365606</v>
      </c>
      <c r="BG107">
        <v>0.45046496295943061</v>
      </c>
      <c r="BH107">
        <v>8.7620928488745911</v>
      </c>
      <c r="BI107">
        <v>1.428776831342135</v>
      </c>
      <c r="BJ107">
        <v>0.71823206340252566</v>
      </c>
      <c r="BK107">
        <v>8.611230450707458</v>
      </c>
      <c r="BL107">
        <v>4.7869698950435833</v>
      </c>
      <c r="BM107">
        <v>4.6812851832482991</v>
      </c>
      <c r="BN107">
        <v>1.0891914636979589</v>
      </c>
      <c r="BO107">
        <v>1.913957908744828</v>
      </c>
      <c r="BP107">
        <v>16.190120037557271</v>
      </c>
      <c r="BQ107">
        <v>23.766064116498871</v>
      </c>
      <c r="BR107">
        <v>0.88661919989143234</v>
      </c>
      <c r="BS107">
        <v>0.65550241166003786</v>
      </c>
      <c r="BT107">
        <v>1.0044988451047341</v>
      </c>
      <c r="BU107">
        <v>0</v>
      </c>
      <c r="BV107">
        <v>0.1635762275493938</v>
      </c>
      <c r="BW107">
        <v>2.1892901306097401</v>
      </c>
      <c r="BX107">
        <v>4.4838982399778136</v>
      </c>
      <c r="BY107">
        <v>20.442638900316041</v>
      </c>
      <c r="BZ107">
        <v>31.738348589914072</v>
      </c>
      <c r="CA107">
        <v>42.068122460673052</v>
      </c>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row>
    <row r="108">
      <c r="A108" t="s">
        <v>600</v>
      </c>
      <c r="B108">
        <v>2008</v>
      </c>
      <c r="C108" t="s">
        <v>605</v>
      </c>
      <c r="D108">
        <v>59</v>
      </c>
      <c r="E108" t="s">
        <v>169</v>
      </c>
      <c r="F108" t="s">
        <v>338</v>
      </c>
      <c r="G108" t="s">
        <v>198</v>
      </c>
      <c r="H108">
        <v>0.094363102081719899</v>
      </c>
      <c r="I108">
        <v>0.0302580171142647</v>
      </c>
      <c r="J108">
        <v>0.99084577056151535</v>
      </c>
      <c r="K108">
        <v>4.6590448998053633</v>
      </c>
      <c r="L108">
        <v>13.39590912119184</v>
      </c>
      <c r="M108">
        <v>1.840383406914526</v>
      </c>
      <c r="N108">
        <v>10.21548744643454</v>
      </c>
      <c r="O108">
        <v>11.560826718039401</v>
      </c>
      <c r="P108">
        <v>17.495973740454009</v>
      </c>
      <c r="Q108">
        <v>19.73728213818336</v>
      </c>
      <c r="R108">
        <v>0.049222687520619098</v>
      </c>
      <c r="S108">
        <v>0.021212614298111901</v>
      </c>
      <c r="T108">
        <v>0.62852202412162306</v>
      </c>
      <c r="U108">
        <v>1.0723322167557749</v>
      </c>
      <c r="V108">
        <v>5.7764755096911804</v>
      </c>
      <c r="W108" t="s">
        <v>147</v>
      </c>
      <c r="X108" t="s">
        <v>148</v>
      </c>
      <c r="Y108" t="s">
        <v>149</v>
      </c>
      <c r="Z108" t="s">
        <v>150</v>
      </c>
      <c r="AA108" t="s">
        <v>151</v>
      </c>
      <c r="AB108" t="s">
        <v>152</v>
      </c>
      <c r="AC108" t="s">
        <v>153</v>
      </c>
      <c r="AD108" t="s">
        <v>154</v>
      </c>
      <c r="AE108" t="s">
        <v>155</v>
      </c>
      <c r="AF108" t="s">
        <v>156</v>
      </c>
      <c r="AG108" t="s">
        <v>157</v>
      </c>
      <c r="AH108" t="s">
        <v>158</v>
      </c>
      <c r="AI108" t="s">
        <v>159</v>
      </c>
      <c r="AJ108" t="s">
        <v>160</v>
      </c>
      <c r="AK108" t="s">
        <v>332</v>
      </c>
      <c r="AL108" t="s">
        <v>333</v>
      </c>
      <c r="AM108" t="s">
        <v>161</v>
      </c>
      <c r="AN108" t="s">
        <v>162</v>
      </c>
      <c r="AO108" t="s">
        <v>163</v>
      </c>
      <c r="AP108" t="s">
        <v>164</v>
      </c>
      <c r="AQ108" t="s">
        <v>165</v>
      </c>
      <c r="AR108" t="s">
        <v>166</v>
      </c>
      <c r="AS108" t="s">
        <v>167</v>
      </c>
      <c r="AT108" t="s">
        <v>334</v>
      </c>
      <c r="AU108" t="s">
        <v>335</v>
      </c>
      <c r="AV108" t="s">
        <v>336</v>
      </c>
      <c r="AW108" t="s">
        <v>198</v>
      </c>
      <c r="AX108" t="s">
        <v>198</v>
      </c>
      <c r="AY108" t="s">
        <v>198</v>
      </c>
      <c r="AZ108" t="s">
        <v>198</v>
      </c>
      <c r="BA108" t="s">
        <v>198</v>
      </c>
      <c r="BB108">
        <v>7.8466183830228129</v>
      </c>
      <c r="BC108">
        <v>5.9914384239465717</v>
      </c>
      <c r="BD108">
        <v>1.951109600634668</v>
      </c>
      <c r="BE108">
        <v>2.943965839104862</v>
      </c>
      <c r="BF108">
        <v>0.30367224428150241</v>
      </c>
      <c r="BG108">
        <v>5.0433209155618917</v>
      </c>
      <c r="BH108">
        <v>17.33813212172738</v>
      </c>
      <c r="BI108">
        <v>3.428219068929296</v>
      </c>
      <c r="BJ108">
        <v>4.6640336912519924</v>
      </c>
      <c r="BK108">
        <v>1.4372115778994941</v>
      </c>
      <c r="BL108">
        <v>4.6990064551459341</v>
      </c>
      <c r="BM108">
        <v>4.9418588618963923</v>
      </c>
      <c r="BN108">
        <v>0.1471356472876211</v>
      </c>
      <c r="BO108">
        <v>6.6758493763617519</v>
      </c>
      <c r="BP108">
        <v>2.0306009314299769</v>
      </c>
      <c r="BQ108">
        <v>5.0304784678007231</v>
      </c>
      <c r="BR108">
        <v>3.0461639501283009</v>
      </c>
      <c r="BS108">
        <v>0.0307266158944417</v>
      </c>
      <c r="BT108">
        <v>2.4944134085765661</v>
      </c>
      <c r="BU108">
        <v>0</v>
      </c>
      <c r="BV108">
        <v>0.32715245509878749</v>
      </c>
      <c r="BW108">
        <v>1.331542418892216</v>
      </c>
      <c r="BX108">
        <v>4.3965155920321779</v>
      </c>
      <c r="BY108">
        <v>3.9732556418330831</v>
      </c>
      <c r="BZ108">
        <v>8.7276457371560454</v>
      </c>
      <c r="CA108">
        <v>3.99322700334021</v>
      </c>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row>
    <row r="109">
      <c r="A109" t="s">
        <v>600</v>
      </c>
      <c r="B109">
        <v>2008</v>
      </c>
      <c r="C109" t="s">
        <v>605</v>
      </c>
      <c r="D109">
        <v>60</v>
      </c>
      <c r="E109" t="s">
        <v>169</v>
      </c>
      <c r="F109" t="s">
        <v>339</v>
      </c>
      <c r="G109" t="s">
        <v>198</v>
      </c>
      <c r="H109">
        <v>11.07874374697842</v>
      </c>
      <c r="I109">
        <v>12.281640015088691</v>
      </c>
      <c r="J109">
        <v>14.67633484178743</v>
      </c>
      <c r="K109">
        <v>19.936606330062389</v>
      </c>
      <c r="L109">
        <v>13.97082257167113</v>
      </c>
      <c r="M109">
        <v>21.74736413445266</v>
      </c>
      <c r="N109">
        <v>25.970715365462802</v>
      </c>
      <c r="O109">
        <v>14.320078560738541</v>
      </c>
      <c r="P109">
        <v>11.85742888546635</v>
      </c>
      <c r="Q109">
        <v>5.9885614389752284</v>
      </c>
      <c r="R109">
        <v>11.577766348448479</v>
      </c>
      <c r="S109">
        <v>10.542189453358141</v>
      </c>
      <c r="T109">
        <v>12.901752008223781</v>
      </c>
      <c r="U109">
        <v>16.06683642701466</v>
      </c>
      <c r="V109">
        <v>18.62709523542528</v>
      </c>
      <c r="W109" t="s">
        <v>147</v>
      </c>
      <c r="X109" t="s">
        <v>148</v>
      </c>
      <c r="Y109" t="s">
        <v>149</v>
      </c>
      <c r="Z109" t="s">
        <v>150</v>
      </c>
      <c r="AA109" t="s">
        <v>151</v>
      </c>
      <c r="AB109" t="s">
        <v>152</v>
      </c>
      <c r="AC109" t="s">
        <v>153</v>
      </c>
      <c r="AD109" t="s">
        <v>154</v>
      </c>
      <c r="AE109" t="s">
        <v>155</v>
      </c>
      <c r="AF109" t="s">
        <v>156</v>
      </c>
      <c r="AG109" t="s">
        <v>157</v>
      </c>
      <c r="AH109" t="s">
        <v>158</v>
      </c>
      <c r="AI109" t="s">
        <v>159</v>
      </c>
      <c r="AJ109" t="s">
        <v>160</v>
      </c>
      <c r="AK109" t="s">
        <v>332</v>
      </c>
      <c r="AL109" t="s">
        <v>333</v>
      </c>
      <c r="AM109" t="s">
        <v>161</v>
      </c>
      <c r="AN109" t="s">
        <v>162</v>
      </c>
      <c r="AO109" t="s">
        <v>163</v>
      </c>
      <c r="AP109" t="s">
        <v>164</v>
      </c>
      <c r="AQ109" t="s">
        <v>165</v>
      </c>
      <c r="AR109" t="s">
        <v>166</v>
      </c>
      <c r="AS109" t="s">
        <v>167</v>
      </c>
      <c r="AT109" t="s">
        <v>334</v>
      </c>
      <c r="AU109" t="s">
        <v>335</v>
      </c>
      <c r="AV109" t="s">
        <v>336</v>
      </c>
      <c r="AW109" t="s">
        <v>198</v>
      </c>
      <c r="AX109" t="s">
        <v>198</v>
      </c>
      <c r="AY109" t="s">
        <v>198</v>
      </c>
      <c r="AZ109" t="s">
        <v>198</v>
      </c>
      <c r="BA109" t="s">
        <v>198</v>
      </c>
      <c r="BB109">
        <v>36.080498211080233</v>
      </c>
      <c r="BC109">
        <v>3.3993227209775969</v>
      </c>
      <c r="BD109">
        <v>29.100488458741051</v>
      </c>
      <c r="BE109">
        <v>24.721937723405699</v>
      </c>
      <c r="BF109">
        <v>13.752930486419951</v>
      </c>
      <c r="BG109">
        <v>16.713443539273172</v>
      </c>
      <c r="BH109">
        <v>21.23900290765804</v>
      </c>
      <c r="BI109">
        <v>8.4149147571289529</v>
      </c>
      <c r="BJ109">
        <v>25.448335186655431</v>
      </c>
      <c r="BK109">
        <v>3.3344456864622991</v>
      </c>
      <c r="BL109">
        <v>13.084767093762959</v>
      </c>
      <c r="BM109">
        <v>9.6930512673160916</v>
      </c>
      <c r="BN109">
        <v>21.207606807959859</v>
      </c>
      <c r="BO109">
        <v>5.0052716842169636</v>
      </c>
      <c r="BP109">
        <v>48.670087728549042</v>
      </c>
      <c r="BQ109">
        <v>48.429919435171442</v>
      </c>
      <c r="BR109">
        <v>14.584457800648449</v>
      </c>
      <c r="BS109">
        <v>1.894538973458568</v>
      </c>
      <c r="BT109">
        <v>9.324573784559286</v>
      </c>
      <c r="BU109">
        <v>12.5909045402249</v>
      </c>
      <c r="BV109">
        <v>13.307058581816101</v>
      </c>
      <c r="BW109">
        <v>4.7337720884242014</v>
      </c>
      <c r="BX109">
        <v>19.343858390489881</v>
      </c>
      <c r="BY109">
        <v>55.206629179595517</v>
      </c>
      <c r="BZ109">
        <v>36.118719537918523</v>
      </c>
      <c r="CA109">
        <v>30.454308166916061</v>
      </c>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row>
    <row r="110">
      <c r="A110" t="s">
        <v>600</v>
      </c>
      <c r="B110">
        <v>2008</v>
      </c>
      <c r="C110" t="s">
        <v>605</v>
      </c>
      <c r="D110">
        <v>61</v>
      </c>
      <c r="E110" t="s">
        <v>169</v>
      </c>
      <c r="F110" t="s">
        <v>340</v>
      </c>
      <c r="G110" t="s">
        <v>198</v>
      </c>
      <c r="H110">
        <v>2.6973798473069688</v>
      </c>
      <c r="I110">
        <v>1.2485177686779909</v>
      </c>
      <c r="J110">
        <v>4.244570318623504</v>
      </c>
      <c r="K110">
        <v>11.192265471668531</v>
      </c>
      <c r="L110">
        <v>23.21219079803322</v>
      </c>
      <c r="M110">
        <v>24.328385675799669</v>
      </c>
      <c r="N110">
        <v>26.525010986843419</v>
      </c>
      <c r="O110">
        <v>34.866492129491569</v>
      </c>
      <c r="P110">
        <v>28.231184859064779</v>
      </c>
      <c r="Q110">
        <v>21.249629852285519</v>
      </c>
      <c r="R110">
        <v>1.5927406632021459</v>
      </c>
      <c r="S110">
        <v>1.347570636668274</v>
      </c>
      <c r="T110">
        <v>1.3472694543366051</v>
      </c>
      <c r="U110">
        <v>4.381818891276434</v>
      </c>
      <c r="V110">
        <v>8.068559021847781</v>
      </c>
      <c r="W110" t="s">
        <v>147</v>
      </c>
      <c r="X110" t="s">
        <v>148</v>
      </c>
      <c r="Y110" t="s">
        <v>149</v>
      </c>
      <c r="Z110" t="s">
        <v>150</v>
      </c>
      <c r="AA110" t="s">
        <v>151</v>
      </c>
      <c r="AB110" t="s">
        <v>152</v>
      </c>
      <c r="AC110" t="s">
        <v>153</v>
      </c>
      <c r="AD110" t="s">
        <v>154</v>
      </c>
      <c r="AE110" t="s">
        <v>155</v>
      </c>
      <c r="AF110" t="s">
        <v>156</v>
      </c>
      <c r="AG110" t="s">
        <v>157</v>
      </c>
      <c r="AH110" t="s">
        <v>158</v>
      </c>
      <c r="AI110" t="s">
        <v>159</v>
      </c>
      <c r="AJ110" t="s">
        <v>160</v>
      </c>
      <c r="AK110" t="s">
        <v>332</v>
      </c>
      <c r="AL110" t="s">
        <v>333</v>
      </c>
      <c r="AM110" t="s">
        <v>161</v>
      </c>
      <c r="AN110" t="s">
        <v>162</v>
      </c>
      <c r="AO110" t="s">
        <v>163</v>
      </c>
      <c r="AP110" t="s">
        <v>164</v>
      </c>
      <c r="AQ110" t="s">
        <v>165</v>
      </c>
      <c r="AR110" t="s">
        <v>166</v>
      </c>
      <c r="AS110" t="s">
        <v>167</v>
      </c>
      <c r="AT110" t="s">
        <v>334</v>
      </c>
      <c r="AU110" t="s">
        <v>335</v>
      </c>
      <c r="AV110" t="s">
        <v>336</v>
      </c>
      <c r="AW110" t="s">
        <v>198</v>
      </c>
      <c r="AX110" t="s">
        <v>198</v>
      </c>
      <c r="AY110" t="s">
        <v>198</v>
      </c>
      <c r="AZ110" t="s">
        <v>198</v>
      </c>
      <c r="BA110" t="s">
        <v>198</v>
      </c>
      <c r="BB110">
        <v>9.5797154991783184</v>
      </c>
      <c r="BC110">
        <v>43.766224056124777</v>
      </c>
      <c r="BD110">
        <v>6.7198297661517792</v>
      </c>
      <c r="BE110">
        <v>4.4420403960006229</v>
      </c>
      <c r="BF110">
        <v>0</v>
      </c>
      <c r="BG110">
        <v>3.1608628297290671</v>
      </c>
      <c r="BH110">
        <v>25.816367714672911</v>
      </c>
      <c r="BI110">
        <v>9.8070436757584734</v>
      </c>
      <c r="BJ110">
        <v>6.3950062595115487</v>
      </c>
      <c r="BK110">
        <v>14.94429961873789</v>
      </c>
      <c r="BL110">
        <v>10.632119945289951</v>
      </c>
      <c r="BM110">
        <v>7.039412884676528</v>
      </c>
      <c r="BN110">
        <v>4.5134695594665093</v>
      </c>
      <c r="BO110">
        <v>3.4102858503375968</v>
      </c>
      <c r="BP110">
        <v>6.0384587099331144</v>
      </c>
      <c r="BQ110">
        <v>8.3062941011067988</v>
      </c>
      <c r="BR110">
        <v>9.4076643107909401</v>
      </c>
      <c r="BS110">
        <v>0.0546255191163234</v>
      </c>
      <c r="BT110">
        <v>4.6479639961634813</v>
      </c>
      <c r="BU110">
        <v>0</v>
      </c>
      <c r="BV110">
        <v>2.025909289007672</v>
      </c>
      <c r="BW110">
        <v>1.851387804543672</v>
      </c>
      <c r="BX110">
        <v>10.61119484310251</v>
      </c>
      <c r="BY110">
        <v>4.4689795039923217</v>
      </c>
      <c r="BZ110">
        <v>7.3550434158238014</v>
      </c>
      <c r="CA110">
        <v>8.6903884818328745</v>
      </c>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row>
    <row r="111">
      <c r="A111" t="s">
        <v>600</v>
      </c>
      <c r="B111">
        <v>2008</v>
      </c>
      <c r="C111" t="s">
        <v>605</v>
      </c>
      <c r="D111">
        <v>62</v>
      </c>
      <c r="E111" t="s">
        <v>169</v>
      </c>
      <c r="F111" t="s">
        <v>283</v>
      </c>
      <c r="G111" t="s">
        <v>198</v>
      </c>
      <c r="H111">
        <v>0</v>
      </c>
      <c r="I111">
        <v>0.075747223058712204</v>
      </c>
      <c r="J111">
        <v>0</v>
      </c>
      <c r="K111">
        <v>0.086211233178191599</v>
      </c>
      <c r="L111">
        <v>0.29696852804638518</v>
      </c>
      <c r="M111">
        <v>0</v>
      </c>
      <c r="N111">
        <v>0</v>
      </c>
      <c r="O111">
        <v>0.0089785324079951993</v>
      </c>
      <c r="P111">
        <v>0</v>
      </c>
      <c r="Q111">
        <v>1.328093273077577</v>
      </c>
      <c r="R111">
        <v>0</v>
      </c>
      <c r="S111">
        <v>0.096310861380262097</v>
      </c>
      <c r="T111">
        <v>0</v>
      </c>
      <c r="U111">
        <v>0.1103612924568793</v>
      </c>
      <c r="V111">
        <v>0.0091785319923895995</v>
      </c>
      <c r="W111" t="s">
        <v>147</v>
      </c>
      <c r="X111" t="s">
        <v>148</v>
      </c>
      <c r="Y111" t="s">
        <v>149</v>
      </c>
      <c r="Z111" t="s">
        <v>150</v>
      </c>
      <c r="AA111" t="s">
        <v>151</v>
      </c>
      <c r="AB111" t="s">
        <v>152</v>
      </c>
      <c r="AC111" t="s">
        <v>153</v>
      </c>
      <c r="AD111" t="s">
        <v>154</v>
      </c>
      <c r="AE111" t="s">
        <v>155</v>
      </c>
      <c r="AF111" t="s">
        <v>156</v>
      </c>
      <c r="AG111" t="s">
        <v>157</v>
      </c>
      <c r="AH111" t="s">
        <v>158</v>
      </c>
      <c r="AI111" t="s">
        <v>159</v>
      </c>
      <c r="AJ111" t="s">
        <v>160</v>
      </c>
      <c r="AK111" t="s">
        <v>332</v>
      </c>
      <c r="AL111" t="s">
        <v>333</v>
      </c>
      <c r="AM111" t="s">
        <v>161</v>
      </c>
      <c r="AN111" t="s">
        <v>162</v>
      </c>
      <c r="AO111" t="s">
        <v>163</v>
      </c>
      <c r="AP111" t="s">
        <v>164</v>
      </c>
      <c r="AQ111" t="s">
        <v>165</v>
      </c>
      <c r="AR111" t="s">
        <v>166</v>
      </c>
      <c r="AS111" t="s">
        <v>167</v>
      </c>
      <c r="AT111" t="s">
        <v>334</v>
      </c>
      <c r="AU111" t="s">
        <v>335</v>
      </c>
      <c r="AV111" t="s">
        <v>336</v>
      </c>
      <c r="AW111" t="s">
        <v>198</v>
      </c>
      <c r="AX111" t="s">
        <v>198</v>
      </c>
      <c r="AY111" t="s">
        <v>198</v>
      </c>
      <c r="AZ111" t="s">
        <v>198</v>
      </c>
      <c r="BA111" t="s">
        <v>198</v>
      </c>
      <c r="BB111">
        <v>0</v>
      </c>
      <c r="BC111">
        <v>0.42997713955161099</v>
      </c>
      <c r="BD111">
        <v>0</v>
      </c>
      <c r="BE111">
        <v>0</v>
      </c>
      <c r="BF111">
        <v>0</v>
      </c>
      <c r="BG111">
        <v>0</v>
      </c>
      <c r="BH111">
        <v>0</v>
      </c>
      <c r="BI111">
        <v>0</v>
      </c>
      <c r="BJ111">
        <v>0</v>
      </c>
      <c r="BK111">
        <v>0</v>
      </c>
      <c r="BL111">
        <v>0.48610495789863722</v>
      </c>
      <c r="BM111">
        <v>0.31785571118449119</v>
      </c>
      <c r="BN111">
        <v>0.25987594299105587</v>
      </c>
      <c r="BO111">
        <v>0</v>
      </c>
      <c r="BP111">
        <v>0.071256515724029898</v>
      </c>
      <c r="BQ111">
        <v>0</v>
      </c>
      <c r="BR111">
        <v>0</v>
      </c>
      <c r="BS111">
        <v>0</v>
      </c>
      <c r="BT111">
        <v>0</v>
      </c>
      <c r="BU111">
        <v>0.1002646558596402</v>
      </c>
      <c r="BV111">
        <v>0</v>
      </c>
      <c r="BW111">
        <v>0</v>
      </c>
      <c r="BX111">
        <v>0</v>
      </c>
      <c r="BY111">
        <v>0.3182498743317414</v>
      </c>
      <c r="BZ111">
        <v>0</v>
      </c>
      <c r="CA111">
        <v>0</v>
      </c>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row>
    <row r="112">
      <c r="A112" t="s">
        <v>600</v>
      </c>
      <c r="B112">
        <v>2008</v>
      </c>
      <c r="C112" t="s">
        <v>605</v>
      </c>
      <c r="D112">
        <v>63</v>
      </c>
      <c r="E112" t="s">
        <v>169</v>
      </c>
      <c r="F112" t="s">
        <v>341</v>
      </c>
      <c r="G112" t="s">
        <v>198</v>
      </c>
      <c r="H112">
        <v>0.92354438932636529</v>
      </c>
      <c r="I112">
        <v>2.2467271648618752</v>
      </c>
      <c r="J112">
        <v>0.61944756289227043</v>
      </c>
      <c r="K112">
        <v>1.40316973237509</v>
      </c>
      <c r="L112">
        <v>0.87933955847953238</v>
      </c>
      <c r="M112">
        <v>0</v>
      </c>
      <c r="N112">
        <v>0.55331481512247449</v>
      </c>
      <c r="O112">
        <v>0.1004057539575144</v>
      </c>
      <c r="P112">
        <v>0.86558500548748407</v>
      </c>
      <c r="Q112">
        <v>1.0876977591343451</v>
      </c>
      <c r="R112">
        <v>0.90423750645582646</v>
      </c>
      <c r="S112">
        <v>2.3177412394789672</v>
      </c>
      <c r="T112">
        <v>1.378388011938025</v>
      </c>
      <c r="U112">
        <v>0.7409661778173906</v>
      </c>
      <c r="V112">
        <v>1.6879291696562639</v>
      </c>
      <c r="W112" t="s">
        <v>147</v>
      </c>
      <c r="X112" t="s">
        <v>148</v>
      </c>
      <c r="Y112" t="s">
        <v>149</v>
      </c>
      <c r="Z112" t="s">
        <v>150</v>
      </c>
      <c r="AA112" t="s">
        <v>151</v>
      </c>
      <c r="AB112" t="s">
        <v>152</v>
      </c>
      <c r="AC112" t="s">
        <v>153</v>
      </c>
      <c r="AD112" t="s">
        <v>154</v>
      </c>
      <c r="AE112" t="s">
        <v>155</v>
      </c>
      <c r="AF112" t="s">
        <v>156</v>
      </c>
      <c r="AG112" t="s">
        <v>157</v>
      </c>
      <c r="AH112" t="s">
        <v>158</v>
      </c>
      <c r="AI112" t="s">
        <v>159</v>
      </c>
      <c r="AJ112" t="s">
        <v>160</v>
      </c>
      <c r="AK112" t="s">
        <v>332</v>
      </c>
      <c r="AL112" t="s">
        <v>333</v>
      </c>
      <c r="AM112" t="s">
        <v>161</v>
      </c>
      <c r="AN112" t="s">
        <v>162</v>
      </c>
      <c r="AO112" t="s">
        <v>163</v>
      </c>
      <c r="AP112" t="s">
        <v>164</v>
      </c>
      <c r="AQ112" t="s">
        <v>165</v>
      </c>
      <c r="AR112" t="s">
        <v>166</v>
      </c>
      <c r="AS112" t="s">
        <v>167</v>
      </c>
      <c r="AT112" t="s">
        <v>334</v>
      </c>
      <c r="AU112" t="s">
        <v>335</v>
      </c>
      <c r="AV112" t="s">
        <v>336</v>
      </c>
      <c r="AW112" t="s">
        <v>198</v>
      </c>
      <c r="AX112" t="s">
        <v>198</v>
      </c>
      <c r="AY112" t="s">
        <v>198</v>
      </c>
      <c r="AZ112" t="s">
        <v>198</v>
      </c>
      <c r="BA112" t="s">
        <v>198</v>
      </c>
      <c r="BB112">
        <v>0.96909290601591025</v>
      </c>
      <c r="BC112">
        <v>1.28564662582566</v>
      </c>
      <c r="BD112">
        <v>0.34594084629040589</v>
      </c>
      <c r="BE112">
        <v>0.98266891553411839</v>
      </c>
      <c r="BF112">
        <v>0</v>
      </c>
      <c r="BG112">
        <v>0.81318662409473386</v>
      </c>
      <c r="BH112">
        <v>0</v>
      </c>
      <c r="BI112">
        <v>0</v>
      </c>
      <c r="BJ112">
        <v>0.1112847124102212</v>
      </c>
      <c r="BK112">
        <v>0.41348792357006348</v>
      </c>
      <c r="BL112">
        <v>1.666847647564208</v>
      </c>
      <c r="BM112">
        <v>1.149782597320149</v>
      </c>
      <c r="BN112">
        <v>4.6339415188269406</v>
      </c>
      <c r="BO112">
        <v>0</v>
      </c>
      <c r="BP112">
        <v>0</v>
      </c>
      <c r="BQ112">
        <v>0</v>
      </c>
      <c r="BR112">
        <v>0.15748715938842739</v>
      </c>
      <c r="BS112">
        <v>0.72768594422199817</v>
      </c>
      <c r="BT112">
        <v>0</v>
      </c>
      <c r="BU112">
        <v>0.54807246498923445</v>
      </c>
      <c r="BV112">
        <v>0</v>
      </c>
      <c r="BW112">
        <v>9.8527938347908677</v>
      </c>
      <c r="BX112">
        <v>0</v>
      </c>
      <c r="BY112">
        <v>0</v>
      </c>
      <c r="BZ112">
        <v>1.2968713502878839</v>
      </c>
      <c r="CA112">
        <v>1.2414807667109851</v>
      </c>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row>
    <row r="113">
      <c r="A113" t="s">
        <v>600</v>
      </c>
      <c r="B113">
        <v>2008</v>
      </c>
      <c r="C113" t="s">
        <v>605</v>
      </c>
      <c r="D113">
        <v>64</v>
      </c>
      <c r="E113" t="s">
        <v>169</v>
      </c>
      <c r="F113" t="s">
        <v>285</v>
      </c>
      <c r="G113" t="s">
        <v>198</v>
      </c>
      <c r="H113">
        <v>33.181130423028193</v>
      </c>
      <c r="I113">
        <v>33.661633572049723</v>
      </c>
      <c r="J113">
        <v>27.22032943178554</v>
      </c>
      <c r="K113">
        <v>19.748085399006541</v>
      </c>
      <c r="L113">
        <v>4.437111767049049</v>
      </c>
      <c r="M113">
        <v>23.85612084209523</v>
      </c>
      <c r="N113">
        <v>3.680290051929556</v>
      </c>
      <c r="O113">
        <v>1.5460888315858949</v>
      </c>
      <c r="P113">
        <v>0.61737301057427341</v>
      </c>
      <c r="Q113">
        <v>0.67246793092986479</v>
      </c>
      <c r="R113">
        <v>31.166767661947329</v>
      </c>
      <c r="S113">
        <v>36.596729121273953</v>
      </c>
      <c r="T113">
        <v>29.41115380479814</v>
      </c>
      <c r="U113">
        <v>26.041248659829261</v>
      </c>
      <c r="V113">
        <v>19.522178537991469</v>
      </c>
      <c r="W113" t="s">
        <v>147</v>
      </c>
      <c r="X113" t="s">
        <v>148</v>
      </c>
      <c r="Y113" t="s">
        <v>149</v>
      </c>
      <c r="Z113" t="s">
        <v>150</v>
      </c>
      <c r="AA113" t="s">
        <v>151</v>
      </c>
      <c r="AB113" t="s">
        <v>152</v>
      </c>
      <c r="AC113" t="s">
        <v>153</v>
      </c>
      <c r="AD113" t="s">
        <v>154</v>
      </c>
      <c r="AE113" t="s">
        <v>155</v>
      </c>
      <c r="AF113" t="s">
        <v>156</v>
      </c>
      <c r="AG113" t="s">
        <v>157</v>
      </c>
      <c r="AH113" t="s">
        <v>158</v>
      </c>
      <c r="AI113" t="s">
        <v>159</v>
      </c>
      <c r="AJ113" t="s">
        <v>160</v>
      </c>
      <c r="AK113" t="s">
        <v>332</v>
      </c>
      <c r="AL113" t="s">
        <v>333</v>
      </c>
      <c r="AM113" t="s">
        <v>161</v>
      </c>
      <c r="AN113" t="s">
        <v>162</v>
      </c>
      <c r="AO113" t="s">
        <v>163</v>
      </c>
      <c r="AP113" t="s">
        <v>164</v>
      </c>
      <c r="AQ113" t="s">
        <v>165</v>
      </c>
      <c r="AR113" t="s">
        <v>166</v>
      </c>
      <c r="AS113" t="s">
        <v>167</v>
      </c>
      <c r="AT113" t="s">
        <v>334</v>
      </c>
      <c r="AU113" t="s">
        <v>335</v>
      </c>
      <c r="AV113" t="s">
        <v>336</v>
      </c>
      <c r="AW113" t="s">
        <v>198</v>
      </c>
      <c r="AX113" t="s">
        <v>198</v>
      </c>
      <c r="AY113" t="s">
        <v>198</v>
      </c>
      <c r="AZ113" t="s">
        <v>198</v>
      </c>
      <c r="BA113" t="s">
        <v>198</v>
      </c>
      <c r="BB113">
        <v>6.1310207347758654</v>
      </c>
      <c r="BC113">
        <v>3.7287809037607551</v>
      </c>
      <c r="BD113">
        <v>28.6491631892168</v>
      </c>
      <c r="BE113">
        <v>9.4392897116510284</v>
      </c>
      <c r="BF113">
        <v>21.384250064805631</v>
      </c>
      <c r="BG113">
        <v>11.782191284154621</v>
      </c>
      <c r="BH113">
        <v>3.3971326046467079</v>
      </c>
      <c r="BI113">
        <v>42.48509576007843</v>
      </c>
      <c r="BJ113">
        <v>16.690822621859802</v>
      </c>
      <c r="BK113">
        <v>28.822956695053779</v>
      </c>
      <c r="BL113">
        <v>18.0674633165942</v>
      </c>
      <c r="BM113">
        <v>19.530682054487158</v>
      </c>
      <c r="BN113">
        <v>28.318491815781449</v>
      </c>
      <c r="BO113">
        <v>35.272189764883812</v>
      </c>
      <c r="BP113">
        <v>23.305122864883419</v>
      </c>
      <c r="BQ113">
        <v>11.32870555013619</v>
      </c>
      <c r="BR113">
        <v>35.742702911046152</v>
      </c>
      <c r="BS113">
        <v>37.027053680614728</v>
      </c>
      <c r="BT113">
        <v>13.172883783937021</v>
      </c>
      <c r="BU113">
        <v>32.545359146727989</v>
      </c>
      <c r="BV113">
        <v>26.28214748359435</v>
      </c>
      <c r="BW113">
        <v>61.159079785721602</v>
      </c>
      <c r="BX113">
        <v>16.512378758016389</v>
      </c>
      <c r="BY113">
        <v>13.40566616372897</v>
      </c>
      <c r="BZ113">
        <v>13.21658363665312</v>
      </c>
      <c r="CA113">
        <v>6.0444861258998923</v>
      </c>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row>
    <row r="114">
      <c r="A114" t="s">
        <v>600</v>
      </c>
      <c r="B114">
        <v>2008</v>
      </c>
      <c r="C114" t="s">
        <v>605</v>
      </c>
      <c r="D114">
        <v>65</v>
      </c>
      <c r="E114" t="s">
        <v>169</v>
      </c>
      <c r="F114" t="s">
        <v>342</v>
      </c>
      <c r="G114" t="s">
        <v>198</v>
      </c>
      <c r="H114">
        <v>1.122639599340773</v>
      </c>
      <c r="I114">
        <v>2.0826671535346879</v>
      </c>
      <c r="J114">
        <v>1.1238487133940771</v>
      </c>
      <c r="K114">
        <v>0.91330035212975913</v>
      </c>
      <c r="L114">
        <v>2.4444159392764329</v>
      </c>
      <c r="M114">
        <v>3.143861825865844</v>
      </c>
      <c r="N114">
        <v>1.1855890997758221</v>
      </c>
      <c r="O114">
        <v>3.3979762341101711</v>
      </c>
      <c r="P114">
        <v>5.7892495680976204</v>
      </c>
      <c r="Q114">
        <v>0.80128111756199683</v>
      </c>
      <c r="R114">
        <v>0.80842994559871539</v>
      </c>
      <c r="S114">
        <v>2.4224599646530001</v>
      </c>
      <c r="T114">
        <v>1.608189358833966</v>
      </c>
      <c r="U114">
        <v>0.55048132204245759</v>
      </c>
      <c r="V114">
        <v>0.43063756066332998</v>
      </c>
      <c r="W114" t="s">
        <v>147</v>
      </c>
      <c r="X114" t="s">
        <v>148</v>
      </c>
      <c r="Y114" t="s">
        <v>149</v>
      </c>
      <c r="Z114" t="s">
        <v>150</v>
      </c>
      <c r="AA114" t="s">
        <v>151</v>
      </c>
      <c r="AB114" t="s">
        <v>152</v>
      </c>
      <c r="AC114" t="s">
        <v>153</v>
      </c>
      <c r="AD114" t="s">
        <v>154</v>
      </c>
      <c r="AE114" t="s">
        <v>155</v>
      </c>
      <c r="AF114" t="s">
        <v>156</v>
      </c>
      <c r="AG114" t="s">
        <v>157</v>
      </c>
      <c r="AH114" t="s">
        <v>158</v>
      </c>
      <c r="AI114" t="s">
        <v>159</v>
      </c>
      <c r="AJ114" t="s">
        <v>160</v>
      </c>
      <c r="AK114" t="s">
        <v>332</v>
      </c>
      <c r="AL114" t="s">
        <v>333</v>
      </c>
      <c r="AM114" t="s">
        <v>161</v>
      </c>
      <c r="AN114" t="s">
        <v>162</v>
      </c>
      <c r="AO114" t="s">
        <v>163</v>
      </c>
      <c r="AP114" t="s">
        <v>164</v>
      </c>
      <c r="AQ114" t="s">
        <v>165</v>
      </c>
      <c r="AR114" t="s">
        <v>166</v>
      </c>
      <c r="AS114" t="s">
        <v>167</v>
      </c>
      <c r="AT114" t="s">
        <v>334</v>
      </c>
      <c r="AU114" t="s">
        <v>335</v>
      </c>
      <c r="AV114" t="s">
        <v>336</v>
      </c>
      <c r="AW114" t="s">
        <v>198</v>
      </c>
      <c r="AX114" t="s">
        <v>198</v>
      </c>
      <c r="AY114" t="s">
        <v>198</v>
      </c>
      <c r="AZ114" t="s">
        <v>198</v>
      </c>
      <c r="BA114" t="s">
        <v>198</v>
      </c>
      <c r="BB114">
        <v>0</v>
      </c>
      <c r="BC114">
        <v>4.8903698222690517</v>
      </c>
      <c r="BD114">
        <v>0.29934495591956328</v>
      </c>
      <c r="BE114">
        <v>0.57322353406156901</v>
      </c>
      <c r="BF114">
        <v>1.07387468473526</v>
      </c>
      <c r="BG114">
        <v>1.67743346047375</v>
      </c>
      <c r="BH114">
        <v>0.19936155114826551</v>
      </c>
      <c r="BI114">
        <v>0.16051028307955159</v>
      </c>
      <c r="BJ114">
        <v>1.11488742898436</v>
      </c>
      <c r="BK114">
        <v>0.51623596952551498</v>
      </c>
      <c r="BL114">
        <v>0.7864252491843039</v>
      </c>
      <c r="BM114">
        <v>0</v>
      </c>
      <c r="BN114">
        <v>7.274001783175903</v>
      </c>
      <c r="BO114">
        <v>1.0155703424428699</v>
      </c>
      <c r="BP114">
        <v>0.31175363155522978</v>
      </c>
      <c r="BQ114">
        <v>0.15283118708199811</v>
      </c>
      <c r="BR114">
        <v>0.98663210530043899</v>
      </c>
      <c r="BS114">
        <v>0</v>
      </c>
      <c r="BT114">
        <v>1.540322950727256</v>
      </c>
      <c r="BU114">
        <v>3.2005137219585849</v>
      </c>
      <c r="BV114">
        <v>0.20867447502028541</v>
      </c>
      <c r="BW114">
        <v>2.5010815597134579</v>
      </c>
      <c r="BX114">
        <v>1.766860934561949</v>
      </c>
      <c r="BY114">
        <v>0</v>
      </c>
      <c r="BZ114">
        <v>0.37231456401681268</v>
      </c>
      <c r="CA114">
        <v>1.4946037222521189</v>
      </c>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row>
    <row r="115">
      <c r="A115" t="s">
        <v>600</v>
      </c>
      <c r="B115">
        <v>2008</v>
      </c>
      <c r="C115" t="s">
        <v>605</v>
      </c>
      <c r="D115">
        <v>66</v>
      </c>
      <c r="E115" t="s">
        <v>169</v>
      </c>
      <c r="F115" t="s">
        <v>287</v>
      </c>
      <c r="G115" t="s">
        <v>198</v>
      </c>
      <c r="H115">
        <v>0</v>
      </c>
      <c r="I115">
        <v>0</v>
      </c>
      <c r="J115">
        <v>0</v>
      </c>
      <c r="K115">
        <v>0</v>
      </c>
      <c r="L115">
        <v>0.84089319495332249</v>
      </c>
      <c r="M115">
        <v>0</v>
      </c>
      <c r="N115">
        <v>0</v>
      </c>
      <c r="O115">
        <v>0</v>
      </c>
      <c r="P115">
        <v>0.054996978076207299</v>
      </c>
      <c r="Q115">
        <v>3.1400104698859539</v>
      </c>
      <c r="R115">
        <v>0</v>
      </c>
      <c r="S115">
        <v>0</v>
      </c>
      <c r="T115">
        <v>0</v>
      </c>
      <c r="U115">
        <v>0</v>
      </c>
      <c r="V115">
        <v>0.1895971981806317</v>
      </c>
      <c r="W115" t="s">
        <v>147</v>
      </c>
      <c r="X115" t="s">
        <v>148</v>
      </c>
      <c r="Y115" t="s">
        <v>149</v>
      </c>
      <c r="Z115" t="s">
        <v>150</v>
      </c>
      <c r="AA115" t="s">
        <v>151</v>
      </c>
      <c r="AB115" t="s">
        <v>152</v>
      </c>
      <c r="AC115" t="s">
        <v>153</v>
      </c>
      <c r="AD115" t="s">
        <v>154</v>
      </c>
      <c r="AE115" t="s">
        <v>155</v>
      </c>
      <c r="AF115" t="s">
        <v>156</v>
      </c>
      <c r="AG115" t="s">
        <v>157</v>
      </c>
      <c r="AH115" t="s">
        <v>158</v>
      </c>
      <c r="AI115" t="s">
        <v>159</v>
      </c>
      <c r="AJ115" t="s">
        <v>160</v>
      </c>
      <c r="AK115" t="s">
        <v>332</v>
      </c>
      <c r="AL115" t="s">
        <v>333</v>
      </c>
      <c r="AM115" t="s">
        <v>161</v>
      </c>
      <c r="AN115" t="s">
        <v>162</v>
      </c>
      <c r="AO115" t="s">
        <v>163</v>
      </c>
      <c r="AP115" t="s">
        <v>164</v>
      </c>
      <c r="AQ115" t="s">
        <v>165</v>
      </c>
      <c r="AR115" t="s">
        <v>166</v>
      </c>
      <c r="AS115" t="s">
        <v>167</v>
      </c>
      <c r="AT115" t="s">
        <v>334</v>
      </c>
      <c r="AU115" t="s">
        <v>335</v>
      </c>
      <c r="AV115" t="s">
        <v>336</v>
      </c>
      <c r="AW115" t="s">
        <v>198</v>
      </c>
      <c r="AX115" t="s">
        <v>198</v>
      </c>
      <c r="AY115" t="s">
        <v>198</v>
      </c>
      <c r="AZ115" t="s">
        <v>198</v>
      </c>
      <c r="BA115" t="s">
        <v>198</v>
      </c>
      <c r="BB115">
        <v>0.25648524066398892</v>
      </c>
      <c r="BC115">
        <v>0.99912761224649982</v>
      </c>
      <c r="BD115">
        <v>0</v>
      </c>
      <c r="BE115">
        <v>0</v>
      </c>
      <c r="BF115">
        <v>0</v>
      </c>
      <c r="BG115">
        <v>0</v>
      </c>
      <c r="BH115">
        <v>0</v>
      </c>
      <c r="BI115">
        <v>0</v>
      </c>
      <c r="BJ115">
        <v>0</v>
      </c>
      <c r="BK115">
        <v>0</v>
      </c>
      <c r="BL115">
        <v>0</v>
      </c>
      <c r="BM115">
        <v>1.059295702622908</v>
      </c>
      <c r="BN115">
        <v>0</v>
      </c>
      <c r="BO115">
        <v>0</v>
      </c>
      <c r="BP115">
        <v>0</v>
      </c>
      <c r="BQ115">
        <v>0.1195122159411835</v>
      </c>
      <c r="BR115">
        <v>0</v>
      </c>
      <c r="BS115">
        <v>0</v>
      </c>
      <c r="BT115">
        <v>0.71171149917352428</v>
      </c>
      <c r="BU115">
        <v>0</v>
      </c>
      <c r="BV115">
        <v>0</v>
      </c>
      <c r="BW115">
        <v>0</v>
      </c>
      <c r="BX115">
        <v>0</v>
      </c>
      <c r="BY115">
        <v>0</v>
      </c>
      <c r="BZ115">
        <v>0</v>
      </c>
      <c r="CA115">
        <v>1.4575309318322449</v>
      </c>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row>
    <row r="116">
      <c r="A116" t="s">
        <v>600</v>
      </c>
      <c r="B116">
        <v>2008</v>
      </c>
      <c r="C116" t="s">
        <v>605</v>
      </c>
      <c r="D116">
        <v>67</v>
      </c>
      <c r="E116" t="s">
        <v>169</v>
      </c>
      <c r="F116" t="s">
        <v>288</v>
      </c>
      <c r="G116" t="s">
        <v>198</v>
      </c>
      <c r="H116">
        <v>0.052826464051600901</v>
      </c>
      <c r="I116">
        <v>0</v>
      </c>
      <c r="J116">
        <v>0.16516036767451631</v>
      </c>
      <c r="K116">
        <v>0.504440758021652</v>
      </c>
      <c r="L116">
        <v>0.76665962317239256</v>
      </c>
      <c r="M116">
        <v>1.129302867415181</v>
      </c>
      <c r="N116">
        <v>0.99835389071307434</v>
      </c>
      <c r="O116">
        <v>0.0308368463612963</v>
      </c>
      <c r="P116">
        <v>0.7674772002488337</v>
      </c>
      <c r="Q116">
        <v>0.81015351020214554</v>
      </c>
      <c r="R116">
        <v>0</v>
      </c>
      <c r="S116">
        <v>0</v>
      </c>
      <c r="T116">
        <v>0.1185911750031057</v>
      </c>
      <c r="U116">
        <v>0.092750525754243501</v>
      </c>
      <c r="V116">
        <v>0.65076543124111663</v>
      </c>
      <c r="W116" t="s">
        <v>147</v>
      </c>
      <c r="X116" t="s">
        <v>148</v>
      </c>
      <c r="Y116" t="s">
        <v>149</v>
      </c>
      <c r="Z116" t="s">
        <v>150</v>
      </c>
      <c r="AA116" t="s">
        <v>151</v>
      </c>
      <c r="AB116" t="s">
        <v>152</v>
      </c>
      <c r="AC116" t="s">
        <v>153</v>
      </c>
      <c r="AD116" t="s">
        <v>154</v>
      </c>
      <c r="AE116" t="s">
        <v>155</v>
      </c>
      <c r="AF116" t="s">
        <v>156</v>
      </c>
      <c r="AG116" t="s">
        <v>157</v>
      </c>
      <c r="AH116" t="s">
        <v>158</v>
      </c>
      <c r="AI116" t="s">
        <v>159</v>
      </c>
      <c r="AJ116" t="s">
        <v>160</v>
      </c>
      <c r="AK116" t="s">
        <v>332</v>
      </c>
      <c r="AL116" t="s">
        <v>333</v>
      </c>
      <c r="AM116" t="s">
        <v>161</v>
      </c>
      <c r="AN116" t="s">
        <v>162</v>
      </c>
      <c r="AO116" t="s">
        <v>163</v>
      </c>
      <c r="AP116" t="s">
        <v>164</v>
      </c>
      <c r="AQ116" t="s">
        <v>165</v>
      </c>
      <c r="AR116" t="s">
        <v>166</v>
      </c>
      <c r="AS116" t="s">
        <v>167</v>
      </c>
      <c r="AT116" t="s">
        <v>334</v>
      </c>
      <c r="AU116" t="s">
        <v>335</v>
      </c>
      <c r="AV116" t="s">
        <v>336</v>
      </c>
      <c r="AW116" t="s">
        <v>198</v>
      </c>
      <c r="AX116" t="s">
        <v>198</v>
      </c>
      <c r="AY116" t="s">
        <v>198</v>
      </c>
      <c r="AZ116" t="s">
        <v>198</v>
      </c>
      <c r="BA116" t="s">
        <v>198</v>
      </c>
      <c r="BB116">
        <v>0</v>
      </c>
      <c r="BC116">
        <v>0.1329377570194453</v>
      </c>
      <c r="BD116">
        <v>0</v>
      </c>
      <c r="BE116">
        <v>1.4846504397574769</v>
      </c>
      <c r="BF116">
        <v>1.1182204484975149</v>
      </c>
      <c r="BG116">
        <v>0</v>
      </c>
      <c r="BH116">
        <v>0</v>
      </c>
      <c r="BI116">
        <v>0</v>
      </c>
      <c r="BJ116">
        <v>0.37094904136740392</v>
      </c>
      <c r="BK116">
        <v>0</v>
      </c>
      <c r="BL116">
        <v>0</v>
      </c>
      <c r="BM116">
        <v>0.75663978758779105</v>
      </c>
      <c r="BN116">
        <v>0</v>
      </c>
      <c r="BO116">
        <v>0</v>
      </c>
      <c r="BP116">
        <v>0</v>
      </c>
      <c r="BQ116">
        <v>0</v>
      </c>
      <c r="BR116">
        <v>0</v>
      </c>
      <c r="BS116">
        <v>0.39340474753875709</v>
      </c>
      <c r="BT116">
        <v>0.79808261322774043</v>
      </c>
      <c r="BU116">
        <v>0.41529870908089311</v>
      </c>
      <c r="BV116">
        <v>0.13289730088410509</v>
      </c>
      <c r="BW116">
        <v>0.3683836940247085</v>
      </c>
      <c r="BX116">
        <v>0</v>
      </c>
      <c r="BY116">
        <v>0</v>
      </c>
      <c r="BZ116">
        <v>0</v>
      </c>
      <c r="CA116">
        <v>0.34099646845117282</v>
      </c>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row>
    <row r="117">
      <c r="A117" t="s">
        <v>600</v>
      </c>
      <c r="B117">
        <v>2008</v>
      </c>
      <c r="C117" t="s">
        <v>605</v>
      </c>
      <c r="D117">
        <v>68</v>
      </c>
      <c r="E117" t="s">
        <v>169</v>
      </c>
      <c r="F117" t="s">
        <v>289</v>
      </c>
      <c r="G117" t="s">
        <v>198</v>
      </c>
      <c r="H117">
        <v>13.776494853195629</v>
      </c>
      <c r="I117">
        <v>17.198272063084499</v>
      </c>
      <c r="J117">
        <v>15.98686818241794</v>
      </c>
      <c r="K117">
        <v>13.981966702015701</v>
      </c>
      <c r="L117">
        <v>7.0890016568882874</v>
      </c>
      <c r="M117">
        <v>10.554557720560791</v>
      </c>
      <c r="N117">
        <v>8.10565125888089</v>
      </c>
      <c r="O117">
        <v>5.7510995214314304</v>
      </c>
      <c r="P117">
        <v>1.831427538606536</v>
      </c>
      <c r="Q117">
        <v>4.5360194248228503</v>
      </c>
      <c r="R117">
        <v>13.531907481609879</v>
      </c>
      <c r="S117">
        <v>16.433135560193609</v>
      </c>
      <c r="T117">
        <v>17.021453695435252</v>
      </c>
      <c r="U117">
        <v>16.22661715085766</v>
      </c>
      <c r="V117">
        <v>15.193020310154051</v>
      </c>
      <c r="W117" t="s">
        <v>147</v>
      </c>
      <c r="X117" t="s">
        <v>148</v>
      </c>
      <c r="Y117" t="s">
        <v>149</v>
      </c>
      <c r="Z117" t="s">
        <v>150</v>
      </c>
      <c r="AA117" t="s">
        <v>151</v>
      </c>
      <c r="AB117" t="s">
        <v>152</v>
      </c>
      <c r="AC117" t="s">
        <v>153</v>
      </c>
      <c r="AD117" t="s">
        <v>154</v>
      </c>
      <c r="AE117" t="s">
        <v>155</v>
      </c>
      <c r="AF117" t="s">
        <v>156</v>
      </c>
      <c r="AG117" t="s">
        <v>157</v>
      </c>
      <c r="AH117" t="s">
        <v>158</v>
      </c>
      <c r="AI117" t="s">
        <v>159</v>
      </c>
      <c r="AJ117" t="s">
        <v>160</v>
      </c>
      <c r="AK117" t="s">
        <v>332</v>
      </c>
      <c r="AL117" t="s">
        <v>333</v>
      </c>
      <c r="AM117" t="s">
        <v>161</v>
      </c>
      <c r="AN117" t="s">
        <v>162</v>
      </c>
      <c r="AO117" t="s">
        <v>163</v>
      </c>
      <c r="AP117" t="s">
        <v>164</v>
      </c>
      <c r="AQ117" t="s">
        <v>165</v>
      </c>
      <c r="AR117" t="s">
        <v>166</v>
      </c>
      <c r="AS117" t="s">
        <v>167</v>
      </c>
      <c r="AT117" t="s">
        <v>334</v>
      </c>
      <c r="AU117" t="s">
        <v>335</v>
      </c>
      <c r="AV117" t="s">
        <v>336</v>
      </c>
      <c r="AW117" t="s">
        <v>198</v>
      </c>
      <c r="AX117" t="s">
        <v>198</v>
      </c>
      <c r="AY117" t="s">
        <v>198</v>
      </c>
      <c r="AZ117" t="s">
        <v>198</v>
      </c>
      <c r="BA117" t="s">
        <v>198</v>
      </c>
      <c r="BB117">
        <v>1.0730084828850741</v>
      </c>
      <c r="BC117">
        <v>4.4365390735763182</v>
      </c>
      <c r="BD117">
        <v>2.3192635375965791</v>
      </c>
      <c r="BE117">
        <v>11.12188576625655</v>
      </c>
      <c r="BF117">
        <v>20.436794845763821</v>
      </c>
      <c r="BG117">
        <v>17.37632508755544</v>
      </c>
      <c r="BH117">
        <v>0</v>
      </c>
      <c r="BI117">
        <v>13.973352183728551</v>
      </c>
      <c r="BJ117">
        <v>5.8046192386411928</v>
      </c>
      <c r="BK117">
        <v>2.9392095663755269</v>
      </c>
      <c r="BL117">
        <v>15.970459572981451</v>
      </c>
      <c r="BM117">
        <v>27.502337919602951</v>
      </c>
      <c r="BN117">
        <v>1.4211932713086159</v>
      </c>
      <c r="BO117">
        <v>16.728260815137311</v>
      </c>
      <c r="BP117">
        <v>3.3575600167221049</v>
      </c>
      <c r="BQ117">
        <v>2.2401734549038612</v>
      </c>
      <c r="BR117">
        <v>10.28031291567746</v>
      </c>
      <c r="BS117">
        <v>35.173919160744063</v>
      </c>
      <c r="BT117">
        <v>31.83436162953365</v>
      </c>
      <c r="BU117">
        <v>28.074102405581389</v>
      </c>
      <c r="BV117">
        <v>9.7975584094294739</v>
      </c>
      <c r="BW117">
        <v>8.6118921457736004</v>
      </c>
      <c r="BX117">
        <v>5.1693422056551963</v>
      </c>
      <c r="BY117">
        <v>1.446337850841299</v>
      </c>
      <c r="BZ117">
        <v>0.83208131942728003</v>
      </c>
      <c r="CA117">
        <v>2.6753124760792271</v>
      </c>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row>
    <row r="118">
      <c r="A118" t="s">
        <v>600</v>
      </c>
      <c r="B118">
        <v>2008</v>
      </c>
      <c r="C118" t="s">
        <v>605</v>
      </c>
      <c r="D118">
        <v>69</v>
      </c>
      <c r="E118" t="s">
        <v>169</v>
      </c>
      <c r="F118" t="s">
        <v>343</v>
      </c>
      <c r="G118" t="s">
        <v>198</v>
      </c>
      <c r="H118">
        <v>0.2412514339544812</v>
      </c>
      <c r="I118">
        <v>0.64271134313457523</v>
      </c>
      <c r="J118">
        <v>0.48232820725566411</v>
      </c>
      <c r="K118">
        <v>1.3614866759136981</v>
      </c>
      <c r="L118">
        <v>3.6631571827863829</v>
      </c>
      <c r="M118">
        <v>1.216624583070139</v>
      </c>
      <c r="N118">
        <v>4.9534601593615806</v>
      </c>
      <c r="O118">
        <v>6.3030283233423754</v>
      </c>
      <c r="P118">
        <v>3.2241868724080649</v>
      </c>
      <c r="Q118">
        <v>4.1705223477665374</v>
      </c>
      <c r="R118">
        <v>0.23709754813561981</v>
      </c>
      <c r="S118">
        <v>0.58629868440232857</v>
      </c>
      <c r="T118">
        <v>0.36921152259257728</v>
      </c>
      <c r="U118">
        <v>0.60111198959248213</v>
      </c>
      <c r="V118">
        <v>0.83233188493896404</v>
      </c>
      <c r="W118" t="s">
        <v>147</v>
      </c>
      <c r="X118" t="s">
        <v>148</v>
      </c>
      <c r="Y118" t="s">
        <v>149</v>
      </c>
      <c r="Z118" t="s">
        <v>150</v>
      </c>
      <c r="AA118" t="s">
        <v>151</v>
      </c>
      <c r="AB118" t="s">
        <v>152</v>
      </c>
      <c r="AC118" t="s">
        <v>153</v>
      </c>
      <c r="AD118" t="s">
        <v>154</v>
      </c>
      <c r="AE118" t="s">
        <v>155</v>
      </c>
      <c r="AF118" t="s">
        <v>156</v>
      </c>
      <c r="AG118" t="s">
        <v>157</v>
      </c>
      <c r="AH118" t="s">
        <v>158</v>
      </c>
      <c r="AI118" t="s">
        <v>159</v>
      </c>
      <c r="AJ118" t="s">
        <v>160</v>
      </c>
      <c r="AK118" t="s">
        <v>332</v>
      </c>
      <c r="AL118" t="s">
        <v>333</v>
      </c>
      <c r="AM118" t="s">
        <v>161</v>
      </c>
      <c r="AN118" t="s">
        <v>162</v>
      </c>
      <c r="AO118" t="s">
        <v>163</v>
      </c>
      <c r="AP118" t="s">
        <v>164</v>
      </c>
      <c r="AQ118" t="s">
        <v>165</v>
      </c>
      <c r="AR118" t="s">
        <v>166</v>
      </c>
      <c r="AS118" t="s">
        <v>167</v>
      </c>
      <c r="AT118" t="s">
        <v>334</v>
      </c>
      <c r="AU118" t="s">
        <v>335</v>
      </c>
      <c r="AV118" t="s">
        <v>336</v>
      </c>
      <c r="AW118" t="s">
        <v>198</v>
      </c>
      <c r="AX118" t="s">
        <v>198</v>
      </c>
      <c r="AY118" t="s">
        <v>198</v>
      </c>
      <c r="AZ118" t="s">
        <v>198</v>
      </c>
      <c r="BA118" t="s">
        <v>198</v>
      </c>
      <c r="BB118">
        <v>0.26364749957082739</v>
      </c>
      <c r="BC118">
        <v>9.7633849602415204</v>
      </c>
      <c r="BD118">
        <v>0.30464540606791229</v>
      </c>
      <c r="BE118">
        <v>0.65371512485479621</v>
      </c>
      <c r="BF118">
        <v>0.29419192822632623</v>
      </c>
      <c r="BG118">
        <v>0.51748239715119426</v>
      </c>
      <c r="BH118">
        <v>0.19936155114826551</v>
      </c>
      <c r="BI118">
        <v>0.55443931387628265</v>
      </c>
      <c r="BJ118">
        <v>0.18547452068370199</v>
      </c>
      <c r="BK118">
        <v>0.37213913121305708</v>
      </c>
      <c r="BL118">
        <v>0.31273872352319149</v>
      </c>
      <c r="BM118">
        <v>0</v>
      </c>
      <c r="BN118">
        <v>1.1459676183974949</v>
      </c>
      <c r="BO118">
        <v>0.81130527017559928</v>
      </c>
      <c r="BP118">
        <v>0</v>
      </c>
      <c r="BQ118">
        <v>0</v>
      </c>
      <c r="BR118">
        <v>2.6335792476788149</v>
      </c>
      <c r="BS118">
        <v>0.1967023737693786</v>
      </c>
      <c r="BT118">
        <v>3.5290586788382958</v>
      </c>
      <c r="BU118">
        <v>1.6766036007882259</v>
      </c>
      <c r="BV118">
        <v>0</v>
      </c>
      <c r="BW118">
        <v>0.60226981168576177</v>
      </c>
      <c r="BX118">
        <v>0.1077301052970379</v>
      </c>
      <c r="BY118">
        <v>0</v>
      </c>
      <c r="BZ118">
        <v>0.34239184880260493</v>
      </c>
      <c r="CA118">
        <v>1.022989405353518</v>
      </c>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row>
    <row r="119">
      <c r="A119" t="s">
        <v>600</v>
      </c>
      <c r="B119">
        <v>2008</v>
      </c>
      <c r="C119" t="s">
        <v>605</v>
      </c>
      <c r="D119">
        <v>70</v>
      </c>
      <c r="E119" t="s">
        <v>169</v>
      </c>
      <c r="F119" t="s">
        <v>344</v>
      </c>
      <c r="G119" t="s">
        <v>198</v>
      </c>
      <c r="H119">
        <v>9.4224405033361958</v>
      </c>
      <c r="I119">
        <v>8.5005670769833532</v>
      </c>
      <c r="J119">
        <v>10.45968544235345</v>
      </c>
      <c r="K119">
        <v>8.8715980982115568</v>
      </c>
      <c r="L119">
        <v>3.5727573928086591</v>
      </c>
      <c r="M119">
        <v>3.068535782197142</v>
      </c>
      <c r="N119">
        <v>6.6487829983021189</v>
      </c>
      <c r="O119">
        <v>0.52489711940213379</v>
      </c>
      <c r="P119">
        <v>0.49898443828765132</v>
      </c>
      <c r="Q119">
        <v>0</v>
      </c>
      <c r="R119">
        <v>10.45758123383378</v>
      </c>
      <c r="S119">
        <v>8.3520001776807984</v>
      </c>
      <c r="T119">
        <v>9.1143170577379315</v>
      </c>
      <c r="U119">
        <v>11.24064869241162</v>
      </c>
      <c r="V119">
        <v>10.0721191480385</v>
      </c>
      <c r="W119" t="s">
        <v>147</v>
      </c>
      <c r="X119" t="s">
        <v>148</v>
      </c>
      <c r="Y119" t="s">
        <v>149</v>
      </c>
      <c r="Z119" t="s">
        <v>150</v>
      </c>
      <c r="AA119" t="s">
        <v>151</v>
      </c>
      <c r="AB119" t="s">
        <v>152</v>
      </c>
      <c r="AC119" t="s">
        <v>153</v>
      </c>
      <c r="AD119" t="s">
        <v>154</v>
      </c>
      <c r="AE119" t="s">
        <v>155</v>
      </c>
      <c r="AF119" t="s">
        <v>156</v>
      </c>
      <c r="AG119" t="s">
        <v>157</v>
      </c>
      <c r="AH119" t="s">
        <v>158</v>
      </c>
      <c r="AI119" t="s">
        <v>159</v>
      </c>
      <c r="AJ119" t="s">
        <v>160</v>
      </c>
      <c r="AK119" t="s">
        <v>332</v>
      </c>
      <c r="AL119" t="s">
        <v>333</v>
      </c>
      <c r="AM119" t="s">
        <v>161</v>
      </c>
      <c r="AN119" t="s">
        <v>162</v>
      </c>
      <c r="AO119" t="s">
        <v>163</v>
      </c>
      <c r="AP119" t="s">
        <v>164</v>
      </c>
      <c r="AQ119" t="s">
        <v>165</v>
      </c>
      <c r="AR119" t="s">
        <v>166</v>
      </c>
      <c r="AS119" t="s">
        <v>167</v>
      </c>
      <c r="AT119" t="s">
        <v>334</v>
      </c>
      <c r="AU119" t="s">
        <v>335</v>
      </c>
      <c r="AV119" t="s">
        <v>336</v>
      </c>
      <c r="AW119" t="s">
        <v>198</v>
      </c>
      <c r="AX119" t="s">
        <v>198</v>
      </c>
      <c r="AY119" t="s">
        <v>198</v>
      </c>
      <c r="AZ119" t="s">
        <v>198</v>
      </c>
      <c r="BA119" t="s">
        <v>198</v>
      </c>
      <c r="BB119">
        <v>19.18762345580156</v>
      </c>
      <c r="BC119">
        <v>0</v>
      </c>
      <c r="BD119">
        <v>6.4733847640603139</v>
      </c>
      <c r="BE119">
        <v>23.49832026395865</v>
      </c>
      <c r="BF119">
        <v>11.02677592207916</v>
      </c>
      <c r="BG119">
        <v>13.605666770750339</v>
      </c>
      <c r="BH119">
        <v>13.1588532803975</v>
      </c>
      <c r="BI119">
        <v>2.867006416662075</v>
      </c>
      <c r="BJ119">
        <v>9.2647755086700716</v>
      </c>
      <c r="BK119">
        <v>7.6925925775922961</v>
      </c>
      <c r="BL119">
        <v>12.0455149829804</v>
      </c>
      <c r="BM119">
        <v>3.9515607674097342</v>
      </c>
      <c r="BN119">
        <v>0.25819244180345258</v>
      </c>
      <c r="BO119">
        <v>1.8420966948928621</v>
      </c>
      <c r="BP119">
        <v>0</v>
      </c>
      <c r="BQ119">
        <v>0</v>
      </c>
      <c r="BR119">
        <v>2.6681084918812701</v>
      </c>
      <c r="BS119">
        <v>11.72628715536594</v>
      </c>
      <c r="BT119">
        <v>19.826010006527071</v>
      </c>
      <c r="BU119">
        <v>7.6396292223291198</v>
      </c>
      <c r="BV119">
        <v>6.0656130047270311</v>
      </c>
      <c r="BW119">
        <v>0.26028153321282782</v>
      </c>
      <c r="BX119">
        <v>10.61335857350884</v>
      </c>
      <c r="BY119">
        <v>0</v>
      </c>
      <c r="BZ119">
        <v>0</v>
      </c>
      <c r="CA119">
        <v>0</v>
      </c>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row>
    <row r="120">
      <c r="A120" t="s">
        <v>600</v>
      </c>
      <c r="B120">
        <v>2008</v>
      </c>
      <c r="C120" t="s">
        <v>605</v>
      </c>
      <c r="D120">
        <v>71</v>
      </c>
      <c r="E120" t="s">
        <v>169</v>
      </c>
      <c r="F120" t="s">
        <v>178</v>
      </c>
      <c r="G120" t="s">
        <v>198</v>
      </c>
      <c r="H120">
        <v>20.610666910393501</v>
      </c>
      <c r="I120">
        <v>17.001511007515361</v>
      </c>
      <c r="J120">
        <v>17.50592998183064</v>
      </c>
      <c r="K120">
        <v>10.65953674844704</v>
      </c>
      <c r="L120">
        <v>2.254988849040894</v>
      </c>
      <c r="M120">
        <v>4.7662779959538923</v>
      </c>
      <c r="N120">
        <v>1.9391890251706261</v>
      </c>
      <c r="O120">
        <v>0.68448513787434007</v>
      </c>
      <c r="P120">
        <v>3.1629813204803869</v>
      </c>
      <c r="Q120">
        <v>0.22080708470234231</v>
      </c>
      <c r="R120">
        <v>22.189029527268598</v>
      </c>
      <c r="S120">
        <v>16.33033197805543</v>
      </c>
      <c r="T120">
        <v>18.498381048032819</v>
      </c>
      <c r="U120">
        <v>17.74307161717644</v>
      </c>
      <c r="V120">
        <v>9.2924303449103576</v>
      </c>
      <c r="W120" t="s">
        <v>147</v>
      </c>
      <c r="X120" t="s">
        <v>148</v>
      </c>
      <c r="Y120" t="s">
        <v>149</v>
      </c>
      <c r="Z120" t="s">
        <v>150</v>
      </c>
      <c r="AA120" t="s">
        <v>151</v>
      </c>
      <c r="AB120" t="s">
        <v>152</v>
      </c>
      <c r="AC120" t="s">
        <v>153</v>
      </c>
      <c r="AD120" t="s">
        <v>154</v>
      </c>
      <c r="AE120" t="s">
        <v>155</v>
      </c>
      <c r="AF120" t="s">
        <v>156</v>
      </c>
      <c r="AG120" t="s">
        <v>157</v>
      </c>
      <c r="AH120" t="s">
        <v>158</v>
      </c>
      <c r="AI120" t="s">
        <v>159</v>
      </c>
      <c r="AJ120" t="s">
        <v>160</v>
      </c>
      <c r="AK120" t="s">
        <v>332</v>
      </c>
      <c r="AL120" t="s">
        <v>333</v>
      </c>
      <c r="AM120" t="s">
        <v>161</v>
      </c>
      <c r="AN120" t="s">
        <v>162</v>
      </c>
      <c r="AO120" t="s">
        <v>163</v>
      </c>
      <c r="AP120" t="s">
        <v>164</v>
      </c>
      <c r="AQ120" t="s">
        <v>165</v>
      </c>
      <c r="AR120" t="s">
        <v>166</v>
      </c>
      <c r="AS120" t="s">
        <v>167</v>
      </c>
      <c r="AT120" t="s">
        <v>334</v>
      </c>
      <c r="AU120" t="s">
        <v>335</v>
      </c>
      <c r="AV120" t="s">
        <v>336</v>
      </c>
      <c r="AW120" t="s">
        <v>198</v>
      </c>
      <c r="AX120" t="s">
        <v>198</v>
      </c>
      <c r="AY120" t="s">
        <v>198</v>
      </c>
      <c r="AZ120" t="s">
        <v>198</v>
      </c>
      <c r="BA120" t="s">
        <v>198</v>
      </c>
      <c r="BB120">
        <v>16.54550443645433</v>
      </c>
      <c r="BC120">
        <v>0</v>
      </c>
      <c r="BD120">
        <v>19.341063742349281</v>
      </c>
      <c r="BE120">
        <v>19.645229007460561</v>
      </c>
      <c r="BF120">
        <v>26.886504229391541</v>
      </c>
      <c r="BG120">
        <v>27.397781095497749</v>
      </c>
      <c r="BH120">
        <v>9.3459084537687094</v>
      </c>
      <c r="BI120">
        <v>12.70913018693822</v>
      </c>
      <c r="BJ120">
        <v>21.431561202024071</v>
      </c>
      <c r="BK120">
        <v>13.64636311452713</v>
      </c>
      <c r="BL120">
        <v>17.46158216003117</v>
      </c>
      <c r="BM120">
        <v>19.179959933324401</v>
      </c>
      <c r="BN120">
        <v>21.4433549050684</v>
      </c>
      <c r="BO120">
        <v>5.5558488257415037</v>
      </c>
      <c r="BP120">
        <v>0</v>
      </c>
      <c r="BQ120">
        <v>0.16693905902900391</v>
      </c>
      <c r="BR120">
        <v>1.830331209019354</v>
      </c>
      <c r="BS120">
        <v>11.632324979231591</v>
      </c>
      <c r="BT120">
        <v>10.73478548116875</v>
      </c>
      <c r="BU120">
        <v>10.724322673594861</v>
      </c>
      <c r="BV120">
        <v>16.117793777095049</v>
      </c>
      <c r="BW120">
        <v>4.2847129174463312</v>
      </c>
      <c r="BX120">
        <v>22.071315248285529</v>
      </c>
      <c r="BY120">
        <v>0.58345810294152589</v>
      </c>
      <c r="BZ120">
        <v>0</v>
      </c>
      <c r="CA120">
        <v>0</v>
      </c>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row>
    <row r="121">
      <c r="A121" t="s">
        <v>600</v>
      </c>
      <c r="B121">
        <v>2008</v>
      </c>
      <c r="C121" t="s">
        <v>605</v>
      </c>
      <c r="D121">
        <v>72</v>
      </c>
      <c r="E121" t="s">
        <v>169</v>
      </c>
      <c r="F121" t="s">
        <v>179</v>
      </c>
      <c r="G121" t="s">
        <v>198</v>
      </c>
      <c r="H121">
        <v>2.657855785134112</v>
      </c>
      <c r="I121">
        <v>2.5747318746398502</v>
      </c>
      <c r="J121">
        <v>4.573359332307982</v>
      </c>
      <c r="K121">
        <v>2.9826072742443528</v>
      </c>
      <c r="L121">
        <v>1.042198516836637</v>
      </c>
      <c r="M121">
        <v>2.4730273706194179</v>
      </c>
      <c r="N121">
        <v>1.3255071517423049</v>
      </c>
      <c r="O121">
        <v>1.324035738352642</v>
      </c>
      <c r="P121">
        <v>0.82847432789449804</v>
      </c>
      <c r="Q121">
        <v>0</v>
      </c>
      <c r="R121">
        <v>3.3613646206978438</v>
      </c>
      <c r="S121">
        <v>1.73784751863274</v>
      </c>
      <c r="T121">
        <v>5.3769993308938906</v>
      </c>
      <c r="U121">
        <v>3.6700786184165981</v>
      </c>
      <c r="V121">
        <v>1.890366941690059</v>
      </c>
      <c r="W121" t="s">
        <v>147</v>
      </c>
      <c r="X121" t="s">
        <v>148</v>
      </c>
      <c r="Y121" t="s">
        <v>149</v>
      </c>
      <c r="Z121" t="s">
        <v>150</v>
      </c>
      <c r="AA121" t="s">
        <v>151</v>
      </c>
      <c r="AB121" t="s">
        <v>152</v>
      </c>
      <c r="AC121" t="s">
        <v>153</v>
      </c>
      <c r="AD121" t="s">
        <v>154</v>
      </c>
      <c r="AE121" t="s">
        <v>155</v>
      </c>
      <c r="AF121" t="s">
        <v>156</v>
      </c>
      <c r="AG121" t="s">
        <v>157</v>
      </c>
      <c r="AH121" t="s">
        <v>158</v>
      </c>
      <c r="AI121" t="s">
        <v>159</v>
      </c>
      <c r="AJ121" t="s">
        <v>160</v>
      </c>
      <c r="AK121" t="s">
        <v>332</v>
      </c>
      <c r="AL121" t="s">
        <v>333</v>
      </c>
      <c r="AM121" t="s">
        <v>161</v>
      </c>
      <c r="AN121" t="s">
        <v>162</v>
      </c>
      <c r="AO121" t="s">
        <v>163</v>
      </c>
      <c r="AP121" t="s">
        <v>164</v>
      </c>
      <c r="AQ121" t="s">
        <v>165</v>
      </c>
      <c r="AR121" t="s">
        <v>166</v>
      </c>
      <c r="AS121" t="s">
        <v>167</v>
      </c>
      <c r="AT121" t="s">
        <v>334</v>
      </c>
      <c r="AU121" t="s">
        <v>335</v>
      </c>
      <c r="AV121" t="s">
        <v>336</v>
      </c>
      <c r="AW121" t="s">
        <v>198</v>
      </c>
      <c r="AX121" t="s">
        <v>198</v>
      </c>
      <c r="AY121" t="s">
        <v>198</v>
      </c>
      <c r="AZ121" t="s">
        <v>198</v>
      </c>
      <c r="BA121" t="s">
        <v>198</v>
      </c>
      <c r="BB121">
        <v>0</v>
      </c>
      <c r="BC121">
        <v>0</v>
      </c>
      <c r="BD121">
        <v>0.92990218605861341</v>
      </c>
      <c r="BE121">
        <v>0</v>
      </c>
      <c r="BF121">
        <v>1.7281984579558309</v>
      </c>
      <c r="BG121">
        <v>0</v>
      </c>
      <c r="BH121">
        <v>0</v>
      </c>
      <c r="BI121">
        <v>0</v>
      </c>
      <c r="BJ121">
        <v>3.376599607523715</v>
      </c>
      <c r="BK121">
        <v>16.21436632456599</v>
      </c>
      <c r="BL121">
        <v>0</v>
      </c>
      <c r="BM121">
        <v>0</v>
      </c>
      <c r="BN121">
        <v>0</v>
      </c>
      <c r="BO121">
        <v>13.841807669327221</v>
      </c>
      <c r="BP121">
        <v>0.025039563645768301</v>
      </c>
      <c r="BQ121">
        <v>0.45908241232976071</v>
      </c>
      <c r="BR121">
        <v>1.2743186213552691</v>
      </c>
      <c r="BS121">
        <v>0.48722843838424268</v>
      </c>
      <c r="BT121">
        <v>0.38133332246251811</v>
      </c>
      <c r="BU121">
        <v>0.55992792399672975</v>
      </c>
      <c r="BV121">
        <v>18.15456168424134</v>
      </c>
      <c r="BW121">
        <v>0</v>
      </c>
      <c r="BX121">
        <v>1.6652740630032159</v>
      </c>
      <c r="BY121">
        <v>0</v>
      </c>
      <c r="BZ121">
        <v>0</v>
      </c>
      <c r="CA121">
        <v>0</v>
      </c>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row>
    <row r="122">
      <c r="A122" t="s">
        <v>600</v>
      </c>
      <c r="B122">
        <v>2008</v>
      </c>
      <c r="C122" t="s">
        <v>605</v>
      </c>
      <c r="D122">
        <v>73</v>
      </c>
      <c r="E122" t="s">
        <v>169</v>
      </c>
      <c r="F122" t="s">
        <v>180</v>
      </c>
      <c r="G122" t="s">
        <v>198</v>
      </c>
      <c r="H122">
        <v>3.5232837107911901</v>
      </c>
      <c r="I122">
        <v>2.2776497620184308</v>
      </c>
      <c r="J122">
        <v>1.345527146583126</v>
      </c>
      <c r="K122">
        <v>0.89852725816476076</v>
      </c>
      <c r="L122">
        <v>0.18698614003565309</v>
      </c>
      <c r="M122">
        <v>0.13163260293920759</v>
      </c>
      <c r="N122">
        <v>0.77435691750692126</v>
      </c>
      <c r="O122">
        <v>0</v>
      </c>
      <c r="P122">
        <v>0.087564971392675106</v>
      </c>
      <c r="Q122">
        <v>0.30912991858327921</v>
      </c>
      <c r="R122">
        <v>3.672770611349204</v>
      </c>
      <c r="S122">
        <v>3.0093570014783491</v>
      </c>
      <c r="T122">
        <v>1.8808987097199941</v>
      </c>
      <c r="U122">
        <v>0.86443902589482746</v>
      </c>
      <c r="V122">
        <v>0.74275774943516715</v>
      </c>
      <c r="W122" t="s">
        <v>147</v>
      </c>
      <c r="X122" t="s">
        <v>148</v>
      </c>
      <c r="Y122" t="s">
        <v>149</v>
      </c>
      <c r="Z122" t="s">
        <v>150</v>
      </c>
      <c r="AA122" t="s">
        <v>151</v>
      </c>
      <c r="AB122" t="s">
        <v>152</v>
      </c>
      <c r="AC122" t="s">
        <v>153</v>
      </c>
      <c r="AD122" t="s">
        <v>154</v>
      </c>
      <c r="AE122" t="s">
        <v>155</v>
      </c>
      <c r="AF122" t="s">
        <v>156</v>
      </c>
      <c r="AG122" t="s">
        <v>157</v>
      </c>
      <c r="AH122" t="s">
        <v>158</v>
      </c>
      <c r="AI122" t="s">
        <v>159</v>
      </c>
      <c r="AJ122" t="s">
        <v>160</v>
      </c>
      <c r="AK122" t="s">
        <v>332</v>
      </c>
      <c r="AL122" t="s">
        <v>333</v>
      </c>
      <c r="AM122" t="s">
        <v>161</v>
      </c>
      <c r="AN122" t="s">
        <v>162</v>
      </c>
      <c r="AO122" t="s">
        <v>163</v>
      </c>
      <c r="AP122" t="s">
        <v>164</v>
      </c>
      <c r="AQ122" t="s">
        <v>165</v>
      </c>
      <c r="AR122" t="s">
        <v>166</v>
      </c>
      <c r="AS122" t="s">
        <v>167</v>
      </c>
      <c r="AT122" t="s">
        <v>334</v>
      </c>
      <c r="AU122" t="s">
        <v>335</v>
      </c>
      <c r="AV122" t="s">
        <v>336</v>
      </c>
      <c r="AW122" t="s">
        <v>198</v>
      </c>
      <c r="AX122" t="s">
        <v>198</v>
      </c>
      <c r="AY122" t="s">
        <v>198</v>
      </c>
      <c r="AZ122" t="s">
        <v>198</v>
      </c>
      <c r="BA122" t="s">
        <v>198</v>
      </c>
      <c r="BB122">
        <v>0</v>
      </c>
      <c r="BC122">
        <v>0.0334493578900808</v>
      </c>
      <c r="BD122">
        <v>0</v>
      </c>
      <c r="BE122">
        <v>0</v>
      </c>
      <c r="BF122">
        <v>1.771387974206984</v>
      </c>
      <c r="BG122">
        <v>0.75306962295676161</v>
      </c>
      <c r="BH122">
        <v>0.4441061903835094</v>
      </c>
      <c r="BI122">
        <v>2.0715301358414728</v>
      </c>
      <c r="BJ122">
        <v>3.381861311975634</v>
      </c>
      <c r="BK122">
        <v>0.27118848629168513</v>
      </c>
      <c r="BL122">
        <v>0</v>
      </c>
      <c r="BM122">
        <v>0</v>
      </c>
      <c r="BN122">
        <v>6.1324258978590009</v>
      </c>
      <c r="BO122">
        <v>5.9035963455200537</v>
      </c>
      <c r="BP122">
        <v>0</v>
      </c>
      <c r="BQ122">
        <v>0</v>
      </c>
      <c r="BR122">
        <v>9.7210408505699046</v>
      </c>
      <c r="BS122">
        <v>0</v>
      </c>
      <c r="BT122">
        <v>0</v>
      </c>
      <c r="BU122">
        <v>0.47600609049179321</v>
      </c>
      <c r="BV122">
        <v>6.6696740817438336</v>
      </c>
      <c r="BW122">
        <v>0.59578565204981659</v>
      </c>
      <c r="BX122">
        <v>3.1838926552426838</v>
      </c>
      <c r="BY122">
        <v>0</v>
      </c>
      <c r="BZ122">
        <v>0</v>
      </c>
      <c r="CA122">
        <v>0</v>
      </c>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row>
    <row r="123">
      <c r="A123" t="s">
        <v>600</v>
      </c>
      <c r="B123">
        <v>2008</v>
      </c>
      <c r="C123" t="s">
        <v>605</v>
      </c>
      <c r="D123">
        <v>74</v>
      </c>
      <c r="E123" t="s">
        <v>169</v>
      </c>
      <c r="F123" t="s">
        <v>181</v>
      </c>
      <c r="G123" t="s">
        <v>198</v>
      </c>
      <c r="H123">
        <v>0.0081361627985089002</v>
      </c>
      <c r="I123">
        <v>0</v>
      </c>
      <c r="J123">
        <v>0.034584747472387399</v>
      </c>
      <c r="K123">
        <v>0.095696577735559299</v>
      </c>
      <c r="L123">
        <v>0.1248676055415677</v>
      </c>
      <c r="M123">
        <v>0</v>
      </c>
      <c r="N123">
        <v>0.13019440388900549</v>
      </c>
      <c r="O123">
        <v>0</v>
      </c>
      <c r="P123">
        <v>0</v>
      </c>
      <c r="Q123">
        <v>0</v>
      </c>
      <c r="R123">
        <v>0.010479093597678299</v>
      </c>
      <c r="S123">
        <v>0</v>
      </c>
      <c r="T123">
        <v>0</v>
      </c>
      <c r="U123">
        <v>0.0443414668022966</v>
      </c>
      <c r="V123">
        <v>0.2454834992652849</v>
      </c>
      <c r="W123" t="s">
        <v>147</v>
      </c>
      <c r="X123" t="s">
        <v>148</v>
      </c>
      <c r="Y123" t="s">
        <v>149</v>
      </c>
      <c r="Z123" t="s">
        <v>150</v>
      </c>
      <c r="AA123" t="s">
        <v>151</v>
      </c>
      <c r="AB123" t="s">
        <v>152</v>
      </c>
      <c r="AC123" t="s">
        <v>153</v>
      </c>
      <c r="AD123" t="s">
        <v>154</v>
      </c>
      <c r="AE123" t="s">
        <v>155</v>
      </c>
      <c r="AF123" t="s">
        <v>156</v>
      </c>
      <c r="AG123" t="s">
        <v>157</v>
      </c>
      <c r="AH123" t="s">
        <v>158</v>
      </c>
      <c r="AI123" t="s">
        <v>159</v>
      </c>
      <c r="AJ123" t="s">
        <v>160</v>
      </c>
      <c r="AK123" t="s">
        <v>332</v>
      </c>
      <c r="AL123" t="s">
        <v>333</v>
      </c>
      <c r="AM123" t="s">
        <v>161</v>
      </c>
      <c r="AN123" t="s">
        <v>162</v>
      </c>
      <c r="AO123" t="s">
        <v>163</v>
      </c>
      <c r="AP123" t="s">
        <v>164</v>
      </c>
      <c r="AQ123" t="s">
        <v>165</v>
      </c>
      <c r="AR123" t="s">
        <v>166</v>
      </c>
      <c r="AS123" t="s">
        <v>167</v>
      </c>
      <c r="AT123" t="s">
        <v>334</v>
      </c>
      <c r="AU123" t="s">
        <v>335</v>
      </c>
      <c r="AV123" t="s">
        <v>336</v>
      </c>
      <c r="AW123" t="s">
        <v>198</v>
      </c>
      <c r="AX123" t="s">
        <v>198</v>
      </c>
      <c r="AY123" t="s">
        <v>198</v>
      </c>
      <c r="AZ123" t="s">
        <v>198</v>
      </c>
      <c r="BA123" t="s">
        <v>198</v>
      </c>
      <c r="BB123">
        <v>0</v>
      </c>
      <c r="BC123">
        <v>0.066898715780161599</v>
      </c>
      <c r="BD123">
        <v>0</v>
      </c>
      <c r="BE123">
        <v>0</v>
      </c>
      <c r="BF123">
        <v>0</v>
      </c>
      <c r="BG123">
        <v>0</v>
      </c>
      <c r="BH123">
        <v>0.099680775574132699</v>
      </c>
      <c r="BI123">
        <v>0.12869992565568361</v>
      </c>
      <c r="BJ123">
        <v>0</v>
      </c>
      <c r="BK123">
        <v>0.51089123631869449</v>
      </c>
      <c r="BL123">
        <v>0</v>
      </c>
      <c r="BM123">
        <v>0</v>
      </c>
      <c r="BN123">
        <v>0.17599187038090061</v>
      </c>
      <c r="BO123">
        <v>0</v>
      </c>
      <c r="BP123">
        <v>0</v>
      </c>
      <c r="BQ123">
        <v>0</v>
      </c>
      <c r="BR123">
        <v>0.1529193534119597</v>
      </c>
      <c r="BS123">
        <v>0</v>
      </c>
      <c r="BT123">
        <v>0</v>
      </c>
      <c r="BU123">
        <v>0</v>
      </c>
      <c r="BV123">
        <v>0.45766965027141637</v>
      </c>
      <c r="BW123">
        <v>0</v>
      </c>
      <c r="BX123">
        <v>0</v>
      </c>
      <c r="BY123">
        <v>0.15478478241947979</v>
      </c>
      <c r="BZ123">
        <v>0</v>
      </c>
      <c r="CA123">
        <v>0</v>
      </c>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row>
    <row r="124">
      <c r="A124" t="s">
        <v>600</v>
      </c>
      <c r="B124">
        <v>2008</v>
      </c>
      <c r="C124" t="s">
        <v>605</v>
      </c>
      <c r="D124">
        <v>75</v>
      </c>
      <c r="E124" t="s">
        <v>169</v>
      </c>
      <c r="F124" t="s">
        <v>182</v>
      </c>
      <c r="G124" t="s">
        <v>198</v>
      </c>
      <c r="H124">
        <v>0.17447593255344271</v>
      </c>
      <c r="I124">
        <v>0</v>
      </c>
      <c r="J124">
        <v>0.1863945859096667</v>
      </c>
      <c r="K124">
        <v>0.074941085366188903</v>
      </c>
      <c r="L124">
        <v>1.3947398015086701</v>
      </c>
      <c r="M124">
        <v>0</v>
      </c>
      <c r="N124">
        <v>0.69431629897017089</v>
      </c>
      <c r="O124">
        <v>1.8375262802582659</v>
      </c>
      <c r="P124">
        <v>0.98101864342386869</v>
      </c>
      <c r="Q124">
        <v>0.89393286179391496</v>
      </c>
      <c r="R124">
        <v>0.17314841951811599</v>
      </c>
      <c r="S124">
        <v>0.0508641520371702</v>
      </c>
      <c r="T124">
        <v>0.18711849584212831</v>
      </c>
      <c r="U124">
        <v>0.12896713017917161</v>
      </c>
      <c r="V124">
        <v>0.57099470656568563</v>
      </c>
      <c r="W124" t="s">
        <v>147</v>
      </c>
      <c r="X124" t="s">
        <v>148</v>
      </c>
      <c r="Y124" t="s">
        <v>149</v>
      </c>
      <c r="Z124" t="s">
        <v>150</v>
      </c>
      <c r="AA124" t="s">
        <v>151</v>
      </c>
      <c r="AB124" t="s">
        <v>152</v>
      </c>
      <c r="AC124" t="s">
        <v>153</v>
      </c>
      <c r="AD124" t="s">
        <v>154</v>
      </c>
      <c r="AE124" t="s">
        <v>155</v>
      </c>
      <c r="AF124" t="s">
        <v>156</v>
      </c>
      <c r="AG124" t="s">
        <v>157</v>
      </c>
      <c r="AH124" t="s">
        <v>158</v>
      </c>
      <c r="AI124" t="s">
        <v>159</v>
      </c>
      <c r="AJ124" t="s">
        <v>160</v>
      </c>
      <c r="AK124" t="s">
        <v>332</v>
      </c>
      <c r="AL124" t="s">
        <v>333</v>
      </c>
      <c r="AM124" t="s">
        <v>161</v>
      </c>
      <c r="AN124" t="s">
        <v>162</v>
      </c>
      <c r="AO124" t="s">
        <v>163</v>
      </c>
      <c r="AP124" t="s">
        <v>164</v>
      </c>
      <c r="AQ124" t="s">
        <v>165</v>
      </c>
      <c r="AR124" t="s">
        <v>166</v>
      </c>
      <c r="AS124" t="s">
        <v>167</v>
      </c>
      <c r="AT124" t="s">
        <v>334</v>
      </c>
      <c r="AU124" t="s">
        <v>335</v>
      </c>
      <c r="AV124" t="s">
        <v>336</v>
      </c>
      <c r="AW124" t="s">
        <v>198</v>
      </c>
      <c r="AX124" t="s">
        <v>198</v>
      </c>
      <c r="AY124" t="s">
        <v>198</v>
      </c>
      <c r="AZ124" t="s">
        <v>198</v>
      </c>
      <c r="BA124" t="s">
        <v>198</v>
      </c>
      <c r="BB124">
        <v>0.1174992319717367</v>
      </c>
      <c r="BC124">
        <v>0.70300751882678458</v>
      </c>
      <c r="BD124">
        <v>1.237151508056989</v>
      </c>
      <c r="BE124">
        <v>0</v>
      </c>
      <c r="BF124">
        <v>0</v>
      </c>
      <c r="BG124">
        <v>0.1328946393453109</v>
      </c>
      <c r="BH124">
        <v>0</v>
      </c>
      <c r="BI124">
        <v>1.5851816840139601</v>
      </c>
      <c r="BJ124">
        <v>0.96736779676490614</v>
      </c>
      <c r="BK124">
        <v>0</v>
      </c>
      <c r="BL124">
        <v>0</v>
      </c>
      <c r="BM124">
        <v>0</v>
      </c>
      <c r="BN124">
        <v>1.979159455994868</v>
      </c>
      <c r="BO124">
        <v>0.26421851752169179</v>
      </c>
      <c r="BP124">
        <v>0</v>
      </c>
      <c r="BQ124">
        <v>0</v>
      </c>
      <c r="BR124">
        <v>1.501190496605284</v>
      </c>
      <c r="BS124">
        <v>0</v>
      </c>
      <c r="BT124">
        <v>0</v>
      </c>
      <c r="BU124">
        <v>0.82643033631753759</v>
      </c>
      <c r="BV124">
        <v>0</v>
      </c>
      <c r="BW124">
        <v>0</v>
      </c>
      <c r="BX124">
        <v>0</v>
      </c>
      <c r="BY124">
        <v>0</v>
      </c>
      <c r="BZ124">
        <v>0</v>
      </c>
      <c r="CA124">
        <v>0</v>
      </c>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row>
    <row r="125">
      <c r="A125" t="s">
        <v>600</v>
      </c>
      <c r="B125">
        <v>2008</v>
      </c>
      <c r="C125" t="s">
        <v>605</v>
      </c>
      <c r="D125">
        <v>76</v>
      </c>
      <c r="E125" t="s">
        <v>169</v>
      </c>
      <c r="F125" t="s">
        <v>294</v>
      </c>
      <c r="G125" t="s">
        <v>198</v>
      </c>
      <c r="H125">
        <v>0.38871110975937773</v>
      </c>
      <c r="I125">
        <v>0.1432367377111986</v>
      </c>
      <c r="J125">
        <v>0.16279724704770579</v>
      </c>
      <c r="K125">
        <v>0.81312435268546934</v>
      </c>
      <c r="L125">
        <v>4.2794998926717076</v>
      </c>
      <c r="M125">
        <v>1.1696322527791909</v>
      </c>
      <c r="N125">
        <v>1.687993823323819</v>
      </c>
      <c r="O125">
        <v>5.8949895157997734</v>
      </c>
      <c r="P125">
        <v>3.5332892663764239</v>
      </c>
      <c r="Q125">
        <v>7.8253882920876592</v>
      </c>
      <c r="R125">
        <v>0.26745665081632758</v>
      </c>
      <c r="S125">
        <v>0.1174022363499387</v>
      </c>
      <c r="T125">
        <v>0.1109707253691388</v>
      </c>
      <c r="U125">
        <v>0.16252731322995859</v>
      </c>
      <c r="V125">
        <v>1.138733846134633</v>
      </c>
      <c r="W125" t="s">
        <v>147</v>
      </c>
      <c r="X125" t="s">
        <v>148</v>
      </c>
      <c r="Y125" t="s">
        <v>149</v>
      </c>
      <c r="Z125" t="s">
        <v>150</v>
      </c>
      <c r="AA125" t="s">
        <v>151</v>
      </c>
      <c r="AB125" t="s">
        <v>152</v>
      </c>
      <c r="AC125" t="s">
        <v>153</v>
      </c>
      <c r="AD125" t="s">
        <v>154</v>
      </c>
      <c r="AE125" t="s">
        <v>155</v>
      </c>
      <c r="AF125" t="s">
        <v>156</v>
      </c>
      <c r="AG125" t="s">
        <v>157</v>
      </c>
      <c r="AH125" t="s">
        <v>158</v>
      </c>
      <c r="AI125" t="s">
        <v>159</v>
      </c>
      <c r="AJ125" t="s">
        <v>160</v>
      </c>
      <c r="AK125" t="s">
        <v>332</v>
      </c>
      <c r="AL125" t="s">
        <v>333</v>
      </c>
      <c r="AM125" t="s">
        <v>161</v>
      </c>
      <c r="AN125" t="s">
        <v>162</v>
      </c>
      <c r="AO125" t="s">
        <v>163</v>
      </c>
      <c r="AP125" t="s">
        <v>164</v>
      </c>
      <c r="AQ125" t="s">
        <v>165</v>
      </c>
      <c r="AR125" t="s">
        <v>166</v>
      </c>
      <c r="AS125" t="s">
        <v>167</v>
      </c>
      <c r="AT125" t="s">
        <v>334</v>
      </c>
      <c r="AU125" t="s">
        <v>335</v>
      </c>
      <c r="AV125" t="s">
        <v>336</v>
      </c>
      <c r="AW125" t="s">
        <v>198</v>
      </c>
      <c r="AX125" t="s">
        <v>198</v>
      </c>
      <c r="AY125" t="s">
        <v>198</v>
      </c>
      <c r="AZ125" t="s">
        <v>198</v>
      </c>
      <c r="BA125" t="s">
        <v>198</v>
      </c>
      <c r="BB125">
        <v>0</v>
      </c>
      <c r="BC125">
        <v>9.8157980915681975</v>
      </c>
      <c r="BD125">
        <v>1.314146686496406</v>
      </c>
      <c r="BE125">
        <v>0</v>
      </c>
      <c r="BF125">
        <v>0</v>
      </c>
      <c r="BG125">
        <v>0.57587677049634722</v>
      </c>
      <c r="BH125">
        <v>0</v>
      </c>
      <c r="BI125">
        <v>0.38609977696705061</v>
      </c>
      <c r="BJ125">
        <v>0.074189808273480803</v>
      </c>
      <c r="BK125">
        <v>0.118804809485287</v>
      </c>
      <c r="BL125">
        <v>0</v>
      </c>
      <c r="BM125">
        <v>0.19627732932311029</v>
      </c>
      <c r="BN125">
        <v>0</v>
      </c>
      <c r="BO125">
        <v>1.7597409346960331</v>
      </c>
      <c r="BP125">
        <v>0</v>
      </c>
      <c r="BQ125">
        <v>0</v>
      </c>
      <c r="BR125">
        <v>5.0395034255783999</v>
      </c>
      <c r="BS125">
        <v>0</v>
      </c>
      <c r="BT125">
        <v>0</v>
      </c>
      <c r="BU125">
        <v>0.62256450805910601</v>
      </c>
      <c r="BV125">
        <v>0.28971357952116922</v>
      </c>
      <c r="BW125">
        <v>1.657726623111188</v>
      </c>
      <c r="BX125">
        <v>0</v>
      </c>
      <c r="BY125">
        <v>0</v>
      </c>
      <c r="BZ125">
        <v>0</v>
      </c>
      <c r="CA125">
        <v>0.51655399065857954</v>
      </c>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row>
    <row r="126">
      <c r="A126" t="s">
        <v>600</v>
      </c>
      <c r="B126">
        <v>2008</v>
      </c>
      <c r="C126" t="s">
        <v>605</v>
      </c>
      <c r="D126">
        <v>77</v>
      </c>
      <c r="E126" t="s">
        <v>169</v>
      </c>
      <c r="F126" t="s">
        <v>345</v>
      </c>
      <c r="G126" t="s">
        <v>198</v>
      </c>
      <c r="H126">
        <v>0</v>
      </c>
      <c r="I126">
        <v>0</v>
      </c>
      <c r="J126">
        <v>0.0095055425758441992</v>
      </c>
      <c r="K126">
        <v>0</v>
      </c>
      <c r="L126">
        <v>0.2313003474552992</v>
      </c>
      <c r="M126">
        <v>0.043651550150272299</v>
      </c>
      <c r="N126">
        <v>0</v>
      </c>
      <c r="O126">
        <v>0.14024077475644409</v>
      </c>
      <c r="P126">
        <v>0.39564418217923492</v>
      </c>
      <c r="Q126">
        <v>0.4490448479586972</v>
      </c>
      <c r="R126">
        <v>0</v>
      </c>
      <c r="S126">
        <v>0</v>
      </c>
      <c r="T126">
        <v>0</v>
      </c>
      <c r="U126">
        <v>0</v>
      </c>
      <c r="V126">
        <v>0.021478342248670901</v>
      </c>
      <c r="W126" t="s">
        <v>147</v>
      </c>
      <c r="X126" t="s">
        <v>148</v>
      </c>
      <c r="Y126" t="s">
        <v>149</v>
      </c>
      <c r="Z126" t="s">
        <v>150</v>
      </c>
      <c r="AA126" t="s">
        <v>151</v>
      </c>
      <c r="AB126" t="s">
        <v>152</v>
      </c>
      <c r="AC126" t="s">
        <v>153</v>
      </c>
      <c r="AD126" t="s">
        <v>154</v>
      </c>
      <c r="AE126" t="s">
        <v>155</v>
      </c>
      <c r="AF126" t="s">
        <v>156</v>
      </c>
      <c r="AG126" t="s">
        <v>157</v>
      </c>
      <c r="AH126" t="s">
        <v>158</v>
      </c>
      <c r="AI126" t="s">
        <v>159</v>
      </c>
      <c r="AJ126" t="s">
        <v>160</v>
      </c>
      <c r="AK126" t="s">
        <v>332</v>
      </c>
      <c r="AL126" t="s">
        <v>333</v>
      </c>
      <c r="AM126" t="s">
        <v>161</v>
      </c>
      <c r="AN126" t="s">
        <v>162</v>
      </c>
      <c r="AO126" t="s">
        <v>163</v>
      </c>
      <c r="AP126" t="s">
        <v>164</v>
      </c>
      <c r="AQ126" t="s">
        <v>165</v>
      </c>
      <c r="AR126" t="s">
        <v>166</v>
      </c>
      <c r="AS126" t="s">
        <v>167</v>
      </c>
      <c r="AT126" t="s">
        <v>334</v>
      </c>
      <c r="AU126" t="s">
        <v>335</v>
      </c>
      <c r="AV126" t="s">
        <v>336</v>
      </c>
      <c r="AW126" t="s">
        <v>198</v>
      </c>
      <c r="AX126" t="s">
        <v>198</v>
      </c>
      <c r="AY126" t="s">
        <v>198</v>
      </c>
      <c r="AZ126" t="s">
        <v>198</v>
      </c>
      <c r="BA126" t="s">
        <v>198</v>
      </c>
      <c r="BB126">
        <v>0</v>
      </c>
      <c r="BC126">
        <v>0.5837396892465071</v>
      </c>
      <c r="BD126">
        <v>0</v>
      </c>
      <c r="BE126">
        <v>0</v>
      </c>
      <c r="BF126">
        <v>0</v>
      </c>
      <c r="BG126">
        <v>0</v>
      </c>
      <c r="BH126">
        <v>0</v>
      </c>
      <c r="BI126">
        <v>0</v>
      </c>
      <c r="BJ126">
        <v>0</v>
      </c>
      <c r="BK126">
        <v>0.1545768316737558</v>
      </c>
      <c r="BL126">
        <v>0</v>
      </c>
      <c r="BM126">
        <v>0</v>
      </c>
      <c r="BN126">
        <v>0</v>
      </c>
      <c r="BO126">
        <v>0</v>
      </c>
      <c r="BP126">
        <v>0</v>
      </c>
      <c r="BQ126">
        <v>0</v>
      </c>
      <c r="BR126">
        <v>0.086967951028238497</v>
      </c>
      <c r="BS126">
        <v>0</v>
      </c>
      <c r="BT126">
        <v>0</v>
      </c>
      <c r="BU126">
        <v>0</v>
      </c>
      <c r="BV126">
        <v>0</v>
      </c>
      <c r="BW126">
        <v>0</v>
      </c>
      <c r="BX126">
        <v>0.074380390826815995</v>
      </c>
      <c r="BY126">
        <v>0</v>
      </c>
      <c r="BZ126">
        <v>0</v>
      </c>
      <c r="CA126">
        <v>0</v>
      </c>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row>
    <row r="127">
      <c r="A127" t="s">
        <v>600</v>
      </c>
      <c r="B127">
        <v>2008</v>
      </c>
      <c r="C127" t="s">
        <v>605</v>
      </c>
      <c r="D127">
        <v>122</v>
      </c>
      <c r="E127" t="s">
        <v>18</v>
      </c>
      <c r="F127" t="s">
        <v>14</v>
      </c>
      <c r="G127" t="s">
        <v>621</v>
      </c>
      <c r="H127">
        <v>4.093054976817168</v>
      </c>
      <c r="I127">
        <v>4.8388783501046486</v>
      </c>
      <c r="J127">
        <v>9.0506858275144086</v>
      </c>
      <c r="K127">
        <v>16.76921741707007</v>
      </c>
      <c r="L127">
        <v>48.430952855157877</v>
      </c>
      <c r="M127">
        <v>11.27583395594845</v>
      </c>
      <c r="N127">
        <v>27.114435769215589</v>
      </c>
      <c r="O127">
        <v>39.767041977716801</v>
      </c>
      <c r="P127">
        <v>49.314011937753733</v>
      </c>
      <c r="Q127">
        <v>76.757039789832817</v>
      </c>
      <c r="R127">
        <v>3.541175344525231</v>
      </c>
      <c r="S127">
        <v>4.6620937228849932</v>
      </c>
      <c r="T127">
        <v>7.1905611544417134</v>
      </c>
      <c r="U127">
        <v>10.268695751735381</v>
      </c>
      <c r="V127">
        <v>23.52499338568035</v>
      </c>
      <c r="W127" t="s">
        <v>147</v>
      </c>
      <c r="X127" t="s">
        <v>148</v>
      </c>
      <c r="Y127" t="s">
        <v>149</v>
      </c>
      <c r="Z127" t="s">
        <v>150</v>
      </c>
      <c r="AA127" t="s">
        <v>151</v>
      </c>
      <c r="AB127" t="s">
        <v>152</v>
      </c>
      <c r="AC127" t="s">
        <v>153</v>
      </c>
      <c r="AD127" t="s">
        <v>154</v>
      </c>
      <c r="AE127" t="s">
        <v>155</v>
      </c>
      <c r="AF127" t="s">
        <v>156</v>
      </c>
      <c r="AG127" t="s">
        <v>157</v>
      </c>
      <c r="AH127" t="s">
        <v>158</v>
      </c>
      <c r="AI127" t="s">
        <v>159</v>
      </c>
      <c r="AJ127" t="s">
        <v>160</v>
      </c>
      <c r="AK127" t="s">
        <v>332</v>
      </c>
      <c r="AL127" t="s">
        <v>333</v>
      </c>
      <c r="AM127" t="s">
        <v>161</v>
      </c>
      <c r="AN127" t="s">
        <v>162</v>
      </c>
      <c r="AO127" t="s">
        <v>163</v>
      </c>
      <c r="AP127" t="s">
        <v>164</v>
      </c>
      <c r="AQ127" t="s">
        <v>165</v>
      </c>
      <c r="AR127" t="s">
        <v>166</v>
      </c>
      <c r="AS127" t="s">
        <v>167</v>
      </c>
      <c r="AT127" t="s">
        <v>334</v>
      </c>
      <c r="AU127" t="s">
        <v>335</v>
      </c>
      <c r="AV127" t="s">
        <v>336</v>
      </c>
      <c r="AW127" t="s">
        <v>198</v>
      </c>
      <c r="AX127" t="s">
        <v>198</v>
      </c>
      <c r="AY127" t="s">
        <v>198</v>
      </c>
      <c r="AZ127" t="s">
        <v>198</v>
      </c>
      <c r="BA127" t="s">
        <v>198</v>
      </c>
      <c r="BB127">
        <v>16.73013956539311</v>
      </c>
      <c r="BC127">
        <v>37.967144178306668</v>
      </c>
      <c r="BD127">
        <v>8.041408795691936</v>
      </c>
      <c r="BE127">
        <v>29.894111611730871</v>
      </c>
      <c r="BF127">
        <v>7.1149945300692252</v>
      </c>
      <c r="BG127">
        <v>13.00267223933534</v>
      </c>
      <c r="BH127">
        <v>21.327748422923928</v>
      </c>
      <c r="BI127">
        <v>32.282106394949082</v>
      </c>
      <c r="BJ127">
        <v>8.1596981529937054</v>
      </c>
      <c r="BK127">
        <v>12.254173661151739</v>
      </c>
      <c r="BL127">
        <v>17.814911697271981</v>
      </c>
      <c r="BM127">
        <v>19.082625414285051</v>
      </c>
      <c r="BN127">
        <v>26.722259152677498</v>
      </c>
      <c r="BO127">
        <v>10.56524152409904</v>
      </c>
      <c r="BP127">
        <v>18.456739657682999</v>
      </c>
      <c r="BQ127">
        <v>34.460166530817943</v>
      </c>
      <c r="BR127">
        <v>4.7959544675887074</v>
      </c>
      <c r="BS127">
        <v>9.7027822745643171</v>
      </c>
      <c r="BT127">
        <v>19.19323982824605</v>
      </c>
      <c r="BU127">
        <v>3.442831281554033</v>
      </c>
      <c r="BV127">
        <v>7.7579222405899966</v>
      </c>
      <c r="BW127">
        <v>8.0092054048064849</v>
      </c>
      <c r="BX127">
        <v>12.94640985055997</v>
      </c>
      <c r="BY127">
        <v>52.109529215439977</v>
      </c>
      <c r="BZ127">
        <v>69.605134205405108</v>
      </c>
      <c r="CA127">
        <v>86.211836804673212</v>
      </c>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row>
    <row r="128">
      <c r="A128" t="s">
        <v>600</v>
      </c>
      <c r="B128">
        <v>2008</v>
      </c>
      <c r="C128" t="s">
        <v>605</v>
      </c>
      <c r="D128">
        <v>123</v>
      </c>
      <c r="E128" t="s">
        <v>18</v>
      </c>
      <c r="F128" t="s">
        <v>51</v>
      </c>
      <c r="G128" t="s">
        <v>198</v>
      </c>
      <c r="H128">
        <v>95.906945023182828</v>
      </c>
      <c r="I128">
        <v>95.16112164989535</v>
      </c>
      <c r="J128">
        <v>90.949314172485586</v>
      </c>
      <c r="K128">
        <v>83.230782582929919</v>
      </c>
      <c r="L128">
        <v>51.569047144842123</v>
      </c>
      <c r="M128">
        <v>88.724166044051543</v>
      </c>
      <c r="N128">
        <v>72.885564230784411</v>
      </c>
      <c r="O128">
        <v>60.232958022283199</v>
      </c>
      <c r="P128">
        <v>50.685988062246267</v>
      </c>
      <c r="Q128">
        <v>23.24296021016718</v>
      </c>
      <c r="R128">
        <v>96.458824655474771</v>
      </c>
      <c r="S128">
        <v>95.33790627711501</v>
      </c>
      <c r="T128">
        <v>92.80943884555829</v>
      </c>
      <c r="U128">
        <v>89.731304248264621</v>
      </c>
      <c r="V128">
        <v>76.475006614319653</v>
      </c>
      <c r="W128" t="s">
        <v>147</v>
      </c>
      <c r="X128" t="s">
        <v>148</v>
      </c>
      <c r="Y128" t="s">
        <v>149</v>
      </c>
      <c r="Z128" t="s">
        <v>150</v>
      </c>
      <c r="AA128" t="s">
        <v>151</v>
      </c>
      <c r="AB128" t="s">
        <v>152</v>
      </c>
      <c r="AC128" t="s">
        <v>153</v>
      </c>
      <c r="AD128" t="s">
        <v>154</v>
      </c>
      <c r="AE128" t="s">
        <v>155</v>
      </c>
      <c r="AF128" t="s">
        <v>156</v>
      </c>
      <c r="AG128" t="s">
        <v>157</v>
      </c>
      <c r="AH128" t="s">
        <v>158</v>
      </c>
      <c r="AI128" t="s">
        <v>159</v>
      </c>
      <c r="AJ128" t="s">
        <v>160</v>
      </c>
      <c r="AK128" t="s">
        <v>332</v>
      </c>
      <c r="AL128" t="s">
        <v>333</v>
      </c>
      <c r="AM128" t="s">
        <v>161</v>
      </c>
      <c r="AN128" t="s">
        <v>162</v>
      </c>
      <c r="AO128" t="s">
        <v>163</v>
      </c>
      <c r="AP128" t="s">
        <v>164</v>
      </c>
      <c r="AQ128" t="s">
        <v>165</v>
      </c>
      <c r="AR128" t="s">
        <v>166</v>
      </c>
      <c r="AS128" t="s">
        <v>167</v>
      </c>
      <c r="AT128" t="s">
        <v>334</v>
      </c>
      <c r="AU128" t="s">
        <v>335</v>
      </c>
      <c r="AV128" t="s">
        <v>336</v>
      </c>
      <c r="AW128" t="s">
        <v>198</v>
      </c>
      <c r="AX128" t="s">
        <v>198</v>
      </c>
      <c r="AY128" t="s">
        <v>198</v>
      </c>
      <c r="AZ128" t="s">
        <v>198</v>
      </c>
      <c r="BA128" t="s">
        <v>198</v>
      </c>
      <c r="BB128">
        <v>83.269860434606898</v>
      </c>
      <c r="BC128">
        <v>62.032855821693332</v>
      </c>
      <c r="BD128">
        <v>91.958591204308064</v>
      </c>
      <c r="BE128">
        <v>70.105888388269136</v>
      </c>
      <c r="BF128">
        <v>92.885005469930775</v>
      </c>
      <c r="BG128">
        <v>86.99732776066466</v>
      </c>
      <c r="BH128">
        <v>78.672251577076068</v>
      </c>
      <c r="BI128">
        <v>67.717893605050918</v>
      </c>
      <c r="BJ128">
        <v>91.840301847006288</v>
      </c>
      <c r="BK128">
        <v>87.745826338848261</v>
      </c>
      <c r="BL128">
        <v>82.185088302728019</v>
      </c>
      <c r="BM128">
        <v>80.917374585714953</v>
      </c>
      <c r="BN128">
        <v>73.277740847322491</v>
      </c>
      <c r="BO128">
        <v>89.434758475900964</v>
      </c>
      <c r="BP128">
        <v>81.543260342316998</v>
      </c>
      <c r="BQ128">
        <v>65.539833469182057</v>
      </c>
      <c r="BR128">
        <v>95.2040455324113</v>
      </c>
      <c r="BS128">
        <v>90.297217725435686</v>
      </c>
      <c r="BT128">
        <v>80.80676017175395</v>
      </c>
      <c r="BU128">
        <v>96.557168718445965</v>
      </c>
      <c r="BV128">
        <v>92.242077759410009</v>
      </c>
      <c r="BW128">
        <v>91.99079459519352</v>
      </c>
      <c r="BX128">
        <v>87.053590149440026</v>
      </c>
      <c r="BY128">
        <v>47.890470784560023</v>
      </c>
      <c r="BZ128">
        <v>30.394865794594889</v>
      </c>
      <c r="CA128">
        <v>13.78816319532679</v>
      </c>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row>
    <row r="129">
      <c r="A129" t="s">
        <v>600</v>
      </c>
      <c r="B129">
        <v>2008</v>
      </c>
      <c r="C129" t="s">
        <v>605</v>
      </c>
      <c r="D129">
        <v>124</v>
      </c>
      <c r="E129" t="s">
        <v>50</v>
      </c>
      <c r="F129" t="s">
        <v>15</v>
      </c>
      <c r="G129" t="s">
        <v>622</v>
      </c>
      <c r="H129">
        <v>3.5586949740359981</v>
      </c>
      <c r="I129">
        <v>4.183863980422216</v>
      </c>
      <c r="J129">
        <v>7.3070653789023821</v>
      </c>
      <c r="K129">
        <v>11.02477989414635</v>
      </c>
      <c r="L129">
        <v>33.363435026784529</v>
      </c>
      <c r="M129">
        <v>5.2514702125046906</v>
      </c>
      <c r="N129">
        <v>11.450965708317611</v>
      </c>
      <c r="O129">
        <v>19.633686294183999</v>
      </c>
      <c r="P129">
        <v>25.39547004204816</v>
      </c>
      <c r="Q129">
        <v>64.322631195890423</v>
      </c>
      <c r="R129">
        <v>3.0442018612822759</v>
      </c>
      <c r="S129">
        <v>4.2394095421320106</v>
      </c>
      <c r="T129">
        <v>6.0759774854492123</v>
      </c>
      <c r="U129">
        <v>8.6660272393337632</v>
      </c>
      <c r="V129">
        <v>20.403074922187269</v>
      </c>
      <c r="W129" t="s">
        <v>147</v>
      </c>
      <c r="X129" t="s">
        <v>148</v>
      </c>
      <c r="Y129" t="s">
        <v>149</v>
      </c>
      <c r="Z129" t="s">
        <v>150</v>
      </c>
      <c r="AA129" t="s">
        <v>151</v>
      </c>
      <c r="AB129" t="s">
        <v>152</v>
      </c>
      <c r="AC129" t="s">
        <v>153</v>
      </c>
      <c r="AD129" t="s">
        <v>154</v>
      </c>
      <c r="AE129" t="s">
        <v>155</v>
      </c>
      <c r="AF129" t="s">
        <v>156</v>
      </c>
      <c r="AG129" t="s">
        <v>157</v>
      </c>
      <c r="AH129" t="s">
        <v>158</v>
      </c>
      <c r="AI129" t="s">
        <v>159</v>
      </c>
      <c r="AJ129" t="s">
        <v>160</v>
      </c>
      <c r="AK129" t="s">
        <v>332</v>
      </c>
      <c r="AL129" t="s">
        <v>333</v>
      </c>
      <c r="AM129" t="s">
        <v>161</v>
      </c>
      <c r="AN129" t="s">
        <v>162</v>
      </c>
      <c r="AO129" t="s">
        <v>163</v>
      </c>
      <c r="AP129" t="s">
        <v>164</v>
      </c>
      <c r="AQ129" t="s">
        <v>165</v>
      </c>
      <c r="AR129" t="s">
        <v>166</v>
      </c>
      <c r="AS129" t="s">
        <v>167</v>
      </c>
      <c r="AT129" t="s">
        <v>334</v>
      </c>
      <c r="AU129" t="s">
        <v>335</v>
      </c>
      <c r="AV129" t="s">
        <v>336</v>
      </c>
      <c r="AW129" t="s">
        <v>198</v>
      </c>
      <c r="AX129" t="s">
        <v>198</v>
      </c>
      <c r="AY129" t="s">
        <v>198</v>
      </c>
      <c r="AZ129" t="s">
        <v>198</v>
      </c>
      <c r="BA129" t="s">
        <v>198</v>
      </c>
      <c r="BB129">
        <v>8.1532608318058788</v>
      </c>
      <c r="BC129">
        <v>22.177161403646469</v>
      </c>
      <c r="BD129">
        <v>6.0009690494090746</v>
      </c>
      <c r="BE129">
        <v>25.647034466445039</v>
      </c>
      <c r="BF129">
        <v>5.9343061360810614</v>
      </c>
      <c r="BG129">
        <v>8.2902438443593276</v>
      </c>
      <c r="BH129">
        <v>14.53907663924597</v>
      </c>
      <c r="BI129">
        <v>26.286084513443971</v>
      </c>
      <c r="BJ129">
        <v>7.3054827324619218</v>
      </c>
      <c r="BK129">
        <v>8.0421764240058522</v>
      </c>
      <c r="BL129">
        <v>12.59321687046841</v>
      </c>
      <c r="BM129">
        <v>13.4951848313162</v>
      </c>
      <c r="BN129">
        <v>21.15290049454044</v>
      </c>
      <c r="BO129">
        <v>6.2169833131741141</v>
      </c>
      <c r="BP129">
        <v>18.023926723929382</v>
      </c>
      <c r="BQ129">
        <v>33.084119957832819</v>
      </c>
      <c r="BR129">
        <v>4.3875857481442919</v>
      </c>
      <c r="BS129">
        <v>4.4258026640384847</v>
      </c>
      <c r="BT129">
        <v>14.908554047269201</v>
      </c>
      <c r="BU129">
        <v>2.6834601504400188</v>
      </c>
      <c r="BV129">
        <v>5.2371687686105144</v>
      </c>
      <c r="BW129">
        <v>7.3648457622077634</v>
      </c>
      <c r="BX129">
        <v>6.6158259472577727</v>
      </c>
      <c r="BY129">
        <v>46.838653292583082</v>
      </c>
      <c r="BZ129">
        <v>59.857456892283579</v>
      </c>
      <c r="CA129">
        <v>79.982929914469821</v>
      </c>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row>
    <row r="130">
      <c r="A130" t="s">
        <v>600</v>
      </c>
      <c r="B130">
        <v>2008</v>
      </c>
      <c r="C130" t="s">
        <v>605</v>
      </c>
      <c r="D130">
        <v>125</v>
      </c>
      <c r="E130" t="s">
        <v>50</v>
      </c>
      <c r="F130" t="s">
        <v>16</v>
      </c>
      <c r="G130" t="s">
        <v>623</v>
      </c>
      <c r="H130">
        <v>0.53436000278117102</v>
      </c>
      <c r="I130">
        <v>0.65501436968243132</v>
      </c>
      <c r="J130">
        <v>1.743620448612023</v>
      </c>
      <c r="K130">
        <v>5.7444375229237226</v>
      </c>
      <c r="L130">
        <v>15.06751782837329</v>
      </c>
      <c r="M130">
        <v>6.02436374344376</v>
      </c>
      <c r="N130">
        <v>15.663470060897961</v>
      </c>
      <c r="O130">
        <v>20.13335568353278</v>
      </c>
      <c r="P130">
        <v>23.918541895705651</v>
      </c>
      <c r="Q130">
        <v>12.43440859394242</v>
      </c>
      <c r="R130">
        <v>0.49697348324295421</v>
      </c>
      <c r="S130">
        <v>0.42268418075298342</v>
      </c>
      <c r="T130">
        <v>1.1145836689924971</v>
      </c>
      <c r="U130">
        <v>1.6026685124016189</v>
      </c>
      <c r="V130">
        <v>3.121918463493087</v>
      </c>
      <c r="W130" t="s">
        <v>147</v>
      </c>
      <c r="X130" t="s">
        <v>148</v>
      </c>
      <c r="Y130" t="s">
        <v>149</v>
      </c>
      <c r="Z130" t="s">
        <v>150</v>
      </c>
      <c r="AA130" t="s">
        <v>151</v>
      </c>
      <c r="AB130" t="s">
        <v>152</v>
      </c>
      <c r="AC130" t="s">
        <v>153</v>
      </c>
      <c r="AD130" t="s">
        <v>154</v>
      </c>
      <c r="AE130" t="s">
        <v>155</v>
      </c>
      <c r="AF130" t="s">
        <v>156</v>
      </c>
      <c r="AG130" t="s">
        <v>157</v>
      </c>
      <c r="AH130" t="s">
        <v>158</v>
      </c>
      <c r="AI130" t="s">
        <v>159</v>
      </c>
      <c r="AJ130" t="s">
        <v>160</v>
      </c>
      <c r="AK130" t="s">
        <v>332</v>
      </c>
      <c r="AL130" t="s">
        <v>333</v>
      </c>
      <c r="AM130" t="s">
        <v>161</v>
      </c>
      <c r="AN130" t="s">
        <v>162</v>
      </c>
      <c r="AO130" t="s">
        <v>163</v>
      </c>
      <c r="AP130" t="s">
        <v>164</v>
      </c>
      <c r="AQ130" t="s">
        <v>165</v>
      </c>
      <c r="AR130" t="s">
        <v>166</v>
      </c>
      <c r="AS130" t="s">
        <v>167</v>
      </c>
      <c r="AT130" t="s">
        <v>334</v>
      </c>
      <c r="AU130" t="s">
        <v>335</v>
      </c>
      <c r="AV130" t="s">
        <v>336</v>
      </c>
      <c r="AW130" t="s">
        <v>198</v>
      </c>
      <c r="AX130" t="s">
        <v>198</v>
      </c>
      <c r="AY130" t="s">
        <v>198</v>
      </c>
      <c r="AZ130" t="s">
        <v>198</v>
      </c>
      <c r="BA130" t="s">
        <v>198</v>
      </c>
      <c r="BB130">
        <v>8.576878733587229</v>
      </c>
      <c r="BC130">
        <v>15.789982774660221</v>
      </c>
      <c r="BD130">
        <v>2.040439746282861</v>
      </c>
      <c r="BE130">
        <v>4.2470771452858127</v>
      </c>
      <c r="BF130">
        <v>1.1806883939881641</v>
      </c>
      <c r="BG130">
        <v>4.712428394976012</v>
      </c>
      <c r="BH130">
        <v>6.7886717836779686</v>
      </c>
      <c r="BI130">
        <v>5.9960218815051203</v>
      </c>
      <c r="BJ130">
        <v>0.85421542053178345</v>
      </c>
      <c r="BK130">
        <v>4.2119972371458907</v>
      </c>
      <c r="BL130">
        <v>5.2216948268035761</v>
      </c>
      <c r="BM130">
        <v>5.587440582968858</v>
      </c>
      <c r="BN130">
        <v>5.569358658137066</v>
      </c>
      <c r="BO130">
        <v>4.3482582109249277</v>
      </c>
      <c r="BP130">
        <v>0.4328129337536189</v>
      </c>
      <c r="BQ130">
        <v>1.3760465729851239</v>
      </c>
      <c r="BR130">
        <v>0.40836871944441439</v>
      </c>
      <c r="BS130">
        <v>5.2769796105258351</v>
      </c>
      <c r="BT130">
        <v>4.2846857809768526</v>
      </c>
      <c r="BU130">
        <v>0.75937113111401378</v>
      </c>
      <c r="BV130">
        <v>2.52075347197948</v>
      </c>
      <c r="BW130">
        <v>0.64435964259872025</v>
      </c>
      <c r="BX130">
        <v>6.3305839033021929</v>
      </c>
      <c r="BY130">
        <v>5.2708759228569031</v>
      </c>
      <c r="BZ130">
        <v>9.7476773131215353</v>
      </c>
      <c r="CA130">
        <v>6.2289068902033682</v>
      </c>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row>
    <row r="131">
      <c r="A131" t="s">
        <v>600</v>
      </c>
      <c r="B131">
        <v>2008</v>
      </c>
      <c r="C131" t="s">
        <v>605</v>
      </c>
      <c r="D131">
        <v>126</v>
      </c>
      <c r="E131" t="s">
        <v>50</v>
      </c>
      <c r="F131" t="s">
        <v>22</v>
      </c>
      <c r="G131" t="s">
        <v>624</v>
      </c>
      <c r="H131">
        <v>59.985654342227527</v>
      </c>
      <c r="I131">
        <v>71.937293187809829</v>
      </c>
      <c r="J131">
        <v>74.545243751777662</v>
      </c>
      <c r="K131">
        <v>75.950774905884842</v>
      </c>
      <c r="L131">
        <v>50.908861418920758</v>
      </c>
      <c r="M131">
        <v>77.472000984736496</v>
      </c>
      <c r="N131">
        <v>68.704305020708716</v>
      </c>
      <c r="O131">
        <v>59.705781753705899</v>
      </c>
      <c r="P131">
        <v>50.685988062246203</v>
      </c>
      <c r="Q131">
        <v>23.242960210167151</v>
      </c>
      <c r="R131">
        <v>58.167104020711861</v>
      </c>
      <c r="S131">
        <v>67.655502557583134</v>
      </c>
      <c r="T131">
        <v>74.697404303627025</v>
      </c>
      <c r="U131">
        <v>76.599124012628451</v>
      </c>
      <c r="V131">
        <v>71.282650578525192</v>
      </c>
      <c r="W131" t="s">
        <v>147</v>
      </c>
      <c r="X131" t="s">
        <v>148</v>
      </c>
      <c r="Y131" t="s">
        <v>149</v>
      </c>
      <c r="Z131" t="s">
        <v>150</v>
      </c>
      <c r="AA131" t="s">
        <v>151</v>
      </c>
      <c r="AB131" t="s">
        <v>152</v>
      </c>
      <c r="AC131" t="s">
        <v>153</v>
      </c>
      <c r="AD131" t="s">
        <v>154</v>
      </c>
      <c r="AE131" t="s">
        <v>155</v>
      </c>
      <c r="AF131" t="s">
        <v>156</v>
      </c>
      <c r="AG131" t="s">
        <v>157</v>
      </c>
      <c r="AH131" t="s">
        <v>158</v>
      </c>
      <c r="AI131" t="s">
        <v>159</v>
      </c>
      <c r="AJ131" t="s">
        <v>160</v>
      </c>
      <c r="AK131" t="s">
        <v>332</v>
      </c>
      <c r="AL131" t="s">
        <v>333</v>
      </c>
      <c r="AM131" t="s">
        <v>161</v>
      </c>
      <c r="AN131" t="s">
        <v>162</v>
      </c>
      <c r="AO131" t="s">
        <v>163</v>
      </c>
      <c r="AP131" t="s">
        <v>164</v>
      </c>
      <c r="AQ131" t="s">
        <v>165</v>
      </c>
      <c r="AR131" t="s">
        <v>166</v>
      </c>
      <c r="AS131" t="s">
        <v>167</v>
      </c>
      <c r="AT131" t="s">
        <v>334</v>
      </c>
      <c r="AU131" t="s">
        <v>335</v>
      </c>
      <c r="AV131" t="s">
        <v>336</v>
      </c>
      <c r="AW131" t="s">
        <v>198</v>
      </c>
      <c r="AX131" t="s">
        <v>198</v>
      </c>
      <c r="AY131" t="s">
        <v>198</v>
      </c>
      <c r="AZ131" t="s">
        <v>198</v>
      </c>
      <c r="BA131" t="s">
        <v>198</v>
      </c>
      <c r="BB131">
        <v>47.736114288448533</v>
      </c>
      <c r="BC131">
        <v>61.99940646380324</v>
      </c>
      <c r="BD131">
        <v>71.680340187613183</v>
      </c>
      <c r="BE131">
        <v>64.97687400035025</v>
      </c>
      <c r="BF131">
        <v>76.804863369576296</v>
      </c>
      <c r="BG131">
        <v>77.743594095624772</v>
      </c>
      <c r="BH131">
        <v>77.452138950837934</v>
      </c>
      <c r="BI131">
        <v>50.259723925014057</v>
      </c>
      <c r="BJ131">
        <v>66.751312785633999</v>
      </c>
      <c r="BK131">
        <v>56.032614312598511</v>
      </c>
      <c r="BL131">
        <v>69.671183428989536</v>
      </c>
      <c r="BM131">
        <v>73.293107049692281</v>
      </c>
      <c r="BN131">
        <v>61.556705516944987</v>
      </c>
      <c r="BO131">
        <v>65.247581150822356</v>
      </c>
      <c r="BP131">
        <v>20.112263141016239</v>
      </c>
      <c r="BQ131">
        <v>14.37721418613118</v>
      </c>
      <c r="BR131">
        <v>83.766688777564056</v>
      </c>
      <c r="BS131">
        <v>84.324869137867523</v>
      </c>
      <c r="BT131">
        <v>78.033229398937166</v>
      </c>
      <c r="BU131">
        <v>69.448930710675555</v>
      </c>
      <c r="BV131">
        <v>80.645614520479228</v>
      </c>
      <c r="BW131">
        <v>56.315950511985761</v>
      </c>
      <c r="BX131">
        <v>74.239919410442056</v>
      </c>
      <c r="BY131">
        <v>11.493966246801881</v>
      </c>
      <c r="BZ131">
        <v>20.925892357639778</v>
      </c>
      <c r="CA131">
        <v>11.277617424349231</v>
      </c>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row>
    <row r="132">
      <c r="A132" t="s">
        <v>600</v>
      </c>
      <c r="B132">
        <v>2008</v>
      </c>
      <c r="C132" t="s">
        <v>605</v>
      </c>
      <c r="D132">
        <v>127</v>
      </c>
      <c r="E132" t="s">
        <v>50</v>
      </c>
      <c r="F132" t="s">
        <v>19</v>
      </c>
      <c r="G132" t="s">
        <v>625</v>
      </c>
      <c r="H132">
        <v>35.921290680955288</v>
      </c>
      <c r="I132">
        <v>23.223828462085521</v>
      </c>
      <c r="J132">
        <v>16.404070420707939</v>
      </c>
      <c r="K132">
        <v>7.2800076770450808</v>
      </c>
      <c r="L132">
        <v>0.660185725921418</v>
      </c>
      <c r="M132">
        <v>11.25216505931505</v>
      </c>
      <c r="N132">
        <v>4.1812592100757104</v>
      </c>
      <c r="O132">
        <v>0.52717626857732258</v>
      </c>
      <c r="P132">
        <v>0</v>
      </c>
      <c r="Q132">
        <v>0</v>
      </c>
      <c r="R132">
        <v>38.29172063476291</v>
      </c>
      <c r="S132">
        <v>27.68240371953187</v>
      </c>
      <c r="T132">
        <v>18.112034541931269</v>
      </c>
      <c r="U132">
        <v>13.13218023563617</v>
      </c>
      <c r="V132">
        <v>5.1923560357944591</v>
      </c>
      <c r="W132" t="s">
        <v>147</v>
      </c>
      <c r="X132" t="s">
        <v>148</v>
      </c>
      <c r="Y132" t="s">
        <v>149</v>
      </c>
      <c r="Z132" t="s">
        <v>150</v>
      </c>
      <c r="AA132" t="s">
        <v>151</v>
      </c>
      <c r="AB132" t="s">
        <v>152</v>
      </c>
      <c r="AC132" t="s">
        <v>153</v>
      </c>
      <c r="AD132" t="s">
        <v>154</v>
      </c>
      <c r="AE132" t="s">
        <v>155</v>
      </c>
      <c r="AF132" t="s">
        <v>156</v>
      </c>
      <c r="AG132" t="s">
        <v>157</v>
      </c>
      <c r="AH132" t="s">
        <v>158</v>
      </c>
      <c r="AI132" t="s">
        <v>159</v>
      </c>
      <c r="AJ132" t="s">
        <v>160</v>
      </c>
      <c r="AK132" t="s">
        <v>332</v>
      </c>
      <c r="AL132" t="s">
        <v>333</v>
      </c>
      <c r="AM132" t="s">
        <v>161</v>
      </c>
      <c r="AN132" t="s">
        <v>162</v>
      </c>
      <c r="AO132" t="s">
        <v>163</v>
      </c>
      <c r="AP132" t="s">
        <v>164</v>
      </c>
      <c r="AQ132" t="s">
        <v>165</v>
      </c>
      <c r="AR132" t="s">
        <v>166</v>
      </c>
      <c r="AS132" t="s">
        <v>167</v>
      </c>
      <c r="AT132" t="s">
        <v>334</v>
      </c>
      <c r="AU132" t="s">
        <v>335</v>
      </c>
      <c r="AV132" t="s">
        <v>336</v>
      </c>
      <c r="AW132" t="s">
        <v>198</v>
      </c>
      <c r="AX132" t="s">
        <v>198</v>
      </c>
      <c r="AY132" t="s">
        <v>198</v>
      </c>
      <c r="AZ132" t="s">
        <v>198</v>
      </c>
      <c r="BA132" t="s">
        <v>198</v>
      </c>
      <c r="BB132">
        <v>35.533746146158357</v>
      </c>
      <c r="BC132">
        <v>0.0334493578900808</v>
      </c>
      <c r="BD132">
        <v>20.278251016694892</v>
      </c>
      <c r="BE132">
        <v>5.129014387918895</v>
      </c>
      <c r="BF132">
        <v>16.080142100354479</v>
      </c>
      <c r="BG132">
        <v>9.2537336650398867</v>
      </c>
      <c r="BH132">
        <v>1.220112626238123</v>
      </c>
      <c r="BI132">
        <v>17.45816968003685</v>
      </c>
      <c r="BJ132">
        <v>25.088989061372288</v>
      </c>
      <c r="BK132">
        <v>31.713212026249739</v>
      </c>
      <c r="BL132">
        <v>12.513904873738481</v>
      </c>
      <c r="BM132">
        <v>7.6242675360226606</v>
      </c>
      <c r="BN132">
        <v>11.7210353303775</v>
      </c>
      <c r="BO132">
        <v>24.187177325078601</v>
      </c>
      <c r="BP132">
        <v>61.430997201300762</v>
      </c>
      <c r="BQ132">
        <v>51.162619283050873</v>
      </c>
      <c r="BR132">
        <v>11.43735675484724</v>
      </c>
      <c r="BS132">
        <v>5.9723485875681623</v>
      </c>
      <c r="BT132">
        <v>2.7735307728167848</v>
      </c>
      <c r="BU132">
        <v>27.10823800777041</v>
      </c>
      <c r="BV132">
        <v>11.596463238930779</v>
      </c>
      <c r="BW132">
        <v>35.674844083207759</v>
      </c>
      <c r="BX132">
        <v>12.813670738997979</v>
      </c>
      <c r="BY132">
        <v>36.396504537758148</v>
      </c>
      <c r="BZ132">
        <v>9.4689734369551122</v>
      </c>
      <c r="CA132">
        <v>2.5105457709775858</v>
      </c>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row>
    <row r="133">
      <c r="A133" t="s">
        <v>600</v>
      </c>
      <c r="B133">
        <v>2008</v>
      </c>
      <c r="C133" t="s">
        <v>605</v>
      </c>
      <c r="D133">
        <v>139</v>
      </c>
      <c r="E133" t="s">
        <v>50</v>
      </c>
      <c r="F133" t="s">
        <v>19</v>
      </c>
      <c r="G133" t="s">
        <v>198</v>
      </c>
      <c r="H133">
        <v>35.844997197485583</v>
      </c>
      <c r="I133">
        <v>23.164274115289661</v>
      </c>
      <c r="J133">
        <v>16.404070420707939</v>
      </c>
      <c r="K133">
        <v>7.2710222462021727</v>
      </c>
      <c r="L133">
        <v>0.65991258837757361</v>
      </c>
      <c r="M133">
        <v>11.25216505931505</v>
      </c>
      <c r="N133">
        <v>4.1812592100757104</v>
      </c>
      <c r="O133">
        <v>0.52717626857732258</v>
      </c>
      <c r="P133">
        <v>0</v>
      </c>
      <c r="Q133">
        <v>0</v>
      </c>
      <c r="R133">
        <v>38.187004098363339</v>
      </c>
      <c r="S133">
        <v>27.677787744497479</v>
      </c>
      <c r="T133">
        <v>18.05581458885122</v>
      </c>
      <c r="U133">
        <v>13.119803808851859</v>
      </c>
      <c r="V133">
        <v>5.1863062326106686</v>
      </c>
      <c r="W133" t="s">
        <v>147</v>
      </c>
      <c r="X133" t="s">
        <v>148</v>
      </c>
      <c r="Y133" t="s">
        <v>149</v>
      </c>
      <c r="Z133" t="s">
        <v>150</v>
      </c>
      <c r="AA133" t="s">
        <v>151</v>
      </c>
      <c r="AB133" t="s">
        <v>152</v>
      </c>
      <c r="AC133" t="s">
        <v>153</v>
      </c>
      <c r="AD133" t="s">
        <v>154</v>
      </c>
      <c r="AE133" t="s">
        <v>155</v>
      </c>
      <c r="AF133" t="s">
        <v>156</v>
      </c>
      <c r="AG133" t="s">
        <v>157</v>
      </c>
      <c r="AH133" t="s">
        <v>158</v>
      </c>
      <c r="AI133" t="s">
        <v>159</v>
      </c>
      <c r="AJ133" t="s">
        <v>160</v>
      </c>
      <c r="AK133" t="s">
        <v>332</v>
      </c>
      <c r="AL133" t="s">
        <v>333</v>
      </c>
      <c r="AM133" t="s">
        <v>161</v>
      </c>
      <c r="AN133" t="s">
        <v>162</v>
      </c>
      <c r="AO133" t="s">
        <v>163</v>
      </c>
      <c r="AP133" t="s">
        <v>164</v>
      </c>
      <c r="AQ133" t="s">
        <v>165</v>
      </c>
      <c r="AR133" t="s">
        <v>166</v>
      </c>
      <c r="AS133" t="s">
        <v>167</v>
      </c>
      <c r="AT133" t="s">
        <v>334</v>
      </c>
      <c r="AU133" t="s">
        <v>335</v>
      </c>
      <c r="AV133" t="s">
        <v>336</v>
      </c>
      <c r="AW133" t="s">
        <v>198</v>
      </c>
      <c r="AX133" t="s">
        <v>198</v>
      </c>
      <c r="AY133" t="s">
        <v>198</v>
      </c>
      <c r="AZ133" t="s">
        <v>198</v>
      </c>
      <c r="BA133" t="s">
        <v>198</v>
      </c>
      <c r="BB133">
        <v>35.456008142424587</v>
      </c>
      <c r="BC133">
        <v>0.0334493578900808</v>
      </c>
      <c r="BD133">
        <v>20.278251016694892</v>
      </c>
      <c r="BE133">
        <v>5.129014387918895</v>
      </c>
      <c r="BF133">
        <v>16.01865110585798</v>
      </c>
      <c r="BG133">
        <v>9.2312872063408697</v>
      </c>
      <c r="BH133">
        <v>1.220112626238123</v>
      </c>
      <c r="BI133">
        <v>17.367702333425029</v>
      </c>
      <c r="BJ133">
        <v>25.088989061372288</v>
      </c>
      <c r="BK133">
        <v>31.595607251268142</v>
      </c>
      <c r="BL133">
        <v>12.513904873738481</v>
      </c>
      <c r="BM133">
        <v>7.6242675360226606</v>
      </c>
      <c r="BN133">
        <v>11.715628081014939</v>
      </c>
      <c r="BO133">
        <v>24.187177325078601</v>
      </c>
      <c r="BP133">
        <v>61.430997201300762</v>
      </c>
      <c r="BQ133">
        <v>51.053151011346962</v>
      </c>
      <c r="BR133">
        <v>11.43735675484724</v>
      </c>
      <c r="BS133">
        <v>5.9723485875681623</v>
      </c>
      <c r="BT133">
        <v>2.7735307728167848</v>
      </c>
      <c r="BU133">
        <v>26.975424737750039</v>
      </c>
      <c r="BV133">
        <v>11.596463238930779</v>
      </c>
      <c r="BW133">
        <v>35.599093983055639</v>
      </c>
      <c r="BX133">
        <v>12.813670738997979</v>
      </c>
      <c r="BY133">
        <v>36.396504537758148</v>
      </c>
      <c r="BZ133">
        <v>9.4689734369551122</v>
      </c>
      <c r="CA133">
        <v>2.5105457709775858</v>
      </c>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row>
    <row r="134">
      <c r="A134" t="s">
        <v>600</v>
      </c>
      <c r="B134">
        <v>2008</v>
      </c>
      <c r="C134" t="s">
        <v>605</v>
      </c>
      <c r="D134">
        <v>153</v>
      </c>
      <c r="E134" t="s">
        <v>62</v>
      </c>
      <c r="F134" t="s">
        <v>346</v>
      </c>
      <c r="G134" t="s">
        <v>198</v>
      </c>
      <c r="H134">
        <v>0</v>
      </c>
      <c r="I134">
        <v>0.1231899617244375</v>
      </c>
      <c r="J134">
        <v>0.014575836365632601</v>
      </c>
      <c r="K134">
        <v>1.066187634155896</v>
      </c>
      <c r="L134">
        <v>20.28100203046009</v>
      </c>
      <c r="M134">
        <v>0.0027017223034060001</v>
      </c>
      <c r="N134">
        <v>5.0148436679109318</v>
      </c>
      <c r="O134">
        <v>9.8490121742398351</v>
      </c>
      <c r="P134">
        <v>22.246257059202531</v>
      </c>
      <c r="Q134">
        <v>46.647909059970438</v>
      </c>
      <c r="R134">
        <v>0</v>
      </c>
      <c r="S134">
        <v>0.15625760934581809</v>
      </c>
      <c r="T134">
        <v>0</v>
      </c>
      <c r="U134">
        <v>0.018705461365984399</v>
      </c>
      <c r="V134">
        <v>3.982447562299551</v>
      </c>
      <c r="W134" t="s">
        <v>147</v>
      </c>
      <c r="X134" t="s">
        <v>148</v>
      </c>
      <c r="Y134" t="s">
        <v>149</v>
      </c>
      <c r="Z134" t="s">
        <v>150</v>
      </c>
      <c r="AA134" t="s">
        <v>151</v>
      </c>
      <c r="AB134" t="s">
        <v>152</v>
      </c>
      <c r="AC134" t="s">
        <v>153</v>
      </c>
      <c r="AD134" t="s">
        <v>154</v>
      </c>
      <c r="AE134" t="s">
        <v>155</v>
      </c>
      <c r="AF134" t="s">
        <v>156</v>
      </c>
      <c r="AG134" t="s">
        <v>157</v>
      </c>
      <c r="AH134" t="s">
        <v>158</v>
      </c>
      <c r="AI134" t="s">
        <v>159</v>
      </c>
      <c r="AJ134" t="s">
        <v>160</v>
      </c>
      <c r="AK134" t="s">
        <v>332</v>
      </c>
      <c r="AL134" t="s">
        <v>333</v>
      </c>
      <c r="AM134" t="s">
        <v>161</v>
      </c>
      <c r="AN134" t="s">
        <v>162</v>
      </c>
      <c r="AO134" t="s">
        <v>163</v>
      </c>
      <c r="AP134" t="s">
        <v>164</v>
      </c>
      <c r="AQ134" t="s">
        <v>165</v>
      </c>
      <c r="AR134" t="s">
        <v>166</v>
      </c>
      <c r="AS134" t="s">
        <v>167</v>
      </c>
      <c r="AT134" t="s">
        <v>334</v>
      </c>
      <c r="AU134" t="s">
        <v>335</v>
      </c>
      <c r="AV134" t="s">
        <v>336</v>
      </c>
      <c r="AW134" t="s">
        <v>198</v>
      </c>
      <c r="AX134" t="s">
        <v>198</v>
      </c>
      <c r="AY134" t="s">
        <v>198</v>
      </c>
      <c r="AZ134" t="s">
        <v>198</v>
      </c>
      <c r="BA134" t="s">
        <v>198</v>
      </c>
      <c r="BB134">
        <v>4.3596897747606489</v>
      </c>
      <c r="BC134">
        <v>22.042693878475461</v>
      </c>
      <c r="BD134">
        <v>1.9222741643410779</v>
      </c>
      <c r="BE134">
        <v>1.690402076365946</v>
      </c>
      <c r="BF134">
        <v>1.1970878646985039</v>
      </c>
      <c r="BG134">
        <v>0.75108086073354741</v>
      </c>
      <c r="BH134">
        <v>6.6359438455396909</v>
      </c>
      <c r="BI134">
        <v>3.4715717064714662</v>
      </c>
      <c r="BJ134">
        <v>3.1484755063919301</v>
      </c>
      <c r="BK134">
        <v>4.0793232310852554</v>
      </c>
      <c r="BL134">
        <v>2.0509392523028001</v>
      </c>
      <c r="BM134">
        <v>6.4954822989120666</v>
      </c>
      <c r="BN134">
        <v>0.29392225769901781</v>
      </c>
      <c r="BO134">
        <v>6.8500472108900308</v>
      </c>
      <c r="BP134">
        <v>3.5818121408362109</v>
      </c>
      <c r="BQ134">
        <v>2.9061028261354802</v>
      </c>
      <c r="BR134">
        <v>0.74606613586541526</v>
      </c>
      <c r="BS134">
        <v>1.508801471019434</v>
      </c>
      <c r="BT134">
        <v>1.790936383750805</v>
      </c>
      <c r="BU134">
        <v>0.60792790041542988</v>
      </c>
      <c r="BV134">
        <v>0.52571820195085539</v>
      </c>
      <c r="BW134">
        <v>3.7241298497291591</v>
      </c>
      <c r="BX134">
        <v>1.2130619865574139</v>
      </c>
      <c r="BY134">
        <v>2.6426708286189582</v>
      </c>
      <c r="BZ134">
        <v>5.774378397916748</v>
      </c>
      <c r="CA134">
        <v>21.884525553349111</v>
      </c>
      <c r="CB134"/>
      <c r="CC134"/>
      <c r="CD134"/>
      <c r="CE134"/>
      <c r="CF134"/>
      <c r="CG134">
        <v>0</v>
      </c>
      <c r="CH134">
        <v>10.834726</v>
      </c>
      <c r="CI134">
        <v>1.2872650000000001</v>
      </c>
      <c r="CJ134">
        <v>93.901178000000016</v>
      </c>
      <c r="CK134">
        <v>1787.4230149999989</v>
      </c>
      <c r="CL134">
        <v>0.051957999999999997</v>
      </c>
      <c r="CM134">
        <v>96.655790999999994</v>
      </c>
      <c r="CN134">
        <v>190.04021900000001</v>
      </c>
      <c r="CO134">
        <v>428.75625499999978</v>
      </c>
      <c r="CP134">
        <v>891.33942100000002</v>
      </c>
      <c r="CQ134">
        <v>0</v>
      </c>
      <c r="CR134">
        <v>10.834726</v>
      </c>
      <c r="CS134">
        <v>0</v>
      </c>
      <c r="CT134">
        <v>1.2872650000000001</v>
      </c>
      <c r="CU134">
        <v>274.48054899999988</v>
      </c>
      <c r="CV134">
        <v>74.230516000000009</v>
      </c>
      <c r="CW134">
        <v>611.94196999999997</v>
      </c>
      <c r="CX134">
        <v>34.805802</v>
      </c>
      <c r="CY134">
        <v>33.864033999999997</v>
      </c>
      <c r="CZ134">
        <v>30.545859</v>
      </c>
      <c r="DA134">
        <v>14.272487999999999</v>
      </c>
      <c r="DB134">
        <v>119.90048</v>
      </c>
      <c r="DC134">
        <v>37.214019999999998</v>
      </c>
      <c r="DD134">
        <v>40.883857999999996</v>
      </c>
      <c r="DE134">
        <v>71.147122999999993</v>
      </c>
      <c r="DF134">
        <v>56.705390000000001</v>
      </c>
      <c r="DG134">
        <v>136.49157099999999</v>
      </c>
      <c r="DH134">
        <v>4.1958320000000002</v>
      </c>
      <c r="DI134">
        <v>273.65342900000002</v>
      </c>
      <c r="DJ134">
        <v>8.708361</v>
      </c>
      <c r="DK134">
        <v>6.4956119999999986</v>
      </c>
      <c r="DL134">
        <v>7.2016079999999993</v>
      </c>
      <c r="DM134">
        <v>24.502924</v>
      </c>
      <c r="DN134">
        <v>29.869767</v>
      </c>
      <c r="DO134">
        <v>23.509961000000001</v>
      </c>
      <c r="DP134">
        <v>5.6708780000000001</v>
      </c>
      <c r="DQ134">
        <v>95.753409999999988</v>
      </c>
      <c r="DR134">
        <v>24.170076000000002</v>
      </c>
      <c r="DS134">
        <v>5.2589710000000007</v>
      </c>
      <c r="DT134">
        <v>7.8926899999999991</v>
      </c>
      <c r="DU134">
        <v>114.55955400000001</v>
      </c>
      <c r="DV134"/>
      <c r="DW134"/>
      <c r="DX134"/>
      <c r="DY134"/>
      <c r="DZ134"/>
    </row>
    <row r="135">
      <c r="A135" t="s">
        <v>600</v>
      </c>
      <c r="B135">
        <v>2008</v>
      </c>
      <c r="C135" t="s">
        <v>605</v>
      </c>
      <c r="D135">
        <v>154</v>
      </c>
      <c r="E135" t="s">
        <v>62</v>
      </c>
      <c r="F135" t="s">
        <v>347</v>
      </c>
      <c r="G135" t="s">
        <v>198</v>
      </c>
      <c r="H135">
        <v>0.1850236209372455</v>
      </c>
      <c r="I135">
        <v>0.048785277158814998</v>
      </c>
      <c r="J135">
        <v>0.56693462670883721</v>
      </c>
      <c r="K135">
        <v>3.621543684108389</v>
      </c>
      <c r="L135">
        <v>14.783630482161451</v>
      </c>
      <c r="M135">
        <v>1.825088709339532</v>
      </c>
      <c r="N135">
        <v>5.692504938563669</v>
      </c>
      <c r="O135">
        <v>16.681528721152031</v>
      </c>
      <c r="P135">
        <v>13.39724330230645</v>
      </c>
      <c r="Q135">
        <v>19.625889628535639</v>
      </c>
      <c r="R135">
        <v>0</v>
      </c>
      <c r="S135">
        <v>0.29420469521265391</v>
      </c>
      <c r="T135">
        <v>0.49030505155214871</v>
      </c>
      <c r="U135">
        <v>0.90070579302996678</v>
      </c>
      <c r="V135">
        <v>6.9127516747557856</v>
      </c>
      <c r="W135" t="s">
        <v>147</v>
      </c>
      <c r="X135" t="s">
        <v>148</v>
      </c>
      <c r="Y135" t="s">
        <v>149</v>
      </c>
      <c r="Z135" t="s">
        <v>150</v>
      </c>
      <c r="AA135" t="s">
        <v>151</v>
      </c>
      <c r="AB135" t="s">
        <v>152</v>
      </c>
      <c r="AC135" t="s">
        <v>153</v>
      </c>
      <c r="AD135" t="s">
        <v>154</v>
      </c>
      <c r="AE135" t="s">
        <v>155</v>
      </c>
      <c r="AF135" t="s">
        <v>156</v>
      </c>
      <c r="AG135" t="s">
        <v>157</v>
      </c>
      <c r="AH135" t="s">
        <v>158</v>
      </c>
      <c r="AI135" t="s">
        <v>159</v>
      </c>
      <c r="AJ135" t="s">
        <v>160</v>
      </c>
      <c r="AK135" t="s">
        <v>332</v>
      </c>
      <c r="AL135" t="s">
        <v>333</v>
      </c>
      <c r="AM135" t="s">
        <v>161</v>
      </c>
      <c r="AN135" t="s">
        <v>162</v>
      </c>
      <c r="AO135" t="s">
        <v>163</v>
      </c>
      <c r="AP135" t="s">
        <v>164</v>
      </c>
      <c r="AQ135" t="s">
        <v>165</v>
      </c>
      <c r="AR135" t="s">
        <v>166</v>
      </c>
      <c r="AS135" t="s">
        <v>167</v>
      </c>
      <c r="AT135" t="s">
        <v>334</v>
      </c>
      <c r="AU135" t="s">
        <v>335</v>
      </c>
      <c r="AV135" t="s">
        <v>336</v>
      </c>
      <c r="AW135" t="s">
        <v>198</v>
      </c>
      <c r="AX135" t="s">
        <v>198</v>
      </c>
      <c r="AY135" t="s">
        <v>198</v>
      </c>
      <c r="AZ135" t="s">
        <v>198</v>
      </c>
      <c r="BA135" t="s">
        <v>198</v>
      </c>
      <c r="BB135">
        <v>5.3763216618518648</v>
      </c>
      <c r="BC135">
        <v>7.8885632010566047</v>
      </c>
      <c r="BD135">
        <v>3.9045933111807378</v>
      </c>
      <c r="BE135">
        <v>3.1365713481720099</v>
      </c>
      <c r="BF135">
        <v>1.919782503062289</v>
      </c>
      <c r="BG135">
        <v>0.83143771319337512</v>
      </c>
      <c r="BH135">
        <v>5.7555873614068416</v>
      </c>
      <c r="BI135">
        <v>1.23650845498484</v>
      </c>
      <c r="BJ135">
        <v>2.348054921463123</v>
      </c>
      <c r="BK135">
        <v>8.1748504300664901</v>
      </c>
      <c r="BL135">
        <v>5.4569187631413936</v>
      </c>
      <c r="BM135">
        <v>7.9724114815043183</v>
      </c>
      <c r="BN135">
        <v>0.84462033514485169</v>
      </c>
      <c r="BO135">
        <v>3.245246788395924</v>
      </c>
      <c r="BP135">
        <v>7.5186071293368792</v>
      </c>
      <c r="BQ135">
        <v>18.369957605945469</v>
      </c>
      <c r="BR135">
        <v>3.4534008635840632</v>
      </c>
      <c r="BS135">
        <v>4.4465287585373572</v>
      </c>
      <c r="BT135">
        <v>1.670328318727702</v>
      </c>
      <c r="BU135">
        <v>0.20762481472985089</v>
      </c>
      <c r="BV135">
        <v>1.1513968574728399</v>
      </c>
      <c r="BW135">
        <v>0.65145227205035827</v>
      </c>
      <c r="BX135">
        <v>3.8914425860181909</v>
      </c>
      <c r="BY135">
        <v>7.065868911015273</v>
      </c>
      <c r="BZ135">
        <v>2.6775629094145188</v>
      </c>
      <c r="CA135">
        <v>20.639177919573921</v>
      </c>
      <c r="CB135"/>
      <c r="CC135"/>
      <c r="CD135"/>
      <c r="CE135"/>
      <c r="CF135"/>
      <c r="CG135">
        <v>16.282333000000001</v>
      </c>
      <c r="CH135">
        <v>4.2907320000000002</v>
      </c>
      <c r="CI135">
        <v>50.068832</v>
      </c>
      <c r="CJ135">
        <v>318.9562580000001</v>
      </c>
      <c r="CK135">
        <v>1302.923856000001</v>
      </c>
      <c r="CL135">
        <v>35.099077000000001</v>
      </c>
      <c r="CM135">
        <v>109.716993</v>
      </c>
      <c r="CN135">
        <v>321.87607400000002</v>
      </c>
      <c r="CO135">
        <v>258.20756499999999</v>
      </c>
      <c r="CP135">
        <v>375.00778600000001</v>
      </c>
      <c r="CQ135">
        <v>0</v>
      </c>
      <c r="CR135">
        <v>20.399820999999999</v>
      </c>
      <c r="CS135">
        <v>33.785621999999996</v>
      </c>
      <c r="CT135">
        <v>61.984413000000004</v>
      </c>
      <c r="CU135">
        <v>476.44465999999971</v>
      </c>
      <c r="CV135">
        <v>91.540259000000006</v>
      </c>
      <c r="CW135">
        <v>218.99968000000001</v>
      </c>
      <c r="CX135">
        <v>70.698813000000001</v>
      </c>
      <c r="CY135">
        <v>62.835322000000012</v>
      </c>
      <c r="CZ135">
        <v>48.986718000000003</v>
      </c>
      <c r="DA135">
        <v>15.799477</v>
      </c>
      <c r="DB135">
        <v>103.99390099999999</v>
      </c>
      <c r="DC135">
        <v>13.254932999999999</v>
      </c>
      <c r="DD135">
        <v>30.490167</v>
      </c>
      <c r="DE135">
        <v>142.57685799999999</v>
      </c>
      <c r="DF135">
        <v>150.875608</v>
      </c>
      <c r="DG135">
        <v>167.52673899999999</v>
      </c>
      <c r="DH135">
        <v>12.057219</v>
      </c>
      <c r="DI135">
        <v>129.64478700000001</v>
      </c>
      <c r="DJ135">
        <v>18.279782000000001</v>
      </c>
      <c r="DK135">
        <v>41.059839999999987</v>
      </c>
      <c r="DL135">
        <v>33.334899</v>
      </c>
      <c r="DM135">
        <v>72.211591999999996</v>
      </c>
      <c r="DN135">
        <v>27.858229999999999</v>
      </c>
      <c r="DO135">
        <v>8.0293259999999993</v>
      </c>
      <c r="DP135">
        <v>12.420021</v>
      </c>
      <c r="DQ135">
        <v>16.749893</v>
      </c>
      <c r="DR135">
        <v>77.536403000000007</v>
      </c>
      <c r="DS135">
        <v>14.061229000000001</v>
      </c>
      <c r="DT135">
        <v>3.659818</v>
      </c>
      <c r="DU135">
        <v>108.040497</v>
      </c>
      <c r="DV135"/>
      <c r="DW135"/>
      <c r="DX135"/>
      <c r="DY135"/>
      <c r="DZ135"/>
    </row>
    <row r="136">
      <c r="A136" t="s">
        <v>600</v>
      </c>
      <c r="B136">
        <v>2008</v>
      </c>
      <c r="C136" t="s">
        <v>605</v>
      </c>
      <c r="D136">
        <v>155</v>
      </c>
      <c r="E136" t="s">
        <v>62</v>
      </c>
      <c r="F136" t="s">
        <v>348</v>
      </c>
      <c r="G136" t="s">
        <v>198</v>
      </c>
      <c r="H136">
        <v>63.893685698107532</v>
      </c>
      <c r="I136">
        <v>76.60419629903123</v>
      </c>
      <c r="J136">
        <v>83.014419116217482</v>
      </c>
      <c r="K136">
        <v>88.032261004690554</v>
      </c>
      <c r="L136">
        <v>64.27518176145675</v>
      </c>
      <c r="M136">
        <v>86.920044509042043</v>
      </c>
      <c r="N136">
        <v>85.111392183449681</v>
      </c>
      <c r="O136">
        <v>72.94228283603077</v>
      </c>
      <c r="P136">
        <v>64.356499638490988</v>
      </c>
      <c r="Q136">
        <v>33.726201311493938</v>
      </c>
      <c r="R136">
        <v>61.708279365237267</v>
      </c>
      <c r="S136">
        <v>71.867133975909624</v>
      </c>
      <c r="T136">
        <v>81.397660406516664</v>
      </c>
      <c r="U136">
        <v>85.94840850996782</v>
      </c>
      <c r="V136">
        <v>83.912444727150216</v>
      </c>
      <c r="W136" t="s">
        <v>147</v>
      </c>
      <c r="X136" t="s">
        <v>148</v>
      </c>
      <c r="Y136" t="s">
        <v>149</v>
      </c>
      <c r="Z136" t="s">
        <v>150</v>
      </c>
      <c r="AA136" t="s">
        <v>151</v>
      </c>
      <c r="AB136" t="s">
        <v>152</v>
      </c>
      <c r="AC136" t="s">
        <v>153</v>
      </c>
      <c r="AD136" t="s">
        <v>154</v>
      </c>
      <c r="AE136" t="s">
        <v>155</v>
      </c>
      <c r="AF136" t="s">
        <v>156</v>
      </c>
      <c r="AG136" t="s">
        <v>157</v>
      </c>
      <c r="AH136" t="s">
        <v>158</v>
      </c>
      <c r="AI136" t="s">
        <v>159</v>
      </c>
      <c r="AJ136" t="s">
        <v>160</v>
      </c>
      <c r="AK136" t="s">
        <v>332</v>
      </c>
      <c r="AL136" t="s">
        <v>333</v>
      </c>
      <c r="AM136" t="s">
        <v>161</v>
      </c>
      <c r="AN136" t="s">
        <v>162</v>
      </c>
      <c r="AO136" t="s">
        <v>163</v>
      </c>
      <c r="AP136" t="s">
        <v>164</v>
      </c>
      <c r="AQ136" t="s">
        <v>165</v>
      </c>
      <c r="AR136" t="s">
        <v>166</v>
      </c>
      <c r="AS136" t="s">
        <v>167</v>
      </c>
      <c r="AT136" t="s">
        <v>334</v>
      </c>
      <c r="AU136" t="s">
        <v>335</v>
      </c>
      <c r="AV136" t="s">
        <v>336</v>
      </c>
      <c r="AW136" t="s">
        <v>198</v>
      </c>
      <c r="AX136" t="s">
        <v>198</v>
      </c>
      <c r="AY136" t="s">
        <v>198</v>
      </c>
      <c r="AZ136" t="s">
        <v>198</v>
      </c>
      <c r="BA136" t="s">
        <v>198</v>
      </c>
      <c r="BB136">
        <v>54.730242417229071</v>
      </c>
      <c r="BC136">
        <v>70.03529356257792</v>
      </c>
      <c r="BD136">
        <v>73.89488150778331</v>
      </c>
      <c r="BE136">
        <v>90.04401218754316</v>
      </c>
      <c r="BF136">
        <v>80.802987531884767</v>
      </c>
      <c r="BG136">
        <v>89.163747761033164</v>
      </c>
      <c r="BH136">
        <v>86.38835616681537</v>
      </c>
      <c r="BI136">
        <v>77.833750158506803</v>
      </c>
      <c r="BJ136">
        <v>69.414480510772677</v>
      </c>
      <c r="BK136">
        <v>56.032614312598461</v>
      </c>
      <c r="BL136">
        <v>79.978237110817332</v>
      </c>
      <c r="BM136">
        <v>77.907838683560939</v>
      </c>
      <c r="BN136">
        <v>87.140422076778705</v>
      </c>
      <c r="BO136">
        <v>65.717528675635478</v>
      </c>
      <c r="BP136">
        <v>27.46858352852605</v>
      </c>
      <c r="BQ136">
        <v>27.561320284868021</v>
      </c>
      <c r="BR136">
        <v>84.363176245703357</v>
      </c>
      <c r="BS136">
        <v>88.072321182875072</v>
      </c>
      <c r="BT136">
        <v>93.7652045247047</v>
      </c>
      <c r="BU136">
        <v>72.076209277084303</v>
      </c>
      <c r="BV136">
        <v>86.726421701645535</v>
      </c>
      <c r="BW136">
        <v>59.949573795012718</v>
      </c>
      <c r="BX136">
        <v>82.081824688426451</v>
      </c>
      <c r="BY136">
        <v>53.894955722607627</v>
      </c>
      <c r="BZ136">
        <v>82.079085255713792</v>
      </c>
      <c r="CA136">
        <v>54.965750756099311</v>
      </c>
      <c r="CB136"/>
      <c r="CC136"/>
      <c r="CD136"/>
      <c r="CE136"/>
      <c r="CF136"/>
      <c r="CG136">
        <v>5622.7321779999966</v>
      </c>
      <c r="CH136">
        <v>6737.4440719999939</v>
      </c>
      <c r="CI136">
        <v>7331.4184889999997</v>
      </c>
      <c r="CJ136">
        <v>7753.1690909999979</v>
      </c>
      <c r="CK136">
        <v>5664.7565539999941</v>
      </c>
      <c r="CL136">
        <v>1671.597287000001</v>
      </c>
      <c r="CM136">
        <v>1640.4317820000001</v>
      </c>
      <c r="CN136">
        <v>1407.447484</v>
      </c>
      <c r="CO136">
        <v>1240.3548019999989</v>
      </c>
      <c r="CP136">
        <v>644.43387400000006</v>
      </c>
      <c r="CQ136">
        <v>4214.9468860000043</v>
      </c>
      <c r="CR136">
        <v>4983.1858319999983</v>
      </c>
      <c r="CS136">
        <v>5608.8971089999923</v>
      </c>
      <c r="CT136">
        <v>5914.7633899999964</v>
      </c>
      <c r="CU136">
        <v>5783.4619380000004</v>
      </c>
      <c r="CV136">
        <v>931.86771199999998</v>
      </c>
      <c r="CW136">
        <v>1944.296634</v>
      </c>
      <c r="CX136">
        <v>1337.98324</v>
      </c>
      <c r="CY136">
        <v>1803.8628400000021</v>
      </c>
      <c r="CZ136">
        <v>2061.8341699999978</v>
      </c>
      <c r="DA136">
        <v>1694.342895000003</v>
      </c>
      <c r="DB136">
        <v>1560.8940660000001</v>
      </c>
      <c r="DC136">
        <v>834.35025399999824</v>
      </c>
      <c r="DD136">
        <v>901.36694999999963</v>
      </c>
      <c r="DE136">
        <v>977.25997100000006</v>
      </c>
      <c r="DF136">
        <v>2211.2781359999999</v>
      </c>
      <c r="DG136">
        <v>1637.1014199999991</v>
      </c>
      <c r="DH136">
        <v>1243.9567330000009</v>
      </c>
      <c r="DI136">
        <v>2625.3581199999971</v>
      </c>
      <c r="DJ136">
        <v>66.783609000000041</v>
      </c>
      <c r="DK136">
        <v>61.604029000000011</v>
      </c>
      <c r="DL136">
        <v>814.33869699999991</v>
      </c>
      <c r="DM136">
        <v>1430.293801999999</v>
      </c>
      <c r="DN136">
        <v>1563.843829000002</v>
      </c>
      <c r="DO136">
        <v>2787.3517039999988</v>
      </c>
      <c r="DP136">
        <v>935.51061199999981</v>
      </c>
      <c r="DQ136">
        <v>1541.4006359999989</v>
      </c>
      <c r="DR136">
        <v>1635.467901</v>
      </c>
      <c r="DS136">
        <v>107.2521050000001</v>
      </c>
      <c r="DT136">
        <v>112.189526</v>
      </c>
      <c r="DU136">
        <v>287.73079299999989</v>
      </c>
      <c r="DV136"/>
      <c r="DW136"/>
      <c r="DX136"/>
      <c r="DY136"/>
      <c r="DZ136"/>
    </row>
    <row r="137">
      <c r="A137" t="s">
        <v>600</v>
      </c>
      <c r="B137">
        <v>2008</v>
      </c>
      <c r="C137" t="s">
        <v>605</v>
      </c>
      <c r="D137">
        <v>156</v>
      </c>
      <c r="E137" t="s">
        <v>62</v>
      </c>
      <c r="F137" t="s">
        <v>349</v>
      </c>
      <c r="G137" t="s">
        <v>198</v>
      </c>
      <c r="H137">
        <v>35.921290680955288</v>
      </c>
      <c r="I137">
        <v>23.223828462085521</v>
      </c>
      <c r="J137">
        <v>16.404070420707939</v>
      </c>
      <c r="K137">
        <v>7.2800076770450808</v>
      </c>
      <c r="L137">
        <v>0.660185725921418</v>
      </c>
      <c r="M137">
        <v>11.25216505931505</v>
      </c>
      <c r="N137">
        <v>4.1812592100757104</v>
      </c>
      <c r="O137">
        <v>0.52717626857732258</v>
      </c>
      <c r="P137">
        <v>0</v>
      </c>
      <c r="Q137">
        <v>0</v>
      </c>
      <c r="R137">
        <v>38.29172063476291</v>
      </c>
      <c r="S137">
        <v>27.68240371953187</v>
      </c>
      <c r="T137">
        <v>18.112034541931269</v>
      </c>
      <c r="U137">
        <v>13.13218023563617</v>
      </c>
      <c r="V137">
        <v>5.1923560357944591</v>
      </c>
      <c r="W137" t="s">
        <v>147</v>
      </c>
      <c r="X137" t="s">
        <v>148</v>
      </c>
      <c r="Y137" t="s">
        <v>149</v>
      </c>
      <c r="Z137" t="s">
        <v>150</v>
      </c>
      <c r="AA137" t="s">
        <v>151</v>
      </c>
      <c r="AB137" t="s">
        <v>152</v>
      </c>
      <c r="AC137" t="s">
        <v>153</v>
      </c>
      <c r="AD137" t="s">
        <v>154</v>
      </c>
      <c r="AE137" t="s">
        <v>155</v>
      </c>
      <c r="AF137" t="s">
        <v>156</v>
      </c>
      <c r="AG137" t="s">
        <v>157</v>
      </c>
      <c r="AH137" t="s">
        <v>158</v>
      </c>
      <c r="AI137" t="s">
        <v>159</v>
      </c>
      <c r="AJ137" t="s">
        <v>160</v>
      </c>
      <c r="AK137" t="s">
        <v>332</v>
      </c>
      <c r="AL137" t="s">
        <v>333</v>
      </c>
      <c r="AM137" t="s">
        <v>161</v>
      </c>
      <c r="AN137" t="s">
        <v>162</v>
      </c>
      <c r="AO137" t="s">
        <v>163</v>
      </c>
      <c r="AP137" t="s">
        <v>164</v>
      </c>
      <c r="AQ137" t="s">
        <v>165</v>
      </c>
      <c r="AR137" t="s">
        <v>166</v>
      </c>
      <c r="AS137" t="s">
        <v>167</v>
      </c>
      <c r="AT137" t="s">
        <v>334</v>
      </c>
      <c r="AU137" t="s">
        <v>335</v>
      </c>
      <c r="AV137" t="s">
        <v>336</v>
      </c>
      <c r="AW137" t="s">
        <v>198</v>
      </c>
      <c r="AX137" t="s">
        <v>198</v>
      </c>
      <c r="AY137" t="s">
        <v>198</v>
      </c>
      <c r="AZ137" t="s">
        <v>198</v>
      </c>
      <c r="BA137" t="s">
        <v>198</v>
      </c>
      <c r="BB137">
        <v>35.533746146158357</v>
      </c>
      <c r="BC137">
        <v>0.0334493578900808</v>
      </c>
      <c r="BD137">
        <v>20.278251016694892</v>
      </c>
      <c r="BE137">
        <v>5.129014387918895</v>
      </c>
      <c r="BF137">
        <v>16.080142100354479</v>
      </c>
      <c r="BG137">
        <v>9.2537336650398867</v>
      </c>
      <c r="BH137">
        <v>1.220112626238123</v>
      </c>
      <c r="BI137">
        <v>17.45816968003685</v>
      </c>
      <c r="BJ137">
        <v>25.088989061372288</v>
      </c>
      <c r="BK137">
        <v>31.713212026249739</v>
      </c>
      <c r="BL137">
        <v>12.513904873738481</v>
      </c>
      <c r="BM137">
        <v>7.6242675360226606</v>
      </c>
      <c r="BN137">
        <v>11.7210353303775</v>
      </c>
      <c r="BO137">
        <v>24.187177325078601</v>
      </c>
      <c r="BP137">
        <v>61.430997201300762</v>
      </c>
      <c r="BQ137">
        <v>51.162619283050873</v>
      </c>
      <c r="BR137">
        <v>11.43735675484724</v>
      </c>
      <c r="BS137">
        <v>5.9723485875681623</v>
      </c>
      <c r="BT137">
        <v>2.7735307728167848</v>
      </c>
      <c r="BU137">
        <v>27.10823800777041</v>
      </c>
      <c r="BV137">
        <v>11.596463238930779</v>
      </c>
      <c r="BW137">
        <v>35.674844083207759</v>
      </c>
      <c r="BX137">
        <v>12.813670738997979</v>
      </c>
      <c r="BY137">
        <v>36.396504537758148</v>
      </c>
      <c r="BZ137">
        <v>9.4689734369551122</v>
      </c>
      <c r="CA137">
        <v>2.5105457709775858</v>
      </c>
      <c r="CB137"/>
      <c r="CC137"/>
      <c r="CD137"/>
      <c r="CE137"/>
      <c r="CF137"/>
      <c r="CG137">
        <v>3161.1229619999999</v>
      </c>
      <c r="CH137">
        <v>2042.5675479999991</v>
      </c>
      <c r="CI137">
        <v>1448.725491999998</v>
      </c>
      <c r="CJ137">
        <v>641.16415799999959</v>
      </c>
      <c r="CK137">
        <v>58.184066000000023</v>
      </c>
      <c r="CL137">
        <v>216.39529400000001</v>
      </c>
      <c r="CM137">
        <v>80.589335000000005</v>
      </c>
      <c r="CN137">
        <v>10.172055</v>
      </c>
      <c r="CO137">
        <v>0</v>
      </c>
      <c r="CP137">
        <v>0</v>
      </c>
      <c r="CQ137">
        <v>2615.492933999999</v>
      </c>
      <c r="CR137">
        <v>1919.466582</v>
      </c>
      <c r="CS137">
        <v>1248.0523109999999</v>
      </c>
      <c r="CT137">
        <v>903.72515599999906</v>
      </c>
      <c r="CU137">
        <v>357.87055899999967</v>
      </c>
      <c r="CV137">
        <v>605.0174320000001</v>
      </c>
      <c r="CW137">
        <v>0.92861000000000005</v>
      </c>
      <c r="CX137">
        <v>367.16968000000003</v>
      </c>
      <c r="CY137">
        <v>102.75018</v>
      </c>
      <c r="CZ137">
        <v>410.31386900000001</v>
      </c>
      <c r="DA137">
        <v>175.84498500000009</v>
      </c>
      <c r="DB137">
        <v>22.045407999999998</v>
      </c>
      <c r="DC137">
        <v>187.1454</v>
      </c>
      <c r="DD137">
        <v>325.7877229999998</v>
      </c>
      <c r="DE137">
        <v>553.10738300000003</v>
      </c>
      <c r="DF137">
        <v>345.99067500000001</v>
      </c>
      <c r="DG137">
        <v>160.211083</v>
      </c>
      <c r="DH137">
        <v>167.321439</v>
      </c>
      <c r="DI137">
        <v>966.25670000000002</v>
      </c>
      <c r="DJ137">
        <v>149.35548799999989</v>
      </c>
      <c r="DK137">
        <v>114.356767</v>
      </c>
      <c r="DL137">
        <v>110.40222300000001</v>
      </c>
      <c r="DM137">
        <v>96.990893999999997</v>
      </c>
      <c r="DN137">
        <v>46.257766999999987</v>
      </c>
      <c r="DO137">
        <v>1048.337505</v>
      </c>
      <c r="DP137">
        <v>125.0900730000001</v>
      </c>
      <c r="DQ137">
        <v>917.25801999999999</v>
      </c>
      <c r="DR137">
        <v>255.31044499999999</v>
      </c>
      <c r="DS137">
        <v>72.42981599999996</v>
      </c>
      <c r="DT137">
        <v>12.942634999999999</v>
      </c>
      <c r="DU137">
        <v>13.142026</v>
      </c>
      <c r="DV137"/>
      <c r="DW137"/>
      <c r="DX137"/>
      <c r="DY137"/>
      <c r="DZ137"/>
    </row>
    <row r="138">
      <c r="A138" t="s">
        <v>600</v>
      </c>
      <c r="B138">
        <v>2010</v>
      </c>
      <c r="C138" t="s">
        <v>606</v>
      </c>
      <c r="D138">
        <v>16</v>
      </c>
      <c r="E138" t="s">
        <v>13</v>
      </c>
      <c r="F138" t="s">
        <v>14</v>
      </c>
      <c r="G138" t="s">
        <v>614</v>
      </c>
      <c r="H138">
        <v>28.096168170940079</v>
      </c>
      <c r="I138">
        <v>32.288754064503337</v>
      </c>
      <c r="J138">
        <v>43.69223686551225</v>
      </c>
      <c r="K138">
        <v>57.282897511853427</v>
      </c>
      <c r="L138">
        <v>85.946924240893708</v>
      </c>
      <c r="M138">
        <v>56.223316605472981</v>
      </c>
      <c r="N138">
        <v>78.653977044344487</v>
      </c>
      <c r="O138">
        <v>87.397126896121279</v>
      </c>
      <c r="P138">
        <v>92.363188077717481</v>
      </c>
      <c r="Q138">
        <v>96.595837444529465</v>
      </c>
      <c r="R138">
        <v>26.129480667674269</v>
      </c>
      <c r="S138">
        <v>32.110154534586798</v>
      </c>
      <c r="T138">
        <v>35.918922931419289</v>
      </c>
      <c r="U138">
        <v>44.869391163626659</v>
      </c>
      <c r="V138">
        <v>59.0174074880238</v>
      </c>
      <c r="W138" t="s">
        <v>147</v>
      </c>
      <c r="X138" t="s">
        <v>375</v>
      </c>
      <c r="Y138" t="s">
        <v>149</v>
      </c>
      <c r="Z138" t="s">
        <v>150</v>
      </c>
      <c r="AA138" t="s">
        <v>151</v>
      </c>
      <c r="AB138" t="s">
        <v>152</v>
      </c>
      <c r="AC138" t="s">
        <v>153</v>
      </c>
      <c r="AD138" t="s">
        <v>154</v>
      </c>
      <c r="AE138" t="s">
        <v>155</v>
      </c>
      <c r="AF138" t="s">
        <v>156</v>
      </c>
      <c r="AG138" t="s">
        <v>157</v>
      </c>
      <c r="AH138" t="s">
        <v>158</v>
      </c>
      <c r="AI138" t="s">
        <v>159</v>
      </c>
      <c r="AJ138" t="s">
        <v>160</v>
      </c>
      <c r="AK138" t="s">
        <v>277</v>
      </c>
      <c r="AL138" t="s">
        <v>278</v>
      </c>
      <c r="AM138" t="s">
        <v>161</v>
      </c>
      <c r="AN138" t="s">
        <v>162</v>
      </c>
      <c r="AO138" t="s">
        <v>163</v>
      </c>
      <c r="AP138" t="s">
        <v>164</v>
      </c>
      <c r="AQ138" t="s">
        <v>165</v>
      </c>
      <c r="AR138" t="s">
        <v>166</v>
      </c>
      <c r="AS138" t="s">
        <v>167</v>
      </c>
      <c r="AT138" t="s">
        <v>279</v>
      </c>
      <c r="AU138" t="s">
        <v>281</v>
      </c>
      <c r="AV138" t="s">
        <v>376</v>
      </c>
      <c r="AW138" t="s">
        <v>198</v>
      </c>
      <c r="AX138" t="s">
        <v>198</v>
      </c>
      <c r="AY138" t="s">
        <v>198</v>
      </c>
      <c r="AZ138" t="s">
        <v>198</v>
      </c>
      <c r="BA138" t="s">
        <v>198</v>
      </c>
      <c r="BB138">
        <v>77.54605793843659</v>
      </c>
      <c r="BC138">
        <v>94.013436324327742</v>
      </c>
      <c r="BD138">
        <v>40.398488179948217</v>
      </c>
      <c r="BE138">
        <v>42.354750746767088</v>
      </c>
      <c r="BF138">
        <v>37.611336813712967</v>
      </c>
      <c r="BG138">
        <v>43.038343816168407</v>
      </c>
      <c r="BH138">
        <v>74.234522155986738</v>
      </c>
      <c r="BI138">
        <v>25.594190574725332</v>
      </c>
      <c r="BJ138">
        <v>48.943759234442567</v>
      </c>
      <c r="BK138">
        <v>36.718751091835728</v>
      </c>
      <c r="BL138">
        <v>51.039787034816172</v>
      </c>
      <c r="BM138">
        <v>57.973442119515099</v>
      </c>
      <c r="BN138">
        <v>44.576331997366751</v>
      </c>
      <c r="BO138">
        <v>40.003460445166631</v>
      </c>
      <c r="BP138">
        <v>79.313106961722895</v>
      </c>
      <c r="BQ138">
        <v>74.815026358091544</v>
      </c>
      <c r="BR138">
        <v>58.452200713710013</v>
      </c>
      <c r="BS138">
        <v>43.366673738823039</v>
      </c>
      <c r="BT138">
        <v>52.734581055050143</v>
      </c>
      <c r="BU138">
        <v>40.891376160697682</v>
      </c>
      <c r="BV138">
        <v>41.999222510546673</v>
      </c>
      <c r="BW138">
        <v>24.436633203439481</v>
      </c>
      <c r="BX138">
        <v>39.7561034609815</v>
      </c>
      <c r="BY138">
        <v>91.385040276478776</v>
      </c>
      <c r="BZ138">
        <v>73.045854230078277</v>
      </c>
      <c r="CA138">
        <v>67.713245319285917</v>
      </c>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row>
    <row r="139">
      <c r="A139" t="s">
        <v>600</v>
      </c>
      <c r="B139">
        <v>2010</v>
      </c>
      <c r="C139" t="s">
        <v>606</v>
      </c>
      <c r="D139">
        <v>17</v>
      </c>
      <c r="E139" t="s">
        <v>13</v>
      </c>
      <c r="F139" t="s">
        <v>51</v>
      </c>
      <c r="G139" t="s">
        <v>198</v>
      </c>
      <c r="H139">
        <v>71.903831829060309</v>
      </c>
      <c r="I139">
        <v>67.711245935496706</v>
      </c>
      <c r="J139">
        <v>56.307763134487899</v>
      </c>
      <c r="K139">
        <v>42.717102488146679</v>
      </c>
      <c r="L139">
        <v>14.05307575910618</v>
      </c>
      <c r="M139">
        <v>43.776683394527097</v>
      </c>
      <c r="N139">
        <v>21.346022955655432</v>
      </c>
      <c r="O139">
        <v>12.60287310387872</v>
      </c>
      <c r="P139">
        <v>7.6368119222824484</v>
      </c>
      <c r="Q139">
        <v>3.4041625554705268</v>
      </c>
      <c r="R139">
        <v>73.870519332325813</v>
      </c>
      <c r="S139">
        <v>67.889845465413245</v>
      </c>
      <c r="T139">
        <v>64.081077068580797</v>
      </c>
      <c r="U139">
        <v>55.130608836373149</v>
      </c>
      <c r="V139">
        <v>40.982592511976037</v>
      </c>
      <c r="W139" t="s">
        <v>147</v>
      </c>
      <c r="X139" t="s">
        <v>375</v>
      </c>
      <c r="Y139" t="s">
        <v>149</v>
      </c>
      <c r="Z139" t="s">
        <v>150</v>
      </c>
      <c r="AA139" t="s">
        <v>151</v>
      </c>
      <c r="AB139" t="s">
        <v>152</v>
      </c>
      <c r="AC139" t="s">
        <v>153</v>
      </c>
      <c r="AD139" t="s">
        <v>154</v>
      </c>
      <c r="AE139" t="s">
        <v>155</v>
      </c>
      <c r="AF139" t="s">
        <v>156</v>
      </c>
      <c r="AG139" t="s">
        <v>157</v>
      </c>
      <c r="AH139" t="s">
        <v>158</v>
      </c>
      <c r="AI139" t="s">
        <v>159</v>
      </c>
      <c r="AJ139" t="s">
        <v>160</v>
      </c>
      <c r="AK139" t="s">
        <v>277</v>
      </c>
      <c r="AL139" t="s">
        <v>278</v>
      </c>
      <c r="AM139" t="s">
        <v>161</v>
      </c>
      <c r="AN139" t="s">
        <v>162</v>
      </c>
      <c r="AO139" t="s">
        <v>163</v>
      </c>
      <c r="AP139" t="s">
        <v>164</v>
      </c>
      <c r="AQ139" t="s">
        <v>165</v>
      </c>
      <c r="AR139" t="s">
        <v>166</v>
      </c>
      <c r="AS139" t="s">
        <v>167</v>
      </c>
      <c r="AT139" t="s">
        <v>279</v>
      </c>
      <c r="AU139" t="s">
        <v>281</v>
      </c>
      <c r="AV139" t="s">
        <v>376</v>
      </c>
      <c r="AW139" t="s">
        <v>198</v>
      </c>
      <c r="AX139" t="s">
        <v>198</v>
      </c>
      <c r="AY139" t="s">
        <v>198</v>
      </c>
      <c r="AZ139" t="s">
        <v>198</v>
      </c>
      <c r="BA139" t="s">
        <v>198</v>
      </c>
      <c r="BB139">
        <v>22.453942061563421</v>
      </c>
      <c r="BC139">
        <v>5.9865636756721878</v>
      </c>
      <c r="BD139">
        <v>59.601511820051691</v>
      </c>
      <c r="BE139">
        <v>57.645249253232947</v>
      </c>
      <c r="BF139">
        <v>62.388663186286948</v>
      </c>
      <c r="BG139">
        <v>56.961656183831657</v>
      </c>
      <c r="BH139">
        <v>25.765477844013098</v>
      </c>
      <c r="BI139">
        <v>74.405809425274597</v>
      </c>
      <c r="BJ139">
        <v>51.056240765557192</v>
      </c>
      <c r="BK139">
        <v>63.281248908164322</v>
      </c>
      <c r="BL139">
        <v>48.9602129651838</v>
      </c>
      <c r="BM139">
        <v>42.026557880484752</v>
      </c>
      <c r="BN139">
        <v>55.423668002633377</v>
      </c>
      <c r="BO139">
        <v>59.996539554833397</v>
      </c>
      <c r="BP139">
        <v>20.686893038277141</v>
      </c>
      <c r="BQ139">
        <v>25.1849736419084</v>
      </c>
      <c r="BR139">
        <v>41.547799286290157</v>
      </c>
      <c r="BS139">
        <v>56.633326261176919</v>
      </c>
      <c r="BT139">
        <v>47.265418944949793</v>
      </c>
      <c r="BU139">
        <v>59.10862383930229</v>
      </c>
      <c r="BV139">
        <v>58.000777489453277</v>
      </c>
      <c r="BW139">
        <v>75.563366796560487</v>
      </c>
      <c r="BX139">
        <v>60.243896539018472</v>
      </c>
      <c r="BY139">
        <v>8.6149597235211655</v>
      </c>
      <c r="BZ139">
        <v>26.954145769921659</v>
      </c>
      <c r="CA139">
        <v>32.286754680714047</v>
      </c>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row>
    <row r="140">
      <c r="A140" t="s">
        <v>600</v>
      </c>
      <c r="B140">
        <v>2010</v>
      </c>
      <c r="C140" t="s">
        <v>606</v>
      </c>
      <c r="D140">
        <v>18</v>
      </c>
      <c r="E140" t="s">
        <v>60</v>
      </c>
      <c r="F140" t="s">
        <v>15</v>
      </c>
      <c r="G140" t="s">
        <v>615</v>
      </c>
      <c r="H140">
        <v>19.409164219128549</v>
      </c>
      <c r="I140">
        <v>22.570730785500469</v>
      </c>
      <c r="J140">
        <v>31.090666893749141</v>
      </c>
      <c r="K140">
        <v>47.624083095776953</v>
      </c>
      <c r="L140">
        <v>79.971486520254444</v>
      </c>
      <c r="M140">
        <v>44.845098096864469</v>
      </c>
      <c r="N140">
        <v>69.731505592312004</v>
      </c>
      <c r="O140">
        <v>78.92807158103065</v>
      </c>
      <c r="P140">
        <v>86.86216775884543</v>
      </c>
      <c r="Q140">
        <v>92.638280869140729</v>
      </c>
      <c r="R140">
        <v>17.44160931376906</v>
      </c>
      <c r="S140">
        <v>23.604857657821729</v>
      </c>
      <c r="T140">
        <v>24.120211121141011</v>
      </c>
      <c r="U140">
        <v>33.394154310725717</v>
      </c>
      <c r="V140">
        <v>50.326418480683081</v>
      </c>
      <c r="W140" t="s">
        <v>147</v>
      </c>
      <c r="X140" t="s">
        <v>375</v>
      </c>
      <c r="Y140" t="s">
        <v>149</v>
      </c>
      <c r="Z140" t="s">
        <v>150</v>
      </c>
      <c r="AA140" t="s">
        <v>151</v>
      </c>
      <c r="AB140" t="s">
        <v>152</v>
      </c>
      <c r="AC140" t="s">
        <v>153</v>
      </c>
      <c r="AD140" t="s">
        <v>154</v>
      </c>
      <c r="AE140" t="s">
        <v>155</v>
      </c>
      <c r="AF140" t="s">
        <v>156</v>
      </c>
      <c r="AG140" t="s">
        <v>157</v>
      </c>
      <c r="AH140" t="s">
        <v>158</v>
      </c>
      <c r="AI140" t="s">
        <v>159</v>
      </c>
      <c r="AJ140" t="s">
        <v>160</v>
      </c>
      <c r="AK140" t="s">
        <v>277</v>
      </c>
      <c r="AL140" t="s">
        <v>278</v>
      </c>
      <c r="AM140" t="s">
        <v>161</v>
      </c>
      <c r="AN140" t="s">
        <v>162</v>
      </c>
      <c r="AO140" t="s">
        <v>163</v>
      </c>
      <c r="AP140" t="s">
        <v>164</v>
      </c>
      <c r="AQ140" t="s">
        <v>165</v>
      </c>
      <c r="AR140" t="s">
        <v>166</v>
      </c>
      <c r="AS140" t="s">
        <v>167</v>
      </c>
      <c r="AT140" t="s">
        <v>279</v>
      </c>
      <c r="AU140" t="s">
        <v>281</v>
      </c>
      <c r="AV140" t="s">
        <v>376</v>
      </c>
      <c r="AW140" t="s">
        <v>198</v>
      </c>
      <c r="AX140" t="s">
        <v>198</v>
      </c>
      <c r="AY140" t="s">
        <v>198</v>
      </c>
      <c r="AZ140" t="s">
        <v>198</v>
      </c>
      <c r="BA140" t="s">
        <v>198</v>
      </c>
      <c r="BB140">
        <v>61.379294344205768</v>
      </c>
      <c r="BC140">
        <v>88.350462064212024</v>
      </c>
      <c r="BD140">
        <v>15.79254254199579</v>
      </c>
      <c r="BE140">
        <v>36.963973744357638</v>
      </c>
      <c r="BF140">
        <v>30.97666431696841</v>
      </c>
      <c r="BG140">
        <v>30.315406676050412</v>
      </c>
      <c r="BH140">
        <v>63.045277197016659</v>
      </c>
      <c r="BI140">
        <v>19.930026015970348</v>
      </c>
      <c r="BJ140">
        <v>32.964174217001279</v>
      </c>
      <c r="BK140">
        <v>29.7752117082117</v>
      </c>
      <c r="BL140">
        <v>41.268672644874052</v>
      </c>
      <c r="BM140">
        <v>51.797316873816229</v>
      </c>
      <c r="BN140">
        <v>39.062634355378137</v>
      </c>
      <c r="BO140">
        <v>32.8371525948357</v>
      </c>
      <c r="BP140">
        <v>78.560477635081995</v>
      </c>
      <c r="BQ140">
        <v>74.815026358091544</v>
      </c>
      <c r="BR140">
        <v>53.772391510210447</v>
      </c>
      <c r="BS140">
        <v>34.048261981614438</v>
      </c>
      <c r="BT140">
        <v>48.634730580089737</v>
      </c>
      <c r="BU140">
        <v>27.13602125723212</v>
      </c>
      <c r="BV140">
        <v>25.373163575726942</v>
      </c>
      <c r="BW140">
        <v>21.465719961119792</v>
      </c>
      <c r="BX140">
        <v>35.525289986917507</v>
      </c>
      <c r="BY140">
        <v>79.700504199402445</v>
      </c>
      <c r="BZ140">
        <v>59.24074359824175</v>
      </c>
      <c r="CA140">
        <v>65.952166033992896</v>
      </c>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row>
    <row r="141">
      <c r="A141" t="s">
        <v>600</v>
      </c>
      <c r="B141">
        <v>2010</v>
      </c>
      <c r="C141" t="s">
        <v>606</v>
      </c>
      <c r="D141">
        <v>19</v>
      </c>
      <c r="E141" t="s">
        <v>60</v>
      </c>
      <c r="F141" t="s">
        <v>16</v>
      </c>
      <c r="G141" t="s">
        <v>616</v>
      </c>
      <c r="H141">
        <v>8.6870039518114872</v>
      </c>
      <c r="I141">
        <v>9.7180232790028693</v>
      </c>
      <c r="J141">
        <v>12.60156997176302</v>
      </c>
      <c r="K141">
        <v>9.6588144160764635</v>
      </c>
      <c r="L141">
        <v>5.9754377206393334</v>
      </c>
      <c r="M141">
        <v>11.378218508608571</v>
      </c>
      <c r="N141">
        <v>8.9224714520324806</v>
      </c>
      <c r="O141">
        <v>8.4690553150906034</v>
      </c>
      <c r="P141">
        <v>5.5010203188721327</v>
      </c>
      <c r="Q141">
        <v>3.957556575388629</v>
      </c>
      <c r="R141">
        <v>8.6878713539051962</v>
      </c>
      <c r="S141">
        <v>8.5052968767649819</v>
      </c>
      <c r="T141">
        <v>11.798711810278229</v>
      </c>
      <c r="U141">
        <v>11.475236852900959</v>
      </c>
      <c r="V141">
        <v>8.6909890073406739</v>
      </c>
      <c r="W141" t="s">
        <v>147</v>
      </c>
      <c r="X141" t="s">
        <v>375</v>
      </c>
      <c r="Y141" t="s">
        <v>149</v>
      </c>
      <c r="Z141" t="s">
        <v>150</v>
      </c>
      <c r="AA141" t="s">
        <v>151</v>
      </c>
      <c r="AB141" t="s">
        <v>152</v>
      </c>
      <c r="AC141" t="s">
        <v>153</v>
      </c>
      <c r="AD141" t="s">
        <v>154</v>
      </c>
      <c r="AE141" t="s">
        <v>155</v>
      </c>
      <c r="AF141" t="s">
        <v>156</v>
      </c>
      <c r="AG141" t="s">
        <v>157</v>
      </c>
      <c r="AH141" t="s">
        <v>158</v>
      </c>
      <c r="AI141" t="s">
        <v>159</v>
      </c>
      <c r="AJ141" t="s">
        <v>160</v>
      </c>
      <c r="AK141" t="s">
        <v>277</v>
      </c>
      <c r="AL141" t="s">
        <v>278</v>
      </c>
      <c r="AM141" t="s">
        <v>161</v>
      </c>
      <c r="AN141" t="s">
        <v>162</v>
      </c>
      <c r="AO141" t="s">
        <v>163</v>
      </c>
      <c r="AP141" t="s">
        <v>164</v>
      </c>
      <c r="AQ141" t="s">
        <v>165</v>
      </c>
      <c r="AR141" t="s">
        <v>166</v>
      </c>
      <c r="AS141" t="s">
        <v>167</v>
      </c>
      <c r="AT141" t="s">
        <v>279</v>
      </c>
      <c r="AU141" t="s">
        <v>281</v>
      </c>
      <c r="AV141" t="s">
        <v>376</v>
      </c>
      <c r="AW141" t="s">
        <v>198</v>
      </c>
      <c r="AX141" t="s">
        <v>198</v>
      </c>
      <c r="AY141" t="s">
        <v>198</v>
      </c>
      <c r="AZ141" t="s">
        <v>198</v>
      </c>
      <c r="BA141" t="s">
        <v>198</v>
      </c>
      <c r="BB141">
        <v>16.16676359423078</v>
      </c>
      <c r="BC141">
        <v>5.6629742601157362</v>
      </c>
      <c r="BD141">
        <v>24.60594563795247</v>
      </c>
      <c r="BE141">
        <v>5.3907770024094486</v>
      </c>
      <c r="BF141">
        <v>6.6346724967445603</v>
      </c>
      <c r="BG141">
        <v>12.722937140118001</v>
      </c>
      <c r="BH141">
        <v>11.189244958970111</v>
      </c>
      <c r="BI141">
        <v>5.6641645587549876</v>
      </c>
      <c r="BJ141">
        <v>15.9795850174413</v>
      </c>
      <c r="BK141">
        <v>6.9435393836240351</v>
      </c>
      <c r="BL141">
        <v>9.7711143899420971</v>
      </c>
      <c r="BM141">
        <v>6.1761252456988949</v>
      </c>
      <c r="BN141">
        <v>5.5136976419886023</v>
      </c>
      <c r="BO141">
        <v>7.1663078503309414</v>
      </c>
      <c r="BP141">
        <v>0.75262932664090831</v>
      </c>
      <c r="BQ141">
        <v>0</v>
      </c>
      <c r="BR141">
        <v>4.6798092034995671</v>
      </c>
      <c r="BS141">
        <v>9.3184117572085921</v>
      </c>
      <c r="BT141">
        <v>4.0998504749604079</v>
      </c>
      <c r="BU141">
        <v>13.755354903465539</v>
      </c>
      <c r="BV141">
        <v>16.626058934819739</v>
      </c>
      <c r="BW141">
        <v>2.970913242319686</v>
      </c>
      <c r="BX141">
        <v>4.230813474063968</v>
      </c>
      <c r="BY141">
        <v>11.684536077076361</v>
      </c>
      <c r="BZ141">
        <v>13.80511063183654</v>
      </c>
      <c r="CA141">
        <v>1.7610792852930219</v>
      </c>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row>
    <row r="142">
      <c r="A142" t="s">
        <v>600</v>
      </c>
      <c r="B142">
        <v>2010</v>
      </c>
      <c r="C142" t="s">
        <v>606</v>
      </c>
      <c r="D142">
        <v>20</v>
      </c>
      <c r="E142" t="s">
        <v>60</v>
      </c>
      <c r="F142" t="s">
        <v>22</v>
      </c>
      <c r="G142" t="s">
        <v>617</v>
      </c>
      <c r="H142">
        <v>43.030134941202597</v>
      </c>
      <c r="I142">
        <v>41.27765570313484</v>
      </c>
      <c r="J142">
        <v>35.40703823631911</v>
      </c>
      <c r="K142">
        <v>28.677057017168341</v>
      </c>
      <c r="L142">
        <v>11.260072633257</v>
      </c>
      <c r="M142">
        <v>34.251539896324587</v>
      </c>
      <c r="N142">
        <v>16.988566042514091</v>
      </c>
      <c r="O142">
        <v>11.677541893087239</v>
      </c>
      <c r="P142">
        <v>7.2592144390186304</v>
      </c>
      <c r="Q142">
        <v>3.4041625554706418</v>
      </c>
      <c r="R142">
        <v>42.906533755143471</v>
      </c>
      <c r="S142">
        <v>40.791514811853688</v>
      </c>
      <c r="T142">
        <v>40.472895595920448</v>
      </c>
      <c r="U142">
        <v>34.235419826626583</v>
      </c>
      <c r="V142">
        <v>27.115211700906801</v>
      </c>
      <c r="W142" t="s">
        <v>147</v>
      </c>
      <c r="X142" t="s">
        <v>375</v>
      </c>
      <c r="Y142" t="s">
        <v>149</v>
      </c>
      <c r="Z142" t="s">
        <v>150</v>
      </c>
      <c r="AA142" t="s">
        <v>151</v>
      </c>
      <c r="AB142" t="s">
        <v>152</v>
      </c>
      <c r="AC142" t="s">
        <v>153</v>
      </c>
      <c r="AD142" t="s">
        <v>154</v>
      </c>
      <c r="AE142" t="s">
        <v>155</v>
      </c>
      <c r="AF142" t="s">
        <v>156</v>
      </c>
      <c r="AG142" t="s">
        <v>157</v>
      </c>
      <c r="AH142" t="s">
        <v>158</v>
      </c>
      <c r="AI142" t="s">
        <v>159</v>
      </c>
      <c r="AJ142" t="s">
        <v>160</v>
      </c>
      <c r="AK142" t="s">
        <v>277</v>
      </c>
      <c r="AL142" t="s">
        <v>278</v>
      </c>
      <c r="AM142" t="s">
        <v>161</v>
      </c>
      <c r="AN142" t="s">
        <v>162</v>
      </c>
      <c r="AO142" t="s">
        <v>163</v>
      </c>
      <c r="AP142" t="s">
        <v>164</v>
      </c>
      <c r="AQ142" t="s">
        <v>165</v>
      </c>
      <c r="AR142" t="s">
        <v>166</v>
      </c>
      <c r="AS142" t="s">
        <v>167</v>
      </c>
      <c r="AT142" t="s">
        <v>279</v>
      </c>
      <c r="AU142" t="s">
        <v>281</v>
      </c>
      <c r="AV142" t="s">
        <v>376</v>
      </c>
      <c r="AW142" t="s">
        <v>198</v>
      </c>
      <c r="AX142" t="s">
        <v>198</v>
      </c>
      <c r="AY142" t="s">
        <v>198</v>
      </c>
      <c r="AZ142" t="s">
        <v>198</v>
      </c>
      <c r="BA142" t="s">
        <v>198</v>
      </c>
      <c r="BB142">
        <v>9.3220112955224401</v>
      </c>
      <c r="BC142">
        <v>5.9865636756722393</v>
      </c>
      <c r="BD142">
        <v>38.582497293215368</v>
      </c>
      <c r="BE142">
        <v>31.700318223200739</v>
      </c>
      <c r="BF142">
        <v>30.386035871511162</v>
      </c>
      <c r="BG142">
        <v>26.776932492184891</v>
      </c>
      <c r="BH142">
        <v>13.281395166003559</v>
      </c>
      <c r="BI142">
        <v>59.185170953272333</v>
      </c>
      <c r="BJ142">
        <v>12.802001713159569</v>
      </c>
      <c r="BK142">
        <v>38.293228509367978</v>
      </c>
      <c r="BL142">
        <v>29.352293633165271</v>
      </c>
      <c r="BM142">
        <v>21.41368018549759</v>
      </c>
      <c r="BN142">
        <v>31.230591780041738</v>
      </c>
      <c r="BO142">
        <v>51.479928393148043</v>
      </c>
      <c r="BP142">
        <v>20.686893038277098</v>
      </c>
      <c r="BQ142">
        <v>25.18497364190846</v>
      </c>
      <c r="BR142">
        <v>37.426344266537221</v>
      </c>
      <c r="BS142">
        <v>27.502374245314819</v>
      </c>
      <c r="BT142">
        <v>34.907104487645199</v>
      </c>
      <c r="BU142">
        <v>42.292763004192047</v>
      </c>
      <c r="BV142">
        <v>24.140270848663981</v>
      </c>
      <c r="BW142">
        <v>69.640552247385259</v>
      </c>
      <c r="BX142">
        <v>26.526677950733411</v>
      </c>
      <c r="BY142">
        <v>8.6149597235211939</v>
      </c>
      <c r="BZ142">
        <v>26.838809578517129</v>
      </c>
      <c r="CA142">
        <v>31.96126512923594</v>
      </c>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row>
    <row r="143">
      <c r="A143" t="s">
        <v>600</v>
      </c>
      <c r="B143">
        <v>2010</v>
      </c>
      <c r="C143" t="s">
        <v>606</v>
      </c>
      <c r="D143">
        <v>21</v>
      </c>
      <c r="E143" t="s">
        <v>60</v>
      </c>
      <c r="F143" t="s">
        <v>17</v>
      </c>
      <c r="G143" t="s">
        <v>618</v>
      </c>
      <c r="H143">
        <v>28.873696887857371</v>
      </c>
      <c r="I143">
        <v>26.43359023236183</v>
      </c>
      <c r="J143">
        <v>20.900724898168729</v>
      </c>
      <c r="K143">
        <v>14.040045470978241</v>
      </c>
      <c r="L143">
        <v>2.7930031258492218</v>
      </c>
      <c r="M143">
        <v>9.5251434982023664</v>
      </c>
      <c r="N143">
        <v>4.3574569131414211</v>
      </c>
      <c r="O143">
        <v>0.92533121079150826</v>
      </c>
      <c r="P143">
        <v>0.37759748326380632</v>
      </c>
      <c r="Q143">
        <v>0</v>
      </c>
      <c r="R143">
        <v>30.963985577182271</v>
      </c>
      <c r="S143">
        <v>27.098330653559589</v>
      </c>
      <c r="T143">
        <v>23.608181472660309</v>
      </c>
      <c r="U143">
        <v>20.89518900974673</v>
      </c>
      <c r="V143">
        <v>13.86738081106944</v>
      </c>
      <c r="W143" t="s">
        <v>147</v>
      </c>
      <c r="X143" t="s">
        <v>375</v>
      </c>
      <c r="Y143" t="s">
        <v>149</v>
      </c>
      <c r="Z143" t="s">
        <v>150</v>
      </c>
      <c r="AA143" t="s">
        <v>151</v>
      </c>
      <c r="AB143" t="s">
        <v>152</v>
      </c>
      <c r="AC143" t="s">
        <v>153</v>
      </c>
      <c r="AD143" t="s">
        <v>154</v>
      </c>
      <c r="AE143" t="s">
        <v>155</v>
      </c>
      <c r="AF143" t="s">
        <v>156</v>
      </c>
      <c r="AG143" t="s">
        <v>157</v>
      </c>
      <c r="AH143" t="s">
        <v>158</v>
      </c>
      <c r="AI143" t="s">
        <v>159</v>
      </c>
      <c r="AJ143" t="s">
        <v>160</v>
      </c>
      <c r="AK143" t="s">
        <v>277</v>
      </c>
      <c r="AL143" t="s">
        <v>278</v>
      </c>
      <c r="AM143" t="s">
        <v>161</v>
      </c>
      <c r="AN143" t="s">
        <v>162</v>
      </c>
      <c r="AO143" t="s">
        <v>163</v>
      </c>
      <c r="AP143" t="s">
        <v>164</v>
      </c>
      <c r="AQ143" t="s">
        <v>165</v>
      </c>
      <c r="AR143" t="s">
        <v>166</v>
      </c>
      <c r="AS143" t="s">
        <v>167</v>
      </c>
      <c r="AT143" t="s">
        <v>279</v>
      </c>
      <c r="AU143" t="s">
        <v>281</v>
      </c>
      <c r="AV143" t="s">
        <v>376</v>
      </c>
      <c r="AW143" t="s">
        <v>198</v>
      </c>
      <c r="AX143" t="s">
        <v>198</v>
      </c>
      <c r="AY143" t="s">
        <v>198</v>
      </c>
      <c r="AZ143" t="s">
        <v>198</v>
      </c>
      <c r="BA143" t="s">
        <v>198</v>
      </c>
      <c r="BB143">
        <v>13.131930766041011</v>
      </c>
      <c r="BC143">
        <v>0</v>
      </c>
      <c r="BD143">
        <v>21.019014526836379</v>
      </c>
      <c r="BE143">
        <v>25.94493103003218</v>
      </c>
      <c r="BF143">
        <v>32.002627314775872</v>
      </c>
      <c r="BG143">
        <v>30.18472369164671</v>
      </c>
      <c r="BH143">
        <v>12.484082678009671</v>
      </c>
      <c r="BI143">
        <v>15.22063847200233</v>
      </c>
      <c r="BJ143">
        <v>38.254239052397857</v>
      </c>
      <c r="BK143">
        <v>24.988020398796291</v>
      </c>
      <c r="BL143">
        <v>19.607919332018579</v>
      </c>
      <c r="BM143">
        <v>20.61287769498729</v>
      </c>
      <c r="BN143">
        <v>24.193076222591522</v>
      </c>
      <c r="BO143">
        <v>8.5166111616853151</v>
      </c>
      <c r="BP143">
        <v>0</v>
      </c>
      <c r="BQ143">
        <v>0</v>
      </c>
      <c r="BR143">
        <v>4.1214550197527631</v>
      </c>
      <c r="BS143">
        <v>29.130952015862139</v>
      </c>
      <c r="BT143">
        <v>12.358314457304649</v>
      </c>
      <c r="BU143">
        <v>16.8158608351103</v>
      </c>
      <c r="BV143">
        <v>33.860506640789353</v>
      </c>
      <c r="BW143">
        <v>5.9228145491752748</v>
      </c>
      <c r="BX143">
        <v>33.717218588285107</v>
      </c>
      <c r="BY143">
        <v>0</v>
      </c>
      <c r="BZ143">
        <v>0.1153361914045767</v>
      </c>
      <c r="CA143">
        <v>0.32548955147814501</v>
      </c>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row>
    <row r="144">
      <c r="A144" t="s">
        <v>600</v>
      </c>
      <c r="B144">
        <v>2010</v>
      </c>
      <c r="C144" t="s">
        <v>606</v>
      </c>
      <c r="D144">
        <v>22</v>
      </c>
      <c r="E144" t="s">
        <v>54</v>
      </c>
      <c r="F144" t="s">
        <v>49</v>
      </c>
      <c r="G144" t="s">
        <v>198</v>
      </c>
      <c r="H144">
        <v>30.918821025553481</v>
      </c>
      <c r="I144">
        <v>30.09723837466489</v>
      </c>
      <c r="J144">
        <v>28.841668167623311</v>
      </c>
      <c r="K144">
        <v>16.861602390273269</v>
      </c>
      <c r="L144">
        <v>6.9524741849880041</v>
      </c>
      <c r="M144">
        <v>20.237544128623981</v>
      </c>
      <c r="N144">
        <v>11.343954606392071</v>
      </c>
      <c r="O144">
        <v>9.6903131897651242</v>
      </c>
      <c r="P144">
        <v>5.9558579920859698</v>
      </c>
      <c r="Q144">
        <v>4.0970260003815078</v>
      </c>
      <c r="R144">
        <v>33.249307417936087</v>
      </c>
      <c r="S144">
        <v>26.487872761881839</v>
      </c>
      <c r="T144">
        <v>32.848178195113888</v>
      </c>
      <c r="U144">
        <v>25.574754983979709</v>
      </c>
      <c r="V144">
        <v>14.726145009172599</v>
      </c>
      <c r="W144" t="s">
        <v>147</v>
      </c>
      <c r="X144" t="s">
        <v>375</v>
      </c>
      <c r="Y144" t="s">
        <v>149</v>
      </c>
      <c r="Z144" t="s">
        <v>150</v>
      </c>
      <c r="AA144" t="s">
        <v>151</v>
      </c>
      <c r="AB144" t="s">
        <v>152</v>
      </c>
      <c r="AC144" t="s">
        <v>153</v>
      </c>
      <c r="AD144" t="s">
        <v>154</v>
      </c>
      <c r="AE144" t="s">
        <v>155</v>
      </c>
      <c r="AF144" t="s">
        <v>156</v>
      </c>
      <c r="AG144" t="s">
        <v>157</v>
      </c>
      <c r="AH144" t="s">
        <v>158</v>
      </c>
      <c r="AI144" t="s">
        <v>159</v>
      </c>
      <c r="AJ144" t="s">
        <v>160</v>
      </c>
      <c r="AK144" t="s">
        <v>277</v>
      </c>
      <c r="AL144" t="s">
        <v>278</v>
      </c>
      <c r="AM144" t="s">
        <v>161</v>
      </c>
      <c r="AN144" t="s">
        <v>162</v>
      </c>
      <c r="AO144" t="s">
        <v>163</v>
      </c>
      <c r="AP144" t="s">
        <v>164</v>
      </c>
      <c r="AQ144" t="s">
        <v>165</v>
      </c>
      <c r="AR144" t="s">
        <v>166</v>
      </c>
      <c r="AS144" t="s">
        <v>167</v>
      </c>
      <c r="AT144" t="s">
        <v>279</v>
      </c>
      <c r="AU144" t="s">
        <v>281</v>
      </c>
      <c r="AV144" t="s">
        <v>376</v>
      </c>
      <c r="AW144" t="s">
        <v>198</v>
      </c>
      <c r="AX144" t="s">
        <v>198</v>
      </c>
      <c r="AY144" t="s">
        <v>198</v>
      </c>
      <c r="AZ144" t="s">
        <v>198</v>
      </c>
      <c r="BA144" t="s">
        <v>198</v>
      </c>
      <c r="BB144">
        <v>20.847950268555859</v>
      </c>
      <c r="BC144">
        <v>6.0235796940552158</v>
      </c>
      <c r="BD144">
        <v>60.90808529356211</v>
      </c>
      <c r="BE144">
        <v>12.727679675510601</v>
      </c>
      <c r="BF144">
        <v>17.64008689615515</v>
      </c>
      <c r="BG144">
        <v>29.56186509978648</v>
      </c>
      <c r="BH144">
        <v>15.072832199900869</v>
      </c>
      <c r="BI144">
        <v>22.130664934363821</v>
      </c>
      <c r="BJ144">
        <v>32.648871413612611</v>
      </c>
      <c r="BK144">
        <v>18.91006414204514</v>
      </c>
      <c r="BL144">
        <v>19.14411277475913</v>
      </c>
      <c r="BM144">
        <v>10.65336992232842</v>
      </c>
      <c r="BN144">
        <v>12.369114718353931</v>
      </c>
      <c r="BO144">
        <v>17.914219846440311</v>
      </c>
      <c r="BP144">
        <v>0.94893436340116255</v>
      </c>
      <c r="BQ144">
        <v>0</v>
      </c>
      <c r="BR144">
        <v>8.0062155853131358</v>
      </c>
      <c r="BS144">
        <v>21.48749478304234</v>
      </c>
      <c r="BT144">
        <v>7.7745008928401917</v>
      </c>
      <c r="BU144">
        <v>33.638767375812492</v>
      </c>
      <c r="BV144">
        <v>39.586587419909208</v>
      </c>
      <c r="BW144">
        <v>12.157620968430001</v>
      </c>
      <c r="BX144">
        <v>10.641921883054479</v>
      </c>
      <c r="BY144">
        <v>12.7860490532429</v>
      </c>
      <c r="BZ144">
        <v>18.89923908392322</v>
      </c>
      <c r="CA144">
        <v>2.6007899591713048</v>
      </c>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row>
    <row r="145">
      <c r="A145" t="s">
        <v>600</v>
      </c>
      <c r="B145">
        <v>2010</v>
      </c>
      <c r="C145" t="s">
        <v>606</v>
      </c>
      <c r="D145">
        <v>23</v>
      </c>
      <c r="E145" t="s">
        <v>54</v>
      </c>
      <c r="F145" t="s">
        <v>48</v>
      </c>
      <c r="G145" t="s">
        <v>198</v>
      </c>
      <c r="H145">
        <v>69.081178974446345</v>
      </c>
      <c r="I145">
        <v>69.902761625335089</v>
      </c>
      <c r="J145">
        <v>71.158331832376504</v>
      </c>
      <c r="K145">
        <v>83.138397609726695</v>
      </c>
      <c r="L145">
        <v>93.047525815012079</v>
      </c>
      <c r="M145">
        <v>79.762455871376119</v>
      </c>
      <c r="N145">
        <v>88.656045393607926</v>
      </c>
      <c r="O145">
        <v>90.309686810234851</v>
      </c>
      <c r="P145">
        <v>94.044142007914104</v>
      </c>
      <c r="Q145">
        <v>95.902973999618382</v>
      </c>
      <c r="R145">
        <v>66.750692582063891</v>
      </c>
      <c r="S145">
        <v>73.512127238117898</v>
      </c>
      <c r="T145">
        <v>67.151821804885998</v>
      </c>
      <c r="U145">
        <v>74.425245016020341</v>
      </c>
      <c r="V145">
        <v>85.273854990827317</v>
      </c>
      <c r="W145" t="s">
        <v>147</v>
      </c>
      <c r="X145" t="s">
        <v>375</v>
      </c>
      <c r="Y145" t="s">
        <v>149</v>
      </c>
      <c r="Z145" t="s">
        <v>150</v>
      </c>
      <c r="AA145" t="s">
        <v>151</v>
      </c>
      <c r="AB145" t="s">
        <v>152</v>
      </c>
      <c r="AC145" t="s">
        <v>153</v>
      </c>
      <c r="AD145" t="s">
        <v>154</v>
      </c>
      <c r="AE145" t="s">
        <v>155</v>
      </c>
      <c r="AF145" t="s">
        <v>156</v>
      </c>
      <c r="AG145" t="s">
        <v>157</v>
      </c>
      <c r="AH145" t="s">
        <v>158</v>
      </c>
      <c r="AI145" t="s">
        <v>159</v>
      </c>
      <c r="AJ145" t="s">
        <v>160</v>
      </c>
      <c r="AK145" t="s">
        <v>277</v>
      </c>
      <c r="AL145" t="s">
        <v>278</v>
      </c>
      <c r="AM145" t="s">
        <v>161</v>
      </c>
      <c r="AN145" t="s">
        <v>162</v>
      </c>
      <c r="AO145" t="s">
        <v>163</v>
      </c>
      <c r="AP145" t="s">
        <v>164</v>
      </c>
      <c r="AQ145" t="s">
        <v>165</v>
      </c>
      <c r="AR145" t="s">
        <v>166</v>
      </c>
      <c r="AS145" t="s">
        <v>167</v>
      </c>
      <c r="AT145" t="s">
        <v>279</v>
      </c>
      <c r="AU145" t="s">
        <v>281</v>
      </c>
      <c r="AV145" t="s">
        <v>376</v>
      </c>
      <c r="AW145" t="s">
        <v>198</v>
      </c>
      <c r="AX145" t="s">
        <v>198</v>
      </c>
      <c r="AY145" t="s">
        <v>198</v>
      </c>
      <c r="AZ145" t="s">
        <v>198</v>
      </c>
      <c r="BA145" t="s">
        <v>198</v>
      </c>
      <c r="BB145">
        <v>79.15204973144408</v>
      </c>
      <c r="BC145">
        <v>93.976420305944814</v>
      </c>
      <c r="BD145">
        <v>39.091914706437983</v>
      </c>
      <c r="BE145">
        <v>87.272320324489399</v>
      </c>
      <c r="BF145">
        <v>82.359913103844832</v>
      </c>
      <c r="BG145">
        <v>70.438134900213512</v>
      </c>
      <c r="BH145">
        <v>84.92716780009917</v>
      </c>
      <c r="BI145">
        <v>77.869335065636207</v>
      </c>
      <c r="BJ145">
        <v>67.351128586387404</v>
      </c>
      <c r="BK145">
        <v>81.08993585795487</v>
      </c>
      <c r="BL145">
        <v>80.855887225240821</v>
      </c>
      <c r="BM145">
        <v>89.34663007767162</v>
      </c>
      <c r="BN145">
        <v>87.630885281646059</v>
      </c>
      <c r="BO145">
        <v>82.08578015355971</v>
      </c>
      <c r="BP145">
        <v>99.05106563659885</v>
      </c>
      <c r="BQ145">
        <v>100</v>
      </c>
      <c r="BR145">
        <v>91.993784414686857</v>
      </c>
      <c r="BS145">
        <v>78.512505216957635</v>
      </c>
      <c r="BT145">
        <v>92.22549910715982</v>
      </c>
      <c r="BU145">
        <v>66.361232624187451</v>
      </c>
      <c r="BV145">
        <v>60.413412580090828</v>
      </c>
      <c r="BW145">
        <v>87.84237903156999</v>
      </c>
      <c r="BX145">
        <v>89.358078116945478</v>
      </c>
      <c r="BY145">
        <v>87.213950946757137</v>
      </c>
      <c r="BZ145">
        <v>81.100760916076794</v>
      </c>
      <c r="CA145">
        <v>97.399210040828706</v>
      </c>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row>
    <row r="146">
      <c r="A146" t="s">
        <v>600</v>
      </c>
      <c r="B146">
        <v>2010</v>
      </c>
      <c r="C146" t="s">
        <v>606</v>
      </c>
      <c r="D146">
        <v>29</v>
      </c>
      <c r="E146" t="s">
        <v>57</v>
      </c>
      <c r="F146" t="s">
        <v>49</v>
      </c>
      <c r="G146" t="s">
        <v>619</v>
      </c>
      <c r="H146">
        <v>12.500675534234439</v>
      </c>
      <c r="I146">
        <v>14.58783490855236</v>
      </c>
      <c r="J146">
        <v>23.989251788408829</v>
      </c>
      <c r="K146">
        <v>38.098685197992467</v>
      </c>
      <c r="L146">
        <v>62.050432888678408</v>
      </c>
      <c r="M146">
        <v>36.567913067222563</v>
      </c>
      <c r="N146">
        <v>57.279617036683241</v>
      </c>
      <c r="O146">
        <v>64.501954420599546</v>
      </c>
      <c r="P146">
        <v>65.760864387654848</v>
      </c>
      <c r="Q146">
        <v>68.181455268130037</v>
      </c>
      <c r="R146">
        <v>12.47666064099425</v>
      </c>
      <c r="S146">
        <v>13.105074654990901</v>
      </c>
      <c r="T146">
        <v>18.437966238129999</v>
      </c>
      <c r="U146">
        <v>25.638643184294249</v>
      </c>
      <c r="V146">
        <v>39.181066134562727</v>
      </c>
      <c r="W146" t="s">
        <v>147</v>
      </c>
      <c r="X146" t="s">
        <v>375</v>
      </c>
      <c r="Y146" t="s">
        <v>149</v>
      </c>
      <c r="Z146" t="s">
        <v>150</v>
      </c>
      <c r="AA146" t="s">
        <v>151</v>
      </c>
      <c r="AB146" t="s">
        <v>152</v>
      </c>
      <c r="AC146" t="s">
        <v>153</v>
      </c>
      <c r="AD146" t="s">
        <v>154</v>
      </c>
      <c r="AE146" t="s">
        <v>155</v>
      </c>
      <c r="AF146" t="s">
        <v>156</v>
      </c>
      <c r="AG146" t="s">
        <v>157</v>
      </c>
      <c r="AH146" t="s">
        <v>158</v>
      </c>
      <c r="AI146" t="s">
        <v>159</v>
      </c>
      <c r="AJ146" t="s">
        <v>160</v>
      </c>
      <c r="AK146" t="s">
        <v>277</v>
      </c>
      <c r="AL146" t="s">
        <v>278</v>
      </c>
      <c r="AM146" t="s">
        <v>161</v>
      </c>
      <c r="AN146" t="s">
        <v>162</v>
      </c>
      <c r="AO146" t="s">
        <v>163</v>
      </c>
      <c r="AP146" t="s">
        <v>164</v>
      </c>
      <c r="AQ146" t="s">
        <v>165</v>
      </c>
      <c r="AR146" t="s">
        <v>166</v>
      </c>
      <c r="AS146" t="s">
        <v>167</v>
      </c>
      <c r="AT146" t="s">
        <v>279</v>
      </c>
      <c r="AU146" t="s">
        <v>281</v>
      </c>
      <c r="AV146" t="s">
        <v>376</v>
      </c>
      <c r="AW146" t="s">
        <v>198</v>
      </c>
      <c r="AX146" t="s">
        <v>198</v>
      </c>
      <c r="AY146" t="s">
        <v>198</v>
      </c>
      <c r="AZ146" t="s">
        <v>198</v>
      </c>
      <c r="BA146" t="s">
        <v>198</v>
      </c>
      <c r="BB146">
        <v>71.126589803076783</v>
      </c>
      <c r="BC146">
        <v>49.099964990638952</v>
      </c>
      <c r="BD146">
        <v>24.38966553041741</v>
      </c>
      <c r="BE146">
        <v>37.992265547543347</v>
      </c>
      <c r="BF146">
        <v>10.98644834634435</v>
      </c>
      <c r="BG146">
        <v>28.722047698330499</v>
      </c>
      <c r="BH146">
        <v>64.346587967527554</v>
      </c>
      <c r="BI146">
        <v>7.7179281127978001</v>
      </c>
      <c r="BJ146">
        <v>40.541830171991123</v>
      </c>
      <c r="BK146">
        <v>21.164896651215159</v>
      </c>
      <c r="BL146">
        <v>37.678156424540347</v>
      </c>
      <c r="BM146">
        <v>30.115233644023061</v>
      </c>
      <c r="BN146">
        <v>24.639935904685391</v>
      </c>
      <c r="BO146">
        <v>24.705781072575821</v>
      </c>
      <c r="BP146">
        <v>75.259514367384</v>
      </c>
      <c r="BQ146">
        <v>73.781134510897616</v>
      </c>
      <c r="BR146">
        <v>50.238555525069692</v>
      </c>
      <c r="BS146">
        <v>16.211588897602351</v>
      </c>
      <c r="BT146">
        <v>29.543132878839469</v>
      </c>
      <c r="BU146">
        <v>8.5071461067657594</v>
      </c>
      <c r="BV146">
        <v>19.36809251477446</v>
      </c>
      <c r="BW146">
        <v>3.030546616829433</v>
      </c>
      <c r="BX146">
        <v>29.01816892042001</v>
      </c>
      <c r="BY146">
        <v>80.361137942824982</v>
      </c>
      <c r="BZ146">
        <v>68.133834149682031</v>
      </c>
      <c r="CA146">
        <v>61.727271868715917</v>
      </c>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row>
    <row r="147">
      <c r="A147" t="s">
        <v>600</v>
      </c>
      <c r="B147">
        <v>2010</v>
      </c>
      <c r="C147" t="s">
        <v>606</v>
      </c>
      <c r="D147">
        <v>30</v>
      </c>
      <c r="E147" t="s">
        <v>57</v>
      </c>
      <c r="F147" t="s">
        <v>48</v>
      </c>
      <c r="G147" t="s">
        <v>198</v>
      </c>
      <c r="H147">
        <v>87.499324465765696</v>
      </c>
      <c r="I147">
        <v>85.412165091447633</v>
      </c>
      <c r="J147">
        <v>76.010748211591249</v>
      </c>
      <c r="K147">
        <v>61.901314802007647</v>
      </c>
      <c r="L147">
        <v>37.949567111321613</v>
      </c>
      <c r="M147">
        <v>63.432086932777551</v>
      </c>
      <c r="N147">
        <v>42.720382963316709</v>
      </c>
      <c r="O147">
        <v>35.498045579400532</v>
      </c>
      <c r="P147">
        <v>34.239135612345109</v>
      </c>
      <c r="Q147">
        <v>31.81854473186997</v>
      </c>
      <c r="R147">
        <v>87.523339359005732</v>
      </c>
      <c r="S147">
        <v>86.894925345009042</v>
      </c>
      <c r="T147">
        <v>81.562033761869984</v>
      </c>
      <c r="U147">
        <v>74.361356815705577</v>
      </c>
      <c r="V147">
        <v>60.818933865437032</v>
      </c>
      <c r="W147" t="s">
        <v>147</v>
      </c>
      <c r="X147" t="s">
        <v>375</v>
      </c>
      <c r="Y147" t="s">
        <v>149</v>
      </c>
      <c r="Z147" t="s">
        <v>150</v>
      </c>
      <c r="AA147" t="s">
        <v>151</v>
      </c>
      <c r="AB147" t="s">
        <v>152</v>
      </c>
      <c r="AC147" t="s">
        <v>153</v>
      </c>
      <c r="AD147" t="s">
        <v>154</v>
      </c>
      <c r="AE147" t="s">
        <v>155</v>
      </c>
      <c r="AF147" t="s">
        <v>156</v>
      </c>
      <c r="AG147" t="s">
        <v>157</v>
      </c>
      <c r="AH147" t="s">
        <v>158</v>
      </c>
      <c r="AI147" t="s">
        <v>159</v>
      </c>
      <c r="AJ147" t="s">
        <v>160</v>
      </c>
      <c r="AK147" t="s">
        <v>277</v>
      </c>
      <c r="AL147" t="s">
        <v>278</v>
      </c>
      <c r="AM147" t="s">
        <v>161</v>
      </c>
      <c r="AN147" t="s">
        <v>162</v>
      </c>
      <c r="AO147" t="s">
        <v>163</v>
      </c>
      <c r="AP147" t="s">
        <v>164</v>
      </c>
      <c r="AQ147" t="s">
        <v>165</v>
      </c>
      <c r="AR147" t="s">
        <v>166</v>
      </c>
      <c r="AS147" t="s">
        <v>167</v>
      </c>
      <c r="AT147" t="s">
        <v>279</v>
      </c>
      <c r="AU147" t="s">
        <v>281</v>
      </c>
      <c r="AV147" t="s">
        <v>376</v>
      </c>
      <c r="AW147" t="s">
        <v>198</v>
      </c>
      <c r="AX147" t="s">
        <v>198</v>
      </c>
      <c r="AY147" t="s">
        <v>198</v>
      </c>
      <c r="AZ147" t="s">
        <v>198</v>
      </c>
      <c r="BA147" t="s">
        <v>198</v>
      </c>
      <c r="BB147">
        <v>28.873410196923221</v>
      </c>
      <c r="BC147">
        <v>50.90003500936097</v>
      </c>
      <c r="BD147">
        <v>75.610334469582497</v>
      </c>
      <c r="BE147">
        <v>62.007734452456702</v>
      </c>
      <c r="BF147">
        <v>89.013551653655625</v>
      </c>
      <c r="BG147">
        <v>71.277952301669544</v>
      </c>
      <c r="BH147">
        <v>35.653412032472268</v>
      </c>
      <c r="BI147">
        <v>92.282071887202179</v>
      </c>
      <c r="BJ147">
        <v>59.458169828008657</v>
      </c>
      <c r="BK147">
        <v>78.835103348784912</v>
      </c>
      <c r="BL147">
        <v>62.32184357545966</v>
      </c>
      <c r="BM147">
        <v>69.884766355976851</v>
      </c>
      <c r="BN147">
        <v>75.360064095314698</v>
      </c>
      <c r="BO147">
        <v>75.294218927424211</v>
      </c>
      <c r="BP147">
        <v>24.74048563261605</v>
      </c>
      <c r="BQ147">
        <v>26.218865489102349</v>
      </c>
      <c r="BR147">
        <v>49.761444474930471</v>
      </c>
      <c r="BS147">
        <v>83.788411102397518</v>
      </c>
      <c r="BT147">
        <v>70.456867121160514</v>
      </c>
      <c r="BU147">
        <v>91.492853893234255</v>
      </c>
      <c r="BV147">
        <v>80.631907485225611</v>
      </c>
      <c r="BW147">
        <v>96.969453383170574</v>
      </c>
      <c r="BX147">
        <v>70.981831079579891</v>
      </c>
      <c r="BY147">
        <v>19.638862057174968</v>
      </c>
      <c r="BZ147">
        <v>31.866165850317881</v>
      </c>
      <c r="CA147">
        <v>38.272728131284033</v>
      </c>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row>
    <row r="148">
      <c r="A148" t="s">
        <v>600</v>
      </c>
      <c r="B148">
        <v>2010</v>
      </c>
      <c r="C148" t="s">
        <v>606</v>
      </c>
      <c r="D148">
        <v>31</v>
      </c>
      <c r="E148" t="s">
        <v>103</v>
      </c>
      <c r="F148" t="s">
        <v>49</v>
      </c>
      <c r="G148" t="s">
        <v>620</v>
      </c>
      <c r="H148">
        <v>0.083574416210141694</v>
      </c>
      <c r="I148">
        <v>0.43874291914783509</v>
      </c>
      <c r="J148">
        <v>1.476559604912894</v>
      </c>
      <c r="K148">
        <v>6.1824631453790166</v>
      </c>
      <c r="L148">
        <v>30.622368437077402</v>
      </c>
      <c r="M148">
        <v>2.825230501996177</v>
      </c>
      <c r="N148">
        <v>10.437543745535111</v>
      </c>
      <c r="O148">
        <v>21.829786195182539</v>
      </c>
      <c r="P148">
        <v>33.813641016516222</v>
      </c>
      <c r="Q148">
        <v>43.160923535702267</v>
      </c>
      <c r="R148">
        <v>0.071358410940326106</v>
      </c>
      <c r="S148">
        <v>0.33900800442249129</v>
      </c>
      <c r="T148">
        <v>0.84947588894467385</v>
      </c>
      <c r="U148">
        <v>2.0874898226685068</v>
      </c>
      <c r="V148">
        <v>13.444652911625351</v>
      </c>
      <c r="W148" t="s">
        <v>147</v>
      </c>
      <c r="X148" t="s">
        <v>375</v>
      </c>
      <c r="Y148" t="s">
        <v>149</v>
      </c>
      <c r="Z148" t="s">
        <v>150</v>
      </c>
      <c r="AA148" t="s">
        <v>151</v>
      </c>
      <c r="AB148" t="s">
        <v>152</v>
      </c>
      <c r="AC148" t="s">
        <v>153</v>
      </c>
      <c r="AD148" t="s">
        <v>154</v>
      </c>
      <c r="AE148" t="s">
        <v>155</v>
      </c>
      <c r="AF148" t="s">
        <v>156</v>
      </c>
      <c r="AG148" t="s">
        <v>157</v>
      </c>
      <c r="AH148" t="s">
        <v>158</v>
      </c>
      <c r="AI148" t="s">
        <v>159</v>
      </c>
      <c r="AJ148" t="s">
        <v>160</v>
      </c>
      <c r="AK148" t="s">
        <v>277</v>
      </c>
      <c r="AL148" t="s">
        <v>278</v>
      </c>
      <c r="AM148" t="s">
        <v>161</v>
      </c>
      <c r="AN148" t="s">
        <v>162</v>
      </c>
      <c r="AO148" t="s">
        <v>163</v>
      </c>
      <c r="AP148" t="s">
        <v>164</v>
      </c>
      <c r="AQ148" t="s">
        <v>165</v>
      </c>
      <c r="AR148" t="s">
        <v>166</v>
      </c>
      <c r="AS148" t="s">
        <v>167</v>
      </c>
      <c r="AT148" t="s">
        <v>279</v>
      </c>
      <c r="AU148" t="s">
        <v>281</v>
      </c>
      <c r="AV148" t="s">
        <v>376</v>
      </c>
      <c r="AW148" t="s">
        <v>198</v>
      </c>
      <c r="AX148" t="s">
        <v>198</v>
      </c>
      <c r="AY148" t="s">
        <v>198</v>
      </c>
      <c r="AZ148" t="s">
        <v>198</v>
      </c>
      <c r="BA148" t="s">
        <v>198</v>
      </c>
      <c r="BB148">
        <v>9.8580519211797952</v>
      </c>
      <c r="BC148">
        <v>11.98566525752169</v>
      </c>
      <c r="BD148">
        <v>2.0400927210734152</v>
      </c>
      <c r="BE148">
        <v>15.537180973746089</v>
      </c>
      <c r="BF148">
        <v>0.65846592613360821</v>
      </c>
      <c r="BG148">
        <v>4.4636860069397493</v>
      </c>
      <c r="BH148">
        <v>21.46235020064325</v>
      </c>
      <c r="BI148">
        <v>0</v>
      </c>
      <c r="BJ148">
        <v>9.8688532694586666</v>
      </c>
      <c r="BK148">
        <v>5.2280869579470428</v>
      </c>
      <c r="BL148">
        <v>8.8700085840312219</v>
      </c>
      <c r="BM148">
        <v>5.5612163026278054</v>
      </c>
      <c r="BN148">
        <v>6.1536444315943362</v>
      </c>
      <c r="BO148">
        <v>7.8685966100360254</v>
      </c>
      <c r="BP148">
        <v>26.907655211096792</v>
      </c>
      <c r="BQ148">
        <v>31.2461796844843</v>
      </c>
      <c r="BR148">
        <v>4.2256241483783894</v>
      </c>
      <c r="BS148">
        <v>1.8543088183149721</v>
      </c>
      <c r="BT148">
        <v>11.425158345714941</v>
      </c>
      <c r="BU148">
        <v>4.1406910466508009</v>
      </c>
      <c r="BV148">
        <v>0.44870510879161057</v>
      </c>
      <c r="BW148">
        <v>0.59953979584983219</v>
      </c>
      <c r="BX148">
        <v>12.76953075925422</v>
      </c>
      <c r="BY148">
        <v>47.172595425113428</v>
      </c>
      <c r="BZ148">
        <v>14.757872790961891</v>
      </c>
      <c r="CA148">
        <v>30.127823603806199</v>
      </c>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row>
    <row r="149">
      <c r="A149" t="s">
        <v>600</v>
      </c>
      <c r="B149">
        <v>2010</v>
      </c>
      <c r="C149" t="s">
        <v>606</v>
      </c>
      <c r="D149">
        <v>32</v>
      </c>
      <c r="E149" t="s">
        <v>103</v>
      </c>
      <c r="F149" t="s">
        <v>48</v>
      </c>
      <c r="G149" t="s">
        <v>198</v>
      </c>
      <c r="H149">
        <v>99.916425583789859</v>
      </c>
      <c r="I149">
        <v>99.56125708085213</v>
      </c>
      <c r="J149">
        <v>98.523440395087036</v>
      </c>
      <c r="K149">
        <v>93.817536854621025</v>
      </c>
      <c r="L149">
        <v>69.377631562922431</v>
      </c>
      <c r="M149">
        <v>97.174769498003826</v>
      </c>
      <c r="N149">
        <v>89.562456254464834</v>
      </c>
      <c r="O149">
        <v>78.170213804817507</v>
      </c>
      <c r="P149">
        <v>66.186358983483743</v>
      </c>
      <c r="Q149">
        <v>56.839076464297769</v>
      </c>
      <c r="R149">
        <v>99.92864158905968</v>
      </c>
      <c r="S149">
        <v>99.66099199557749</v>
      </c>
      <c r="T149">
        <v>99.150524111055304</v>
      </c>
      <c r="U149">
        <v>97.912510177331512</v>
      </c>
      <c r="V149">
        <v>86.555347088374518</v>
      </c>
      <c r="W149" t="s">
        <v>147</v>
      </c>
      <c r="X149" t="s">
        <v>375</v>
      </c>
      <c r="Y149" t="s">
        <v>149</v>
      </c>
      <c r="Z149" t="s">
        <v>150</v>
      </c>
      <c r="AA149" t="s">
        <v>151</v>
      </c>
      <c r="AB149" t="s">
        <v>152</v>
      </c>
      <c r="AC149" t="s">
        <v>153</v>
      </c>
      <c r="AD149" t="s">
        <v>154</v>
      </c>
      <c r="AE149" t="s">
        <v>155</v>
      </c>
      <c r="AF149" t="s">
        <v>156</v>
      </c>
      <c r="AG149" t="s">
        <v>157</v>
      </c>
      <c r="AH149" t="s">
        <v>158</v>
      </c>
      <c r="AI149" t="s">
        <v>159</v>
      </c>
      <c r="AJ149" t="s">
        <v>160</v>
      </c>
      <c r="AK149" t="s">
        <v>277</v>
      </c>
      <c r="AL149" t="s">
        <v>278</v>
      </c>
      <c r="AM149" t="s">
        <v>161</v>
      </c>
      <c r="AN149" t="s">
        <v>162</v>
      </c>
      <c r="AO149" t="s">
        <v>163</v>
      </c>
      <c r="AP149" t="s">
        <v>164</v>
      </c>
      <c r="AQ149" t="s">
        <v>165</v>
      </c>
      <c r="AR149" t="s">
        <v>166</v>
      </c>
      <c r="AS149" t="s">
        <v>167</v>
      </c>
      <c r="AT149" t="s">
        <v>279</v>
      </c>
      <c r="AU149" t="s">
        <v>281</v>
      </c>
      <c r="AV149" t="s">
        <v>376</v>
      </c>
      <c r="AW149" t="s">
        <v>198</v>
      </c>
      <c r="AX149" t="s">
        <v>198</v>
      </c>
      <c r="AY149" t="s">
        <v>198</v>
      </c>
      <c r="AZ149" t="s">
        <v>198</v>
      </c>
      <c r="BA149" t="s">
        <v>198</v>
      </c>
      <c r="BB149">
        <v>90.141948078820249</v>
      </c>
      <c r="BC149">
        <v>88.014334742478241</v>
      </c>
      <c r="BD149">
        <v>97.959907278926607</v>
      </c>
      <c r="BE149">
        <v>84.462819026253868</v>
      </c>
      <c r="BF149">
        <v>99.341534073866399</v>
      </c>
      <c r="BG149">
        <v>95.53631399306019</v>
      </c>
      <c r="BH149">
        <v>78.537649799356686</v>
      </c>
      <c r="BI149">
        <v>100</v>
      </c>
      <c r="BJ149">
        <v>90.131146730541246</v>
      </c>
      <c r="BK149">
        <v>94.771913042052986</v>
      </c>
      <c r="BL149">
        <v>91.129991415968775</v>
      </c>
      <c r="BM149">
        <v>94.438783697372216</v>
      </c>
      <c r="BN149">
        <v>93.846355568405741</v>
      </c>
      <c r="BO149">
        <v>92.131403389963978</v>
      </c>
      <c r="BP149">
        <v>73.09234478890329</v>
      </c>
      <c r="BQ149">
        <v>68.75382031551564</v>
      </c>
      <c r="BR149">
        <v>95.774375851621656</v>
      </c>
      <c r="BS149">
        <v>98.145691181685052</v>
      </c>
      <c r="BT149">
        <v>88.574841654285052</v>
      </c>
      <c r="BU149">
        <v>95.859308953349199</v>
      </c>
      <c r="BV149">
        <v>99.5512948912084</v>
      </c>
      <c r="BW149">
        <v>99.400460204150164</v>
      </c>
      <c r="BX149">
        <v>87.230469240745663</v>
      </c>
      <c r="BY149">
        <v>52.827404574886693</v>
      </c>
      <c r="BZ149">
        <v>85.24212720903806</v>
      </c>
      <c r="CA149">
        <v>69.872176396193794</v>
      </c>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row>
    <row r="150">
      <c r="A150" t="s">
        <v>600</v>
      </c>
      <c r="B150">
        <v>2010</v>
      </c>
      <c r="C150" t="s">
        <v>606</v>
      </c>
      <c r="D150">
        <v>35</v>
      </c>
      <c r="E150" t="s">
        <v>55</v>
      </c>
      <c r="F150" t="s">
        <v>49</v>
      </c>
      <c r="G150" t="s">
        <v>198</v>
      </c>
      <c r="H150">
        <v>2.697308810024067</v>
      </c>
      <c r="I150">
        <v>2.2552173049945212</v>
      </c>
      <c r="J150">
        <v>3.243489210771616</v>
      </c>
      <c r="K150">
        <v>10.254600648794691</v>
      </c>
      <c r="L150">
        <v>38.104185746433053</v>
      </c>
      <c r="M150">
        <v>5.248785820527373</v>
      </c>
      <c r="N150">
        <v>12.17694791873847</v>
      </c>
      <c r="O150">
        <v>26.971337080597308</v>
      </c>
      <c r="P150">
        <v>41.8832358761234</v>
      </c>
      <c r="Q150">
        <v>52.616359526511623</v>
      </c>
      <c r="R150">
        <v>2.2768338680320022</v>
      </c>
      <c r="S150">
        <v>2.951567847033548</v>
      </c>
      <c r="T150">
        <v>2.414314692474862</v>
      </c>
      <c r="U150">
        <v>3.8532768066012939</v>
      </c>
      <c r="V150">
        <v>20.323598735685952</v>
      </c>
      <c r="W150" t="s">
        <v>147</v>
      </c>
      <c r="X150" t="s">
        <v>375</v>
      </c>
      <c r="Y150" t="s">
        <v>149</v>
      </c>
      <c r="Z150" t="s">
        <v>150</v>
      </c>
      <c r="AA150" t="s">
        <v>151</v>
      </c>
      <c r="AB150" t="s">
        <v>152</v>
      </c>
      <c r="AC150" t="s">
        <v>153</v>
      </c>
      <c r="AD150" t="s">
        <v>154</v>
      </c>
      <c r="AE150" t="s">
        <v>155</v>
      </c>
      <c r="AF150" t="s">
        <v>156</v>
      </c>
      <c r="AG150" t="s">
        <v>157</v>
      </c>
      <c r="AH150" t="s">
        <v>158</v>
      </c>
      <c r="AI150" t="s">
        <v>159</v>
      </c>
      <c r="AJ150" t="s">
        <v>160</v>
      </c>
      <c r="AK150" t="s">
        <v>277</v>
      </c>
      <c r="AL150" t="s">
        <v>278</v>
      </c>
      <c r="AM150" t="s">
        <v>161</v>
      </c>
      <c r="AN150" t="s">
        <v>162</v>
      </c>
      <c r="AO150" t="s">
        <v>163</v>
      </c>
      <c r="AP150" t="s">
        <v>164</v>
      </c>
      <c r="AQ150" t="s">
        <v>165</v>
      </c>
      <c r="AR150" t="s">
        <v>166</v>
      </c>
      <c r="AS150" t="s">
        <v>167</v>
      </c>
      <c r="AT150" t="s">
        <v>279</v>
      </c>
      <c r="AU150" t="s">
        <v>281</v>
      </c>
      <c r="AV150" t="s">
        <v>376</v>
      </c>
      <c r="AW150" t="s">
        <v>198</v>
      </c>
      <c r="AX150" t="s">
        <v>198</v>
      </c>
      <c r="AY150" t="s">
        <v>198</v>
      </c>
      <c r="AZ150" t="s">
        <v>198</v>
      </c>
      <c r="BA150" t="s">
        <v>198</v>
      </c>
      <c r="BB150">
        <v>11.423062911459001</v>
      </c>
      <c r="BC150">
        <v>23.655589874597361</v>
      </c>
      <c r="BD150">
        <v>2.246207509649643</v>
      </c>
      <c r="BE150">
        <v>15.623028057375331</v>
      </c>
      <c r="BF150">
        <v>3.7067476151258112</v>
      </c>
      <c r="BG150">
        <v>6.5163979967323611</v>
      </c>
      <c r="BH150">
        <v>22.66752260032694</v>
      </c>
      <c r="BI150">
        <v>0.58101169789377993</v>
      </c>
      <c r="BJ150">
        <v>11.22052095677881</v>
      </c>
      <c r="BK150">
        <v>7.076321902108849</v>
      </c>
      <c r="BL150">
        <v>11.175640889941439</v>
      </c>
      <c r="BM150">
        <v>6.6599496175743651</v>
      </c>
      <c r="BN150">
        <v>19.05253252133301</v>
      </c>
      <c r="BO150">
        <v>11.612302480553639</v>
      </c>
      <c r="BP150">
        <v>26.907655211096792</v>
      </c>
      <c r="BQ150">
        <v>31.2461796844843</v>
      </c>
      <c r="BR150">
        <v>4.350181193791129</v>
      </c>
      <c r="BS150">
        <v>2.1555423325604099</v>
      </c>
      <c r="BT150">
        <v>15.37692101448908</v>
      </c>
      <c r="BU150">
        <v>7.8360703421536044</v>
      </c>
      <c r="BV150">
        <v>0.44870510879161057</v>
      </c>
      <c r="BW150">
        <v>13.41097544070781</v>
      </c>
      <c r="BX150">
        <v>16.756716368439481</v>
      </c>
      <c r="BY150">
        <v>50.899278828894559</v>
      </c>
      <c r="BZ150">
        <v>15.1826947246619</v>
      </c>
      <c r="CA150">
        <v>30.894983135300041</v>
      </c>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row>
    <row r="151">
      <c r="A151" t="s">
        <v>600</v>
      </c>
      <c r="B151">
        <v>2010</v>
      </c>
      <c r="C151" t="s">
        <v>606</v>
      </c>
      <c r="D151">
        <v>36</v>
      </c>
      <c r="E151" t="s">
        <v>55</v>
      </c>
      <c r="F151" t="s">
        <v>48</v>
      </c>
      <c r="G151" t="s">
        <v>198</v>
      </c>
      <c r="H151">
        <v>97.302691189976002</v>
      </c>
      <c r="I151">
        <v>97.744782695005441</v>
      </c>
      <c r="J151">
        <v>96.756510789228273</v>
      </c>
      <c r="K151">
        <v>89.745399351205378</v>
      </c>
      <c r="L151">
        <v>61.895814253566797</v>
      </c>
      <c r="M151">
        <v>94.751214179472655</v>
      </c>
      <c r="N151">
        <v>87.823052081261451</v>
      </c>
      <c r="O151">
        <v>73.028662919402777</v>
      </c>
      <c r="P151">
        <v>58.116764123876472</v>
      </c>
      <c r="Q151">
        <v>47.383640473488413</v>
      </c>
      <c r="R151">
        <v>97.723166131968014</v>
      </c>
      <c r="S151">
        <v>97.048432152966413</v>
      </c>
      <c r="T151">
        <v>97.585685307525097</v>
      </c>
      <c r="U151">
        <v>96.146723193398714</v>
      </c>
      <c r="V151">
        <v>79.67640126431391</v>
      </c>
      <c r="W151" t="s">
        <v>147</v>
      </c>
      <c r="X151" t="s">
        <v>375</v>
      </c>
      <c r="Y151" t="s">
        <v>149</v>
      </c>
      <c r="Z151" t="s">
        <v>150</v>
      </c>
      <c r="AA151" t="s">
        <v>151</v>
      </c>
      <c r="AB151" t="s">
        <v>152</v>
      </c>
      <c r="AC151" t="s">
        <v>153</v>
      </c>
      <c r="AD151" t="s">
        <v>154</v>
      </c>
      <c r="AE151" t="s">
        <v>155</v>
      </c>
      <c r="AF151" t="s">
        <v>156</v>
      </c>
      <c r="AG151" t="s">
        <v>157</v>
      </c>
      <c r="AH151" t="s">
        <v>158</v>
      </c>
      <c r="AI151" t="s">
        <v>159</v>
      </c>
      <c r="AJ151" t="s">
        <v>160</v>
      </c>
      <c r="AK151" t="s">
        <v>277</v>
      </c>
      <c r="AL151" t="s">
        <v>278</v>
      </c>
      <c r="AM151" t="s">
        <v>161</v>
      </c>
      <c r="AN151" t="s">
        <v>162</v>
      </c>
      <c r="AO151" t="s">
        <v>163</v>
      </c>
      <c r="AP151" t="s">
        <v>164</v>
      </c>
      <c r="AQ151" t="s">
        <v>165</v>
      </c>
      <c r="AR151" t="s">
        <v>166</v>
      </c>
      <c r="AS151" t="s">
        <v>167</v>
      </c>
      <c r="AT151" t="s">
        <v>279</v>
      </c>
      <c r="AU151" t="s">
        <v>281</v>
      </c>
      <c r="AV151" t="s">
        <v>376</v>
      </c>
      <c r="AW151" t="s">
        <v>198</v>
      </c>
      <c r="AX151" t="s">
        <v>198</v>
      </c>
      <c r="AY151" t="s">
        <v>198</v>
      </c>
      <c r="AZ151" t="s">
        <v>198</v>
      </c>
      <c r="BA151" t="s">
        <v>198</v>
      </c>
      <c r="BB151">
        <v>88.57693708854103</v>
      </c>
      <c r="BC151">
        <v>76.344410125402547</v>
      </c>
      <c r="BD151">
        <v>97.753792490350364</v>
      </c>
      <c r="BE151">
        <v>84.376971942624635</v>
      </c>
      <c r="BF151">
        <v>96.293252384874165</v>
      </c>
      <c r="BG151">
        <v>93.483602003267634</v>
      </c>
      <c r="BH151">
        <v>77.332477399672968</v>
      </c>
      <c r="BI151">
        <v>99.418988302106214</v>
      </c>
      <c r="BJ151">
        <v>88.779479043221116</v>
      </c>
      <c r="BK151">
        <v>92.923678097891184</v>
      </c>
      <c r="BL151">
        <v>88.824359110058566</v>
      </c>
      <c r="BM151">
        <v>93.340050382425645</v>
      </c>
      <c r="BN151">
        <v>80.947467478667051</v>
      </c>
      <c r="BO151">
        <v>88.387697519446377</v>
      </c>
      <c r="BP151">
        <v>73.09234478890329</v>
      </c>
      <c r="BQ151">
        <v>68.75382031551564</v>
      </c>
      <c r="BR151">
        <v>95.649818806208913</v>
      </c>
      <c r="BS151">
        <v>97.844457667439627</v>
      </c>
      <c r="BT151">
        <v>84.623078985510872</v>
      </c>
      <c r="BU151">
        <v>92.163929657846381</v>
      </c>
      <c r="BV151">
        <v>99.5512948912084</v>
      </c>
      <c r="BW151">
        <v>86.589024559292199</v>
      </c>
      <c r="BX151">
        <v>83.243283631560388</v>
      </c>
      <c r="BY151">
        <v>49.100721171105562</v>
      </c>
      <c r="BZ151">
        <v>84.817305275338057</v>
      </c>
      <c r="CA151">
        <v>69.105016864699948</v>
      </c>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row>
    <row r="152">
      <c r="A152" t="s">
        <v>600</v>
      </c>
      <c r="B152">
        <v>2010</v>
      </c>
      <c r="C152" t="s">
        <v>606</v>
      </c>
      <c r="D152">
        <v>37</v>
      </c>
      <c r="E152" t="s">
        <v>168</v>
      </c>
      <c r="F152" t="s">
        <v>49</v>
      </c>
      <c r="G152" t="s">
        <v>627</v>
      </c>
      <c r="H152">
        <v>0.73584457330825459</v>
      </c>
      <c r="I152">
        <v>1.307244902336463</v>
      </c>
      <c r="J152">
        <v>2.4846820128311431</v>
      </c>
      <c r="K152">
        <v>8.4142922672546021</v>
      </c>
      <c r="L152">
        <v>36.557883158778317</v>
      </c>
      <c r="M152">
        <v>4.6617244004744869</v>
      </c>
      <c r="N152">
        <v>12.17694791873847</v>
      </c>
      <c r="O152">
        <v>26.77419905942838</v>
      </c>
      <c r="P152">
        <v>39.914434670126973</v>
      </c>
      <c r="Q152">
        <v>51.546883198655621</v>
      </c>
      <c r="R152">
        <v>0.37756827838526058</v>
      </c>
      <c r="S152">
        <v>1.5484042926755459</v>
      </c>
      <c r="T152">
        <v>1.3605596681306571</v>
      </c>
      <c r="U152">
        <v>3.289343347457661</v>
      </c>
      <c r="V152">
        <v>17.213005998078351</v>
      </c>
      <c r="W152" t="s">
        <v>147</v>
      </c>
      <c r="X152" t="s">
        <v>375</v>
      </c>
      <c r="Y152" t="s">
        <v>149</v>
      </c>
      <c r="Z152" t="s">
        <v>150</v>
      </c>
      <c r="AA152" t="s">
        <v>151</v>
      </c>
      <c r="AB152" t="s">
        <v>152</v>
      </c>
      <c r="AC152" t="s">
        <v>153</v>
      </c>
      <c r="AD152" t="s">
        <v>154</v>
      </c>
      <c r="AE152" t="s">
        <v>155</v>
      </c>
      <c r="AF152" t="s">
        <v>156</v>
      </c>
      <c r="AG152" t="s">
        <v>157</v>
      </c>
      <c r="AH152" t="s">
        <v>158</v>
      </c>
      <c r="AI152" t="s">
        <v>159</v>
      </c>
      <c r="AJ152" t="s">
        <v>160</v>
      </c>
      <c r="AK152" t="s">
        <v>277</v>
      </c>
      <c r="AL152" t="s">
        <v>278</v>
      </c>
      <c r="AM152" t="s">
        <v>161</v>
      </c>
      <c r="AN152" t="s">
        <v>162</v>
      </c>
      <c r="AO152" t="s">
        <v>163</v>
      </c>
      <c r="AP152" t="s">
        <v>164</v>
      </c>
      <c r="AQ152" t="s">
        <v>165</v>
      </c>
      <c r="AR152" t="s">
        <v>166</v>
      </c>
      <c r="AS152" t="s">
        <v>167</v>
      </c>
      <c r="AT152" t="s">
        <v>279</v>
      </c>
      <c r="AU152" t="s">
        <v>281</v>
      </c>
      <c r="AV152" t="s">
        <v>376</v>
      </c>
      <c r="AW152" t="s">
        <v>198</v>
      </c>
      <c r="AX152" t="s">
        <v>198</v>
      </c>
      <c r="AY152" t="s">
        <v>198</v>
      </c>
      <c r="AZ152" t="s">
        <v>198</v>
      </c>
      <c r="BA152" t="s">
        <v>198</v>
      </c>
      <c r="BB152">
        <v>10.696672579608061</v>
      </c>
      <c r="BC152">
        <v>22.449097155533519</v>
      </c>
      <c r="BD152">
        <v>2.246207509649643</v>
      </c>
      <c r="BE152">
        <v>15.623028057375331</v>
      </c>
      <c r="BF152">
        <v>1.8876298624696539</v>
      </c>
      <c r="BG152">
        <v>6.5163979967323611</v>
      </c>
      <c r="BH152">
        <v>22.66752260032694</v>
      </c>
      <c r="BI152">
        <v>0.58101169789377993</v>
      </c>
      <c r="BJ152">
        <v>11.22052095677881</v>
      </c>
      <c r="BK152">
        <v>6.963514014801925</v>
      </c>
      <c r="BL152">
        <v>10.61018749982345</v>
      </c>
      <c r="BM152">
        <v>6.074558055134446</v>
      </c>
      <c r="BN152">
        <v>16.826382692131371</v>
      </c>
      <c r="BO152">
        <v>9.3561498588196415</v>
      </c>
      <c r="BP152">
        <v>26.907655211096792</v>
      </c>
      <c r="BQ152">
        <v>31.2461796844843</v>
      </c>
      <c r="BR152">
        <v>4.350181193791129</v>
      </c>
      <c r="BS152">
        <v>2.0650977474927328</v>
      </c>
      <c r="BT152">
        <v>13.82059811471353</v>
      </c>
      <c r="BU152">
        <v>5.4861709342513167</v>
      </c>
      <c r="BV152">
        <v>0.44870510879161057</v>
      </c>
      <c r="BW152">
        <v>1.8138172654427109</v>
      </c>
      <c r="BX152">
        <v>15.738851538181009</v>
      </c>
      <c r="BY152">
        <v>50.899278828894559</v>
      </c>
      <c r="BZ152">
        <v>15.1826947246619</v>
      </c>
      <c r="CA152">
        <v>30.64901466845253</v>
      </c>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row>
    <row r="153">
      <c r="A153" t="s">
        <v>600</v>
      </c>
      <c r="B153">
        <v>2010</v>
      </c>
      <c r="C153" t="s">
        <v>606</v>
      </c>
      <c r="D153">
        <v>38</v>
      </c>
      <c r="E153" t="s">
        <v>168</v>
      </c>
      <c r="F153" t="s">
        <v>48</v>
      </c>
      <c r="G153" t="s">
        <v>198</v>
      </c>
      <c r="H153">
        <v>99.264155426691786</v>
      </c>
      <c r="I153">
        <v>98.692755097663522</v>
      </c>
      <c r="J153">
        <v>97.515317987168771</v>
      </c>
      <c r="K153">
        <v>91.585707732745476</v>
      </c>
      <c r="L153">
        <v>63.442116841221562</v>
      </c>
      <c r="M153">
        <v>95.338275599525545</v>
      </c>
      <c r="N153">
        <v>87.823052081261451</v>
      </c>
      <c r="O153">
        <v>73.225800940571702</v>
      </c>
      <c r="P153">
        <v>60.085565329872942</v>
      </c>
      <c r="Q153">
        <v>48.453116801344422</v>
      </c>
      <c r="R153">
        <v>99.622431721614717</v>
      </c>
      <c r="S153">
        <v>98.451595707324472</v>
      </c>
      <c r="T153">
        <v>98.639440331869309</v>
      </c>
      <c r="U153">
        <v>96.710656652542355</v>
      </c>
      <c r="V153">
        <v>82.786994001921514</v>
      </c>
      <c r="W153" t="s">
        <v>147</v>
      </c>
      <c r="X153" t="s">
        <v>375</v>
      </c>
      <c r="Y153" t="s">
        <v>149</v>
      </c>
      <c r="Z153" t="s">
        <v>150</v>
      </c>
      <c r="AA153" t="s">
        <v>151</v>
      </c>
      <c r="AB153" t="s">
        <v>152</v>
      </c>
      <c r="AC153" t="s">
        <v>153</v>
      </c>
      <c r="AD153" t="s">
        <v>154</v>
      </c>
      <c r="AE153" t="s">
        <v>155</v>
      </c>
      <c r="AF153" t="s">
        <v>156</v>
      </c>
      <c r="AG153" t="s">
        <v>157</v>
      </c>
      <c r="AH153" t="s">
        <v>158</v>
      </c>
      <c r="AI153" t="s">
        <v>159</v>
      </c>
      <c r="AJ153" t="s">
        <v>160</v>
      </c>
      <c r="AK153" t="s">
        <v>277</v>
      </c>
      <c r="AL153" t="s">
        <v>278</v>
      </c>
      <c r="AM153" t="s">
        <v>161</v>
      </c>
      <c r="AN153" t="s">
        <v>162</v>
      </c>
      <c r="AO153" t="s">
        <v>163</v>
      </c>
      <c r="AP153" t="s">
        <v>164</v>
      </c>
      <c r="AQ153" t="s">
        <v>165</v>
      </c>
      <c r="AR153" t="s">
        <v>166</v>
      </c>
      <c r="AS153" t="s">
        <v>167</v>
      </c>
      <c r="AT153" t="s">
        <v>279</v>
      </c>
      <c r="AU153" t="s">
        <v>281</v>
      </c>
      <c r="AV153" t="s">
        <v>376</v>
      </c>
      <c r="AW153" t="s">
        <v>198</v>
      </c>
      <c r="AX153" t="s">
        <v>198</v>
      </c>
      <c r="AY153" t="s">
        <v>198</v>
      </c>
      <c r="AZ153" t="s">
        <v>198</v>
      </c>
      <c r="BA153" t="s">
        <v>198</v>
      </c>
      <c r="BB153">
        <v>89.303327420391966</v>
      </c>
      <c r="BC153">
        <v>77.550902844466421</v>
      </c>
      <c r="BD153">
        <v>97.753792490350364</v>
      </c>
      <c r="BE153">
        <v>84.376971942624635</v>
      </c>
      <c r="BF153">
        <v>98.11237013753032</v>
      </c>
      <c r="BG153">
        <v>93.483602003267634</v>
      </c>
      <c r="BH153">
        <v>77.332477399672968</v>
      </c>
      <c r="BI153">
        <v>99.418988302106214</v>
      </c>
      <c r="BJ153">
        <v>88.779479043221116</v>
      </c>
      <c r="BK153">
        <v>93.036485985198112</v>
      </c>
      <c r="BL153">
        <v>89.389812500176561</v>
      </c>
      <c r="BM153">
        <v>93.925441944865582</v>
      </c>
      <c r="BN153">
        <v>83.173617307868668</v>
      </c>
      <c r="BO153">
        <v>90.64385014118038</v>
      </c>
      <c r="BP153">
        <v>73.09234478890329</v>
      </c>
      <c r="BQ153">
        <v>68.75382031551564</v>
      </c>
      <c r="BR153">
        <v>95.649818806208913</v>
      </c>
      <c r="BS153">
        <v>97.9349022525073</v>
      </c>
      <c r="BT153">
        <v>86.179401885286424</v>
      </c>
      <c r="BU153">
        <v>94.513829065748681</v>
      </c>
      <c r="BV153">
        <v>99.5512948912084</v>
      </c>
      <c r="BW153">
        <v>98.186182734557278</v>
      </c>
      <c r="BX153">
        <v>84.261148461818848</v>
      </c>
      <c r="BY153">
        <v>49.100721171105562</v>
      </c>
      <c r="BZ153">
        <v>84.817305275338057</v>
      </c>
      <c r="CA153">
        <v>69.350985331547477</v>
      </c>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row>
    <row r="154">
      <c r="A154" t="s">
        <v>600</v>
      </c>
      <c r="B154">
        <v>2010</v>
      </c>
      <c r="C154" t="s">
        <v>606</v>
      </c>
      <c r="D154">
        <v>41</v>
      </c>
      <c r="E154" t="s">
        <v>56</v>
      </c>
      <c r="F154" t="s">
        <v>49</v>
      </c>
      <c r="G154" t="s">
        <v>198</v>
      </c>
      <c r="H154">
        <v>34.283170908323441</v>
      </c>
      <c r="I154">
        <v>33.066201868035172</v>
      </c>
      <c r="J154">
        <v>31.503233889147051</v>
      </c>
      <c r="K154">
        <v>24.553530586735469</v>
      </c>
      <c r="L154">
        <v>10.318821327935559</v>
      </c>
      <c r="M154">
        <v>25.939806140596861</v>
      </c>
      <c r="N154">
        <v>18.443921056686591</v>
      </c>
      <c r="O154">
        <v>13.10031104186773</v>
      </c>
      <c r="P154">
        <v>7.1759068359217002</v>
      </c>
      <c r="Q154">
        <v>5.0298180166848043</v>
      </c>
      <c r="R154">
        <v>36.044057771632559</v>
      </c>
      <c r="S154">
        <v>30.252856845409731</v>
      </c>
      <c r="T154">
        <v>33.794943158689058</v>
      </c>
      <c r="U154">
        <v>30.041706351538942</v>
      </c>
      <c r="V154">
        <v>22.817768386712022</v>
      </c>
      <c r="W154" t="s">
        <v>147</v>
      </c>
      <c r="X154" t="s">
        <v>375</v>
      </c>
      <c r="Y154" t="s">
        <v>149</v>
      </c>
      <c r="Z154" t="s">
        <v>150</v>
      </c>
      <c r="AA154" t="s">
        <v>151</v>
      </c>
      <c r="AB154" t="s">
        <v>152</v>
      </c>
      <c r="AC154" t="s">
        <v>153</v>
      </c>
      <c r="AD154" t="s">
        <v>154</v>
      </c>
      <c r="AE154" t="s">
        <v>155</v>
      </c>
      <c r="AF154" t="s">
        <v>156</v>
      </c>
      <c r="AG154" t="s">
        <v>157</v>
      </c>
      <c r="AH154" t="s">
        <v>158</v>
      </c>
      <c r="AI154" t="s">
        <v>159</v>
      </c>
      <c r="AJ154" t="s">
        <v>160</v>
      </c>
      <c r="AK154" t="s">
        <v>277</v>
      </c>
      <c r="AL154" t="s">
        <v>278</v>
      </c>
      <c r="AM154" t="s">
        <v>161</v>
      </c>
      <c r="AN154" t="s">
        <v>162</v>
      </c>
      <c r="AO154" t="s">
        <v>163</v>
      </c>
      <c r="AP154" t="s">
        <v>164</v>
      </c>
      <c r="AQ154" t="s">
        <v>165</v>
      </c>
      <c r="AR154" t="s">
        <v>166</v>
      </c>
      <c r="AS154" t="s">
        <v>167</v>
      </c>
      <c r="AT154" t="s">
        <v>279</v>
      </c>
      <c r="AU154" t="s">
        <v>281</v>
      </c>
      <c r="AV154" t="s">
        <v>376</v>
      </c>
      <c r="AW154" t="s">
        <v>198</v>
      </c>
      <c r="AX154" t="s">
        <v>198</v>
      </c>
      <c r="AY154" t="s">
        <v>198</v>
      </c>
      <c r="AZ154" t="s">
        <v>198</v>
      </c>
      <c r="BA154" t="s">
        <v>198</v>
      </c>
      <c r="BB154">
        <v>28.13950827260194</v>
      </c>
      <c r="BC154">
        <v>7.0969783958776427</v>
      </c>
      <c r="BD154">
        <v>58.528793116885637</v>
      </c>
      <c r="BE154">
        <v>20.871340893319239</v>
      </c>
      <c r="BF154">
        <v>32.169333071193194</v>
      </c>
      <c r="BG154">
        <v>35.029205292189957</v>
      </c>
      <c r="BH154">
        <v>17.04232873163857</v>
      </c>
      <c r="BI154">
        <v>32.221766335455953</v>
      </c>
      <c r="BJ154">
        <v>41.310882760709141</v>
      </c>
      <c r="BK154">
        <v>33.062342239758941</v>
      </c>
      <c r="BL154">
        <v>25.765026412231339</v>
      </c>
      <c r="BM154">
        <v>8.1973402669787543</v>
      </c>
      <c r="BN154">
        <v>21.690979067640821</v>
      </c>
      <c r="BO154">
        <v>26.396029883563269</v>
      </c>
      <c r="BP154">
        <v>0.7526293266409082</v>
      </c>
      <c r="BQ154">
        <v>2.5718607177095358</v>
      </c>
      <c r="BR154">
        <v>20.108946428744201</v>
      </c>
      <c r="BS154">
        <v>26.199759196612622</v>
      </c>
      <c r="BT154">
        <v>14.579398691249169</v>
      </c>
      <c r="BU154">
        <v>39.700309287719747</v>
      </c>
      <c r="BV154">
        <v>38.90054724132505</v>
      </c>
      <c r="BW154">
        <v>14.800872842234741</v>
      </c>
      <c r="BX154">
        <v>26.993061960230602</v>
      </c>
      <c r="BY154">
        <v>13.204155156539249</v>
      </c>
      <c r="BZ154">
        <v>20.633560169370782</v>
      </c>
      <c r="CA154">
        <v>3.3403567996008512</v>
      </c>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row>
    <row r="155">
      <c r="A155" t="s">
        <v>600</v>
      </c>
      <c r="B155">
        <v>2010</v>
      </c>
      <c r="C155" t="s">
        <v>606</v>
      </c>
      <c r="D155">
        <v>42</v>
      </c>
      <c r="E155" t="s">
        <v>56</v>
      </c>
      <c r="F155" t="s">
        <v>48</v>
      </c>
      <c r="G155" t="s">
        <v>626</v>
      </c>
      <c r="H155">
        <v>65.716829091676814</v>
      </c>
      <c r="I155">
        <v>66.933798131964878</v>
      </c>
      <c r="J155">
        <v>68.496766110853073</v>
      </c>
      <c r="K155">
        <v>75.446469413264836</v>
      </c>
      <c r="L155">
        <v>89.681178672064249</v>
      </c>
      <c r="M155">
        <v>74.060193859403199</v>
      </c>
      <c r="N155">
        <v>81.55607894331331</v>
      </c>
      <c r="O155">
        <v>86.899688958132231</v>
      </c>
      <c r="P155">
        <v>92.824093164078278</v>
      </c>
      <c r="Q155">
        <v>94.970181983315143</v>
      </c>
      <c r="R155">
        <v>63.955942228367597</v>
      </c>
      <c r="S155">
        <v>69.747143154590248</v>
      </c>
      <c r="T155">
        <v>66.205056841310991</v>
      </c>
      <c r="U155">
        <v>69.958293648461023</v>
      </c>
      <c r="V155">
        <v>77.182231613287982</v>
      </c>
      <c r="W155" t="s">
        <v>147</v>
      </c>
      <c r="X155" t="s">
        <v>375</v>
      </c>
      <c r="Y155" t="s">
        <v>149</v>
      </c>
      <c r="Z155" t="s">
        <v>150</v>
      </c>
      <c r="AA155" t="s">
        <v>151</v>
      </c>
      <c r="AB155" t="s">
        <v>152</v>
      </c>
      <c r="AC155" t="s">
        <v>153</v>
      </c>
      <c r="AD155" t="s">
        <v>154</v>
      </c>
      <c r="AE155" t="s">
        <v>155</v>
      </c>
      <c r="AF155" t="s">
        <v>156</v>
      </c>
      <c r="AG155" t="s">
        <v>157</v>
      </c>
      <c r="AH155" t="s">
        <v>158</v>
      </c>
      <c r="AI155" t="s">
        <v>159</v>
      </c>
      <c r="AJ155" t="s">
        <v>160</v>
      </c>
      <c r="AK155" t="s">
        <v>277</v>
      </c>
      <c r="AL155" t="s">
        <v>278</v>
      </c>
      <c r="AM155" t="s">
        <v>161</v>
      </c>
      <c r="AN155" t="s">
        <v>162</v>
      </c>
      <c r="AO155" t="s">
        <v>163</v>
      </c>
      <c r="AP155" t="s">
        <v>164</v>
      </c>
      <c r="AQ155" t="s">
        <v>165</v>
      </c>
      <c r="AR155" t="s">
        <v>166</v>
      </c>
      <c r="AS155" t="s">
        <v>167</v>
      </c>
      <c r="AT155" t="s">
        <v>279</v>
      </c>
      <c r="AU155" t="s">
        <v>281</v>
      </c>
      <c r="AV155" t="s">
        <v>376</v>
      </c>
      <c r="AW155" t="s">
        <v>198</v>
      </c>
      <c r="AX155" t="s">
        <v>198</v>
      </c>
      <c r="AY155" t="s">
        <v>198</v>
      </c>
      <c r="AZ155" t="s">
        <v>198</v>
      </c>
      <c r="BA155" t="s">
        <v>198</v>
      </c>
      <c r="BB155">
        <v>71.860491727398085</v>
      </c>
      <c r="BC155">
        <v>92.903021604122358</v>
      </c>
      <c r="BD155">
        <v>41.471206883114213</v>
      </c>
      <c r="BE155">
        <v>79.128659106680701</v>
      </c>
      <c r="BF155">
        <v>67.830666928806707</v>
      </c>
      <c r="BG155">
        <v>64.970794707810157</v>
      </c>
      <c r="BH155">
        <v>82.957671268361338</v>
      </c>
      <c r="BI155">
        <v>67.778233664543961</v>
      </c>
      <c r="BJ155">
        <v>58.689117239290653</v>
      </c>
      <c r="BK155">
        <v>66.937657760241095</v>
      </c>
      <c r="BL155">
        <v>74.23497358776865</v>
      </c>
      <c r="BM155">
        <v>91.802659733021201</v>
      </c>
      <c r="BN155">
        <v>78.309020932359303</v>
      </c>
      <c r="BO155">
        <v>73.603970116436784</v>
      </c>
      <c r="BP155">
        <v>99.247370673359072</v>
      </c>
      <c r="BQ155">
        <v>97.428139282290417</v>
      </c>
      <c r="BR155">
        <v>79.891053571255952</v>
      </c>
      <c r="BS155">
        <v>73.800240803387311</v>
      </c>
      <c r="BT155">
        <v>85.420601308750747</v>
      </c>
      <c r="BU155">
        <v>60.29969071228021</v>
      </c>
      <c r="BV155">
        <v>61.099452758674957</v>
      </c>
      <c r="BW155">
        <v>85.199127157765247</v>
      </c>
      <c r="BX155">
        <v>73.006938039769338</v>
      </c>
      <c r="BY155">
        <v>86.795844843460728</v>
      </c>
      <c r="BZ155">
        <v>79.366439830629176</v>
      </c>
      <c r="CA155">
        <v>96.659643200399131</v>
      </c>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row>
    <row r="156">
      <c r="A156" t="s">
        <v>600</v>
      </c>
      <c r="B156">
        <v>2010</v>
      </c>
      <c r="C156" t="s">
        <v>606</v>
      </c>
      <c r="D156">
        <v>58</v>
      </c>
      <c r="E156" t="s">
        <v>169</v>
      </c>
      <c r="F156" t="s">
        <v>170</v>
      </c>
      <c r="G156" t="s">
        <v>198</v>
      </c>
      <c r="H156">
        <v>0.0068405900283763999</v>
      </c>
      <c r="I156">
        <v>0.0564780444341983</v>
      </c>
      <c r="J156">
        <v>0.25187287245354922</v>
      </c>
      <c r="K156">
        <v>1.77794385028667</v>
      </c>
      <c r="L156">
        <v>13.43979039133368</v>
      </c>
      <c r="M156">
        <v>1.330941053063371</v>
      </c>
      <c r="N156">
        <v>4.8078811180468541</v>
      </c>
      <c r="O156">
        <v>5.7870693042198056</v>
      </c>
      <c r="P156">
        <v>13.13007176522733</v>
      </c>
      <c r="Q156">
        <v>27.874252917214601</v>
      </c>
      <c r="R156">
        <v>0.0043969718632511003</v>
      </c>
      <c r="S156">
        <v>0.005667052924811</v>
      </c>
      <c r="T156">
        <v>0.1177702580623934</v>
      </c>
      <c r="U156">
        <v>0.31295821055559953</v>
      </c>
      <c r="V156">
        <v>3.8464679215414792</v>
      </c>
      <c r="W156" t="s">
        <v>147</v>
      </c>
      <c r="X156" t="s">
        <v>375</v>
      </c>
      <c r="Y156" t="s">
        <v>149</v>
      </c>
      <c r="Z156" t="s">
        <v>150</v>
      </c>
      <c r="AA156" t="s">
        <v>151</v>
      </c>
      <c r="AB156" t="s">
        <v>152</v>
      </c>
      <c r="AC156" t="s">
        <v>153</v>
      </c>
      <c r="AD156" t="s">
        <v>154</v>
      </c>
      <c r="AE156" t="s">
        <v>155</v>
      </c>
      <c r="AF156" t="s">
        <v>156</v>
      </c>
      <c r="AG156" t="s">
        <v>157</v>
      </c>
      <c r="AH156" t="s">
        <v>158</v>
      </c>
      <c r="AI156" t="s">
        <v>159</v>
      </c>
      <c r="AJ156" t="s">
        <v>160</v>
      </c>
      <c r="AK156" t="s">
        <v>277</v>
      </c>
      <c r="AL156" t="s">
        <v>278</v>
      </c>
      <c r="AM156" t="s">
        <v>161</v>
      </c>
      <c r="AN156" t="s">
        <v>162</v>
      </c>
      <c r="AO156" t="s">
        <v>163</v>
      </c>
      <c r="AP156" t="s">
        <v>164</v>
      </c>
      <c r="AQ156" t="s">
        <v>165</v>
      </c>
      <c r="AR156" t="s">
        <v>166</v>
      </c>
      <c r="AS156" t="s">
        <v>167</v>
      </c>
      <c r="AT156" t="s">
        <v>279</v>
      </c>
      <c r="AU156" t="s">
        <v>281</v>
      </c>
      <c r="AV156" t="s">
        <v>376</v>
      </c>
      <c r="AW156" t="s">
        <v>198</v>
      </c>
      <c r="AX156" t="s">
        <v>198</v>
      </c>
      <c r="AY156" t="s">
        <v>198</v>
      </c>
      <c r="AZ156" t="s">
        <v>198</v>
      </c>
      <c r="BA156" t="s">
        <v>198</v>
      </c>
      <c r="BB156">
        <v>4.6868974363757818</v>
      </c>
      <c r="BC156">
        <v>4.5671379705687754</v>
      </c>
      <c r="BD156">
        <v>1.4495395649732159</v>
      </c>
      <c r="BE156">
        <v>2.540320885575198</v>
      </c>
      <c r="BF156">
        <v>0</v>
      </c>
      <c r="BG156">
        <v>1.1062588729611891</v>
      </c>
      <c r="BH156">
        <v>2.8304689127861549</v>
      </c>
      <c r="BI156">
        <v>0</v>
      </c>
      <c r="BJ156">
        <v>4.6562237601059948</v>
      </c>
      <c r="BK156">
        <v>0.80213216605112603</v>
      </c>
      <c r="BL156">
        <v>3.9163677805431778</v>
      </c>
      <c r="BM156">
        <v>1.7115473539437309</v>
      </c>
      <c r="BN156">
        <v>3.1117019669538721</v>
      </c>
      <c r="BO156">
        <v>4.9863222874743167</v>
      </c>
      <c r="BP156">
        <v>18.579529305031571</v>
      </c>
      <c r="BQ156">
        <v>25.786312301284049</v>
      </c>
      <c r="BR156">
        <v>1.177556370138191</v>
      </c>
      <c r="BS156">
        <v>1.4319385049186839</v>
      </c>
      <c r="BT156">
        <v>1.574578974018644</v>
      </c>
      <c r="BU156">
        <v>0.88053678506853217</v>
      </c>
      <c r="BV156">
        <v>0.44870510879161057</v>
      </c>
      <c r="BW156">
        <v>0.41781643747203789</v>
      </c>
      <c r="BX156">
        <v>2.939221962573157</v>
      </c>
      <c r="BY156">
        <v>45.328349964299548</v>
      </c>
      <c r="BZ156">
        <v>11.427437285818121</v>
      </c>
      <c r="CA156">
        <v>28.307382262459061</v>
      </c>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row>
    <row r="157">
      <c r="A157" t="s">
        <v>600</v>
      </c>
      <c r="B157">
        <v>2010</v>
      </c>
      <c r="C157" t="s">
        <v>606</v>
      </c>
      <c r="D157">
        <v>59</v>
      </c>
      <c r="E157" t="s">
        <v>169</v>
      </c>
      <c r="F157" t="s">
        <v>377</v>
      </c>
      <c r="G157" t="s">
        <v>198</v>
      </c>
      <c r="H157">
        <v>0.076733826181765302</v>
      </c>
      <c r="I157">
        <v>0.38226487471363702</v>
      </c>
      <c r="J157">
        <v>1.2255057110544729</v>
      </c>
      <c r="K157">
        <v>4.4045192950923413</v>
      </c>
      <c r="L157">
        <v>17.1825780457437</v>
      </c>
      <c r="M157">
        <v>1.4942894489328069</v>
      </c>
      <c r="N157">
        <v>5.6296626274882584</v>
      </c>
      <c r="O157">
        <v>16.04271689096274</v>
      </c>
      <c r="P157">
        <v>20.68356925128888</v>
      </c>
      <c r="Q157">
        <v>15.286670618487671</v>
      </c>
      <c r="R157">
        <v>0.066961439077074997</v>
      </c>
      <c r="S157">
        <v>0.33334095149768028</v>
      </c>
      <c r="T157">
        <v>0.73170563088228058</v>
      </c>
      <c r="U157">
        <v>1.7760370407554751</v>
      </c>
      <c r="V157">
        <v>9.598184990083876</v>
      </c>
      <c r="W157" t="s">
        <v>147</v>
      </c>
      <c r="X157" t="s">
        <v>375</v>
      </c>
      <c r="Y157" t="s">
        <v>149</v>
      </c>
      <c r="Z157" t="s">
        <v>150</v>
      </c>
      <c r="AA157" t="s">
        <v>151</v>
      </c>
      <c r="AB157" t="s">
        <v>152</v>
      </c>
      <c r="AC157" t="s">
        <v>153</v>
      </c>
      <c r="AD157" t="s">
        <v>154</v>
      </c>
      <c r="AE157" t="s">
        <v>155</v>
      </c>
      <c r="AF157" t="s">
        <v>156</v>
      </c>
      <c r="AG157" t="s">
        <v>157</v>
      </c>
      <c r="AH157" t="s">
        <v>158</v>
      </c>
      <c r="AI157" t="s">
        <v>159</v>
      </c>
      <c r="AJ157" t="s">
        <v>160</v>
      </c>
      <c r="AK157" t="s">
        <v>277</v>
      </c>
      <c r="AL157" t="s">
        <v>278</v>
      </c>
      <c r="AM157" t="s">
        <v>161</v>
      </c>
      <c r="AN157" t="s">
        <v>162</v>
      </c>
      <c r="AO157" t="s">
        <v>163</v>
      </c>
      <c r="AP157" t="s">
        <v>164</v>
      </c>
      <c r="AQ157" t="s">
        <v>165</v>
      </c>
      <c r="AR157" t="s">
        <v>166</v>
      </c>
      <c r="AS157" t="s">
        <v>167</v>
      </c>
      <c r="AT157" t="s">
        <v>279</v>
      </c>
      <c r="AU157" t="s">
        <v>281</v>
      </c>
      <c r="AV157" t="s">
        <v>376</v>
      </c>
      <c r="AW157" t="s">
        <v>198</v>
      </c>
      <c r="AX157" t="s">
        <v>198</v>
      </c>
      <c r="AY157" t="s">
        <v>198</v>
      </c>
      <c r="AZ157" t="s">
        <v>198</v>
      </c>
      <c r="BA157" t="s">
        <v>198</v>
      </c>
      <c r="BB157">
        <v>5.1711544848040107</v>
      </c>
      <c r="BC157">
        <v>7.4185272869529122</v>
      </c>
      <c r="BD157">
        <v>0.59055315610019921</v>
      </c>
      <c r="BE157">
        <v>12.9968600881709</v>
      </c>
      <c r="BF157">
        <v>0.65968976112038258</v>
      </c>
      <c r="BG157">
        <v>3.3574271339785602</v>
      </c>
      <c r="BH157">
        <v>18.631881287857091</v>
      </c>
      <c r="BI157">
        <v>0</v>
      </c>
      <c r="BJ157">
        <v>5.2126295093526682</v>
      </c>
      <c r="BK157">
        <v>4.4259547918959168</v>
      </c>
      <c r="BL157">
        <v>4.9536408034880441</v>
      </c>
      <c r="BM157">
        <v>3.8496689486840752</v>
      </c>
      <c r="BN157">
        <v>3.041942464640464</v>
      </c>
      <c r="BO157">
        <v>2.8822743225617078</v>
      </c>
      <c r="BP157">
        <v>8.3281259060652193</v>
      </c>
      <c r="BQ157">
        <v>5.4598673832002618</v>
      </c>
      <c r="BR157">
        <v>3.0480677782401981</v>
      </c>
      <c r="BS157">
        <v>0.42237031339628728</v>
      </c>
      <c r="BT157">
        <v>9.8505793716962948</v>
      </c>
      <c r="BU157">
        <v>3.2601542615822701</v>
      </c>
      <c r="BV157">
        <v>0</v>
      </c>
      <c r="BW157">
        <v>0.18172335837779419</v>
      </c>
      <c r="BX157">
        <v>9.8303087966810629</v>
      </c>
      <c r="BY157">
        <v>1.844245460813893</v>
      </c>
      <c r="BZ157">
        <v>3.3304355051437629</v>
      </c>
      <c r="CA157">
        <v>1.8204413413471421</v>
      </c>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row>
    <row r="158">
      <c r="A158" t="s">
        <v>600</v>
      </c>
      <c r="B158">
        <v>2010</v>
      </c>
      <c r="C158" t="s">
        <v>606</v>
      </c>
      <c r="D158">
        <v>60</v>
      </c>
      <c r="E158" t="s">
        <v>169</v>
      </c>
      <c r="F158" t="s">
        <v>378</v>
      </c>
      <c r="G158" t="s">
        <v>198</v>
      </c>
      <c r="H158">
        <v>10.93192366556881</v>
      </c>
      <c r="I158">
        <v>11.43385706352263</v>
      </c>
      <c r="J158">
        <v>16.858703379805618</v>
      </c>
      <c r="K158">
        <v>18.35177675641728</v>
      </c>
      <c r="L158">
        <v>11.946261817324601</v>
      </c>
      <c r="M158">
        <v>14.049875718024071</v>
      </c>
      <c r="N158">
        <v>16.796601481354649</v>
      </c>
      <c r="O158">
        <v>14.156463716570499</v>
      </c>
      <c r="P158">
        <v>8.172482895352184</v>
      </c>
      <c r="Q158">
        <v>7.3332080090682634</v>
      </c>
      <c r="R158">
        <v>11.19661992516474</v>
      </c>
      <c r="S158">
        <v>10.74726357858005</v>
      </c>
      <c r="T158">
        <v>13.62494228211486</v>
      </c>
      <c r="U158">
        <v>17.674021559640892</v>
      </c>
      <c r="V158">
        <v>18.97925338898057</v>
      </c>
      <c r="W158" t="s">
        <v>147</v>
      </c>
      <c r="X158" t="s">
        <v>375</v>
      </c>
      <c r="Y158" t="s">
        <v>149</v>
      </c>
      <c r="Z158" t="s">
        <v>150</v>
      </c>
      <c r="AA158" t="s">
        <v>151</v>
      </c>
      <c r="AB158" t="s">
        <v>152</v>
      </c>
      <c r="AC158" t="s">
        <v>153</v>
      </c>
      <c r="AD158" t="s">
        <v>154</v>
      </c>
      <c r="AE158" t="s">
        <v>155</v>
      </c>
      <c r="AF158" t="s">
        <v>156</v>
      </c>
      <c r="AG158" t="s">
        <v>157</v>
      </c>
      <c r="AH158" t="s">
        <v>158</v>
      </c>
      <c r="AI158" t="s">
        <v>159</v>
      </c>
      <c r="AJ158" t="s">
        <v>160</v>
      </c>
      <c r="AK158" t="s">
        <v>277</v>
      </c>
      <c r="AL158" t="s">
        <v>278</v>
      </c>
      <c r="AM158" t="s">
        <v>161</v>
      </c>
      <c r="AN158" t="s">
        <v>162</v>
      </c>
      <c r="AO158" t="s">
        <v>163</v>
      </c>
      <c r="AP158" t="s">
        <v>164</v>
      </c>
      <c r="AQ158" t="s">
        <v>165</v>
      </c>
      <c r="AR158" t="s">
        <v>166</v>
      </c>
      <c r="AS158" t="s">
        <v>167</v>
      </c>
      <c r="AT158" t="s">
        <v>279</v>
      </c>
      <c r="AU158" t="s">
        <v>281</v>
      </c>
      <c r="AV158" t="s">
        <v>376</v>
      </c>
      <c r="AW158" t="s">
        <v>198</v>
      </c>
      <c r="AX158" t="s">
        <v>198</v>
      </c>
      <c r="AY158" t="s">
        <v>198</v>
      </c>
      <c r="AZ158" t="s">
        <v>198</v>
      </c>
      <c r="BA158" t="s">
        <v>198</v>
      </c>
      <c r="BB158">
        <v>42.190278220801353</v>
      </c>
      <c r="BC158">
        <v>2.7707473037252588</v>
      </c>
      <c r="BD158">
        <v>19.933673534388639</v>
      </c>
      <c r="BE158">
        <v>19.214861837235159</v>
      </c>
      <c r="BF158">
        <v>7.7292041983883619</v>
      </c>
      <c r="BG158">
        <v>20.263124683162591</v>
      </c>
      <c r="BH158">
        <v>22.97944235837068</v>
      </c>
      <c r="BI158">
        <v>5.010090187732704</v>
      </c>
      <c r="BJ158">
        <v>24.38681776026139</v>
      </c>
      <c r="BK158">
        <v>3.9188222063065798</v>
      </c>
      <c r="BL158">
        <v>21.546643940957349</v>
      </c>
      <c r="BM158">
        <v>14.56764505559549</v>
      </c>
      <c r="BN158">
        <v>14.097823064466279</v>
      </c>
      <c r="BO158">
        <v>7.6195598902272872</v>
      </c>
      <c r="BP158">
        <v>45.573227223301743</v>
      </c>
      <c r="BQ158">
        <v>34.735880072501317</v>
      </c>
      <c r="BR158">
        <v>25.866388817031769</v>
      </c>
      <c r="BS158">
        <v>13.141677688831811</v>
      </c>
      <c r="BT158">
        <v>11.125556194528439</v>
      </c>
      <c r="BU158">
        <v>1.276222750111518</v>
      </c>
      <c r="BV158">
        <v>17.636253941838259</v>
      </c>
      <c r="BW158">
        <v>1.393603232499913</v>
      </c>
      <c r="BX158">
        <v>10.421988925144291</v>
      </c>
      <c r="BY158">
        <v>20.1734766424632</v>
      </c>
      <c r="BZ158">
        <v>47.023165179596603</v>
      </c>
      <c r="CA158">
        <v>25.585996235404949</v>
      </c>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row>
    <row r="159">
      <c r="A159" t="s">
        <v>600</v>
      </c>
      <c r="B159">
        <v>2010</v>
      </c>
      <c r="C159" t="s">
        <v>606</v>
      </c>
      <c r="D159">
        <v>61</v>
      </c>
      <c r="E159" t="s">
        <v>169</v>
      </c>
      <c r="F159" t="s">
        <v>379</v>
      </c>
      <c r="G159" t="s">
        <v>198</v>
      </c>
      <c r="H159">
        <v>1.4851774524554879</v>
      </c>
      <c r="I159">
        <v>2.7152349258819028</v>
      </c>
      <c r="J159">
        <v>5.6664755417506134</v>
      </c>
      <c r="K159">
        <v>13.56444529619619</v>
      </c>
      <c r="L159">
        <v>19.481802634276271</v>
      </c>
      <c r="M159">
        <v>19.692806847202281</v>
      </c>
      <c r="N159">
        <v>30.045471809793479</v>
      </c>
      <c r="O159">
        <v>28.51570450884655</v>
      </c>
      <c r="P159">
        <v>23.774740475786469</v>
      </c>
      <c r="Q159">
        <v>17.68732372335954</v>
      </c>
      <c r="R159">
        <v>1.2086823048891819</v>
      </c>
      <c r="S159">
        <v>2.0188030719883532</v>
      </c>
      <c r="T159">
        <v>3.963548067070465</v>
      </c>
      <c r="U159">
        <v>5.894116115130287</v>
      </c>
      <c r="V159">
        <v>6.7571598339568402</v>
      </c>
      <c r="W159" t="s">
        <v>147</v>
      </c>
      <c r="X159" t="s">
        <v>375</v>
      </c>
      <c r="Y159" t="s">
        <v>149</v>
      </c>
      <c r="Z159" t="s">
        <v>150</v>
      </c>
      <c r="AA159" t="s">
        <v>151</v>
      </c>
      <c r="AB159" t="s">
        <v>152</v>
      </c>
      <c r="AC159" t="s">
        <v>153</v>
      </c>
      <c r="AD159" t="s">
        <v>154</v>
      </c>
      <c r="AE159" t="s">
        <v>155</v>
      </c>
      <c r="AF159" t="s">
        <v>156</v>
      </c>
      <c r="AG159" t="s">
        <v>157</v>
      </c>
      <c r="AH159" t="s">
        <v>158</v>
      </c>
      <c r="AI159" t="s">
        <v>159</v>
      </c>
      <c r="AJ159" t="s">
        <v>160</v>
      </c>
      <c r="AK159" t="s">
        <v>277</v>
      </c>
      <c r="AL159" t="s">
        <v>278</v>
      </c>
      <c r="AM159" t="s">
        <v>161</v>
      </c>
      <c r="AN159" t="s">
        <v>162</v>
      </c>
      <c r="AO159" t="s">
        <v>163</v>
      </c>
      <c r="AP159" t="s">
        <v>164</v>
      </c>
      <c r="AQ159" t="s">
        <v>165</v>
      </c>
      <c r="AR159" t="s">
        <v>166</v>
      </c>
      <c r="AS159" t="s">
        <v>167</v>
      </c>
      <c r="AT159" t="s">
        <v>279</v>
      </c>
      <c r="AU159" t="s">
        <v>281</v>
      </c>
      <c r="AV159" t="s">
        <v>376</v>
      </c>
      <c r="AW159" t="s">
        <v>198</v>
      </c>
      <c r="AX159" t="s">
        <v>198</v>
      </c>
      <c r="AY159" t="s">
        <v>198</v>
      </c>
      <c r="AZ159" t="s">
        <v>198</v>
      </c>
      <c r="BA159" t="s">
        <v>198</v>
      </c>
      <c r="BB159">
        <v>19.078259661095569</v>
      </c>
      <c r="BC159">
        <v>34.343552429391998</v>
      </c>
      <c r="BD159">
        <v>2.4158992749553598</v>
      </c>
      <c r="BE159">
        <v>3.2402227365620999</v>
      </c>
      <c r="BF159">
        <v>2.6179739701929279</v>
      </c>
      <c r="BG159">
        <v>3.995237008228175</v>
      </c>
      <c r="BH159">
        <v>19.9047954085136</v>
      </c>
      <c r="BI159">
        <v>2.7078379250650948</v>
      </c>
      <c r="BJ159">
        <v>6.2861591422711038</v>
      </c>
      <c r="BK159">
        <v>12.017987486961539</v>
      </c>
      <c r="BL159">
        <v>7.2615038995517747</v>
      </c>
      <c r="BM159">
        <v>9.9863722857997708</v>
      </c>
      <c r="BN159">
        <v>4.3884684086247638</v>
      </c>
      <c r="BO159">
        <v>9.2176245723125074</v>
      </c>
      <c r="BP159">
        <v>2.7786319329854652</v>
      </c>
      <c r="BQ159">
        <v>7.7990747539119996</v>
      </c>
      <c r="BR159">
        <v>20.14654255965954</v>
      </c>
      <c r="BS159">
        <v>1.2156023904555691</v>
      </c>
      <c r="BT159">
        <v>6.9924183385960816</v>
      </c>
      <c r="BU159">
        <v>3.0902323100034401</v>
      </c>
      <c r="BV159">
        <v>1.283133464144578</v>
      </c>
      <c r="BW159">
        <v>1.0374035884796871</v>
      </c>
      <c r="BX159">
        <v>5.8266492360214892</v>
      </c>
      <c r="BY159">
        <v>13.01506587524854</v>
      </c>
      <c r="BZ159">
        <v>6.3527961791236072</v>
      </c>
      <c r="CA159">
        <v>6.0134520295048048</v>
      </c>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row>
    <row r="160">
      <c r="A160" t="s">
        <v>600</v>
      </c>
      <c r="B160">
        <v>2010</v>
      </c>
      <c r="C160" t="s">
        <v>606</v>
      </c>
      <c r="D160">
        <v>62</v>
      </c>
      <c r="E160" t="s">
        <v>169</v>
      </c>
      <c r="F160" t="s">
        <v>283</v>
      </c>
      <c r="G160" t="s">
        <v>198</v>
      </c>
      <c r="H160">
        <v>0.55049066377906819</v>
      </c>
      <c r="I160">
        <v>0.1281829875152444</v>
      </c>
      <c r="J160">
        <v>0.16139657898948601</v>
      </c>
      <c r="K160">
        <v>1.060476266832612</v>
      </c>
      <c r="L160">
        <v>0.65310103652046159</v>
      </c>
      <c r="M160">
        <v>0.19718801526139529</v>
      </c>
      <c r="N160">
        <v>0</v>
      </c>
      <c r="O160">
        <v>0</v>
      </c>
      <c r="P160">
        <v>0.25298099075787372</v>
      </c>
      <c r="Q160">
        <v>0</v>
      </c>
      <c r="R160">
        <v>0.57284109950213979</v>
      </c>
      <c r="S160">
        <v>0.14502583803849151</v>
      </c>
      <c r="T160">
        <v>0.34902945784470579</v>
      </c>
      <c r="U160">
        <v>0.0045989959638426999</v>
      </c>
      <c r="V160">
        <v>2.1153797698680461</v>
      </c>
      <c r="W160" t="s">
        <v>147</v>
      </c>
      <c r="X160" t="s">
        <v>375</v>
      </c>
      <c r="Y160" t="s">
        <v>149</v>
      </c>
      <c r="Z160" t="s">
        <v>150</v>
      </c>
      <c r="AA160" t="s">
        <v>151</v>
      </c>
      <c r="AB160" t="s">
        <v>152</v>
      </c>
      <c r="AC160" t="s">
        <v>153</v>
      </c>
      <c r="AD160" t="s">
        <v>154</v>
      </c>
      <c r="AE160" t="s">
        <v>155</v>
      </c>
      <c r="AF160" t="s">
        <v>156</v>
      </c>
      <c r="AG160" t="s">
        <v>157</v>
      </c>
      <c r="AH160" t="s">
        <v>158</v>
      </c>
      <c r="AI160" t="s">
        <v>159</v>
      </c>
      <c r="AJ160" t="s">
        <v>160</v>
      </c>
      <c r="AK160" t="s">
        <v>277</v>
      </c>
      <c r="AL160" t="s">
        <v>278</v>
      </c>
      <c r="AM160" t="s">
        <v>161</v>
      </c>
      <c r="AN160" t="s">
        <v>162</v>
      </c>
      <c r="AO160" t="s">
        <v>163</v>
      </c>
      <c r="AP160" t="s">
        <v>164</v>
      </c>
      <c r="AQ160" t="s">
        <v>165</v>
      </c>
      <c r="AR160" t="s">
        <v>166</v>
      </c>
      <c r="AS160" t="s">
        <v>167</v>
      </c>
      <c r="AT160" t="s">
        <v>279</v>
      </c>
      <c r="AU160" t="s">
        <v>281</v>
      </c>
      <c r="AV160" t="s">
        <v>376</v>
      </c>
      <c r="AW160" t="s">
        <v>198</v>
      </c>
      <c r="AX160" t="s">
        <v>198</v>
      </c>
      <c r="AY160" t="s">
        <v>198</v>
      </c>
      <c r="AZ160" t="s">
        <v>198</v>
      </c>
      <c r="BA160" t="s">
        <v>198</v>
      </c>
      <c r="BB160">
        <v>0</v>
      </c>
      <c r="BC160">
        <v>0.18932804096827241</v>
      </c>
      <c r="BD160">
        <v>0</v>
      </c>
      <c r="BE160">
        <v>0.61449528615027027</v>
      </c>
      <c r="BF160">
        <v>0.97311317824912791</v>
      </c>
      <c r="BG160">
        <v>0</v>
      </c>
      <c r="BH160">
        <v>0</v>
      </c>
      <c r="BI160">
        <v>0</v>
      </c>
      <c r="BJ160">
        <v>0</v>
      </c>
      <c r="BK160">
        <v>0</v>
      </c>
      <c r="BL160">
        <v>0</v>
      </c>
      <c r="BM160">
        <v>0</v>
      </c>
      <c r="BN160">
        <v>0.90930677805095717</v>
      </c>
      <c r="BO160">
        <v>1.7814522899609</v>
      </c>
      <c r="BP160">
        <v>0</v>
      </c>
      <c r="BQ160">
        <v>0</v>
      </c>
      <c r="BR160">
        <v>0.0575922960926641</v>
      </c>
      <c r="BS160">
        <v>0.067833438800757095</v>
      </c>
      <c r="BT160">
        <v>0</v>
      </c>
      <c r="BU160">
        <v>1.2693908219731751</v>
      </c>
      <c r="BV160">
        <v>0</v>
      </c>
      <c r="BW160">
        <v>2.3592559172932401</v>
      </c>
      <c r="BX160">
        <v>0</v>
      </c>
      <c r="BY160">
        <v>0</v>
      </c>
      <c r="BZ160">
        <v>0.23547357025377291</v>
      </c>
      <c r="CA160">
        <v>0.24596846684750581</v>
      </c>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row>
    <row r="161">
      <c r="A161" t="s">
        <v>600</v>
      </c>
      <c r="B161">
        <v>2010</v>
      </c>
      <c r="C161" t="s">
        <v>606</v>
      </c>
      <c r="D161">
        <v>63</v>
      </c>
      <c r="E161" t="s">
        <v>169</v>
      </c>
      <c r="F161" t="s">
        <v>284</v>
      </c>
      <c r="G161" t="s">
        <v>198</v>
      </c>
      <c r="H161">
        <v>1.446657059025819</v>
      </c>
      <c r="I161">
        <v>1.7099461167381329</v>
      </c>
      <c r="J161">
        <v>0.77199986294370104</v>
      </c>
      <c r="K161">
        <v>0.79330400208026419</v>
      </c>
      <c r="L161">
        <v>1.474321866605186</v>
      </c>
      <c r="M161">
        <v>0.52282819517884915</v>
      </c>
      <c r="N161">
        <v>0</v>
      </c>
      <c r="O161">
        <v>0.47927560182829643</v>
      </c>
      <c r="P161">
        <v>1.969897116424997</v>
      </c>
      <c r="Q161">
        <v>1.069476327855994</v>
      </c>
      <c r="R161">
        <v>1.5352728793493631</v>
      </c>
      <c r="S161">
        <v>2.0612236878229528</v>
      </c>
      <c r="T161">
        <v>0.87323418931538765</v>
      </c>
      <c r="U161">
        <v>0.70363734159916047</v>
      </c>
      <c r="V161">
        <v>1.6719986308871979</v>
      </c>
      <c r="W161" t="s">
        <v>147</v>
      </c>
      <c r="X161" t="s">
        <v>375</v>
      </c>
      <c r="Y161" t="s">
        <v>149</v>
      </c>
      <c r="Z161" t="s">
        <v>150</v>
      </c>
      <c r="AA161" t="s">
        <v>151</v>
      </c>
      <c r="AB161" t="s">
        <v>152</v>
      </c>
      <c r="AC161" t="s">
        <v>153</v>
      </c>
      <c r="AD161" t="s">
        <v>154</v>
      </c>
      <c r="AE161" t="s">
        <v>155</v>
      </c>
      <c r="AF161" t="s">
        <v>156</v>
      </c>
      <c r="AG161" t="s">
        <v>157</v>
      </c>
      <c r="AH161" t="s">
        <v>158</v>
      </c>
      <c r="AI161" t="s">
        <v>159</v>
      </c>
      <c r="AJ161" t="s">
        <v>160</v>
      </c>
      <c r="AK161" t="s">
        <v>277</v>
      </c>
      <c r="AL161" t="s">
        <v>278</v>
      </c>
      <c r="AM161" t="s">
        <v>161</v>
      </c>
      <c r="AN161" t="s">
        <v>162</v>
      </c>
      <c r="AO161" t="s">
        <v>163</v>
      </c>
      <c r="AP161" t="s">
        <v>164</v>
      </c>
      <c r="AQ161" t="s">
        <v>165</v>
      </c>
      <c r="AR161" t="s">
        <v>166</v>
      </c>
      <c r="AS161" t="s">
        <v>167</v>
      </c>
      <c r="AT161" t="s">
        <v>279</v>
      </c>
      <c r="AU161" t="s">
        <v>281</v>
      </c>
      <c r="AV161" t="s">
        <v>376</v>
      </c>
      <c r="AW161" t="s">
        <v>198</v>
      </c>
      <c r="AX161" t="s">
        <v>198</v>
      </c>
      <c r="AY161" t="s">
        <v>198</v>
      </c>
      <c r="AZ161" t="s">
        <v>198</v>
      </c>
      <c r="BA161" t="s">
        <v>198</v>
      </c>
      <c r="BB161">
        <v>0</v>
      </c>
      <c r="BC161">
        <v>1.017164678095577</v>
      </c>
      <c r="BD161">
        <v>0</v>
      </c>
      <c r="BE161">
        <v>0</v>
      </c>
      <c r="BF161">
        <v>1.891504053942527</v>
      </c>
      <c r="BG161">
        <v>1.3755168116817511</v>
      </c>
      <c r="BH161">
        <v>0</v>
      </c>
      <c r="BI161">
        <v>1.616629704511876</v>
      </c>
      <c r="BJ161">
        <v>0</v>
      </c>
      <c r="BK161">
        <v>0.1128078873069214</v>
      </c>
      <c r="BL161">
        <v>1.424952664883586</v>
      </c>
      <c r="BM161">
        <v>0.41932706137052889</v>
      </c>
      <c r="BN161">
        <v>0.99629832661537165</v>
      </c>
      <c r="BO161">
        <v>0.91142463700434828</v>
      </c>
      <c r="BP161">
        <v>0.90048721359666661</v>
      </c>
      <c r="BQ161">
        <v>0.46286723903607041</v>
      </c>
      <c r="BR161">
        <v>2.2685744015947189</v>
      </c>
      <c r="BS161">
        <v>0.022611146266918999</v>
      </c>
      <c r="BT161">
        <v>0.89166703696782135</v>
      </c>
      <c r="BU161">
        <v>1.3674692576977741</v>
      </c>
      <c r="BV161">
        <v>0.25945224577052772</v>
      </c>
      <c r="BW161">
        <v>9.4940952050496001</v>
      </c>
      <c r="BX161">
        <v>1.1962585701825139</v>
      </c>
      <c r="BY161">
        <v>0.16439962594740509</v>
      </c>
      <c r="BZ161">
        <v>0.62589789952729602</v>
      </c>
      <c r="CA161">
        <v>1.509173904884755</v>
      </c>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row>
    <row r="162">
      <c r="A162" t="s">
        <v>600</v>
      </c>
      <c r="B162">
        <v>2010</v>
      </c>
      <c r="C162" t="s">
        <v>606</v>
      </c>
      <c r="D162">
        <v>64</v>
      </c>
      <c r="E162" t="s">
        <v>169</v>
      </c>
      <c r="F162" t="s">
        <v>285</v>
      </c>
      <c r="G162" t="s">
        <v>198</v>
      </c>
      <c r="H162">
        <v>30.268148740005369</v>
      </c>
      <c r="I162">
        <v>28.736976883509371</v>
      </c>
      <c r="J162">
        <v>22.21277221878508</v>
      </c>
      <c r="K162">
        <v>15.89938003331779</v>
      </c>
      <c r="L162">
        <v>4.5838054379370501</v>
      </c>
      <c r="M162">
        <v>19.368711088544678</v>
      </c>
      <c r="N162">
        <v>5.3633955092082264</v>
      </c>
      <c r="O162">
        <v>5.257644153398787</v>
      </c>
      <c r="P162">
        <v>1.7283926142661119</v>
      </c>
      <c r="Q162">
        <v>0.35013161687912292</v>
      </c>
      <c r="R162">
        <v>30.567347265924539</v>
      </c>
      <c r="S162">
        <v>27.81107511431594</v>
      </c>
      <c r="T162">
        <v>27.74346060072557</v>
      </c>
      <c r="U162">
        <v>21.81618876473707</v>
      </c>
      <c r="V162">
        <v>14.68690706366106</v>
      </c>
      <c r="W162" t="s">
        <v>147</v>
      </c>
      <c r="X162" t="s">
        <v>375</v>
      </c>
      <c r="Y162" t="s">
        <v>149</v>
      </c>
      <c r="Z162" t="s">
        <v>150</v>
      </c>
      <c r="AA162" t="s">
        <v>151</v>
      </c>
      <c r="AB162" t="s">
        <v>152</v>
      </c>
      <c r="AC162" t="s">
        <v>153</v>
      </c>
      <c r="AD162" t="s">
        <v>154</v>
      </c>
      <c r="AE162" t="s">
        <v>155</v>
      </c>
      <c r="AF162" t="s">
        <v>156</v>
      </c>
      <c r="AG162" t="s">
        <v>157</v>
      </c>
      <c r="AH162" t="s">
        <v>158</v>
      </c>
      <c r="AI162" t="s">
        <v>159</v>
      </c>
      <c r="AJ162" t="s">
        <v>160</v>
      </c>
      <c r="AK162" t="s">
        <v>277</v>
      </c>
      <c r="AL162" t="s">
        <v>278</v>
      </c>
      <c r="AM162" t="s">
        <v>161</v>
      </c>
      <c r="AN162" t="s">
        <v>162</v>
      </c>
      <c r="AO162" t="s">
        <v>163</v>
      </c>
      <c r="AP162" t="s">
        <v>164</v>
      </c>
      <c r="AQ162" t="s">
        <v>165</v>
      </c>
      <c r="AR162" t="s">
        <v>166</v>
      </c>
      <c r="AS162" t="s">
        <v>167</v>
      </c>
      <c r="AT162" t="s">
        <v>279</v>
      </c>
      <c r="AU162" t="s">
        <v>281</v>
      </c>
      <c r="AV162" t="s">
        <v>376</v>
      </c>
      <c r="AW162" t="s">
        <v>198</v>
      </c>
      <c r="AX162" t="s">
        <v>198</v>
      </c>
      <c r="AY162" t="s">
        <v>198</v>
      </c>
      <c r="AZ162" t="s">
        <v>198</v>
      </c>
      <c r="BA162" t="s">
        <v>198</v>
      </c>
      <c r="BB162">
        <v>1.1620095477861141</v>
      </c>
      <c r="BC162">
        <v>2.0094863693960239</v>
      </c>
      <c r="BD162">
        <v>26.848126763333902</v>
      </c>
      <c r="BE162">
        <v>12.415365651086571</v>
      </c>
      <c r="BF162">
        <v>18.134421586223681</v>
      </c>
      <c r="BG162">
        <v>6.9114421796011554</v>
      </c>
      <c r="BH162">
        <v>0.65182326233835497</v>
      </c>
      <c r="BI162">
        <v>50.714263195711872</v>
      </c>
      <c r="BJ162">
        <v>4.5783853826502821</v>
      </c>
      <c r="BK162">
        <v>27.127446938891751</v>
      </c>
      <c r="BL162">
        <v>19.803954960922589</v>
      </c>
      <c r="BM162">
        <v>8.1902266666048789</v>
      </c>
      <c r="BN162">
        <v>25.749156064787659</v>
      </c>
      <c r="BO162">
        <v>38.442902539363303</v>
      </c>
      <c r="BP162">
        <v>19.786405824680479</v>
      </c>
      <c r="BQ162">
        <v>23.768353663431778</v>
      </c>
      <c r="BR162">
        <v>32.899758838554369</v>
      </c>
      <c r="BS162">
        <v>22.420065579478461</v>
      </c>
      <c r="BT162">
        <v>15.27580715103665</v>
      </c>
      <c r="BU162">
        <v>34.727638184594852</v>
      </c>
      <c r="BV162">
        <v>12.35240850991933</v>
      </c>
      <c r="BW162">
        <v>42.049232583037451</v>
      </c>
      <c r="BX162">
        <v>13.401903086220861</v>
      </c>
      <c r="BY162">
        <v>7.0327832770154712</v>
      </c>
      <c r="BZ162">
        <v>22.53694381053916</v>
      </c>
      <c r="CA162">
        <v>28.403757640094842</v>
      </c>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row>
    <row r="163">
      <c r="A163" t="s">
        <v>600</v>
      </c>
      <c r="B163">
        <v>2010</v>
      </c>
      <c r="C163" t="s">
        <v>606</v>
      </c>
      <c r="D163">
        <v>65</v>
      </c>
      <c r="E163" t="s">
        <v>169</v>
      </c>
      <c r="F163" t="s">
        <v>286</v>
      </c>
      <c r="G163" t="s">
        <v>198</v>
      </c>
      <c r="H163">
        <v>2.7552381104125159</v>
      </c>
      <c r="I163">
        <v>3.0206583498921682</v>
      </c>
      <c r="J163">
        <v>2.6247406695288942</v>
      </c>
      <c r="K163">
        <v>2.3565438713985669</v>
      </c>
      <c r="L163">
        <v>1.800463868406837</v>
      </c>
      <c r="M163">
        <v>2.7841631110323131</v>
      </c>
      <c r="N163">
        <v>3.5091675329518242</v>
      </c>
      <c r="O163">
        <v>2.0910045929025238</v>
      </c>
      <c r="P163">
        <v>2.064442766685306</v>
      </c>
      <c r="Q163">
        <v>1.4515732299643129</v>
      </c>
      <c r="R163">
        <v>2.6231018632022769</v>
      </c>
      <c r="S163">
        <v>2.6438457051504551</v>
      </c>
      <c r="T163">
        <v>2.9044098601699861</v>
      </c>
      <c r="U163">
        <v>2.786669895067805</v>
      </c>
      <c r="V163">
        <v>1.7964996514284159</v>
      </c>
      <c r="W163" t="s">
        <v>147</v>
      </c>
      <c r="X163" t="s">
        <v>375</v>
      </c>
      <c r="Y163" t="s">
        <v>149</v>
      </c>
      <c r="Z163" t="s">
        <v>150</v>
      </c>
      <c r="AA163" t="s">
        <v>151</v>
      </c>
      <c r="AB163" t="s">
        <v>152</v>
      </c>
      <c r="AC163" t="s">
        <v>153</v>
      </c>
      <c r="AD163" t="s">
        <v>154</v>
      </c>
      <c r="AE163" t="s">
        <v>155</v>
      </c>
      <c r="AF163" t="s">
        <v>156</v>
      </c>
      <c r="AG163" t="s">
        <v>157</v>
      </c>
      <c r="AH163" t="s">
        <v>158</v>
      </c>
      <c r="AI163" t="s">
        <v>159</v>
      </c>
      <c r="AJ163" t="s">
        <v>160</v>
      </c>
      <c r="AK163" t="s">
        <v>277</v>
      </c>
      <c r="AL163" t="s">
        <v>278</v>
      </c>
      <c r="AM163" t="s">
        <v>161</v>
      </c>
      <c r="AN163" t="s">
        <v>162</v>
      </c>
      <c r="AO163" t="s">
        <v>163</v>
      </c>
      <c r="AP163" t="s">
        <v>164</v>
      </c>
      <c r="AQ163" t="s">
        <v>165</v>
      </c>
      <c r="AR163" t="s">
        <v>166</v>
      </c>
      <c r="AS163" t="s">
        <v>167</v>
      </c>
      <c r="AT163" t="s">
        <v>279</v>
      </c>
      <c r="AU163" t="s">
        <v>281</v>
      </c>
      <c r="AV163" t="s">
        <v>376</v>
      </c>
      <c r="AW163" t="s">
        <v>198</v>
      </c>
      <c r="AX163" t="s">
        <v>198</v>
      </c>
      <c r="AY163" t="s">
        <v>198</v>
      </c>
      <c r="AZ163" t="s">
        <v>198</v>
      </c>
      <c r="BA163" t="s">
        <v>198</v>
      </c>
      <c r="BB163">
        <v>0.1836943981563787</v>
      </c>
      <c r="BC163">
        <v>2.7705845872123152</v>
      </c>
      <c r="BD163">
        <v>0.84958957889516173</v>
      </c>
      <c r="BE163">
        <v>0.85673033793055953</v>
      </c>
      <c r="BF163">
        <v>0.25174916038601508</v>
      </c>
      <c r="BG163">
        <v>0.49987263617301159</v>
      </c>
      <c r="BH163">
        <v>0.062001577395164598</v>
      </c>
      <c r="BI163">
        <v>0.83775735602603196</v>
      </c>
      <c r="BJ163">
        <v>0.55994798371106824</v>
      </c>
      <c r="BK163">
        <v>1.110300806953687</v>
      </c>
      <c r="BL163">
        <v>2.6352904599528189</v>
      </c>
      <c r="BM163">
        <v>0.49967835284154177</v>
      </c>
      <c r="BN163">
        <v>2.4999759782730329</v>
      </c>
      <c r="BO163">
        <v>4.7112945810003177</v>
      </c>
      <c r="BP163">
        <v>0</v>
      </c>
      <c r="BQ163">
        <v>0.95375273944054273</v>
      </c>
      <c r="BR163">
        <v>1.45942886757247</v>
      </c>
      <c r="BS163">
        <v>0.15809169688332081</v>
      </c>
      <c r="BT163">
        <v>1.5471685692570669</v>
      </c>
      <c r="BU163">
        <v>4.7466987611296556</v>
      </c>
      <c r="BV163">
        <v>1.729563568330547</v>
      </c>
      <c r="BW163">
        <v>15.737968542004889</v>
      </c>
      <c r="BX163">
        <v>2.2203734377784761</v>
      </c>
      <c r="BY163">
        <v>1.4177768205582879</v>
      </c>
      <c r="BZ163">
        <v>2.1999862425940679</v>
      </c>
      <c r="CA163">
        <v>1.5208721590796059</v>
      </c>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row>
    <row r="164">
      <c r="A164" t="s">
        <v>600</v>
      </c>
      <c r="B164">
        <v>2010</v>
      </c>
      <c r="C164" t="s">
        <v>606</v>
      </c>
      <c r="D164">
        <v>66</v>
      </c>
      <c r="E164" t="s">
        <v>169</v>
      </c>
      <c r="F164" t="s">
        <v>287</v>
      </c>
      <c r="G164" t="s">
        <v>198</v>
      </c>
      <c r="H164">
        <v>0.17818682173266681</v>
      </c>
      <c r="I164">
        <v>0</v>
      </c>
      <c r="J164">
        <v>0.035519938771265497</v>
      </c>
      <c r="K164">
        <v>0.1787237761381851</v>
      </c>
      <c r="L164">
        <v>0.96181744457129992</v>
      </c>
      <c r="M164">
        <v>0.40249878074535189</v>
      </c>
      <c r="N164">
        <v>0.044422891624535797</v>
      </c>
      <c r="O164">
        <v>0.66635291596966795</v>
      </c>
      <c r="P164">
        <v>1.2301350744904509</v>
      </c>
      <c r="Q164">
        <v>2.2646587191655621</v>
      </c>
      <c r="R164">
        <v>0.089800412728398907</v>
      </c>
      <c r="S164">
        <v>0.14264004366668789</v>
      </c>
      <c r="T164">
        <v>0.046120520187508798</v>
      </c>
      <c r="U164">
        <v>0.059834349215296602</v>
      </c>
      <c r="V164">
        <v>0.038354118954080002</v>
      </c>
      <c r="W164" t="s">
        <v>147</v>
      </c>
      <c r="X164" t="s">
        <v>375</v>
      </c>
      <c r="Y164" t="s">
        <v>149</v>
      </c>
      <c r="Z164" t="s">
        <v>150</v>
      </c>
      <c r="AA164" t="s">
        <v>151</v>
      </c>
      <c r="AB164" t="s">
        <v>152</v>
      </c>
      <c r="AC164" t="s">
        <v>153</v>
      </c>
      <c r="AD164" t="s">
        <v>154</v>
      </c>
      <c r="AE164" t="s">
        <v>155</v>
      </c>
      <c r="AF164" t="s">
        <v>156</v>
      </c>
      <c r="AG164" t="s">
        <v>157</v>
      </c>
      <c r="AH164" t="s">
        <v>158</v>
      </c>
      <c r="AI164" t="s">
        <v>159</v>
      </c>
      <c r="AJ164" t="s">
        <v>160</v>
      </c>
      <c r="AK164" t="s">
        <v>277</v>
      </c>
      <c r="AL164" t="s">
        <v>278</v>
      </c>
      <c r="AM164" t="s">
        <v>161</v>
      </c>
      <c r="AN164" t="s">
        <v>162</v>
      </c>
      <c r="AO164" t="s">
        <v>163</v>
      </c>
      <c r="AP164" t="s">
        <v>164</v>
      </c>
      <c r="AQ164" t="s">
        <v>165</v>
      </c>
      <c r="AR164" t="s">
        <v>166</v>
      </c>
      <c r="AS164" t="s">
        <v>167</v>
      </c>
      <c r="AT164" t="s">
        <v>279</v>
      </c>
      <c r="AU164" t="s">
        <v>281</v>
      </c>
      <c r="AV164" t="s">
        <v>376</v>
      </c>
      <c r="AW164" t="s">
        <v>198</v>
      </c>
      <c r="AX164" t="s">
        <v>198</v>
      </c>
      <c r="AY164" t="s">
        <v>198</v>
      </c>
      <c r="AZ164" t="s">
        <v>198</v>
      </c>
      <c r="BA164" t="s">
        <v>198</v>
      </c>
      <c r="BB164">
        <v>0.5205271306605227</v>
      </c>
      <c r="BC164">
        <v>1.857643772880653</v>
      </c>
      <c r="BD164">
        <v>0</v>
      </c>
      <c r="BE164">
        <v>0</v>
      </c>
      <c r="BF164">
        <v>0.098875830755002905</v>
      </c>
      <c r="BG164">
        <v>0.15380696497631119</v>
      </c>
      <c r="BH164">
        <v>0</v>
      </c>
      <c r="BI164">
        <v>0</v>
      </c>
      <c r="BJ164">
        <v>0</v>
      </c>
      <c r="BK164">
        <v>0</v>
      </c>
      <c r="BL164">
        <v>0.073371784565561496</v>
      </c>
      <c r="BM164">
        <v>0</v>
      </c>
      <c r="BN164">
        <v>1.760837378146209</v>
      </c>
      <c r="BO164">
        <v>0</v>
      </c>
      <c r="BP164">
        <v>0</v>
      </c>
      <c r="BQ164">
        <v>0</v>
      </c>
      <c r="BR164">
        <v>0</v>
      </c>
      <c r="BS164">
        <v>0.2107889291777611</v>
      </c>
      <c r="BT164">
        <v>0</v>
      </c>
      <c r="BU164">
        <v>0.26246787456593562</v>
      </c>
      <c r="BV164">
        <v>0</v>
      </c>
      <c r="BW164">
        <v>0</v>
      </c>
      <c r="BX164">
        <v>0</v>
      </c>
      <c r="BY164">
        <v>2.1242351517999079</v>
      </c>
      <c r="BZ164">
        <v>0</v>
      </c>
      <c r="CA164">
        <v>0.1071901035544696</v>
      </c>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row>
    <row r="165">
      <c r="A165" t="s">
        <v>600</v>
      </c>
      <c r="B165">
        <v>2010</v>
      </c>
      <c r="C165" t="s">
        <v>606</v>
      </c>
      <c r="D165">
        <v>67</v>
      </c>
      <c r="E165" t="s">
        <v>169</v>
      </c>
      <c r="F165" t="s">
        <v>288</v>
      </c>
      <c r="G165" t="s">
        <v>198</v>
      </c>
      <c r="H165">
        <v>0.13396292739327961</v>
      </c>
      <c r="I165">
        <v>0.070662253227343597</v>
      </c>
      <c r="J165">
        <v>0.41244613263690938</v>
      </c>
      <c r="K165">
        <v>0.93276019860872117</v>
      </c>
      <c r="L165">
        <v>0.69817967649769475</v>
      </c>
      <c r="M165">
        <v>0</v>
      </c>
      <c r="N165">
        <v>0.67215081900612139</v>
      </c>
      <c r="O165">
        <v>0.97116987727133508</v>
      </c>
      <c r="P165">
        <v>1.119084541902321</v>
      </c>
      <c r="Q165">
        <v>0.093476419129449498</v>
      </c>
      <c r="R165">
        <v>0</v>
      </c>
      <c r="S165">
        <v>0.26655944821560729</v>
      </c>
      <c r="T165">
        <v>0.085639915937936004</v>
      </c>
      <c r="U165">
        <v>0.90679381699331363</v>
      </c>
      <c r="V165">
        <v>0.80763794774280795</v>
      </c>
      <c r="W165" t="s">
        <v>147</v>
      </c>
      <c r="X165" t="s">
        <v>375</v>
      </c>
      <c r="Y165" t="s">
        <v>149</v>
      </c>
      <c r="Z165" t="s">
        <v>150</v>
      </c>
      <c r="AA165" t="s">
        <v>151</v>
      </c>
      <c r="AB165" t="s">
        <v>152</v>
      </c>
      <c r="AC165" t="s">
        <v>153</v>
      </c>
      <c r="AD165" t="s">
        <v>154</v>
      </c>
      <c r="AE165" t="s">
        <v>155</v>
      </c>
      <c r="AF165" t="s">
        <v>156</v>
      </c>
      <c r="AG165" t="s">
        <v>157</v>
      </c>
      <c r="AH165" t="s">
        <v>158</v>
      </c>
      <c r="AI165" t="s">
        <v>159</v>
      </c>
      <c r="AJ165" t="s">
        <v>160</v>
      </c>
      <c r="AK165" t="s">
        <v>277</v>
      </c>
      <c r="AL165" t="s">
        <v>278</v>
      </c>
      <c r="AM165" t="s">
        <v>161</v>
      </c>
      <c r="AN165" t="s">
        <v>162</v>
      </c>
      <c r="AO165" t="s">
        <v>163</v>
      </c>
      <c r="AP165" t="s">
        <v>164</v>
      </c>
      <c r="AQ165" t="s">
        <v>165</v>
      </c>
      <c r="AR165" t="s">
        <v>166</v>
      </c>
      <c r="AS165" t="s">
        <v>167</v>
      </c>
      <c r="AT165" t="s">
        <v>279</v>
      </c>
      <c r="AU165" t="s">
        <v>281</v>
      </c>
      <c r="AV165" t="s">
        <v>376</v>
      </c>
      <c r="AW165" t="s">
        <v>198</v>
      </c>
      <c r="AX165" t="s">
        <v>198</v>
      </c>
      <c r="AY165" t="s">
        <v>198</v>
      </c>
      <c r="AZ165" t="s">
        <v>198</v>
      </c>
      <c r="BA165" t="s">
        <v>198</v>
      </c>
      <c r="BB165">
        <v>0.40480973706239892</v>
      </c>
      <c r="BC165">
        <v>0.27613471992263838</v>
      </c>
      <c r="BD165">
        <v>0</v>
      </c>
      <c r="BE165">
        <v>0</v>
      </c>
      <c r="BF165">
        <v>0.66392330918788756</v>
      </c>
      <c r="BG165">
        <v>0.94650729582072912</v>
      </c>
      <c r="BH165">
        <v>0.11285203926992431</v>
      </c>
      <c r="BI165">
        <v>0</v>
      </c>
      <c r="BJ165">
        <v>0</v>
      </c>
      <c r="BK165">
        <v>1.010329717278132</v>
      </c>
      <c r="BL165">
        <v>0.39581737308259601</v>
      </c>
      <c r="BM165">
        <v>0.44998103215441387</v>
      </c>
      <c r="BN165">
        <v>0.98870336752851162</v>
      </c>
      <c r="BO165">
        <v>0.4340864151484215</v>
      </c>
      <c r="BP165">
        <v>0</v>
      </c>
      <c r="BQ165">
        <v>0</v>
      </c>
      <c r="BR165">
        <v>0</v>
      </c>
      <c r="BS165">
        <v>0.45947514987220273</v>
      </c>
      <c r="BT165">
        <v>1.517899581637691</v>
      </c>
      <c r="BU165">
        <v>0.38408187822332368</v>
      </c>
      <c r="BV165">
        <v>0</v>
      </c>
      <c r="BW165">
        <v>1.091945597980867</v>
      </c>
      <c r="BX165">
        <v>0.089711559839619398</v>
      </c>
      <c r="BY165">
        <v>1.1079927105589309</v>
      </c>
      <c r="BZ165">
        <v>0</v>
      </c>
      <c r="CA165">
        <v>0</v>
      </c>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row>
    <row r="166">
      <c r="A166" t="s">
        <v>600</v>
      </c>
      <c r="B166">
        <v>2010</v>
      </c>
      <c r="C166" t="s">
        <v>606</v>
      </c>
      <c r="D166">
        <v>68</v>
      </c>
      <c r="E166" t="s">
        <v>169</v>
      </c>
      <c r="F166" t="s">
        <v>289</v>
      </c>
      <c r="G166" t="s">
        <v>198</v>
      </c>
      <c r="H166">
        <v>13.770299931496311</v>
      </c>
      <c r="I166">
        <v>16.142678670860409</v>
      </c>
      <c r="J166">
        <v>16.425823280911249</v>
      </c>
      <c r="K166">
        <v>13.62677400427023</v>
      </c>
      <c r="L166">
        <v>8.2074282803885072</v>
      </c>
      <c r="M166">
        <v>15.83140459459951</v>
      </c>
      <c r="N166">
        <v>11.93497626940816</v>
      </c>
      <c r="O166">
        <v>8.9871281735149839</v>
      </c>
      <c r="P166">
        <v>6.2348069779160342</v>
      </c>
      <c r="Q166">
        <v>7.8728649068751544</v>
      </c>
      <c r="R166">
        <v>12.438532445116209</v>
      </c>
      <c r="S166">
        <v>16.736452418991671</v>
      </c>
      <c r="T166">
        <v>15.853329321508371</v>
      </c>
      <c r="U166">
        <v>15.172928935571241</v>
      </c>
      <c r="V166">
        <v>13.16119070189492</v>
      </c>
      <c r="W166" t="s">
        <v>147</v>
      </c>
      <c r="X166" t="s">
        <v>375</v>
      </c>
      <c r="Y166" t="s">
        <v>149</v>
      </c>
      <c r="Z166" t="s">
        <v>150</v>
      </c>
      <c r="AA166" t="s">
        <v>151</v>
      </c>
      <c r="AB166" t="s">
        <v>152</v>
      </c>
      <c r="AC166" t="s">
        <v>153</v>
      </c>
      <c r="AD166" t="s">
        <v>154</v>
      </c>
      <c r="AE166" t="s">
        <v>155</v>
      </c>
      <c r="AF166" t="s">
        <v>156</v>
      </c>
      <c r="AG166" t="s">
        <v>157</v>
      </c>
      <c r="AH166" t="s">
        <v>158</v>
      </c>
      <c r="AI166" t="s">
        <v>159</v>
      </c>
      <c r="AJ166" t="s">
        <v>160</v>
      </c>
      <c r="AK166" t="s">
        <v>277</v>
      </c>
      <c r="AL166" t="s">
        <v>278</v>
      </c>
      <c r="AM166" t="s">
        <v>161</v>
      </c>
      <c r="AN166" t="s">
        <v>162</v>
      </c>
      <c r="AO166" t="s">
        <v>163</v>
      </c>
      <c r="AP166" t="s">
        <v>164</v>
      </c>
      <c r="AQ166" t="s">
        <v>165</v>
      </c>
      <c r="AR166" t="s">
        <v>166</v>
      </c>
      <c r="AS166" t="s">
        <v>167</v>
      </c>
      <c r="AT166" t="s">
        <v>279</v>
      </c>
      <c r="AU166" t="s">
        <v>281</v>
      </c>
      <c r="AV166" t="s">
        <v>376</v>
      </c>
      <c r="AW166" t="s">
        <v>198</v>
      </c>
      <c r="AX166" t="s">
        <v>198</v>
      </c>
      <c r="AY166" t="s">
        <v>198</v>
      </c>
      <c r="AZ166" t="s">
        <v>198</v>
      </c>
      <c r="BA166" t="s">
        <v>198</v>
      </c>
      <c r="BB166">
        <v>1.923805577004901</v>
      </c>
      <c r="BC166">
        <v>8.0441365133510807</v>
      </c>
      <c r="BD166">
        <v>15.442006980946211</v>
      </c>
      <c r="BE166">
        <v>3.1691459044867378</v>
      </c>
      <c r="BF166">
        <v>21.807906420199121</v>
      </c>
      <c r="BG166">
        <v>11.4501717735378</v>
      </c>
      <c r="BH166">
        <v>1.7486689865527949</v>
      </c>
      <c r="BI166">
        <v>15.2812455981562</v>
      </c>
      <c r="BJ166">
        <v>4.5250801204913902</v>
      </c>
      <c r="BK166">
        <v>12.93781384954641</v>
      </c>
      <c r="BL166">
        <v>11.835397053065121</v>
      </c>
      <c r="BM166">
        <v>26.215214348758799</v>
      </c>
      <c r="BN166">
        <v>5.8059980984050599</v>
      </c>
      <c r="BO166">
        <v>12.54750134976481</v>
      </c>
      <c r="BP166">
        <v>4.0535925943389133</v>
      </c>
      <c r="BQ166">
        <v>0.89303587121731154</v>
      </c>
      <c r="BR166">
        <v>8.0958427979373475</v>
      </c>
      <c r="BS166">
        <v>24.469392553387941</v>
      </c>
      <c r="BT166">
        <v>21.206955382108799</v>
      </c>
      <c r="BU166">
        <v>30.299257888982542</v>
      </c>
      <c r="BV166">
        <v>20.787074191568539</v>
      </c>
      <c r="BW166">
        <v>14.208157161616599</v>
      </c>
      <c r="BX166">
        <v>4.8999086299832966</v>
      </c>
      <c r="BY166">
        <v>2.940558768089089</v>
      </c>
      <c r="BZ166">
        <v>1.3389483022076949</v>
      </c>
      <c r="CA166">
        <v>5.7138212551218626</v>
      </c>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row>
    <row r="167">
      <c r="A167" t="s">
        <v>600</v>
      </c>
      <c r="B167">
        <v>2010</v>
      </c>
      <c r="C167" t="s">
        <v>606</v>
      </c>
      <c r="D167">
        <v>69</v>
      </c>
      <c r="E167" t="s">
        <v>169</v>
      </c>
      <c r="F167" t="s">
        <v>290</v>
      </c>
      <c r="G167" t="s">
        <v>198</v>
      </c>
      <c r="H167">
        <v>0.81226002103224404</v>
      </c>
      <c r="I167">
        <v>0.60976950178908018</v>
      </c>
      <c r="J167">
        <v>1.2720882320985141</v>
      </c>
      <c r="K167">
        <v>1.3818889989456371</v>
      </c>
      <c r="L167">
        <v>5.7189452657404551</v>
      </c>
      <c r="M167">
        <v>1.147158979401002</v>
      </c>
      <c r="N167">
        <v>4.943803935321629</v>
      </c>
      <c r="O167">
        <v>5.1647987862513558</v>
      </c>
      <c r="P167">
        <v>9.4020997897573935</v>
      </c>
      <c r="Q167">
        <v>6.6022874597020804</v>
      </c>
      <c r="R167">
        <v>0.66894554957543406</v>
      </c>
      <c r="S167">
        <v>0.83268972650948125</v>
      </c>
      <c r="T167">
        <v>0.71212752182812122</v>
      </c>
      <c r="U167">
        <v>1.4130953348286881</v>
      </c>
      <c r="V167">
        <v>0.92638376753426799</v>
      </c>
      <c r="W167" t="s">
        <v>147</v>
      </c>
      <c r="X167" t="s">
        <v>375</v>
      </c>
      <c r="Y167" t="s">
        <v>149</v>
      </c>
      <c r="Z167" t="s">
        <v>150</v>
      </c>
      <c r="AA167" t="s">
        <v>151</v>
      </c>
      <c r="AB167" t="s">
        <v>152</v>
      </c>
      <c r="AC167" t="s">
        <v>153</v>
      </c>
      <c r="AD167" t="s">
        <v>154</v>
      </c>
      <c r="AE167" t="s">
        <v>155</v>
      </c>
      <c r="AF167" t="s">
        <v>156</v>
      </c>
      <c r="AG167" t="s">
        <v>157</v>
      </c>
      <c r="AH167" t="s">
        <v>158</v>
      </c>
      <c r="AI167" t="s">
        <v>159</v>
      </c>
      <c r="AJ167" t="s">
        <v>160</v>
      </c>
      <c r="AK167" t="s">
        <v>277</v>
      </c>
      <c r="AL167" t="s">
        <v>278</v>
      </c>
      <c r="AM167" t="s">
        <v>161</v>
      </c>
      <c r="AN167" t="s">
        <v>162</v>
      </c>
      <c r="AO167" t="s">
        <v>163</v>
      </c>
      <c r="AP167" t="s">
        <v>164</v>
      </c>
      <c r="AQ167" t="s">
        <v>165</v>
      </c>
      <c r="AR167" t="s">
        <v>166</v>
      </c>
      <c r="AS167" t="s">
        <v>167</v>
      </c>
      <c r="AT167" t="s">
        <v>279</v>
      </c>
      <c r="AU167" t="s">
        <v>281</v>
      </c>
      <c r="AV167" t="s">
        <v>376</v>
      </c>
      <c r="AW167" t="s">
        <v>198</v>
      </c>
      <c r="AX167" t="s">
        <v>198</v>
      </c>
      <c r="AY167" t="s">
        <v>198</v>
      </c>
      <c r="AZ167" t="s">
        <v>198</v>
      </c>
      <c r="BA167" t="s">
        <v>198</v>
      </c>
      <c r="BB167">
        <v>2.8016612534464289</v>
      </c>
      <c r="BC167">
        <v>16.146951519447061</v>
      </c>
      <c r="BD167">
        <v>0</v>
      </c>
      <c r="BE167">
        <v>1.1074922111077741</v>
      </c>
      <c r="BF167">
        <v>0.4224198557175417</v>
      </c>
      <c r="BG167">
        <v>0.076903482488155595</v>
      </c>
      <c r="BH167">
        <v>1.4155556066013191</v>
      </c>
      <c r="BI167">
        <v>1.287746495283824</v>
      </c>
      <c r="BJ167">
        <v>0.96868913062259454</v>
      </c>
      <c r="BK167">
        <v>0.51618476640598898</v>
      </c>
      <c r="BL167">
        <v>0</v>
      </c>
      <c r="BM167">
        <v>1.1930130945787869</v>
      </c>
      <c r="BN167">
        <v>0</v>
      </c>
      <c r="BO167">
        <v>0.59657876127587994</v>
      </c>
      <c r="BP167">
        <v>0</v>
      </c>
      <c r="BQ167">
        <v>0.1408559759766268</v>
      </c>
      <c r="BR167">
        <v>0.11780239070296621</v>
      </c>
      <c r="BS167">
        <v>2.0154282087827862</v>
      </c>
      <c r="BT167">
        <v>0.46659321246421731</v>
      </c>
      <c r="BU167">
        <v>0.7496113806586242</v>
      </c>
      <c r="BV167">
        <v>1.588369037473754</v>
      </c>
      <c r="BW167">
        <v>5.9428746648632176</v>
      </c>
      <c r="BX167">
        <v>0.74185297399075167</v>
      </c>
      <c r="BY167">
        <v>2.768877033633681</v>
      </c>
      <c r="BZ167">
        <v>0</v>
      </c>
      <c r="CA167">
        <v>0.1649620918936521</v>
      </c>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row>
    <row r="168">
      <c r="A168" t="s">
        <v>600</v>
      </c>
      <c r="B168">
        <v>2010</v>
      </c>
      <c r="C168" t="s">
        <v>606</v>
      </c>
      <c r="D168">
        <v>70</v>
      </c>
      <c r="E168" t="s">
        <v>169</v>
      </c>
      <c r="F168" t="s">
        <v>380</v>
      </c>
      <c r="G168" t="s">
        <v>198</v>
      </c>
      <c r="H168">
        <v>28.873696887857371</v>
      </c>
      <c r="I168">
        <v>26.43359023236183</v>
      </c>
      <c r="J168">
        <v>20.910593863489389</v>
      </c>
      <c r="K168">
        <v>14.034142220822281</v>
      </c>
      <c r="L168">
        <v>2.7820294403599721</v>
      </c>
      <c r="M168">
        <v>9.5251434982023664</v>
      </c>
      <c r="N168">
        <v>4.3574569131414211</v>
      </c>
      <c r="O168">
        <v>0.92249594443779104</v>
      </c>
      <c r="P168">
        <v>0.3766142231976996</v>
      </c>
      <c r="Q168">
        <v>0</v>
      </c>
      <c r="R168">
        <v>30.963985577182271</v>
      </c>
      <c r="S168">
        <v>27.098330653559589</v>
      </c>
      <c r="T168">
        <v>23.608181472660309</v>
      </c>
      <c r="U168">
        <v>20.90801736025557</v>
      </c>
      <c r="V168">
        <v>13.85177996206739</v>
      </c>
      <c r="W168" t="s">
        <v>147</v>
      </c>
      <c r="X168" t="s">
        <v>375</v>
      </c>
      <c r="Y168" t="s">
        <v>149</v>
      </c>
      <c r="Z168" t="s">
        <v>150</v>
      </c>
      <c r="AA168" t="s">
        <v>151</v>
      </c>
      <c r="AB168" t="s">
        <v>152</v>
      </c>
      <c r="AC168" t="s">
        <v>153</v>
      </c>
      <c r="AD168" t="s">
        <v>154</v>
      </c>
      <c r="AE168" t="s">
        <v>155</v>
      </c>
      <c r="AF168" t="s">
        <v>156</v>
      </c>
      <c r="AG168" t="s">
        <v>157</v>
      </c>
      <c r="AH168" t="s">
        <v>158</v>
      </c>
      <c r="AI168" t="s">
        <v>159</v>
      </c>
      <c r="AJ168" t="s">
        <v>160</v>
      </c>
      <c r="AK168" t="s">
        <v>277</v>
      </c>
      <c r="AL168" t="s">
        <v>278</v>
      </c>
      <c r="AM168" t="s">
        <v>161</v>
      </c>
      <c r="AN168" t="s">
        <v>162</v>
      </c>
      <c r="AO168" t="s">
        <v>163</v>
      </c>
      <c r="AP168" t="s">
        <v>164</v>
      </c>
      <c r="AQ168" t="s">
        <v>165</v>
      </c>
      <c r="AR168" t="s">
        <v>166</v>
      </c>
      <c r="AS168" t="s">
        <v>167</v>
      </c>
      <c r="AT168" t="s">
        <v>279</v>
      </c>
      <c r="AU168" t="s">
        <v>281</v>
      </c>
      <c r="AV168" t="s">
        <v>376</v>
      </c>
      <c r="AW168" t="s">
        <v>198</v>
      </c>
      <c r="AX168" t="s">
        <v>198</v>
      </c>
      <c r="AY168" t="s">
        <v>198</v>
      </c>
      <c r="AZ168" t="s">
        <v>198</v>
      </c>
      <c r="BA168" t="s">
        <v>198</v>
      </c>
      <c r="BB168">
        <v>13.10661176610799</v>
      </c>
      <c r="BC168">
        <v>0</v>
      </c>
      <c r="BD168">
        <v>21.019014526836379</v>
      </c>
      <c r="BE168">
        <v>25.94493103003218</v>
      </c>
      <c r="BF168">
        <v>32.062107894441553</v>
      </c>
      <c r="BG168">
        <v>30.18472369164671</v>
      </c>
      <c r="BH168">
        <v>12.484082678009671</v>
      </c>
      <c r="BI168">
        <v>15.22063847200233</v>
      </c>
      <c r="BJ168">
        <v>38.229099019095493</v>
      </c>
      <c r="BK168">
        <v>24.988020398796291</v>
      </c>
      <c r="BL168">
        <v>19.543013494742329</v>
      </c>
      <c r="BM168">
        <v>20.553827447624499</v>
      </c>
      <c r="BN168">
        <v>24.193076222591522</v>
      </c>
      <c r="BO168">
        <v>8.5166111616853151</v>
      </c>
      <c r="BP168">
        <v>0</v>
      </c>
      <c r="BQ168">
        <v>0</v>
      </c>
      <c r="BR168">
        <v>4.1214550197527631</v>
      </c>
      <c r="BS168">
        <v>29.043692626792978</v>
      </c>
      <c r="BT168">
        <v>12.358314457304649</v>
      </c>
      <c r="BU168">
        <v>16.8158608351103</v>
      </c>
      <c r="BV168">
        <v>33.860506640789353</v>
      </c>
      <c r="BW168">
        <v>5.9228145491752748</v>
      </c>
      <c r="BX168">
        <v>33.717218588285107</v>
      </c>
      <c r="BY168">
        <v>0</v>
      </c>
      <c r="BZ168">
        <v>0.1153361914045767</v>
      </c>
      <c r="CA168">
        <v>0.32548955147814501</v>
      </c>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row>
    <row r="169">
      <c r="A169" t="s">
        <v>600</v>
      </c>
      <c r="B169">
        <v>2010</v>
      </c>
      <c r="C169" t="s">
        <v>606</v>
      </c>
      <c r="D169">
        <v>71</v>
      </c>
      <c r="E169" t="s">
        <v>169</v>
      </c>
      <c r="F169" t="s">
        <v>291</v>
      </c>
      <c r="G169" t="s">
        <v>198</v>
      </c>
      <c r="H169">
        <v>8.0096003679801626</v>
      </c>
      <c r="I169">
        <v>7.681891365480058</v>
      </c>
      <c r="J169">
        <v>9.6020258992355298</v>
      </c>
      <c r="K169">
        <v>8.5732560936953064</v>
      </c>
      <c r="L169">
        <v>2.7593541092766798</v>
      </c>
      <c r="M169">
        <v>11.378649486307481</v>
      </c>
      <c r="N169">
        <v>8.1160030003539525</v>
      </c>
      <c r="O169">
        <v>3.8524528113113181</v>
      </c>
      <c r="P169">
        <v>1.244484210950457</v>
      </c>
      <c r="Q169">
        <v>0.53298138077109647</v>
      </c>
      <c r="R169">
        <v>7.6079706471652324</v>
      </c>
      <c r="S169">
        <v>8.1303444665258091</v>
      </c>
      <c r="T169">
        <v>8.6027614878649938</v>
      </c>
      <c r="U169">
        <v>8.8791381573349053</v>
      </c>
      <c r="V169">
        <v>6.8600274340640084</v>
      </c>
      <c r="W169" t="s">
        <v>147</v>
      </c>
      <c r="X169" t="s">
        <v>375</v>
      </c>
      <c r="Y169" t="s">
        <v>149</v>
      </c>
      <c r="Z169" t="s">
        <v>150</v>
      </c>
      <c r="AA169" t="s">
        <v>151</v>
      </c>
      <c r="AB169" t="s">
        <v>152</v>
      </c>
      <c r="AC169" t="s">
        <v>153</v>
      </c>
      <c r="AD169" t="s">
        <v>154</v>
      </c>
      <c r="AE169" t="s">
        <v>155</v>
      </c>
      <c r="AF169" t="s">
        <v>156</v>
      </c>
      <c r="AG169" t="s">
        <v>157</v>
      </c>
      <c r="AH169" t="s">
        <v>158</v>
      </c>
      <c r="AI169" t="s">
        <v>159</v>
      </c>
      <c r="AJ169" t="s">
        <v>160</v>
      </c>
      <c r="AK169" t="s">
        <v>277</v>
      </c>
      <c r="AL169" t="s">
        <v>278</v>
      </c>
      <c r="AM169" t="s">
        <v>161</v>
      </c>
      <c r="AN169" t="s">
        <v>162</v>
      </c>
      <c r="AO169" t="s">
        <v>163</v>
      </c>
      <c r="AP169" t="s">
        <v>164</v>
      </c>
      <c r="AQ169" t="s">
        <v>165</v>
      </c>
      <c r="AR169" t="s">
        <v>166</v>
      </c>
      <c r="AS169" t="s">
        <v>167</v>
      </c>
      <c r="AT169" t="s">
        <v>279</v>
      </c>
      <c r="AU169" t="s">
        <v>281</v>
      </c>
      <c r="AV169" t="s">
        <v>376</v>
      </c>
      <c r="AW169" t="s">
        <v>198</v>
      </c>
      <c r="AX169" t="s">
        <v>198</v>
      </c>
      <c r="AY169" t="s">
        <v>198</v>
      </c>
      <c r="AZ169" t="s">
        <v>198</v>
      </c>
      <c r="BA169" t="s">
        <v>198</v>
      </c>
      <c r="BB169">
        <v>8.0016263495129323</v>
      </c>
      <c r="BC169">
        <v>0</v>
      </c>
      <c r="BD169">
        <v>10.884780950986251</v>
      </c>
      <c r="BE169">
        <v>17.813726948033349</v>
      </c>
      <c r="BF169">
        <v>9.0058622988814712</v>
      </c>
      <c r="BG169">
        <v>17.990100864729051</v>
      </c>
      <c r="BH169">
        <v>12.567570326269919</v>
      </c>
      <c r="BI169">
        <v>6.0165206970224032</v>
      </c>
      <c r="BJ169">
        <v>7.6888083801003733</v>
      </c>
      <c r="BK169">
        <v>9.942672876215628</v>
      </c>
      <c r="BL169">
        <v>5.5530013846824886</v>
      </c>
      <c r="BM169">
        <v>12.363498352043321</v>
      </c>
      <c r="BN169">
        <v>1.0758546323148439</v>
      </c>
      <c r="BO169">
        <v>5.6328543458192364</v>
      </c>
      <c r="BP169">
        <v>0</v>
      </c>
      <c r="BQ169">
        <v>0</v>
      </c>
      <c r="BR169">
        <v>0.74098986272316869</v>
      </c>
      <c r="BS169">
        <v>4.9210317729544517</v>
      </c>
      <c r="BT169">
        <v>17.192461730383581</v>
      </c>
      <c r="BU169">
        <v>0.18156597879648029</v>
      </c>
      <c r="BV169">
        <v>9.7988465246435776</v>
      </c>
      <c r="BW169">
        <v>0</v>
      </c>
      <c r="BX169">
        <v>9.7081428565515573</v>
      </c>
      <c r="BY169">
        <v>0</v>
      </c>
      <c r="BZ169">
        <v>1.240508055602785</v>
      </c>
      <c r="CA169">
        <v>0.28149295832919591</v>
      </c>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row>
    <row r="170">
      <c r="A170" t="s">
        <v>600</v>
      </c>
      <c r="B170">
        <v>2010</v>
      </c>
      <c r="C170" t="s">
        <v>606</v>
      </c>
      <c r="D170">
        <v>72</v>
      </c>
      <c r="E170" t="s">
        <v>169</v>
      </c>
      <c r="F170" t="s">
        <v>181</v>
      </c>
      <c r="G170" t="s">
        <v>198</v>
      </c>
      <c r="H170">
        <v>0.45722456170508929</v>
      </c>
      <c r="I170">
        <v>0.64949448187491921</v>
      </c>
      <c r="J170">
        <v>0.66688175807271965</v>
      </c>
      <c r="K170">
        <v>0.86258489085828427</v>
      </c>
      <c r="L170">
        <v>1.91427702880382</v>
      </c>
      <c r="M170">
        <v>0.79121187452894426</v>
      </c>
      <c r="N170">
        <v>0</v>
      </c>
      <c r="O170">
        <v>1.0523124294920589</v>
      </c>
      <c r="P170">
        <v>2.1679784722748932</v>
      </c>
      <c r="Q170">
        <v>0.93948622497682255</v>
      </c>
      <c r="R170">
        <v>0.22284575440210799</v>
      </c>
      <c r="S170">
        <v>0.93497528007864195</v>
      </c>
      <c r="T170">
        <v>0.51755998447339924</v>
      </c>
      <c r="U170">
        <v>0.57774546770420354</v>
      </c>
      <c r="V170">
        <v>2.1786433614679508</v>
      </c>
      <c r="W170" t="s">
        <v>147</v>
      </c>
      <c r="X170" t="s">
        <v>375</v>
      </c>
      <c r="Y170" t="s">
        <v>149</v>
      </c>
      <c r="Z170" t="s">
        <v>150</v>
      </c>
      <c r="AA170" t="s">
        <v>151</v>
      </c>
      <c r="AB170" t="s">
        <v>152</v>
      </c>
      <c r="AC170" t="s">
        <v>153</v>
      </c>
      <c r="AD170" t="s">
        <v>154</v>
      </c>
      <c r="AE170" t="s">
        <v>155</v>
      </c>
      <c r="AF170" t="s">
        <v>156</v>
      </c>
      <c r="AG170" t="s">
        <v>157</v>
      </c>
      <c r="AH170" t="s">
        <v>158</v>
      </c>
      <c r="AI170" t="s">
        <v>159</v>
      </c>
      <c r="AJ170" t="s">
        <v>160</v>
      </c>
      <c r="AK170" t="s">
        <v>277</v>
      </c>
      <c r="AL170" t="s">
        <v>278</v>
      </c>
      <c r="AM170" t="s">
        <v>161</v>
      </c>
      <c r="AN170" t="s">
        <v>162</v>
      </c>
      <c r="AO170" t="s">
        <v>163</v>
      </c>
      <c r="AP170" t="s">
        <v>164</v>
      </c>
      <c r="AQ170" t="s">
        <v>165</v>
      </c>
      <c r="AR170" t="s">
        <v>166</v>
      </c>
      <c r="AS170" t="s">
        <v>167</v>
      </c>
      <c r="AT170" t="s">
        <v>279</v>
      </c>
      <c r="AU170" t="s">
        <v>281</v>
      </c>
      <c r="AV170" t="s">
        <v>376</v>
      </c>
      <c r="AW170" t="s">
        <v>198</v>
      </c>
      <c r="AX170" t="s">
        <v>198</v>
      </c>
      <c r="AY170" t="s">
        <v>198</v>
      </c>
      <c r="AZ170" t="s">
        <v>198</v>
      </c>
      <c r="BA170" t="s">
        <v>198</v>
      </c>
      <c r="BB170">
        <v>0</v>
      </c>
      <c r="BC170">
        <v>0</v>
      </c>
      <c r="BD170">
        <v>0</v>
      </c>
      <c r="BE170">
        <v>0</v>
      </c>
      <c r="BF170">
        <v>3.6812484823143632</v>
      </c>
      <c r="BG170">
        <v>0</v>
      </c>
      <c r="BH170">
        <v>1.175916950840761</v>
      </c>
      <c r="BI170">
        <v>0.41690030849589538</v>
      </c>
      <c r="BJ170">
        <v>1.0818319756483701</v>
      </c>
      <c r="BK170">
        <v>0.2710434118455024</v>
      </c>
      <c r="BL170">
        <v>0.66707949349671203</v>
      </c>
      <c r="BM170">
        <v>0</v>
      </c>
      <c r="BN170">
        <v>10.63461966156714</v>
      </c>
      <c r="BO170">
        <v>0</v>
      </c>
      <c r="BP170">
        <v>0</v>
      </c>
      <c r="BQ170">
        <v>0</v>
      </c>
      <c r="BR170">
        <v>0</v>
      </c>
      <c r="BS170">
        <v>0</v>
      </c>
      <c r="BT170">
        <v>0</v>
      </c>
      <c r="BU170">
        <v>0.33439114937234299</v>
      </c>
      <c r="BV170">
        <v>0</v>
      </c>
      <c r="BW170">
        <v>0.095147011253786995</v>
      </c>
      <c r="BX170">
        <v>2.5271574596401849</v>
      </c>
      <c r="BY170">
        <v>0</v>
      </c>
      <c r="BZ170">
        <v>0</v>
      </c>
      <c r="CA170">
        <v>0</v>
      </c>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row>
    <row r="171">
      <c r="A171" t="s">
        <v>600</v>
      </c>
      <c r="B171">
        <v>2010</v>
      </c>
      <c r="C171" t="s">
        <v>606</v>
      </c>
      <c r="D171">
        <v>73</v>
      </c>
      <c r="E171" t="s">
        <v>169</v>
      </c>
      <c r="F171" t="s">
        <v>182</v>
      </c>
      <c r="G171" t="s">
        <v>198</v>
      </c>
      <c r="H171">
        <v>0.12080615329487179</v>
      </c>
      <c r="I171">
        <v>0.132864627629839</v>
      </c>
      <c r="J171">
        <v>0.57805359877547635</v>
      </c>
      <c r="K171">
        <v>1.007862623804973</v>
      </c>
      <c r="L171">
        <v>2.0429177991349201</v>
      </c>
      <c r="M171">
        <v>0.91165905279198489</v>
      </c>
      <c r="N171">
        <v>1.4971294436728479</v>
      </c>
      <c r="O171">
        <v>2.8484929120582549</v>
      </c>
      <c r="P171">
        <v>1.778073975446441</v>
      </c>
      <c r="Q171">
        <v>2.3291842402352341</v>
      </c>
      <c r="R171">
        <v>0.072646628935816304</v>
      </c>
      <c r="S171">
        <v>0.080088276357073898</v>
      </c>
      <c r="T171">
        <v>0.20639748657975529</v>
      </c>
      <c r="U171">
        <v>0.66963677852485193</v>
      </c>
      <c r="V171">
        <v>1.2063230198927519</v>
      </c>
      <c r="W171" t="s">
        <v>147</v>
      </c>
      <c r="X171" t="s">
        <v>375</v>
      </c>
      <c r="Y171" t="s">
        <v>149</v>
      </c>
      <c r="Z171" t="s">
        <v>150</v>
      </c>
      <c r="AA171" t="s">
        <v>151</v>
      </c>
      <c r="AB171" t="s">
        <v>152</v>
      </c>
      <c r="AC171" t="s">
        <v>153</v>
      </c>
      <c r="AD171" t="s">
        <v>154</v>
      </c>
      <c r="AE171" t="s">
        <v>155</v>
      </c>
      <c r="AF171" t="s">
        <v>156</v>
      </c>
      <c r="AG171" t="s">
        <v>157</v>
      </c>
      <c r="AH171" t="s">
        <v>158</v>
      </c>
      <c r="AI171" t="s">
        <v>159</v>
      </c>
      <c r="AJ171" t="s">
        <v>160</v>
      </c>
      <c r="AK171" t="s">
        <v>277</v>
      </c>
      <c r="AL171" t="s">
        <v>278</v>
      </c>
      <c r="AM171" t="s">
        <v>161</v>
      </c>
      <c r="AN171" t="s">
        <v>162</v>
      </c>
      <c r="AO171" t="s">
        <v>163</v>
      </c>
      <c r="AP171" t="s">
        <v>164</v>
      </c>
      <c r="AQ171" t="s">
        <v>165</v>
      </c>
      <c r="AR171" t="s">
        <v>166</v>
      </c>
      <c r="AS171" t="s">
        <v>167</v>
      </c>
      <c r="AT171" t="s">
        <v>279</v>
      </c>
      <c r="AU171" t="s">
        <v>281</v>
      </c>
      <c r="AV171" t="s">
        <v>376</v>
      </c>
      <c r="AW171" t="s">
        <v>198</v>
      </c>
      <c r="AX171" t="s">
        <v>198</v>
      </c>
      <c r="AY171" t="s">
        <v>198</v>
      </c>
      <c r="AZ171" t="s">
        <v>198</v>
      </c>
      <c r="BA171" t="s">
        <v>198</v>
      </c>
      <c r="BB171">
        <v>0</v>
      </c>
      <c r="BC171">
        <v>6.0380408543412916</v>
      </c>
      <c r="BD171">
        <v>0</v>
      </c>
      <c r="BE171">
        <v>0</v>
      </c>
      <c r="BF171">
        <v>0</v>
      </c>
      <c r="BG171">
        <v>0</v>
      </c>
      <c r="BH171">
        <v>5.4349406051943854</v>
      </c>
      <c r="BI171">
        <v>0.65644555759153833</v>
      </c>
      <c r="BJ171">
        <v>1.738941252995861</v>
      </c>
      <c r="BK171">
        <v>0</v>
      </c>
      <c r="BL171">
        <v>0.2432213369347018</v>
      </c>
      <c r="BM171">
        <v>0</v>
      </c>
      <c r="BN171">
        <v>0.42657347163145859</v>
      </c>
      <c r="BO171">
        <v>0.1394199605190575</v>
      </c>
      <c r="BP171">
        <v>0</v>
      </c>
      <c r="BQ171">
        <v>0</v>
      </c>
      <c r="BR171">
        <v>0</v>
      </c>
      <c r="BS171">
        <v>0</v>
      </c>
      <c r="BT171">
        <v>0</v>
      </c>
      <c r="BU171">
        <v>0</v>
      </c>
      <c r="BV171">
        <v>0.25568676672991802</v>
      </c>
      <c r="BW171">
        <v>0.0407772905373373</v>
      </c>
      <c r="BX171">
        <v>1.462259026978258</v>
      </c>
      <c r="BY171">
        <v>0.49564269141849587</v>
      </c>
      <c r="BZ171">
        <v>2.5757607248853338</v>
      </c>
      <c r="CA171">
        <v>0</v>
      </c>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row>
    <row r="172">
      <c r="A172" t="s">
        <v>600</v>
      </c>
      <c r="B172">
        <v>2010</v>
      </c>
      <c r="C172" t="s">
        <v>606</v>
      </c>
      <c r="D172">
        <v>74</v>
      </c>
      <c r="E172" t="s">
        <v>169</v>
      </c>
      <c r="F172" t="s">
        <v>345</v>
      </c>
      <c r="G172" t="s">
        <v>198</v>
      </c>
      <c r="H172">
        <v>0.1227522200511089</v>
      </c>
      <c r="I172">
        <v>0.095449620569365401</v>
      </c>
      <c r="J172">
        <v>0.32310046069765852</v>
      </c>
      <c r="K172">
        <v>1.05973094313876</v>
      </c>
      <c r="L172">
        <v>2.8980125326048389</v>
      </c>
      <c r="M172">
        <v>0.51315612972972136</v>
      </c>
      <c r="N172">
        <v>1.8002665347077571</v>
      </c>
      <c r="O172">
        <v>2.0464382195736368</v>
      </c>
      <c r="P172">
        <v>3.396596186737554</v>
      </c>
      <c r="Q172">
        <v>4.6875929109691601</v>
      </c>
      <c r="R172">
        <v>0.1600492359220394</v>
      </c>
      <c r="S172">
        <v>0.011674685776681</v>
      </c>
      <c r="T172">
        <v>0.059781942774137599</v>
      </c>
      <c r="U172">
        <v>0.44458187612177957</v>
      </c>
      <c r="V172">
        <v>1.4354997464289421</v>
      </c>
      <c r="W172" t="s">
        <v>147</v>
      </c>
      <c r="X172" t="s">
        <v>375</v>
      </c>
      <c r="Y172" t="s">
        <v>149</v>
      </c>
      <c r="Z172" t="s">
        <v>150</v>
      </c>
      <c r="AA172" t="s">
        <v>151</v>
      </c>
      <c r="AB172" t="s">
        <v>152</v>
      </c>
      <c r="AC172" t="s">
        <v>153</v>
      </c>
      <c r="AD172" t="s">
        <v>154</v>
      </c>
      <c r="AE172" t="s">
        <v>155</v>
      </c>
      <c r="AF172" t="s">
        <v>156</v>
      </c>
      <c r="AG172" t="s">
        <v>157</v>
      </c>
      <c r="AH172" t="s">
        <v>158</v>
      </c>
      <c r="AI172" t="s">
        <v>159</v>
      </c>
      <c r="AJ172" t="s">
        <v>160</v>
      </c>
      <c r="AK172" t="s">
        <v>277</v>
      </c>
      <c r="AL172" t="s">
        <v>278</v>
      </c>
      <c r="AM172" t="s">
        <v>161</v>
      </c>
      <c r="AN172" t="s">
        <v>162</v>
      </c>
      <c r="AO172" t="s">
        <v>163</v>
      </c>
      <c r="AP172" t="s">
        <v>164</v>
      </c>
      <c r="AQ172" t="s">
        <v>165</v>
      </c>
      <c r="AR172" t="s">
        <v>166</v>
      </c>
      <c r="AS172" t="s">
        <v>167</v>
      </c>
      <c r="AT172" t="s">
        <v>279</v>
      </c>
      <c r="AU172" t="s">
        <v>281</v>
      </c>
      <c r="AV172" t="s">
        <v>376</v>
      </c>
      <c r="AW172" t="s">
        <v>198</v>
      </c>
      <c r="AX172" t="s">
        <v>198</v>
      </c>
      <c r="AY172" t="s">
        <v>198</v>
      </c>
      <c r="AZ172" t="s">
        <v>198</v>
      </c>
      <c r="BA172" t="s">
        <v>198</v>
      </c>
      <c r="BB172">
        <v>0.67481698879135454</v>
      </c>
      <c r="BC172">
        <v>7.9097297290134563</v>
      </c>
      <c r="BD172">
        <v>0.56681566858462629</v>
      </c>
      <c r="BE172">
        <v>0.085847083629233101</v>
      </c>
      <c r="BF172">
        <v>0</v>
      </c>
      <c r="BG172">
        <v>1.6889066010149121</v>
      </c>
      <c r="BH172">
        <v>0</v>
      </c>
      <c r="BI172">
        <v>0.16411138939788461</v>
      </c>
      <c r="BJ172">
        <v>0</v>
      </c>
      <c r="BK172">
        <v>0.81848269554453246</v>
      </c>
      <c r="BL172">
        <v>0</v>
      </c>
      <c r="BM172">
        <v>0</v>
      </c>
      <c r="BN172">
        <v>0</v>
      </c>
      <c r="BO172">
        <v>1.5800928858826511</v>
      </c>
      <c r="BP172">
        <v>0</v>
      </c>
      <c r="BQ172">
        <v>0</v>
      </c>
      <c r="BR172">
        <v>0</v>
      </c>
      <c r="BS172">
        <v>0</v>
      </c>
      <c r="BT172">
        <v>0</v>
      </c>
      <c r="BU172">
        <v>0.32218922375836961</v>
      </c>
      <c r="BV172">
        <v>0</v>
      </c>
      <c r="BW172">
        <v>0</v>
      </c>
      <c r="BX172">
        <v>1.0170448901293661</v>
      </c>
      <c r="BY172">
        <v>1.586595978153698</v>
      </c>
      <c r="BZ172">
        <v>0.99731105330318659</v>
      </c>
      <c r="CA172">
        <v>0</v>
      </c>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row>
    <row r="173">
      <c r="A173" t="s">
        <v>600</v>
      </c>
      <c r="B173">
        <v>2010</v>
      </c>
      <c r="C173" t="s">
        <v>606</v>
      </c>
      <c r="D173">
        <v>75</v>
      </c>
      <c r="E173" t="s">
        <v>169</v>
      </c>
      <c r="F173" t="s">
        <v>183</v>
      </c>
      <c r="G173" t="s">
        <v>198</v>
      </c>
      <c r="H173">
        <v>0</v>
      </c>
      <c r="I173">
        <v>0</v>
      </c>
      <c r="J173">
        <v>0</v>
      </c>
      <c r="K173">
        <v>0.13388687809614189</v>
      </c>
      <c r="L173">
        <v>1.4549133244738639</v>
      </c>
      <c r="M173">
        <v>0.058314126453951898</v>
      </c>
      <c r="N173">
        <v>0.48161011392022929</v>
      </c>
      <c r="O173">
        <v>1.1584791613905221</v>
      </c>
      <c r="P173">
        <v>1.2735486715375679</v>
      </c>
      <c r="Q173">
        <v>3.6248312953459991</v>
      </c>
      <c r="R173">
        <v>0</v>
      </c>
      <c r="S173">
        <v>0</v>
      </c>
      <c r="T173">
        <v>0</v>
      </c>
      <c r="U173">
        <v>0</v>
      </c>
      <c r="V173">
        <v>0.082308689545310995</v>
      </c>
      <c r="W173" t="s">
        <v>147</v>
      </c>
      <c r="X173" t="s">
        <v>375</v>
      </c>
      <c r="Y173" t="s">
        <v>149</v>
      </c>
      <c r="Z173" t="s">
        <v>150</v>
      </c>
      <c r="AA173" t="s">
        <v>151</v>
      </c>
      <c r="AB173" t="s">
        <v>152</v>
      </c>
      <c r="AC173" t="s">
        <v>153</v>
      </c>
      <c r="AD173" t="s">
        <v>154</v>
      </c>
      <c r="AE173" t="s">
        <v>155</v>
      </c>
      <c r="AF173" t="s">
        <v>156</v>
      </c>
      <c r="AG173" t="s">
        <v>157</v>
      </c>
      <c r="AH173" t="s">
        <v>158</v>
      </c>
      <c r="AI173" t="s">
        <v>159</v>
      </c>
      <c r="AJ173" t="s">
        <v>160</v>
      </c>
      <c r="AK173" t="s">
        <v>277</v>
      </c>
      <c r="AL173" t="s">
        <v>278</v>
      </c>
      <c r="AM173" t="s">
        <v>161</v>
      </c>
      <c r="AN173" t="s">
        <v>162</v>
      </c>
      <c r="AO173" t="s">
        <v>163</v>
      </c>
      <c r="AP173" t="s">
        <v>164</v>
      </c>
      <c r="AQ173" t="s">
        <v>165</v>
      </c>
      <c r="AR173" t="s">
        <v>166</v>
      </c>
      <c r="AS173" t="s">
        <v>167</v>
      </c>
      <c r="AT173" t="s">
        <v>279</v>
      </c>
      <c r="AU173" t="s">
        <v>281</v>
      </c>
      <c r="AV173" t="s">
        <v>376</v>
      </c>
      <c r="AW173" t="s">
        <v>198</v>
      </c>
      <c r="AX173" t="s">
        <v>198</v>
      </c>
      <c r="AY173" t="s">
        <v>198</v>
      </c>
      <c r="AZ173" t="s">
        <v>198</v>
      </c>
      <c r="BA173" t="s">
        <v>198</v>
      </c>
      <c r="BB173">
        <v>0.093847448394193206</v>
      </c>
      <c r="BC173">
        <v>4.6408342247325791</v>
      </c>
      <c r="BD173">
        <v>0</v>
      </c>
      <c r="BE173">
        <v>0</v>
      </c>
      <c r="BF173">
        <v>0</v>
      </c>
      <c r="BG173">
        <v>0</v>
      </c>
      <c r="BH173">
        <v>0</v>
      </c>
      <c r="BI173">
        <v>0.069813113002169302</v>
      </c>
      <c r="BJ173">
        <v>0.087386582693256498</v>
      </c>
      <c r="BK173">
        <v>0</v>
      </c>
      <c r="BL173">
        <v>0.14674356913112291</v>
      </c>
      <c r="BM173">
        <v>0</v>
      </c>
      <c r="BN173">
        <v>0.3196641154029935</v>
      </c>
      <c r="BO173">
        <v>0</v>
      </c>
      <c r="BP173">
        <v>0</v>
      </c>
      <c r="BQ173">
        <v>0</v>
      </c>
      <c r="BR173">
        <v>0</v>
      </c>
      <c r="BS173">
        <v>0</v>
      </c>
      <c r="BT173">
        <v>0</v>
      </c>
      <c r="BU173">
        <v>0.032230658370755699</v>
      </c>
      <c r="BV173">
        <v>0</v>
      </c>
      <c r="BW173">
        <v>0.027184860358224899</v>
      </c>
      <c r="BX173">
        <v>0</v>
      </c>
      <c r="BY173">
        <v>0</v>
      </c>
      <c r="BZ173">
        <v>0</v>
      </c>
      <c r="CA173">
        <v>0</v>
      </c>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row>
    <row r="174">
      <c r="A174" t="s">
        <v>600</v>
      </c>
      <c r="B174">
        <v>2010</v>
      </c>
      <c r="C174" t="s">
        <v>606</v>
      </c>
      <c r="D174">
        <v>122</v>
      </c>
      <c r="E174" t="s">
        <v>18</v>
      </c>
      <c r="F174" t="s">
        <v>14</v>
      </c>
      <c r="G174" t="s">
        <v>621</v>
      </c>
      <c r="H174">
        <v>4.2582300199551364</v>
      </c>
      <c r="I174">
        <v>4.7714994105362774</v>
      </c>
      <c r="J174">
        <v>9.8551279845536666</v>
      </c>
      <c r="K174">
        <v>20.39152410785692</v>
      </c>
      <c r="L174">
        <v>55.838131276346942</v>
      </c>
      <c r="M174">
        <v>15.751685580454771</v>
      </c>
      <c r="N174">
        <v>37.063250560827292</v>
      </c>
      <c r="O174">
        <v>44.513648860300449</v>
      </c>
      <c r="P174">
        <v>61.236400769616843</v>
      </c>
      <c r="Q174">
        <v>84.529144303533528</v>
      </c>
      <c r="R174">
        <v>3.6840647067804939</v>
      </c>
      <c r="S174">
        <v>4.6551735662180738</v>
      </c>
      <c r="T174">
        <v>6.8099625530288188</v>
      </c>
      <c r="U174">
        <v>10.86078282050322</v>
      </c>
      <c r="V174">
        <v>24.632122549646649</v>
      </c>
      <c r="W174" t="s">
        <v>147</v>
      </c>
      <c r="X174" t="s">
        <v>375</v>
      </c>
      <c r="Y174" t="s">
        <v>149</v>
      </c>
      <c r="Z174" t="s">
        <v>150</v>
      </c>
      <c r="AA174" t="s">
        <v>151</v>
      </c>
      <c r="AB174" t="s">
        <v>152</v>
      </c>
      <c r="AC174" t="s">
        <v>153</v>
      </c>
      <c r="AD174" t="s">
        <v>154</v>
      </c>
      <c r="AE174" t="s">
        <v>155</v>
      </c>
      <c r="AF174" t="s">
        <v>156</v>
      </c>
      <c r="AG174" t="s">
        <v>157</v>
      </c>
      <c r="AH174" t="s">
        <v>158</v>
      </c>
      <c r="AI174" t="s">
        <v>159</v>
      </c>
      <c r="AJ174" t="s">
        <v>160</v>
      </c>
      <c r="AK174" t="s">
        <v>277</v>
      </c>
      <c r="AL174" t="s">
        <v>278</v>
      </c>
      <c r="AM174" t="s">
        <v>161</v>
      </c>
      <c r="AN174" t="s">
        <v>162</v>
      </c>
      <c r="AO174" t="s">
        <v>163</v>
      </c>
      <c r="AP174" t="s">
        <v>164</v>
      </c>
      <c r="AQ174" t="s">
        <v>165</v>
      </c>
      <c r="AR174" t="s">
        <v>166</v>
      </c>
      <c r="AS174" t="s">
        <v>167</v>
      </c>
      <c r="AT174" t="s">
        <v>279</v>
      </c>
      <c r="AU174" t="s">
        <v>281</v>
      </c>
      <c r="AV174" t="s">
        <v>376</v>
      </c>
      <c r="AW174" t="s">
        <v>198</v>
      </c>
      <c r="AX174" t="s">
        <v>198</v>
      </c>
      <c r="AY174" t="s">
        <v>198</v>
      </c>
      <c r="AZ174" t="s">
        <v>198</v>
      </c>
      <c r="BA174" t="s">
        <v>198</v>
      </c>
      <c r="BB174">
        <v>16.8345559974765</v>
      </c>
      <c r="BC174">
        <v>42.510514334605944</v>
      </c>
      <c r="BD174">
        <v>7.014611629515743</v>
      </c>
      <c r="BE174">
        <v>35.601099167081948</v>
      </c>
      <c r="BF174">
        <v>9.4898587571859849</v>
      </c>
      <c r="BG174">
        <v>17.143475687682891</v>
      </c>
      <c r="BH174">
        <v>23.45603848804372</v>
      </c>
      <c r="BI174">
        <v>32.888617970410706</v>
      </c>
      <c r="BJ174">
        <v>8.1049233748274894</v>
      </c>
      <c r="BK174">
        <v>11.68077689018148</v>
      </c>
      <c r="BL174">
        <v>18.713682197259629</v>
      </c>
      <c r="BM174">
        <v>21.959491042635801</v>
      </c>
      <c r="BN174">
        <v>27.55664676031045</v>
      </c>
      <c r="BO174">
        <v>15.84550350677736</v>
      </c>
      <c r="BP174">
        <v>17.475687281900811</v>
      </c>
      <c r="BQ174">
        <v>37.036074344805101</v>
      </c>
      <c r="BR174">
        <v>6.6162322369884343</v>
      </c>
      <c r="BS174">
        <v>10.79161759039563</v>
      </c>
      <c r="BT174">
        <v>24.667138250105811</v>
      </c>
      <c r="BU174">
        <v>11.34373203340045</v>
      </c>
      <c r="BV174">
        <v>10.285712188479341</v>
      </c>
      <c r="BW174">
        <v>6.3135693194748566</v>
      </c>
      <c r="BX174">
        <v>18.931616385807889</v>
      </c>
      <c r="BY174">
        <v>85.231093509050766</v>
      </c>
      <c r="BZ174">
        <v>56.780830718846083</v>
      </c>
      <c r="CA174">
        <v>73.479989776558369</v>
      </c>
      <c r="CB174"/>
      <c r="CC174"/>
      <c r="CD174"/>
      <c r="CE174"/>
      <c r="CF174"/>
      <c r="CG174">
        <v>419.5656849999998</v>
      </c>
      <c r="CH174">
        <v>467.83755400000013</v>
      </c>
      <c r="CI174">
        <v>968.5629730000004</v>
      </c>
      <c r="CJ174">
        <v>2003.1101249999999</v>
      </c>
      <c r="CK174">
        <v>5489.3437560000057</v>
      </c>
      <c r="CL174">
        <v>357.26379100000003</v>
      </c>
      <c r="CM174">
        <v>841.71237000000065</v>
      </c>
      <c r="CN174">
        <v>1010.8976360000009</v>
      </c>
      <c r="CO174">
        <v>1385.139787999999</v>
      </c>
      <c r="CP174">
        <v>1925.8616249999991</v>
      </c>
      <c r="CQ174">
        <v>278.40295700000001</v>
      </c>
      <c r="CR174">
        <v>351.50955499999998</v>
      </c>
      <c r="CS174">
        <v>515.16638000000012</v>
      </c>
      <c r="CT174">
        <v>821.07863800000018</v>
      </c>
      <c r="CU174">
        <v>1861.3873530000001</v>
      </c>
      <c r="CV174">
        <v>328.96513700000008</v>
      </c>
      <c r="CW174">
        <v>1284.852445</v>
      </c>
      <c r="CX174">
        <v>189.876439</v>
      </c>
      <c r="CY174">
        <v>768.88628400000016</v>
      </c>
      <c r="CZ174">
        <v>278.69101899999998</v>
      </c>
      <c r="DA174">
        <v>388.88380700000022</v>
      </c>
      <c r="DB174">
        <v>440.08802199999968</v>
      </c>
      <c r="DC174">
        <v>303.92184500000002</v>
      </c>
      <c r="DD174">
        <v>99.90452999999998</v>
      </c>
      <c r="DE174">
        <v>232.938582</v>
      </c>
      <c r="DF174">
        <v>566.48817599999995</v>
      </c>
      <c r="DG174">
        <v>533.39607299999989</v>
      </c>
      <c r="DH174">
        <v>514.32699200000002</v>
      </c>
      <c r="DI174">
        <v>687.30783099999996</v>
      </c>
      <c r="DJ174">
        <v>47.50438599999999</v>
      </c>
      <c r="DK174">
        <v>103.891181</v>
      </c>
      <c r="DL174">
        <v>90.794431000000017</v>
      </c>
      <c r="DM174">
        <v>157.478039</v>
      </c>
      <c r="DN174">
        <v>414.19302200000021</v>
      </c>
      <c r="DO174">
        <v>465.50304299999988</v>
      </c>
      <c r="DP174">
        <v>170.281316</v>
      </c>
      <c r="DQ174">
        <v>145.95811699999999</v>
      </c>
      <c r="DR174">
        <v>449.42782999999997</v>
      </c>
      <c r="DS174">
        <v>456.11181299999942</v>
      </c>
      <c r="DT174">
        <v>124.957891</v>
      </c>
      <c r="DU174">
        <v>103.791842</v>
      </c>
      <c r="DV174"/>
      <c r="DW174"/>
      <c r="DX174"/>
      <c r="DY174"/>
      <c r="DZ174"/>
    </row>
    <row r="175">
      <c r="A175" t="s">
        <v>600</v>
      </c>
      <c r="B175">
        <v>2010</v>
      </c>
      <c r="C175" t="s">
        <v>606</v>
      </c>
      <c r="D175">
        <v>123</v>
      </c>
      <c r="E175" t="s">
        <v>18</v>
      </c>
      <c r="F175" t="s">
        <v>51</v>
      </c>
      <c r="G175" t="s">
        <v>198</v>
      </c>
      <c r="H175">
        <v>95.741769980044921</v>
      </c>
      <c r="I175">
        <v>95.228500589463707</v>
      </c>
      <c r="J175">
        <v>90.14487201544641</v>
      </c>
      <c r="K175">
        <v>79.608475892143346</v>
      </c>
      <c r="L175">
        <v>44.161868723653008</v>
      </c>
      <c r="M175">
        <v>84.248314419545295</v>
      </c>
      <c r="N175">
        <v>62.936749439172701</v>
      </c>
      <c r="O175">
        <v>55.486351139699693</v>
      </c>
      <c r="P175">
        <v>38.763599230383043</v>
      </c>
      <c r="Q175">
        <v>15.470855696466471</v>
      </c>
      <c r="R175">
        <v>96.315935293219539</v>
      </c>
      <c r="S175">
        <v>95.34482643378189</v>
      </c>
      <c r="T175">
        <v>93.190037446971189</v>
      </c>
      <c r="U175">
        <v>89.139217179496725</v>
      </c>
      <c r="V175">
        <v>75.367877450353248</v>
      </c>
      <c r="W175" t="s">
        <v>147</v>
      </c>
      <c r="X175" t="s">
        <v>375</v>
      </c>
      <c r="Y175" t="s">
        <v>149</v>
      </c>
      <c r="Z175" t="s">
        <v>150</v>
      </c>
      <c r="AA175" t="s">
        <v>151</v>
      </c>
      <c r="AB175" t="s">
        <v>152</v>
      </c>
      <c r="AC175" t="s">
        <v>153</v>
      </c>
      <c r="AD175" t="s">
        <v>154</v>
      </c>
      <c r="AE175" t="s">
        <v>155</v>
      </c>
      <c r="AF175" t="s">
        <v>156</v>
      </c>
      <c r="AG175" t="s">
        <v>157</v>
      </c>
      <c r="AH175" t="s">
        <v>158</v>
      </c>
      <c r="AI175" t="s">
        <v>159</v>
      </c>
      <c r="AJ175" t="s">
        <v>160</v>
      </c>
      <c r="AK175" t="s">
        <v>277</v>
      </c>
      <c r="AL175" t="s">
        <v>278</v>
      </c>
      <c r="AM175" t="s">
        <v>161</v>
      </c>
      <c r="AN175" t="s">
        <v>162</v>
      </c>
      <c r="AO175" t="s">
        <v>163</v>
      </c>
      <c r="AP175" t="s">
        <v>164</v>
      </c>
      <c r="AQ175" t="s">
        <v>165</v>
      </c>
      <c r="AR175" t="s">
        <v>166</v>
      </c>
      <c r="AS175" t="s">
        <v>167</v>
      </c>
      <c r="AT175" t="s">
        <v>279</v>
      </c>
      <c r="AU175" t="s">
        <v>281</v>
      </c>
      <c r="AV175" t="s">
        <v>376</v>
      </c>
      <c r="AW175" t="s">
        <v>198</v>
      </c>
      <c r="AX175" t="s">
        <v>198</v>
      </c>
      <c r="AY175" t="s">
        <v>198</v>
      </c>
      <c r="AZ175" t="s">
        <v>198</v>
      </c>
      <c r="BA175" t="s">
        <v>198</v>
      </c>
      <c r="BB175">
        <v>83.165444002523557</v>
      </c>
      <c r="BC175">
        <v>57.489485665393943</v>
      </c>
      <c r="BD175">
        <v>92.985388370484287</v>
      </c>
      <c r="BE175">
        <v>64.398900832918059</v>
      </c>
      <c r="BF175">
        <v>90.510141242813987</v>
      </c>
      <c r="BG175">
        <v>82.856524312317219</v>
      </c>
      <c r="BH175">
        <v>76.543961511956127</v>
      </c>
      <c r="BI175">
        <v>67.111382029589194</v>
      </c>
      <c r="BJ175">
        <v>91.895076625172436</v>
      </c>
      <c r="BK175">
        <v>88.319223109818552</v>
      </c>
      <c r="BL175">
        <v>81.286317802740399</v>
      </c>
      <c r="BM175">
        <v>78.040508957364125</v>
      </c>
      <c r="BN175">
        <v>72.443353239689642</v>
      </c>
      <c r="BO175">
        <v>84.15449649322268</v>
      </c>
      <c r="BP175">
        <v>82.524312718099267</v>
      </c>
      <c r="BQ175">
        <v>62.963925655194828</v>
      </c>
      <c r="BR175">
        <v>93.383767763011647</v>
      </c>
      <c r="BS175">
        <v>89.208382409604354</v>
      </c>
      <c r="BT175">
        <v>75.332861749894121</v>
      </c>
      <c r="BU175">
        <v>88.656267966599543</v>
      </c>
      <c r="BV175">
        <v>89.714287811520691</v>
      </c>
      <c r="BW175">
        <v>93.686430680525163</v>
      </c>
      <c r="BX175">
        <v>81.068383614192001</v>
      </c>
      <c r="BY175">
        <v>14.768906490949201</v>
      </c>
      <c r="BZ175">
        <v>43.219169281153917</v>
      </c>
      <c r="CA175">
        <v>26.520010223441609</v>
      </c>
      <c r="CB175"/>
      <c r="CC175"/>
      <c r="CD175"/>
      <c r="CE175"/>
      <c r="CF175"/>
      <c r="CG175">
        <v>9433.4878849999732</v>
      </c>
      <c r="CH175">
        <v>9336.995554999985</v>
      </c>
      <c r="CI175">
        <v>8859.4471199999934</v>
      </c>
      <c r="CJ175">
        <v>7820.1385660000051</v>
      </c>
      <c r="CK175">
        <v>4341.4719080000032</v>
      </c>
      <c r="CL175">
        <v>1910.8350049999999</v>
      </c>
      <c r="CM175">
        <v>1429.3036830000001</v>
      </c>
      <c r="CN175">
        <v>1260.085898</v>
      </c>
      <c r="CO175">
        <v>876.81514499999969</v>
      </c>
      <c r="CP175">
        <v>352.4787520000001</v>
      </c>
      <c r="CQ175">
        <v>7278.5478339999936</v>
      </c>
      <c r="CR175">
        <v>7199.4345719999947</v>
      </c>
      <c r="CS175">
        <v>7049.726612999988</v>
      </c>
      <c r="CT175">
        <v>6738.9531899999993</v>
      </c>
      <c r="CU175">
        <v>5695.360341999999</v>
      </c>
      <c r="CV175">
        <v>1625.1412680000019</v>
      </c>
      <c r="CW175">
        <v>1737.58204</v>
      </c>
      <c r="CX175">
        <v>2516.993863000002</v>
      </c>
      <c r="CY175">
        <v>1390.839966</v>
      </c>
      <c r="CZ175">
        <v>2658.0336060000009</v>
      </c>
      <c r="DA175">
        <v>1879.5232189999999</v>
      </c>
      <c r="DB175">
        <v>1436.1368240000011</v>
      </c>
      <c r="DC175">
        <v>620.17245800000046</v>
      </c>
      <c r="DD175">
        <v>1132.735501000001</v>
      </c>
      <c r="DE175">
        <v>1761.265949000001</v>
      </c>
      <c r="DF175">
        <v>2460.6455010000018</v>
      </c>
      <c r="DG175">
        <v>1895.604089000002</v>
      </c>
      <c r="DH175">
        <v>1352.108342</v>
      </c>
      <c r="DI175">
        <v>3650.2497019999992</v>
      </c>
      <c r="DJ175">
        <v>224.32690299999999</v>
      </c>
      <c r="DK175">
        <v>176.62229899999991</v>
      </c>
      <c r="DL175">
        <v>1281.503694999999</v>
      </c>
      <c r="DM175">
        <v>1301.7845570000011</v>
      </c>
      <c r="DN175">
        <v>1264.9357759999989</v>
      </c>
      <c r="DO175">
        <v>3638.1115490000052</v>
      </c>
      <c r="DP175">
        <v>1485.231816</v>
      </c>
      <c r="DQ175">
        <v>2165.8580620000021</v>
      </c>
      <c r="DR175">
        <v>1924.5259879999981</v>
      </c>
      <c r="DS175">
        <v>79.035390000000007</v>
      </c>
      <c r="DT175">
        <v>95.112667000000016</v>
      </c>
      <c r="DU175">
        <v>37.460003999999998</v>
      </c>
      <c r="DV175"/>
      <c r="DW175"/>
      <c r="DX175"/>
      <c r="DY175"/>
      <c r="DZ175"/>
    </row>
    <row r="176">
      <c r="A176" t="s">
        <v>600</v>
      </c>
      <c r="B176">
        <v>2010</v>
      </c>
      <c r="C176" t="s">
        <v>606</v>
      </c>
      <c r="D176">
        <v>124</v>
      </c>
      <c r="E176" t="s">
        <v>50</v>
      </c>
      <c r="F176" t="s">
        <v>15</v>
      </c>
      <c r="G176" t="s">
        <v>622</v>
      </c>
      <c r="H176">
        <v>3.7023059441257171</v>
      </c>
      <c r="I176">
        <v>4.1256057854640691</v>
      </c>
      <c r="J176">
        <v>7.9565312367450494</v>
      </c>
      <c r="K176">
        <v>13.406234733795991</v>
      </c>
      <c r="L176">
        <v>38.466141073601896</v>
      </c>
      <c r="M176">
        <v>7.3359990884629926</v>
      </c>
      <c r="N176">
        <v>15.652548141631289</v>
      </c>
      <c r="O176">
        <v>21.977169386204839</v>
      </c>
      <c r="P176">
        <v>31.53519902600112</v>
      </c>
      <c r="Q176">
        <v>70.835678254759756</v>
      </c>
      <c r="R176">
        <v>3.1670379312914632</v>
      </c>
      <c r="S176">
        <v>4.2331167947205248</v>
      </c>
      <c r="T176">
        <v>5.7543741385741587</v>
      </c>
      <c r="U176">
        <v>9.1657053669219</v>
      </c>
      <c r="V176">
        <v>21.363280900170349</v>
      </c>
      <c r="W176" t="s">
        <v>147</v>
      </c>
      <c r="X176" t="s">
        <v>375</v>
      </c>
      <c r="Y176" t="s">
        <v>149</v>
      </c>
      <c r="Z176" t="s">
        <v>150</v>
      </c>
      <c r="AA176" t="s">
        <v>151</v>
      </c>
      <c r="AB176" t="s">
        <v>152</v>
      </c>
      <c r="AC176" t="s">
        <v>153</v>
      </c>
      <c r="AD176" t="s">
        <v>154</v>
      </c>
      <c r="AE176" t="s">
        <v>155</v>
      </c>
      <c r="AF176" t="s">
        <v>156</v>
      </c>
      <c r="AG176" t="s">
        <v>157</v>
      </c>
      <c r="AH176" t="s">
        <v>158</v>
      </c>
      <c r="AI176" t="s">
        <v>159</v>
      </c>
      <c r="AJ176" t="s">
        <v>160</v>
      </c>
      <c r="AK176" t="s">
        <v>277</v>
      </c>
      <c r="AL176" t="s">
        <v>278</v>
      </c>
      <c r="AM176" t="s">
        <v>161</v>
      </c>
      <c r="AN176" t="s">
        <v>162</v>
      </c>
      <c r="AO176" t="s">
        <v>163</v>
      </c>
      <c r="AP176" t="s">
        <v>164</v>
      </c>
      <c r="AQ176" t="s">
        <v>165</v>
      </c>
      <c r="AR176" t="s">
        <v>166</v>
      </c>
      <c r="AS176" t="s">
        <v>167</v>
      </c>
      <c r="AT176" t="s">
        <v>279</v>
      </c>
      <c r="AU176" t="s">
        <v>281</v>
      </c>
      <c r="AV176" t="s">
        <v>376</v>
      </c>
      <c r="AW176" t="s">
        <v>198</v>
      </c>
      <c r="AX176" t="s">
        <v>198</v>
      </c>
      <c r="AY176" t="s">
        <v>198</v>
      </c>
      <c r="AZ176" t="s">
        <v>198</v>
      </c>
      <c r="BA176" t="s">
        <v>198</v>
      </c>
      <c r="BB176">
        <v>8.2041471022147299</v>
      </c>
      <c r="BC176">
        <v>24.831010026012169</v>
      </c>
      <c r="BD176">
        <v>5.2347130150752204</v>
      </c>
      <c r="BE176">
        <v>30.543226346394579</v>
      </c>
      <c r="BF176">
        <v>7.9150766476785268</v>
      </c>
      <c r="BG176">
        <v>10.930337331797711</v>
      </c>
      <c r="BH176">
        <v>15.989927040972541</v>
      </c>
      <c r="BI176">
        <v>26.779943691526</v>
      </c>
      <c r="BJ176">
        <v>7.2564421688816481</v>
      </c>
      <c r="BK176">
        <v>7.6658672479969399</v>
      </c>
      <c r="BL176">
        <v>13.22855046153285</v>
      </c>
      <c r="BM176">
        <v>15.52969698813876</v>
      </c>
      <c r="BN176">
        <v>21.813387990649801</v>
      </c>
      <c r="BO176">
        <v>9.3240869757473313</v>
      </c>
      <c r="BP176">
        <v>17.065880153332909</v>
      </c>
      <c r="BQ176">
        <v>35.557167876566922</v>
      </c>
      <c r="BR176">
        <v>6.052869447699015</v>
      </c>
      <c r="BS176">
        <v>4.92246126207157</v>
      </c>
      <c r="BT176">
        <v>19.160463115349419</v>
      </c>
      <c r="BU176">
        <v>8.841691729709094</v>
      </c>
      <c r="BV176">
        <v>6.9436131177725997</v>
      </c>
      <c r="BW176">
        <v>5.8056276367983637</v>
      </c>
      <c r="BX176">
        <v>9.6743638085380788</v>
      </c>
      <c r="BY176">
        <v>76.609973237587823</v>
      </c>
      <c r="BZ176">
        <v>48.829100983149232</v>
      </c>
      <c r="CA176">
        <v>68.170973850493922</v>
      </c>
      <c r="CB176"/>
      <c r="CC176"/>
      <c r="CD176"/>
      <c r="CE176"/>
      <c r="CF176"/>
      <c r="CG176">
        <v>364.79018799999989</v>
      </c>
      <c r="CH176">
        <v>404.50876199999999</v>
      </c>
      <c r="CI176">
        <v>781.96869300000014</v>
      </c>
      <c r="CJ176">
        <v>1316.9277779999991</v>
      </c>
      <c r="CK176">
        <v>3781.535421999999</v>
      </c>
      <c r="CL176">
        <v>166.38770700000001</v>
      </c>
      <c r="CM176">
        <v>355.47188100000011</v>
      </c>
      <c r="CN176">
        <v>499.0978980000001</v>
      </c>
      <c r="CO176">
        <v>713.31199000000061</v>
      </c>
      <c r="CP176">
        <v>1613.877858999999</v>
      </c>
      <c r="CQ176">
        <v>239.33149800000001</v>
      </c>
      <c r="CR176">
        <v>319.64028400000001</v>
      </c>
      <c r="CS176">
        <v>435.3122459999999</v>
      </c>
      <c r="CT176">
        <v>692.93024300000013</v>
      </c>
      <c r="CU176">
        <v>1614.3692370000001</v>
      </c>
      <c r="CV176">
        <v>160.31776400000001</v>
      </c>
      <c r="CW176">
        <v>750.50101000000018</v>
      </c>
      <c r="CX176">
        <v>141.69689199999999</v>
      </c>
      <c r="CY176">
        <v>659.65007699999967</v>
      </c>
      <c r="CZ176">
        <v>232.444005</v>
      </c>
      <c r="DA176">
        <v>247.94453999999999</v>
      </c>
      <c r="DB176">
        <v>300.00698399999987</v>
      </c>
      <c r="DC176">
        <v>247.47193400000009</v>
      </c>
      <c r="DD176">
        <v>89.445810999999978</v>
      </c>
      <c r="DE176">
        <v>152.87307200000001</v>
      </c>
      <c r="DF176">
        <v>400.44590599999992</v>
      </c>
      <c r="DG176">
        <v>377.216365</v>
      </c>
      <c r="DH176">
        <v>407.13278100000008</v>
      </c>
      <c r="DI176">
        <v>404.43763700000011</v>
      </c>
      <c r="DJ176">
        <v>46.390401999999987</v>
      </c>
      <c r="DK176">
        <v>99.742649000000029</v>
      </c>
      <c r="DL176">
        <v>83.063414000000009</v>
      </c>
      <c r="DM176">
        <v>71.831636000000003</v>
      </c>
      <c r="DN176">
        <v>321.72885400000013</v>
      </c>
      <c r="DO176">
        <v>362.82895200000002</v>
      </c>
      <c r="DP176">
        <v>114.952427</v>
      </c>
      <c r="DQ176">
        <v>134.215439</v>
      </c>
      <c r="DR176">
        <v>229.664929</v>
      </c>
      <c r="DS176">
        <v>409.97612899999939</v>
      </c>
      <c r="DT176">
        <v>107.45847500000001</v>
      </c>
      <c r="DU176">
        <v>96.292758999999933</v>
      </c>
      <c r="DV176"/>
      <c r="DW176"/>
      <c r="DX176"/>
      <c r="DY176"/>
      <c r="DZ176"/>
    </row>
    <row r="177">
      <c r="A177" t="s">
        <v>600</v>
      </c>
      <c r="B177">
        <v>2010</v>
      </c>
      <c r="C177" t="s">
        <v>606</v>
      </c>
      <c r="D177">
        <v>125</v>
      </c>
      <c r="E177" t="s">
        <v>50</v>
      </c>
      <c r="F177" t="s">
        <v>16</v>
      </c>
      <c r="G177" t="s">
        <v>623</v>
      </c>
      <c r="H177">
        <v>0.55592407582942005</v>
      </c>
      <c r="I177">
        <v>0.64589362507220716</v>
      </c>
      <c r="J177">
        <v>1.8985967478086141</v>
      </c>
      <c r="K177">
        <v>6.9852893740609252</v>
      </c>
      <c r="L177">
        <v>17.37199020274495</v>
      </c>
      <c r="M177">
        <v>8.415686491991778</v>
      </c>
      <c r="N177">
        <v>21.41070241919596</v>
      </c>
      <c r="O177">
        <v>22.536479474095589</v>
      </c>
      <c r="P177">
        <v>29.701201743615808</v>
      </c>
      <c r="Q177">
        <v>13.693466048773811</v>
      </c>
      <c r="R177">
        <v>0.51702677548902998</v>
      </c>
      <c r="S177">
        <v>0.42205677149754928</v>
      </c>
      <c r="T177">
        <v>1.055588414454657</v>
      </c>
      <c r="U177">
        <v>1.6950774535813229</v>
      </c>
      <c r="V177">
        <v>3.2688416494762942</v>
      </c>
      <c r="W177" t="s">
        <v>147</v>
      </c>
      <c r="X177" t="s">
        <v>375</v>
      </c>
      <c r="Y177" t="s">
        <v>149</v>
      </c>
      <c r="Z177" t="s">
        <v>150</v>
      </c>
      <c r="AA177" t="s">
        <v>151</v>
      </c>
      <c r="AB177" t="s">
        <v>152</v>
      </c>
      <c r="AC177" t="s">
        <v>153</v>
      </c>
      <c r="AD177" t="s">
        <v>154</v>
      </c>
      <c r="AE177" t="s">
        <v>155</v>
      </c>
      <c r="AF177" t="s">
        <v>156</v>
      </c>
      <c r="AG177" t="s">
        <v>157</v>
      </c>
      <c r="AH177" t="s">
        <v>158</v>
      </c>
      <c r="AI177" t="s">
        <v>159</v>
      </c>
      <c r="AJ177" t="s">
        <v>160</v>
      </c>
      <c r="AK177" t="s">
        <v>277</v>
      </c>
      <c r="AL177" t="s">
        <v>278</v>
      </c>
      <c r="AM177" t="s">
        <v>161</v>
      </c>
      <c r="AN177" t="s">
        <v>162</v>
      </c>
      <c r="AO177" t="s">
        <v>163</v>
      </c>
      <c r="AP177" t="s">
        <v>164</v>
      </c>
      <c r="AQ177" t="s">
        <v>165</v>
      </c>
      <c r="AR177" t="s">
        <v>166</v>
      </c>
      <c r="AS177" t="s">
        <v>167</v>
      </c>
      <c r="AT177" t="s">
        <v>279</v>
      </c>
      <c r="AU177" t="s">
        <v>281</v>
      </c>
      <c r="AV177" t="s">
        <v>376</v>
      </c>
      <c r="AW177" t="s">
        <v>198</v>
      </c>
      <c r="AX177" t="s">
        <v>198</v>
      </c>
      <c r="AY177" t="s">
        <v>198</v>
      </c>
      <c r="AZ177" t="s">
        <v>198</v>
      </c>
      <c r="BA177" t="s">
        <v>198</v>
      </c>
      <c r="BB177">
        <v>8.6304088952617679</v>
      </c>
      <c r="BC177">
        <v>17.679504308593788</v>
      </c>
      <c r="BD177">
        <v>1.779898614440522</v>
      </c>
      <c r="BE177">
        <v>5.0578728206873453</v>
      </c>
      <c r="BF177">
        <v>1.574782109507457</v>
      </c>
      <c r="BG177">
        <v>6.2131383558851736</v>
      </c>
      <c r="BH177">
        <v>7.4661114470711878</v>
      </c>
      <c r="BI177">
        <v>6.1086742788847106</v>
      </c>
      <c r="BJ177">
        <v>0.84848120594584031</v>
      </c>
      <c r="BK177">
        <v>4.0149096421845414</v>
      </c>
      <c r="BL177">
        <v>5.4851317357267808</v>
      </c>
      <c r="BM177">
        <v>6.4297940544970542</v>
      </c>
      <c r="BN177">
        <v>5.7432587696606552</v>
      </c>
      <c r="BO177">
        <v>6.5214165310300292</v>
      </c>
      <c r="BP177">
        <v>0.40980712856789681</v>
      </c>
      <c r="BQ177">
        <v>1.478906468238175</v>
      </c>
      <c r="BR177">
        <v>0.56336278928941808</v>
      </c>
      <c r="BS177">
        <v>5.8691563283240589</v>
      </c>
      <c r="BT177">
        <v>5.5066751347563958</v>
      </c>
      <c r="BU177">
        <v>2.5020403036913632</v>
      </c>
      <c r="BV177">
        <v>3.3420990707067362</v>
      </c>
      <c r="BW177">
        <v>0.50794168267649242</v>
      </c>
      <c r="BX177">
        <v>9.2572525772698047</v>
      </c>
      <c r="BY177">
        <v>8.62112027146296</v>
      </c>
      <c r="BZ177">
        <v>7.9517297356968566</v>
      </c>
      <c r="CA177">
        <v>5.3090159260644283</v>
      </c>
      <c r="CB177"/>
      <c r="CC177"/>
      <c r="CD177"/>
      <c r="CE177"/>
      <c r="CF177"/>
      <c r="CG177">
        <v>54.775496999999987</v>
      </c>
      <c r="CH177">
        <v>63.328792</v>
      </c>
      <c r="CI177">
        <v>186.59428000000011</v>
      </c>
      <c r="CJ177">
        <v>686.1823470000005</v>
      </c>
      <c r="CK177">
        <v>1707.8083339999989</v>
      </c>
      <c r="CL177">
        <v>190.87608399999999</v>
      </c>
      <c r="CM177">
        <v>486.24048899999991</v>
      </c>
      <c r="CN177">
        <v>511.79973799999999</v>
      </c>
      <c r="CO177">
        <v>671.82779800000014</v>
      </c>
      <c r="CP177">
        <v>311.98376600000012</v>
      </c>
      <c r="CQ177">
        <v>39.071458999999997</v>
      </c>
      <c r="CR177">
        <v>31.869270999999991</v>
      </c>
      <c r="CS177">
        <v>79.854133999999988</v>
      </c>
      <c r="CT177">
        <v>128.14839499999999</v>
      </c>
      <c r="CU177">
        <v>247.01811600000011</v>
      </c>
      <c r="CV177">
        <v>168.64737299999999</v>
      </c>
      <c r="CW177">
        <v>534.35143500000004</v>
      </c>
      <c r="CX177">
        <v>48.179546999999999</v>
      </c>
      <c r="CY177">
        <v>109.23620699999999</v>
      </c>
      <c r="CZ177">
        <v>46.247013999999993</v>
      </c>
      <c r="DA177">
        <v>140.939267</v>
      </c>
      <c r="DB177">
        <v>140.08103800000001</v>
      </c>
      <c r="DC177">
        <v>56.449911000000029</v>
      </c>
      <c r="DD177">
        <v>10.458719</v>
      </c>
      <c r="DE177">
        <v>80.065510000000003</v>
      </c>
      <c r="DF177">
        <v>166.04227</v>
      </c>
      <c r="DG177">
        <v>156.17970800000001</v>
      </c>
      <c r="DH177">
        <v>107.194211</v>
      </c>
      <c r="DI177">
        <v>282.87019400000008</v>
      </c>
      <c r="DJ177">
        <v>1.1139840000000001</v>
      </c>
      <c r="DK177">
        <v>4.1485320000000003</v>
      </c>
      <c r="DL177">
        <v>7.7310169999999996</v>
      </c>
      <c r="DM177">
        <v>85.646403000000007</v>
      </c>
      <c r="DN177">
        <v>92.464167999999987</v>
      </c>
      <c r="DO177">
        <v>102.674091</v>
      </c>
      <c r="DP177">
        <v>55.328888999999997</v>
      </c>
      <c r="DQ177">
        <v>11.742678</v>
      </c>
      <c r="DR177">
        <v>219.76290099999991</v>
      </c>
      <c r="DS177">
        <v>46.135683999999998</v>
      </c>
      <c r="DT177">
        <v>17.499416</v>
      </c>
      <c r="DU177">
        <v>7.4990829999999988</v>
      </c>
      <c r="DV177"/>
      <c r="DW177"/>
      <c r="DX177"/>
      <c r="DY177"/>
      <c r="DZ177"/>
    </row>
    <row r="178">
      <c r="A178" t="s">
        <v>600</v>
      </c>
      <c r="B178">
        <v>2010</v>
      </c>
      <c r="C178" t="s">
        <v>606</v>
      </c>
      <c r="D178">
        <v>126</v>
      </c>
      <c r="E178" t="s">
        <v>50</v>
      </c>
      <c r="F178" t="s">
        <v>22</v>
      </c>
      <c r="G178" t="s">
        <v>624</v>
      </c>
      <c r="H178">
        <v>62.536888774877418</v>
      </c>
      <c r="I178">
        <v>71.047825511743667</v>
      </c>
      <c r="J178">
        <v>76.582658297845882</v>
      </c>
      <c r="K178">
        <v>72.408741911591633</v>
      </c>
      <c r="L178">
        <v>43.599910388880318</v>
      </c>
      <c r="M178">
        <v>76.941181357604293</v>
      </c>
      <c r="N178">
        <v>61.575843030819861</v>
      </c>
      <c r="O178">
        <v>54.635863775487813</v>
      </c>
      <c r="P178">
        <v>38.518218479466043</v>
      </c>
      <c r="Q178">
        <v>15.47085569646643</v>
      </c>
      <c r="R178">
        <v>58.852171557034531</v>
      </c>
      <c r="S178">
        <v>69.903967798224443</v>
      </c>
      <c r="T178">
        <v>73.589415000995444</v>
      </c>
      <c r="U178">
        <v>77.359624695484825</v>
      </c>
      <c r="V178">
        <v>70.193645310001344</v>
      </c>
      <c r="W178" t="s">
        <v>147</v>
      </c>
      <c r="X178" t="s">
        <v>375</v>
      </c>
      <c r="Y178" t="s">
        <v>149</v>
      </c>
      <c r="Z178" t="s">
        <v>150</v>
      </c>
      <c r="AA178" t="s">
        <v>151</v>
      </c>
      <c r="AB178" t="s">
        <v>152</v>
      </c>
      <c r="AC178" t="s">
        <v>153</v>
      </c>
      <c r="AD178" t="s">
        <v>154</v>
      </c>
      <c r="AE178" t="s">
        <v>155</v>
      </c>
      <c r="AF178" t="s">
        <v>156</v>
      </c>
      <c r="AG178" t="s">
        <v>157</v>
      </c>
      <c r="AH178" t="s">
        <v>158</v>
      </c>
      <c r="AI178" t="s">
        <v>159</v>
      </c>
      <c r="AJ178" t="s">
        <v>160</v>
      </c>
      <c r="AK178" t="s">
        <v>277</v>
      </c>
      <c r="AL178" t="s">
        <v>278</v>
      </c>
      <c r="AM178" t="s">
        <v>161</v>
      </c>
      <c r="AN178" t="s">
        <v>162</v>
      </c>
      <c r="AO178" t="s">
        <v>163</v>
      </c>
      <c r="AP178" t="s">
        <v>164</v>
      </c>
      <c r="AQ178" t="s">
        <v>165</v>
      </c>
      <c r="AR178" t="s">
        <v>166</v>
      </c>
      <c r="AS178" t="s">
        <v>167</v>
      </c>
      <c r="AT178" t="s">
        <v>279</v>
      </c>
      <c r="AU178" t="s">
        <v>281</v>
      </c>
      <c r="AV178" t="s">
        <v>376</v>
      </c>
      <c r="AW178" t="s">
        <v>198</v>
      </c>
      <c r="AX178" t="s">
        <v>198</v>
      </c>
      <c r="AY178" t="s">
        <v>198</v>
      </c>
      <c r="AZ178" t="s">
        <v>198</v>
      </c>
      <c r="BA178" t="s">
        <v>198</v>
      </c>
      <c r="BB178">
        <v>52.295153804585198</v>
      </c>
      <c r="BC178">
        <v>56.908835858521563</v>
      </c>
      <c r="BD178">
        <v>73.547711152952047</v>
      </c>
      <c r="BE178">
        <v>63.114389196315983</v>
      </c>
      <c r="BF178">
        <v>78.17832150333129</v>
      </c>
      <c r="BG178">
        <v>80.179004303612984</v>
      </c>
      <c r="BH178">
        <v>75.644073951251841</v>
      </c>
      <c r="BI178">
        <v>56.552109162824323</v>
      </c>
      <c r="BJ178">
        <v>64.156450473090359</v>
      </c>
      <c r="BK178">
        <v>50.04398563368823</v>
      </c>
      <c r="BL178">
        <v>65.241271933429729</v>
      </c>
      <c r="BM178">
        <v>77.583905817788121</v>
      </c>
      <c r="BN178">
        <v>58.122931035337928</v>
      </c>
      <c r="BO178">
        <v>64.26222828846565</v>
      </c>
      <c r="BP178">
        <v>23.349139914500341</v>
      </c>
      <c r="BQ178">
        <v>19.198978958159181</v>
      </c>
      <c r="BR178">
        <v>87.446220122579973</v>
      </c>
      <c r="BS178">
        <v>68.572433209958078</v>
      </c>
      <c r="BT178">
        <v>73.156780913002962</v>
      </c>
      <c r="BU178">
        <v>59.403613603292342</v>
      </c>
      <c r="BV178">
        <v>74.643722487850368</v>
      </c>
      <c r="BW178">
        <v>58.760760839886863</v>
      </c>
      <c r="BX178">
        <v>69.698200169452505</v>
      </c>
      <c r="BY178">
        <v>14.48492948584096</v>
      </c>
      <c r="BZ178">
        <v>20.96437089053958</v>
      </c>
      <c r="CA178">
        <v>17.116973465960971</v>
      </c>
      <c r="CB178"/>
      <c r="CC178"/>
      <c r="CD178"/>
      <c r="CE178"/>
      <c r="CF178"/>
      <c r="CG178">
        <v>6161.7931519999929</v>
      </c>
      <c r="CH178">
        <v>6966.1207189999968</v>
      </c>
      <c r="CI178">
        <v>7526.5513870000004</v>
      </c>
      <c r="CJ178">
        <v>7112.8907920000038</v>
      </c>
      <c r="CK178">
        <v>4286.2268200000026</v>
      </c>
      <c r="CL178">
        <v>1745.1020079999989</v>
      </c>
      <c r="CM178">
        <v>1398.3972799999999</v>
      </c>
      <c r="CN178">
        <v>1240.7714699999999</v>
      </c>
      <c r="CO178">
        <v>871.26474299999973</v>
      </c>
      <c r="CP178">
        <v>352.4787520000001</v>
      </c>
      <c r="CQ178">
        <v>4447.4296440000026</v>
      </c>
      <c r="CR178">
        <v>5278.4095509999952</v>
      </c>
      <c r="CS178">
        <v>5566.9604989999934</v>
      </c>
      <c r="CT178">
        <v>5848.4122489999972</v>
      </c>
      <c r="CU178">
        <v>5304.356673999996</v>
      </c>
      <c r="CV178">
        <v>1021.90295</v>
      </c>
      <c r="CW178">
        <v>1720.0322799999999</v>
      </c>
      <c r="CX178">
        <v>1990.8411509999969</v>
      </c>
      <c r="CY178">
        <v>1363.098031</v>
      </c>
      <c r="CZ178">
        <v>2295.8820190000001</v>
      </c>
      <c r="DA178">
        <v>1818.786167</v>
      </c>
      <c r="DB178">
        <v>1419.2529100000011</v>
      </c>
      <c r="DC178">
        <v>522.59481899999992</v>
      </c>
      <c r="DD178">
        <v>790.8180909999993</v>
      </c>
      <c r="DE178">
        <v>997.97942899999975</v>
      </c>
      <c r="DF178">
        <v>1974.9405139999999</v>
      </c>
      <c r="DG178">
        <v>1884.5131980000019</v>
      </c>
      <c r="DH178">
        <v>1084.826922</v>
      </c>
      <c r="DI178">
        <v>2787.4111239999988</v>
      </c>
      <c r="DJ178">
        <v>63.470267999999997</v>
      </c>
      <c r="DK178">
        <v>53.855724000000002</v>
      </c>
      <c r="DL178">
        <v>1200.022839999999</v>
      </c>
      <c r="DM178">
        <v>1000.6518690000011</v>
      </c>
      <c r="DN178">
        <v>1228.3965760000001</v>
      </c>
      <c r="DO178">
        <v>2437.695356000002</v>
      </c>
      <c r="DP178">
        <v>1235.7366280000001</v>
      </c>
      <c r="DQ178">
        <v>1358.440775999999</v>
      </c>
      <c r="DR178">
        <v>1654.6030839999989</v>
      </c>
      <c r="DS178">
        <v>77.515694999999994</v>
      </c>
      <c r="DT178">
        <v>46.136407999999982</v>
      </c>
      <c r="DU178">
        <v>24.178041</v>
      </c>
      <c r="DV178"/>
      <c r="DW178"/>
      <c r="DX178"/>
      <c r="DY178"/>
      <c r="DZ178"/>
    </row>
    <row r="179">
      <c r="A179" t="s">
        <v>600</v>
      </c>
      <c r="B179">
        <v>2010</v>
      </c>
      <c r="C179" t="s">
        <v>606</v>
      </c>
      <c r="D179">
        <v>127</v>
      </c>
      <c r="E179" t="s">
        <v>50</v>
      </c>
      <c r="F179" t="s">
        <v>19</v>
      </c>
      <c r="G179" t="s">
        <v>625</v>
      </c>
      <c r="H179">
        <v>33.204881205167453</v>
      </c>
      <c r="I179">
        <v>24.18067507772005</v>
      </c>
      <c r="J179">
        <v>13.56221371760045</v>
      </c>
      <c r="K179">
        <v>7.1997339805514438</v>
      </c>
      <c r="L179">
        <v>0.56195833477281965</v>
      </c>
      <c r="M179">
        <v>7.3071330619409256</v>
      </c>
      <c r="N179">
        <v>1.360906408352895</v>
      </c>
      <c r="O179">
        <v>0.85048736421177507</v>
      </c>
      <c r="P179">
        <v>0.245380750917021</v>
      </c>
      <c r="Q179">
        <v>0</v>
      </c>
      <c r="R179">
        <v>37.46376373618498</v>
      </c>
      <c r="S179">
        <v>25.440858635557479</v>
      </c>
      <c r="T179">
        <v>19.600622445975731</v>
      </c>
      <c r="U179">
        <v>11.77959248401195</v>
      </c>
      <c r="V179">
        <v>5.1742321403520091</v>
      </c>
      <c r="W179" t="s">
        <v>147</v>
      </c>
      <c r="X179" t="s">
        <v>375</v>
      </c>
      <c r="Y179" t="s">
        <v>149</v>
      </c>
      <c r="Z179" t="s">
        <v>150</v>
      </c>
      <c r="AA179" t="s">
        <v>151</v>
      </c>
      <c r="AB179" t="s">
        <v>152</v>
      </c>
      <c r="AC179" t="s">
        <v>153</v>
      </c>
      <c r="AD179" t="s">
        <v>154</v>
      </c>
      <c r="AE179" t="s">
        <v>155</v>
      </c>
      <c r="AF179" t="s">
        <v>156</v>
      </c>
      <c r="AG179" t="s">
        <v>157</v>
      </c>
      <c r="AH179" t="s">
        <v>158</v>
      </c>
      <c r="AI179" t="s">
        <v>159</v>
      </c>
      <c r="AJ179" t="s">
        <v>160</v>
      </c>
      <c r="AK179" t="s">
        <v>277</v>
      </c>
      <c r="AL179" t="s">
        <v>278</v>
      </c>
      <c r="AM179" t="s">
        <v>161</v>
      </c>
      <c r="AN179" t="s">
        <v>162</v>
      </c>
      <c r="AO179" t="s">
        <v>163</v>
      </c>
      <c r="AP179" t="s">
        <v>164</v>
      </c>
      <c r="AQ179" t="s">
        <v>165</v>
      </c>
      <c r="AR179" t="s">
        <v>166</v>
      </c>
      <c r="AS179" t="s">
        <v>167</v>
      </c>
      <c r="AT179" t="s">
        <v>279</v>
      </c>
      <c r="AU179" t="s">
        <v>281</v>
      </c>
      <c r="AV179" t="s">
        <v>376</v>
      </c>
      <c r="AW179" t="s">
        <v>198</v>
      </c>
      <c r="AX179" t="s">
        <v>198</v>
      </c>
      <c r="AY179" t="s">
        <v>198</v>
      </c>
      <c r="AZ179" t="s">
        <v>198</v>
      </c>
      <c r="BA179" t="s">
        <v>198</v>
      </c>
      <c r="BB179">
        <v>30.87029019793831</v>
      </c>
      <c r="BC179">
        <v>0.58064980687248813</v>
      </c>
      <c r="BD179">
        <v>19.437677217532219</v>
      </c>
      <c r="BE179">
        <v>1.284511636602093</v>
      </c>
      <c r="BF179">
        <v>12.33181973948272</v>
      </c>
      <c r="BG179">
        <v>2.67752000870412</v>
      </c>
      <c r="BH179">
        <v>0.89988756070443643</v>
      </c>
      <c r="BI179">
        <v>10.559272866764969</v>
      </c>
      <c r="BJ179">
        <v>27.738626152082151</v>
      </c>
      <c r="BK179">
        <v>38.275237476130293</v>
      </c>
      <c r="BL179">
        <v>16.045045869310641</v>
      </c>
      <c r="BM179">
        <v>0.45660313957607651</v>
      </c>
      <c r="BN179">
        <v>14.320422204351621</v>
      </c>
      <c r="BO179">
        <v>19.892268204756991</v>
      </c>
      <c r="BP179">
        <v>59.175172803598848</v>
      </c>
      <c r="BQ179">
        <v>43.764946697035732</v>
      </c>
      <c r="BR179">
        <v>5.937547640431605</v>
      </c>
      <c r="BS179">
        <v>20.635949199646301</v>
      </c>
      <c r="BT179">
        <v>2.1760808368912259</v>
      </c>
      <c r="BU179">
        <v>29.252654363307201</v>
      </c>
      <c r="BV179">
        <v>15.0705653236703</v>
      </c>
      <c r="BW179">
        <v>34.925669840638292</v>
      </c>
      <c r="BX179">
        <v>11.37018344473961</v>
      </c>
      <c r="BY179">
        <v>0.28397700510825641</v>
      </c>
      <c r="BZ179">
        <v>22.254798390614329</v>
      </c>
      <c r="CA179">
        <v>9.4030367574806739</v>
      </c>
      <c r="CB179"/>
      <c r="CC179"/>
      <c r="CD179"/>
      <c r="CE179"/>
      <c r="CF179"/>
      <c r="CG179">
        <v>3271.6947329999989</v>
      </c>
      <c r="CH179">
        <v>2370.8748360000031</v>
      </c>
      <c r="CI179">
        <v>1332.895733000001</v>
      </c>
      <c r="CJ179">
        <v>707.24777400000039</v>
      </c>
      <c r="CK179">
        <v>55.245087999999988</v>
      </c>
      <c r="CL179">
        <v>165.73299700000001</v>
      </c>
      <c r="CM179">
        <v>30.906403000000001</v>
      </c>
      <c r="CN179">
        <v>19.314427999999999</v>
      </c>
      <c r="CO179">
        <v>5.5504020000000001</v>
      </c>
      <c r="CP179">
        <v>0</v>
      </c>
      <c r="CQ179">
        <v>2831.1181899999988</v>
      </c>
      <c r="CR179">
        <v>1921.025020999999</v>
      </c>
      <c r="CS179">
        <v>1482.7661140000009</v>
      </c>
      <c r="CT179">
        <v>890.54094099999963</v>
      </c>
      <c r="CU179">
        <v>391.00366799999989</v>
      </c>
      <c r="CV179">
        <v>603.23831799999994</v>
      </c>
      <c r="CW179">
        <v>17.549759999999999</v>
      </c>
      <c r="CX179">
        <v>526.15271199999984</v>
      </c>
      <c r="CY179">
        <v>27.741935000000002</v>
      </c>
      <c r="CZ179">
        <v>362.15158700000012</v>
      </c>
      <c r="DA179">
        <v>60.737051999999998</v>
      </c>
      <c r="DB179">
        <v>16.883914000000001</v>
      </c>
      <c r="DC179">
        <v>97.577639000000033</v>
      </c>
      <c r="DD179">
        <v>341.91741000000007</v>
      </c>
      <c r="DE179">
        <v>763.28652000000034</v>
      </c>
      <c r="DF179">
        <v>485.70498700000007</v>
      </c>
      <c r="DG179">
        <v>11.090890999999999</v>
      </c>
      <c r="DH179">
        <v>267.28142000000003</v>
      </c>
      <c r="DI179">
        <v>862.8385780000001</v>
      </c>
      <c r="DJ179">
        <v>160.8566350000001</v>
      </c>
      <c r="DK179">
        <v>122.766575</v>
      </c>
      <c r="DL179">
        <v>81.480855000000005</v>
      </c>
      <c r="DM179">
        <v>301.13268800000009</v>
      </c>
      <c r="DN179">
        <v>36.539200000000001</v>
      </c>
      <c r="DO179">
        <v>1200.416193</v>
      </c>
      <c r="DP179">
        <v>249.4951880000001</v>
      </c>
      <c r="DQ179">
        <v>807.41728599999999</v>
      </c>
      <c r="DR179">
        <v>269.92290400000002</v>
      </c>
      <c r="DS179">
        <v>1.519695</v>
      </c>
      <c r="DT179">
        <v>48.976258999999963</v>
      </c>
      <c r="DU179">
        <v>13.281962999999999</v>
      </c>
      <c r="DV179"/>
      <c r="DW179"/>
      <c r="DX179"/>
      <c r="DY179"/>
      <c r="DZ179"/>
    </row>
    <row r="180">
      <c r="A180" t="s">
        <v>600</v>
      </c>
      <c r="B180">
        <v>2010</v>
      </c>
      <c r="C180" t="s">
        <v>606</v>
      </c>
      <c r="D180">
        <v>128</v>
      </c>
      <c r="E180" t="s">
        <v>185</v>
      </c>
      <c r="F180" t="s">
        <v>49</v>
      </c>
      <c r="G180" t="s">
        <v>628</v>
      </c>
      <c r="H180">
        <v>13.055285252891929</v>
      </c>
      <c r="I180">
        <v>13.536491771244171</v>
      </c>
      <c r="J180">
        <v>19.265064348066911</v>
      </c>
      <c r="K180">
        <v>34.255847366354892</v>
      </c>
      <c r="L180">
        <v>31.111338803173268</v>
      </c>
      <c r="M180">
        <v>53.427212275200887</v>
      </c>
      <c r="N180">
        <v>57.768010347762797</v>
      </c>
      <c r="O180">
        <v>50.628245608044899</v>
      </c>
      <c r="P180">
        <v>48.502526879980209</v>
      </c>
      <c r="Q180">
        <v>16.199697940395911</v>
      </c>
      <c r="R180">
        <v>14.0341393715872</v>
      </c>
      <c r="S180">
        <v>9.0664024765983946</v>
      </c>
      <c r="T180">
        <v>15.50064932420473</v>
      </c>
      <c r="U180">
        <v>15.60732298579177</v>
      </c>
      <c r="V180">
        <v>13.270645446359181</v>
      </c>
      <c r="W180" t="s">
        <v>147</v>
      </c>
      <c r="X180" t="s">
        <v>375</v>
      </c>
      <c r="Y180" t="s">
        <v>149</v>
      </c>
      <c r="Z180" t="s">
        <v>150</v>
      </c>
      <c r="AA180" t="s">
        <v>151</v>
      </c>
      <c r="AB180" t="s">
        <v>152</v>
      </c>
      <c r="AC180" t="s">
        <v>153</v>
      </c>
      <c r="AD180" t="s">
        <v>154</v>
      </c>
      <c r="AE180" t="s">
        <v>155</v>
      </c>
      <c r="AF180" t="s">
        <v>156</v>
      </c>
      <c r="AG180" t="s">
        <v>157</v>
      </c>
      <c r="AH180" t="s">
        <v>158</v>
      </c>
      <c r="AI180" t="s">
        <v>159</v>
      </c>
      <c r="AJ180" t="s">
        <v>160</v>
      </c>
      <c r="AK180" t="s">
        <v>277</v>
      </c>
      <c r="AL180" t="s">
        <v>278</v>
      </c>
      <c r="AM180" t="s">
        <v>161</v>
      </c>
      <c r="AN180" t="s">
        <v>162</v>
      </c>
      <c r="AO180" t="s">
        <v>163</v>
      </c>
      <c r="AP180" t="s">
        <v>164</v>
      </c>
      <c r="AQ180" t="s">
        <v>165</v>
      </c>
      <c r="AR180" t="s">
        <v>166</v>
      </c>
      <c r="AS180" t="s">
        <v>167</v>
      </c>
      <c r="AT180" t="s">
        <v>279</v>
      </c>
      <c r="AU180" t="s">
        <v>281</v>
      </c>
      <c r="AV180" t="s">
        <v>376</v>
      </c>
      <c r="AW180" t="s">
        <v>198</v>
      </c>
      <c r="AX180" t="s">
        <v>198</v>
      </c>
      <c r="AY180" t="s">
        <v>198</v>
      </c>
      <c r="AZ180" t="s">
        <v>198</v>
      </c>
      <c r="BA180" t="s">
        <v>198</v>
      </c>
      <c r="BB180">
        <v>51.266032181397989</v>
      </c>
      <c r="BC180">
        <v>41.588544823137269</v>
      </c>
      <c r="BD180">
        <v>25.374157664711628</v>
      </c>
      <c r="BE180">
        <v>14.20706927319827</v>
      </c>
      <c r="BF180">
        <v>16.594368259854111</v>
      </c>
      <c r="BG180">
        <v>36.241999400093292</v>
      </c>
      <c r="BH180">
        <v>31.830231907561458</v>
      </c>
      <c r="BI180">
        <v>18.573824793673531</v>
      </c>
      <c r="BJ180">
        <v>10.46871348076008</v>
      </c>
      <c r="BK180">
        <v>34.371940153735459</v>
      </c>
      <c r="BL180">
        <v>29.31080948104379</v>
      </c>
      <c r="BM180">
        <v>29.280250812795181</v>
      </c>
      <c r="BN180">
        <v>20.84164600873213</v>
      </c>
      <c r="BO180">
        <v>41.156259428680968</v>
      </c>
      <c r="BP180">
        <v>2.345012942594396</v>
      </c>
      <c r="BQ180">
        <v>3.9931512569868648</v>
      </c>
      <c r="BR180">
        <v>8.5148581414646447</v>
      </c>
      <c r="BS180">
        <v>54.386251914147863</v>
      </c>
      <c r="BT180">
        <v>22.32393185996261</v>
      </c>
      <c r="BU180">
        <v>22.056588575297461</v>
      </c>
      <c r="BV180">
        <v>32.492636479271738</v>
      </c>
      <c r="BW180">
        <v>8.0452380733303084</v>
      </c>
      <c r="BX180">
        <v>48.898373961398867</v>
      </c>
      <c r="BY180">
        <v>10.11499432486746</v>
      </c>
      <c r="BZ180">
        <v>14.00425043985418</v>
      </c>
      <c r="CA180">
        <v>7.2251179432772776</v>
      </c>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row>
    <row r="181">
      <c r="A181" t="s">
        <v>600</v>
      </c>
      <c r="B181">
        <v>2010</v>
      </c>
      <c r="C181" t="s">
        <v>606</v>
      </c>
      <c r="D181">
        <v>129</v>
      </c>
      <c r="E181" t="s">
        <v>185</v>
      </c>
      <c r="F181" t="s">
        <v>48</v>
      </c>
      <c r="G181" t="s">
        <v>198</v>
      </c>
      <c r="H181">
        <v>86.944714747108094</v>
      </c>
      <c r="I181">
        <v>86.463508228755799</v>
      </c>
      <c r="J181">
        <v>80.734935651933057</v>
      </c>
      <c r="K181">
        <v>65.744152633645115</v>
      </c>
      <c r="L181">
        <v>68.88866119682659</v>
      </c>
      <c r="M181">
        <v>46.572787724799127</v>
      </c>
      <c r="N181">
        <v>42.231989652237118</v>
      </c>
      <c r="O181">
        <v>49.371754391955051</v>
      </c>
      <c r="P181">
        <v>51.497473120019947</v>
      </c>
      <c r="Q181">
        <v>83.800302059604121</v>
      </c>
      <c r="R181">
        <v>85.965860628412784</v>
      </c>
      <c r="S181">
        <v>90.933597523401616</v>
      </c>
      <c r="T181">
        <v>84.499350675795228</v>
      </c>
      <c r="U181">
        <v>84.392677014208232</v>
      </c>
      <c r="V181">
        <v>86.729354553640832</v>
      </c>
      <c r="W181" t="s">
        <v>147</v>
      </c>
      <c r="X181" t="s">
        <v>375</v>
      </c>
      <c r="Y181" t="s">
        <v>149</v>
      </c>
      <c r="Z181" t="s">
        <v>150</v>
      </c>
      <c r="AA181" t="s">
        <v>151</v>
      </c>
      <c r="AB181" t="s">
        <v>152</v>
      </c>
      <c r="AC181" t="s">
        <v>153</v>
      </c>
      <c r="AD181" t="s">
        <v>154</v>
      </c>
      <c r="AE181" t="s">
        <v>155</v>
      </c>
      <c r="AF181" t="s">
        <v>156</v>
      </c>
      <c r="AG181" t="s">
        <v>157</v>
      </c>
      <c r="AH181" t="s">
        <v>158</v>
      </c>
      <c r="AI181" t="s">
        <v>159</v>
      </c>
      <c r="AJ181" t="s">
        <v>160</v>
      </c>
      <c r="AK181" t="s">
        <v>277</v>
      </c>
      <c r="AL181" t="s">
        <v>278</v>
      </c>
      <c r="AM181" t="s">
        <v>161</v>
      </c>
      <c r="AN181" t="s">
        <v>162</v>
      </c>
      <c r="AO181" t="s">
        <v>163</v>
      </c>
      <c r="AP181" t="s">
        <v>164</v>
      </c>
      <c r="AQ181" t="s">
        <v>165</v>
      </c>
      <c r="AR181" t="s">
        <v>166</v>
      </c>
      <c r="AS181" t="s">
        <v>167</v>
      </c>
      <c r="AT181" t="s">
        <v>279</v>
      </c>
      <c r="AU181" t="s">
        <v>281</v>
      </c>
      <c r="AV181" t="s">
        <v>376</v>
      </c>
      <c r="AW181" t="s">
        <v>198</v>
      </c>
      <c r="AX181" t="s">
        <v>198</v>
      </c>
      <c r="AY181" t="s">
        <v>198</v>
      </c>
      <c r="AZ181" t="s">
        <v>198</v>
      </c>
      <c r="BA181" t="s">
        <v>198</v>
      </c>
      <c r="BB181">
        <v>48.733967818601997</v>
      </c>
      <c r="BC181">
        <v>58.411455176862773</v>
      </c>
      <c r="BD181">
        <v>74.625842335288368</v>
      </c>
      <c r="BE181">
        <v>85.792930726801657</v>
      </c>
      <c r="BF181">
        <v>83.405631740145878</v>
      </c>
      <c r="BG181">
        <v>63.758000599906673</v>
      </c>
      <c r="BH181">
        <v>68.169768092438574</v>
      </c>
      <c r="BI181">
        <v>81.426175206326505</v>
      </c>
      <c r="BJ181">
        <v>89.531286519239913</v>
      </c>
      <c r="BK181">
        <v>65.628059846264534</v>
      </c>
      <c r="BL181">
        <v>70.68919051895621</v>
      </c>
      <c r="BM181">
        <v>70.719749187204854</v>
      </c>
      <c r="BN181">
        <v>79.158353991267887</v>
      </c>
      <c r="BO181">
        <v>58.843740571319067</v>
      </c>
      <c r="BP181">
        <v>97.654987057405592</v>
      </c>
      <c r="BQ181">
        <v>96.006848743013123</v>
      </c>
      <c r="BR181">
        <v>91.485141858535343</v>
      </c>
      <c r="BS181">
        <v>45.613748085852173</v>
      </c>
      <c r="BT181">
        <v>77.676068140037373</v>
      </c>
      <c r="BU181">
        <v>77.94341142470256</v>
      </c>
      <c r="BV181">
        <v>67.507363520728248</v>
      </c>
      <c r="BW181">
        <v>91.954761926669676</v>
      </c>
      <c r="BX181">
        <v>51.101626038601133</v>
      </c>
      <c r="BY181">
        <v>89.885005675132561</v>
      </c>
      <c r="BZ181">
        <v>85.995749560145839</v>
      </c>
      <c r="CA181">
        <v>92.774882056722703</v>
      </c>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row>
    <row r="182">
      <c r="A182" t="s">
        <v>600</v>
      </c>
      <c r="B182">
        <v>2010</v>
      </c>
      <c r="C182" t="s">
        <v>606</v>
      </c>
      <c r="D182">
        <v>130</v>
      </c>
      <c r="E182" t="s">
        <v>47</v>
      </c>
      <c r="F182" t="s">
        <v>42</v>
      </c>
      <c r="G182" t="s">
        <v>198</v>
      </c>
      <c r="H182">
        <v>6.1164594172029032</v>
      </c>
      <c r="I182">
        <v>6.0922290640629244</v>
      </c>
      <c r="J182">
        <v>10.20205339578823</v>
      </c>
      <c r="K182">
        <v>13.723930251163329</v>
      </c>
      <c r="L182">
        <v>20.795460979235369</v>
      </c>
      <c r="M182">
        <v>10.8698098093158</v>
      </c>
      <c r="N182">
        <v>19.277192796208809</v>
      </c>
      <c r="O182">
        <v>18.146540754804281</v>
      </c>
      <c r="P182">
        <v>21.24185071132823</v>
      </c>
      <c r="Q182">
        <v>31.083373441627529</v>
      </c>
      <c r="R182">
        <v>5.7385741118559128</v>
      </c>
      <c r="S182">
        <v>5.8603024572237574</v>
      </c>
      <c r="T182">
        <v>8.2315094431794567</v>
      </c>
      <c r="U182">
        <v>10.877786639010489</v>
      </c>
      <c r="V182">
        <v>15.051157417343839</v>
      </c>
      <c r="W182" t="s">
        <v>147</v>
      </c>
      <c r="X182" t="s">
        <v>375</v>
      </c>
      <c r="Y182" t="s">
        <v>149</v>
      </c>
      <c r="Z182" t="s">
        <v>150</v>
      </c>
      <c r="AA182" t="s">
        <v>151</v>
      </c>
      <c r="AB182" t="s">
        <v>152</v>
      </c>
      <c r="AC182" t="s">
        <v>153</v>
      </c>
      <c r="AD182" t="s">
        <v>154</v>
      </c>
      <c r="AE182" t="s">
        <v>155</v>
      </c>
      <c r="AF182" t="s">
        <v>156</v>
      </c>
      <c r="AG182" t="s">
        <v>157</v>
      </c>
      <c r="AH182" t="s">
        <v>158</v>
      </c>
      <c r="AI182" t="s">
        <v>159</v>
      </c>
      <c r="AJ182" t="s">
        <v>160</v>
      </c>
      <c r="AK182" t="s">
        <v>277</v>
      </c>
      <c r="AL182" t="s">
        <v>278</v>
      </c>
      <c r="AM182" t="s">
        <v>161</v>
      </c>
      <c r="AN182" t="s">
        <v>162</v>
      </c>
      <c r="AO182" t="s">
        <v>163</v>
      </c>
      <c r="AP182" t="s">
        <v>164</v>
      </c>
      <c r="AQ182" t="s">
        <v>165</v>
      </c>
      <c r="AR182" t="s">
        <v>166</v>
      </c>
      <c r="AS182" t="s">
        <v>167</v>
      </c>
      <c r="AT182" t="s">
        <v>279</v>
      </c>
      <c r="AU182" t="s">
        <v>281</v>
      </c>
      <c r="AV182" t="s">
        <v>376</v>
      </c>
      <c r="AW182" t="s">
        <v>198</v>
      </c>
      <c r="AX182" t="s">
        <v>198</v>
      </c>
      <c r="AY182" t="s">
        <v>198</v>
      </c>
      <c r="AZ182" t="s">
        <v>198</v>
      </c>
      <c r="BA182" t="s">
        <v>198</v>
      </c>
      <c r="BB182">
        <v>12.77927489423808</v>
      </c>
      <c r="BC182">
        <v>11.47405356642702</v>
      </c>
      <c r="BD182">
        <v>2.996880534867441</v>
      </c>
      <c r="BE182">
        <v>27.838761932312849</v>
      </c>
      <c r="BF182">
        <v>4.9479905192005136</v>
      </c>
      <c r="BG182">
        <v>12.80806824766435</v>
      </c>
      <c r="BH182">
        <v>10.3442380576401</v>
      </c>
      <c r="BI182">
        <v>35.426824709510782</v>
      </c>
      <c r="BJ182">
        <v>3.8366169501554439</v>
      </c>
      <c r="BK182">
        <v>0</v>
      </c>
      <c r="BL182">
        <v>12.887322919541729</v>
      </c>
      <c r="BM182">
        <v>5.9233213394769768</v>
      </c>
      <c r="BN182">
        <v>29.359183660244419</v>
      </c>
      <c r="BO182">
        <v>0.71510224788369914</v>
      </c>
      <c r="BP182">
        <v>26.780850857745872</v>
      </c>
      <c r="BQ182">
        <v>47.835538945409162</v>
      </c>
      <c r="BR182">
        <v>0.70704719130298099</v>
      </c>
      <c r="BS182">
        <v>4.2549713629396049</v>
      </c>
      <c r="BT182">
        <v>16.778052376158971</v>
      </c>
      <c r="BU182">
        <v>3.6451397663112961</v>
      </c>
      <c r="BV182">
        <v>7.0114816936473758</v>
      </c>
      <c r="BW182">
        <v>6.0611328037986034</v>
      </c>
      <c r="BX182">
        <v>9.5537657791494865</v>
      </c>
      <c r="BY182">
        <v>78.673391428392179</v>
      </c>
      <c r="BZ182">
        <v>74.505207639136998</v>
      </c>
      <c r="CA182">
        <v>79.482464499772689</v>
      </c>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row>
    <row r="183">
      <c r="A183" t="s">
        <v>600</v>
      </c>
      <c r="B183">
        <v>2010</v>
      </c>
      <c r="C183" t="s">
        <v>606</v>
      </c>
      <c r="D183">
        <v>135</v>
      </c>
      <c r="E183" t="s">
        <v>45</v>
      </c>
      <c r="F183" t="s">
        <v>44</v>
      </c>
      <c r="G183" t="s">
        <v>629</v>
      </c>
      <c r="H183">
        <v>0</v>
      </c>
      <c r="I183">
        <v>0</v>
      </c>
      <c r="J183">
        <v>0</v>
      </c>
      <c r="K183">
        <v>0.094211276646991901</v>
      </c>
      <c r="L183">
        <v>1.6090897480589741</v>
      </c>
      <c r="M183">
        <v>0.20309609123393771</v>
      </c>
      <c r="N183">
        <v>0.53557454972336083</v>
      </c>
      <c r="O183">
        <v>0.54951094154432634</v>
      </c>
      <c r="P183">
        <v>0.50491642575975226</v>
      </c>
      <c r="Q183">
        <v>5.3662117932082829</v>
      </c>
      <c r="R183">
        <v>0</v>
      </c>
      <c r="S183">
        <v>0</v>
      </c>
      <c r="T183">
        <v>0</v>
      </c>
      <c r="U183">
        <v>0</v>
      </c>
      <c r="V183">
        <v>0.05969493996716</v>
      </c>
      <c r="W183" t="s">
        <v>147</v>
      </c>
      <c r="X183" t="s">
        <v>375</v>
      </c>
      <c r="Y183" t="s">
        <v>149</v>
      </c>
      <c r="Z183" t="s">
        <v>150</v>
      </c>
      <c r="AA183" t="s">
        <v>151</v>
      </c>
      <c r="AB183" t="s">
        <v>152</v>
      </c>
      <c r="AC183" t="s">
        <v>153</v>
      </c>
      <c r="AD183" t="s">
        <v>154</v>
      </c>
      <c r="AE183" t="s">
        <v>155</v>
      </c>
      <c r="AF183" t="s">
        <v>156</v>
      </c>
      <c r="AG183" t="s">
        <v>157</v>
      </c>
      <c r="AH183" t="s">
        <v>158</v>
      </c>
      <c r="AI183" t="s">
        <v>159</v>
      </c>
      <c r="AJ183" t="s">
        <v>160</v>
      </c>
      <c r="AK183" t="s">
        <v>277</v>
      </c>
      <c r="AL183" t="s">
        <v>278</v>
      </c>
      <c r="AM183" t="s">
        <v>161</v>
      </c>
      <c r="AN183" t="s">
        <v>162</v>
      </c>
      <c r="AO183" t="s">
        <v>163</v>
      </c>
      <c r="AP183" t="s">
        <v>164</v>
      </c>
      <c r="AQ183" t="s">
        <v>165</v>
      </c>
      <c r="AR183" t="s">
        <v>166</v>
      </c>
      <c r="AS183" t="s">
        <v>167</v>
      </c>
      <c r="AT183" t="s">
        <v>279</v>
      </c>
      <c r="AU183" t="s">
        <v>281</v>
      </c>
      <c r="AV183" t="s">
        <v>376</v>
      </c>
      <c r="AW183" t="s">
        <v>198</v>
      </c>
      <c r="AX183" t="s">
        <v>198</v>
      </c>
      <c r="AY183" t="s">
        <v>198</v>
      </c>
      <c r="AZ183" t="s">
        <v>198</v>
      </c>
      <c r="BA183" t="s">
        <v>198</v>
      </c>
      <c r="BB183">
        <v>0</v>
      </c>
      <c r="BC183">
        <v>1.6506512960859081</v>
      </c>
      <c r="BD183">
        <v>0</v>
      </c>
      <c r="BE183">
        <v>0</v>
      </c>
      <c r="BF183">
        <v>0</v>
      </c>
      <c r="BG183">
        <v>0</v>
      </c>
      <c r="BH183">
        <v>0.3680079183857044</v>
      </c>
      <c r="BI183">
        <v>0</v>
      </c>
      <c r="BJ183">
        <v>0.1306897358098211</v>
      </c>
      <c r="BK183">
        <v>0</v>
      </c>
      <c r="BL183">
        <v>0.22011535369668439</v>
      </c>
      <c r="BM183">
        <v>0.28553048733802389</v>
      </c>
      <c r="BN183">
        <v>0</v>
      </c>
      <c r="BO183">
        <v>0.70495507592383133</v>
      </c>
      <c r="BP183">
        <v>0</v>
      </c>
      <c r="BQ183">
        <v>0</v>
      </c>
      <c r="BR183">
        <v>0.70681434421779687</v>
      </c>
      <c r="BS183">
        <v>0</v>
      </c>
      <c r="BT183">
        <v>0.082411426785618094</v>
      </c>
      <c r="BU183">
        <v>0</v>
      </c>
      <c r="BV183">
        <v>0.44870510879161057</v>
      </c>
      <c r="BW183">
        <v>0.0407772905373373</v>
      </c>
      <c r="BX183">
        <v>0.55671584256572926</v>
      </c>
      <c r="BY183">
        <v>5.1719642455087298</v>
      </c>
      <c r="BZ183">
        <v>0.52175448203298513</v>
      </c>
      <c r="CA183">
        <v>2.3806895946690849</v>
      </c>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row>
    <row r="184">
      <c r="A184" t="s">
        <v>600</v>
      </c>
      <c r="B184">
        <v>2010</v>
      </c>
      <c r="C184" t="s">
        <v>606</v>
      </c>
      <c r="D184">
        <v>136</v>
      </c>
      <c r="E184" t="s">
        <v>45</v>
      </c>
      <c r="F184" t="s">
        <v>43</v>
      </c>
      <c r="G184" t="s">
        <v>630</v>
      </c>
      <c r="H184">
        <v>0</v>
      </c>
      <c r="I184">
        <v>0</v>
      </c>
      <c r="J184">
        <v>0</v>
      </c>
      <c r="K184">
        <v>0.25619324921558229</v>
      </c>
      <c r="L184">
        <v>7.9318198474156523</v>
      </c>
      <c r="M184">
        <v>0</v>
      </c>
      <c r="N184">
        <v>1.2665600915503521</v>
      </c>
      <c r="O184">
        <v>2.9242796350455662</v>
      </c>
      <c r="P184">
        <v>6.9350236254242814</v>
      </c>
      <c r="Q184">
        <v>22.283172133765881</v>
      </c>
      <c r="R184">
        <v>0</v>
      </c>
      <c r="S184">
        <v>0</v>
      </c>
      <c r="T184">
        <v>0</v>
      </c>
      <c r="U184">
        <v>0</v>
      </c>
      <c r="V184">
        <v>0.59816445942621821</v>
      </c>
      <c r="W184" t="s">
        <v>147</v>
      </c>
      <c r="X184" t="s">
        <v>375</v>
      </c>
      <c r="Y184" t="s">
        <v>149</v>
      </c>
      <c r="Z184" t="s">
        <v>150</v>
      </c>
      <c r="AA184" t="s">
        <v>151</v>
      </c>
      <c r="AB184" t="s">
        <v>152</v>
      </c>
      <c r="AC184" t="s">
        <v>153</v>
      </c>
      <c r="AD184" t="s">
        <v>154</v>
      </c>
      <c r="AE184" t="s">
        <v>155</v>
      </c>
      <c r="AF184" t="s">
        <v>156</v>
      </c>
      <c r="AG184" t="s">
        <v>157</v>
      </c>
      <c r="AH184" t="s">
        <v>158</v>
      </c>
      <c r="AI184" t="s">
        <v>159</v>
      </c>
      <c r="AJ184" t="s">
        <v>160</v>
      </c>
      <c r="AK184" t="s">
        <v>277</v>
      </c>
      <c r="AL184" t="s">
        <v>278</v>
      </c>
      <c r="AM184" t="s">
        <v>161</v>
      </c>
      <c r="AN184" t="s">
        <v>162</v>
      </c>
      <c r="AO184" t="s">
        <v>163</v>
      </c>
      <c r="AP184" t="s">
        <v>164</v>
      </c>
      <c r="AQ184" t="s">
        <v>165</v>
      </c>
      <c r="AR184" t="s">
        <v>166</v>
      </c>
      <c r="AS184" t="s">
        <v>167</v>
      </c>
      <c r="AT184" t="s">
        <v>279</v>
      </c>
      <c r="AU184" t="s">
        <v>281</v>
      </c>
      <c r="AV184" t="s">
        <v>376</v>
      </c>
      <c r="AW184" t="s">
        <v>198</v>
      </c>
      <c r="AX184" t="s">
        <v>198</v>
      </c>
      <c r="AY184" t="s">
        <v>198</v>
      </c>
      <c r="AZ184" t="s">
        <v>198</v>
      </c>
      <c r="BA184" t="s">
        <v>198</v>
      </c>
      <c r="BB184">
        <v>0.19280485394038699</v>
      </c>
      <c r="BC184">
        <v>7.8518346775678651</v>
      </c>
      <c r="BD184">
        <v>0.16105995166369069</v>
      </c>
      <c r="BE184">
        <v>0.3295116684348306</v>
      </c>
      <c r="BF184">
        <v>0.4484244415664268</v>
      </c>
      <c r="BG184">
        <v>1.558819320990767</v>
      </c>
      <c r="BH184">
        <v>1.7035114457705001</v>
      </c>
      <c r="BI184">
        <v>0</v>
      </c>
      <c r="BJ184">
        <v>2.2018149920039352</v>
      </c>
      <c r="BK184">
        <v>0</v>
      </c>
      <c r="BL184">
        <v>2.2031151616037472</v>
      </c>
      <c r="BM184">
        <v>3.5396947001109291</v>
      </c>
      <c r="BN184">
        <v>0</v>
      </c>
      <c r="BO184">
        <v>2.8188097119125879</v>
      </c>
      <c r="BP184">
        <v>0</v>
      </c>
      <c r="BQ184">
        <v>0</v>
      </c>
      <c r="BR184">
        <v>1.2172877513643141</v>
      </c>
      <c r="BS184">
        <v>0.87210650330408324</v>
      </c>
      <c r="BT184">
        <v>0</v>
      </c>
      <c r="BU184">
        <v>1.5409114960082471</v>
      </c>
      <c r="BV184">
        <v>2.1294689434091429</v>
      </c>
      <c r="BW184">
        <v>0.21009118476283481</v>
      </c>
      <c r="BX184">
        <v>0.3861024561851859</v>
      </c>
      <c r="BY184">
        <v>5.00163223314091</v>
      </c>
      <c r="BZ184">
        <v>0</v>
      </c>
      <c r="CA184">
        <v>0.77342989202420753</v>
      </c>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row>
    <row r="185">
      <c r="A185" t="s">
        <v>600</v>
      </c>
      <c r="B185">
        <v>2010</v>
      </c>
      <c r="C185" t="s">
        <v>606</v>
      </c>
      <c r="D185">
        <v>137</v>
      </c>
      <c r="E185" t="s">
        <v>45</v>
      </c>
      <c r="F185" t="s">
        <v>42</v>
      </c>
      <c r="G185" t="s">
        <v>631</v>
      </c>
      <c r="H185">
        <v>4.2582300199551364</v>
      </c>
      <c r="I185">
        <v>4.7714994105362774</v>
      </c>
      <c r="J185">
        <v>9.8551279845536666</v>
      </c>
      <c r="K185">
        <v>20.041119581994341</v>
      </c>
      <c r="L185">
        <v>46.297221680872227</v>
      </c>
      <c r="M185">
        <v>15.548589489220831</v>
      </c>
      <c r="N185">
        <v>35.261115919553568</v>
      </c>
      <c r="O185">
        <v>41.039858283710558</v>
      </c>
      <c r="P185">
        <v>53.796460718432797</v>
      </c>
      <c r="Q185">
        <v>56.87976037655941</v>
      </c>
      <c r="R185">
        <v>3.6840647067804939</v>
      </c>
      <c r="S185">
        <v>4.6551735662180738</v>
      </c>
      <c r="T185">
        <v>6.8099625530288188</v>
      </c>
      <c r="U185">
        <v>10.86078282050322</v>
      </c>
      <c r="V185">
        <v>23.974263150253272</v>
      </c>
      <c r="W185" t="s">
        <v>147</v>
      </c>
      <c r="X185" t="s">
        <v>375</v>
      </c>
      <c r="Y185" t="s">
        <v>149</v>
      </c>
      <c r="Z185" t="s">
        <v>150</v>
      </c>
      <c r="AA185" t="s">
        <v>151</v>
      </c>
      <c r="AB185" t="s">
        <v>152</v>
      </c>
      <c r="AC185" t="s">
        <v>153</v>
      </c>
      <c r="AD185" t="s">
        <v>154</v>
      </c>
      <c r="AE185" t="s">
        <v>155</v>
      </c>
      <c r="AF185" t="s">
        <v>156</v>
      </c>
      <c r="AG185" t="s">
        <v>157</v>
      </c>
      <c r="AH185" t="s">
        <v>158</v>
      </c>
      <c r="AI185" t="s">
        <v>159</v>
      </c>
      <c r="AJ185" t="s">
        <v>160</v>
      </c>
      <c r="AK185" t="s">
        <v>277</v>
      </c>
      <c r="AL185" t="s">
        <v>278</v>
      </c>
      <c r="AM185" t="s">
        <v>161</v>
      </c>
      <c r="AN185" t="s">
        <v>162</v>
      </c>
      <c r="AO185" t="s">
        <v>163</v>
      </c>
      <c r="AP185" t="s">
        <v>164</v>
      </c>
      <c r="AQ185" t="s">
        <v>165</v>
      </c>
      <c r="AR185" t="s">
        <v>166</v>
      </c>
      <c r="AS185" t="s">
        <v>167</v>
      </c>
      <c r="AT185" t="s">
        <v>279</v>
      </c>
      <c r="AU185" t="s">
        <v>281</v>
      </c>
      <c r="AV185" t="s">
        <v>376</v>
      </c>
      <c r="AW185" t="s">
        <v>198</v>
      </c>
      <c r="AX185" t="s">
        <v>198</v>
      </c>
      <c r="AY185" t="s">
        <v>198</v>
      </c>
      <c r="AZ185" t="s">
        <v>198</v>
      </c>
      <c r="BA185" t="s">
        <v>198</v>
      </c>
      <c r="BB185">
        <v>16.641751143536109</v>
      </c>
      <c r="BC185">
        <v>33.008028360952167</v>
      </c>
      <c r="BD185">
        <v>6.8535516778520513</v>
      </c>
      <c r="BE185">
        <v>35.271587498647108</v>
      </c>
      <c r="BF185">
        <v>9.0414343156195578</v>
      </c>
      <c r="BG185">
        <v>15.584656366692119</v>
      </c>
      <c r="BH185">
        <v>21.384519123887511</v>
      </c>
      <c r="BI185">
        <v>32.888617970410706</v>
      </c>
      <c r="BJ185">
        <v>5.7724186470137342</v>
      </c>
      <c r="BK185">
        <v>11.68077689018148</v>
      </c>
      <c r="BL185">
        <v>16.290451681959201</v>
      </c>
      <c r="BM185">
        <v>18.13426585518685</v>
      </c>
      <c r="BN185">
        <v>27.55664676031045</v>
      </c>
      <c r="BO185">
        <v>12.32173871894093</v>
      </c>
      <c r="BP185">
        <v>17.475687281900811</v>
      </c>
      <c r="BQ185">
        <v>37.036074344805101</v>
      </c>
      <c r="BR185">
        <v>4.692130141406321</v>
      </c>
      <c r="BS185">
        <v>9.9195110870915464</v>
      </c>
      <c r="BT185">
        <v>24.584726823320189</v>
      </c>
      <c r="BU185">
        <v>9.8028205373922095</v>
      </c>
      <c r="BV185">
        <v>7.7075381362785844</v>
      </c>
      <c r="BW185">
        <v>6.0627008441746844</v>
      </c>
      <c r="BX185">
        <v>17.988798087056971</v>
      </c>
      <c r="BY185">
        <v>75.05749703040118</v>
      </c>
      <c r="BZ185">
        <v>56.259076236813101</v>
      </c>
      <c r="CA185">
        <v>70.325870289865065</v>
      </c>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row>
    <row r="186">
      <c r="A186" t="s">
        <v>600</v>
      </c>
      <c r="B186">
        <v>2010</v>
      </c>
      <c r="C186" t="s">
        <v>606</v>
      </c>
      <c r="D186">
        <v>138</v>
      </c>
      <c r="E186" t="s">
        <v>45</v>
      </c>
      <c r="F186" t="s">
        <v>41</v>
      </c>
      <c r="G186" t="s">
        <v>198</v>
      </c>
      <c r="H186">
        <v>62.536888774877667</v>
      </c>
      <c r="I186">
        <v>71.04782551174381</v>
      </c>
      <c r="J186">
        <v>76.582658297846024</v>
      </c>
      <c r="K186">
        <v>72.408741911591889</v>
      </c>
      <c r="L186">
        <v>43.599910388880183</v>
      </c>
      <c r="M186">
        <v>76.94118135760435</v>
      </c>
      <c r="N186">
        <v>61.575843030819797</v>
      </c>
      <c r="O186">
        <v>54.635863775487913</v>
      </c>
      <c r="P186">
        <v>38.518218479466029</v>
      </c>
      <c r="Q186">
        <v>15.470855696466471</v>
      </c>
      <c r="R186">
        <v>58.852171557034659</v>
      </c>
      <c r="S186">
        <v>69.903967798224414</v>
      </c>
      <c r="T186">
        <v>73.58941500099553</v>
      </c>
      <c r="U186">
        <v>77.35962469548474</v>
      </c>
      <c r="V186">
        <v>70.193645310001202</v>
      </c>
      <c r="W186" t="s">
        <v>147</v>
      </c>
      <c r="X186" t="s">
        <v>375</v>
      </c>
      <c r="Y186" t="s">
        <v>149</v>
      </c>
      <c r="Z186" t="s">
        <v>150</v>
      </c>
      <c r="AA186" t="s">
        <v>151</v>
      </c>
      <c r="AB186" t="s">
        <v>152</v>
      </c>
      <c r="AC186" t="s">
        <v>153</v>
      </c>
      <c r="AD186" t="s">
        <v>154</v>
      </c>
      <c r="AE186" t="s">
        <v>155</v>
      </c>
      <c r="AF186" t="s">
        <v>156</v>
      </c>
      <c r="AG186" t="s">
        <v>157</v>
      </c>
      <c r="AH186" t="s">
        <v>158</v>
      </c>
      <c r="AI186" t="s">
        <v>159</v>
      </c>
      <c r="AJ186" t="s">
        <v>160</v>
      </c>
      <c r="AK186" t="s">
        <v>277</v>
      </c>
      <c r="AL186" t="s">
        <v>278</v>
      </c>
      <c r="AM186" t="s">
        <v>161</v>
      </c>
      <c r="AN186" t="s">
        <v>162</v>
      </c>
      <c r="AO186" t="s">
        <v>163</v>
      </c>
      <c r="AP186" t="s">
        <v>164</v>
      </c>
      <c r="AQ186" t="s">
        <v>165</v>
      </c>
      <c r="AR186" t="s">
        <v>166</v>
      </c>
      <c r="AS186" t="s">
        <v>167</v>
      </c>
      <c r="AT186" t="s">
        <v>279</v>
      </c>
      <c r="AU186" t="s">
        <v>281</v>
      </c>
      <c r="AV186" t="s">
        <v>376</v>
      </c>
      <c r="AW186" t="s">
        <v>198</v>
      </c>
      <c r="AX186" t="s">
        <v>198</v>
      </c>
      <c r="AY186" t="s">
        <v>198</v>
      </c>
      <c r="AZ186" t="s">
        <v>198</v>
      </c>
      <c r="BA186" t="s">
        <v>198</v>
      </c>
      <c r="BB186">
        <v>52.295153804585112</v>
      </c>
      <c r="BC186">
        <v>56.908835858521442</v>
      </c>
      <c r="BD186">
        <v>73.547711152951891</v>
      </c>
      <c r="BE186">
        <v>63.114389196315969</v>
      </c>
      <c r="BF186">
        <v>78.178321503331219</v>
      </c>
      <c r="BG186">
        <v>80.179004303613112</v>
      </c>
      <c r="BH186">
        <v>75.644073951251684</v>
      </c>
      <c r="BI186">
        <v>56.552109162824159</v>
      </c>
      <c r="BJ186">
        <v>64.156450473090132</v>
      </c>
      <c r="BK186">
        <v>50.043985633688223</v>
      </c>
      <c r="BL186">
        <v>65.241271933429701</v>
      </c>
      <c r="BM186">
        <v>77.58390581778805</v>
      </c>
      <c r="BN186">
        <v>58.122931035338041</v>
      </c>
      <c r="BO186">
        <v>64.262228288465693</v>
      </c>
      <c r="BP186">
        <v>23.349139914500441</v>
      </c>
      <c r="BQ186">
        <v>19.198978958159149</v>
      </c>
      <c r="BR186">
        <v>87.446220122580044</v>
      </c>
      <c r="BS186">
        <v>68.572433209958064</v>
      </c>
      <c r="BT186">
        <v>73.156780913002905</v>
      </c>
      <c r="BU186">
        <v>59.403613603292293</v>
      </c>
      <c r="BV186">
        <v>74.643722487850397</v>
      </c>
      <c r="BW186">
        <v>58.760760839886771</v>
      </c>
      <c r="BX186">
        <v>69.698200169452434</v>
      </c>
      <c r="BY186">
        <v>14.48492948584094</v>
      </c>
      <c r="BZ186">
        <v>20.964370890539559</v>
      </c>
      <c r="CA186">
        <v>17.116973465960939</v>
      </c>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row>
    <row r="187">
      <c r="A187" t="s">
        <v>600</v>
      </c>
      <c r="B187">
        <v>2010</v>
      </c>
      <c r="C187" t="s">
        <v>606</v>
      </c>
      <c r="D187">
        <v>139</v>
      </c>
      <c r="E187" t="s">
        <v>45</v>
      </c>
      <c r="F187" t="s">
        <v>19</v>
      </c>
      <c r="G187" t="s">
        <v>198</v>
      </c>
      <c r="H187">
        <v>33.204881205167453</v>
      </c>
      <c r="I187">
        <v>24.18067507772005</v>
      </c>
      <c r="J187">
        <v>13.56221371760045</v>
      </c>
      <c r="K187">
        <v>7.1997339805514438</v>
      </c>
      <c r="L187">
        <v>0.56195833477281965</v>
      </c>
      <c r="M187">
        <v>7.3071330619409256</v>
      </c>
      <c r="N187">
        <v>1.360906408352895</v>
      </c>
      <c r="O187">
        <v>0.85048736421177507</v>
      </c>
      <c r="P187">
        <v>0.245380750917021</v>
      </c>
      <c r="Q187">
        <v>0</v>
      </c>
      <c r="R187">
        <v>37.46376373618498</v>
      </c>
      <c r="S187">
        <v>25.440858635557479</v>
      </c>
      <c r="T187">
        <v>19.600622445975731</v>
      </c>
      <c r="U187">
        <v>11.77959248401195</v>
      </c>
      <c r="V187">
        <v>5.1742321403520091</v>
      </c>
      <c r="W187" t="s">
        <v>147</v>
      </c>
      <c r="X187" t="s">
        <v>375</v>
      </c>
      <c r="Y187" t="s">
        <v>149</v>
      </c>
      <c r="Z187" t="s">
        <v>150</v>
      </c>
      <c r="AA187" t="s">
        <v>151</v>
      </c>
      <c r="AB187" t="s">
        <v>152</v>
      </c>
      <c r="AC187" t="s">
        <v>153</v>
      </c>
      <c r="AD187" t="s">
        <v>154</v>
      </c>
      <c r="AE187" t="s">
        <v>155</v>
      </c>
      <c r="AF187" t="s">
        <v>156</v>
      </c>
      <c r="AG187" t="s">
        <v>157</v>
      </c>
      <c r="AH187" t="s">
        <v>158</v>
      </c>
      <c r="AI187" t="s">
        <v>159</v>
      </c>
      <c r="AJ187" t="s">
        <v>160</v>
      </c>
      <c r="AK187" t="s">
        <v>277</v>
      </c>
      <c r="AL187" t="s">
        <v>278</v>
      </c>
      <c r="AM187" t="s">
        <v>161</v>
      </c>
      <c r="AN187" t="s">
        <v>162</v>
      </c>
      <c r="AO187" t="s">
        <v>163</v>
      </c>
      <c r="AP187" t="s">
        <v>164</v>
      </c>
      <c r="AQ187" t="s">
        <v>165</v>
      </c>
      <c r="AR187" t="s">
        <v>166</v>
      </c>
      <c r="AS187" t="s">
        <v>167</v>
      </c>
      <c r="AT187" t="s">
        <v>279</v>
      </c>
      <c r="AU187" t="s">
        <v>281</v>
      </c>
      <c r="AV187" t="s">
        <v>376</v>
      </c>
      <c r="AW187" t="s">
        <v>198</v>
      </c>
      <c r="AX187" t="s">
        <v>198</v>
      </c>
      <c r="AY187" t="s">
        <v>198</v>
      </c>
      <c r="AZ187" t="s">
        <v>198</v>
      </c>
      <c r="BA187" t="s">
        <v>198</v>
      </c>
      <c r="BB187">
        <v>30.87029019793831</v>
      </c>
      <c r="BC187">
        <v>0.58064980687248813</v>
      </c>
      <c r="BD187">
        <v>19.437677217532219</v>
      </c>
      <c r="BE187">
        <v>1.284511636602093</v>
      </c>
      <c r="BF187">
        <v>12.33181973948272</v>
      </c>
      <c r="BG187">
        <v>2.67752000870412</v>
      </c>
      <c r="BH187">
        <v>0.89988756070443643</v>
      </c>
      <c r="BI187">
        <v>10.559272866764969</v>
      </c>
      <c r="BJ187">
        <v>27.738626152082151</v>
      </c>
      <c r="BK187">
        <v>38.275237476130293</v>
      </c>
      <c r="BL187">
        <v>16.045045869310641</v>
      </c>
      <c r="BM187">
        <v>0.45660313957607651</v>
      </c>
      <c r="BN187">
        <v>14.320422204351621</v>
      </c>
      <c r="BO187">
        <v>19.892268204756991</v>
      </c>
      <c r="BP187">
        <v>59.175172803598848</v>
      </c>
      <c r="BQ187">
        <v>43.764946697035732</v>
      </c>
      <c r="BR187">
        <v>5.937547640431605</v>
      </c>
      <c r="BS187">
        <v>20.635949199646301</v>
      </c>
      <c r="BT187">
        <v>2.1760808368912259</v>
      </c>
      <c r="BU187">
        <v>29.252654363307201</v>
      </c>
      <c r="BV187">
        <v>15.0705653236703</v>
      </c>
      <c r="BW187">
        <v>34.925669840638292</v>
      </c>
      <c r="BX187">
        <v>11.37018344473961</v>
      </c>
      <c r="BY187">
        <v>0.28397700510825641</v>
      </c>
      <c r="BZ187">
        <v>22.254798390614329</v>
      </c>
      <c r="CA187">
        <v>9.4030367574806739</v>
      </c>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row>
    <row r="188">
      <c r="A188" t="s">
        <v>600</v>
      </c>
      <c r="B188">
        <v>2010</v>
      </c>
      <c r="C188" t="s">
        <v>606</v>
      </c>
      <c r="D188">
        <v>148</v>
      </c>
      <c r="E188" t="s">
        <v>108</v>
      </c>
      <c r="F188" t="s">
        <v>49</v>
      </c>
      <c r="G188" t="s">
        <v>198</v>
      </c>
      <c r="H188">
        <v>0.55592407582942005</v>
      </c>
      <c r="I188">
        <v>0.64589362507220704</v>
      </c>
      <c r="J188">
        <v>1.8985967478086141</v>
      </c>
      <c r="K188">
        <v>6.9852893740609252</v>
      </c>
      <c r="L188">
        <v>17.37199020274495</v>
      </c>
      <c r="M188">
        <v>8.415686491991778</v>
      </c>
      <c r="N188">
        <v>21.41070241919596</v>
      </c>
      <c r="O188">
        <v>22.536479474095589</v>
      </c>
      <c r="P188">
        <v>29.701201743615808</v>
      </c>
      <c r="Q188">
        <v>13.693466048773811</v>
      </c>
      <c r="R188">
        <v>0.51702677548902998</v>
      </c>
      <c r="S188">
        <v>0.42205677149754928</v>
      </c>
      <c r="T188">
        <v>1.055588414454657</v>
      </c>
      <c r="U188">
        <v>1.6950774535813229</v>
      </c>
      <c r="V188">
        <v>3.2688416494762942</v>
      </c>
      <c r="W188" t="s">
        <v>147</v>
      </c>
      <c r="X188" t="s">
        <v>375</v>
      </c>
      <c r="Y188" t="s">
        <v>149</v>
      </c>
      <c r="Z188" t="s">
        <v>150</v>
      </c>
      <c r="AA188" t="s">
        <v>151</v>
      </c>
      <c r="AB188" t="s">
        <v>152</v>
      </c>
      <c r="AC188" t="s">
        <v>153</v>
      </c>
      <c r="AD188" t="s">
        <v>154</v>
      </c>
      <c r="AE188" t="s">
        <v>155</v>
      </c>
      <c r="AF188" t="s">
        <v>156</v>
      </c>
      <c r="AG188" t="s">
        <v>157</v>
      </c>
      <c r="AH188" t="s">
        <v>158</v>
      </c>
      <c r="AI188" t="s">
        <v>159</v>
      </c>
      <c r="AJ188" t="s">
        <v>160</v>
      </c>
      <c r="AK188" t="s">
        <v>277</v>
      </c>
      <c r="AL188" t="s">
        <v>278</v>
      </c>
      <c r="AM188" t="s">
        <v>161</v>
      </c>
      <c r="AN188" t="s">
        <v>162</v>
      </c>
      <c r="AO188" t="s">
        <v>163</v>
      </c>
      <c r="AP188" t="s">
        <v>164</v>
      </c>
      <c r="AQ188" t="s">
        <v>165</v>
      </c>
      <c r="AR188" t="s">
        <v>166</v>
      </c>
      <c r="AS188" t="s">
        <v>167</v>
      </c>
      <c r="AT188" t="s">
        <v>279</v>
      </c>
      <c r="AU188" t="s">
        <v>281</v>
      </c>
      <c r="AV188" t="s">
        <v>376</v>
      </c>
      <c r="AW188" t="s">
        <v>198</v>
      </c>
      <c r="AX188" t="s">
        <v>198</v>
      </c>
      <c r="AY188" t="s">
        <v>198</v>
      </c>
      <c r="AZ188" t="s">
        <v>198</v>
      </c>
      <c r="BA188" t="s">
        <v>198</v>
      </c>
      <c r="BB188">
        <v>8.6304088952617679</v>
      </c>
      <c r="BC188">
        <v>17.679504308593788</v>
      </c>
      <c r="BD188">
        <v>1.779898614440522</v>
      </c>
      <c r="BE188">
        <v>5.0578728206873462</v>
      </c>
      <c r="BF188">
        <v>1.574782109507457</v>
      </c>
      <c r="BG188">
        <v>6.2131383558851736</v>
      </c>
      <c r="BH188">
        <v>7.4661114470711887</v>
      </c>
      <c r="BI188">
        <v>6.1086742788847106</v>
      </c>
      <c r="BJ188">
        <v>0.84848120594584031</v>
      </c>
      <c r="BK188">
        <v>4.0149096421845396</v>
      </c>
      <c r="BL188">
        <v>5.4851317357267799</v>
      </c>
      <c r="BM188">
        <v>6.4297940544970542</v>
      </c>
      <c r="BN188">
        <v>5.7432587696606552</v>
      </c>
      <c r="BO188">
        <v>6.5214165310300292</v>
      </c>
      <c r="BP188">
        <v>0.40980712856789681</v>
      </c>
      <c r="BQ188">
        <v>1.478906468238175</v>
      </c>
      <c r="BR188">
        <v>0.56336278928941796</v>
      </c>
      <c r="BS188">
        <v>5.8691563283240589</v>
      </c>
      <c r="BT188">
        <v>5.5066751347563958</v>
      </c>
      <c r="BU188">
        <v>2.5020403036913632</v>
      </c>
      <c r="BV188">
        <v>3.3420990707067371</v>
      </c>
      <c r="BW188">
        <v>0.50794168267649242</v>
      </c>
      <c r="BX188">
        <v>9.2572525772698029</v>
      </c>
      <c r="BY188">
        <v>8.62112027146296</v>
      </c>
      <c r="BZ188">
        <v>7.9517297356968584</v>
      </c>
      <c r="CA188">
        <v>5.3090159260644274</v>
      </c>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row>
    <row r="189">
      <c r="A189" t="s">
        <v>600</v>
      </c>
      <c r="B189">
        <v>2010</v>
      </c>
      <c r="C189" t="s">
        <v>606</v>
      </c>
      <c r="D189">
        <v>149</v>
      </c>
      <c r="E189" t="s">
        <v>108</v>
      </c>
      <c r="F189" t="s">
        <v>48</v>
      </c>
      <c r="G189" t="s">
        <v>198</v>
      </c>
      <c r="H189">
        <v>3.7023059441257171</v>
      </c>
      <c r="I189">
        <v>4.1256057854640691</v>
      </c>
      <c r="J189">
        <v>7.9565312367450503</v>
      </c>
      <c r="K189">
        <v>13.406234733795991</v>
      </c>
      <c r="L189">
        <v>38.466141073601896</v>
      </c>
      <c r="M189">
        <v>7.3359990884629926</v>
      </c>
      <c r="N189">
        <v>15.652548141631289</v>
      </c>
      <c r="O189">
        <v>21.977169386204839</v>
      </c>
      <c r="P189">
        <v>31.53519902600112</v>
      </c>
      <c r="Q189">
        <v>70.835678254759742</v>
      </c>
      <c r="R189">
        <v>3.1670379312914632</v>
      </c>
      <c r="S189">
        <v>4.2331167947205248</v>
      </c>
      <c r="T189">
        <v>5.7543741385741578</v>
      </c>
      <c r="U189">
        <v>9.1657053669219</v>
      </c>
      <c r="V189">
        <v>21.363280900170349</v>
      </c>
      <c r="W189" t="s">
        <v>147</v>
      </c>
      <c r="X189" t="s">
        <v>375</v>
      </c>
      <c r="Y189" t="s">
        <v>149</v>
      </c>
      <c r="Z189" t="s">
        <v>150</v>
      </c>
      <c r="AA189" t="s">
        <v>151</v>
      </c>
      <c r="AB189" t="s">
        <v>152</v>
      </c>
      <c r="AC189" t="s">
        <v>153</v>
      </c>
      <c r="AD189" t="s">
        <v>154</v>
      </c>
      <c r="AE189" t="s">
        <v>155</v>
      </c>
      <c r="AF189" t="s">
        <v>156</v>
      </c>
      <c r="AG189" t="s">
        <v>157</v>
      </c>
      <c r="AH189" t="s">
        <v>158</v>
      </c>
      <c r="AI189" t="s">
        <v>159</v>
      </c>
      <c r="AJ189" t="s">
        <v>160</v>
      </c>
      <c r="AK189" t="s">
        <v>277</v>
      </c>
      <c r="AL189" t="s">
        <v>278</v>
      </c>
      <c r="AM189" t="s">
        <v>161</v>
      </c>
      <c r="AN189" t="s">
        <v>162</v>
      </c>
      <c r="AO189" t="s">
        <v>163</v>
      </c>
      <c r="AP189" t="s">
        <v>164</v>
      </c>
      <c r="AQ189" t="s">
        <v>165</v>
      </c>
      <c r="AR189" t="s">
        <v>166</v>
      </c>
      <c r="AS189" t="s">
        <v>167</v>
      </c>
      <c r="AT189" t="s">
        <v>279</v>
      </c>
      <c r="AU189" t="s">
        <v>281</v>
      </c>
      <c r="AV189" t="s">
        <v>376</v>
      </c>
      <c r="AW189" t="s">
        <v>198</v>
      </c>
      <c r="AX189" t="s">
        <v>198</v>
      </c>
      <c r="AY189" t="s">
        <v>198</v>
      </c>
      <c r="AZ189" t="s">
        <v>198</v>
      </c>
      <c r="BA189" t="s">
        <v>198</v>
      </c>
      <c r="BB189">
        <v>8.2041471022147281</v>
      </c>
      <c r="BC189">
        <v>24.831010026012169</v>
      </c>
      <c r="BD189">
        <v>5.2347130150752204</v>
      </c>
      <c r="BE189">
        <v>30.54322634639459</v>
      </c>
      <c r="BF189">
        <v>7.9150766476785277</v>
      </c>
      <c r="BG189">
        <v>10.930337331797711</v>
      </c>
      <c r="BH189">
        <v>15.989927040972541</v>
      </c>
      <c r="BI189">
        <v>26.779943691526</v>
      </c>
      <c r="BJ189">
        <v>7.2564421688816481</v>
      </c>
      <c r="BK189">
        <v>7.6658672479969407</v>
      </c>
      <c r="BL189">
        <v>13.22855046153285</v>
      </c>
      <c r="BM189">
        <v>15.52969698813876</v>
      </c>
      <c r="BN189">
        <v>21.813387990649812</v>
      </c>
      <c r="BO189">
        <v>9.324086975747333</v>
      </c>
      <c r="BP189">
        <v>17.065880153332909</v>
      </c>
      <c r="BQ189">
        <v>35.557167876566922</v>
      </c>
      <c r="BR189">
        <v>6.0528694476990159</v>
      </c>
      <c r="BS189">
        <v>4.92246126207157</v>
      </c>
      <c r="BT189">
        <v>19.160463115349408</v>
      </c>
      <c r="BU189">
        <v>8.841691729709094</v>
      </c>
      <c r="BV189">
        <v>6.9436131177725997</v>
      </c>
      <c r="BW189">
        <v>5.8056276367983637</v>
      </c>
      <c r="BX189">
        <v>9.6743638085380788</v>
      </c>
      <c r="BY189">
        <v>76.609973237587823</v>
      </c>
      <c r="BZ189">
        <v>48.829100983149218</v>
      </c>
      <c r="CA189">
        <v>68.170973850493908</v>
      </c>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row>
    <row r="190">
      <c r="A190" t="s">
        <v>600</v>
      </c>
      <c r="B190">
        <v>2010</v>
      </c>
      <c r="C190" t="s">
        <v>606</v>
      </c>
      <c r="D190">
        <v>150</v>
      </c>
      <c r="E190" t="s">
        <v>108</v>
      </c>
      <c r="F190" t="s">
        <v>110</v>
      </c>
      <c r="G190" t="s">
        <v>198</v>
      </c>
      <c r="H190">
        <v>95.741769980044921</v>
      </c>
      <c r="I190">
        <v>95.228500589463707</v>
      </c>
      <c r="J190">
        <v>90.14487201544641</v>
      </c>
      <c r="K190">
        <v>79.608475892143346</v>
      </c>
      <c r="L190">
        <v>44.161868723653008</v>
      </c>
      <c r="M190">
        <v>84.248314419545295</v>
      </c>
      <c r="N190">
        <v>62.936749439172701</v>
      </c>
      <c r="O190">
        <v>55.486351139699693</v>
      </c>
      <c r="P190">
        <v>38.763599230383043</v>
      </c>
      <c r="Q190">
        <v>15.470855696466471</v>
      </c>
      <c r="R190">
        <v>96.315935293219539</v>
      </c>
      <c r="S190">
        <v>95.34482643378189</v>
      </c>
      <c r="T190">
        <v>93.190037446971189</v>
      </c>
      <c r="U190">
        <v>89.139217179496725</v>
      </c>
      <c r="V190">
        <v>75.367877450353248</v>
      </c>
      <c r="W190" t="s">
        <v>147</v>
      </c>
      <c r="X190" t="s">
        <v>375</v>
      </c>
      <c r="Y190" t="s">
        <v>149</v>
      </c>
      <c r="Z190" t="s">
        <v>150</v>
      </c>
      <c r="AA190" t="s">
        <v>151</v>
      </c>
      <c r="AB190" t="s">
        <v>152</v>
      </c>
      <c r="AC190" t="s">
        <v>153</v>
      </c>
      <c r="AD190" t="s">
        <v>154</v>
      </c>
      <c r="AE190" t="s">
        <v>155</v>
      </c>
      <c r="AF190" t="s">
        <v>156</v>
      </c>
      <c r="AG190" t="s">
        <v>157</v>
      </c>
      <c r="AH190" t="s">
        <v>158</v>
      </c>
      <c r="AI190" t="s">
        <v>159</v>
      </c>
      <c r="AJ190" t="s">
        <v>160</v>
      </c>
      <c r="AK190" t="s">
        <v>277</v>
      </c>
      <c r="AL190" t="s">
        <v>278</v>
      </c>
      <c r="AM190" t="s">
        <v>161</v>
      </c>
      <c r="AN190" t="s">
        <v>162</v>
      </c>
      <c r="AO190" t="s">
        <v>163</v>
      </c>
      <c r="AP190" t="s">
        <v>164</v>
      </c>
      <c r="AQ190" t="s">
        <v>165</v>
      </c>
      <c r="AR190" t="s">
        <v>166</v>
      </c>
      <c r="AS190" t="s">
        <v>167</v>
      </c>
      <c r="AT190" t="s">
        <v>279</v>
      </c>
      <c r="AU190" t="s">
        <v>281</v>
      </c>
      <c r="AV190" t="s">
        <v>376</v>
      </c>
      <c r="AW190" t="s">
        <v>198</v>
      </c>
      <c r="AX190" t="s">
        <v>198</v>
      </c>
      <c r="AY190" t="s">
        <v>198</v>
      </c>
      <c r="AZ190" t="s">
        <v>198</v>
      </c>
      <c r="BA190" t="s">
        <v>198</v>
      </c>
      <c r="BB190">
        <v>83.165444002523557</v>
      </c>
      <c r="BC190">
        <v>57.489485665393943</v>
      </c>
      <c r="BD190">
        <v>92.985388370484287</v>
      </c>
      <c r="BE190">
        <v>64.398900832918059</v>
      </c>
      <c r="BF190">
        <v>90.510141242813987</v>
      </c>
      <c r="BG190">
        <v>82.856524312317219</v>
      </c>
      <c r="BH190">
        <v>76.543961511956127</v>
      </c>
      <c r="BI190">
        <v>67.111382029589194</v>
      </c>
      <c r="BJ190">
        <v>91.895076625172436</v>
      </c>
      <c r="BK190">
        <v>88.319223109818552</v>
      </c>
      <c r="BL190">
        <v>81.286317802740399</v>
      </c>
      <c r="BM190">
        <v>78.040508957364125</v>
      </c>
      <c r="BN190">
        <v>72.443353239689642</v>
      </c>
      <c r="BO190">
        <v>84.15449649322268</v>
      </c>
      <c r="BP190">
        <v>82.524312718099267</v>
      </c>
      <c r="BQ190">
        <v>62.963925655194828</v>
      </c>
      <c r="BR190">
        <v>93.383767763011647</v>
      </c>
      <c r="BS190">
        <v>89.208382409604354</v>
      </c>
      <c r="BT190">
        <v>75.332861749894121</v>
      </c>
      <c r="BU190">
        <v>88.656267966599543</v>
      </c>
      <c r="BV190">
        <v>89.714287811520691</v>
      </c>
      <c r="BW190">
        <v>93.686430680525163</v>
      </c>
      <c r="BX190">
        <v>81.068383614192001</v>
      </c>
      <c r="BY190">
        <v>14.768906490949201</v>
      </c>
      <c r="BZ190">
        <v>43.219169281153917</v>
      </c>
      <c r="CA190">
        <v>26.520010223441609</v>
      </c>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row>
    <row r="191">
      <c r="A191" t="s">
        <v>600</v>
      </c>
      <c r="B191">
        <v>2010</v>
      </c>
      <c r="C191" t="s">
        <v>606</v>
      </c>
      <c r="D191">
        <v>151</v>
      </c>
      <c r="E191" t="s">
        <v>109</v>
      </c>
      <c r="F191" t="s">
        <v>49</v>
      </c>
      <c r="G191" t="s">
        <v>198</v>
      </c>
      <c r="H191">
        <v>21.933546092101661</v>
      </c>
      <c r="I191">
        <v>19.424635503331409</v>
      </c>
      <c r="J191">
        <v>18.853798902831979</v>
      </c>
      <c r="K191">
        <v>29.847798774634601</v>
      </c>
      <c r="L191">
        <v>38.810525027710703</v>
      </c>
      <c r="M191">
        <v>42.276695493370681</v>
      </c>
      <c r="N191">
        <v>54.701536998423272</v>
      </c>
      <c r="O191">
        <v>58.419609457483112</v>
      </c>
      <c r="P191">
        <v>54.501048907883032</v>
      </c>
      <c r="Q191">
        <v>21.3586252481185</v>
      </c>
      <c r="R191">
        <v>24.011935034683219</v>
      </c>
      <c r="S191">
        <v>18.37163805600159</v>
      </c>
      <c r="T191">
        <v>17.12347954456412</v>
      </c>
      <c r="U191">
        <v>18.137649297308361</v>
      </c>
      <c r="V191">
        <v>20.065629913408539</v>
      </c>
      <c r="W191" t="s">
        <v>147</v>
      </c>
      <c r="X191" t="s">
        <v>375</v>
      </c>
      <c r="Y191" t="s">
        <v>149</v>
      </c>
      <c r="Z191" t="s">
        <v>150</v>
      </c>
      <c r="AA191" t="s">
        <v>151</v>
      </c>
      <c r="AB191" t="s">
        <v>152</v>
      </c>
      <c r="AC191" t="s">
        <v>153</v>
      </c>
      <c r="AD191" t="s">
        <v>154</v>
      </c>
      <c r="AE191" t="s">
        <v>155</v>
      </c>
      <c r="AF191" t="s">
        <v>156</v>
      </c>
      <c r="AG191" t="s">
        <v>157</v>
      </c>
      <c r="AH191" t="s">
        <v>158</v>
      </c>
      <c r="AI191" t="s">
        <v>159</v>
      </c>
      <c r="AJ191" t="s">
        <v>160</v>
      </c>
      <c r="AK191" t="s">
        <v>277</v>
      </c>
      <c r="AL191" t="s">
        <v>278</v>
      </c>
      <c r="AM191" t="s">
        <v>161</v>
      </c>
      <c r="AN191" t="s">
        <v>162</v>
      </c>
      <c r="AO191" t="s">
        <v>163</v>
      </c>
      <c r="AP191" t="s">
        <v>164</v>
      </c>
      <c r="AQ191" t="s">
        <v>165</v>
      </c>
      <c r="AR191" t="s">
        <v>166</v>
      </c>
      <c r="AS191" t="s">
        <v>167</v>
      </c>
      <c r="AT191" t="s">
        <v>279</v>
      </c>
      <c r="AU191" t="s">
        <v>281</v>
      </c>
      <c r="AV191" t="s">
        <v>376</v>
      </c>
      <c r="AW191" t="s">
        <v>198</v>
      </c>
      <c r="AX191" t="s">
        <v>198</v>
      </c>
      <c r="AY191" t="s">
        <v>198</v>
      </c>
      <c r="AZ191" t="s">
        <v>198</v>
      </c>
      <c r="BA191" t="s">
        <v>198</v>
      </c>
      <c r="BB191">
        <v>50.911828743201248</v>
      </c>
      <c r="BC191">
        <v>56.602040798753052</v>
      </c>
      <c r="BD191">
        <v>47.676722413194298</v>
      </c>
      <c r="BE191">
        <v>15.172771615817449</v>
      </c>
      <c r="BF191">
        <v>17.083171365053339</v>
      </c>
      <c r="BG191">
        <v>24.806572696540211</v>
      </c>
      <c r="BH191">
        <v>22.45043212978646</v>
      </c>
      <c r="BI191">
        <v>14.674360757958031</v>
      </c>
      <c r="BJ191">
        <v>18.513026963980089</v>
      </c>
      <c r="BK191">
        <v>29.769084189637379</v>
      </c>
      <c r="BL191">
        <v>24.37956057700757</v>
      </c>
      <c r="BM191">
        <v>22.375981079564621</v>
      </c>
      <c r="BN191">
        <v>14.3794917416561</v>
      </c>
      <c r="BO191">
        <v>25.801048821803199</v>
      </c>
      <c r="BP191">
        <v>4.6471494292741857</v>
      </c>
      <c r="BQ191">
        <v>3.4631081985412022</v>
      </c>
      <c r="BR191">
        <v>17.216429543728989</v>
      </c>
      <c r="BS191">
        <v>26.243131180755238</v>
      </c>
      <c r="BT191">
        <v>15.715095500075121</v>
      </c>
      <c r="BU191">
        <v>13.962589850546401</v>
      </c>
      <c r="BV191">
        <v>27.128420417940251</v>
      </c>
      <c r="BW191">
        <v>15.435777909735529</v>
      </c>
      <c r="BX191">
        <v>47.510593040649582</v>
      </c>
      <c r="BY191">
        <v>10.099434941423601</v>
      </c>
      <c r="BZ191">
        <v>17.637142310627219</v>
      </c>
      <c r="CA191">
        <v>7.8831563829748932</v>
      </c>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row>
    <row r="192">
      <c r="A192" t="s">
        <v>600</v>
      </c>
      <c r="B192">
        <v>2010</v>
      </c>
      <c r="C192" t="s">
        <v>606</v>
      </c>
      <c r="D192">
        <v>152</v>
      </c>
      <c r="E192" t="s">
        <v>109</v>
      </c>
      <c r="F192" t="s">
        <v>48</v>
      </c>
      <c r="G192" t="s">
        <v>198</v>
      </c>
      <c r="H192">
        <v>78.005713670220956</v>
      </c>
      <c r="I192">
        <v>80.575364496668612</v>
      </c>
      <c r="J192">
        <v>81.087795668003324</v>
      </c>
      <c r="K192">
        <v>70.152201225365559</v>
      </c>
      <c r="L192">
        <v>61.189474972289332</v>
      </c>
      <c r="M192">
        <v>57.723304506629248</v>
      </c>
      <c r="N192">
        <v>45.2984630015767</v>
      </c>
      <c r="O192">
        <v>41.580390542517037</v>
      </c>
      <c r="P192">
        <v>45.498951092116897</v>
      </c>
      <c r="Q192">
        <v>78.641374751881486</v>
      </c>
      <c r="R192">
        <v>75.903475997879539</v>
      </c>
      <c r="S192">
        <v>81.628361943998499</v>
      </c>
      <c r="T192">
        <v>82.794943597558643</v>
      </c>
      <c r="U192">
        <v>81.862350702691671</v>
      </c>
      <c r="V192">
        <v>79.934370086591372</v>
      </c>
      <c r="W192" t="s">
        <v>147</v>
      </c>
      <c r="X192" t="s">
        <v>375</v>
      </c>
      <c r="Y192" t="s">
        <v>149</v>
      </c>
      <c r="Z192" t="s">
        <v>150</v>
      </c>
      <c r="AA192" t="s">
        <v>151</v>
      </c>
      <c r="AB192" t="s">
        <v>152</v>
      </c>
      <c r="AC192" t="s">
        <v>153</v>
      </c>
      <c r="AD192" t="s">
        <v>154</v>
      </c>
      <c r="AE192" t="s">
        <v>155</v>
      </c>
      <c r="AF192" t="s">
        <v>156</v>
      </c>
      <c r="AG192" t="s">
        <v>157</v>
      </c>
      <c r="AH192" t="s">
        <v>158</v>
      </c>
      <c r="AI192" t="s">
        <v>159</v>
      </c>
      <c r="AJ192" t="s">
        <v>160</v>
      </c>
      <c r="AK192" t="s">
        <v>277</v>
      </c>
      <c r="AL192" t="s">
        <v>278</v>
      </c>
      <c r="AM192" t="s">
        <v>161</v>
      </c>
      <c r="AN192" t="s">
        <v>162</v>
      </c>
      <c r="AO192" t="s">
        <v>163</v>
      </c>
      <c r="AP192" t="s">
        <v>164</v>
      </c>
      <c r="AQ192" t="s">
        <v>165</v>
      </c>
      <c r="AR192" t="s">
        <v>166</v>
      </c>
      <c r="AS192" t="s">
        <v>167</v>
      </c>
      <c r="AT192" t="s">
        <v>279</v>
      </c>
      <c r="AU192" t="s">
        <v>281</v>
      </c>
      <c r="AV192" t="s">
        <v>376</v>
      </c>
      <c r="AW192" t="s">
        <v>198</v>
      </c>
      <c r="AX192" t="s">
        <v>198</v>
      </c>
      <c r="AY192" t="s">
        <v>198</v>
      </c>
      <c r="AZ192" t="s">
        <v>198</v>
      </c>
      <c r="BA192" t="s">
        <v>198</v>
      </c>
      <c r="BB192">
        <v>49.08817125679856</v>
      </c>
      <c r="BC192">
        <v>43.397959201246842</v>
      </c>
      <c r="BD192">
        <v>52.323277586805752</v>
      </c>
      <c r="BE192">
        <v>84.827228384182504</v>
      </c>
      <c r="BF192">
        <v>82.568843129475795</v>
      </c>
      <c r="BG192">
        <v>75.193427303459899</v>
      </c>
      <c r="BH192">
        <v>77.549567870213394</v>
      </c>
      <c r="BI192">
        <v>85.32563924204193</v>
      </c>
      <c r="BJ192">
        <v>81.486973036019961</v>
      </c>
      <c r="BK192">
        <v>70.230915810362561</v>
      </c>
      <c r="BL192">
        <v>75.620439422992476</v>
      </c>
      <c r="BM192">
        <v>77.62401892043529</v>
      </c>
      <c r="BN192">
        <v>85.620508258343989</v>
      </c>
      <c r="BO192">
        <v>74.198951178196808</v>
      </c>
      <c r="BP192">
        <v>95.35285057072582</v>
      </c>
      <c r="BQ192">
        <v>96.536891801458793</v>
      </c>
      <c r="BR192">
        <v>82.78357045627105</v>
      </c>
      <c r="BS192">
        <v>73.756868819244801</v>
      </c>
      <c r="BT192">
        <v>84.284904499924835</v>
      </c>
      <c r="BU192">
        <v>86.037410149453578</v>
      </c>
      <c r="BV192">
        <v>72.871579582059653</v>
      </c>
      <c r="BW192">
        <v>84.564222090264423</v>
      </c>
      <c r="BX192">
        <v>52.489406959350369</v>
      </c>
      <c r="BY192">
        <v>89.900565058576348</v>
      </c>
      <c r="BZ192">
        <v>82.362857689372859</v>
      </c>
      <c r="CA192">
        <v>92.116843617025083</v>
      </c>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row>
    <row r="193">
      <c r="A193" t="s">
        <v>600</v>
      </c>
      <c r="B193">
        <v>2010</v>
      </c>
      <c r="C193" t="s">
        <v>606</v>
      </c>
      <c r="D193">
        <v>153</v>
      </c>
      <c r="E193" t="s">
        <v>62</v>
      </c>
      <c r="F193" t="s">
        <v>381</v>
      </c>
      <c r="G193" t="s">
        <v>198</v>
      </c>
      <c r="H193">
        <v>0</v>
      </c>
      <c r="I193">
        <v>0</v>
      </c>
      <c r="J193">
        <v>0</v>
      </c>
      <c r="K193">
        <v>0.094239081643144998</v>
      </c>
      <c r="L193">
        <v>1.6101632798192951</v>
      </c>
      <c r="M193">
        <v>0.20309609123393771</v>
      </c>
      <c r="N193">
        <v>0.53557454972336083</v>
      </c>
      <c r="O193">
        <v>0.5511015092011432</v>
      </c>
      <c r="P193">
        <v>0.50491642575975226</v>
      </c>
      <c r="Q193">
        <v>5.3662117932082829</v>
      </c>
      <c r="R193">
        <v>0</v>
      </c>
      <c r="S193">
        <v>0</v>
      </c>
      <c r="T193">
        <v>0</v>
      </c>
      <c r="U193">
        <v>0</v>
      </c>
      <c r="V193">
        <v>0.059717844220169</v>
      </c>
      <c r="W193" t="s">
        <v>147</v>
      </c>
      <c r="X193" t="s">
        <v>375</v>
      </c>
      <c r="Y193" t="s">
        <v>149</v>
      </c>
      <c r="Z193" t="s">
        <v>150</v>
      </c>
      <c r="AA193" t="s">
        <v>151</v>
      </c>
      <c r="AB193" t="s">
        <v>152</v>
      </c>
      <c r="AC193" t="s">
        <v>153</v>
      </c>
      <c r="AD193" t="s">
        <v>154</v>
      </c>
      <c r="AE193" t="s">
        <v>155</v>
      </c>
      <c r="AF193" t="s">
        <v>156</v>
      </c>
      <c r="AG193" t="s">
        <v>157</v>
      </c>
      <c r="AH193" t="s">
        <v>158</v>
      </c>
      <c r="AI193" t="s">
        <v>159</v>
      </c>
      <c r="AJ193" t="s">
        <v>160</v>
      </c>
      <c r="AK193" t="s">
        <v>277</v>
      </c>
      <c r="AL193" t="s">
        <v>278</v>
      </c>
      <c r="AM193" t="s">
        <v>161</v>
      </c>
      <c r="AN193" t="s">
        <v>162</v>
      </c>
      <c r="AO193" t="s">
        <v>163</v>
      </c>
      <c r="AP193" t="s">
        <v>164</v>
      </c>
      <c r="AQ193" t="s">
        <v>165</v>
      </c>
      <c r="AR193" t="s">
        <v>166</v>
      </c>
      <c r="AS193" t="s">
        <v>167</v>
      </c>
      <c r="AT193" t="s">
        <v>279</v>
      </c>
      <c r="AU193" t="s">
        <v>281</v>
      </c>
      <c r="AV193" t="s">
        <v>376</v>
      </c>
      <c r="AW193" t="s">
        <v>198</v>
      </c>
      <c r="AX193" t="s">
        <v>198</v>
      </c>
      <c r="AY193" t="s">
        <v>198</v>
      </c>
      <c r="AZ193" t="s">
        <v>198</v>
      </c>
      <c r="BA193" t="s">
        <v>198</v>
      </c>
      <c r="BB193">
        <v>0</v>
      </c>
      <c r="BC193">
        <v>1.6506512960859081</v>
      </c>
      <c r="BD193">
        <v>0</v>
      </c>
      <c r="BE193">
        <v>0</v>
      </c>
      <c r="BF193">
        <v>0</v>
      </c>
      <c r="BG193">
        <v>0</v>
      </c>
      <c r="BH193">
        <v>0.36901700387125169</v>
      </c>
      <c r="BI193">
        <v>0</v>
      </c>
      <c r="BJ193">
        <v>0.1306897358098211</v>
      </c>
      <c r="BK193">
        <v>0</v>
      </c>
      <c r="BL193">
        <v>0.22011535369668439</v>
      </c>
      <c r="BM193">
        <v>0.28553048733802389</v>
      </c>
      <c r="BN193">
        <v>0</v>
      </c>
      <c r="BO193">
        <v>0.70495507592383133</v>
      </c>
      <c r="BP193">
        <v>0</v>
      </c>
      <c r="BQ193">
        <v>0</v>
      </c>
      <c r="BR193">
        <v>0.70681434421779687</v>
      </c>
      <c r="BS193">
        <v>0</v>
      </c>
      <c r="BT193">
        <v>0.082411426785618094</v>
      </c>
      <c r="BU193">
        <v>0</v>
      </c>
      <c r="BV193">
        <v>0.44870510879161057</v>
      </c>
      <c r="BW193">
        <v>0.0407772905373373</v>
      </c>
      <c r="BX193">
        <v>0.55671584256572926</v>
      </c>
      <c r="BY193">
        <v>5.1719642455087298</v>
      </c>
      <c r="BZ193">
        <v>0.52175448203298513</v>
      </c>
      <c r="CA193">
        <v>2.3806895946690849</v>
      </c>
      <c r="CB193"/>
      <c r="CC193"/>
      <c r="CD193"/>
      <c r="CE193"/>
      <c r="CF193"/>
      <c r="CG193">
        <v>0</v>
      </c>
      <c r="CH193">
        <v>0</v>
      </c>
      <c r="CI193">
        <v>0</v>
      </c>
      <c r="CJ193">
        <v>9.2546079999999993</v>
      </c>
      <c r="CK193">
        <v>158.18664699999999</v>
      </c>
      <c r="CL193">
        <v>4.60642</v>
      </c>
      <c r="CM193">
        <v>12.162984</v>
      </c>
      <c r="CN193">
        <v>12.479303</v>
      </c>
      <c r="CO193">
        <v>11.420982</v>
      </c>
      <c r="CP193">
        <v>122.26057</v>
      </c>
      <c r="CQ193">
        <v>0</v>
      </c>
      <c r="CR193">
        <v>0</v>
      </c>
      <c r="CS193">
        <v>0</v>
      </c>
      <c r="CT193">
        <v>0</v>
      </c>
      <c r="CU193">
        <v>4.5109959999999996</v>
      </c>
      <c r="CV193">
        <v>0</v>
      </c>
      <c r="CW193">
        <v>49.889854</v>
      </c>
      <c r="CX193">
        <v>0</v>
      </c>
      <c r="CY193">
        <v>0</v>
      </c>
      <c r="CZ193">
        <v>0</v>
      </c>
      <c r="DA193">
        <v>0</v>
      </c>
      <c r="DB193">
        <v>6.9046560000000001</v>
      </c>
      <c r="DC193">
        <v>0</v>
      </c>
      <c r="DD193">
        <v>1.6109340000000001</v>
      </c>
      <c r="DE193">
        <v>0</v>
      </c>
      <c r="DF193">
        <v>6.6631859999999996</v>
      </c>
      <c r="DG193">
        <v>6.9355359999999999</v>
      </c>
      <c r="DH193">
        <v>0</v>
      </c>
      <c r="DI193">
        <v>30.577832000000001</v>
      </c>
      <c r="DJ193">
        <v>0</v>
      </c>
      <c r="DK193">
        <v>0</v>
      </c>
      <c r="DL193">
        <v>9.6996000000000002</v>
      </c>
      <c r="DM193">
        <v>0</v>
      </c>
      <c r="DN193">
        <v>1.383794</v>
      </c>
      <c r="DO193">
        <v>0</v>
      </c>
      <c r="DP193">
        <v>7.4283720000000004</v>
      </c>
      <c r="DQ193">
        <v>0.94269599999999998</v>
      </c>
      <c r="DR193">
        <v>13.216177</v>
      </c>
      <c r="DS193">
        <v>27.677622</v>
      </c>
      <c r="DT193">
        <v>1.148228</v>
      </c>
      <c r="DU193">
        <v>3.362768</v>
      </c>
      <c r="DV193"/>
      <c r="DW193"/>
      <c r="DX193"/>
      <c r="DY193"/>
      <c r="DZ193"/>
    </row>
    <row r="194">
      <c r="A194" t="s">
        <v>600</v>
      </c>
      <c r="B194">
        <v>2010</v>
      </c>
      <c r="C194" t="s">
        <v>606</v>
      </c>
      <c r="D194">
        <v>154</v>
      </c>
      <c r="E194" t="s">
        <v>62</v>
      </c>
      <c r="F194" t="s">
        <v>382</v>
      </c>
      <c r="G194" t="s">
        <v>198</v>
      </c>
      <c r="H194">
        <v>0</v>
      </c>
      <c r="I194">
        <v>0</v>
      </c>
      <c r="J194">
        <v>0</v>
      </c>
      <c r="K194">
        <v>0.25626886067699561</v>
      </c>
      <c r="L194">
        <v>7.9371116967569462</v>
      </c>
      <c r="M194">
        <v>0</v>
      </c>
      <c r="N194">
        <v>1.2665600915503521</v>
      </c>
      <c r="O194">
        <v>2.9327440062806862</v>
      </c>
      <c r="P194">
        <v>6.9350236254242814</v>
      </c>
      <c r="Q194">
        <v>22.283172133765881</v>
      </c>
      <c r="R194">
        <v>0</v>
      </c>
      <c r="S194">
        <v>0</v>
      </c>
      <c r="T194">
        <v>0</v>
      </c>
      <c r="U194">
        <v>0</v>
      </c>
      <c r="V194">
        <v>0.59839396816058066</v>
      </c>
      <c r="W194" t="s">
        <v>147</v>
      </c>
      <c r="X194" t="s">
        <v>375</v>
      </c>
      <c r="Y194" t="s">
        <v>149</v>
      </c>
      <c r="Z194" t="s">
        <v>150</v>
      </c>
      <c r="AA194" t="s">
        <v>151</v>
      </c>
      <c r="AB194" t="s">
        <v>152</v>
      </c>
      <c r="AC194" t="s">
        <v>153</v>
      </c>
      <c r="AD194" t="s">
        <v>154</v>
      </c>
      <c r="AE194" t="s">
        <v>155</v>
      </c>
      <c r="AF194" t="s">
        <v>156</v>
      </c>
      <c r="AG194" t="s">
        <v>157</v>
      </c>
      <c r="AH194" t="s">
        <v>158</v>
      </c>
      <c r="AI194" t="s">
        <v>159</v>
      </c>
      <c r="AJ194" t="s">
        <v>160</v>
      </c>
      <c r="AK194" t="s">
        <v>277</v>
      </c>
      <c r="AL194" t="s">
        <v>278</v>
      </c>
      <c r="AM194" t="s">
        <v>161</v>
      </c>
      <c r="AN194" t="s">
        <v>162</v>
      </c>
      <c r="AO194" t="s">
        <v>163</v>
      </c>
      <c r="AP194" t="s">
        <v>164</v>
      </c>
      <c r="AQ194" t="s">
        <v>165</v>
      </c>
      <c r="AR194" t="s">
        <v>166</v>
      </c>
      <c r="AS194" t="s">
        <v>167</v>
      </c>
      <c r="AT194" t="s">
        <v>279</v>
      </c>
      <c r="AU194" t="s">
        <v>281</v>
      </c>
      <c r="AV194" t="s">
        <v>376</v>
      </c>
      <c r="AW194" t="s">
        <v>198</v>
      </c>
      <c r="AX194" t="s">
        <v>198</v>
      </c>
      <c r="AY194" t="s">
        <v>198</v>
      </c>
      <c r="AZ194" t="s">
        <v>198</v>
      </c>
      <c r="BA194" t="s">
        <v>198</v>
      </c>
      <c r="BB194">
        <v>0.19280485394038699</v>
      </c>
      <c r="BC194">
        <v>7.8518346775678651</v>
      </c>
      <c r="BD194">
        <v>0.16105995166369069</v>
      </c>
      <c r="BE194">
        <v>0.3295116684348306</v>
      </c>
      <c r="BF194">
        <v>0.44886743961328979</v>
      </c>
      <c r="BG194">
        <v>1.5597983823066599</v>
      </c>
      <c r="BH194">
        <v>1.708182510137624</v>
      </c>
      <c r="BI194">
        <v>0</v>
      </c>
      <c r="BJ194">
        <v>2.2018149920039352</v>
      </c>
      <c r="BK194">
        <v>0</v>
      </c>
      <c r="BL194">
        <v>2.2031151616037472</v>
      </c>
      <c r="BM194">
        <v>3.5396947001109291</v>
      </c>
      <c r="BN194">
        <v>0</v>
      </c>
      <c r="BO194">
        <v>2.8188097119125879</v>
      </c>
      <c r="BP194">
        <v>0</v>
      </c>
      <c r="BQ194">
        <v>0</v>
      </c>
      <c r="BR194">
        <v>1.2172877513643141</v>
      </c>
      <c r="BS194">
        <v>0.87210650330408324</v>
      </c>
      <c r="BT194">
        <v>0</v>
      </c>
      <c r="BU194">
        <v>1.5409114960082471</v>
      </c>
      <c r="BV194">
        <v>2.1294689434091429</v>
      </c>
      <c r="BW194">
        <v>0.21009118476283481</v>
      </c>
      <c r="BX194">
        <v>0.3861024561851859</v>
      </c>
      <c r="BY194">
        <v>5.00163223314091</v>
      </c>
      <c r="BZ194">
        <v>0</v>
      </c>
      <c r="CA194">
        <v>0.77342989202420753</v>
      </c>
      <c r="CB194"/>
      <c r="CC194"/>
      <c r="CD194"/>
      <c r="CE194"/>
      <c r="CF194"/>
      <c r="CG194">
        <v>0</v>
      </c>
      <c r="CH194">
        <v>0</v>
      </c>
      <c r="CI194">
        <v>0</v>
      </c>
      <c r="CJ194">
        <v>25.166499999999999</v>
      </c>
      <c r="CK194">
        <v>779.76258800000005</v>
      </c>
      <c r="CL194">
        <v>0</v>
      </c>
      <c r="CM194">
        <v>28.763783</v>
      </c>
      <c r="CN194">
        <v>66.409909000000013</v>
      </c>
      <c r="CO194">
        <v>156.86710900000011</v>
      </c>
      <c r="CP194">
        <v>507.68650800000029</v>
      </c>
      <c r="CQ194">
        <v>0</v>
      </c>
      <c r="CR194">
        <v>0</v>
      </c>
      <c r="CS194">
        <v>0</v>
      </c>
      <c r="CT194">
        <v>0</v>
      </c>
      <c r="CU194">
        <v>45.201779000000002</v>
      </c>
      <c r="CV194">
        <v>3.7676120000000002</v>
      </c>
      <c r="CW194">
        <v>237.31655900000001</v>
      </c>
      <c r="CX194">
        <v>4.3596839999999997</v>
      </c>
      <c r="CY194">
        <v>7.1165500000000002</v>
      </c>
      <c r="CZ194">
        <v>13.168991</v>
      </c>
      <c r="DA194">
        <v>35.360366999999997</v>
      </c>
      <c r="DB194">
        <v>31.961704999999998</v>
      </c>
      <c r="DC194">
        <v>0</v>
      </c>
      <c r="DD194">
        <v>27.140453000000001</v>
      </c>
      <c r="DE194">
        <v>0</v>
      </c>
      <c r="DF194">
        <v>66.691241000000005</v>
      </c>
      <c r="DG194">
        <v>85.979190000000003</v>
      </c>
      <c r="DH194">
        <v>0</v>
      </c>
      <c r="DI194">
        <v>122.267493</v>
      </c>
      <c r="DJ194">
        <v>0</v>
      </c>
      <c r="DK194">
        <v>0</v>
      </c>
      <c r="DL194">
        <v>16.704816999999998</v>
      </c>
      <c r="DM194">
        <v>12.726324</v>
      </c>
      <c r="DN194">
        <v>0</v>
      </c>
      <c r="DO194">
        <v>63.233069</v>
      </c>
      <c r="DP194">
        <v>35.253638000000002</v>
      </c>
      <c r="DQ194">
        <v>4.8569220000000008</v>
      </c>
      <c r="DR194">
        <v>9.1658939999999998</v>
      </c>
      <c r="DS194">
        <v>26.766094999999989</v>
      </c>
      <c r="DT194">
        <v>0</v>
      </c>
      <c r="DU194">
        <v>1.092484</v>
      </c>
      <c r="DV194"/>
      <c r="DW194"/>
      <c r="DX194"/>
      <c r="DY194"/>
      <c r="DZ194"/>
    </row>
    <row r="195">
      <c r="A195" t="s">
        <v>600</v>
      </c>
      <c r="B195">
        <v>2010</v>
      </c>
      <c r="C195" t="s">
        <v>606</v>
      </c>
      <c r="D195">
        <v>155</v>
      </c>
      <c r="E195" t="s">
        <v>62</v>
      </c>
      <c r="F195" t="s">
        <v>383</v>
      </c>
      <c r="G195" t="s">
        <v>198</v>
      </c>
      <c r="H195">
        <v>0.14833194497693211</v>
      </c>
      <c r="I195">
        <v>0.1887498623817731</v>
      </c>
      <c r="J195">
        <v>1.035905631319137</v>
      </c>
      <c r="K195">
        <v>6.0204590763559009</v>
      </c>
      <c r="L195">
        <v>27.601584778297241</v>
      </c>
      <c r="M195">
        <v>4.7241906829176799</v>
      </c>
      <c r="N195">
        <v>16.71705765789229</v>
      </c>
      <c r="O195">
        <v>20.157293950350279</v>
      </c>
      <c r="P195">
        <v>34.736891417986527</v>
      </c>
      <c r="Q195">
        <v>42.640583637429003</v>
      </c>
      <c r="R195">
        <v>0.1097292575978613</v>
      </c>
      <c r="S195">
        <v>0.31354191743180421</v>
      </c>
      <c r="T195">
        <v>0.27414765838975352</v>
      </c>
      <c r="U195">
        <v>1.09567897178964</v>
      </c>
      <c r="V195">
        <v>7.9667729450677571</v>
      </c>
      <c r="W195" t="s">
        <v>147</v>
      </c>
      <c r="X195" t="s">
        <v>375</v>
      </c>
      <c r="Y195" t="s">
        <v>149</v>
      </c>
      <c r="Z195" t="s">
        <v>150</v>
      </c>
      <c r="AA195" t="s">
        <v>151</v>
      </c>
      <c r="AB195" t="s">
        <v>152</v>
      </c>
      <c r="AC195" t="s">
        <v>153</v>
      </c>
      <c r="AD195" t="s">
        <v>154</v>
      </c>
      <c r="AE195" t="s">
        <v>155</v>
      </c>
      <c r="AF195" t="s">
        <v>156</v>
      </c>
      <c r="AG195" t="s">
        <v>157</v>
      </c>
      <c r="AH195" t="s">
        <v>158</v>
      </c>
      <c r="AI195" t="s">
        <v>159</v>
      </c>
      <c r="AJ195" t="s">
        <v>160</v>
      </c>
      <c r="AK195" t="s">
        <v>277</v>
      </c>
      <c r="AL195" t="s">
        <v>278</v>
      </c>
      <c r="AM195" t="s">
        <v>161</v>
      </c>
      <c r="AN195" t="s">
        <v>162</v>
      </c>
      <c r="AO195" t="s">
        <v>163</v>
      </c>
      <c r="AP195" t="s">
        <v>164</v>
      </c>
      <c r="AQ195" t="s">
        <v>165</v>
      </c>
      <c r="AR195" t="s">
        <v>166</v>
      </c>
      <c r="AS195" t="s">
        <v>167</v>
      </c>
      <c r="AT195" t="s">
        <v>279</v>
      </c>
      <c r="AU195" t="s">
        <v>281</v>
      </c>
      <c r="AV195" t="s">
        <v>376</v>
      </c>
      <c r="AW195" t="s">
        <v>198</v>
      </c>
      <c r="AX195" t="s">
        <v>198</v>
      </c>
      <c r="AY195" t="s">
        <v>198</v>
      </c>
      <c r="AZ195" t="s">
        <v>198</v>
      </c>
      <c r="BA195" t="s">
        <v>198</v>
      </c>
      <c r="BB195">
        <v>6.5807227114636024</v>
      </c>
      <c r="BC195">
        <v>23.228167938270431</v>
      </c>
      <c r="BD195">
        <v>3.3793115589030518</v>
      </c>
      <c r="BE195">
        <v>7.3332371174356021</v>
      </c>
      <c r="BF195">
        <v>0.95331032346621447</v>
      </c>
      <c r="BG195">
        <v>2.200427528359143</v>
      </c>
      <c r="BH195">
        <v>12.0580721719768</v>
      </c>
      <c r="BI195">
        <v>1.6411138939788461</v>
      </c>
      <c r="BJ195">
        <v>2.6320121190352559</v>
      </c>
      <c r="BK195">
        <v>8.1229480969422205</v>
      </c>
      <c r="BL195">
        <v>4.5146803406263976</v>
      </c>
      <c r="BM195">
        <v>11.27850048286656</v>
      </c>
      <c r="BN195">
        <v>1.837891052270447</v>
      </c>
      <c r="BO195">
        <v>9.4956659563920596</v>
      </c>
      <c r="BP195">
        <v>7.9940319158770619</v>
      </c>
      <c r="BQ195">
        <v>9.4247303195554064</v>
      </c>
      <c r="BR195">
        <v>2.914106945300897</v>
      </c>
      <c r="BS195">
        <v>5.8960998682378296</v>
      </c>
      <c r="BT195">
        <v>2.9950414798376879</v>
      </c>
      <c r="BU195">
        <v>6.8053174278214392</v>
      </c>
      <c r="BV195">
        <v>1.346819337703689</v>
      </c>
      <c r="BW195">
        <v>2.1218165373865552</v>
      </c>
      <c r="BX195">
        <v>9.3839455641845113</v>
      </c>
      <c r="BY195">
        <v>32.629265933022232</v>
      </c>
      <c r="BZ195">
        <v>2.965612510511288</v>
      </c>
      <c r="CA195">
        <v>5.9665294568964429</v>
      </c>
      <c r="CB195"/>
      <c r="CC195"/>
      <c r="CD195"/>
      <c r="CE195"/>
      <c r="CF195"/>
      <c r="CG195">
        <v>14.615226</v>
      </c>
      <c r="CH195">
        <v>18.506609000000001</v>
      </c>
      <c r="CI195">
        <v>101.80891</v>
      </c>
      <c r="CJ195">
        <v>591.23017500000026</v>
      </c>
      <c r="CK195">
        <v>2711.6517949999989</v>
      </c>
      <c r="CL195">
        <v>107.14931199999999</v>
      </c>
      <c r="CM195">
        <v>379.64706299999989</v>
      </c>
      <c r="CN195">
        <v>456.44763200000011</v>
      </c>
      <c r="CO195">
        <v>785.73282900000027</v>
      </c>
      <c r="CP195">
        <v>971.49763399999972</v>
      </c>
      <c r="CQ195">
        <v>8.2921859999999992</v>
      </c>
      <c r="CR195">
        <v>23.675374999999999</v>
      </c>
      <c r="CS195">
        <v>20.738976999999998</v>
      </c>
      <c r="CT195">
        <v>82.833678999999989</v>
      </c>
      <c r="CU195">
        <v>601.79802799999959</v>
      </c>
      <c r="CV195">
        <v>128.594324</v>
      </c>
      <c r="CW195">
        <v>702.05615799999998</v>
      </c>
      <c r="CX195">
        <v>91.47358100000001</v>
      </c>
      <c r="CY195">
        <v>158.377847</v>
      </c>
      <c r="CZ195">
        <v>27.968468999999999</v>
      </c>
      <c r="DA195">
        <v>49.883322</v>
      </c>
      <c r="DB195">
        <v>225.61789699999991</v>
      </c>
      <c r="DC195">
        <v>15.16544</v>
      </c>
      <c r="DD195">
        <v>32.443234999999987</v>
      </c>
      <c r="DE195">
        <v>161.98819900000001</v>
      </c>
      <c r="DF195">
        <v>136.66540900000001</v>
      </c>
      <c r="DG195">
        <v>273.95479499999999</v>
      </c>
      <c r="DH195">
        <v>34.303047999999997</v>
      </c>
      <c r="DI195">
        <v>411.87997400000012</v>
      </c>
      <c r="DJ195">
        <v>21.73028</v>
      </c>
      <c r="DK195">
        <v>26.437639000000001</v>
      </c>
      <c r="DL195">
        <v>39.990234999999998</v>
      </c>
      <c r="DM195">
        <v>86.039580000000001</v>
      </c>
      <c r="DN195">
        <v>50.290603999999988</v>
      </c>
      <c r="DO195">
        <v>279.26399900000001</v>
      </c>
      <c r="DP195">
        <v>22.296771</v>
      </c>
      <c r="DQ195">
        <v>49.052498</v>
      </c>
      <c r="DR195">
        <v>222.77053399999991</v>
      </c>
      <c r="DS195">
        <v>174.6146040000001</v>
      </c>
      <c r="DT195">
        <v>6.5264400000000009</v>
      </c>
      <c r="DU195">
        <v>8.4278329999999997</v>
      </c>
      <c r="DV195"/>
      <c r="DW195"/>
      <c r="DX195"/>
      <c r="DY195"/>
      <c r="DZ195"/>
    </row>
    <row r="196">
      <c r="A196" t="s">
        <v>600</v>
      </c>
      <c r="B196">
        <v>2010</v>
      </c>
      <c r="C196" t="s">
        <v>606</v>
      </c>
      <c r="D196">
        <v>156</v>
      </c>
      <c r="E196" t="s">
        <v>62</v>
      </c>
      <c r="F196" t="s">
        <v>384</v>
      </c>
      <c r="G196" t="s">
        <v>198</v>
      </c>
      <c r="H196">
        <v>0</v>
      </c>
      <c r="I196">
        <v>0.13748090202195021</v>
      </c>
      <c r="J196">
        <v>0.0441883754585599</v>
      </c>
      <c r="K196">
        <v>0.66859019837657629</v>
      </c>
      <c r="L196">
        <v>2.1007947870897601</v>
      </c>
      <c r="M196">
        <v>0.44971555110335698</v>
      </c>
      <c r="N196">
        <v>1.841309177218748</v>
      </c>
      <c r="O196">
        <v>1.6523961750341589</v>
      </c>
      <c r="P196">
        <v>4.3271517293311152</v>
      </c>
      <c r="Q196">
        <v>1.1277973765199181</v>
      </c>
      <c r="R196">
        <v>0</v>
      </c>
      <c r="S196">
        <v>0</v>
      </c>
      <c r="T196">
        <v>0.20643783083846229</v>
      </c>
      <c r="U196">
        <v>0.1009476305606897</v>
      </c>
      <c r="V196">
        <v>0.70973827206330131</v>
      </c>
      <c r="W196" t="s">
        <v>147</v>
      </c>
      <c r="X196" t="s">
        <v>375</v>
      </c>
      <c r="Y196" t="s">
        <v>149</v>
      </c>
      <c r="Z196" t="s">
        <v>150</v>
      </c>
      <c r="AA196" t="s">
        <v>151</v>
      </c>
      <c r="AB196" t="s">
        <v>152</v>
      </c>
      <c r="AC196" t="s">
        <v>153</v>
      </c>
      <c r="AD196" t="s">
        <v>154</v>
      </c>
      <c r="AE196" t="s">
        <v>155</v>
      </c>
      <c r="AF196" t="s">
        <v>156</v>
      </c>
      <c r="AG196" t="s">
        <v>157</v>
      </c>
      <c r="AH196" t="s">
        <v>158</v>
      </c>
      <c r="AI196" t="s">
        <v>159</v>
      </c>
      <c r="AJ196" t="s">
        <v>160</v>
      </c>
      <c r="AK196" t="s">
        <v>277</v>
      </c>
      <c r="AL196" t="s">
        <v>278</v>
      </c>
      <c r="AM196" t="s">
        <v>161</v>
      </c>
      <c r="AN196" t="s">
        <v>162</v>
      </c>
      <c r="AO196" t="s">
        <v>163</v>
      </c>
      <c r="AP196" t="s">
        <v>164</v>
      </c>
      <c r="AQ196" t="s">
        <v>165</v>
      </c>
      <c r="AR196" t="s">
        <v>166</v>
      </c>
      <c r="AS196" t="s">
        <v>167</v>
      </c>
      <c r="AT196" t="s">
        <v>279</v>
      </c>
      <c r="AU196" t="s">
        <v>281</v>
      </c>
      <c r="AV196" t="s">
        <v>376</v>
      </c>
      <c r="AW196" t="s">
        <v>198</v>
      </c>
      <c r="AX196" t="s">
        <v>198</v>
      </c>
      <c r="AY196" t="s">
        <v>198</v>
      </c>
      <c r="AZ196" t="s">
        <v>198</v>
      </c>
      <c r="BA196" t="s">
        <v>198</v>
      </c>
      <c r="BB196">
        <v>0</v>
      </c>
      <c r="BC196">
        <v>2.1270494139428782</v>
      </c>
      <c r="BD196">
        <v>0.16105995166369069</v>
      </c>
      <c r="BE196">
        <v>0</v>
      </c>
      <c r="BF196">
        <v>0</v>
      </c>
      <c r="BG196">
        <v>0.67310367016212014</v>
      </c>
      <c r="BH196">
        <v>0</v>
      </c>
      <c r="BI196">
        <v>0</v>
      </c>
      <c r="BJ196">
        <v>0</v>
      </c>
      <c r="BK196">
        <v>2.52509520549274</v>
      </c>
      <c r="BL196">
        <v>0.44023070739336878</v>
      </c>
      <c r="BM196">
        <v>0</v>
      </c>
      <c r="BN196">
        <v>1.9604176653462371</v>
      </c>
      <c r="BO196">
        <v>1.4297654273903559</v>
      </c>
      <c r="BP196">
        <v>0.62013942773158881</v>
      </c>
      <c r="BQ196">
        <v>1.7267212969587049</v>
      </c>
      <c r="BR196">
        <v>0</v>
      </c>
      <c r="BS196">
        <v>0.1592803794444683</v>
      </c>
      <c r="BT196">
        <v>0.0587107434030203</v>
      </c>
      <c r="BU196">
        <v>0</v>
      </c>
      <c r="BV196">
        <v>0</v>
      </c>
      <c r="BW196">
        <v>0</v>
      </c>
      <c r="BX196">
        <v>0.29690501755160931</v>
      </c>
      <c r="BY196">
        <v>4.5193806235776988</v>
      </c>
      <c r="BZ196">
        <v>0.80675080580292802</v>
      </c>
      <c r="CA196">
        <v>0.58271592429312391</v>
      </c>
      <c r="CB196"/>
      <c r="CC196"/>
      <c r="CD196"/>
      <c r="CE196"/>
      <c r="CF196"/>
      <c r="CG196">
        <v>0</v>
      </c>
      <c r="CH196">
        <v>13.479773</v>
      </c>
      <c r="CI196">
        <v>4.3428380000000004</v>
      </c>
      <c r="CJ196">
        <v>65.657899999999998</v>
      </c>
      <c r="CK196">
        <v>206.3875680000001</v>
      </c>
      <c r="CL196">
        <v>10.199992999999999</v>
      </c>
      <c r="CM196">
        <v>41.816426999999997</v>
      </c>
      <c r="CN196">
        <v>37.417340000000003</v>
      </c>
      <c r="CO196">
        <v>97.878221999999994</v>
      </c>
      <c r="CP196">
        <v>25.695063000000001</v>
      </c>
      <c r="CQ196">
        <v>0</v>
      </c>
      <c r="CR196">
        <v>0</v>
      </c>
      <c r="CS196">
        <v>15.616801000000001</v>
      </c>
      <c r="CT196">
        <v>7.6316730000000002</v>
      </c>
      <c r="CU196">
        <v>53.612560000000002</v>
      </c>
      <c r="CV196">
        <v>0</v>
      </c>
      <c r="CW196">
        <v>64.288674999999998</v>
      </c>
      <c r="CX196">
        <v>4.3596839999999997</v>
      </c>
      <c r="CY196">
        <v>0</v>
      </c>
      <c r="CZ196">
        <v>0</v>
      </c>
      <c r="DA196">
        <v>15.259147</v>
      </c>
      <c r="DB196">
        <v>0</v>
      </c>
      <c r="DC196">
        <v>0</v>
      </c>
      <c r="DD196">
        <v>0</v>
      </c>
      <c r="DE196">
        <v>50.355562999999997</v>
      </c>
      <c r="DF196">
        <v>13.326371999999999</v>
      </c>
      <c r="DG196">
        <v>0</v>
      </c>
      <c r="DH196">
        <v>36.589928</v>
      </c>
      <c r="DI196">
        <v>62.016897999999998</v>
      </c>
      <c r="DJ196">
        <v>1.6857329999999999</v>
      </c>
      <c r="DK196">
        <v>4.8436860000000008</v>
      </c>
      <c r="DL196">
        <v>0</v>
      </c>
      <c r="DM196">
        <v>2.324319</v>
      </c>
      <c r="DN196">
        <v>0.98582899999999996</v>
      </c>
      <c r="DO196">
        <v>0</v>
      </c>
      <c r="DP196">
        <v>0</v>
      </c>
      <c r="DQ196">
        <v>0</v>
      </c>
      <c r="DR196">
        <v>7.0483880000000001</v>
      </c>
      <c r="DS196">
        <v>24.185338999999999</v>
      </c>
      <c r="DT196">
        <v>1.7754209999999999</v>
      </c>
      <c r="DU196">
        <v>0.82309699999999997</v>
      </c>
      <c r="DV196"/>
      <c r="DW196"/>
      <c r="DX196"/>
      <c r="DY196"/>
      <c r="DZ196"/>
    </row>
    <row r="197">
      <c r="A197" t="s">
        <v>600</v>
      </c>
      <c r="B197">
        <v>2010</v>
      </c>
      <c r="C197" t="s">
        <v>606</v>
      </c>
      <c r="D197">
        <v>157</v>
      </c>
      <c r="E197" t="s">
        <v>62</v>
      </c>
      <c r="F197" t="s">
        <v>347</v>
      </c>
      <c r="G197" t="s">
        <v>198</v>
      </c>
      <c r="H197">
        <v>0.042669756843715302</v>
      </c>
      <c r="I197">
        <v>0</v>
      </c>
      <c r="J197">
        <v>0.15437402746265191</v>
      </c>
      <c r="K197">
        <v>2.5583701254108271</v>
      </c>
      <c r="L197">
        <v>7.8406495021095246</v>
      </c>
      <c r="M197">
        <v>1.4213701826769991</v>
      </c>
      <c r="N197">
        <v>4.0556082321977289</v>
      </c>
      <c r="O197">
        <v>9.2842705064854183</v>
      </c>
      <c r="P197">
        <v>9.8379009127676547</v>
      </c>
      <c r="Q197">
        <v>7.7700464244548684</v>
      </c>
      <c r="R197">
        <v>0</v>
      </c>
      <c r="S197">
        <v>0</v>
      </c>
      <c r="T197">
        <v>0</v>
      </c>
      <c r="U197">
        <v>0.34052258754591042</v>
      </c>
      <c r="V197">
        <v>3.7202892352988091</v>
      </c>
      <c r="W197" t="s">
        <v>147</v>
      </c>
      <c r="X197" t="s">
        <v>375</v>
      </c>
      <c r="Y197" t="s">
        <v>149</v>
      </c>
      <c r="Z197" t="s">
        <v>150</v>
      </c>
      <c r="AA197" t="s">
        <v>151</v>
      </c>
      <c r="AB197" t="s">
        <v>152</v>
      </c>
      <c r="AC197" t="s">
        <v>153</v>
      </c>
      <c r="AD197" t="s">
        <v>154</v>
      </c>
      <c r="AE197" t="s">
        <v>155</v>
      </c>
      <c r="AF197" t="s">
        <v>156</v>
      </c>
      <c r="AG197" t="s">
        <v>157</v>
      </c>
      <c r="AH197" t="s">
        <v>158</v>
      </c>
      <c r="AI197" t="s">
        <v>159</v>
      </c>
      <c r="AJ197" t="s">
        <v>160</v>
      </c>
      <c r="AK197" t="s">
        <v>277</v>
      </c>
      <c r="AL197" t="s">
        <v>278</v>
      </c>
      <c r="AM197" t="s">
        <v>161</v>
      </c>
      <c r="AN197" t="s">
        <v>162</v>
      </c>
      <c r="AO197" t="s">
        <v>163</v>
      </c>
      <c r="AP197" t="s">
        <v>164</v>
      </c>
      <c r="AQ197" t="s">
        <v>165</v>
      </c>
      <c r="AR197" t="s">
        <v>166</v>
      </c>
      <c r="AS197" t="s">
        <v>167</v>
      </c>
      <c r="AT197" t="s">
        <v>279</v>
      </c>
      <c r="AU197" t="s">
        <v>281</v>
      </c>
      <c r="AV197" t="s">
        <v>376</v>
      </c>
      <c r="AW197" t="s">
        <v>198</v>
      </c>
      <c r="AX197" t="s">
        <v>198</v>
      </c>
      <c r="AY197" t="s">
        <v>198</v>
      </c>
      <c r="AZ197" t="s">
        <v>198</v>
      </c>
      <c r="BA197" t="s">
        <v>198</v>
      </c>
      <c r="BB197">
        <v>2.398925814891844</v>
      </c>
      <c r="BC197">
        <v>2.6794658214072058</v>
      </c>
      <c r="BD197">
        <v>1.2261611491129349</v>
      </c>
      <c r="BE197">
        <v>3.589731893104509</v>
      </c>
      <c r="BF197">
        <v>4.0467217830698674</v>
      </c>
      <c r="BG197">
        <v>1.7168180738625369</v>
      </c>
      <c r="BH197">
        <v>0.70822070489953481</v>
      </c>
      <c r="BI197">
        <v>0.2212822861651163</v>
      </c>
      <c r="BJ197">
        <v>0.58076565907017719</v>
      </c>
      <c r="BK197">
        <v>3.5578287932392629</v>
      </c>
      <c r="BL197">
        <v>2.189199423319685</v>
      </c>
      <c r="BM197">
        <v>1.970873479093656</v>
      </c>
      <c r="BN197">
        <v>2.3769311045415549</v>
      </c>
      <c r="BO197">
        <v>2.373520194642686</v>
      </c>
      <c r="BP197">
        <v>1.268207943493953</v>
      </c>
      <c r="BQ197">
        <v>11.58903985648033</v>
      </c>
      <c r="BR197">
        <v>1.1553344495349129</v>
      </c>
      <c r="BS197">
        <v>1.008775736481633</v>
      </c>
      <c r="BT197">
        <v>6.8526684276425582</v>
      </c>
      <c r="BU197">
        <v>0.58539074421928494</v>
      </c>
      <c r="BV197">
        <v>0.76517997683874606</v>
      </c>
      <c r="BW197">
        <v>0.14951673197023671</v>
      </c>
      <c r="BX197">
        <v>1.336995596095458</v>
      </c>
      <c r="BY197">
        <v>5.6655398421282657</v>
      </c>
      <c r="BZ197">
        <v>2.0480895040944098</v>
      </c>
      <c r="CA197">
        <v>1.06475281038097</v>
      </c>
      <c r="CB197"/>
      <c r="CC197"/>
      <c r="CD197"/>
      <c r="CE197"/>
      <c r="CF197"/>
      <c r="CG197">
        <v>4.2042739999999998</v>
      </c>
      <c r="CH197">
        <v>0</v>
      </c>
      <c r="CI197">
        <v>15.171894999999999</v>
      </c>
      <c r="CJ197">
        <v>251.24091000000001</v>
      </c>
      <c r="CK197">
        <v>770.28588999999999</v>
      </c>
      <c r="CL197">
        <v>32.238079999999997</v>
      </c>
      <c r="CM197">
        <v>92.10351399999999</v>
      </c>
      <c r="CN197">
        <v>210.235724</v>
      </c>
      <c r="CO197">
        <v>222.52888500000009</v>
      </c>
      <c r="CP197">
        <v>177.02810500000001</v>
      </c>
      <c r="CQ197">
        <v>0</v>
      </c>
      <c r="CR197">
        <v>0</v>
      </c>
      <c r="CS197">
        <v>0</v>
      </c>
      <c r="CT197">
        <v>25.743615999999999</v>
      </c>
      <c r="CU197">
        <v>281.02504500000009</v>
      </c>
      <c r="CV197">
        <v>46.877563000000002</v>
      </c>
      <c r="CW197">
        <v>80.985098999999991</v>
      </c>
      <c r="CX197">
        <v>33.190592000000002</v>
      </c>
      <c r="CY197">
        <v>77.528382000000008</v>
      </c>
      <c r="CZ197">
        <v>118.723788</v>
      </c>
      <c r="DA197">
        <v>38.919977000000003</v>
      </c>
      <c r="DB197">
        <v>13.251477</v>
      </c>
      <c r="DC197">
        <v>2.0448569999999999</v>
      </c>
      <c r="DD197">
        <v>7.1587500000000004</v>
      </c>
      <c r="DE197">
        <v>70.950383000000002</v>
      </c>
      <c r="DF197">
        <v>66.269992999999999</v>
      </c>
      <c r="DG197">
        <v>47.872519999999987</v>
      </c>
      <c r="DH197">
        <v>44.363881999999997</v>
      </c>
      <c r="DI197">
        <v>102.952804</v>
      </c>
      <c r="DJ197">
        <v>3.4473859999999998</v>
      </c>
      <c r="DK197">
        <v>32.508819000000003</v>
      </c>
      <c r="DL197">
        <v>15.854633</v>
      </c>
      <c r="DM197">
        <v>14.720687</v>
      </c>
      <c r="DN197">
        <v>115.065129</v>
      </c>
      <c r="DO197">
        <v>24.022179999999999</v>
      </c>
      <c r="DP197">
        <v>12.667655</v>
      </c>
      <c r="DQ197">
        <v>3.4565519999999998</v>
      </c>
      <c r="DR197">
        <v>31.739657999999999</v>
      </c>
      <c r="DS197">
        <v>30.318978000000001</v>
      </c>
      <c r="DT197">
        <v>4.5072420000000006</v>
      </c>
      <c r="DU197">
        <v>1.5039830000000001</v>
      </c>
      <c r="DV197"/>
      <c r="DW197"/>
      <c r="DX197"/>
      <c r="DY197"/>
      <c r="DZ197"/>
    </row>
    <row r="198">
      <c r="A198" t="s">
        <v>600</v>
      </c>
      <c r="B198">
        <v>2010</v>
      </c>
      <c r="C198" t="s">
        <v>606</v>
      </c>
      <c r="D198">
        <v>158</v>
      </c>
      <c r="E198" t="s">
        <v>62</v>
      </c>
      <c r="F198" t="s">
        <v>385</v>
      </c>
      <c r="G198" t="s">
        <v>198</v>
      </c>
      <c r="H198">
        <v>4.0672283181344877</v>
      </c>
      <c r="I198">
        <v>4.5827495481545029</v>
      </c>
      <c r="J198">
        <v>8.6648483257718762</v>
      </c>
      <c r="K198">
        <v>11.399318824324009</v>
      </c>
      <c r="L198">
        <v>10.88587538415254</v>
      </c>
      <c r="M198">
        <v>9.3284630446054031</v>
      </c>
      <c r="N198">
        <v>14.265040644342809</v>
      </c>
      <c r="O198">
        <v>11.71708431181581</v>
      </c>
      <c r="P198">
        <v>9.2216683876786991</v>
      </c>
      <c r="Q198">
        <v>6.4691303146755503</v>
      </c>
      <c r="R198">
        <v>3.574335449182632</v>
      </c>
      <c r="S198">
        <v>4.3416316487862687</v>
      </c>
      <c r="T198">
        <v>6.5358148946390626</v>
      </c>
      <c r="U198">
        <v>9.4245812611676723</v>
      </c>
      <c r="V198">
        <v>12.296399615353129</v>
      </c>
      <c r="W198" t="s">
        <v>147</v>
      </c>
      <c r="X198" t="s">
        <v>375</v>
      </c>
      <c r="Y198" t="s">
        <v>149</v>
      </c>
      <c r="Z198" t="s">
        <v>150</v>
      </c>
      <c r="AA198" t="s">
        <v>151</v>
      </c>
      <c r="AB198" t="s">
        <v>152</v>
      </c>
      <c r="AC198" t="s">
        <v>153</v>
      </c>
      <c r="AD198" t="s">
        <v>154</v>
      </c>
      <c r="AE198" t="s">
        <v>155</v>
      </c>
      <c r="AF198" t="s">
        <v>156</v>
      </c>
      <c r="AG198" t="s">
        <v>157</v>
      </c>
      <c r="AH198" t="s">
        <v>158</v>
      </c>
      <c r="AI198" t="s">
        <v>159</v>
      </c>
      <c r="AJ198" t="s">
        <v>160</v>
      </c>
      <c r="AK198" t="s">
        <v>277</v>
      </c>
      <c r="AL198" t="s">
        <v>278</v>
      </c>
      <c r="AM198" t="s">
        <v>161</v>
      </c>
      <c r="AN198" t="s">
        <v>162</v>
      </c>
      <c r="AO198" t="s">
        <v>163</v>
      </c>
      <c r="AP198" t="s">
        <v>164</v>
      </c>
      <c r="AQ198" t="s">
        <v>165</v>
      </c>
      <c r="AR198" t="s">
        <v>166</v>
      </c>
      <c r="AS198" t="s">
        <v>167</v>
      </c>
      <c r="AT198" t="s">
        <v>279</v>
      </c>
      <c r="AU198" t="s">
        <v>281</v>
      </c>
      <c r="AV198" t="s">
        <v>376</v>
      </c>
      <c r="AW198" t="s">
        <v>198</v>
      </c>
      <c r="AX198" t="s">
        <v>198</v>
      </c>
      <c r="AY198" t="s">
        <v>198</v>
      </c>
      <c r="AZ198" t="s">
        <v>198</v>
      </c>
      <c r="BA198" t="s">
        <v>198</v>
      </c>
      <c r="BB198">
        <v>7.6621026171806603</v>
      </c>
      <c r="BC198">
        <v>7.1003946012745329</v>
      </c>
      <c r="BD198">
        <v>2.2480789698360639</v>
      </c>
      <c r="BE198">
        <v>24.348618488107</v>
      </c>
      <c r="BF198">
        <v>4.0503342327900116</v>
      </c>
      <c r="BG198">
        <v>11.67719915621325</v>
      </c>
      <c r="BH198">
        <v>8.6768630501484161</v>
      </c>
      <c r="BI198">
        <v>31.026221790266739</v>
      </c>
      <c r="BJ198">
        <v>2.5596408689083008</v>
      </c>
      <c r="BK198">
        <v>0</v>
      </c>
      <c r="BL198">
        <v>9.5865719180131208</v>
      </c>
      <c r="BM198">
        <v>4.8848918932266336</v>
      </c>
      <c r="BN198">
        <v>23.341824603498459</v>
      </c>
      <c r="BO198">
        <v>0.45255256790619292</v>
      </c>
      <c r="BP198">
        <v>8.2134474225297947</v>
      </c>
      <c r="BQ198">
        <v>16.022304168769349</v>
      </c>
      <c r="BR198">
        <v>0.62268874657051099</v>
      </c>
      <c r="BS198">
        <v>3.014635482372082</v>
      </c>
      <c r="BT198">
        <v>14.73701691583994</v>
      </c>
      <c r="BU198">
        <v>2.2472605292851018</v>
      </c>
      <c r="BV198">
        <v>5.5955388217361479</v>
      </c>
      <c r="BW198">
        <v>3.7913675748178921</v>
      </c>
      <c r="BX198">
        <v>7.2678569267769948</v>
      </c>
      <c r="BY198">
        <v>36.762691255250829</v>
      </c>
      <c r="BZ198">
        <v>51.245374222207417</v>
      </c>
      <c r="CA198">
        <v>63.294588022587646</v>
      </c>
      <c r="CB198"/>
      <c r="CC198"/>
      <c r="CD198"/>
      <c r="CE198"/>
      <c r="CF198"/>
      <c r="CG198">
        <v>400.7461849999998</v>
      </c>
      <c r="CH198">
        <v>449.33094499999999</v>
      </c>
      <c r="CI198">
        <v>851.58216800000025</v>
      </c>
      <c r="CJ198">
        <v>1119.453048000001</v>
      </c>
      <c r="CK198">
        <v>1069.456836000001</v>
      </c>
      <c r="CL198">
        <v>211.57875799999991</v>
      </c>
      <c r="CM198">
        <v>323.96136299999989</v>
      </c>
      <c r="CN198">
        <v>265.32506799999999</v>
      </c>
      <c r="CO198">
        <v>208.58998299999999</v>
      </c>
      <c r="CP198">
        <v>147.38880800000021</v>
      </c>
      <c r="CQ198">
        <v>270.110771</v>
      </c>
      <c r="CR198">
        <v>327.83417999999989</v>
      </c>
      <c r="CS198">
        <v>494.42740300000003</v>
      </c>
      <c r="CT198">
        <v>712.50134300000013</v>
      </c>
      <c r="CU198">
        <v>928.85150499999997</v>
      </c>
      <c r="CV198">
        <v>149.725638</v>
      </c>
      <c r="CW198">
        <v>214.60477499999999</v>
      </c>
      <c r="CX198">
        <v>60.852581999999991</v>
      </c>
      <c r="CY198">
        <v>525.86350499999992</v>
      </c>
      <c r="CZ198">
        <v>118.82977099999999</v>
      </c>
      <c r="DA198">
        <v>264.72014100000001</v>
      </c>
      <c r="DB198">
        <v>162.35228699999999</v>
      </c>
      <c r="DC198">
        <v>286.71154799999999</v>
      </c>
      <c r="DD198">
        <v>31.551158000000001</v>
      </c>
      <c r="DE198">
        <v>0</v>
      </c>
      <c r="DF198">
        <v>290.19834700000013</v>
      </c>
      <c r="DG198">
        <v>118.654032</v>
      </c>
      <c r="DH198">
        <v>435.6600620000001</v>
      </c>
      <c r="DI198">
        <v>19.629728</v>
      </c>
      <c r="DJ198">
        <v>22.326720000000002</v>
      </c>
      <c r="DK198">
        <v>44.944723000000003</v>
      </c>
      <c r="DL198">
        <v>8.545145999999999</v>
      </c>
      <c r="DM198">
        <v>43.991447999999991</v>
      </c>
      <c r="DN198">
        <v>247.453495</v>
      </c>
      <c r="DO198">
        <v>92.218910999999991</v>
      </c>
      <c r="DP198">
        <v>92.634879999999995</v>
      </c>
      <c r="DQ198">
        <v>87.64944899999999</v>
      </c>
      <c r="DR198">
        <v>172.53556699999999</v>
      </c>
      <c r="DS198">
        <v>196.73451400000019</v>
      </c>
      <c r="DT198">
        <v>112.775981</v>
      </c>
      <c r="DU198">
        <v>89.404773999999961</v>
      </c>
      <c r="DV198"/>
      <c r="DW198"/>
      <c r="DX198"/>
      <c r="DY198"/>
      <c r="DZ198"/>
    </row>
    <row r="199">
      <c r="A199" t="s">
        <v>600</v>
      </c>
      <c r="B199">
        <v>2010</v>
      </c>
      <c r="C199" t="s">
        <v>606</v>
      </c>
      <c r="D199">
        <v>159</v>
      </c>
      <c r="E199" t="s">
        <v>62</v>
      </c>
      <c r="F199" t="s">
        <v>386</v>
      </c>
      <c r="G199" t="s">
        <v>198</v>
      </c>
      <c r="H199">
        <v>62.429220700969083</v>
      </c>
      <c r="I199">
        <v>70.640120438586507</v>
      </c>
      <c r="J199">
        <v>76.267547042292307</v>
      </c>
      <c r="K199">
        <v>71.662301394546773</v>
      </c>
      <c r="L199">
        <v>41.461487316882447</v>
      </c>
      <c r="M199">
        <v>76.491465806500997</v>
      </c>
      <c r="N199">
        <v>59.734533853601057</v>
      </c>
      <c r="O199">
        <v>52.852160428197337</v>
      </c>
      <c r="P199">
        <v>34.191066750134922</v>
      </c>
      <c r="Q199">
        <v>14.34305831994655</v>
      </c>
      <c r="R199">
        <v>58.711789631924937</v>
      </c>
      <c r="S199">
        <v>69.74382179798107</v>
      </c>
      <c r="T199">
        <v>72.864141331549462</v>
      </c>
      <c r="U199">
        <v>77.216033911120661</v>
      </c>
      <c r="V199">
        <v>69.400969393515737</v>
      </c>
      <c r="W199" t="s">
        <v>147</v>
      </c>
      <c r="X199" t="s">
        <v>375</v>
      </c>
      <c r="Y199" t="s">
        <v>149</v>
      </c>
      <c r="Z199" t="s">
        <v>150</v>
      </c>
      <c r="AA199" t="s">
        <v>151</v>
      </c>
      <c r="AB199" t="s">
        <v>152</v>
      </c>
      <c r="AC199" t="s">
        <v>153</v>
      </c>
      <c r="AD199" t="s">
        <v>154</v>
      </c>
      <c r="AE199" t="s">
        <v>155</v>
      </c>
      <c r="AF199" t="s">
        <v>156</v>
      </c>
      <c r="AG199" t="s">
        <v>157</v>
      </c>
      <c r="AH199" t="s">
        <v>158</v>
      </c>
      <c r="AI199" t="s">
        <v>159</v>
      </c>
      <c r="AJ199" t="s">
        <v>160</v>
      </c>
      <c r="AK199" t="s">
        <v>277</v>
      </c>
      <c r="AL199" t="s">
        <v>278</v>
      </c>
      <c r="AM199" t="s">
        <v>161</v>
      </c>
      <c r="AN199" t="s">
        <v>162</v>
      </c>
      <c r="AO199" t="s">
        <v>163</v>
      </c>
      <c r="AP199" t="s">
        <v>164</v>
      </c>
      <c r="AQ199" t="s">
        <v>165</v>
      </c>
      <c r="AR199" t="s">
        <v>166</v>
      </c>
      <c r="AS199" t="s">
        <v>167</v>
      </c>
      <c r="AT199" t="s">
        <v>279</v>
      </c>
      <c r="AU199" t="s">
        <v>281</v>
      </c>
      <c r="AV199" t="s">
        <v>376</v>
      </c>
      <c r="AW199" t="s">
        <v>198</v>
      </c>
      <c r="AX199" t="s">
        <v>198</v>
      </c>
      <c r="AY199" t="s">
        <v>198</v>
      </c>
      <c r="AZ199" t="s">
        <v>198</v>
      </c>
      <c r="BA199" t="s">
        <v>198</v>
      </c>
      <c r="BB199">
        <v>52.295153804585112</v>
      </c>
      <c r="BC199">
        <v>54.781786444578572</v>
      </c>
      <c r="BD199">
        <v>72.765887842674942</v>
      </c>
      <c r="BE199">
        <v>63.114389196315969</v>
      </c>
      <c r="BF199">
        <v>77.807830552951245</v>
      </c>
      <c r="BG199">
        <v>79.493451486928663</v>
      </c>
      <c r="BH199">
        <v>75.204259965382093</v>
      </c>
      <c r="BI199">
        <v>56.552109162824159</v>
      </c>
      <c r="BJ199">
        <v>64.156450473090132</v>
      </c>
      <c r="BK199">
        <v>47.518890428195483</v>
      </c>
      <c r="BL199">
        <v>64.801041226036332</v>
      </c>
      <c r="BM199">
        <v>77.58390581778805</v>
      </c>
      <c r="BN199">
        <v>56.162513369991821</v>
      </c>
      <c r="BO199">
        <v>62.832462861075363</v>
      </c>
      <c r="BP199">
        <v>22.45565814905143</v>
      </c>
      <c r="BQ199">
        <v>17.472257661200441</v>
      </c>
      <c r="BR199">
        <v>87.446220122580044</v>
      </c>
      <c r="BS199">
        <v>67.835088880740429</v>
      </c>
      <c r="BT199">
        <v>73.098070169599893</v>
      </c>
      <c r="BU199">
        <v>59.403613603292293</v>
      </c>
      <c r="BV199">
        <v>74.209829946549789</v>
      </c>
      <c r="BW199">
        <v>58.760760839886771</v>
      </c>
      <c r="BX199">
        <v>68.805359591034758</v>
      </c>
      <c r="BY199">
        <v>9.9655488622632387</v>
      </c>
      <c r="BZ199">
        <v>17.535555119553969</v>
      </c>
      <c r="CA199">
        <v>16.338810892425439</v>
      </c>
      <c r="CB199"/>
      <c r="CC199"/>
      <c r="CD199"/>
      <c r="CE199"/>
      <c r="CF199"/>
      <c r="CG199">
        <v>6151.184558999993</v>
      </c>
      <c r="CH199">
        <v>6926.1459169999962</v>
      </c>
      <c r="CI199">
        <v>7495.5822210000006</v>
      </c>
      <c r="CJ199">
        <v>7037.489078000006</v>
      </c>
      <c r="CK199">
        <v>4073.284828000003</v>
      </c>
      <c r="CL199">
        <v>1734.9020149999999</v>
      </c>
      <c r="CM199">
        <v>1356.5808529999999</v>
      </c>
      <c r="CN199">
        <v>1196.799706</v>
      </c>
      <c r="CO199">
        <v>773.38652099999979</v>
      </c>
      <c r="CP199">
        <v>326.78368899999998</v>
      </c>
      <c r="CQ199">
        <v>4436.8210510000026</v>
      </c>
      <c r="CR199">
        <v>5266.3170159999954</v>
      </c>
      <c r="CS199">
        <v>5512.0943219999926</v>
      </c>
      <c r="CT199">
        <v>5837.5567399999982</v>
      </c>
      <c r="CU199">
        <v>5242.4446899999957</v>
      </c>
      <c r="CV199">
        <v>1021.90295</v>
      </c>
      <c r="CW199">
        <v>1655.7436049999999</v>
      </c>
      <c r="CX199">
        <v>1969.6782079999971</v>
      </c>
      <c r="CY199">
        <v>1363.098031</v>
      </c>
      <c r="CZ199">
        <v>2282.7465969999989</v>
      </c>
      <c r="DA199">
        <v>1802.1031760000001</v>
      </c>
      <c r="DB199">
        <v>1407.1425959999999</v>
      </c>
      <c r="DC199">
        <v>522.59481899999992</v>
      </c>
      <c r="DD199">
        <v>790.8180909999993</v>
      </c>
      <c r="DE199">
        <v>947.62386599999968</v>
      </c>
      <c r="DF199">
        <v>1961.6141419999999</v>
      </c>
      <c r="DG199">
        <v>1884.5131980000019</v>
      </c>
      <c r="DH199">
        <v>1048.2369940000001</v>
      </c>
      <c r="DI199">
        <v>2725.3942259999999</v>
      </c>
      <c r="DJ199">
        <v>61.041504999999987</v>
      </c>
      <c r="DK199">
        <v>49.012037999999997</v>
      </c>
      <c r="DL199">
        <v>1200.022839999999</v>
      </c>
      <c r="DM199">
        <v>989.89207900000076</v>
      </c>
      <c r="DN199">
        <v>1227.4107469999999</v>
      </c>
      <c r="DO199">
        <v>2437.695356000002</v>
      </c>
      <c r="DP199">
        <v>1228.55348</v>
      </c>
      <c r="DQ199">
        <v>1358.440775999999</v>
      </c>
      <c r="DR199">
        <v>1633.4074609999991</v>
      </c>
      <c r="DS199">
        <v>53.330356000000002</v>
      </c>
      <c r="DT199">
        <v>38.590593999999989</v>
      </c>
      <c r="DU199">
        <v>23.078872</v>
      </c>
      <c r="DV199"/>
      <c r="DW199"/>
      <c r="DX199"/>
      <c r="DY199"/>
      <c r="DZ199"/>
    </row>
    <row r="200">
      <c r="A200" t="s">
        <v>600</v>
      </c>
      <c r="B200">
        <v>2010</v>
      </c>
      <c r="C200" t="s">
        <v>606</v>
      </c>
      <c r="D200">
        <v>160</v>
      </c>
      <c r="E200" t="s">
        <v>62</v>
      </c>
      <c r="F200" t="s">
        <v>349</v>
      </c>
      <c r="G200" t="s">
        <v>198</v>
      </c>
      <c r="H200">
        <v>33.204881205167453</v>
      </c>
      <c r="I200">
        <v>24.18067507772005</v>
      </c>
      <c r="J200">
        <v>13.56221371760045</v>
      </c>
      <c r="K200">
        <v>7.2018588702966779</v>
      </c>
      <c r="L200">
        <v>0.56233325489215025</v>
      </c>
      <c r="M200">
        <v>7.3071330619409256</v>
      </c>
      <c r="N200">
        <v>1.360906408352895</v>
      </c>
      <c r="O200">
        <v>0.85294911263528239</v>
      </c>
      <c r="P200">
        <v>0.245380750917021</v>
      </c>
      <c r="Q200">
        <v>0</v>
      </c>
      <c r="R200">
        <v>37.46376373618498</v>
      </c>
      <c r="S200">
        <v>25.440858635557479</v>
      </c>
      <c r="T200">
        <v>19.600622445975731</v>
      </c>
      <c r="U200">
        <v>11.77959248401195</v>
      </c>
      <c r="V200">
        <v>5.1762174329435613</v>
      </c>
      <c r="W200" t="s">
        <v>147</v>
      </c>
      <c r="X200" t="s">
        <v>375</v>
      </c>
      <c r="Y200" t="s">
        <v>149</v>
      </c>
      <c r="Z200" t="s">
        <v>150</v>
      </c>
      <c r="AA200" t="s">
        <v>151</v>
      </c>
      <c r="AB200" t="s">
        <v>152</v>
      </c>
      <c r="AC200" t="s">
        <v>153</v>
      </c>
      <c r="AD200" t="s">
        <v>154</v>
      </c>
      <c r="AE200" t="s">
        <v>155</v>
      </c>
      <c r="AF200" t="s">
        <v>156</v>
      </c>
      <c r="AG200" t="s">
        <v>157</v>
      </c>
      <c r="AH200" t="s">
        <v>158</v>
      </c>
      <c r="AI200" t="s">
        <v>159</v>
      </c>
      <c r="AJ200" t="s">
        <v>160</v>
      </c>
      <c r="AK200" t="s">
        <v>277</v>
      </c>
      <c r="AL200" t="s">
        <v>278</v>
      </c>
      <c r="AM200" t="s">
        <v>161</v>
      </c>
      <c r="AN200" t="s">
        <v>162</v>
      </c>
      <c r="AO200" t="s">
        <v>163</v>
      </c>
      <c r="AP200" t="s">
        <v>164</v>
      </c>
      <c r="AQ200" t="s">
        <v>165</v>
      </c>
      <c r="AR200" t="s">
        <v>166</v>
      </c>
      <c r="AS200" t="s">
        <v>167</v>
      </c>
      <c r="AT200" t="s">
        <v>279</v>
      </c>
      <c r="AU200" t="s">
        <v>281</v>
      </c>
      <c r="AV200" t="s">
        <v>376</v>
      </c>
      <c r="AW200" t="s">
        <v>198</v>
      </c>
      <c r="AX200" t="s">
        <v>198</v>
      </c>
      <c r="AY200" t="s">
        <v>198</v>
      </c>
      <c r="AZ200" t="s">
        <v>198</v>
      </c>
      <c r="BA200" t="s">
        <v>198</v>
      </c>
      <c r="BB200">
        <v>30.87029019793831</v>
      </c>
      <c r="BC200">
        <v>0.58064980687248813</v>
      </c>
      <c r="BD200">
        <v>19.437677217532219</v>
      </c>
      <c r="BE200">
        <v>1.284511636602093</v>
      </c>
      <c r="BF200">
        <v>12.344002331581789</v>
      </c>
      <c r="BG200">
        <v>2.6792017021677248</v>
      </c>
      <c r="BH200">
        <v>0.9023550714039742</v>
      </c>
      <c r="BI200">
        <v>10.559272866764969</v>
      </c>
      <c r="BJ200">
        <v>27.738626152082151</v>
      </c>
      <c r="BK200">
        <v>38.275237476130293</v>
      </c>
      <c r="BL200">
        <v>16.045045869310641</v>
      </c>
      <c r="BM200">
        <v>0.45660313957607651</v>
      </c>
      <c r="BN200">
        <v>14.320422204351621</v>
      </c>
      <c r="BO200">
        <v>19.892268204756991</v>
      </c>
      <c r="BP200">
        <v>59.175172803598848</v>
      </c>
      <c r="BQ200">
        <v>43.764946697035732</v>
      </c>
      <c r="BR200">
        <v>5.937547640431605</v>
      </c>
      <c r="BS200">
        <v>20.635949199646301</v>
      </c>
      <c r="BT200">
        <v>2.1760808368912259</v>
      </c>
      <c r="BU200">
        <v>29.252654363307201</v>
      </c>
      <c r="BV200">
        <v>15.0705653236703</v>
      </c>
      <c r="BW200">
        <v>34.925669840638292</v>
      </c>
      <c r="BX200">
        <v>11.37018344473961</v>
      </c>
      <c r="BY200">
        <v>0.28397700510825641</v>
      </c>
      <c r="BZ200">
        <v>22.254798390614329</v>
      </c>
      <c r="CA200">
        <v>9.4030367574806739</v>
      </c>
      <c r="CB200"/>
      <c r="CC200"/>
      <c r="CD200"/>
      <c r="CE200"/>
      <c r="CF200"/>
      <c r="CG200">
        <v>3271.6947329999989</v>
      </c>
      <c r="CH200">
        <v>2370.8748360000031</v>
      </c>
      <c r="CI200">
        <v>1332.895733000001</v>
      </c>
      <c r="CJ200">
        <v>707.24777400000039</v>
      </c>
      <c r="CK200">
        <v>55.245087999999988</v>
      </c>
      <c r="CL200">
        <v>165.73299700000001</v>
      </c>
      <c r="CM200">
        <v>30.906403000000001</v>
      </c>
      <c r="CN200">
        <v>19.314427999999999</v>
      </c>
      <c r="CO200">
        <v>5.5504020000000001</v>
      </c>
      <c r="CP200">
        <v>0</v>
      </c>
      <c r="CQ200">
        <v>2831.1181899999988</v>
      </c>
      <c r="CR200">
        <v>1921.025020999999</v>
      </c>
      <c r="CS200">
        <v>1482.7661140000009</v>
      </c>
      <c r="CT200">
        <v>890.54094099999963</v>
      </c>
      <c r="CU200">
        <v>391.00366799999989</v>
      </c>
      <c r="CV200">
        <v>603.23831799999994</v>
      </c>
      <c r="CW200">
        <v>17.549759999999999</v>
      </c>
      <c r="CX200">
        <v>526.15271199999984</v>
      </c>
      <c r="CY200">
        <v>27.741935000000002</v>
      </c>
      <c r="CZ200">
        <v>362.15158700000012</v>
      </c>
      <c r="DA200">
        <v>60.737051999999998</v>
      </c>
      <c r="DB200">
        <v>16.883914000000001</v>
      </c>
      <c r="DC200">
        <v>97.577639000000033</v>
      </c>
      <c r="DD200">
        <v>341.91741000000007</v>
      </c>
      <c r="DE200">
        <v>763.28652000000034</v>
      </c>
      <c r="DF200">
        <v>485.70498700000007</v>
      </c>
      <c r="DG200">
        <v>11.090890999999999</v>
      </c>
      <c r="DH200">
        <v>267.28142000000003</v>
      </c>
      <c r="DI200">
        <v>862.8385780000001</v>
      </c>
      <c r="DJ200">
        <v>160.8566350000001</v>
      </c>
      <c r="DK200">
        <v>122.766575</v>
      </c>
      <c r="DL200">
        <v>81.480855000000005</v>
      </c>
      <c r="DM200">
        <v>301.13268800000009</v>
      </c>
      <c r="DN200">
        <v>36.539200000000001</v>
      </c>
      <c r="DO200">
        <v>1200.416193</v>
      </c>
      <c r="DP200">
        <v>249.4951880000001</v>
      </c>
      <c r="DQ200">
        <v>807.41728599999999</v>
      </c>
      <c r="DR200">
        <v>269.92290400000002</v>
      </c>
      <c r="DS200">
        <v>1.519695</v>
      </c>
      <c r="DT200">
        <v>48.976258999999963</v>
      </c>
      <c r="DU200">
        <v>13.281962999999999</v>
      </c>
      <c r="DV200"/>
      <c r="DW200"/>
      <c r="DX200"/>
      <c r="DY200"/>
      <c r="DZ200"/>
    </row>
    <row r="201">
      <c r="A201" t="s">
        <v>600</v>
      </c>
      <c r="B201">
        <v>2010</v>
      </c>
      <c r="C201" t="s">
        <v>606</v>
      </c>
      <c r="D201">
        <v>161</v>
      </c>
      <c r="E201" t="s">
        <v>62</v>
      </c>
      <c r="F201" t="s">
        <v>387</v>
      </c>
      <c r="G201" t="s">
        <v>198</v>
      </c>
      <c r="H201">
        <v>0</v>
      </c>
      <c r="I201">
        <v>0</v>
      </c>
      <c r="J201">
        <v>0</v>
      </c>
      <c r="K201">
        <v>0.0688863813121426</v>
      </c>
      <c r="L201">
        <v>0</v>
      </c>
      <c r="M201">
        <v>0.074565579020747397</v>
      </c>
      <c r="N201">
        <v>0.22340938512071351</v>
      </c>
      <c r="O201">
        <v>0</v>
      </c>
      <c r="P201">
        <v>0</v>
      </c>
      <c r="Q201">
        <v>0</v>
      </c>
      <c r="R201">
        <v>0</v>
      </c>
      <c r="S201">
        <v>0</v>
      </c>
      <c r="T201">
        <v>0</v>
      </c>
      <c r="U201">
        <v>0</v>
      </c>
      <c r="V201">
        <v>0</v>
      </c>
      <c r="W201" t="s">
        <v>147</v>
      </c>
      <c r="X201" t="s">
        <v>375</v>
      </c>
      <c r="Y201" t="s">
        <v>149</v>
      </c>
      <c r="Z201" t="s">
        <v>150</v>
      </c>
      <c r="AA201" t="s">
        <v>151</v>
      </c>
      <c r="AB201" t="s">
        <v>152</v>
      </c>
      <c r="AC201" t="s">
        <v>153</v>
      </c>
      <c r="AD201" t="s">
        <v>154</v>
      </c>
      <c r="AE201" t="s">
        <v>155</v>
      </c>
      <c r="AF201" t="s">
        <v>156</v>
      </c>
      <c r="AG201" t="s">
        <v>157</v>
      </c>
      <c r="AH201" t="s">
        <v>158</v>
      </c>
      <c r="AI201" t="s">
        <v>159</v>
      </c>
      <c r="AJ201" t="s">
        <v>160</v>
      </c>
      <c r="AK201" t="s">
        <v>277</v>
      </c>
      <c r="AL201" t="s">
        <v>278</v>
      </c>
      <c r="AM201" t="s">
        <v>161</v>
      </c>
      <c r="AN201" t="s">
        <v>162</v>
      </c>
      <c r="AO201" t="s">
        <v>163</v>
      </c>
      <c r="AP201" t="s">
        <v>164</v>
      </c>
      <c r="AQ201" t="s">
        <v>165</v>
      </c>
      <c r="AR201" t="s">
        <v>166</v>
      </c>
      <c r="AS201" t="s">
        <v>167</v>
      </c>
      <c r="AT201" t="s">
        <v>279</v>
      </c>
      <c r="AU201" t="s">
        <v>281</v>
      </c>
      <c r="AV201" t="s">
        <v>376</v>
      </c>
      <c r="AW201" t="s">
        <v>198</v>
      </c>
      <c r="AX201" t="s">
        <v>198</v>
      </c>
      <c r="AY201" t="s">
        <v>198</v>
      </c>
      <c r="AZ201" t="s">
        <v>198</v>
      </c>
      <c r="BA201" t="s">
        <v>198</v>
      </c>
      <c r="BB201">
        <v>0</v>
      </c>
      <c r="BC201">
        <v>0</v>
      </c>
      <c r="BD201">
        <v>0</v>
      </c>
      <c r="BE201">
        <v>0</v>
      </c>
      <c r="BF201">
        <v>0</v>
      </c>
      <c r="BG201">
        <v>0</v>
      </c>
      <c r="BH201">
        <v>0</v>
      </c>
      <c r="BI201">
        <v>0</v>
      </c>
      <c r="BJ201">
        <v>0</v>
      </c>
      <c r="BK201">
        <v>0</v>
      </c>
      <c r="BL201">
        <v>0</v>
      </c>
      <c r="BM201">
        <v>0</v>
      </c>
      <c r="BN201">
        <v>0</v>
      </c>
      <c r="BO201">
        <v>0</v>
      </c>
      <c r="BP201">
        <v>0</v>
      </c>
      <c r="BQ201">
        <v>0</v>
      </c>
      <c r="BR201">
        <v>0</v>
      </c>
      <c r="BS201">
        <v>0</v>
      </c>
      <c r="BT201">
        <v>0</v>
      </c>
      <c r="BU201">
        <v>0.16485183606638251</v>
      </c>
      <c r="BV201">
        <v>0</v>
      </c>
      <c r="BW201">
        <v>0</v>
      </c>
      <c r="BX201">
        <v>0</v>
      </c>
      <c r="BY201">
        <v>0</v>
      </c>
      <c r="BZ201">
        <v>0</v>
      </c>
      <c r="CA201">
        <v>0</v>
      </c>
      <c r="CB201"/>
      <c r="CC201"/>
      <c r="CD201"/>
      <c r="CE201"/>
      <c r="CF201"/>
      <c r="CG201">
        <v>0</v>
      </c>
      <c r="CH201">
        <v>0</v>
      </c>
      <c r="CI201">
        <v>0</v>
      </c>
      <c r="CJ201">
        <v>6.7648840000000003</v>
      </c>
      <c r="CK201">
        <v>0</v>
      </c>
      <c r="CL201">
        <v>1.6912210000000001</v>
      </c>
      <c r="CM201">
        <v>5.0736629999999998</v>
      </c>
      <c r="CN201">
        <v>0</v>
      </c>
      <c r="CO201">
        <v>0</v>
      </c>
      <c r="CP201">
        <v>0</v>
      </c>
      <c r="CQ201">
        <v>0</v>
      </c>
      <c r="CR201">
        <v>0</v>
      </c>
      <c r="CS201">
        <v>0</v>
      </c>
      <c r="CT201">
        <v>0</v>
      </c>
      <c r="CU201">
        <v>0</v>
      </c>
      <c r="CV201">
        <v>0</v>
      </c>
      <c r="CW201">
        <v>0</v>
      </c>
      <c r="CX201">
        <v>0</v>
      </c>
      <c r="CY201">
        <v>0</v>
      </c>
      <c r="CZ201">
        <v>0</v>
      </c>
      <c r="DA201">
        <v>0</v>
      </c>
      <c r="DB201">
        <v>0</v>
      </c>
      <c r="DC201">
        <v>0</v>
      </c>
      <c r="DD201">
        <v>0</v>
      </c>
      <c r="DE201">
        <v>0</v>
      </c>
      <c r="DF201">
        <v>0</v>
      </c>
      <c r="DG201">
        <v>0</v>
      </c>
      <c r="DH201">
        <v>0</v>
      </c>
      <c r="DI201">
        <v>0</v>
      </c>
      <c r="DJ201">
        <v>0</v>
      </c>
      <c r="DK201">
        <v>0</v>
      </c>
      <c r="DL201">
        <v>0</v>
      </c>
      <c r="DM201">
        <v>0</v>
      </c>
      <c r="DN201">
        <v>0</v>
      </c>
      <c r="DO201">
        <v>6.7648840000000003</v>
      </c>
      <c r="DP201">
        <v>0</v>
      </c>
      <c r="DQ201">
        <v>0</v>
      </c>
      <c r="DR201">
        <v>0</v>
      </c>
      <c r="DS201">
        <v>0</v>
      </c>
      <c r="DT201">
        <v>0</v>
      </c>
      <c r="DU201">
        <v>0</v>
      </c>
      <c r="DV201"/>
      <c r="DW201"/>
      <c r="DX201"/>
      <c r="DY201"/>
      <c r="DZ201"/>
    </row>
    <row r="202">
      <c r="A202" t="s">
        <v>600</v>
      </c>
      <c r="B202">
        <v>2010</v>
      </c>
      <c r="C202" t="s">
        <v>606</v>
      </c>
      <c r="D202">
        <v>162</v>
      </c>
      <c r="E202" t="s">
        <v>62</v>
      </c>
      <c r="F202" t="s">
        <v>190</v>
      </c>
      <c r="G202" t="s">
        <v>198</v>
      </c>
      <c r="H202">
        <v>0.1076680739085846</v>
      </c>
      <c r="I202">
        <v>0.27022417113535419</v>
      </c>
      <c r="J202">
        <v>0.27092288009517451</v>
      </c>
      <c r="K202">
        <v>0.069707187057229503</v>
      </c>
      <c r="L202">
        <v>0</v>
      </c>
      <c r="M202">
        <v>0</v>
      </c>
      <c r="N202">
        <v>0</v>
      </c>
      <c r="O202">
        <v>0</v>
      </c>
      <c r="P202">
        <v>0</v>
      </c>
      <c r="Q202">
        <v>0</v>
      </c>
      <c r="R202">
        <v>0.14038192510972</v>
      </c>
      <c r="S202">
        <v>0.16014600024334161</v>
      </c>
      <c r="T202">
        <v>0.51883583860761251</v>
      </c>
      <c r="U202">
        <v>0.042643153803399503</v>
      </c>
      <c r="V202">
        <v>0.071501293376796296</v>
      </c>
      <c r="W202" t="s">
        <v>147</v>
      </c>
      <c r="X202" t="s">
        <v>375</v>
      </c>
      <c r="Y202" t="s">
        <v>149</v>
      </c>
      <c r="Z202" t="s">
        <v>150</v>
      </c>
      <c r="AA202" t="s">
        <v>151</v>
      </c>
      <c r="AB202" t="s">
        <v>152</v>
      </c>
      <c r="AC202" t="s">
        <v>153</v>
      </c>
      <c r="AD202" t="s">
        <v>154</v>
      </c>
      <c r="AE202" t="s">
        <v>155</v>
      </c>
      <c r="AF202" t="s">
        <v>156</v>
      </c>
      <c r="AG202" t="s">
        <v>157</v>
      </c>
      <c r="AH202" t="s">
        <v>158</v>
      </c>
      <c r="AI202" t="s">
        <v>159</v>
      </c>
      <c r="AJ202" t="s">
        <v>160</v>
      </c>
      <c r="AK202" t="s">
        <v>277</v>
      </c>
      <c r="AL202" t="s">
        <v>278</v>
      </c>
      <c r="AM202" t="s">
        <v>161</v>
      </c>
      <c r="AN202" t="s">
        <v>162</v>
      </c>
      <c r="AO202" t="s">
        <v>163</v>
      </c>
      <c r="AP202" t="s">
        <v>164</v>
      </c>
      <c r="AQ202" t="s">
        <v>165</v>
      </c>
      <c r="AR202" t="s">
        <v>166</v>
      </c>
      <c r="AS202" t="s">
        <v>167</v>
      </c>
      <c r="AT202" t="s">
        <v>279</v>
      </c>
      <c r="AU202" t="s">
        <v>281</v>
      </c>
      <c r="AV202" t="s">
        <v>376</v>
      </c>
      <c r="AW202" t="s">
        <v>198</v>
      </c>
      <c r="AX202" t="s">
        <v>198</v>
      </c>
      <c r="AY202" t="s">
        <v>198</v>
      </c>
      <c r="AZ202" t="s">
        <v>198</v>
      </c>
      <c r="BA202" t="s">
        <v>198</v>
      </c>
      <c r="BB202">
        <v>0</v>
      </c>
      <c r="BC202">
        <v>0</v>
      </c>
      <c r="BD202">
        <v>0.62076335861325638</v>
      </c>
      <c r="BE202">
        <v>0</v>
      </c>
      <c r="BF202">
        <v>0.3489333365274781</v>
      </c>
      <c r="BG202">
        <v>0</v>
      </c>
      <c r="BH202">
        <v>0.37302952218015012</v>
      </c>
      <c r="BI202">
        <v>0</v>
      </c>
      <c r="BJ202">
        <v>0</v>
      </c>
      <c r="BK202">
        <v>0</v>
      </c>
      <c r="BL202">
        <v>0</v>
      </c>
      <c r="BM202">
        <v>0</v>
      </c>
      <c r="BN202">
        <v>0</v>
      </c>
      <c r="BO202">
        <v>0</v>
      </c>
      <c r="BP202">
        <v>0.27334233771742172</v>
      </c>
      <c r="BQ202">
        <v>0</v>
      </c>
      <c r="BR202">
        <v>0</v>
      </c>
      <c r="BS202">
        <v>0.578063949773163</v>
      </c>
      <c r="BT202">
        <v>0</v>
      </c>
      <c r="BU202">
        <v>0</v>
      </c>
      <c r="BV202">
        <v>0.43389254130060267</v>
      </c>
      <c r="BW202">
        <v>0</v>
      </c>
      <c r="BX202">
        <v>0.59593556086607902</v>
      </c>
      <c r="BY202">
        <v>0</v>
      </c>
      <c r="BZ202">
        <v>2.6220649651826662</v>
      </c>
      <c r="CA202">
        <v>0.1954466492423752</v>
      </c>
      <c r="CB202"/>
      <c r="CC202"/>
      <c r="CD202"/>
      <c r="CE202"/>
      <c r="CF202"/>
      <c r="CG202">
        <v>10.608593000000001</v>
      </c>
      <c r="CH202">
        <v>26.495028999999999</v>
      </c>
      <c r="CI202">
        <v>26.626328000000001</v>
      </c>
      <c r="CJ202">
        <v>6.845489999999999</v>
      </c>
      <c r="CK202">
        <v>0</v>
      </c>
      <c r="CL202">
        <v>0</v>
      </c>
      <c r="CM202">
        <v>0</v>
      </c>
      <c r="CN202">
        <v>0</v>
      </c>
      <c r="CO202">
        <v>0</v>
      </c>
      <c r="CP202">
        <v>0</v>
      </c>
      <c r="CQ202">
        <v>10.608593000000001</v>
      </c>
      <c r="CR202">
        <v>12.092535</v>
      </c>
      <c r="CS202">
        <v>39.249375999999998</v>
      </c>
      <c r="CT202">
        <v>3.2238359999999999</v>
      </c>
      <c r="CU202">
        <v>5.4010999999999996</v>
      </c>
      <c r="CV202">
        <v>0</v>
      </c>
      <c r="CW202">
        <v>0</v>
      </c>
      <c r="CX202">
        <v>16.803259000000001</v>
      </c>
      <c r="CY202">
        <v>0</v>
      </c>
      <c r="CZ202">
        <v>10.237098</v>
      </c>
      <c r="DA202">
        <v>0</v>
      </c>
      <c r="DB202">
        <v>6.9797339999999997</v>
      </c>
      <c r="DC202">
        <v>0</v>
      </c>
      <c r="DD202">
        <v>0</v>
      </c>
      <c r="DE202">
        <v>0</v>
      </c>
      <c r="DF202">
        <v>0</v>
      </c>
      <c r="DG202">
        <v>0</v>
      </c>
      <c r="DH202">
        <v>0</v>
      </c>
      <c r="DI202">
        <v>0</v>
      </c>
      <c r="DJ202">
        <v>0.74302999999999997</v>
      </c>
      <c r="DK202">
        <v>0</v>
      </c>
      <c r="DL202">
        <v>0</v>
      </c>
      <c r="DM202">
        <v>8.4354709999999997</v>
      </c>
      <c r="DN202">
        <v>0</v>
      </c>
      <c r="DO202">
        <v>0</v>
      </c>
      <c r="DP202">
        <v>7.1831480000000001</v>
      </c>
      <c r="DQ202">
        <v>0</v>
      </c>
      <c r="DR202">
        <v>14.147235</v>
      </c>
      <c r="DS202">
        <v>0</v>
      </c>
      <c r="DT202">
        <v>5.7703929999999994</v>
      </c>
      <c r="DU202">
        <v>0.27607199999999998</v>
      </c>
      <c r="DV202"/>
      <c r="DW202"/>
      <c r="DX202"/>
      <c r="DY202"/>
      <c r="DZ202"/>
    </row>
    <row r="203">
      <c r="A203" t="s">
        <v>600</v>
      </c>
      <c r="B203">
        <v>2012</v>
      </c>
      <c r="C203" t="s">
        <v>607</v>
      </c>
      <c r="D203">
        <v>16</v>
      </c>
      <c r="E203" t="s">
        <v>13</v>
      </c>
      <c r="F203" t="s">
        <v>14</v>
      </c>
      <c r="G203" t="s">
        <v>614</v>
      </c>
      <c r="H203">
        <v>32.205260897198329</v>
      </c>
      <c r="I203">
        <v>41.044035410863927</v>
      </c>
      <c r="J203">
        <v>50.638280891936397</v>
      </c>
      <c r="K203">
        <v>68.193926839295756</v>
      </c>
      <c r="L203">
        <v>90.156105706268292</v>
      </c>
      <c r="M203">
        <v>79.812837410086217</v>
      </c>
      <c r="N203">
        <v>89.727017412504921</v>
      </c>
      <c r="O203">
        <v>94.749944095412516</v>
      </c>
      <c r="P203">
        <v>93.720257667334565</v>
      </c>
      <c r="Q203">
        <v>97.550527224834894</v>
      </c>
      <c r="R203">
        <v>29.433248858278329</v>
      </c>
      <c r="S203">
        <v>38.923992715904703</v>
      </c>
      <c r="T203">
        <v>44.658119375353543</v>
      </c>
      <c r="U203">
        <v>52.29792099890399</v>
      </c>
      <c r="V203">
        <v>68.545165738179776</v>
      </c>
      <c r="W203" t="s">
        <v>147</v>
      </c>
      <c r="X203" t="s">
        <v>148</v>
      </c>
      <c r="Y203" t="s">
        <v>149</v>
      </c>
      <c r="Z203" t="s">
        <v>430</v>
      </c>
      <c r="AA203" t="s">
        <v>150</v>
      </c>
      <c r="AB203" t="s">
        <v>151</v>
      </c>
      <c r="AC203" t="s">
        <v>431</v>
      </c>
      <c r="AD203" t="s">
        <v>432</v>
      </c>
      <c r="AE203" t="s">
        <v>433</v>
      </c>
      <c r="AF203" t="s">
        <v>152</v>
      </c>
      <c r="AG203" t="s">
        <v>153</v>
      </c>
      <c r="AH203" t="s">
        <v>434</v>
      </c>
      <c r="AI203" t="s">
        <v>435</v>
      </c>
      <c r="AJ203" t="s">
        <v>154</v>
      </c>
      <c r="AK203" t="s">
        <v>155</v>
      </c>
      <c r="AL203" t="s">
        <v>156</v>
      </c>
      <c r="AM203" t="s">
        <v>157</v>
      </c>
      <c r="AN203" t="s">
        <v>436</v>
      </c>
      <c r="AO203" t="s">
        <v>158</v>
      </c>
      <c r="AP203" t="s">
        <v>159</v>
      </c>
      <c r="AQ203" t="s">
        <v>160</v>
      </c>
      <c r="AR203" t="s">
        <v>437</v>
      </c>
      <c r="AS203" t="s">
        <v>161</v>
      </c>
      <c r="AT203" t="s">
        <v>162</v>
      </c>
      <c r="AU203" t="s">
        <v>163</v>
      </c>
      <c r="AV203" t="s">
        <v>164</v>
      </c>
      <c r="AW203" t="s">
        <v>438</v>
      </c>
      <c r="AX203" t="s">
        <v>165</v>
      </c>
      <c r="AY203" t="s">
        <v>166</v>
      </c>
      <c r="AZ203" t="s">
        <v>167</v>
      </c>
      <c r="BA203" t="s">
        <v>198</v>
      </c>
      <c r="BB203">
        <v>69.267060427815906</v>
      </c>
      <c r="BC203">
        <v>95.578285029656499</v>
      </c>
      <c r="BD203">
        <v>46.404311691608491</v>
      </c>
      <c r="BE203">
        <v>34.71891541587339</v>
      </c>
      <c r="BF203">
        <v>23.823662567513459</v>
      </c>
      <c r="BG203">
        <v>44.890469272594601</v>
      </c>
      <c r="BH203">
        <v>97.587717521084244</v>
      </c>
      <c r="BI203">
        <v>92.176604161396426</v>
      </c>
      <c r="BJ203">
        <v>42.082438858838643</v>
      </c>
      <c r="BK203">
        <v>77.412344367199978</v>
      </c>
      <c r="BL203">
        <v>88.118513640321908</v>
      </c>
      <c r="BM203">
        <v>95.938261636682881</v>
      </c>
      <c r="BN203">
        <v>97.664825274725231</v>
      </c>
      <c r="BO203">
        <v>45.215582856196448</v>
      </c>
      <c r="BP203">
        <v>47.268025208449501</v>
      </c>
      <c r="BQ203">
        <v>34.764038504518673</v>
      </c>
      <c r="BR203">
        <v>65.066165346355604</v>
      </c>
      <c r="BS203">
        <v>99.618826519892735</v>
      </c>
      <c r="BT203">
        <v>62.854667960344948</v>
      </c>
      <c r="BU203">
        <v>60.511501960847838</v>
      </c>
      <c r="BV203">
        <v>68.347508393558812</v>
      </c>
      <c r="BW203">
        <v>49.466513675691807</v>
      </c>
      <c r="BX203">
        <v>59.5372152353046</v>
      </c>
      <c r="BY203">
        <v>40.299763802650851</v>
      </c>
      <c r="BZ203">
        <v>61.010725245205883</v>
      </c>
      <c r="CA203">
        <v>29.346965696487661</v>
      </c>
      <c r="CB203">
        <v>54.329058583043043</v>
      </c>
      <c r="CC203">
        <v>27.87728109718649</v>
      </c>
      <c r="CD203">
        <v>32.496200773014444</v>
      </c>
      <c r="CE203">
        <v>46.707145986818517</v>
      </c>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row>
    <row r="204">
      <c r="A204" t="s">
        <v>600</v>
      </c>
      <c r="B204">
        <v>2012</v>
      </c>
      <c r="C204" t="s">
        <v>607</v>
      </c>
      <c r="D204">
        <v>17</v>
      </c>
      <c r="E204" t="s">
        <v>13</v>
      </c>
      <c r="F204" t="s">
        <v>51</v>
      </c>
      <c r="G204" t="s">
        <v>198</v>
      </c>
      <c r="H204">
        <v>67.794739102801529</v>
      </c>
      <c r="I204">
        <v>58.955964589135952</v>
      </c>
      <c r="J204">
        <v>49.361719108063298</v>
      </c>
      <c r="K204">
        <v>31.806073160704081</v>
      </c>
      <c r="L204">
        <v>9.8438942937316494</v>
      </c>
      <c r="M204">
        <v>20.187162589913662</v>
      </c>
      <c r="N204">
        <v>10.27298258749507</v>
      </c>
      <c r="O204">
        <v>5.2500559045874651</v>
      </c>
      <c r="P204">
        <v>6.2797423326654558</v>
      </c>
      <c r="Q204">
        <v>2.44947277516513</v>
      </c>
      <c r="R204">
        <v>70.56675114172161</v>
      </c>
      <c r="S204">
        <v>61.076007284095454</v>
      </c>
      <c r="T204">
        <v>55.341880624646492</v>
      </c>
      <c r="U204">
        <v>47.70207900109601</v>
      </c>
      <c r="V204">
        <v>31.454834261820199</v>
      </c>
      <c r="W204" t="s">
        <v>147</v>
      </c>
      <c r="X204" t="s">
        <v>148</v>
      </c>
      <c r="Y204" t="s">
        <v>149</v>
      </c>
      <c r="Z204" t="s">
        <v>430</v>
      </c>
      <c r="AA204" t="s">
        <v>150</v>
      </c>
      <c r="AB204" t="s">
        <v>151</v>
      </c>
      <c r="AC204" t="s">
        <v>431</v>
      </c>
      <c r="AD204" t="s">
        <v>432</v>
      </c>
      <c r="AE204" t="s">
        <v>433</v>
      </c>
      <c r="AF204" t="s">
        <v>152</v>
      </c>
      <c r="AG204" t="s">
        <v>153</v>
      </c>
      <c r="AH204" t="s">
        <v>434</v>
      </c>
      <c r="AI204" t="s">
        <v>435</v>
      </c>
      <c r="AJ204" t="s">
        <v>154</v>
      </c>
      <c r="AK204" t="s">
        <v>155</v>
      </c>
      <c r="AL204" t="s">
        <v>156</v>
      </c>
      <c r="AM204" t="s">
        <v>157</v>
      </c>
      <c r="AN204" t="s">
        <v>436</v>
      </c>
      <c r="AO204" t="s">
        <v>158</v>
      </c>
      <c r="AP204" t="s">
        <v>159</v>
      </c>
      <c r="AQ204" t="s">
        <v>160</v>
      </c>
      <c r="AR204" t="s">
        <v>437</v>
      </c>
      <c r="AS204" t="s">
        <v>161</v>
      </c>
      <c r="AT204" t="s">
        <v>162</v>
      </c>
      <c r="AU204" t="s">
        <v>163</v>
      </c>
      <c r="AV204" t="s">
        <v>164</v>
      </c>
      <c r="AW204" t="s">
        <v>438</v>
      </c>
      <c r="AX204" t="s">
        <v>165</v>
      </c>
      <c r="AY204" t="s">
        <v>166</v>
      </c>
      <c r="AZ204" t="s">
        <v>167</v>
      </c>
      <c r="BA204" t="s">
        <v>198</v>
      </c>
      <c r="BB204">
        <v>30.732939572184101</v>
      </c>
      <c r="BC204">
        <v>4.4217149703435359</v>
      </c>
      <c r="BD204">
        <v>53.595688308391502</v>
      </c>
      <c r="BE204">
        <v>65.281084584126617</v>
      </c>
      <c r="BF204">
        <v>76.176337432486534</v>
      </c>
      <c r="BG204">
        <v>55.109530727405399</v>
      </c>
      <c r="BH204">
        <v>2.412282478915778</v>
      </c>
      <c r="BI204">
        <v>7.8233958386035267</v>
      </c>
      <c r="BJ204">
        <v>57.917561141161357</v>
      </c>
      <c r="BK204">
        <v>22.587655632800011</v>
      </c>
      <c r="BL204">
        <v>11.88148635967816</v>
      </c>
      <c r="BM204">
        <v>4.0617383633171018</v>
      </c>
      <c r="BN204">
        <v>2.3351747252747761</v>
      </c>
      <c r="BO204">
        <v>54.784417143803587</v>
      </c>
      <c r="BP204">
        <v>52.731974791550719</v>
      </c>
      <c r="BQ204">
        <v>65.23596149548132</v>
      </c>
      <c r="BR204">
        <v>34.933834653644141</v>
      </c>
      <c r="BS204">
        <v>0.38117348010726898</v>
      </c>
      <c r="BT204">
        <v>37.145332039655187</v>
      </c>
      <c r="BU204">
        <v>39.488498039152027</v>
      </c>
      <c r="BV204">
        <v>31.652491606441089</v>
      </c>
      <c r="BW204">
        <v>50.533486324308321</v>
      </c>
      <c r="BX204">
        <v>40.462784764695357</v>
      </c>
      <c r="BY204">
        <v>59.700236197349128</v>
      </c>
      <c r="BZ204">
        <v>38.989274754794053</v>
      </c>
      <c r="CA204">
        <v>70.6530343035123</v>
      </c>
      <c r="CB204">
        <v>45.670941416957042</v>
      </c>
      <c r="CC204">
        <v>72.122718902813517</v>
      </c>
      <c r="CD204">
        <v>67.503799226985649</v>
      </c>
      <c r="CE204">
        <v>53.292854013181433</v>
      </c>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row>
    <row r="205">
      <c r="A205" t="s">
        <v>600</v>
      </c>
      <c r="B205">
        <v>2012</v>
      </c>
      <c r="C205" t="s">
        <v>607</v>
      </c>
      <c r="D205">
        <v>18</v>
      </c>
      <c r="E205" t="s">
        <v>60</v>
      </c>
      <c r="F205" t="s">
        <v>15</v>
      </c>
      <c r="G205" t="s">
        <v>615</v>
      </c>
      <c r="H205">
        <v>21.706345844711681</v>
      </c>
      <c r="I205">
        <v>29.67483760205462</v>
      </c>
      <c r="J205">
        <v>38.434455196979727</v>
      </c>
      <c r="K205">
        <v>58.237613520758579</v>
      </c>
      <c r="L205">
        <v>84.83689546959846</v>
      </c>
      <c r="M205">
        <v>71.272863807206988</v>
      </c>
      <c r="N205">
        <v>83.08721812397954</v>
      </c>
      <c r="O205">
        <v>90.486196611118956</v>
      </c>
      <c r="P205">
        <v>89.409125814637179</v>
      </c>
      <c r="Q205">
        <v>96.477471425361713</v>
      </c>
      <c r="R205">
        <v>18.748979522723289</v>
      </c>
      <c r="S205">
        <v>28.49236266804224</v>
      </c>
      <c r="T205">
        <v>31.975213472753129</v>
      </c>
      <c r="U205">
        <v>40.74008045814621</v>
      </c>
      <c r="V205">
        <v>57.783574717285553</v>
      </c>
      <c r="W205" t="s">
        <v>147</v>
      </c>
      <c r="X205" t="s">
        <v>148</v>
      </c>
      <c r="Y205" t="s">
        <v>149</v>
      </c>
      <c r="Z205" t="s">
        <v>430</v>
      </c>
      <c r="AA205" t="s">
        <v>150</v>
      </c>
      <c r="AB205" t="s">
        <v>151</v>
      </c>
      <c r="AC205" t="s">
        <v>431</v>
      </c>
      <c r="AD205" t="s">
        <v>432</v>
      </c>
      <c r="AE205" t="s">
        <v>433</v>
      </c>
      <c r="AF205" t="s">
        <v>152</v>
      </c>
      <c r="AG205" t="s">
        <v>153</v>
      </c>
      <c r="AH205" t="s">
        <v>434</v>
      </c>
      <c r="AI205" t="s">
        <v>435</v>
      </c>
      <c r="AJ205" t="s">
        <v>154</v>
      </c>
      <c r="AK205" t="s">
        <v>155</v>
      </c>
      <c r="AL205" t="s">
        <v>156</v>
      </c>
      <c r="AM205" t="s">
        <v>157</v>
      </c>
      <c r="AN205" t="s">
        <v>436</v>
      </c>
      <c r="AO205" t="s">
        <v>158</v>
      </c>
      <c r="AP205" t="s">
        <v>159</v>
      </c>
      <c r="AQ205" t="s">
        <v>160</v>
      </c>
      <c r="AR205" t="s">
        <v>437</v>
      </c>
      <c r="AS205" t="s">
        <v>161</v>
      </c>
      <c r="AT205" t="s">
        <v>162</v>
      </c>
      <c r="AU205" t="s">
        <v>163</v>
      </c>
      <c r="AV205" t="s">
        <v>164</v>
      </c>
      <c r="AW205" t="s">
        <v>438</v>
      </c>
      <c r="AX205" t="s">
        <v>165</v>
      </c>
      <c r="AY205" t="s">
        <v>166</v>
      </c>
      <c r="AZ205" t="s">
        <v>167</v>
      </c>
      <c r="BA205" t="s">
        <v>198</v>
      </c>
      <c r="BB205">
        <v>54.651710677546752</v>
      </c>
      <c r="BC205">
        <v>94.526923894330281</v>
      </c>
      <c r="BD205">
        <v>27.3321395863574</v>
      </c>
      <c r="BE205">
        <v>27.601537755619351</v>
      </c>
      <c r="BF205">
        <v>22.656303101705291</v>
      </c>
      <c r="BG205">
        <v>29.493038312094651</v>
      </c>
      <c r="BH205">
        <v>87.341007181370401</v>
      </c>
      <c r="BI205">
        <v>90.978308307298263</v>
      </c>
      <c r="BJ205">
        <v>32.024735971576199</v>
      </c>
      <c r="BK205">
        <v>61.85246314939279</v>
      </c>
      <c r="BL205">
        <v>80.716558494534866</v>
      </c>
      <c r="BM205">
        <v>91.525101601395477</v>
      </c>
      <c r="BN205">
        <v>96.395182546153805</v>
      </c>
      <c r="BO205">
        <v>29.480560022240081</v>
      </c>
      <c r="BP205">
        <v>33.040349620706202</v>
      </c>
      <c r="BQ205">
        <v>24.30006291465855</v>
      </c>
      <c r="BR205">
        <v>55.826769867173113</v>
      </c>
      <c r="BS205">
        <v>91.051607439181964</v>
      </c>
      <c r="BT205">
        <v>51.603682395443201</v>
      </c>
      <c r="BU205">
        <v>50.829661647112189</v>
      </c>
      <c r="BV205">
        <v>58.915552235247702</v>
      </c>
      <c r="BW205">
        <v>47.388920101312763</v>
      </c>
      <c r="BX205">
        <v>56.91757776495119</v>
      </c>
      <c r="BY205">
        <v>31.353216238462359</v>
      </c>
      <c r="BZ205">
        <v>55.702792148872959</v>
      </c>
      <c r="CA205">
        <v>20.718957781720292</v>
      </c>
      <c r="CB205">
        <v>32.543106091242777</v>
      </c>
      <c r="CC205">
        <v>20.322537919848951</v>
      </c>
      <c r="CD205">
        <v>25.607006209135371</v>
      </c>
      <c r="CE205">
        <v>36.384866723731633</v>
      </c>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row>
    <row r="206">
      <c r="A206" t="s">
        <v>600</v>
      </c>
      <c r="B206">
        <v>2012</v>
      </c>
      <c r="C206" t="s">
        <v>607</v>
      </c>
      <c r="D206">
        <v>19</v>
      </c>
      <c r="E206" t="s">
        <v>60</v>
      </c>
      <c r="F206" t="s">
        <v>16</v>
      </c>
      <c r="G206" t="s">
        <v>616</v>
      </c>
      <c r="H206">
        <v>10.498915052486661</v>
      </c>
      <c r="I206">
        <v>11.369197808809311</v>
      </c>
      <c r="J206">
        <v>12.20382569495667</v>
      </c>
      <c r="K206">
        <v>9.9563133185371804</v>
      </c>
      <c r="L206">
        <v>5.3192102366698304</v>
      </c>
      <c r="M206">
        <v>8.5399736028792237</v>
      </c>
      <c r="N206">
        <v>6.6397992885253636</v>
      </c>
      <c r="O206">
        <v>4.263747484293563</v>
      </c>
      <c r="P206">
        <v>4.3111318526973896</v>
      </c>
      <c r="Q206">
        <v>1.073055799473184</v>
      </c>
      <c r="R206">
        <v>10.68426933555503</v>
      </c>
      <c r="S206">
        <v>10.431630047862461</v>
      </c>
      <c r="T206">
        <v>12.6829059026004</v>
      </c>
      <c r="U206">
        <v>11.55784054075778</v>
      </c>
      <c r="V206">
        <v>10.761591020894221</v>
      </c>
      <c r="W206" t="s">
        <v>147</v>
      </c>
      <c r="X206" t="s">
        <v>148</v>
      </c>
      <c r="Y206" t="s">
        <v>149</v>
      </c>
      <c r="Z206" t="s">
        <v>430</v>
      </c>
      <c r="AA206" t="s">
        <v>150</v>
      </c>
      <c r="AB206" t="s">
        <v>151</v>
      </c>
      <c r="AC206" t="s">
        <v>431</v>
      </c>
      <c r="AD206" t="s">
        <v>432</v>
      </c>
      <c r="AE206" t="s">
        <v>433</v>
      </c>
      <c r="AF206" t="s">
        <v>152</v>
      </c>
      <c r="AG206" t="s">
        <v>153</v>
      </c>
      <c r="AH206" t="s">
        <v>434</v>
      </c>
      <c r="AI206" t="s">
        <v>435</v>
      </c>
      <c r="AJ206" t="s">
        <v>154</v>
      </c>
      <c r="AK206" t="s">
        <v>155</v>
      </c>
      <c r="AL206" t="s">
        <v>156</v>
      </c>
      <c r="AM206" t="s">
        <v>157</v>
      </c>
      <c r="AN206" t="s">
        <v>436</v>
      </c>
      <c r="AO206" t="s">
        <v>158</v>
      </c>
      <c r="AP206" t="s">
        <v>159</v>
      </c>
      <c r="AQ206" t="s">
        <v>160</v>
      </c>
      <c r="AR206" t="s">
        <v>437</v>
      </c>
      <c r="AS206" t="s">
        <v>161</v>
      </c>
      <c r="AT206" t="s">
        <v>162</v>
      </c>
      <c r="AU206" t="s">
        <v>163</v>
      </c>
      <c r="AV206" t="s">
        <v>164</v>
      </c>
      <c r="AW206" t="s">
        <v>438</v>
      </c>
      <c r="AX206" t="s">
        <v>165</v>
      </c>
      <c r="AY206" t="s">
        <v>166</v>
      </c>
      <c r="AZ206" t="s">
        <v>167</v>
      </c>
      <c r="BA206" t="s">
        <v>198</v>
      </c>
      <c r="BB206">
        <v>14.615349750269161</v>
      </c>
      <c r="BC206">
        <v>1.051361135326222</v>
      </c>
      <c r="BD206">
        <v>19.072172105251092</v>
      </c>
      <c r="BE206">
        <v>7.1173776602540464</v>
      </c>
      <c r="BF206">
        <v>1.167359465808159</v>
      </c>
      <c r="BG206">
        <v>15.39743096049995</v>
      </c>
      <c r="BH206">
        <v>10.246710339713839</v>
      </c>
      <c r="BI206">
        <v>1.198295854098153</v>
      </c>
      <c r="BJ206">
        <v>10.05770288726243</v>
      </c>
      <c r="BK206">
        <v>15.559881217807201</v>
      </c>
      <c r="BL206">
        <v>7.4019551457870412</v>
      </c>
      <c r="BM206">
        <v>4.4131600352874134</v>
      </c>
      <c r="BN206">
        <v>1.269642728571428</v>
      </c>
      <c r="BO206">
        <v>15.735022833956361</v>
      </c>
      <c r="BP206">
        <v>14.227675587743301</v>
      </c>
      <c r="BQ206">
        <v>10.463975589860119</v>
      </c>
      <c r="BR206">
        <v>9.2393954791824964</v>
      </c>
      <c r="BS206">
        <v>8.5672190807107746</v>
      </c>
      <c r="BT206">
        <v>11.25098556490174</v>
      </c>
      <c r="BU206">
        <v>9.6818403137356555</v>
      </c>
      <c r="BV206">
        <v>9.4319561583111167</v>
      </c>
      <c r="BW206">
        <v>2.077593574379057</v>
      </c>
      <c r="BX206">
        <v>2.619637470353402</v>
      </c>
      <c r="BY206">
        <v>8.9465475641884886</v>
      </c>
      <c r="BZ206">
        <v>5.3079330963329108</v>
      </c>
      <c r="CA206">
        <v>8.6280079147673732</v>
      </c>
      <c r="CB206">
        <v>21.785952491800259</v>
      </c>
      <c r="CC206">
        <v>7.5547431773375386</v>
      </c>
      <c r="CD206">
        <v>6.8891945638790606</v>
      </c>
      <c r="CE206">
        <v>10.322279263086889</v>
      </c>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row>
    <row r="207">
      <c r="A207" t="s">
        <v>600</v>
      </c>
      <c r="B207">
        <v>2012</v>
      </c>
      <c r="C207" t="s">
        <v>607</v>
      </c>
      <c r="D207">
        <v>20</v>
      </c>
      <c r="E207" t="s">
        <v>60</v>
      </c>
      <c r="F207" t="s">
        <v>22</v>
      </c>
      <c r="G207" t="s">
        <v>617</v>
      </c>
      <c r="H207">
        <v>39.50014349728599</v>
      </c>
      <c r="I207">
        <v>37.260389550732313</v>
      </c>
      <c r="J207">
        <v>30.67941569223624</v>
      </c>
      <c r="K207">
        <v>22.322712934882841</v>
      </c>
      <c r="L207">
        <v>6.9022197218473593</v>
      </c>
      <c r="M207">
        <v>14.45053908138903</v>
      </c>
      <c r="N207">
        <v>7.2872738836509692</v>
      </c>
      <c r="O207">
        <v>3.042202693646078</v>
      </c>
      <c r="P207">
        <v>3.633640041749882</v>
      </c>
      <c r="Q207">
        <v>2.4494727751651029</v>
      </c>
      <c r="R207">
        <v>41.139923624978422</v>
      </c>
      <c r="S207">
        <v>38.715905633501833</v>
      </c>
      <c r="T207">
        <v>32.713633215064377</v>
      </c>
      <c r="U207">
        <v>30.85981348560664</v>
      </c>
      <c r="V207">
        <v>22.776057976604779</v>
      </c>
      <c r="W207" t="s">
        <v>147</v>
      </c>
      <c r="X207" t="s">
        <v>148</v>
      </c>
      <c r="Y207" t="s">
        <v>149</v>
      </c>
      <c r="Z207" t="s">
        <v>430</v>
      </c>
      <c r="AA207" t="s">
        <v>150</v>
      </c>
      <c r="AB207" t="s">
        <v>151</v>
      </c>
      <c r="AC207" t="s">
        <v>431</v>
      </c>
      <c r="AD207" t="s">
        <v>432</v>
      </c>
      <c r="AE207" t="s">
        <v>433</v>
      </c>
      <c r="AF207" t="s">
        <v>152</v>
      </c>
      <c r="AG207" t="s">
        <v>153</v>
      </c>
      <c r="AH207" t="s">
        <v>434</v>
      </c>
      <c r="AI207" t="s">
        <v>435</v>
      </c>
      <c r="AJ207" t="s">
        <v>154</v>
      </c>
      <c r="AK207" t="s">
        <v>155</v>
      </c>
      <c r="AL207" t="s">
        <v>156</v>
      </c>
      <c r="AM207" t="s">
        <v>157</v>
      </c>
      <c r="AN207" t="s">
        <v>436</v>
      </c>
      <c r="AO207" t="s">
        <v>158</v>
      </c>
      <c r="AP207" t="s">
        <v>159</v>
      </c>
      <c r="AQ207" t="s">
        <v>160</v>
      </c>
      <c r="AR207" t="s">
        <v>437</v>
      </c>
      <c r="AS207" t="s">
        <v>161</v>
      </c>
      <c r="AT207" t="s">
        <v>162</v>
      </c>
      <c r="AU207" t="s">
        <v>163</v>
      </c>
      <c r="AV207" t="s">
        <v>164</v>
      </c>
      <c r="AW207" t="s">
        <v>438</v>
      </c>
      <c r="AX207" t="s">
        <v>165</v>
      </c>
      <c r="AY207" t="s">
        <v>166</v>
      </c>
      <c r="AZ207" t="s">
        <v>167</v>
      </c>
      <c r="BA207" t="s">
        <v>198</v>
      </c>
      <c r="BB207">
        <v>18.50002700299099</v>
      </c>
      <c r="BC207">
        <v>4.4217149703434977</v>
      </c>
      <c r="BD207">
        <v>48.798245387392448</v>
      </c>
      <c r="BE207">
        <v>53.640199539017587</v>
      </c>
      <c r="BF207">
        <v>43.30662605788153</v>
      </c>
      <c r="BG207">
        <v>18.321940400854601</v>
      </c>
      <c r="BH207">
        <v>2.2917219596530001</v>
      </c>
      <c r="BI207">
        <v>7.8233958386035827</v>
      </c>
      <c r="BJ207">
        <v>27.72545811952164</v>
      </c>
      <c r="BK207">
        <v>9.992009512165918</v>
      </c>
      <c r="BL207">
        <v>8.3922805648250307</v>
      </c>
      <c r="BM207">
        <v>4.0617383633171107</v>
      </c>
      <c r="BN207">
        <v>2.3351747252747672</v>
      </c>
      <c r="BO207">
        <v>32.94750446862809</v>
      </c>
      <c r="BP207">
        <v>14.4552148598129</v>
      </c>
      <c r="BQ207">
        <v>44.519556351164923</v>
      </c>
      <c r="BR207">
        <v>19.513303101002801</v>
      </c>
      <c r="BS207">
        <v>0.38117348010726099</v>
      </c>
      <c r="BT207">
        <v>20.472698241204821</v>
      </c>
      <c r="BU207">
        <v>28.02076340464756</v>
      </c>
      <c r="BV207">
        <v>21.235149831653629</v>
      </c>
      <c r="BW207">
        <v>31.793576720354299</v>
      </c>
      <c r="BX207">
        <v>23.63175553120762</v>
      </c>
      <c r="BY207">
        <v>36.050702643436132</v>
      </c>
      <c r="BZ207">
        <v>36.041566027465649</v>
      </c>
      <c r="CA207">
        <v>38.595685806174998</v>
      </c>
      <c r="CB207">
        <v>19.292932194604049</v>
      </c>
      <c r="CC207">
        <v>56.254875685231831</v>
      </c>
      <c r="CD207">
        <v>65.763733839701416</v>
      </c>
      <c r="CE207">
        <v>12.90976407877333</v>
      </c>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row>
    <row r="208">
      <c r="A208" t="s">
        <v>600</v>
      </c>
      <c r="B208">
        <v>2012</v>
      </c>
      <c r="C208" t="s">
        <v>607</v>
      </c>
      <c r="D208">
        <v>21</v>
      </c>
      <c r="E208" t="s">
        <v>60</v>
      </c>
      <c r="F208" t="s">
        <v>17</v>
      </c>
      <c r="G208" t="s">
        <v>618</v>
      </c>
      <c r="H208">
        <v>28.294595605515681</v>
      </c>
      <c r="I208">
        <v>21.695575038403749</v>
      </c>
      <c r="J208">
        <v>18.682303415827359</v>
      </c>
      <c r="K208">
        <v>9.4833602258213947</v>
      </c>
      <c r="L208">
        <v>2.9416745718843522</v>
      </c>
      <c r="M208">
        <v>5.7366235085247599</v>
      </c>
      <c r="N208">
        <v>2.9857087038441281</v>
      </c>
      <c r="O208">
        <v>2.2078532109414031</v>
      </c>
      <c r="P208">
        <v>2.6461022909155498</v>
      </c>
      <c r="Q208">
        <v>0</v>
      </c>
      <c r="R208">
        <v>29.42682751674327</v>
      </c>
      <c r="S208">
        <v>22.360101650593489</v>
      </c>
      <c r="T208">
        <v>22.628247409582091</v>
      </c>
      <c r="U208">
        <v>16.84226551548937</v>
      </c>
      <c r="V208">
        <v>8.6787762852154522</v>
      </c>
      <c r="W208" t="s">
        <v>147</v>
      </c>
      <c r="X208" t="s">
        <v>148</v>
      </c>
      <c r="Y208" t="s">
        <v>149</v>
      </c>
      <c r="Z208" t="s">
        <v>430</v>
      </c>
      <c r="AA208" t="s">
        <v>150</v>
      </c>
      <c r="AB208" t="s">
        <v>151</v>
      </c>
      <c r="AC208" t="s">
        <v>431</v>
      </c>
      <c r="AD208" t="s">
        <v>432</v>
      </c>
      <c r="AE208" t="s">
        <v>433</v>
      </c>
      <c r="AF208" t="s">
        <v>152</v>
      </c>
      <c r="AG208" t="s">
        <v>153</v>
      </c>
      <c r="AH208" t="s">
        <v>434</v>
      </c>
      <c r="AI208" t="s">
        <v>435</v>
      </c>
      <c r="AJ208" t="s">
        <v>154</v>
      </c>
      <c r="AK208" t="s">
        <v>155</v>
      </c>
      <c r="AL208" t="s">
        <v>156</v>
      </c>
      <c r="AM208" t="s">
        <v>157</v>
      </c>
      <c r="AN208" t="s">
        <v>436</v>
      </c>
      <c r="AO208" t="s">
        <v>158</v>
      </c>
      <c r="AP208" t="s">
        <v>159</v>
      </c>
      <c r="AQ208" t="s">
        <v>160</v>
      </c>
      <c r="AR208" t="s">
        <v>437</v>
      </c>
      <c r="AS208" t="s">
        <v>161</v>
      </c>
      <c r="AT208" t="s">
        <v>162</v>
      </c>
      <c r="AU208" t="s">
        <v>163</v>
      </c>
      <c r="AV208" t="s">
        <v>164</v>
      </c>
      <c r="AW208" t="s">
        <v>438</v>
      </c>
      <c r="AX208" t="s">
        <v>165</v>
      </c>
      <c r="AY208" t="s">
        <v>166</v>
      </c>
      <c r="AZ208" t="s">
        <v>167</v>
      </c>
      <c r="BA208" t="s">
        <v>198</v>
      </c>
      <c r="BB208">
        <v>12.232912569193109</v>
      </c>
      <c r="BC208">
        <v>0</v>
      </c>
      <c r="BD208">
        <v>4.7974429209990586</v>
      </c>
      <c r="BE208">
        <v>11.640885045109011</v>
      </c>
      <c r="BF208">
        <v>32.869711374605018</v>
      </c>
      <c r="BG208">
        <v>36.787590326550799</v>
      </c>
      <c r="BH208">
        <v>0.12056051926275441</v>
      </c>
      <c r="BI208">
        <v>0</v>
      </c>
      <c r="BJ208">
        <v>30.192103021639721</v>
      </c>
      <c r="BK208">
        <v>12.5956461206341</v>
      </c>
      <c r="BL208">
        <v>3.4892057948530621</v>
      </c>
      <c r="BM208">
        <v>0</v>
      </c>
      <c r="BN208">
        <v>0</v>
      </c>
      <c r="BO208">
        <v>21.836912675175459</v>
      </c>
      <c r="BP208">
        <v>38.276759931737608</v>
      </c>
      <c r="BQ208">
        <v>20.716405144316401</v>
      </c>
      <c r="BR208">
        <v>15.42053155264159</v>
      </c>
      <c r="BS208">
        <v>0</v>
      </c>
      <c r="BT208">
        <v>16.672633798450239</v>
      </c>
      <c r="BU208">
        <v>11.467734634504589</v>
      </c>
      <c r="BV208">
        <v>10.417341774787561</v>
      </c>
      <c r="BW208">
        <v>18.73990960395388</v>
      </c>
      <c r="BX208">
        <v>16.83102923348779</v>
      </c>
      <c r="BY208">
        <v>23.649533553913031</v>
      </c>
      <c r="BZ208">
        <v>2.9477087273284792</v>
      </c>
      <c r="CA208">
        <v>32.05734849733733</v>
      </c>
      <c r="CB208">
        <v>26.378009222352919</v>
      </c>
      <c r="CC208">
        <v>15.867843217581671</v>
      </c>
      <c r="CD208">
        <v>1.7400653872841541</v>
      </c>
      <c r="CE208">
        <v>40.383089934408147</v>
      </c>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row>
    <row r="209">
      <c r="A209" t="s">
        <v>600</v>
      </c>
      <c r="B209">
        <v>2012</v>
      </c>
      <c r="C209" t="s">
        <v>607</v>
      </c>
      <c r="D209">
        <v>22</v>
      </c>
      <c r="E209" t="s">
        <v>54</v>
      </c>
      <c r="F209" t="s">
        <v>49</v>
      </c>
      <c r="G209" t="s">
        <v>198</v>
      </c>
      <c r="H209">
        <v>32.600000000000001</v>
      </c>
      <c r="I209">
        <v>27.699999999999999</v>
      </c>
      <c r="J209">
        <v>24.100000000000001</v>
      </c>
      <c r="K209">
        <v>14.6</v>
      </c>
      <c r="L209">
        <v>5.9000000000000004</v>
      </c>
      <c r="M209">
        <v>10.699999999999999</v>
      </c>
      <c r="N209">
        <v>7.4000000000000004</v>
      </c>
      <c r="O209">
        <v>4.5</v>
      </c>
      <c r="P209">
        <v>4.5999999999999996</v>
      </c>
      <c r="Q209">
        <v>1.1000000000000001</v>
      </c>
      <c r="R209">
        <v>36.299999999999997</v>
      </c>
      <c r="S209">
        <v>26.800000000000001</v>
      </c>
      <c r="T209">
        <v>28.399999999999999</v>
      </c>
      <c r="U209">
        <v>22.100000000000001</v>
      </c>
      <c r="V209">
        <v>15.699999999999999</v>
      </c>
      <c r="W209" t="s">
        <v>147</v>
      </c>
      <c r="X209" t="s">
        <v>148</v>
      </c>
      <c r="Y209" t="s">
        <v>149</v>
      </c>
      <c r="Z209" t="s">
        <v>430</v>
      </c>
      <c r="AA209" t="s">
        <v>150</v>
      </c>
      <c r="AB209" t="s">
        <v>151</v>
      </c>
      <c r="AC209" t="s">
        <v>431</v>
      </c>
      <c r="AD209" t="s">
        <v>432</v>
      </c>
      <c r="AE209" t="s">
        <v>433</v>
      </c>
      <c r="AF209" t="s">
        <v>152</v>
      </c>
      <c r="AG209" t="s">
        <v>153</v>
      </c>
      <c r="AH209" t="s">
        <v>434</v>
      </c>
      <c r="AI209" t="s">
        <v>435</v>
      </c>
      <c r="AJ209" t="s">
        <v>154</v>
      </c>
      <c r="AK209" t="s">
        <v>155</v>
      </c>
      <c r="AL209" t="s">
        <v>156</v>
      </c>
      <c r="AM209" t="s">
        <v>157</v>
      </c>
      <c r="AN209" t="s">
        <v>436</v>
      </c>
      <c r="AO209" t="s">
        <v>158</v>
      </c>
      <c r="AP209" t="s">
        <v>159</v>
      </c>
      <c r="AQ209" t="s">
        <v>160</v>
      </c>
      <c r="AR209" t="s">
        <v>437</v>
      </c>
      <c r="AS209" t="s">
        <v>161</v>
      </c>
      <c r="AT209" t="s">
        <v>162</v>
      </c>
      <c r="AU209" t="s">
        <v>163</v>
      </c>
      <c r="AV209" t="s">
        <v>164</v>
      </c>
      <c r="AW209" t="s">
        <v>438</v>
      </c>
      <c r="AX209" t="s">
        <v>165</v>
      </c>
      <c r="AY209" t="s">
        <v>166</v>
      </c>
      <c r="AZ209" t="s">
        <v>167</v>
      </c>
      <c r="BA209" t="s">
        <v>198</v>
      </c>
      <c r="BB209">
        <v>21.100000000000001</v>
      </c>
      <c r="BC209">
        <v>1.1000000000000001</v>
      </c>
      <c r="BD209">
        <v>41.100000000000001</v>
      </c>
      <c r="BE209">
        <v>20.5</v>
      </c>
      <c r="BF209">
        <v>4.9000000000000004</v>
      </c>
      <c r="BG209">
        <v>34.299999999999997</v>
      </c>
      <c r="BH209">
        <v>10.5</v>
      </c>
      <c r="BI209">
        <v>1.3</v>
      </c>
      <c r="BJ209">
        <v>23.899999999999999</v>
      </c>
      <c r="BK209">
        <v>20.100000000000001</v>
      </c>
      <c r="BL209">
        <v>8.4000000000000004</v>
      </c>
      <c r="BM209">
        <v>4.5999999999999996</v>
      </c>
      <c r="BN209">
        <v>1.3</v>
      </c>
      <c r="BO209">
        <v>34.799999999999997</v>
      </c>
      <c r="BP209">
        <v>30.100000000000001</v>
      </c>
      <c r="BQ209">
        <v>30.100000000000001</v>
      </c>
      <c r="BR209">
        <v>14.199999999999999</v>
      </c>
      <c r="BS209">
        <v>8.5999999999999996</v>
      </c>
      <c r="BT209">
        <v>17.899999999999999</v>
      </c>
      <c r="BU209">
        <v>16</v>
      </c>
      <c r="BV209">
        <v>13.800000000000001</v>
      </c>
      <c r="BW209">
        <v>4.2000000000000002</v>
      </c>
      <c r="BX209">
        <v>4.4000000000000004</v>
      </c>
      <c r="BY209">
        <v>22.199999999999999</v>
      </c>
      <c r="BZ209">
        <v>8.6999999999999993</v>
      </c>
      <c r="CA209">
        <v>29.399999999999999</v>
      </c>
      <c r="CB209">
        <v>40.100000000000001</v>
      </c>
      <c r="CC209">
        <v>27.100000000000001</v>
      </c>
      <c r="CD209">
        <v>21.199999999999999</v>
      </c>
      <c r="CE209">
        <v>22.100000000000001</v>
      </c>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row>
    <row r="210">
      <c r="A210" t="s">
        <v>600</v>
      </c>
      <c r="B210">
        <v>2012</v>
      </c>
      <c r="C210" t="s">
        <v>607</v>
      </c>
      <c r="D210">
        <v>23</v>
      </c>
      <c r="E210" t="s">
        <v>54</v>
      </c>
      <c r="F210" t="s">
        <v>48</v>
      </c>
      <c r="G210" t="s">
        <v>198</v>
      </c>
      <c r="H210">
        <v>67.400000000000006</v>
      </c>
      <c r="I210">
        <v>72.299999999999997</v>
      </c>
      <c r="J210">
        <v>75.900000000000006</v>
      </c>
      <c r="K210">
        <v>85.400000000000006</v>
      </c>
      <c r="L210">
        <v>94.099999999999994</v>
      </c>
      <c r="M210">
        <v>89.299999999999997</v>
      </c>
      <c r="N210">
        <v>92.599999999999994</v>
      </c>
      <c r="O210">
        <v>95.5</v>
      </c>
      <c r="P210">
        <v>95.400000000000006</v>
      </c>
      <c r="Q210">
        <v>98.900000000000006</v>
      </c>
      <c r="R210">
        <v>63.700000000000003</v>
      </c>
      <c r="S210">
        <v>73.200000000000003</v>
      </c>
      <c r="T210">
        <v>71.599999999999994</v>
      </c>
      <c r="U210">
        <v>77.900000000000006</v>
      </c>
      <c r="V210">
        <v>84.299999999999997</v>
      </c>
      <c r="W210" t="s">
        <v>147</v>
      </c>
      <c r="X210" t="s">
        <v>148</v>
      </c>
      <c r="Y210" t="s">
        <v>149</v>
      </c>
      <c r="Z210" t="s">
        <v>430</v>
      </c>
      <c r="AA210" t="s">
        <v>150</v>
      </c>
      <c r="AB210" t="s">
        <v>151</v>
      </c>
      <c r="AC210" t="s">
        <v>431</v>
      </c>
      <c r="AD210" t="s">
        <v>432</v>
      </c>
      <c r="AE210" t="s">
        <v>433</v>
      </c>
      <c r="AF210" t="s">
        <v>152</v>
      </c>
      <c r="AG210" t="s">
        <v>153</v>
      </c>
      <c r="AH210" t="s">
        <v>434</v>
      </c>
      <c r="AI210" t="s">
        <v>435</v>
      </c>
      <c r="AJ210" t="s">
        <v>154</v>
      </c>
      <c r="AK210" t="s">
        <v>155</v>
      </c>
      <c r="AL210" t="s">
        <v>156</v>
      </c>
      <c r="AM210" t="s">
        <v>157</v>
      </c>
      <c r="AN210" t="s">
        <v>436</v>
      </c>
      <c r="AO210" t="s">
        <v>158</v>
      </c>
      <c r="AP210" t="s">
        <v>159</v>
      </c>
      <c r="AQ210" t="s">
        <v>160</v>
      </c>
      <c r="AR210" t="s">
        <v>437</v>
      </c>
      <c r="AS210" t="s">
        <v>161</v>
      </c>
      <c r="AT210" t="s">
        <v>162</v>
      </c>
      <c r="AU210" t="s">
        <v>163</v>
      </c>
      <c r="AV210" t="s">
        <v>164</v>
      </c>
      <c r="AW210" t="s">
        <v>438</v>
      </c>
      <c r="AX210" t="s">
        <v>165</v>
      </c>
      <c r="AY210" t="s">
        <v>166</v>
      </c>
      <c r="AZ210" t="s">
        <v>167</v>
      </c>
      <c r="BA210" t="s">
        <v>198</v>
      </c>
      <c r="BB210">
        <v>78.900000000000006</v>
      </c>
      <c r="BC210">
        <v>98.900000000000006</v>
      </c>
      <c r="BD210">
        <v>58.899999999999999</v>
      </c>
      <c r="BE210">
        <v>79.5</v>
      </c>
      <c r="BF210">
        <v>95.099999999999994</v>
      </c>
      <c r="BG210">
        <v>65.700000000000003</v>
      </c>
      <c r="BH210">
        <v>89.5</v>
      </c>
      <c r="BI210">
        <v>98.700000000000003</v>
      </c>
      <c r="BJ210">
        <v>76.099999999999994</v>
      </c>
      <c r="BK210">
        <v>79.900000000000006</v>
      </c>
      <c r="BL210">
        <v>91.599999999999994</v>
      </c>
      <c r="BM210">
        <v>95.400000000000006</v>
      </c>
      <c r="BN210">
        <v>98.700000000000003</v>
      </c>
      <c r="BO210">
        <v>65.200000000000003</v>
      </c>
      <c r="BP210">
        <v>69.900000000000006</v>
      </c>
      <c r="BQ210">
        <v>69.900000000000006</v>
      </c>
      <c r="BR210">
        <v>85.799999999999997</v>
      </c>
      <c r="BS210">
        <v>91.400000000000006</v>
      </c>
      <c r="BT210">
        <v>82.099999999999994</v>
      </c>
      <c r="BU210">
        <v>84</v>
      </c>
      <c r="BV210">
        <v>86.200000000000003</v>
      </c>
      <c r="BW210">
        <v>95.799999999999997</v>
      </c>
      <c r="BX210">
        <v>95.599999999999994</v>
      </c>
      <c r="BY210">
        <v>77.799999999999997</v>
      </c>
      <c r="BZ210">
        <v>91.299999999999997</v>
      </c>
      <c r="CA210">
        <v>70.599999999999994</v>
      </c>
      <c r="CB210">
        <v>59.899999999999999</v>
      </c>
      <c r="CC210">
        <v>72.900000000000006</v>
      </c>
      <c r="CD210">
        <v>78.799999999999997</v>
      </c>
      <c r="CE210">
        <v>77.900000000000006</v>
      </c>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row>
    <row r="211">
      <c r="A211" t="s">
        <v>600</v>
      </c>
      <c r="B211">
        <v>2012</v>
      </c>
      <c r="C211" t="s">
        <v>607</v>
      </c>
      <c r="D211">
        <v>25</v>
      </c>
      <c r="E211" t="s">
        <v>54</v>
      </c>
      <c r="F211" t="s">
        <v>58</v>
      </c>
      <c r="G211" t="s">
        <v>198</v>
      </c>
      <c r="H211">
        <v>13.73305183099802</v>
      </c>
      <c r="I211">
        <v>14.29245849896764</v>
      </c>
      <c r="J211">
        <v>19.93586258811504</v>
      </c>
      <c r="K211">
        <v>25.175313352183949</v>
      </c>
      <c r="L211">
        <v>45.163116902148147</v>
      </c>
      <c r="M211">
        <v>26.674508081300011</v>
      </c>
      <c r="N211">
        <v>69.22289064865943</v>
      </c>
      <c r="O211">
        <v>67.703779483430765</v>
      </c>
      <c r="P211">
        <v>20.61641554251884</v>
      </c>
      <c r="Q211">
        <v>100</v>
      </c>
      <c r="R211">
        <v>10.5096217346898</v>
      </c>
      <c r="S211">
        <v>16.34567205209872</v>
      </c>
      <c r="T211">
        <v>19.651858774446961</v>
      </c>
      <c r="U211">
        <v>14.51903821319187</v>
      </c>
      <c r="V211">
        <v>32.36086731461365</v>
      </c>
      <c r="W211" t="s">
        <v>147</v>
      </c>
      <c r="X211" t="s">
        <v>148</v>
      </c>
      <c r="Y211" t="s">
        <v>149</v>
      </c>
      <c r="Z211" t="s">
        <v>430</v>
      </c>
      <c r="AA211" t="s">
        <v>150</v>
      </c>
      <c r="AB211" t="s">
        <v>151</v>
      </c>
      <c r="AC211" t="s">
        <v>431</v>
      </c>
      <c r="AD211" t="s">
        <v>432</v>
      </c>
      <c r="AE211" t="s">
        <v>433</v>
      </c>
      <c r="AF211" t="s">
        <v>152</v>
      </c>
      <c r="AG211" t="s">
        <v>153</v>
      </c>
      <c r="AH211" t="s">
        <v>434</v>
      </c>
      <c r="AI211" t="s">
        <v>435</v>
      </c>
      <c r="AJ211" t="s">
        <v>154</v>
      </c>
      <c r="AK211" t="s">
        <v>155</v>
      </c>
      <c r="AL211" t="s">
        <v>156</v>
      </c>
      <c r="AM211" t="s">
        <v>157</v>
      </c>
      <c r="AN211" t="s">
        <v>436</v>
      </c>
      <c r="AO211" t="s">
        <v>158</v>
      </c>
      <c r="AP211" t="s">
        <v>159</v>
      </c>
      <c r="AQ211" t="s">
        <v>160</v>
      </c>
      <c r="AR211" t="s">
        <v>437</v>
      </c>
      <c r="AS211" t="s">
        <v>161</v>
      </c>
      <c r="AT211" t="s">
        <v>162</v>
      </c>
      <c r="AU211" t="s">
        <v>163</v>
      </c>
      <c r="AV211" t="s">
        <v>164</v>
      </c>
      <c r="AW211" t="s">
        <v>438</v>
      </c>
      <c r="AX211" t="s">
        <v>165</v>
      </c>
      <c r="AY211" t="s">
        <v>166</v>
      </c>
      <c r="AZ211" t="s">
        <v>167</v>
      </c>
      <c r="BA211" t="s">
        <v>198</v>
      </c>
      <c r="BB211">
        <v>47.503498060166628</v>
      </c>
      <c r="BC211">
        <v>71.135936134325178</v>
      </c>
      <c r="BD211">
        <v>0</v>
      </c>
      <c r="BE211">
        <v>13.714607280469419</v>
      </c>
      <c r="BF211">
        <v>13.18968282996414</v>
      </c>
      <c r="BG211">
        <v>36.393521506189963</v>
      </c>
      <c r="BH211">
        <v>0</v>
      </c>
      <c r="BI211">
        <v>34.485408382292363</v>
      </c>
      <c r="BJ211">
        <v>25.97952341821501</v>
      </c>
      <c r="BK211">
        <v>68.567733749790563</v>
      </c>
      <c r="BL211">
        <v>8.0977342248423234</v>
      </c>
      <c r="BM211">
        <v>100</v>
      </c>
      <c r="BN211">
        <v>0</v>
      </c>
      <c r="BO211">
        <v>8.3075117002838308</v>
      </c>
      <c r="BP211">
        <v>7.7786198856039688</v>
      </c>
      <c r="BQ211">
        <v>20.981666565238609</v>
      </c>
      <c r="BR211">
        <v>19.74940332047311</v>
      </c>
      <c r="BS211">
        <v>0</v>
      </c>
      <c r="BT211">
        <v>16.193506448866412</v>
      </c>
      <c r="BU211">
        <v>7.7366557099707416</v>
      </c>
      <c r="BV211">
        <v>0</v>
      </c>
      <c r="BW211">
        <v>9.7921923712762435</v>
      </c>
      <c r="BX211">
        <v>6.5628382910909444</v>
      </c>
      <c r="BY211">
        <v>20.80759417109962</v>
      </c>
      <c r="BZ211">
        <v>27.344266445023958</v>
      </c>
      <c r="CA211">
        <v>11.330732239443719</v>
      </c>
      <c r="CB211">
        <v>1.2483922574823301</v>
      </c>
      <c r="CC211">
        <v>0.80409296584981371</v>
      </c>
      <c r="CD211">
        <v>1.9125309550591101</v>
      </c>
      <c r="CE211">
        <v>0</v>
      </c>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row>
    <row r="212">
      <c r="A212" t="s">
        <v>600</v>
      </c>
      <c r="B212">
        <v>2012</v>
      </c>
      <c r="C212" t="s">
        <v>607</v>
      </c>
      <c r="D212">
        <v>29</v>
      </c>
      <c r="E212" t="s">
        <v>57</v>
      </c>
      <c r="F212" t="s">
        <v>49</v>
      </c>
      <c r="G212" t="s">
        <v>619</v>
      </c>
      <c r="H212">
        <v>13.9</v>
      </c>
      <c r="I212">
        <v>19.399999999999999</v>
      </c>
      <c r="J212">
        <v>26.899999999999999</v>
      </c>
      <c r="K212">
        <v>43.700000000000003</v>
      </c>
      <c r="L212">
        <v>66.599999999999994</v>
      </c>
      <c r="M212">
        <v>56.200000000000003</v>
      </c>
      <c r="N212">
        <v>70.5</v>
      </c>
      <c r="O212">
        <v>72.400000000000006</v>
      </c>
      <c r="P212">
        <v>74.799999999999997</v>
      </c>
      <c r="Q212">
        <v>75.900000000000006</v>
      </c>
      <c r="R212">
        <v>12.800000000000001</v>
      </c>
      <c r="S212">
        <v>17.699999999999999</v>
      </c>
      <c r="T212">
        <v>20.199999999999999</v>
      </c>
      <c r="U212">
        <v>29.600000000000001</v>
      </c>
      <c r="V212">
        <v>40.299999999999997</v>
      </c>
      <c r="W212" t="s">
        <v>147</v>
      </c>
      <c r="X212" t="s">
        <v>148</v>
      </c>
      <c r="Y212" t="s">
        <v>149</v>
      </c>
      <c r="Z212" t="s">
        <v>430</v>
      </c>
      <c r="AA212" t="s">
        <v>150</v>
      </c>
      <c r="AB212" t="s">
        <v>151</v>
      </c>
      <c r="AC212" t="s">
        <v>431</v>
      </c>
      <c r="AD212" t="s">
        <v>432</v>
      </c>
      <c r="AE212" t="s">
        <v>433</v>
      </c>
      <c r="AF212" t="s">
        <v>152</v>
      </c>
      <c r="AG212" t="s">
        <v>153</v>
      </c>
      <c r="AH212" t="s">
        <v>434</v>
      </c>
      <c r="AI212" t="s">
        <v>435</v>
      </c>
      <c r="AJ212" t="s">
        <v>154</v>
      </c>
      <c r="AK212" t="s">
        <v>155</v>
      </c>
      <c r="AL212" t="s">
        <v>156</v>
      </c>
      <c r="AM212" t="s">
        <v>157</v>
      </c>
      <c r="AN212" t="s">
        <v>436</v>
      </c>
      <c r="AO212" t="s">
        <v>158</v>
      </c>
      <c r="AP212" t="s">
        <v>159</v>
      </c>
      <c r="AQ212" t="s">
        <v>160</v>
      </c>
      <c r="AR212" t="s">
        <v>437</v>
      </c>
      <c r="AS212" t="s">
        <v>161</v>
      </c>
      <c r="AT212" t="s">
        <v>162</v>
      </c>
      <c r="AU212" t="s">
        <v>163</v>
      </c>
      <c r="AV212" t="s">
        <v>164</v>
      </c>
      <c r="AW212" t="s">
        <v>438</v>
      </c>
      <c r="AX212" t="s">
        <v>165</v>
      </c>
      <c r="AY212" t="s">
        <v>166</v>
      </c>
      <c r="AZ212" t="s">
        <v>167</v>
      </c>
      <c r="BA212" t="s">
        <v>198</v>
      </c>
      <c r="BB212">
        <v>61.700000000000003</v>
      </c>
      <c r="BC212">
        <v>57.700000000000003</v>
      </c>
      <c r="BD212">
        <v>33.5</v>
      </c>
      <c r="BE212">
        <v>9.1999999999999993</v>
      </c>
      <c r="BF212">
        <v>12</v>
      </c>
      <c r="BG212">
        <v>16.5</v>
      </c>
      <c r="BH212">
        <v>70.700000000000003</v>
      </c>
      <c r="BI212">
        <v>60.399999999999999</v>
      </c>
      <c r="BJ212">
        <v>13.5</v>
      </c>
      <c r="BK212">
        <v>40.5</v>
      </c>
      <c r="BL212">
        <v>84.200000000000003</v>
      </c>
      <c r="BM212">
        <v>50.299999999999997</v>
      </c>
      <c r="BN212">
        <v>86.799999999999997</v>
      </c>
      <c r="BO212">
        <v>22.5</v>
      </c>
      <c r="BP212">
        <v>37.100000000000001</v>
      </c>
      <c r="BQ212">
        <v>12.300000000000001</v>
      </c>
      <c r="BR212">
        <v>49.299999999999997</v>
      </c>
      <c r="BS212">
        <v>81.299999999999997</v>
      </c>
      <c r="BT212">
        <v>41.799999999999997</v>
      </c>
      <c r="BU212">
        <v>43.899999999999999</v>
      </c>
      <c r="BV212">
        <v>30.899999999999999</v>
      </c>
      <c r="BW212">
        <v>40</v>
      </c>
      <c r="BX212">
        <v>38.200000000000003</v>
      </c>
      <c r="BY212">
        <v>12.1</v>
      </c>
      <c r="BZ212">
        <v>40.200000000000003</v>
      </c>
      <c r="CA212">
        <v>12.6</v>
      </c>
      <c r="CB212">
        <v>7.9000000000000004</v>
      </c>
      <c r="CC212">
        <v>15.699999999999999</v>
      </c>
      <c r="CD212">
        <v>7</v>
      </c>
      <c r="CE212">
        <v>42.399999999999999</v>
      </c>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row>
    <row r="213">
      <c r="A213" t="s">
        <v>600</v>
      </c>
      <c r="B213">
        <v>2012</v>
      </c>
      <c r="C213" t="s">
        <v>607</v>
      </c>
      <c r="D213">
        <v>30</v>
      </c>
      <c r="E213" t="s">
        <v>57</v>
      </c>
      <c r="F213" t="s">
        <v>48</v>
      </c>
      <c r="G213" t="s">
        <v>198</v>
      </c>
      <c r="H213">
        <v>86.099999999999994</v>
      </c>
      <c r="I213">
        <v>80.599999999999994</v>
      </c>
      <c r="J213">
        <v>73.099999999999994</v>
      </c>
      <c r="K213">
        <v>56.299999999999997</v>
      </c>
      <c r="L213">
        <v>33.399999999999999</v>
      </c>
      <c r="M213">
        <v>43.799999999999997</v>
      </c>
      <c r="N213">
        <v>29.5</v>
      </c>
      <c r="O213">
        <v>27.600000000000001</v>
      </c>
      <c r="P213">
        <v>25.199999999999999</v>
      </c>
      <c r="Q213">
        <v>24.100000000000001</v>
      </c>
      <c r="R213">
        <v>87.200000000000003</v>
      </c>
      <c r="S213">
        <v>82.299999999999997</v>
      </c>
      <c r="T213">
        <v>79.799999999999997</v>
      </c>
      <c r="U213">
        <v>70.400000000000006</v>
      </c>
      <c r="V213">
        <v>59.700000000000003</v>
      </c>
      <c r="W213" t="s">
        <v>147</v>
      </c>
      <c r="X213" t="s">
        <v>148</v>
      </c>
      <c r="Y213" t="s">
        <v>149</v>
      </c>
      <c r="Z213" t="s">
        <v>430</v>
      </c>
      <c r="AA213" t="s">
        <v>150</v>
      </c>
      <c r="AB213" t="s">
        <v>151</v>
      </c>
      <c r="AC213" t="s">
        <v>431</v>
      </c>
      <c r="AD213" t="s">
        <v>432</v>
      </c>
      <c r="AE213" t="s">
        <v>433</v>
      </c>
      <c r="AF213" t="s">
        <v>152</v>
      </c>
      <c r="AG213" t="s">
        <v>153</v>
      </c>
      <c r="AH213" t="s">
        <v>434</v>
      </c>
      <c r="AI213" t="s">
        <v>435</v>
      </c>
      <c r="AJ213" t="s">
        <v>154</v>
      </c>
      <c r="AK213" t="s">
        <v>155</v>
      </c>
      <c r="AL213" t="s">
        <v>156</v>
      </c>
      <c r="AM213" t="s">
        <v>157</v>
      </c>
      <c r="AN213" t="s">
        <v>436</v>
      </c>
      <c r="AO213" t="s">
        <v>158</v>
      </c>
      <c r="AP213" t="s">
        <v>159</v>
      </c>
      <c r="AQ213" t="s">
        <v>160</v>
      </c>
      <c r="AR213" t="s">
        <v>437</v>
      </c>
      <c r="AS213" t="s">
        <v>161</v>
      </c>
      <c r="AT213" t="s">
        <v>162</v>
      </c>
      <c r="AU213" t="s">
        <v>163</v>
      </c>
      <c r="AV213" t="s">
        <v>164</v>
      </c>
      <c r="AW213" t="s">
        <v>438</v>
      </c>
      <c r="AX213" t="s">
        <v>165</v>
      </c>
      <c r="AY213" t="s">
        <v>166</v>
      </c>
      <c r="AZ213" t="s">
        <v>167</v>
      </c>
      <c r="BA213" t="s">
        <v>198</v>
      </c>
      <c r="BB213">
        <v>38.299999999999997</v>
      </c>
      <c r="BC213">
        <v>42.299999999999997</v>
      </c>
      <c r="BD213">
        <v>66.5</v>
      </c>
      <c r="BE213">
        <v>90.799999999999997</v>
      </c>
      <c r="BF213">
        <v>88</v>
      </c>
      <c r="BG213">
        <v>83.5</v>
      </c>
      <c r="BH213">
        <v>29.300000000000001</v>
      </c>
      <c r="BI213">
        <v>39.600000000000001</v>
      </c>
      <c r="BJ213">
        <v>86.5</v>
      </c>
      <c r="BK213">
        <v>59.5</v>
      </c>
      <c r="BL213">
        <v>15.800000000000001</v>
      </c>
      <c r="BM213">
        <v>49.700000000000003</v>
      </c>
      <c r="BN213">
        <v>13.199999999999999</v>
      </c>
      <c r="BO213">
        <v>77.5</v>
      </c>
      <c r="BP213">
        <v>62.899999999999999</v>
      </c>
      <c r="BQ213">
        <v>87.700000000000003</v>
      </c>
      <c r="BR213">
        <v>50.700000000000003</v>
      </c>
      <c r="BS213">
        <v>18.699999999999999</v>
      </c>
      <c r="BT213">
        <v>58.200000000000003</v>
      </c>
      <c r="BU213">
        <v>56.100000000000001</v>
      </c>
      <c r="BV213">
        <v>69.099999999999994</v>
      </c>
      <c r="BW213">
        <v>60</v>
      </c>
      <c r="BX213">
        <v>61.799999999999997</v>
      </c>
      <c r="BY213">
        <v>87.900000000000006</v>
      </c>
      <c r="BZ213">
        <v>59.799999999999997</v>
      </c>
      <c r="CA213">
        <v>87.400000000000006</v>
      </c>
      <c r="CB213">
        <v>92.099999999999994</v>
      </c>
      <c r="CC213">
        <v>84.299999999999997</v>
      </c>
      <c r="CD213">
        <v>93</v>
      </c>
      <c r="CE213">
        <v>57.600000000000001</v>
      </c>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row>
    <row r="214">
      <c r="A214" t="s">
        <v>600</v>
      </c>
      <c r="B214">
        <v>2012</v>
      </c>
      <c r="C214" t="s">
        <v>607</v>
      </c>
      <c r="D214">
        <v>31</v>
      </c>
      <c r="E214" t="s">
        <v>103</v>
      </c>
      <c r="F214" t="s">
        <v>49</v>
      </c>
      <c r="G214" t="s">
        <v>620</v>
      </c>
      <c r="H214">
        <v>0.40000000000000002</v>
      </c>
      <c r="I214">
        <v>0.90000000000000002</v>
      </c>
      <c r="J214">
        <v>2.7000000000000002</v>
      </c>
      <c r="K214">
        <v>9.6999999999999993</v>
      </c>
      <c r="L214">
        <v>37.200000000000003</v>
      </c>
      <c r="M214">
        <v>8.1999999999999993</v>
      </c>
      <c r="N214">
        <v>19.800000000000001</v>
      </c>
      <c r="O214">
        <v>33.5</v>
      </c>
      <c r="P214">
        <v>44.299999999999997</v>
      </c>
      <c r="Q214">
        <v>56.399999999999999</v>
      </c>
      <c r="R214">
        <v>0.20000000000000001</v>
      </c>
      <c r="S214">
        <v>0.80000000000000004</v>
      </c>
      <c r="T214">
        <v>1.3999999999999999</v>
      </c>
      <c r="U214">
        <v>3.3999999999999999</v>
      </c>
      <c r="V214">
        <v>13.9</v>
      </c>
      <c r="W214" t="s">
        <v>147</v>
      </c>
      <c r="X214" t="s">
        <v>148</v>
      </c>
      <c r="Y214" t="s">
        <v>149</v>
      </c>
      <c r="Z214" t="s">
        <v>430</v>
      </c>
      <c r="AA214" t="s">
        <v>150</v>
      </c>
      <c r="AB214" t="s">
        <v>151</v>
      </c>
      <c r="AC214" t="s">
        <v>431</v>
      </c>
      <c r="AD214" t="s">
        <v>432</v>
      </c>
      <c r="AE214" t="s">
        <v>433</v>
      </c>
      <c r="AF214" t="s">
        <v>152</v>
      </c>
      <c r="AG214" t="s">
        <v>153</v>
      </c>
      <c r="AH214" t="s">
        <v>434</v>
      </c>
      <c r="AI214" t="s">
        <v>435</v>
      </c>
      <c r="AJ214" t="s">
        <v>154</v>
      </c>
      <c r="AK214" t="s">
        <v>155</v>
      </c>
      <c r="AL214" t="s">
        <v>156</v>
      </c>
      <c r="AM214" t="s">
        <v>157</v>
      </c>
      <c r="AN214" t="s">
        <v>436</v>
      </c>
      <c r="AO214" t="s">
        <v>158</v>
      </c>
      <c r="AP214" t="s">
        <v>159</v>
      </c>
      <c r="AQ214" t="s">
        <v>160</v>
      </c>
      <c r="AR214" t="s">
        <v>437</v>
      </c>
      <c r="AS214" t="s">
        <v>161</v>
      </c>
      <c r="AT214" t="s">
        <v>162</v>
      </c>
      <c r="AU214" t="s">
        <v>163</v>
      </c>
      <c r="AV214" t="s">
        <v>164</v>
      </c>
      <c r="AW214" t="s">
        <v>438</v>
      </c>
      <c r="AX214" t="s">
        <v>165</v>
      </c>
      <c r="AY214" t="s">
        <v>166</v>
      </c>
      <c r="AZ214" t="s">
        <v>167</v>
      </c>
      <c r="BA214" t="s">
        <v>198</v>
      </c>
      <c r="BB214">
        <v>13</v>
      </c>
      <c r="BC214">
        <v>20.899999999999999</v>
      </c>
      <c r="BD214">
        <v>6.4000000000000004</v>
      </c>
      <c r="BE214">
        <v>0.40000000000000002</v>
      </c>
      <c r="BF214">
        <v>3.6000000000000001</v>
      </c>
      <c r="BG214">
        <v>1.8999999999999999</v>
      </c>
      <c r="BH214">
        <v>27.199999999999999</v>
      </c>
      <c r="BI214">
        <v>29.899999999999999</v>
      </c>
      <c r="BJ214">
        <v>2.5</v>
      </c>
      <c r="BK214">
        <v>17.5</v>
      </c>
      <c r="BL214">
        <v>30.399999999999999</v>
      </c>
      <c r="BM214">
        <v>23.699999999999999</v>
      </c>
      <c r="BN214">
        <v>38.799999999999997</v>
      </c>
      <c r="BO214">
        <v>1.8999999999999999</v>
      </c>
      <c r="BP214">
        <v>8.6999999999999993</v>
      </c>
      <c r="BQ214">
        <v>3.6000000000000001</v>
      </c>
      <c r="BR214">
        <v>13.199999999999999</v>
      </c>
      <c r="BS214">
        <v>42.700000000000003</v>
      </c>
      <c r="BT214">
        <v>13.300000000000001</v>
      </c>
      <c r="BU214">
        <v>8.6999999999999993</v>
      </c>
      <c r="BV214">
        <v>10.800000000000001</v>
      </c>
      <c r="BW214">
        <v>14.4</v>
      </c>
      <c r="BX214">
        <v>13.1</v>
      </c>
      <c r="BY214">
        <v>3.8999999999999999</v>
      </c>
      <c r="BZ214">
        <v>10.6</v>
      </c>
      <c r="CA214">
        <v>4.4000000000000004</v>
      </c>
      <c r="CB214">
        <v>0.80000000000000004</v>
      </c>
      <c r="CC214">
        <v>3.7000000000000002</v>
      </c>
      <c r="CD214">
        <v>0.90000000000000002</v>
      </c>
      <c r="CE214">
        <v>9.5</v>
      </c>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row>
    <row r="215">
      <c r="A215" t="s">
        <v>600</v>
      </c>
      <c r="B215">
        <v>2012</v>
      </c>
      <c r="C215" t="s">
        <v>607</v>
      </c>
      <c r="D215">
        <v>32</v>
      </c>
      <c r="E215" t="s">
        <v>103</v>
      </c>
      <c r="F215" t="s">
        <v>48</v>
      </c>
      <c r="G215" t="s">
        <v>198</v>
      </c>
      <c r="H215">
        <v>99.599999999999994</v>
      </c>
      <c r="I215">
        <v>99.099999999999994</v>
      </c>
      <c r="J215">
        <v>97.299999999999997</v>
      </c>
      <c r="K215">
        <v>90.299999999999997</v>
      </c>
      <c r="L215">
        <v>62.799999999999997</v>
      </c>
      <c r="M215">
        <v>91.799999999999997</v>
      </c>
      <c r="N215">
        <v>80.200000000000003</v>
      </c>
      <c r="O215">
        <v>66.5</v>
      </c>
      <c r="P215">
        <v>55.700000000000003</v>
      </c>
      <c r="Q215">
        <v>43.600000000000001</v>
      </c>
      <c r="R215">
        <v>99.799999999999997</v>
      </c>
      <c r="S215">
        <v>99.200000000000003</v>
      </c>
      <c r="T215">
        <v>98.599999999999994</v>
      </c>
      <c r="U215">
        <v>96.599999999999994</v>
      </c>
      <c r="V215">
        <v>86.099999999999994</v>
      </c>
      <c r="W215" t="s">
        <v>147</v>
      </c>
      <c r="X215" t="s">
        <v>148</v>
      </c>
      <c r="Y215" t="s">
        <v>149</v>
      </c>
      <c r="Z215" t="s">
        <v>430</v>
      </c>
      <c r="AA215" t="s">
        <v>150</v>
      </c>
      <c r="AB215" t="s">
        <v>151</v>
      </c>
      <c r="AC215" t="s">
        <v>431</v>
      </c>
      <c r="AD215" t="s">
        <v>432</v>
      </c>
      <c r="AE215" t="s">
        <v>433</v>
      </c>
      <c r="AF215" t="s">
        <v>152</v>
      </c>
      <c r="AG215" t="s">
        <v>153</v>
      </c>
      <c r="AH215" t="s">
        <v>434</v>
      </c>
      <c r="AI215" t="s">
        <v>435</v>
      </c>
      <c r="AJ215" t="s">
        <v>154</v>
      </c>
      <c r="AK215" t="s">
        <v>155</v>
      </c>
      <c r="AL215" t="s">
        <v>156</v>
      </c>
      <c r="AM215" t="s">
        <v>157</v>
      </c>
      <c r="AN215" t="s">
        <v>436</v>
      </c>
      <c r="AO215" t="s">
        <v>158</v>
      </c>
      <c r="AP215" t="s">
        <v>159</v>
      </c>
      <c r="AQ215" t="s">
        <v>160</v>
      </c>
      <c r="AR215" t="s">
        <v>437</v>
      </c>
      <c r="AS215" t="s">
        <v>161</v>
      </c>
      <c r="AT215" t="s">
        <v>162</v>
      </c>
      <c r="AU215" t="s">
        <v>163</v>
      </c>
      <c r="AV215" t="s">
        <v>164</v>
      </c>
      <c r="AW215" t="s">
        <v>438</v>
      </c>
      <c r="AX215" t="s">
        <v>165</v>
      </c>
      <c r="AY215" t="s">
        <v>166</v>
      </c>
      <c r="AZ215" t="s">
        <v>167</v>
      </c>
      <c r="BA215" t="s">
        <v>198</v>
      </c>
      <c r="BB215">
        <v>87</v>
      </c>
      <c r="BC215">
        <v>79.099999999999994</v>
      </c>
      <c r="BD215">
        <v>93.599999999999994</v>
      </c>
      <c r="BE215">
        <v>99.599999999999994</v>
      </c>
      <c r="BF215">
        <v>96.400000000000006</v>
      </c>
      <c r="BG215">
        <v>98.099999999999994</v>
      </c>
      <c r="BH215">
        <v>72.799999999999997</v>
      </c>
      <c r="BI215">
        <v>70.099999999999994</v>
      </c>
      <c r="BJ215">
        <v>97.5</v>
      </c>
      <c r="BK215">
        <v>82.5</v>
      </c>
      <c r="BL215">
        <v>69.599999999999994</v>
      </c>
      <c r="BM215">
        <v>76.299999999999997</v>
      </c>
      <c r="BN215">
        <v>61.200000000000003</v>
      </c>
      <c r="BO215">
        <v>98.099999999999994</v>
      </c>
      <c r="BP215">
        <v>91.299999999999997</v>
      </c>
      <c r="BQ215">
        <v>96.400000000000006</v>
      </c>
      <c r="BR215">
        <v>86.799999999999997</v>
      </c>
      <c r="BS215">
        <v>57.299999999999997</v>
      </c>
      <c r="BT215">
        <v>86.700000000000003</v>
      </c>
      <c r="BU215">
        <v>91.299999999999997</v>
      </c>
      <c r="BV215">
        <v>89.200000000000003</v>
      </c>
      <c r="BW215">
        <v>85.599999999999994</v>
      </c>
      <c r="BX215">
        <v>86.900000000000006</v>
      </c>
      <c r="BY215">
        <v>96.099999999999994</v>
      </c>
      <c r="BZ215">
        <v>89.400000000000006</v>
      </c>
      <c r="CA215">
        <v>95.599999999999994</v>
      </c>
      <c r="CB215">
        <v>99.200000000000003</v>
      </c>
      <c r="CC215">
        <v>96.299999999999997</v>
      </c>
      <c r="CD215">
        <v>99.099999999999994</v>
      </c>
      <c r="CE215">
        <v>90.5</v>
      </c>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row>
    <row r="216">
      <c r="A216" t="s">
        <v>600</v>
      </c>
      <c r="B216">
        <v>2012</v>
      </c>
      <c r="C216" t="s">
        <v>607</v>
      </c>
      <c r="D216">
        <v>35</v>
      </c>
      <c r="E216" t="s">
        <v>55</v>
      </c>
      <c r="F216" t="s">
        <v>49</v>
      </c>
      <c r="G216" t="s">
        <v>198</v>
      </c>
      <c r="H216">
        <v>2.7999999999999998</v>
      </c>
      <c r="I216">
        <v>4.2999999999999998</v>
      </c>
      <c r="J216">
        <v>6.9000000000000004</v>
      </c>
      <c r="K216">
        <v>13.199999999999999</v>
      </c>
      <c r="L216">
        <v>44.399999999999999</v>
      </c>
      <c r="M216">
        <v>9.9000000000000004</v>
      </c>
      <c r="N216">
        <v>21.300000000000001</v>
      </c>
      <c r="O216">
        <v>37.5</v>
      </c>
      <c r="P216">
        <v>50.899999999999999</v>
      </c>
      <c r="Q216">
        <v>65.599999999999994</v>
      </c>
      <c r="R216">
        <v>2.7999999999999998</v>
      </c>
      <c r="S216">
        <v>4.4000000000000004</v>
      </c>
      <c r="T216">
        <v>4.4000000000000004</v>
      </c>
      <c r="U216">
        <v>7.5999999999999996</v>
      </c>
      <c r="V216">
        <v>20.699999999999999</v>
      </c>
      <c r="W216" t="s">
        <v>147</v>
      </c>
      <c r="X216" t="s">
        <v>148</v>
      </c>
      <c r="Y216" t="s">
        <v>149</v>
      </c>
      <c r="Z216" t="s">
        <v>430</v>
      </c>
      <c r="AA216" t="s">
        <v>150</v>
      </c>
      <c r="AB216" t="s">
        <v>151</v>
      </c>
      <c r="AC216" t="s">
        <v>431</v>
      </c>
      <c r="AD216" t="s">
        <v>432</v>
      </c>
      <c r="AE216" t="s">
        <v>433</v>
      </c>
      <c r="AF216" t="s">
        <v>152</v>
      </c>
      <c r="AG216" t="s">
        <v>153</v>
      </c>
      <c r="AH216" t="s">
        <v>434</v>
      </c>
      <c r="AI216" t="s">
        <v>435</v>
      </c>
      <c r="AJ216" t="s">
        <v>154</v>
      </c>
      <c r="AK216" t="s">
        <v>155</v>
      </c>
      <c r="AL216" t="s">
        <v>156</v>
      </c>
      <c r="AM216" t="s">
        <v>157</v>
      </c>
      <c r="AN216" t="s">
        <v>436</v>
      </c>
      <c r="AO216" t="s">
        <v>158</v>
      </c>
      <c r="AP216" t="s">
        <v>159</v>
      </c>
      <c r="AQ216" t="s">
        <v>160</v>
      </c>
      <c r="AR216" t="s">
        <v>437</v>
      </c>
      <c r="AS216" t="s">
        <v>161</v>
      </c>
      <c r="AT216" t="s">
        <v>162</v>
      </c>
      <c r="AU216" t="s">
        <v>163</v>
      </c>
      <c r="AV216" t="s">
        <v>164</v>
      </c>
      <c r="AW216" t="s">
        <v>438</v>
      </c>
      <c r="AX216" t="s">
        <v>165</v>
      </c>
      <c r="AY216" t="s">
        <v>166</v>
      </c>
      <c r="AZ216" t="s">
        <v>167</v>
      </c>
      <c r="BA216" t="s">
        <v>198</v>
      </c>
      <c r="BB216">
        <v>15</v>
      </c>
      <c r="BC216">
        <v>28.699999999999999</v>
      </c>
      <c r="BD216">
        <v>6.7999999999999998</v>
      </c>
      <c r="BE216">
        <v>5.2000000000000002</v>
      </c>
      <c r="BF216">
        <v>4.2999999999999998</v>
      </c>
      <c r="BG216">
        <v>4.9000000000000004</v>
      </c>
      <c r="BH216">
        <v>31.399999999999999</v>
      </c>
      <c r="BI216">
        <v>31.800000000000001</v>
      </c>
      <c r="BJ216">
        <v>4.5999999999999996</v>
      </c>
      <c r="BK216">
        <v>18.800000000000001</v>
      </c>
      <c r="BL216">
        <v>30.399999999999999</v>
      </c>
      <c r="BM216">
        <v>31.399999999999999</v>
      </c>
      <c r="BN216">
        <v>39.5</v>
      </c>
      <c r="BO216">
        <v>4.0999999999999996</v>
      </c>
      <c r="BP216">
        <v>9.6999999999999993</v>
      </c>
      <c r="BQ216">
        <v>8.8000000000000007</v>
      </c>
      <c r="BR216">
        <v>16.300000000000001</v>
      </c>
      <c r="BS216">
        <v>47.5</v>
      </c>
      <c r="BT216">
        <v>17.5</v>
      </c>
      <c r="BU216">
        <v>13.1</v>
      </c>
      <c r="BV216">
        <v>14.9</v>
      </c>
      <c r="BW216">
        <v>20.5</v>
      </c>
      <c r="BX216">
        <v>15.4</v>
      </c>
      <c r="BY216">
        <v>12.5</v>
      </c>
      <c r="BZ216">
        <v>19.699999999999999</v>
      </c>
      <c r="CA216">
        <v>9</v>
      </c>
      <c r="CB216">
        <v>4.4000000000000004</v>
      </c>
      <c r="CC216">
        <v>5.4000000000000004</v>
      </c>
      <c r="CD216">
        <v>13.699999999999999</v>
      </c>
      <c r="CE216">
        <v>10.699999999999999</v>
      </c>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row>
    <row r="217">
      <c r="A217" t="s">
        <v>600</v>
      </c>
      <c r="B217">
        <v>2012</v>
      </c>
      <c r="C217" t="s">
        <v>607</v>
      </c>
      <c r="D217">
        <v>36</v>
      </c>
      <c r="E217" t="s">
        <v>55</v>
      </c>
      <c r="F217" t="s">
        <v>48</v>
      </c>
      <c r="G217" t="s">
        <v>198</v>
      </c>
      <c r="H217">
        <v>97.200000000000003</v>
      </c>
      <c r="I217">
        <v>95.700000000000003</v>
      </c>
      <c r="J217">
        <v>93.099999999999994</v>
      </c>
      <c r="K217">
        <v>86.799999999999997</v>
      </c>
      <c r="L217">
        <v>55.600000000000001</v>
      </c>
      <c r="M217">
        <v>90.099999999999994</v>
      </c>
      <c r="N217">
        <v>78.700000000000003</v>
      </c>
      <c r="O217">
        <v>62.5</v>
      </c>
      <c r="P217">
        <v>49.100000000000001</v>
      </c>
      <c r="Q217">
        <v>34.399999999999999</v>
      </c>
      <c r="R217">
        <v>97.200000000000003</v>
      </c>
      <c r="S217">
        <v>95.599999999999994</v>
      </c>
      <c r="T217">
        <v>95.599999999999994</v>
      </c>
      <c r="U217">
        <v>92.400000000000006</v>
      </c>
      <c r="V217">
        <v>79.299999999999997</v>
      </c>
      <c r="W217" t="s">
        <v>147</v>
      </c>
      <c r="X217" t="s">
        <v>148</v>
      </c>
      <c r="Y217" t="s">
        <v>149</v>
      </c>
      <c r="Z217" t="s">
        <v>430</v>
      </c>
      <c r="AA217" t="s">
        <v>150</v>
      </c>
      <c r="AB217" t="s">
        <v>151</v>
      </c>
      <c r="AC217" t="s">
        <v>431</v>
      </c>
      <c r="AD217" t="s">
        <v>432</v>
      </c>
      <c r="AE217" t="s">
        <v>433</v>
      </c>
      <c r="AF217" t="s">
        <v>152</v>
      </c>
      <c r="AG217" t="s">
        <v>153</v>
      </c>
      <c r="AH217" t="s">
        <v>434</v>
      </c>
      <c r="AI217" t="s">
        <v>435</v>
      </c>
      <c r="AJ217" t="s">
        <v>154</v>
      </c>
      <c r="AK217" t="s">
        <v>155</v>
      </c>
      <c r="AL217" t="s">
        <v>156</v>
      </c>
      <c r="AM217" t="s">
        <v>157</v>
      </c>
      <c r="AN217" t="s">
        <v>436</v>
      </c>
      <c r="AO217" t="s">
        <v>158</v>
      </c>
      <c r="AP217" t="s">
        <v>159</v>
      </c>
      <c r="AQ217" t="s">
        <v>160</v>
      </c>
      <c r="AR217" t="s">
        <v>437</v>
      </c>
      <c r="AS217" t="s">
        <v>161</v>
      </c>
      <c r="AT217" t="s">
        <v>162</v>
      </c>
      <c r="AU217" t="s">
        <v>163</v>
      </c>
      <c r="AV217" t="s">
        <v>164</v>
      </c>
      <c r="AW217" t="s">
        <v>438</v>
      </c>
      <c r="AX217" t="s">
        <v>165</v>
      </c>
      <c r="AY217" t="s">
        <v>166</v>
      </c>
      <c r="AZ217" t="s">
        <v>167</v>
      </c>
      <c r="BA217" t="s">
        <v>198</v>
      </c>
      <c r="BB217">
        <v>85</v>
      </c>
      <c r="BC217">
        <v>71.299999999999997</v>
      </c>
      <c r="BD217">
        <v>93.200000000000003</v>
      </c>
      <c r="BE217">
        <v>94.799999999999997</v>
      </c>
      <c r="BF217">
        <v>95.700000000000003</v>
      </c>
      <c r="BG217">
        <v>95.099999999999994</v>
      </c>
      <c r="BH217">
        <v>68.599999999999994</v>
      </c>
      <c r="BI217">
        <v>68.200000000000003</v>
      </c>
      <c r="BJ217">
        <v>95.400000000000006</v>
      </c>
      <c r="BK217">
        <v>81.200000000000003</v>
      </c>
      <c r="BL217">
        <v>69.599999999999994</v>
      </c>
      <c r="BM217">
        <v>68.599999999999994</v>
      </c>
      <c r="BN217">
        <v>60.5</v>
      </c>
      <c r="BO217">
        <v>95.900000000000006</v>
      </c>
      <c r="BP217">
        <v>90.299999999999997</v>
      </c>
      <c r="BQ217">
        <v>91.200000000000003</v>
      </c>
      <c r="BR217">
        <v>83.700000000000003</v>
      </c>
      <c r="BS217">
        <v>52.5</v>
      </c>
      <c r="BT217">
        <v>82.5</v>
      </c>
      <c r="BU217">
        <v>86.900000000000006</v>
      </c>
      <c r="BV217">
        <v>85.099999999999994</v>
      </c>
      <c r="BW217">
        <v>79.5</v>
      </c>
      <c r="BX217">
        <v>84.599999999999994</v>
      </c>
      <c r="BY217">
        <v>87.5</v>
      </c>
      <c r="BZ217">
        <v>80.299999999999997</v>
      </c>
      <c r="CA217">
        <v>91</v>
      </c>
      <c r="CB217">
        <v>95.599999999999994</v>
      </c>
      <c r="CC217">
        <v>94.599999999999994</v>
      </c>
      <c r="CD217">
        <v>86.299999999999997</v>
      </c>
      <c r="CE217">
        <v>89.299999999999997</v>
      </c>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row>
    <row r="218">
      <c r="A218" t="s">
        <v>600</v>
      </c>
      <c r="B218">
        <v>2012</v>
      </c>
      <c r="C218" t="s">
        <v>607</v>
      </c>
      <c r="D218">
        <v>37</v>
      </c>
      <c r="E218" t="s">
        <v>168</v>
      </c>
      <c r="F218" t="s">
        <v>49</v>
      </c>
      <c r="G218" t="s">
        <v>627</v>
      </c>
      <c r="H218">
        <v>0.80000000000000004</v>
      </c>
      <c r="I218">
        <v>1.5</v>
      </c>
      <c r="J218">
        <v>4</v>
      </c>
      <c r="K218">
        <v>12</v>
      </c>
      <c r="L218">
        <v>42.700000000000003</v>
      </c>
      <c r="M218">
        <v>9.8000000000000007</v>
      </c>
      <c r="N218">
        <v>20.399999999999999</v>
      </c>
      <c r="O218">
        <v>36.600000000000001</v>
      </c>
      <c r="P218">
        <v>49.700000000000003</v>
      </c>
      <c r="Q218">
        <v>63.700000000000003</v>
      </c>
      <c r="R218">
        <v>0.59999999999999998</v>
      </c>
      <c r="S218">
        <v>1.3999999999999999</v>
      </c>
      <c r="T218">
        <v>1.8</v>
      </c>
      <c r="U218">
        <v>4.9000000000000004</v>
      </c>
      <c r="V218">
        <v>18.899999999999999</v>
      </c>
      <c r="W218" t="s">
        <v>147</v>
      </c>
      <c r="X218" t="s">
        <v>148</v>
      </c>
      <c r="Y218" t="s">
        <v>149</v>
      </c>
      <c r="Z218" t="s">
        <v>430</v>
      </c>
      <c r="AA218" t="s">
        <v>150</v>
      </c>
      <c r="AB218" t="s">
        <v>151</v>
      </c>
      <c r="AC218" t="s">
        <v>431</v>
      </c>
      <c r="AD218" t="s">
        <v>432</v>
      </c>
      <c r="AE218" t="s">
        <v>433</v>
      </c>
      <c r="AF218" t="s">
        <v>152</v>
      </c>
      <c r="AG218" t="s">
        <v>153</v>
      </c>
      <c r="AH218" t="s">
        <v>434</v>
      </c>
      <c r="AI218" t="s">
        <v>435</v>
      </c>
      <c r="AJ218" t="s">
        <v>154</v>
      </c>
      <c r="AK218" t="s">
        <v>155</v>
      </c>
      <c r="AL218" t="s">
        <v>156</v>
      </c>
      <c r="AM218" t="s">
        <v>157</v>
      </c>
      <c r="AN218" t="s">
        <v>436</v>
      </c>
      <c r="AO218" t="s">
        <v>158</v>
      </c>
      <c r="AP218" t="s">
        <v>159</v>
      </c>
      <c r="AQ218" t="s">
        <v>160</v>
      </c>
      <c r="AR218" t="s">
        <v>437</v>
      </c>
      <c r="AS218" t="s">
        <v>161</v>
      </c>
      <c r="AT218" t="s">
        <v>162</v>
      </c>
      <c r="AU218" t="s">
        <v>163</v>
      </c>
      <c r="AV218" t="s">
        <v>164</v>
      </c>
      <c r="AW218" t="s">
        <v>438</v>
      </c>
      <c r="AX218" t="s">
        <v>165</v>
      </c>
      <c r="AY218" t="s">
        <v>166</v>
      </c>
      <c r="AZ218" t="s">
        <v>167</v>
      </c>
      <c r="BA218" t="s">
        <v>198</v>
      </c>
      <c r="BB218">
        <v>14.6</v>
      </c>
      <c r="BC218">
        <v>27.5</v>
      </c>
      <c r="BD218">
        <v>6.7999999999999998</v>
      </c>
      <c r="BE218">
        <v>1.1000000000000001</v>
      </c>
      <c r="BF218">
        <v>4</v>
      </c>
      <c r="BG218">
        <v>4.4000000000000004</v>
      </c>
      <c r="BH218">
        <v>30.399999999999999</v>
      </c>
      <c r="BI218">
        <v>31.399999999999999</v>
      </c>
      <c r="BJ218">
        <v>3.2000000000000002</v>
      </c>
      <c r="BK218">
        <v>17.5</v>
      </c>
      <c r="BL218">
        <v>30.399999999999999</v>
      </c>
      <c r="BM218">
        <v>30.899999999999999</v>
      </c>
      <c r="BN218">
        <v>39.5</v>
      </c>
      <c r="BO218">
        <v>3.7000000000000002</v>
      </c>
      <c r="BP218">
        <v>9.6999999999999993</v>
      </c>
      <c r="BQ218">
        <v>7.4000000000000004</v>
      </c>
      <c r="BR218">
        <v>14.300000000000001</v>
      </c>
      <c r="BS218">
        <v>47.5</v>
      </c>
      <c r="BT218">
        <v>14.4</v>
      </c>
      <c r="BU218">
        <v>12.6</v>
      </c>
      <c r="BV218">
        <v>11.699999999999999</v>
      </c>
      <c r="BW218">
        <v>16.600000000000001</v>
      </c>
      <c r="BX218">
        <v>14.699999999999999</v>
      </c>
      <c r="BY218">
        <v>9.0999999999999996</v>
      </c>
      <c r="BZ218">
        <v>14.699999999999999</v>
      </c>
      <c r="CA218">
        <v>5.7999999999999998</v>
      </c>
      <c r="CB218">
        <v>1.3999999999999999</v>
      </c>
      <c r="CC218">
        <v>4.2999999999999998</v>
      </c>
      <c r="CD218">
        <v>3.8999999999999999</v>
      </c>
      <c r="CE218">
        <v>10.199999999999999</v>
      </c>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row>
    <row r="219">
      <c r="A219" t="s">
        <v>600</v>
      </c>
      <c r="B219">
        <v>2012</v>
      </c>
      <c r="C219" t="s">
        <v>607</v>
      </c>
      <c r="D219">
        <v>38</v>
      </c>
      <c r="E219" t="s">
        <v>168</v>
      </c>
      <c r="F219" t="s">
        <v>48</v>
      </c>
      <c r="G219" t="s">
        <v>198</v>
      </c>
      <c r="H219">
        <v>99.200000000000003</v>
      </c>
      <c r="I219">
        <v>98.5</v>
      </c>
      <c r="J219">
        <v>96</v>
      </c>
      <c r="K219">
        <v>88</v>
      </c>
      <c r="L219">
        <v>57.299999999999997</v>
      </c>
      <c r="M219">
        <v>90.200000000000003</v>
      </c>
      <c r="N219">
        <v>79.599999999999994</v>
      </c>
      <c r="O219">
        <v>63.399999999999999</v>
      </c>
      <c r="P219">
        <v>50.299999999999997</v>
      </c>
      <c r="Q219">
        <v>36.299999999999997</v>
      </c>
      <c r="R219">
        <v>99.400000000000006</v>
      </c>
      <c r="S219">
        <v>98.599999999999994</v>
      </c>
      <c r="T219">
        <v>98.200000000000003</v>
      </c>
      <c r="U219">
        <v>95.099999999999994</v>
      </c>
      <c r="V219">
        <v>81.099999999999994</v>
      </c>
      <c r="W219" t="s">
        <v>147</v>
      </c>
      <c r="X219" t="s">
        <v>148</v>
      </c>
      <c r="Y219" t="s">
        <v>149</v>
      </c>
      <c r="Z219" t="s">
        <v>430</v>
      </c>
      <c r="AA219" t="s">
        <v>150</v>
      </c>
      <c r="AB219" t="s">
        <v>151</v>
      </c>
      <c r="AC219" t="s">
        <v>431</v>
      </c>
      <c r="AD219" t="s">
        <v>432</v>
      </c>
      <c r="AE219" t="s">
        <v>433</v>
      </c>
      <c r="AF219" t="s">
        <v>152</v>
      </c>
      <c r="AG219" t="s">
        <v>153</v>
      </c>
      <c r="AH219" t="s">
        <v>434</v>
      </c>
      <c r="AI219" t="s">
        <v>435</v>
      </c>
      <c r="AJ219" t="s">
        <v>154</v>
      </c>
      <c r="AK219" t="s">
        <v>155</v>
      </c>
      <c r="AL219" t="s">
        <v>156</v>
      </c>
      <c r="AM219" t="s">
        <v>157</v>
      </c>
      <c r="AN219" t="s">
        <v>436</v>
      </c>
      <c r="AO219" t="s">
        <v>158</v>
      </c>
      <c r="AP219" t="s">
        <v>159</v>
      </c>
      <c r="AQ219" t="s">
        <v>160</v>
      </c>
      <c r="AR219" t="s">
        <v>437</v>
      </c>
      <c r="AS219" t="s">
        <v>161</v>
      </c>
      <c r="AT219" t="s">
        <v>162</v>
      </c>
      <c r="AU219" t="s">
        <v>163</v>
      </c>
      <c r="AV219" t="s">
        <v>164</v>
      </c>
      <c r="AW219" t="s">
        <v>438</v>
      </c>
      <c r="AX219" t="s">
        <v>165</v>
      </c>
      <c r="AY219" t="s">
        <v>166</v>
      </c>
      <c r="AZ219" t="s">
        <v>167</v>
      </c>
      <c r="BA219" t="s">
        <v>198</v>
      </c>
      <c r="BB219">
        <v>85.400000000000006</v>
      </c>
      <c r="BC219">
        <v>72.5</v>
      </c>
      <c r="BD219">
        <v>93.200000000000003</v>
      </c>
      <c r="BE219">
        <v>98.900000000000006</v>
      </c>
      <c r="BF219">
        <v>96</v>
      </c>
      <c r="BG219">
        <v>95.599999999999994</v>
      </c>
      <c r="BH219">
        <v>69.599999999999994</v>
      </c>
      <c r="BI219">
        <v>68.599999999999994</v>
      </c>
      <c r="BJ219">
        <v>96.799999999999997</v>
      </c>
      <c r="BK219">
        <v>82.5</v>
      </c>
      <c r="BL219">
        <v>69.599999999999994</v>
      </c>
      <c r="BM219">
        <v>69.099999999999994</v>
      </c>
      <c r="BN219">
        <v>60.5</v>
      </c>
      <c r="BO219">
        <v>96.299999999999997</v>
      </c>
      <c r="BP219">
        <v>90.299999999999997</v>
      </c>
      <c r="BQ219">
        <v>92.599999999999994</v>
      </c>
      <c r="BR219">
        <v>85.700000000000003</v>
      </c>
      <c r="BS219">
        <v>52.5</v>
      </c>
      <c r="BT219">
        <v>85.599999999999994</v>
      </c>
      <c r="BU219">
        <v>87.400000000000006</v>
      </c>
      <c r="BV219">
        <v>88.299999999999997</v>
      </c>
      <c r="BW219">
        <v>83.400000000000006</v>
      </c>
      <c r="BX219">
        <v>85.299999999999997</v>
      </c>
      <c r="BY219">
        <v>90.900000000000006</v>
      </c>
      <c r="BZ219">
        <v>85.299999999999997</v>
      </c>
      <c r="CA219">
        <v>94.200000000000003</v>
      </c>
      <c r="CB219">
        <v>98.599999999999994</v>
      </c>
      <c r="CC219">
        <v>95.700000000000003</v>
      </c>
      <c r="CD219">
        <v>96.099999999999994</v>
      </c>
      <c r="CE219">
        <v>89.799999999999997</v>
      </c>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row>
    <row r="220">
      <c r="A220" t="s">
        <v>600</v>
      </c>
      <c r="B220">
        <v>2012</v>
      </c>
      <c r="C220" t="s">
        <v>607</v>
      </c>
      <c r="D220">
        <v>41</v>
      </c>
      <c r="E220" t="s">
        <v>56</v>
      </c>
      <c r="F220" t="s">
        <v>49</v>
      </c>
      <c r="G220" t="s">
        <v>198</v>
      </c>
      <c r="H220">
        <v>40.399999999999999</v>
      </c>
      <c r="I220">
        <v>34.600000000000001</v>
      </c>
      <c r="J220">
        <v>28.300000000000001</v>
      </c>
      <c r="K220">
        <v>20.199999999999999</v>
      </c>
      <c r="L220">
        <v>7.5999999999999996</v>
      </c>
      <c r="M220">
        <v>13.699999999999999</v>
      </c>
      <c r="N220">
        <v>8.6999999999999993</v>
      </c>
      <c r="O220">
        <v>6</v>
      </c>
      <c r="P220">
        <v>5.5</v>
      </c>
      <c r="Q220">
        <v>1.1000000000000001</v>
      </c>
      <c r="R220">
        <v>41.700000000000003</v>
      </c>
      <c r="S220">
        <v>35.299999999999997</v>
      </c>
      <c r="T220">
        <v>32.899999999999999</v>
      </c>
      <c r="U220">
        <v>27.300000000000001</v>
      </c>
      <c r="V220">
        <v>20.600000000000001</v>
      </c>
      <c r="W220" t="s">
        <v>147</v>
      </c>
      <c r="X220" t="s">
        <v>148</v>
      </c>
      <c r="Y220" t="s">
        <v>149</v>
      </c>
      <c r="Z220" t="s">
        <v>430</v>
      </c>
      <c r="AA220" t="s">
        <v>150</v>
      </c>
      <c r="AB220" t="s">
        <v>151</v>
      </c>
      <c r="AC220" t="s">
        <v>431</v>
      </c>
      <c r="AD220" t="s">
        <v>432</v>
      </c>
      <c r="AE220" t="s">
        <v>433</v>
      </c>
      <c r="AF220" t="s">
        <v>152</v>
      </c>
      <c r="AG220" t="s">
        <v>153</v>
      </c>
      <c r="AH220" t="s">
        <v>434</v>
      </c>
      <c r="AI220" t="s">
        <v>435</v>
      </c>
      <c r="AJ220" t="s">
        <v>154</v>
      </c>
      <c r="AK220" t="s">
        <v>155</v>
      </c>
      <c r="AL220" t="s">
        <v>156</v>
      </c>
      <c r="AM220" t="s">
        <v>157</v>
      </c>
      <c r="AN220" t="s">
        <v>436</v>
      </c>
      <c r="AO220" t="s">
        <v>158</v>
      </c>
      <c r="AP220" t="s">
        <v>159</v>
      </c>
      <c r="AQ220" t="s">
        <v>160</v>
      </c>
      <c r="AR220" t="s">
        <v>437</v>
      </c>
      <c r="AS220" t="s">
        <v>161</v>
      </c>
      <c r="AT220" t="s">
        <v>162</v>
      </c>
      <c r="AU220" t="s">
        <v>163</v>
      </c>
      <c r="AV220" t="s">
        <v>164</v>
      </c>
      <c r="AW220" t="s">
        <v>438</v>
      </c>
      <c r="AX220" t="s">
        <v>165</v>
      </c>
      <c r="AY220" t="s">
        <v>166</v>
      </c>
      <c r="AZ220" t="s">
        <v>167</v>
      </c>
      <c r="BA220" t="s">
        <v>198</v>
      </c>
      <c r="BB220">
        <v>36.5</v>
      </c>
      <c r="BC220">
        <v>1</v>
      </c>
      <c r="BD220">
        <v>54.899999999999999</v>
      </c>
      <c r="BE220">
        <v>18.800000000000001</v>
      </c>
      <c r="BF220">
        <v>25.100000000000001</v>
      </c>
      <c r="BG220">
        <v>43.399999999999999</v>
      </c>
      <c r="BH220">
        <v>10.199999999999999</v>
      </c>
      <c r="BI220">
        <v>1.6000000000000001</v>
      </c>
      <c r="BJ220">
        <v>43.799999999999997</v>
      </c>
      <c r="BK220">
        <v>22.399999999999999</v>
      </c>
      <c r="BL220">
        <v>12.300000000000001</v>
      </c>
      <c r="BM220">
        <v>4.7000000000000002</v>
      </c>
      <c r="BN220">
        <v>1.3</v>
      </c>
      <c r="BO220">
        <v>47.399999999999999</v>
      </c>
      <c r="BP220">
        <v>44.100000000000001</v>
      </c>
      <c r="BQ220">
        <v>40.799999999999997</v>
      </c>
      <c r="BR220">
        <v>16.699999999999999</v>
      </c>
      <c r="BS220">
        <v>8.5999999999999996</v>
      </c>
      <c r="BT220">
        <v>19.699999999999999</v>
      </c>
      <c r="BU220">
        <v>38.399999999999999</v>
      </c>
      <c r="BV220">
        <v>14.800000000000001</v>
      </c>
      <c r="BW220">
        <v>11.1</v>
      </c>
      <c r="BX220">
        <v>18</v>
      </c>
      <c r="BY220">
        <v>29.899999999999999</v>
      </c>
      <c r="BZ220">
        <v>9.8000000000000007</v>
      </c>
      <c r="CA220">
        <v>36.899999999999999</v>
      </c>
      <c r="CB220">
        <v>44.200000000000003</v>
      </c>
      <c r="CC220">
        <v>30.600000000000001</v>
      </c>
      <c r="CD220">
        <v>21.5</v>
      </c>
      <c r="CE220">
        <v>30.600000000000001</v>
      </c>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row>
    <row r="221">
      <c r="A221" t="s">
        <v>600</v>
      </c>
      <c r="B221">
        <v>2012</v>
      </c>
      <c r="C221" t="s">
        <v>607</v>
      </c>
      <c r="D221">
        <v>42</v>
      </c>
      <c r="E221" t="s">
        <v>56</v>
      </c>
      <c r="F221" t="s">
        <v>48</v>
      </c>
      <c r="G221" t="s">
        <v>626</v>
      </c>
      <c r="H221">
        <v>59.600000000000001</v>
      </c>
      <c r="I221">
        <v>65.400000000000006</v>
      </c>
      <c r="J221">
        <v>71.700000000000003</v>
      </c>
      <c r="K221">
        <v>79.799999999999997</v>
      </c>
      <c r="L221">
        <v>92.400000000000006</v>
      </c>
      <c r="M221">
        <v>86.299999999999997</v>
      </c>
      <c r="N221">
        <v>91.299999999999997</v>
      </c>
      <c r="O221">
        <v>94</v>
      </c>
      <c r="P221">
        <v>94.5</v>
      </c>
      <c r="Q221">
        <v>98.900000000000006</v>
      </c>
      <c r="R221">
        <v>58.299999999999997</v>
      </c>
      <c r="S221">
        <v>64.700000000000003</v>
      </c>
      <c r="T221">
        <v>67.099999999999994</v>
      </c>
      <c r="U221">
        <v>72.700000000000003</v>
      </c>
      <c r="V221">
        <v>79.400000000000006</v>
      </c>
      <c r="W221" t="s">
        <v>147</v>
      </c>
      <c r="X221" t="s">
        <v>148</v>
      </c>
      <c r="Y221" t="s">
        <v>149</v>
      </c>
      <c r="Z221" t="s">
        <v>430</v>
      </c>
      <c r="AA221" t="s">
        <v>150</v>
      </c>
      <c r="AB221" t="s">
        <v>151</v>
      </c>
      <c r="AC221" t="s">
        <v>431</v>
      </c>
      <c r="AD221" t="s">
        <v>432</v>
      </c>
      <c r="AE221" t="s">
        <v>433</v>
      </c>
      <c r="AF221" t="s">
        <v>152</v>
      </c>
      <c r="AG221" t="s">
        <v>153</v>
      </c>
      <c r="AH221" t="s">
        <v>434</v>
      </c>
      <c r="AI221" t="s">
        <v>435</v>
      </c>
      <c r="AJ221" t="s">
        <v>154</v>
      </c>
      <c r="AK221" t="s">
        <v>155</v>
      </c>
      <c r="AL221" t="s">
        <v>156</v>
      </c>
      <c r="AM221" t="s">
        <v>157</v>
      </c>
      <c r="AN221" t="s">
        <v>436</v>
      </c>
      <c r="AO221" t="s">
        <v>158</v>
      </c>
      <c r="AP221" t="s">
        <v>159</v>
      </c>
      <c r="AQ221" t="s">
        <v>160</v>
      </c>
      <c r="AR221" t="s">
        <v>437</v>
      </c>
      <c r="AS221" t="s">
        <v>161</v>
      </c>
      <c r="AT221" t="s">
        <v>162</v>
      </c>
      <c r="AU221" t="s">
        <v>163</v>
      </c>
      <c r="AV221" t="s">
        <v>164</v>
      </c>
      <c r="AW221" t="s">
        <v>438</v>
      </c>
      <c r="AX221" t="s">
        <v>165</v>
      </c>
      <c r="AY221" t="s">
        <v>166</v>
      </c>
      <c r="AZ221" t="s">
        <v>167</v>
      </c>
      <c r="BA221" t="s">
        <v>198</v>
      </c>
      <c r="BB221">
        <v>63.5</v>
      </c>
      <c r="BC221">
        <v>99</v>
      </c>
      <c r="BD221">
        <v>45.100000000000001</v>
      </c>
      <c r="BE221">
        <v>81.200000000000003</v>
      </c>
      <c r="BF221">
        <v>74.900000000000006</v>
      </c>
      <c r="BG221">
        <v>56.600000000000001</v>
      </c>
      <c r="BH221">
        <v>89.799999999999997</v>
      </c>
      <c r="BI221">
        <v>98.400000000000006</v>
      </c>
      <c r="BJ221">
        <v>56.200000000000003</v>
      </c>
      <c r="BK221">
        <v>77.599999999999994</v>
      </c>
      <c r="BL221">
        <v>87.700000000000003</v>
      </c>
      <c r="BM221">
        <v>95.299999999999997</v>
      </c>
      <c r="BN221">
        <v>98.700000000000003</v>
      </c>
      <c r="BO221">
        <v>52.600000000000001</v>
      </c>
      <c r="BP221">
        <v>55.899999999999999</v>
      </c>
      <c r="BQ221">
        <v>59.200000000000003</v>
      </c>
      <c r="BR221">
        <v>83.299999999999997</v>
      </c>
      <c r="BS221">
        <v>91.400000000000006</v>
      </c>
      <c r="BT221">
        <v>80.299999999999997</v>
      </c>
      <c r="BU221">
        <v>61.600000000000001</v>
      </c>
      <c r="BV221">
        <v>85.200000000000003</v>
      </c>
      <c r="BW221">
        <v>88.900000000000006</v>
      </c>
      <c r="BX221">
        <v>82</v>
      </c>
      <c r="BY221">
        <v>70.099999999999994</v>
      </c>
      <c r="BZ221">
        <v>90.200000000000003</v>
      </c>
      <c r="CA221">
        <v>63.100000000000001</v>
      </c>
      <c r="CB221">
        <v>55.799999999999997</v>
      </c>
      <c r="CC221">
        <v>69.400000000000006</v>
      </c>
      <c r="CD221">
        <v>78.5</v>
      </c>
      <c r="CE221">
        <v>69.400000000000006</v>
      </c>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row>
    <row r="222">
      <c r="A222" t="s">
        <v>600</v>
      </c>
      <c r="B222">
        <v>2012</v>
      </c>
      <c r="C222" t="s">
        <v>607</v>
      </c>
      <c r="D222">
        <v>58</v>
      </c>
      <c r="E222" t="s">
        <v>169</v>
      </c>
      <c r="F222" t="s">
        <v>170</v>
      </c>
      <c r="G222" t="s">
        <v>198</v>
      </c>
      <c r="H222">
        <v>0.27049190751592328</v>
      </c>
      <c r="I222">
        <v>0.27125689931717828</v>
      </c>
      <c r="J222">
        <v>1.0552945859032901</v>
      </c>
      <c r="K222">
        <v>2.940467997709284</v>
      </c>
      <c r="L222">
        <v>20.72936016549609</v>
      </c>
      <c r="M222">
        <v>2.446918410137235</v>
      </c>
      <c r="N222">
        <v>4.9416637181421894</v>
      </c>
      <c r="O222">
        <v>16.959864318939239</v>
      </c>
      <c r="P222">
        <v>22.499018859250562</v>
      </c>
      <c r="Q222">
        <v>37.869173860533436</v>
      </c>
      <c r="R222">
        <v>0.16727572195825621</v>
      </c>
      <c r="S222">
        <v>0.26743057821138871</v>
      </c>
      <c r="T222">
        <v>0.63209269583778038</v>
      </c>
      <c r="U222">
        <v>0.97248656748359852</v>
      </c>
      <c r="V222">
        <v>6.6380225378066759</v>
      </c>
      <c r="W222" t="s">
        <v>147</v>
      </c>
      <c r="X222" t="s">
        <v>148</v>
      </c>
      <c r="Y222" t="s">
        <v>149</v>
      </c>
      <c r="Z222" t="s">
        <v>430</v>
      </c>
      <c r="AA222" t="s">
        <v>150</v>
      </c>
      <c r="AB222" t="s">
        <v>151</v>
      </c>
      <c r="AC222" t="s">
        <v>431</v>
      </c>
      <c r="AD222" t="s">
        <v>432</v>
      </c>
      <c r="AE222" t="s">
        <v>433</v>
      </c>
      <c r="AF222" t="s">
        <v>152</v>
      </c>
      <c r="AG222" t="s">
        <v>153</v>
      </c>
      <c r="AH222" t="s">
        <v>434</v>
      </c>
      <c r="AI222" t="s">
        <v>435</v>
      </c>
      <c r="AJ222" t="s">
        <v>154</v>
      </c>
      <c r="AK222" t="s">
        <v>155</v>
      </c>
      <c r="AL222" t="s">
        <v>156</v>
      </c>
      <c r="AM222" t="s">
        <v>157</v>
      </c>
      <c r="AN222" t="s">
        <v>436</v>
      </c>
      <c r="AO222" t="s">
        <v>158</v>
      </c>
      <c r="AP222" t="s">
        <v>159</v>
      </c>
      <c r="AQ222" t="s">
        <v>160</v>
      </c>
      <c r="AR222" t="s">
        <v>437</v>
      </c>
      <c r="AS222" t="s">
        <v>161</v>
      </c>
      <c r="AT222" t="s">
        <v>162</v>
      </c>
      <c r="AU222" t="s">
        <v>163</v>
      </c>
      <c r="AV222" t="s">
        <v>164</v>
      </c>
      <c r="AW222" t="s">
        <v>438</v>
      </c>
      <c r="AX222" t="s">
        <v>165</v>
      </c>
      <c r="AY222" t="s">
        <v>166</v>
      </c>
      <c r="AZ222" t="s">
        <v>167</v>
      </c>
      <c r="BA222" t="s">
        <v>198</v>
      </c>
      <c r="BB222">
        <v>5.0202170966757693</v>
      </c>
      <c r="BC222">
        <v>10.598898719126691</v>
      </c>
      <c r="BD222">
        <v>0.86709061695164258</v>
      </c>
      <c r="BE222">
        <v>0.36150064859121778</v>
      </c>
      <c r="BF222">
        <v>0.17688324529638669</v>
      </c>
      <c r="BG222">
        <v>0.81277592566489698</v>
      </c>
      <c r="BH222">
        <v>18.510240171816299</v>
      </c>
      <c r="BI222">
        <v>23.414325601378451</v>
      </c>
      <c r="BJ222">
        <v>2.414578161276316</v>
      </c>
      <c r="BK222">
        <v>16.376861675739551</v>
      </c>
      <c r="BL222">
        <v>7.583196111907081</v>
      </c>
      <c r="BM222">
        <v>20.542827202355038</v>
      </c>
      <c r="BN222">
        <v>33.438345453319407</v>
      </c>
      <c r="BO222">
        <v>1.340457368799413</v>
      </c>
      <c r="BP222">
        <v>1.406137198069475</v>
      </c>
      <c r="BQ222">
        <v>1.9389382949943501</v>
      </c>
      <c r="BR222">
        <v>3.4044155369725551</v>
      </c>
      <c r="BS222">
        <v>41.000525407075692</v>
      </c>
      <c r="BT222">
        <v>9.9248031783317288</v>
      </c>
      <c r="BU222">
        <v>5.7770939136577324</v>
      </c>
      <c r="BV222">
        <v>3.7492622119457928</v>
      </c>
      <c r="BW222">
        <v>3.2908425346713779</v>
      </c>
      <c r="BX222">
        <v>5.9576299973483451</v>
      </c>
      <c r="BY222">
        <v>3.5990818073923951</v>
      </c>
      <c r="BZ222">
        <v>2.5643117491223788</v>
      </c>
      <c r="CA222">
        <v>2.9984521663961412</v>
      </c>
      <c r="CB222">
        <v>0.25550113548968972</v>
      </c>
      <c r="CC222">
        <v>1.7463183356501639</v>
      </c>
      <c r="CD222">
        <v>0.62131289928811773</v>
      </c>
      <c r="CE222">
        <v>4.8844762203088807</v>
      </c>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row>
    <row r="223">
      <c r="A223" t="s">
        <v>600</v>
      </c>
      <c r="B223">
        <v>2012</v>
      </c>
      <c r="C223" t="s">
        <v>607</v>
      </c>
      <c r="D223">
        <v>59</v>
      </c>
      <c r="E223" t="s">
        <v>169</v>
      </c>
      <c r="F223" t="s">
        <v>377</v>
      </c>
      <c r="G223" t="s">
        <v>198</v>
      </c>
      <c r="H223">
        <v>0.1243552957569838</v>
      </c>
      <c r="I223">
        <v>0.64453357403238443</v>
      </c>
      <c r="J223">
        <v>1.6601500715806741</v>
      </c>
      <c r="K223">
        <v>6.7281458828953546</v>
      </c>
      <c r="L223">
        <v>16.420755039873828</v>
      </c>
      <c r="M223">
        <v>5.7581708820191402</v>
      </c>
      <c r="N223">
        <v>14.89448526116562</v>
      </c>
      <c r="O223">
        <v>16.540035006566271</v>
      </c>
      <c r="P223">
        <v>21.841971076433801</v>
      </c>
      <c r="Q223">
        <v>18.513757882662961</v>
      </c>
      <c r="R223">
        <v>0.077240157095691903</v>
      </c>
      <c r="S223">
        <v>0.53232693771630124</v>
      </c>
      <c r="T223">
        <v>0.78695746363725982</v>
      </c>
      <c r="U223">
        <v>2.446792356918611</v>
      </c>
      <c r="V223">
        <v>7.2307365668668258</v>
      </c>
      <c r="W223" t="s">
        <v>147</v>
      </c>
      <c r="X223" t="s">
        <v>148</v>
      </c>
      <c r="Y223" t="s">
        <v>149</v>
      </c>
      <c r="Z223" t="s">
        <v>430</v>
      </c>
      <c r="AA223" t="s">
        <v>150</v>
      </c>
      <c r="AB223" t="s">
        <v>151</v>
      </c>
      <c r="AC223" t="s">
        <v>431</v>
      </c>
      <c r="AD223" t="s">
        <v>432</v>
      </c>
      <c r="AE223" t="s">
        <v>433</v>
      </c>
      <c r="AF223" t="s">
        <v>152</v>
      </c>
      <c r="AG223" t="s">
        <v>153</v>
      </c>
      <c r="AH223" t="s">
        <v>434</v>
      </c>
      <c r="AI223" t="s">
        <v>435</v>
      </c>
      <c r="AJ223" t="s">
        <v>154</v>
      </c>
      <c r="AK223" t="s">
        <v>155</v>
      </c>
      <c r="AL223" t="s">
        <v>156</v>
      </c>
      <c r="AM223" t="s">
        <v>157</v>
      </c>
      <c r="AN223" t="s">
        <v>436</v>
      </c>
      <c r="AO223" t="s">
        <v>158</v>
      </c>
      <c r="AP223" t="s">
        <v>159</v>
      </c>
      <c r="AQ223" t="s">
        <v>160</v>
      </c>
      <c r="AR223" t="s">
        <v>437</v>
      </c>
      <c r="AS223" t="s">
        <v>161</v>
      </c>
      <c r="AT223" t="s">
        <v>162</v>
      </c>
      <c r="AU223" t="s">
        <v>163</v>
      </c>
      <c r="AV223" t="s">
        <v>164</v>
      </c>
      <c r="AW223" t="s">
        <v>438</v>
      </c>
      <c r="AX223" t="s">
        <v>165</v>
      </c>
      <c r="AY223" t="s">
        <v>166</v>
      </c>
      <c r="AZ223" t="s">
        <v>167</v>
      </c>
      <c r="BA223" t="s">
        <v>198</v>
      </c>
      <c r="BB223">
        <v>7.9896286216349299</v>
      </c>
      <c r="BC223">
        <v>10.28180216519417</v>
      </c>
      <c r="BD223">
        <v>5.5537936704689486</v>
      </c>
      <c r="BE223">
        <v>0</v>
      </c>
      <c r="BF223">
        <v>3.4397430981506698</v>
      </c>
      <c r="BG223">
        <v>1.055916157363884</v>
      </c>
      <c r="BH223">
        <v>8.6473397314454914</v>
      </c>
      <c r="BI223">
        <v>6.4856764609683522</v>
      </c>
      <c r="BJ223">
        <v>0.1006642291362487</v>
      </c>
      <c r="BK223">
        <v>1.0841946302334191</v>
      </c>
      <c r="BL223">
        <v>22.81108002814462</v>
      </c>
      <c r="BM223">
        <v>3.1679161820654951</v>
      </c>
      <c r="BN223">
        <v>5.3536273165562136</v>
      </c>
      <c r="BO223">
        <v>0.55068581117933024</v>
      </c>
      <c r="BP223">
        <v>7.309397394170122</v>
      </c>
      <c r="BQ223">
        <v>1.682059315962716</v>
      </c>
      <c r="BR223">
        <v>9.8449929478106295</v>
      </c>
      <c r="BS223">
        <v>1.7437182140298759</v>
      </c>
      <c r="BT223">
        <v>3.418736313418866</v>
      </c>
      <c r="BU223">
        <v>2.9170852668065339</v>
      </c>
      <c r="BV223">
        <v>7.0206732740702229</v>
      </c>
      <c r="BW223">
        <v>11.089942159204019</v>
      </c>
      <c r="BX223">
        <v>7.1595289928029313</v>
      </c>
      <c r="BY223">
        <v>0.25247049477785333</v>
      </c>
      <c r="BZ223">
        <v>8.0646092192258205</v>
      </c>
      <c r="CA223">
        <v>1.411680313123254</v>
      </c>
      <c r="CB223">
        <v>0.5101858591159828</v>
      </c>
      <c r="CC223">
        <v>1.9269719565794921</v>
      </c>
      <c r="CD223">
        <v>0.31878694640135452</v>
      </c>
      <c r="CE223">
        <v>4.6340151903993148</v>
      </c>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row>
    <row r="224">
      <c r="A224" t="s">
        <v>600</v>
      </c>
      <c r="B224">
        <v>2012</v>
      </c>
      <c r="C224" t="s">
        <v>607</v>
      </c>
      <c r="D224">
        <v>60</v>
      </c>
      <c r="E224" t="s">
        <v>169</v>
      </c>
      <c r="F224" t="s">
        <v>378</v>
      </c>
      <c r="G224" t="s">
        <v>198</v>
      </c>
      <c r="H224">
        <v>11.6614775886088</v>
      </c>
      <c r="I224">
        <v>14.093562248194541</v>
      </c>
      <c r="J224">
        <v>16.446843672153509</v>
      </c>
      <c r="K224">
        <v>16.604664200257719</v>
      </c>
      <c r="L224">
        <v>9.5337781547123814</v>
      </c>
      <c r="M224">
        <v>18.14791947925233</v>
      </c>
      <c r="N224">
        <v>14.444511158174951</v>
      </c>
      <c r="O224">
        <v>7.2935066113191036</v>
      </c>
      <c r="P224">
        <v>10.12022677265138</v>
      </c>
      <c r="Q224">
        <v>3.5190371449159512</v>
      </c>
      <c r="R224">
        <v>11.47971042175697</v>
      </c>
      <c r="S224">
        <v>14.354178090398889</v>
      </c>
      <c r="T224">
        <v>12.90907968064543</v>
      </c>
      <c r="U224">
        <v>18.79960644306971</v>
      </c>
      <c r="V224">
        <v>14.933757054418381</v>
      </c>
      <c r="W224" t="s">
        <v>147</v>
      </c>
      <c r="X224" t="s">
        <v>148</v>
      </c>
      <c r="Y224" t="s">
        <v>149</v>
      </c>
      <c r="Z224" t="s">
        <v>430</v>
      </c>
      <c r="AA224" t="s">
        <v>150</v>
      </c>
      <c r="AB224" t="s">
        <v>151</v>
      </c>
      <c r="AC224" t="s">
        <v>431</v>
      </c>
      <c r="AD224" t="s">
        <v>432</v>
      </c>
      <c r="AE224" t="s">
        <v>433</v>
      </c>
      <c r="AF224" t="s">
        <v>152</v>
      </c>
      <c r="AG224" t="s">
        <v>153</v>
      </c>
      <c r="AH224" t="s">
        <v>434</v>
      </c>
      <c r="AI224" t="s">
        <v>435</v>
      </c>
      <c r="AJ224" t="s">
        <v>154</v>
      </c>
      <c r="AK224" t="s">
        <v>155</v>
      </c>
      <c r="AL224" t="s">
        <v>156</v>
      </c>
      <c r="AM224" t="s">
        <v>157</v>
      </c>
      <c r="AN224" t="s">
        <v>436</v>
      </c>
      <c r="AO224" t="s">
        <v>158</v>
      </c>
      <c r="AP224" t="s">
        <v>159</v>
      </c>
      <c r="AQ224" t="s">
        <v>160</v>
      </c>
      <c r="AR224" t="s">
        <v>437</v>
      </c>
      <c r="AS224" t="s">
        <v>161</v>
      </c>
      <c r="AT224" t="s">
        <v>162</v>
      </c>
      <c r="AU224" t="s">
        <v>163</v>
      </c>
      <c r="AV224" t="s">
        <v>164</v>
      </c>
      <c r="AW224" t="s">
        <v>438</v>
      </c>
      <c r="AX224" t="s">
        <v>165</v>
      </c>
      <c r="AY224" t="s">
        <v>166</v>
      </c>
      <c r="AZ224" t="s">
        <v>167</v>
      </c>
      <c r="BA224" t="s">
        <v>198</v>
      </c>
      <c r="BB224">
        <v>35.617026473869878</v>
      </c>
      <c r="BC224">
        <v>5.9600753591450797</v>
      </c>
      <c r="BD224">
        <v>24.81192424489144</v>
      </c>
      <c r="BE224">
        <v>8.0902466796263095</v>
      </c>
      <c r="BF224">
        <v>6.4341162417725544</v>
      </c>
      <c r="BG224">
        <v>13.115064187856071</v>
      </c>
      <c r="BH224">
        <v>38.541587745854272</v>
      </c>
      <c r="BI224">
        <v>24.48276334288823</v>
      </c>
      <c r="BJ224">
        <v>9.613284391793437</v>
      </c>
      <c r="BK224">
        <v>15.852684874092621</v>
      </c>
      <c r="BL224">
        <v>18.77532637061444</v>
      </c>
      <c r="BM224">
        <v>20.506930197287591</v>
      </c>
      <c r="BN224">
        <v>43.702493081426127</v>
      </c>
      <c r="BO224">
        <v>19.1089925563574</v>
      </c>
      <c r="BP224">
        <v>21.208656768598349</v>
      </c>
      <c r="BQ224">
        <v>1.979963509744767</v>
      </c>
      <c r="BR224">
        <v>23.27026354263883</v>
      </c>
      <c r="BS224">
        <v>25.22530950094735</v>
      </c>
      <c r="BT224">
        <v>17.50411321692712</v>
      </c>
      <c r="BU224">
        <v>16.522541264793372</v>
      </c>
      <c r="BV224">
        <v>3.3870227189067861</v>
      </c>
      <c r="BW224">
        <v>20.112066327298219</v>
      </c>
      <c r="BX224">
        <v>6.8797087385418632</v>
      </c>
      <c r="BY224">
        <v>6.705654526427729</v>
      </c>
      <c r="BZ224">
        <v>16.053108136725459</v>
      </c>
      <c r="CA224">
        <v>7.3085657505567756</v>
      </c>
      <c r="CB224">
        <v>4.8088317483639793</v>
      </c>
      <c r="CC224">
        <v>10.682349428907489</v>
      </c>
      <c r="CD224">
        <v>3.9861094495642102</v>
      </c>
      <c r="CE224">
        <v>18.285566042054931</v>
      </c>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row>
    <row r="225">
      <c r="A225" t="s">
        <v>600</v>
      </c>
      <c r="B225">
        <v>2012</v>
      </c>
      <c r="C225" t="s">
        <v>607</v>
      </c>
      <c r="D225">
        <v>61</v>
      </c>
      <c r="E225" t="s">
        <v>169</v>
      </c>
      <c r="F225" t="s">
        <v>379</v>
      </c>
      <c r="G225" t="s">
        <v>198</v>
      </c>
      <c r="H225">
        <v>1.851892348924298</v>
      </c>
      <c r="I225">
        <v>4.4144785001175748</v>
      </c>
      <c r="J225">
        <v>7.7597457202257507</v>
      </c>
      <c r="K225">
        <v>17.47507674213853</v>
      </c>
      <c r="L225">
        <v>19.926523502916108</v>
      </c>
      <c r="M225">
        <v>29.800609836874511</v>
      </c>
      <c r="N225">
        <v>36.227948761830262</v>
      </c>
      <c r="O225">
        <v>31.629118507424501</v>
      </c>
      <c r="P225">
        <v>20.35133468622972</v>
      </c>
      <c r="Q225">
        <v>15.9914131409775</v>
      </c>
      <c r="R225">
        <v>1.0679891356913629</v>
      </c>
      <c r="S225">
        <v>2.585143145723316</v>
      </c>
      <c r="T225">
        <v>5.8387508962367836</v>
      </c>
      <c r="U225">
        <v>7.4118497428210546</v>
      </c>
      <c r="V225">
        <v>11.471050444776131</v>
      </c>
      <c r="W225" t="s">
        <v>147</v>
      </c>
      <c r="X225" t="s">
        <v>148</v>
      </c>
      <c r="Y225" t="s">
        <v>149</v>
      </c>
      <c r="Z225" t="s">
        <v>430</v>
      </c>
      <c r="AA225" t="s">
        <v>150</v>
      </c>
      <c r="AB225" t="s">
        <v>151</v>
      </c>
      <c r="AC225" t="s">
        <v>431</v>
      </c>
      <c r="AD225" t="s">
        <v>432</v>
      </c>
      <c r="AE225" t="s">
        <v>433</v>
      </c>
      <c r="AF225" t="s">
        <v>152</v>
      </c>
      <c r="AG225" t="s">
        <v>153</v>
      </c>
      <c r="AH225" t="s">
        <v>434</v>
      </c>
      <c r="AI225" t="s">
        <v>435</v>
      </c>
      <c r="AJ225" t="s">
        <v>154</v>
      </c>
      <c r="AK225" t="s">
        <v>155</v>
      </c>
      <c r="AL225" t="s">
        <v>156</v>
      </c>
      <c r="AM225" t="s">
        <v>157</v>
      </c>
      <c r="AN225" t="s">
        <v>436</v>
      </c>
      <c r="AO225" t="s">
        <v>158</v>
      </c>
      <c r="AP225" t="s">
        <v>159</v>
      </c>
      <c r="AQ225" t="s">
        <v>160</v>
      </c>
      <c r="AR225" t="s">
        <v>437</v>
      </c>
      <c r="AS225" t="s">
        <v>161</v>
      </c>
      <c r="AT225" t="s">
        <v>162</v>
      </c>
      <c r="AU225" t="s">
        <v>163</v>
      </c>
      <c r="AV225" t="s">
        <v>164</v>
      </c>
      <c r="AW225" t="s">
        <v>438</v>
      </c>
      <c r="AX225" t="s">
        <v>165</v>
      </c>
      <c r="AY225" t="s">
        <v>166</v>
      </c>
      <c r="AZ225" t="s">
        <v>167</v>
      </c>
      <c r="BA225" t="s">
        <v>198</v>
      </c>
      <c r="BB225">
        <v>13.06158194331802</v>
      </c>
      <c r="BC225">
        <v>30.89490988459179</v>
      </c>
      <c r="BD225">
        <v>2.24742520433036</v>
      </c>
      <c r="BE225">
        <v>0.77002576316118676</v>
      </c>
      <c r="BF225">
        <v>1.986439468565858</v>
      </c>
      <c r="BG225">
        <v>1.5498387561979481</v>
      </c>
      <c r="BH225">
        <v>5.0490402518524844</v>
      </c>
      <c r="BI225">
        <v>6.0301390278916287</v>
      </c>
      <c r="BJ225">
        <v>1.387122596144772</v>
      </c>
      <c r="BK225">
        <v>7.2356924512976146</v>
      </c>
      <c r="BL225">
        <v>35.015352424203748</v>
      </c>
      <c r="BM225">
        <v>6.0324268176898324</v>
      </c>
      <c r="BN225">
        <v>4.347533452621394</v>
      </c>
      <c r="BO225">
        <v>1.468495496478214</v>
      </c>
      <c r="BP225">
        <v>7.2097763309316756</v>
      </c>
      <c r="BQ225">
        <v>6.7142457230923931</v>
      </c>
      <c r="BR225">
        <v>12.80015184641984</v>
      </c>
      <c r="BS225">
        <v>13.37885379345663</v>
      </c>
      <c r="BT225">
        <v>10.94713438354812</v>
      </c>
      <c r="BU225">
        <v>18.69637740692691</v>
      </c>
      <c r="BV225">
        <v>16.76436875152562</v>
      </c>
      <c r="BW225">
        <v>5.5213988720456761</v>
      </c>
      <c r="BX225">
        <v>18.220567935070729</v>
      </c>
      <c r="BY225">
        <v>1.5703615922146721</v>
      </c>
      <c r="BZ225">
        <v>13.53791141093846</v>
      </c>
      <c r="CA225">
        <v>0.91274108378321606</v>
      </c>
      <c r="CB225">
        <v>2.366795660789057</v>
      </c>
      <c r="CC225">
        <v>1.339159685182997</v>
      </c>
      <c r="CD225">
        <v>2.0423624228454238</v>
      </c>
      <c r="CE225">
        <v>14.58180785621134</v>
      </c>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row>
    <row r="226">
      <c r="A226" t="s">
        <v>600</v>
      </c>
      <c r="B226">
        <v>2012</v>
      </c>
      <c r="C226" t="s">
        <v>607</v>
      </c>
      <c r="D226">
        <v>62</v>
      </c>
      <c r="E226" t="s">
        <v>169</v>
      </c>
      <c r="F226" t="s">
        <v>439</v>
      </c>
      <c r="G226" t="s">
        <v>198</v>
      </c>
      <c r="H226">
        <v>7.0775005255998211</v>
      </c>
      <c r="I226">
        <v>10.859406815826009</v>
      </c>
      <c r="J226">
        <v>9.6058154347738771</v>
      </c>
      <c r="K226">
        <v>8.2447643105937356</v>
      </c>
      <c r="L226">
        <v>6.0338552400122731</v>
      </c>
      <c r="M226">
        <v>4.4756284117572962</v>
      </c>
      <c r="N226">
        <v>4.327621467051106</v>
      </c>
      <c r="O226">
        <v>7.7526783180192629</v>
      </c>
      <c r="P226">
        <v>6.493972769683741</v>
      </c>
      <c r="Q226">
        <v>3.9122840852232139</v>
      </c>
      <c r="R226">
        <v>6.655993116950996</v>
      </c>
      <c r="S226">
        <v>9.8726158142401488</v>
      </c>
      <c r="T226">
        <v>11.28224401515517</v>
      </c>
      <c r="U226">
        <v>9.5508496303317241</v>
      </c>
      <c r="V226">
        <v>8.6023860313948859</v>
      </c>
      <c r="W226" t="s">
        <v>147</v>
      </c>
      <c r="X226" t="s">
        <v>148</v>
      </c>
      <c r="Y226" t="s">
        <v>149</v>
      </c>
      <c r="Z226" t="s">
        <v>430</v>
      </c>
      <c r="AA226" t="s">
        <v>150</v>
      </c>
      <c r="AB226" t="s">
        <v>151</v>
      </c>
      <c r="AC226" t="s">
        <v>431</v>
      </c>
      <c r="AD226" t="s">
        <v>432</v>
      </c>
      <c r="AE226" t="s">
        <v>433</v>
      </c>
      <c r="AF226" t="s">
        <v>152</v>
      </c>
      <c r="AG226" t="s">
        <v>153</v>
      </c>
      <c r="AH226" t="s">
        <v>434</v>
      </c>
      <c r="AI226" t="s">
        <v>435</v>
      </c>
      <c r="AJ226" t="s">
        <v>154</v>
      </c>
      <c r="AK226" t="s">
        <v>155</v>
      </c>
      <c r="AL226" t="s">
        <v>156</v>
      </c>
      <c r="AM226" t="s">
        <v>157</v>
      </c>
      <c r="AN226" t="s">
        <v>436</v>
      </c>
      <c r="AO226" t="s">
        <v>158</v>
      </c>
      <c r="AP226" t="s">
        <v>159</v>
      </c>
      <c r="AQ226" t="s">
        <v>160</v>
      </c>
      <c r="AR226" t="s">
        <v>437</v>
      </c>
      <c r="AS226" t="s">
        <v>161</v>
      </c>
      <c r="AT226" t="s">
        <v>162</v>
      </c>
      <c r="AU226" t="s">
        <v>163</v>
      </c>
      <c r="AV226" t="s">
        <v>164</v>
      </c>
      <c r="AW226" t="s">
        <v>438</v>
      </c>
      <c r="AX226" t="s">
        <v>165</v>
      </c>
      <c r="AY226" t="s">
        <v>166</v>
      </c>
      <c r="AZ226" t="s">
        <v>167</v>
      </c>
      <c r="BA226" t="s">
        <v>198</v>
      </c>
      <c r="BB226">
        <v>0</v>
      </c>
      <c r="BC226">
        <v>10.31198457052473</v>
      </c>
      <c r="BD226">
        <v>4.0922838249147082</v>
      </c>
      <c r="BE226">
        <v>13.19303087064883</v>
      </c>
      <c r="BF226">
        <v>7.9412055838213229</v>
      </c>
      <c r="BG226">
        <v>8.8368539728504576</v>
      </c>
      <c r="BH226">
        <v>1.2977112750524089</v>
      </c>
      <c r="BI226">
        <v>1.605249902783856</v>
      </c>
      <c r="BJ226">
        <v>20.73464121728578</v>
      </c>
      <c r="BK226">
        <v>16.272637960399781</v>
      </c>
      <c r="BL226">
        <v>0</v>
      </c>
      <c r="BM226">
        <v>3.226382381866598</v>
      </c>
      <c r="BN226">
        <v>0.61626535038310437</v>
      </c>
      <c r="BO226">
        <v>6.7485163406249393</v>
      </c>
      <c r="BP226">
        <v>0</v>
      </c>
      <c r="BQ226">
        <v>0.1233054312250341</v>
      </c>
      <c r="BR226">
        <v>8.6808721963099149</v>
      </c>
      <c r="BS226">
        <v>1.5191310401076601</v>
      </c>
      <c r="BT226">
        <v>15.356440626930141</v>
      </c>
      <c r="BU226">
        <v>3.3419597868836228</v>
      </c>
      <c r="BV226">
        <v>24.410859066238469</v>
      </c>
      <c r="BW226">
        <v>1.168952323207662</v>
      </c>
      <c r="BX226">
        <v>3.957761963456921</v>
      </c>
      <c r="BY226">
        <v>10.370609966631649</v>
      </c>
      <c r="BZ226">
        <v>3.9616182413122938</v>
      </c>
      <c r="CA226">
        <v>1.807505397216431</v>
      </c>
      <c r="CB226">
        <v>31.127946921588869</v>
      </c>
      <c r="CC226">
        <v>2.0692631097188561</v>
      </c>
      <c r="CD226">
        <v>3.1684949576522201</v>
      </c>
      <c r="CE226">
        <v>0</v>
      </c>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row>
    <row r="227">
      <c r="A227" t="s">
        <v>600</v>
      </c>
      <c r="B227">
        <v>2012</v>
      </c>
      <c r="C227" t="s">
        <v>607</v>
      </c>
      <c r="D227">
        <v>63</v>
      </c>
      <c r="E227" t="s">
        <v>169</v>
      </c>
      <c r="F227" t="s">
        <v>440</v>
      </c>
      <c r="G227" t="s">
        <v>198</v>
      </c>
      <c r="H227">
        <v>9.529539949970447</v>
      </c>
      <c r="I227">
        <v>8.7938994597387445</v>
      </c>
      <c r="J227">
        <v>10.73721609356924</v>
      </c>
      <c r="K227">
        <v>13.19664977167073</v>
      </c>
      <c r="L227">
        <v>10.48843939206507</v>
      </c>
      <c r="M227">
        <v>16.2964843458834</v>
      </c>
      <c r="N227">
        <v>11.0980233964044</v>
      </c>
      <c r="O227">
        <v>9.4852646839621872</v>
      </c>
      <c r="P227">
        <v>8.0866164081263605</v>
      </c>
      <c r="Q227">
        <v>8.965384373516903</v>
      </c>
      <c r="R227">
        <v>8.8400926018171226</v>
      </c>
      <c r="S227">
        <v>9.1458134445240837</v>
      </c>
      <c r="T227">
        <v>10.0288868369285</v>
      </c>
      <c r="U227">
        <v>10.428475528140639</v>
      </c>
      <c r="V227">
        <v>13.97149826730457</v>
      </c>
      <c r="W227" t="s">
        <v>147</v>
      </c>
      <c r="X227" t="s">
        <v>148</v>
      </c>
      <c r="Y227" t="s">
        <v>149</v>
      </c>
      <c r="Z227" t="s">
        <v>430</v>
      </c>
      <c r="AA227" t="s">
        <v>150</v>
      </c>
      <c r="AB227" t="s">
        <v>151</v>
      </c>
      <c r="AC227" t="s">
        <v>431</v>
      </c>
      <c r="AD227" t="s">
        <v>432</v>
      </c>
      <c r="AE227" t="s">
        <v>433</v>
      </c>
      <c r="AF227" t="s">
        <v>152</v>
      </c>
      <c r="AG227" t="s">
        <v>153</v>
      </c>
      <c r="AH227" t="s">
        <v>434</v>
      </c>
      <c r="AI227" t="s">
        <v>435</v>
      </c>
      <c r="AJ227" t="s">
        <v>154</v>
      </c>
      <c r="AK227" t="s">
        <v>155</v>
      </c>
      <c r="AL227" t="s">
        <v>156</v>
      </c>
      <c r="AM227" t="s">
        <v>157</v>
      </c>
      <c r="AN227" t="s">
        <v>436</v>
      </c>
      <c r="AO227" t="s">
        <v>158</v>
      </c>
      <c r="AP227" t="s">
        <v>159</v>
      </c>
      <c r="AQ227" t="s">
        <v>160</v>
      </c>
      <c r="AR227" t="s">
        <v>437</v>
      </c>
      <c r="AS227" t="s">
        <v>161</v>
      </c>
      <c r="AT227" t="s">
        <v>162</v>
      </c>
      <c r="AU227" t="s">
        <v>163</v>
      </c>
      <c r="AV227" t="s">
        <v>164</v>
      </c>
      <c r="AW227" t="s">
        <v>438</v>
      </c>
      <c r="AX227" t="s">
        <v>165</v>
      </c>
      <c r="AY227" t="s">
        <v>166</v>
      </c>
      <c r="AZ227" t="s">
        <v>167</v>
      </c>
      <c r="BA227" t="s">
        <v>198</v>
      </c>
      <c r="BB227">
        <v>4.7356309676608488</v>
      </c>
      <c r="BC227">
        <v>15.772069177219331</v>
      </c>
      <c r="BD227">
        <v>8.831794130051394</v>
      </c>
      <c r="BE227">
        <v>11.249947743791511</v>
      </c>
      <c r="BF227">
        <v>2.58456430599229</v>
      </c>
      <c r="BG227">
        <v>10.3554924797014</v>
      </c>
      <c r="BH227">
        <v>21.524381481278571</v>
      </c>
      <c r="BI227">
        <v>28.85544634582045</v>
      </c>
      <c r="BJ227">
        <v>6.0752318006549739</v>
      </c>
      <c r="BK227">
        <v>10.24962316809914</v>
      </c>
      <c r="BL227">
        <v>3.1402415545725182</v>
      </c>
      <c r="BM227">
        <v>32.425311180847331</v>
      </c>
      <c r="BN227">
        <v>10.20656062041896</v>
      </c>
      <c r="BO227">
        <v>13.960450034129639</v>
      </c>
      <c r="BP227">
        <v>9.0464628521619144</v>
      </c>
      <c r="BQ227">
        <v>16.8224161393894</v>
      </c>
      <c r="BR227">
        <v>3.6100247983442668</v>
      </c>
      <c r="BS227">
        <v>16.224846437495149</v>
      </c>
      <c r="BT227">
        <v>4.233130703279846</v>
      </c>
      <c r="BU227">
        <v>9.5821661622214478</v>
      </c>
      <c r="BV227">
        <v>12.039603153887271</v>
      </c>
      <c r="BW227">
        <v>5.6606910375483421</v>
      </c>
      <c r="BX227">
        <v>14.46406995549931</v>
      </c>
      <c r="BY227">
        <v>14.73940953746431</v>
      </c>
      <c r="BZ227">
        <v>9.7391399306251056</v>
      </c>
      <c r="CA227">
        <v>12.78376073113736</v>
      </c>
      <c r="CB227">
        <v>15.216192036076579</v>
      </c>
      <c r="CC227">
        <v>9.4639474885453279</v>
      </c>
      <c r="CD227">
        <v>21.745503700319439</v>
      </c>
      <c r="CE227">
        <v>4.0845763441660763</v>
      </c>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row>
    <row r="228">
      <c r="A228" t="s">
        <v>600</v>
      </c>
      <c r="B228">
        <v>2012</v>
      </c>
      <c r="C228" t="s">
        <v>607</v>
      </c>
      <c r="D228">
        <v>64</v>
      </c>
      <c r="E228" t="s">
        <v>169</v>
      </c>
      <c r="F228" t="s">
        <v>441</v>
      </c>
      <c r="G228" t="s">
        <v>198</v>
      </c>
      <c r="H228">
        <v>30.44996562709558</v>
      </c>
      <c r="I228">
        <v>27.214915800064411</v>
      </c>
      <c r="J228">
        <v>19.189300637868019</v>
      </c>
      <c r="K228">
        <v>14.26236511980521</v>
      </c>
      <c r="L228">
        <v>4.297904963901293</v>
      </c>
      <c r="M228">
        <v>8.2932498496762843</v>
      </c>
      <c r="N228">
        <v>6.2176867184875952</v>
      </c>
      <c r="O228">
        <v>1.444963566862915</v>
      </c>
      <c r="P228">
        <v>2.6473410072280759</v>
      </c>
      <c r="Q228">
        <v>1.8183889752417079</v>
      </c>
      <c r="R228">
        <v>31.598099325427121</v>
      </c>
      <c r="S228">
        <v>29.5081193804502</v>
      </c>
      <c r="T228">
        <v>21.562236996280411</v>
      </c>
      <c r="U228">
        <v>18.444126617473682</v>
      </c>
      <c r="V228">
        <v>15.23636728999284</v>
      </c>
      <c r="W228" t="s">
        <v>147</v>
      </c>
      <c r="X228" t="s">
        <v>148</v>
      </c>
      <c r="Y228" t="s">
        <v>149</v>
      </c>
      <c r="Z228" t="s">
        <v>430</v>
      </c>
      <c r="AA228" t="s">
        <v>150</v>
      </c>
      <c r="AB228" t="s">
        <v>151</v>
      </c>
      <c r="AC228" t="s">
        <v>431</v>
      </c>
      <c r="AD228" t="s">
        <v>432</v>
      </c>
      <c r="AE228" t="s">
        <v>433</v>
      </c>
      <c r="AF228" t="s">
        <v>152</v>
      </c>
      <c r="AG228" t="s">
        <v>153</v>
      </c>
      <c r="AH228" t="s">
        <v>434</v>
      </c>
      <c r="AI228" t="s">
        <v>435</v>
      </c>
      <c r="AJ228" t="s">
        <v>154</v>
      </c>
      <c r="AK228" t="s">
        <v>155</v>
      </c>
      <c r="AL228" t="s">
        <v>156</v>
      </c>
      <c r="AM228" t="s">
        <v>157</v>
      </c>
      <c r="AN228" t="s">
        <v>436</v>
      </c>
      <c r="AO228" t="s">
        <v>158</v>
      </c>
      <c r="AP228" t="s">
        <v>159</v>
      </c>
      <c r="AQ228" t="s">
        <v>160</v>
      </c>
      <c r="AR228" t="s">
        <v>437</v>
      </c>
      <c r="AS228" t="s">
        <v>161</v>
      </c>
      <c r="AT228" t="s">
        <v>162</v>
      </c>
      <c r="AU228" t="s">
        <v>163</v>
      </c>
      <c r="AV228" t="s">
        <v>164</v>
      </c>
      <c r="AW228" t="s">
        <v>438</v>
      </c>
      <c r="AX228" t="s">
        <v>165</v>
      </c>
      <c r="AY228" t="s">
        <v>166</v>
      </c>
      <c r="AZ228" t="s">
        <v>167</v>
      </c>
      <c r="BA228" t="s">
        <v>198</v>
      </c>
      <c r="BB228">
        <v>15.84607568680036</v>
      </c>
      <c r="BC228">
        <v>3.7779096801337131</v>
      </c>
      <c r="BD228">
        <v>40.871988158632419</v>
      </c>
      <c r="BE228">
        <v>47.230865014057493</v>
      </c>
      <c r="BF228">
        <v>35.015549768205467</v>
      </c>
      <c r="BG228">
        <v>3.9830787151253602</v>
      </c>
      <c r="BH228">
        <v>2.2917219596530241</v>
      </c>
      <c r="BI228">
        <v>6.0699759835702887</v>
      </c>
      <c r="BJ228">
        <v>22.62856399215983</v>
      </c>
      <c r="BK228">
        <v>5.5859043086997486</v>
      </c>
      <c r="BL228">
        <v>1.261022040875857</v>
      </c>
      <c r="BM228">
        <v>4.0617383633171018</v>
      </c>
      <c r="BN228">
        <v>2.3351747252747761</v>
      </c>
      <c r="BO228">
        <v>24.90461356278453</v>
      </c>
      <c r="BP228">
        <v>12.40538393763112</v>
      </c>
      <c r="BQ228">
        <v>34.931993928277691</v>
      </c>
      <c r="BR228">
        <v>5.6226136204950627</v>
      </c>
      <c r="BS228">
        <v>0.38117348010726898</v>
      </c>
      <c r="BT228">
        <v>14.92840012089364</v>
      </c>
      <c r="BU228">
        <v>19.249639829313899</v>
      </c>
      <c r="BV228">
        <v>19.117330403517499</v>
      </c>
      <c r="BW228">
        <v>8.1917784047562083</v>
      </c>
      <c r="BX228">
        <v>18.662936891932251</v>
      </c>
      <c r="BY228">
        <v>22.574093113704691</v>
      </c>
      <c r="BZ228">
        <v>17.747063465935781</v>
      </c>
      <c r="CA228">
        <v>32.978814706601433</v>
      </c>
      <c r="CB228">
        <v>15.843627126406931</v>
      </c>
      <c r="CC228">
        <v>40.938404035768997</v>
      </c>
      <c r="CD228">
        <v>54.109349580357268</v>
      </c>
      <c r="CE228">
        <v>2.9750736845742671</v>
      </c>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row>
    <row r="229">
      <c r="A229" t="s">
        <v>600</v>
      </c>
      <c r="B229">
        <v>2012</v>
      </c>
      <c r="C229" t="s">
        <v>607</v>
      </c>
      <c r="D229">
        <v>65</v>
      </c>
      <c r="E229" t="s">
        <v>169</v>
      </c>
      <c r="F229" t="s">
        <v>176</v>
      </c>
      <c r="G229" t="s">
        <v>198</v>
      </c>
      <c r="H229">
        <v>1.3189767476235601</v>
      </c>
      <c r="I229">
        <v>1.5986474735344971</v>
      </c>
      <c r="J229">
        <v>2.7503010558112271</v>
      </c>
      <c r="K229">
        <v>2.5738236202452689</v>
      </c>
      <c r="L229">
        <v>1.7753779570948489</v>
      </c>
      <c r="M229">
        <v>1.990893083149998</v>
      </c>
      <c r="N229">
        <v>1.8272274208135</v>
      </c>
      <c r="O229">
        <v>2.6085569024623569</v>
      </c>
      <c r="P229">
        <v>0.20441705471821389</v>
      </c>
      <c r="Q229">
        <v>0.53405965155853963</v>
      </c>
      <c r="R229">
        <v>0.99987814307991796</v>
      </c>
      <c r="S229">
        <v>1.726198439648146</v>
      </c>
      <c r="T229">
        <v>2.637376684984059</v>
      </c>
      <c r="U229">
        <v>2.0248492196531882</v>
      </c>
      <c r="V229">
        <v>3.4231917564802239</v>
      </c>
      <c r="W229" t="s">
        <v>147</v>
      </c>
      <c r="X229" t="s">
        <v>148</v>
      </c>
      <c r="Y229" t="s">
        <v>149</v>
      </c>
      <c r="Z229" t="s">
        <v>430</v>
      </c>
      <c r="AA229" t="s">
        <v>150</v>
      </c>
      <c r="AB229" t="s">
        <v>151</v>
      </c>
      <c r="AC229" t="s">
        <v>431</v>
      </c>
      <c r="AD229" t="s">
        <v>432</v>
      </c>
      <c r="AE229" t="s">
        <v>433</v>
      </c>
      <c r="AF229" t="s">
        <v>152</v>
      </c>
      <c r="AG229" t="s">
        <v>153</v>
      </c>
      <c r="AH229" t="s">
        <v>434</v>
      </c>
      <c r="AI229" t="s">
        <v>435</v>
      </c>
      <c r="AJ229" t="s">
        <v>154</v>
      </c>
      <c r="AK229" t="s">
        <v>155</v>
      </c>
      <c r="AL229" t="s">
        <v>156</v>
      </c>
      <c r="AM229" t="s">
        <v>157</v>
      </c>
      <c r="AN229" t="s">
        <v>436</v>
      </c>
      <c r="AO229" t="s">
        <v>158</v>
      </c>
      <c r="AP229" t="s">
        <v>159</v>
      </c>
      <c r="AQ229" t="s">
        <v>160</v>
      </c>
      <c r="AR229" t="s">
        <v>437</v>
      </c>
      <c r="AS229" t="s">
        <v>161</v>
      </c>
      <c r="AT229" t="s">
        <v>162</v>
      </c>
      <c r="AU229" t="s">
        <v>163</v>
      </c>
      <c r="AV229" t="s">
        <v>164</v>
      </c>
      <c r="AW229" t="s">
        <v>438</v>
      </c>
      <c r="AX229" t="s">
        <v>165</v>
      </c>
      <c r="AY229" t="s">
        <v>166</v>
      </c>
      <c r="AZ229" t="s">
        <v>167</v>
      </c>
      <c r="BA229" t="s">
        <v>198</v>
      </c>
      <c r="BB229">
        <v>2.4015308933332489</v>
      </c>
      <c r="BC229">
        <v>0.86862266911740726</v>
      </c>
      <c r="BD229">
        <v>0</v>
      </c>
      <c r="BE229">
        <v>0.98695230291546565</v>
      </c>
      <c r="BF229">
        <v>1.2607106239143711</v>
      </c>
      <c r="BG229">
        <v>8.2907975228350335</v>
      </c>
      <c r="BH229">
        <v>0</v>
      </c>
      <c r="BI229">
        <v>0.92296079809642961</v>
      </c>
      <c r="BJ229">
        <v>1.7569164625471081</v>
      </c>
      <c r="BK229">
        <v>10.340649607337831</v>
      </c>
      <c r="BL229">
        <v>0.57938449105610779</v>
      </c>
      <c r="BM229">
        <v>0.67488189688690325</v>
      </c>
      <c r="BN229">
        <v>0</v>
      </c>
      <c r="BO229">
        <v>0.67923671873110991</v>
      </c>
      <c r="BP229">
        <v>0.13481551064173131</v>
      </c>
      <c r="BQ229">
        <v>2.4661154678323571</v>
      </c>
      <c r="BR229">
        <v>3.3478129612653502</v>
      </c>
      <c r="BS229">
        <v>0</v>
      </c>
      <c r="BT229">
        <v>0.82341644357781207</v>
      </c>
      <c r="BU229">
        <v>0.57869896945055965</v>
      </c>
      <c r="BV229">
        <v>0</v>
      </c>
      <c r="BW229">
        <v>2.575727830914325</v>
      </c>
      <c r="BX229">
        <v>0.1028579117830947</v>
      </c>
      <c r="BY229">
        <v>2.9596032462714641</v>
      </c>
      <c r="BZ229">
        <v>6.8854238818541749</v>
      </c>
      <c r="CA229">
        <v>0.63705809546653003</v>
      </c>
      <c r="CB229">
        <v>0.043605221618867401</v>
      </c>
      <c r="CC229">
        <v>0.1152339608420711</v>
      </c>
      <c r="CD229">
        <v>0.17600539860064579</v>
      </c>
      <c r="CE229">
        <v>0</v>
      </c>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row>
    <row r="230">
      <c r="A230" t="s">
        <v>600</v>
      </c>
      <c r="B230">
        <v>2012</v>
      </c>
      <c r="C230" t="s">
        <v>607</v>
      </c>
      <c r="D230">
        <v>66</v>
      </c>
      <c r="E230" t="s">
        <v>169</v>
      </c>
      <c r="F230" t="s">
        <v>177</v>
      </c>
      <c r="G230" t="s">
        <v>198</v>
      </c>
      <c r="H230">
        <v>8.2854197394441371</v>
      </c>
      <c r="I230">
        <v>9.5866043405601111</v>
      </c>
      <c r="J230">
        <v>11.045445396869709</v>
      </c>
      <c r="K230">
        <v>7.6497775093191844</v>
      </c>
      <c r="L230">
        <v>2.1556570973311748</v>
      </c>
      <c r="M230">
        <v>5.472761268345617</v>
      </c>
      <c r="N230">
        <v>0.81240147028205889</v>
      </c>
      <c r="O230">
        <v>1.2443401180071609</v>
      </c>
      <c r="P230">
        <v>0.78710862682729377</v>
      </c>
      <c r="Q230">
        <v>0</v>
      </c>
      <c r="R230">
        <v>8.5140526940267502</v>
      </c>
      <c r="S230">
        <v>8.8343856351223309</v>
      </c>
      <c r="T230">
        <v>10.78311811530121</v>
      </c>
      <c r="U230">
        <v>11.92131711671907</v>
      </c>
      <c r="V230">
        <v>7.1549912174178987</v>
      </c>
      <c r="W230" t="s">
        <v>147</v>
      </c>
      <c r="X230" t="s">
        <v>148</v>
      </c>
      <c r="Y230" t="s">
        <v>149</v>
      </c>
      <c r="Z230" t="s">
        <v>430</v>
      </c>
      <c r="AA230" t="s">
        <v>150</v>
      </c>
      <c r="AB230" t="s">
        <v>151</v>
      </c>
      <c r="AC230" t="s">
        <v>431</v>
      </c>
      <c r="AD230" t="s">
        <v>432</v>
      </c>
      <c r="AE230" t="s">
        <v>433</v>
      </c>
      <c r="AF230" t="s">
        <v>152</v>
      </c>
      <c r="AG230" t="s">
        <v>153</v>
      </c>
      <c r="AH230" t="s">
        <v>434</v>
      </c>
      <c r="AI230" t="s">
        <v>435</v>
      </c>
      <c r="AJ230" t="s">
        <v>154</v>
      </c>
      <c r="AK230" t="s">
        <v>155</v>
      </c>
      <c r="AL230" t="s">
        <v>156</v>
      </c>
      <c r="AM230" t="s">
        <v>157</v>
      </c>
      <c r="AN230" t="s">
        <v>436</v>
      </c>
      <c r="AO230" t="s">
        <v>158</v>
      </c>
      <c r="AP230" t="s">
        <v>159</v>
      </c>
      <c r="AQ230" t="s">
        <v>160</v>
      </c>
      <c r="AR230" t="s">
        <v>437</v>
      </c>
      <c r="AS230" t="s">
        <v>161</v>
      </c>
      <c r="AT230" t="s">
        <v>162</v>
      </c>
      <c r="AU230" t="s">
        <v>163</v>
      </c>
      <c r="AV230" t="s">
        <v>164</v>
      </c>
      <c r="AW230" t="s">
        <v>438</v>
      </c>
      <c r="AX230" t="s">
        <v>165</v>
      </c>
      <c r="AY230" t="s">
        <v>166</v>
      </c>
      <c r="AZ230" t="s">
        <v>167</v>
      </c>
      <c r="BA230" t="s">
        <v>198</v>
      </c>
      <c r="BB230">
        <v>2.6539513161906378</v>
      </c>
      <c r="BC230">
        <v>0.3524516799671355</v>
      </c>
      <c r="BD230">
        <v>7.9370507297235289</v>
      </c>
      <c r="BE230">
        <v>6.2094061689815474</v>
      </c>
      <c r="BF230">
        <v>8.2975982464877731</v>
      </c>
      <c r="BG230">
        <v>14.49017331953014</v>
      </c>
      <c r="BH230">
        <v>0</v>
      </c>
      <c r="BI230">
        <v>1.7534198550332381</v>
      </c>
      <c r="BJ230">
        <v>5.0057805826006971</v>
      </c>
      <c r="BK230">
        <v>4.740277006150273</v>
      </c>
      <c r="BL230">
        <v>6.5755118659849181</v>
      </c>
      <c r="BM230">
        <v>0</v>
      </c>
      <c r="BN230">
        <v>0</v>
      </c>
      <c r="BO230">
        <v>7.4969385698080968</v>
      </c>
      <c r="BP230">
        <v>1.5983391186420159</v>
      </c>
      <c r="BQ230">
        <v>9.2875527175066264</v>
      </c>
      <c r="BR230">
        <v>13.60365087255518</v>
      </c>
      <c r="BS230">
        <v>0</v>
      </c>
      <c r="BT230">
        <v>4.2614393051007182</v>
      </c>
      <c r="BU230">
        <v>6.9012638354698117</v>
      </c>
      <c r="BV230">
        <v>2.1178194281360549</v>
      </c>
      <c r="BW230">
        <v>23.72816544705875</v>
      </c>
      <c r="BX230">
        <v>1.464419952166782</v>
      </c>
      <c r="BY230">
        <v>11.26406539093291</v>
      </c>
      <c r="BZ230">
        <v>18.295079298574588</v>
      </c>
      <c r="CA230">
        <v>4.985333132249977</v>
      </c>
      <c r="CB230">
        <v>3.449305068197198</v>
      </c>
      <c r="CC230">
        <v>14.21569116051935</v>
      </c>
      <c r="CD230">
        <v>9.0267423077864706</v>
      </c>
      <c r="CE230">
        <v>9.4284433868400637</v>
      </c>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row>
    <row r="231">
      <c r="A231" t="s">
        <v>600</v>
      </c>
      <c r="B231">
        <v>2012</v>
      </c>
      <c r="C231" t="s">
        <v>607</v>
      </c>
      <c r="D231">
        <v>67</v>
      </c>
      <c r="E231" t="s">
        <v>169</v>
      </c>
      <c r="F231" t="s">
        <v>442</v>
      </c>
      <c r="G231" t="s">
        <v>198</v>
      </c>
      <c r="H231">
        <v>28.229336995951371</v>
      </c>
      <c r="I231">
        <v>21.64804240698103</v>
      </c>
      <c r="J231">
        <v>18.610683111088161</v>
      </c>
      <c r="K231">
        <v>9.4756846201874421</v>
      </c>
      <c r="L231">
        <v>2.9149999990184088</v>
      </c>
      <c r="M231">
        <v>5.7276490545675918</v>
      </c>
      <c r="N231">
        <v>2.9806607696921872</v>
      </c>
      <c r="O231">
        <v>2.1822676637505101</v>
      </c>
      <c r="P231">
        <v>2.6305572292712731</v>
      </c>
      <c r="Q231">
        <v>0</v>
      </c>
      <c r="R231">
        <v>29.3927995059971</v>
      </c>
      <c r="S231">
        <v>22.26104054595978</v>
      </c>
      <c r="T231">
        <v>22.610301093920981</v>
      </c>
      <c r="U231">
        <v>16.771710165368798</v>
      </c>
      <c r="V231">
        <v>8.6446301481918084</v>
      </c>
      <c r="W231" t="s">
        <v>147</v>
      </c>
      <c r="X231" t="s">
        <v>148</v>
      </c>
      <c r="Y231" t="s">
        <v>149</v>
      </c>
      <c r="Z231" t="s">
        <v>430</v>
      </c>
      <c r="AA231" t="s">
        <v>150</v>
      </c>
      <c r="AB231" t="s">
        <v>151</v>
      </c>
      <c r="AC231" t="s">
        <v>431</v>
      </c>
      <c r="AD231" t="s">
        <v>432</v>
      </c>
      <c r="AE231" t="s">
        <v>433</v>
      </c>
      <c r="AF231" t="s">
        <v>152</v>
      </c>
      <c r="AG231" t="s">
        <v>153</v>
      </c>
      <c r="AH231" t="s">
        <v>434</v>
      </c>
      <c r="AI231" t="s">
        <v>435</v>
      </c>
      <c r="AJ231" t="s">
        <v>154</v>
      </c>
      <c r="AK231" t="s">
        <v>155</v>
      </c>
      <c r="AL231" t="s">
        <v>156</v>
      </c>
      <c r="AM231" t="s">
        <v>157</v>
      </c>
      <c r="AN231" t="s">
        <v>436</v>
      </c>
      <c r="AO231" t="s">
        <v>158</v>
      </c>
      <c r="AP231" t="s">
        <v>159</v>
      </c>
      <c r="AQ231" t="s">
        <v>160</v>
      </c>
      <c r="AR231" t="s">
        <v>437</v>
      </c>
      <c r="AS231" t="s">
        <v>161</v>
      </c>
      <c r="AT231" t="s">
        <v>162</v>
      </c>
      <c r="AU231" t="s">
        <v>163</v>
      </c>
      <c r="AV231" t="s">
        <v>164</v>
      </c>
      <c r="AW231" t="s">
        <v>438</v>
      </c>
      <c r="AX231" t="s">
        <v>165</v>
      </c>
      <c r="AY231" t="s">
        <v>166</v>
      </c>
      <c r="AZ231" t="s">
        <v>167</v>
      </c>
      <c r="BA231" t="s">
        <v>198</v>
      </c>
      <c r="BB231">
        <v>12.232912569193109</v>
      </c>
      <c r="BC231">
        <v>0</v>
      </c>
      <c r="BD231">
        <v>4.7866494200355314</v>
      </c>
      <c r="BE231">
        <v>11.62892616211178</v>
      </c>
      <c r="BF231">
        <v>32.863189417793279</v>
      </c>
      <c r="BG231">
        <v>36.636278692749897</v>
      </c>
      <c r="BH231">
        <v>0.12056051926275441</v>
      </c>
      <c r="BI231">
        <v>0</v>
      </c>
      <c r="BJ231">
        <v>30.121039662165721</v>
      </c>
      <c r="BK231">
        <v>12.261474317950009</v>
      </c>
      <c r="BL231">
        <v>3.4892057948530621</v>
      </c>
      <c r="BM231">
        <v>0</v>
      </c>
      <c r="BN231">
        <v>0</v>
      </c>
      <c r="BO231">
        <v>21.808038300120561</v>
      </c>
      <c r="BP231">
        <v>38.276759931737608</v>
      </c>
      <c r="BQ231">
        <v>20.716405144316401</v>
      </c>
      <c r="BR231">
        <v>15.32676650172089</v>
      </c>
      <c r="BS231">
        <v>0</v>
      </c>
      <c r="BT231">
        <v>16.672633798450239</v>
      </c>
      <c r="BU231">
        <v>11.458797855201359</v>
      </c>
      <c r="BV231">
        <v>10.417341774787561</v>
      </c>
      <c r="BW231">
        <v>18.613542472493339</v>
      </c>
      <c r="BX231">
        <v>16.660633038474579</v>
      </c>
      <c r="BY231">
        <v>23.509724161373409</v>
      </c>
      <c r="BZ231">
        <v>2.9471319902836979</v>
      </c>
      <c r="CA231">
        <v>31.99280151806899</v>
      </c>
      <c r="CB231">
        <v>26.378009222352919</v>
      </c>
      <c r="CC231">
        <v>15.867843217581671</v>
      </c>
      <c r="CD231">
        <v>1.7400653872841541</v>
      </c>
      <c r="CE231">
        <v>40.287501410460322</v>
      </c>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row>
    <row r="232">
      <c r="A232" t="s">
        <v>600</v>
      </c>
      <c r="B232">
        <v>2012</v>
      </c>
      <c r="C232" t="s">
        <v>607</v>
      </c>
      <c r="D232">
        <v>68</v>
      </c>
      <c r="E232" t="s">
        <v>169</v>
      </c>
      <c r="F232" t="s">
        <v>181</v>
      </c>
      <c r="G232" t="s">
        <v>198</v>
      </c>
      <c r="H232">
        <v>0.1164471288328405</v>
      </c>
      <c r="I232">
        <v>0.070401545833821605</v>
      </c>
      <c r="J232">
        <v>0.44242894024437068</v>
      </c>
      <c r="K232">
        <v>0.17416266860726659</v>
      </c>
      <c r="L232">
        <v>0.55003703720880581</v>
      </c>
      <c r="M232">
        <v>0.64608320465576941</v>
      </c>
      <c r="N232">
        <v>0.1062555184393658</v>
      </c>
      <c r="O232">
        <v>0.25080906250985652</v>
      </c>
      <c r="P232">
        <v>0</v>
      </c>
      <c r="Q232">
        <v>0.50930919950242015</v>
      </c>
      <c r="R232">
        <v>0.1103736428833527</v>
      </c>
      <c r="S232">
        <v>0.056695045453893401</v>
      </c>
      <c r="T232">
        <v>0.088729913882280201</v>
      </c>
      <c r="U232">
        <v>0.54748695521933577</v>
      </c>
      <c r="V232">
        <v>0.50564360678869069</v>
      </c>
      <c r="W232" t="s">
        <v>147</v>
      </c>
      <c r="X232" t="s">
        <v>148</v>
      </c>
      <c r="Y232" t="s">
        <v>149</v>
      </c>
      <c r="Z232" t="s">
        <v>430</v>
      </c>
      <c r="AA232" t="s">
        <v>150</v>
      </c>
      <c r="AB232" t="s">
        <v>151</v>
      </c>
      <c r="AC232" t="s">
        <v>431</v>
      </c>
      <c r="AD232" t="s">
        <v>432</v>
      </c>
      <c r="AE232" t="s">
        <v>433</v>
      </c>
      <c r="AF232" t="s">
        <v>152</v>
      </c>
      <c r="AG232" t="s">
        <v>153</v>
      </c>
      <c r="AH232" t="s">
        <v>434</v>
      </c>
      <c r="AI232" t="s">
        <v>435</v>
      </c>
      <c r="AJ232" t="s">
        <v>154</v>
      </c>
      <c r="AK232" t="s">
        <v>155</v>
      </c>
      <c r="AL232" t="s">
        <v>156</v>
      </c>
      <c r="AM232" t="s">
        <v>157</v>
      </c>
      <c r="AN232" t="s">
        <v>436</v>
      </c>
      <c r="AO232" t="s">
        <v>158</v>
      </c>
      <c r="AP232" t="s">
        <v>159</v>
      </c>
      <c r="AQ232" t="s">
        <v>160</v>
      </c>
      <c r="AR232" t="s">
        <v>437</v>
      </c>
      <c r="AS232" t="s">
        <v>161</v>
      </c>
      <c r="AT232" t="s">
        <v>162</v>
      </c>
      <c r="AU232" t="s">
        <v>163</v>
      </c>
      <c r="AV232" t="s">
        <v>164</v>
      </c>
      <c r="AW232" t="s">
        <v>438</v>
      </c>
      <c r="AX232" t="s">
        <v>165</v>
      </c>
      <c r="AY232" t="s">
        <v>166</v>
      </c>
      <c r="AZ232" t="s">
        <v>167</v>
      </c>
      <c r="BA232" t="s">
        <v>198</v>
      </c>
      <c r="BB232">
        <v>0</v>
      </c>
      <c r="BC232">
        <v>0</v>
      </c>
      <c r="BD232">
        <v>0</v>
      </c>
      <c r="BE232">
        <v>0</v>
      </c>
      <c r="BF232">
        <v>0</v>
      </c>
      <c r="BG232">
        <v>0.81868311473714239</v>
      </c>
      <c r="BH232">
        <v>0</v>
      </c>
      <c r="BI232">
        <v>0</v>
      </c>
      <c r="BJ232">
        <v>0</v>
      </c>
      <c r="BK232">
        <v>0</v>
      </c>
      <c r="BL232">
        <v>0</v>
      </c>
      <c r="BM232">
        <v>0</v>
      </c>
      <c r="BN232">
        <v>0</v>
      </c>
      <c r="BO232">
        <v>0</v>
      </c>
      <c r="BP232">
        <v>0.42124647902176687</v>
      </c>
      <c r="BQ232">
        <v>1.924405572394261</v>
      </c>
      <c r="BR232">
        <v>0.1076315165942491</v>
      </c>
      <c r="BS232">
        <v>0</v>
      </c>
      <c r="BT232">
        <v>0.40394376674548182</v>
      </c>
      <c r="BU232">
        <v>2.784746692514342</v>
      </c>
      <c r="BV232">
        <v>0</v>
      </c>
      <c r="BW232">
        <v>0</v>
      </c>
      <c r="BX232">
        <v>0.88370862628630431</v>
      </c>
      <c r="BY232">
        <v>0.102572631470755</v>
      </c>
      <c r="BZ232">
        <v>0</v>
      </c>
      <c r="CA232">
        <v>0</v>
      </c>
      <c r="CB232">
        <v>0</v>
      </c>
      <c r="CC232">
        <v>0.30283268121045392</v>
      </c>
      <c r="CD232">
        <v>0.083466920606312098</v>
      </c>
      <c r="CE232">
        <v>0</v>
      </c>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row>
    <row r="233">
      <c r="A233" t="s">
        <v>600</v>
      </c>
      <c r="B233">
        <v>2012</v>
      </c>
      <c r="C233" t="s">
        <v>607</v>
      </c>
      <c r="D233">
        <v>69</v>
      </c>
      <c r="E233" t="s">
        <v>169</v>
      </c>
      <c r="F233" t="s">
        <v>182</v>
      </c>
      <c r="G233" t="s">
        <v>198</v>
      </c>
      <c r="H233">
        <v>0</v>
      </c>
      <c r="I233">
        <v>0</v>
      </c>
      <c r="J233">
        <v>0.013370951608689501</v>
      </c>
      <c r="K233">
        <v>0.13444278069885859</v>
      </c>
      <c r="L233">
        <v>2.6293012236408022</v>
      </c>
      <c r="M233">
        <v>0.1022805461225036</v>
      </c>
      <c r="N233">
        <v>1.338560595366626</v>
      </c>
      <c r="O233">
        <v>1.3357361558072129</v>
      </c>
      <c r="P233">
        <v>2.8550937356756552</v>
      </c>
      <c r="Q233">
        <v>2.2505170369897169</v>
      </c>
      <c r="R233">
        <v>0</v>
      </c>
      <c r="S233">
        <v>0</v>
      </c>
      <c r="T233">
        <v>0</v>
      </c>
      <c r="U233">
        <v>0.058200707756394597</v>
      </c>
      <c r="V233">
        <v>1.294964116883536</v>
      </c>
      <c r="W233" t="s">
        <v>147</v>
      </c>
      <c r="X233" t="s">
        <v>148</v>
      </c>
      <c r="Y233" t="s">
        <v>149</v>
      </c>
      <c r="Z233" t="s">
        <v>430</v>
      </c>
      <c r="AA233" t="s">
        <v>150</v>
      </c>
      <c r="AB233" t="s">
        <v>151</v>
      </c>
      <c r="AC233" t="s">
        <v>431</v>
      </c>
      <c r="AD233" t="s">
        <v>432</v>
      </c>
      <c r="AE233" t="s">
        <v>433</v>
      </c>
      <c r="AF233" t="s">
        <v>152</v>
      </c>
      <c r="AG233" t="s">
        <v>153</v>
      </c>
      <c r="AH233" t="s">
        <v>434</v>
      </c>
      <c r="AI233" t="s">
        <v>435</v>
      </c>
      <c r="AJ233" t="s">
        <v>154</v>
      </c>
      <c r="AK233" t="s">
        <v>155</v>
      </c>
      <c r="AL233" t="s">
        <v>156</v>
      </c>
      <c r="AM233" t="s">
        <v>157</v>
      </c>
      <c r="AN233" t="s">
        <v>436</v>
      </c>
      <c r="AO233" t="s">
        <v>158</v>
      </c>
      <c r="AP233" t="s">
        <v>159</v>
      </c>
      <c r="AQ233" t="s">
        <v>160</v>
      </c>
      <c r="AR233" t="s">
        <v>437</v>
      </c>
      <c r="AS233" t="s">
        <v>161</v>
      </c>
      <c r="AT233" t="s">
        <v>162</v>
      </c>
      <c r="AU233" t="s">
        <v>163</v>
      </c>
      <c r="AV233" t="s">
        <v>164</v>
      </c>
      <c r="AW233" t="s">
        <v>438</v>
      </c>
      <c r="AX233" t="s">
        <v>165</v>
      </c>
      <c r="AY233" t="s">
        <v>166</v>
      </c>
      <c r="AZ233" t="s">
        <v>167</v>
      </c>
      <c r="BA233" t="s">
        <v>198</v>
      </c>
      <c r="BB233">
        <v>0</v>
      </c>
      <c r="BC233">
        <v>6.178879901167468</v>
      </c>
      <c r="BD233">
        <v>0</v>
      </c>
      <c r="BE233">
        <v>0</v>
      </c>
      <c r="BF233">
        <v>0</v>
      </c>
      <c r="BG233">
        <v>0.055047155387784</v>
      </c>
      <c r="BH233">
        <v>3.634805733900452</v>
      </c>
      <c r="BI233">
        <v>0.38004268156911808</v>
      </c>
      <c r="BJ233">
        <v>0</v>
      </c>
      <c r="BK233">
        <v>0</v>
      </c>
      <c r="BL233">
        <v>0.21393265982344009</v>
      </c>
      <c r="BM233">
        <v>9.3615857776841107</v>
      </c>
      <c r="BN233">
        <v>0</v>
      </c>
      <c r="BO233">
        <v>1.3587485298963851</v>
      </c>
      <c r="BP233">
        <v>0.53153267485446831</v>
      </c>
      <c r="BQ233">
        <v>0</v>
      </c>
      <c r="BR233">
        <v>0</v>
      </c>
      <c r="BS233">
        <v>0</v>
      </c>
      <c r="BT233">
        <v>0</v>
      </c>
      <c r="BU233">
        <v>0</v>
      </c>
      <c r="BV233">
        <v>0</v>
      </c>
      <c r="BW233">
        <v>0</v>
      </c>
      <c r="BX233">
        <v>1.911381114515069</v>
      </c>
      <c r="BY233">
        <v>0</v>
      </c>
      <c r="BZ233">
        <v>0</v>
      </c>
      <c r="CA233">
        <v>0</v>
      </c>
      <c r="CB233">
        <v>0</v>
      </c>
      <c r="CC233">
        <v>0</v>
      </c>
      <c r="CD233">
        <v>0</v>
      </c>
      <c r="CE233">
        <v>0</v>
      </c>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row>
    <row r="234">
      <c r="A234" t="s">
        <v>600</v>
      </c>
      <c r="B234">
        <v>2012</v>
      </c>
      <c r="C234" t="s">
        <v>607</v>
      </c>
      <c r="D234">
        <v>70</v>
      </c>
      <c r="E234" t="s">
        <v>169</v>
      </c>
      <c r="F234" t="s">
        <v>345</v>
      </c>
      <c r="G234" t="s">
        <v>198</v>
      </c>
      <c r="H234">
        <v>0.027122059121351801</v>
      </c>
      <c r="I234">
        <v>0.297848894269168</v>
      </c>
      <c r="J234">
        <v>0.16711436606578639</v>
      </c>
      <c r="K234">
        <v>0.077502633005169602</v>
      </c>
      <c r="L234">
        <v>0.92323976136813191</v>
      </c>
      <c r="M234">
        <v>0.1002128160591219</v>
      </c>
      <c r="N234">
        <v>0.31411264369637321</v>
      </c>
      <c r="O234">
        <v>0.74559684932094195</v>
      </c>
      <c r="P234">
        <v>0.40410696375111449</v>
      </c>
      <c r="Q234">
        <v>2.846132238036414</v>
      </c>
      <c r="R234">
        <v>0.034695917044695899</v>
      </c>
      <c r="S234">
        <v>0.092658271579308393</v>
      </c>
      <c r="T234">
        <v>0.45400118804624001</v>
      </c>
      <c r="U234">
        <v>0.048204289002434703</v>
      </c>
      <c r="V234">
        <v>0.049976458317062697</v>
      </c>
      <c r="W234" t="s">
        <v>147</v>
      </c>
      <c r="X234" t="s">
        <v>148</v>
      </c>
      <c r="Y234" t="s">
        <v>149</v>
      </c>
      <c r="Z234" t="s">
        <v>430</v>
      </c>
      <c r="AA234" t="s">
        <v>150</v>
      </c>
      <c r="AB234" t="s">
        <v>151</v>
      </c>
      <c r="AC234" t="s">
        <v>431</v>
      </c>
      <c r="AD234" t="s">
        <v>432</v>
      </c>
      <c r="AE234" t="s">
        <v>433</v>
      </c>
      <c r="AF234" t="s">
        <v>152</v>
      </c>
      <c r="AG234" t="s">
        <v>153</v>
      </c>
      <c r="AH234" t="s">
        <v>434</v>
      </c>
      <c r="AI234" t="s">
        <v>435</v>
      </c>
      <c r="AJ234" t="s">
        <v>154</v>
      </c>
      <c r="AK234" t="s">
        <v>155</v>
      </c>
      <c r="AL234" t="s">
        <v>156</v>
      </c>
      <c r="AM234" t="s">
        <v>157</v>
      </c>
      <c r="AN234" t="s">
        <v>436</v>
      </c>
      <c r="AO234" t="s">
        <v>158</v>
      </c>
      <c r="AP234" t="s">
        <v>159</v>
      </c>
      <c r="AQ234" t="s">
        <v>160</v>
      </c>
      <c r="AR234" t="s">
        <v>437</v>
      </c>
      <c r="AS234" t="s">
        <v>161</v>
      </c>
      <c r="AT234" t="s">
        <v>162</v>
      </c>
      <c r="AU234" t="s">
        <v>163</v>
      </c>
      <c r="AV234" t="s">
        <v>164</v>
      </c>
      <c r="AW234" t="s">
        <v>438</v>
      </c>
      <c r="AX234" t="s">
        <v>165</v>
      </c>
      <c r="AY234" t="s">
        <v>166</v>
      </c>
      <c r="AZ234" t="s">
        <v>167</v>
      </c>
      <c r="BA234" t="s">
        <v>198</v>
      </c>
      <c r="BB234">
        <v>0.34025016874238961</v>
      </c>
      <c r="BC234">
        <v>2.196840160358382</v>
      </c>
      <c r="BD234">
        <v>0</v>
      </c>
      <c r="BE234">
        <v>0.041389932239495199</v>
      </c>
      <c r="BF234">
        <v>0</v>
      </c>
      <c r="BG234">
        <v>0</v>
      </c>
      <c r="BH234">
        <v>0</v>
      </c>
      <c r="BI234">
        <v>0</v>
      </c>
      <c r="BJ234">
        <v>0</v>
      </c>
      <c r="BK234">
        <v>0</v>
      </c>
      <c r="BL234">
        <v>0</v>
      </c>
      <c r="BM234">
        <v>0</v>
      </c>
      <c r="BN234">
        <v>0</v>
      </c>
      <c r="BO234">
        <v>0</v>
      </c>
      <c r="BP234">
        <v>0</v>
      </c>
      <c r="BQ234">
        <v>1.013000604451934</v>
      </c>
      <c r="BR234">
        <v>0</v>
      </c>
      <c r="BS234">
        <v>0.43714387424279072</v>
      </c>
      <c r="BT234">
        <v>0.18981624765474511</v>
      </c>
      <c r="BU234">
        <v>0</v>
      </c>
      <c r="BV234">
        <v>0.76087027594320455</v>
      </c>
      <c r="BW234">
        <v>0</v>
      </c>
      <c r="BX234">
        <v>0</v>
      </c>
      <c r="BY234">
        <v>0</v>
      </c>
      <c r="BZ234">
        <v>0</v>
      </c>
      <c r="CA234">
        <v>0.31481184604044787</v>
      </c>
      <c r="CB234">
        <v>0</v>
      </c>
      <c r="CC234">
        <v>0.23120445054963301</v>
      </c>
      <c r="CD234">
        <v>0.35415807773671748</v>
      </c>
      <c r="CE234">
        <v>0</v>
      </c>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row>
    <row r="235">
      <c r="A235" t="s">
        <v>600</v>
      </c>
      <c r="B235">
        <v>2012</v>
      </c>
      <c r="C235" t="s">
        <v>607</v>
      </c>
      <c r="D235">
        <v>71</v>
      </c>
      <c r="E235" t="s">
        <v>169</v>
      </c>
      <c r="F235" t="s">
        <v>183</v>
      </c>
      <c r="G235" t="s">
        <v>198</v>
      </c>
      <c r="H235">
        <v>0.22745734524433489</v>
      </c>
      <c r="I235">
        <v>0</v>
      </c>
      <c r="J235">
        <v>0</v>
      </c>
      <c r="K235">
        <v>0.044226231473821598</v>
      </c>
      <c r="L235">
        <v>1.1454382318801379</v>
      </c>
      <c r="M235">
        <v>0.047636394174967601</v>
      </c>
      <c r="N235">
        <v>0.20660747142045099</v>
      </c>
      <c r="O235">
        <v>0.14877767908170411</v>
      </c>
      <c r="P235">
        <v>0.86349934081390112</v>
      </c>
      <c r="Q235">
        <v>2.639458610917901</v>
      </c>
      <c r="R235">
        <v>0</v>
      </c>
      <c r="S235">
        <v>0.29093294840917988</v>
      </c>
      <c r="T235">
        <v>0</v>
      </c>
      <c r="U235">
        <v>0.0091195585072625998</v>
      </c>
      <c r="V235">
        <v>0.42393889714278571</v>
      </c>
      <c r="W235" t="s">
        <v>147</v>
      </c>
      <c r="X235" t="s">
        <v>148</v>
      </c>
      <c r="Y235" t="s">
        <v>149</v>
      </c>
      <c r="Z235" t="s">
        <v>430</v>
      </c>
      <c r="AA235" t="s">
        <v>150</v>
      </c>
      <c r="AB235" t="s">
        <v>151</v>
      </c>
      <c r="AC235" t="s">
        <v>431</v>
      </c>
      <c r="AD235" t="s">
        <v>432</v>
      </c>
      <c r="AE235" t="s">
        <v>433</v>
      </c>
      <c r="AF235" t="s">
        <v>152</v>
      </c>
      <c r="AG235" t="s">
        <v>153</v>
      </c>
      <c r="AH235" t="s">
        <v>434</v>
      </c>
      <c r="AI235" t="s">
        <v>435</v>
      </c>
      <c r="AJ235" t="s">
        <v>154</v>
      </c>
      <c r="AK235" t="s">
        <v>155</v>
      </c>
      <c r="AL235" t="s">
        <v>156</v>
      </c>
      <c r="AM235" t="s">
        <v>157</v>
      </c>
      <c r="AN235" t="s">
        <v>436</v>
      </c>
      <c r="AO235" t="s">
        <v>158</v>
      </c>
      <c r="AP235" t="s">
        <v>159</v>
      </c>
      <c r="AQ235" t="s">
        <v>160</v>
      </c>
      <c r="AR235" t="s">
        <v>437</v>
      </c>
      <c r="AS235" t="s">
        <v>161</v>
      </c>
      <c r="AT235" t="s">
        <v>162</v>
      </c>
      <c r="AU235" t="s">
        <v>163</v>
      </c>
      <c r="AV235" t="s">
        <v>164</v>
      </c>
      <c r="AW235" t="s">
        <v>438</v>
      </c>
      <c r="AX235" t="s">
        <v>165</v>
      </c>
      <c r="AY235" t="s">
        <v>166</v>
      </c>
      <c r="AZ235" t="s">
        <v>167</v>
      </c>
      <c r="BA235" t="s">
        <v>198</v>
      </c>
      <c r="BB235">
        <v>0.1011942625808749</v>
      </c>
      <c r="BC235">
        <v>2.5142024232113211</v>
      </c>
      <c r="BD235">
        <v>0</v>
      </c>
      <c r="BE235">
        <v>0.025821474899372698</v>
      </c>
      <c r="BF235">
        <v>0</v>
      </c>
      <c r="BG235">
        <v>0</v>
      </c>
      <c r="BH235">
        <v>0.38261112988425822</v>
      </c>
      <c r="BI235">
        <v>0</v>
      </c>
      <c r="BJ235">
        <v>0</v>
      </c>
      <c r="BK235">
        <v>0</v>
      </c>
      <c r="BL235">
        <v>0</v>
      </c>
      <c r="BM235">
        <v>0</v>
      </c>
      <c r="BN235">
        <v>0</v>
      </c>
      <c r="BO235">
        <v>0</v>
      </c>
      <c r="BP235">
        <v>0</v>
      </c>
      <c r="BQ235">
        <v>0.099588445431473605</v>
      </c>
      <c r="BR235">
        <v>0</v>
      </c>
      <c r="BS235">
        <v>0.0892982525376258</v>
      </c>
      <c r="BT235">
        <v>0.053133079930981597</v>
      </c>
      <c r="BU235">
        <v>0.31083249759336617</v>
      </c>
      <c r="BV235">
        <v>0.21484894104146049</v>
      </c>
      <c r="BW235">
        <v>0.046892590802209998</v>
      </c>
      <c r="BX235">
        <v>0</v>
      </c>
      <c r="BY235">
        <v>0</v>
      </c>
      <c r="BZ235">
        <v>0.20460267540221211</v>
      </c>
      <c r="CA235">
        <v>1.172390312767513</v>
      </c>
      <c r="CB235">
        <v>0</v>
      </c>
      <c r="CC235">
        <v>0</v>
      </c>
      <c r="CD235">
        <v>0</v>
      </c>
      <c r="CE235">
        <v>0.2367043336779939</v>
      </c>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row>
    <row r="236">
      <c r="A236" t="s">
        <v>600</v>
      </c>
      <c r="B236">
        <v>2012</v>
      </c>
      <c r="C236" t="s">
        <v>607</v>
      </c>
      <c r="D236">
        <v>72</v>
      </c>
      <c r="E236" t="s">
        <v>169</v>
      </c>
      <c r="F236" t="s">
        <v>46</v>
      </c>
      <c r="G236" t="s">
        <v>198</v>
      </c>
      <c r="H236">
        <v>0.83001674031042416</v>
      </c>
      <c r="I236">
        <v>0.50640204153044244</v>
      </c>
      <c r="J236">
        <v>0.51628996223746237</v>
      </c>
      <c r="K236">
        <v>0.41824591139227618</v>
      </c>
      <c r="L236">
        <v>0.47533223348076881</v>
      </c>
      <c r="M236">
        <v>0.69350241732416318</v>
      </c>
      <c r="N236">
        <v>0.26223362903322972</v>
      </c>
      <c r="O236">
        <v>0.3784845559668783</v>
      </c>
      <c r="P236">
        <v>0.21473546933881371</v>
      </c>
      <c r="Q236">
        <v>0.63108379992342289</v>
      </c>
      <c r="R236">
        <v>1.0617996162705821</v>
      </c>
      <c r="S236">
        <v>0.47246172256318048</v>
      </c>
      <c r="T236">
        <v>0.38622441914389771</v>
      </c>
      <c r="U236">
        <v>0.56492510153444286</v>
      </c>
      <c r="V236">
        <v>0.41884560621765582</v>
      </c>
      <c r="W236" t="s">
        <v>147</v>
      </c>
      <c r="X236" t="s">
        <v>148</v>
      </c>
      <c r="Y236" t="s">
        <v>149</v>
      </c>
      <c r="Z236" t="s">
        <v>430</v>
      </c>
      <c r="AA236" t="s">
        <v>150</v>
      </c>
      <c r="AB236" t="s">
        <v>151</v>
      </c>
      <c r="AC236" t="s">
        <v>431</v>
      </c>
      <c r="AD236" t="s">
        <v>432</v>
      </c>
      <c r="AE236" t="s">
        <v>433</v>
      </c>
      <c r="AF236" t="s">
        <v>152</v>
      </c>
      <c r="AG236" t="s">
        <v>153</v>
      </c>
      <c r="AH236" t="s">
        <v>434</v>
      </c>
      <c r="AI236" t="s">
        <v>435</v>
      </c>
      <c r="AJ236" t="s">
        <v>154</v>
      </c>
      <c r="AK236" t="s">
        <v>155</v>
      </c>
      <c r="AL236" t="s">
        <v>156</v>
      </c>
      <c r="AM236" t="s">
        <v>157</v>
      </c>
      <c r="AN236" t="s">
        <v>436</v>
      </c>
      <c r="AO236" t="s">
        <v>158</v>
      </c>
      <c r="AP236" t="s">
        <v>159</v>
      </c>
      <c r="AQ236" t="s">
        <v>160</v>
      </c>
      <c r="AR236" t="s">
        <v>437</v>
      </c>
      <c r="AS236" t="s">
        <v>161</v>
      </c>
      <c r="AT236" t="s">
        <v>162</v>
      </c>
      <c r="AU236" t="s">
        <v>163</v>
      </c>
      <c r="AV236" t="s">
        <v>164</v>
      </c>
      <c r="AW236" t="s">
        <v>438</v>
      </c>
      <c r="AX236" t="s">
        <v>165</v>
      </c>
      <c r="AY236" t="s">
        <v>166</v>
      </c>
      <c r="AZ236" t="s">
        <v>167</v>
      </c>
      <c r="BA236" t="s">
        <v>198</v>
      </c>
      <c r="BB236">
        <v>0</v>
      </c>
      <c r="BC236">
        <v>0.29135361024268758</v>
      </c>
      <c r="BD236">
        <v>0</v>
      </c>
      <c r="BE236">
        <v>0.2118872389758539</v>
      </c>
      <c r="BF236">
        <v>0</v>
      </c>
      <c r="BG236">
        <v>0</v>
      </c>
      <c r="BH236">
        <v>0</v>
      </c>
      <c r="BI236">
        <v>0</v>
      </c>
      <c r="BJ236">
        <v>0.16217690423511771</v>
      </c>
      <c r="BK236">
        <v>0</v>
      </c>
      <c r="BL236">
        <v>0.55574665796431721</v>
      </c>
      <c r="BM236">
        <v>0</v>
      </c>
      <c r="BN236">
        <v>0</v>
      </c>
      <c r="BO236">
        <v>0.5748267110904175</v>
      </c>
      <c r="BP236">
        <v>0.45149180353995377</v>
      </c>
      <c r="BQ236">
        <v>0.30000970538057281</v>
      </c>
      <c r="BR236">
        <v>0.38080365887303069</v>
      </c>
      <c r="BS236">
        <v>0</v>
      </c>
      <c r="BT236">
        <v>1.282858815210598</v>
      </c>
      <c r="BU236">
        <v>1.878796519166972</v>
      </c>
      <c r="BV236">
        <v>0</v>
      </c>
      <c r="BW236">
        <v>0</v>
      </c>
      <c r="BX236">
        <v>3.674794882121788</v>
      </c>
      <c r="BY236">
        <v>2.3523535313381498</v>
      </c>
      <c r="BZ236">
        <v>0</v>
      </c>
      <c r="CA236">
        <v>0.69608494659189624</v>
      </c>
      <c r="CB236">
        <v>0</v>
      </c>
      <c r="CC236">
        <v>1.100780488943534</v>
      </c>
      <c r="CD236">
        <v>2.6276419515577629</v>
      </c>
      <c r="CE236">
        <v>0.60183553130683543</v>
      </c>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row>
    <row r="237">
      <c r="A237" t="s">
        <v>600</v>
      </c>
      <c r="B237">
        <v>2012</v>
      </c>
      <c r="C237" t="s">
        <v>607</v>
      </c>
      <c r="D237">
        <v>122</v>
      </c>
      <c r="E237" t="s">
        <v>18</v>
      </c>
      <c r="F237" t="s">
        <v>14</v>
      </c>
      <c r="G237" t="s">
        <v>621</v>
      </c>
      <c r="H237">
        <v>12.188455933511539</v>
      </c>
      <c r="I237">
        <v>15.957359970037301</v>
      </c>
      <c r="J237">
        <v>19.370958642835721</v>
      </c>
      <c r="K237">
        <v>44.639388653069133</v>
      </c>
      <c r="L237">
        <v>78.478524613295704</v>
      </c>
      <c r="M237">
        <v>42.438371479223299</v>
      </c>
      <c r="N237">
        <v>67.733026538445301</v>
      </c>
      <c r="O237">
        <v>80.129389021857577</v>
      </c>
      <c r="P237">
        <v>82.576814003372832</v>
      </c>
      <c r="Q237">
        <v>85.191408747753556</v>
      </c>
      <c r="R237">
        <v>11.02137486410404</v>
      </c>
      <c r="S237">
        <v>14.476314891731359</v>
      </c>
      <c r="T237">
        <v>17.065480237425881</v>
      </c>
      <c r="U237">
        <v>20.862617821019381</v>
      </c>
      <c r="V237">
        <v>54.891572502316663</v>
      </c>
      <c r="W237" t="s">
        <v>147</v>
      </c>
      <c r="X237" t="s">
        <v>148</v>
      </c>
      <c r="Y237" t="s">
        <v>149</v>
      </c>
      <c r="Z237" t="s">
        <v>430</v>
      </c>
      <c r="AA237" t="s">
        <v>150</v>
      </c>
      <c r="AB237" t="s">
        <v>151</v>
      </c>
      <c r="AC237" t="s">
        <v>431</v>
      </c>
      <c r="AD237" t="s">
        <v>432</v>
      </c>
      <c r="AE237" t="s">
        <v>433</v>
      </c>
      <c r="AF237" t="s">
        <v>152</v>
      </c>
      <c r="AG237" t="s">
        <v>153</v>
      </c>
      <c r="AH237" t="s">
        <v>434</v>
      </c>
      <c r="AI237" t="s">
        <v>435</v>
      </c>
      <c r="AJ237" t="s">
        <v>154</v>
      </c>
      <c r="AK237" t="s">
        <v>155</v>
      </c>
      <c r="AL237" t="s">
        <v>156</v>
      </c>
      <c r="AM237" t="s">
        <v>157</v>
      </c>
      <c r="AN237" t="s">
        <v>436</v>
      </c>
      <c r="AO237" t="s">
        <v>158</v>
      </c>
      <c r="AP237" t="s">
        <v>159</v>
      </c>
      <c r="AQ237" t="s">
        <v>160</v>
      </c>
      <c r="AR237" t="s">
        <v>437</v>
      </c>
      <c r="AS237" t="s">
        <v>161</v>
      </c>
      <c r="AT237" t="s">
        <v>162</v>
      </c>
      <c r="AU237" t="s">
        <v>163</v>
      </c>
      <c r="AV237" t="s">
        <v>164</v>
      </c>
      <c r="AW237" t="s">
        <v>438</v>
      </c>
      <c r="AX237" t="s">
        <v>165</v>
      </c>
      <c r="AY237" t="s">
        <v>166</v>
      </c>
      <c r="AZ237" t="s">
        <v>167</v>
      </c>
      <c r="BA237" t="s">
        <v>198</v>
      </c>
      <c r="BB237">
        <v>19.851804417182731</v>
      </c>
      <c r="BC237">
        <v>76.667235620739149</v>
      </c>
      <c r="BD237">
        <v>34.050384359006308</v>
      </c>
      <c r="BE237">
        <v>10.726750008049191</v>
      </c>
      <c r="BF237">
        <v>30.53389893828826</v>
      </c>
      <c r="BG237">
        <v>19.185813912795659</v>
      </c>
      <c r="BH237">
        <v>72.963943075201527</v>
      </c>
      <c r="BI237">
        <v>43.275728935162853</v>
      </c>
      <c r="BJ237">
        <v>10.34602158767475</v>
      </c>
      <c r="BK237">
        <v>28.55893042833409</v>
      </c>
      <c r="BL237">
        <v>68.804328152738705</v>
      </c>
      <c r="BM237">
        <v>88.894371675121903</v>
      </c>
      <c r="BN237">
        <v>57.928512922621152</v>
      </c>
      <c r="BO237">
        <v>30.14065761431138</v>
      </c>
      <c r="BP237">
        <v>6.256168390308769</v>
      </c>
      <c r="BQ237">
        <v>27.18493610898188</v>
      </c>
      <c r="BR237">
        <v>34.207615761898523</v>
      </c>
      <c r="BS237">
        <v>90.489028101792854</v>
      </c>
      <c r="BT237">
        <v>36.413272571010488</v>
      </c>
      <c r="BU237">
        <v>31.796339802001722</v>
      </c>
      <c r="BV237">
        <v>32.597195701239571</v>
      </c>
      <c r="BW237">
        <v>36.963215560593319</v>
      </c>
      <c r="BX237">
        <v>33.680079830873467</v>
      </c>
      <c r="BY237">
        <v>30.187185899967439</v>
      </c>
      <c r="BZ237">
        <v>29.613808704897</v>
      </c>
      <c r="CA237">
        <v>33.444089296285128</v>
      </c>
      <c r="CB237">
        <v>12.069849525446839</v>
      </c>
      <c r="CC237">
        <v>17.186385569903479</v>
      </c>
      <c r="CD237">
        <v>36.605447755710259</v>
      </c>
      <c r="CE237">
        <v>43.04307389980557</v>
      </c>
      <c r="CF237"/>
      <c r="CG237">
        <v>1294.6447029999999</v>
      </c>
      <c r="CH237">
        <v>1694.417275999999</v>
      </c>
      <c r="CI237">
        <v>2057.123282999999</v>
      </c>
      <c r="CJ237">
        <v>4740.8052380000026</v>
      </c>
      <c r="CK237">
        <v>8334.7920829999821</v>
      </c>
      <c r="CL237">
        <v>984.25542999999948</v>
      </c>
      <c r="CM237">
        <v>1564.307508000001</v>
      </c>
      <c r="CN237">
        <v>1866.453062</v>
      </c>
      <c r="CO237">
        <v>1913.0433530000009</v>
      </c>
      <c r="CP237">
        <v>1970.3363129999991</v>
      </c>
      <c r="CQ237">
        <v>915.12826400000017</v>
      </c>
      <c r="CR237">
        <v>1202.1730460000001</v>
      </c>
      <c r="CS237">
        <v>1416.206784</v>
      </c>
      <c r="CT237">
        <v>1732.468069999999</v>
      </c>
      <c r="CU237">
        <v>4557.4107529999983</v>
      </c>
      <c r="CV237">
        <v>303.76513000000011</v>
      </c>
      <c r="CW237">
        <v>2860.5700280000042</v>
      </c>
      <c r="CX237">
        <v>853.66003099999955</v>
      </c>
      <c r="CY237">
        <v>181.79681099999999</v>
      </c>
      <c r="CZ237">
        <v>314.56226499999991</v>
      </c>
      <c r="DA237">
        <v>428.57014699999979</v>
      </c>
      <c r="DB237">
        <v>144.41787400000001</v>
      </c>
      <c r="DC237">
        <v>105.674066</v>
      </c>
      <c r="DD237">
        <v>119.211563</v>
      </c>
      <c r="DE237">
        <v>614.78428100000019</v>
      </c>
      <c r="DF237">
        <v>1235.0199230000001</v>
      </c>
      <c r="DG237">
        <v>109.39872699999999</v>
      </c>
      <c r="DH237">
        <v>138.215822</v>
      </c>
      <c r="DI237">
        <v>254.63037000000011</v>
      </c>
      <c r="DJ237">
        <v>89.345068999999981</v>
      </c>
      <c r="DK237">
        <v>583.95322599999974</v>
      </c>
      <c r="DL237">
        <v>1110.586736</v>
      </c>
      <c r="DM237">
        <v>827.56216899999981</v>
      </c>
      <c r="DN237">
        <v>706.26071999999976</v>
      </c>
      <c r="DO237">
        <v>544.34122999999988</v>
      </c>
      <c r="DP237">
        <v>925.66842600000018</v>
      </c>
      <c r="DQ237">
        <v>483.64589999999981</v>
      </c>
      <c r="DR237">
        <v>363.27680000000009</v>
      </c>
      <c r="DS237">
        <v>302.77997800000009</v>
      </c>
      <c r="DT237">
        <v>1043.7193950000001</v>
      </c>
      <c r="DU237">
        <v>689.20596300000011</v>
      </c>
      <c r="DV237">
        <v>383.91143799999998</v>
      </c>
      <c r="DW237">
        <v>376.66227199999997</v>
      </c>
      <c r="DX237">
        <v>833.27458000000024</v>
      </c>
      <c r="DY237">
        <v>1193.311643</v>
      </c>
      <c r="DZ237"/>
    </row>
    <row r="238">
      <c r="A238" t="s">
        <v>600</v>
      </c>
      <c r="B238">
        <v>2012</v>
      </c>
      <c r="C238" t="s">
        <v>607</v>
      </c>
      <c r="D238">
        <v>123</v>
      </c>
      <c r="E238" t="s">
        <v>18</v>
      </c>
      <c r="F238" t="s">
        <v>51</v>
      </c>
      <c r="G238" t="s">
        <v>198</v>
      </c>
      <c r="H238">
        <v>87.811544066488594</v>
      </c>
      <c r="I238">
        <v>84.042640029962527</v>
      </c>
      <c r="J238">
        <v>80.629041357164056</v>
      </c>
      <c r="K238">
        <v>55.36061134693081</v>
      </c>
      <c r="L238">
        <v>21.521475386704239</v>
      </c>
      <c r="M238">
        <v>57.561628520776509</v>
      </c>
      <c r="N238">
        <v>32.266973461554663</v>
      </c>
      <c r="O238">
        <v>19.870610978142519</v>
      </c>
      <c r="P238">
        <v>17.42318599662714</v>
      </c>
      <c r="Q238">
        <v>14.80859125224646</v>
      </c>
      <c r="R238">
        <v>88.978625135895925</v>
      </c>
      <c r="S238">
        <v>85.523685108268538</v>
      </c>
      <c r="T238">
        <v>82.934519762574084</v>
      </c>
      <c r="U238">
        <v>79.137382178980616</v>
      </c>
      <c r="V238">
        <v>45.108427497683238</v>
      </c>
      <c r="W238" t="s">
        <v>147</v>
      </c>
      <c r="X238" t="s">
        <v>148</v>
      </c>
      <c r="Y238" t="s">
        <v>149</v>
      </c>
      <c r="Z238" t="s">
        <v>430</v>
      </c>
      <c r="AA238" t="s">
        <v>150</v>
      </c>
      <c r="AB238" t="s">
        <v>151</v>
      </c>
      <c r="AC238" t="s">
        <v>431</v>
      </c>
      <c r="AD238" t="s">
        <v>432</v>
      </c>
      <c r="AE238" t="s">
        <v>433</v>
      </c>
      <c r="AF238" t="s">
        <v>152</v>
      </c>
      <c r="AG238" t="s">
        <v>153</v>
      </c>
      <c r="AH238" t="s">
        <v>434</v>
      </c>
      <c r="AI238" t="s">
        <v>435</v>
      </c>
      <c r="AJ238" t="s">
        <v>154</v>
      </c>
      <c r="AK238" t="s">
        <v>155</v>
      </c>
      <c r="AL238" t="s">
        <v>156</v>
      </c>
      <c r="AM238" t="s">
        <v>157</v>
      </c>
      <c r="AN238" t="s">
        <v>436</v>
      </c>
      <c r="AO238" t="s">
        <v>158</v>
      </c>
      <c r="AP238" t="s">
        <v>159</v>
      </c>
      <c r="AQ238" t="s">
        <v>160</v>
      </c>
      <c r="AR238" t="s">
        <v>437</v>
      </c>
      <c r="AS238" t="s">
        <v>161</v>
      </c>
      <c r="AT238" t="s">
        <v>162</v>
      </c>
      <c r="AU238" t="s">
        <v>163</v>
      </c>
      <c r="AV238" t="s">
        <v>164</v>
      </c>
      <c r="AW238" t="s">
        <v>438</v>
      </c>
      <c r="AX238" t="s">
        <v>165</v>
      </c>
      <c r="AY238" t="s">
        <v>166</v>
      </c>
      <c r="AZ238" t="s">
        <v>167</v>
      </c>
      <c r="BA238" t="s">
        <v>198</v>
      </c>
      <c r="BB238">
        <v>80.148195582817394</v>
      </c>
      <c r="BC238">
        <v>23.332764379260851</v>
      </c>
      <c r="BD238">
        <v>65.949615640993642</v>
      </c>
      <c r="BE238">
        <v>89.273249991950777</v>
      </c>
      <c r="BF238">
        <v>69.466101061711697</v>
      </c>
      <c r="BG238">
        <v>80.814186087204334</v>
      </c>
      <c r="BH238">
        <v>27.036056924798459</v>
      </c>
      <c r="BI238">
        <v>56.72427106483714</v>
      </c>
      <c r="BJ238">
        <v>89.653978412325245</v>
      </c>
      <c r="BK238">
        <v>71.441069571665977</v>
      </c>
      <c r="BL238">
        <v>31.195671847261391</v>
      </c>
      <c r="BM238">
        <v>11.105628324878129</v>
      </c>
      <c r="BN238">
        <v>42.071487077378812</v>
      </c>
      <c r="BO238">
        <v>69.859342385688691</v>
      </c>
      <c r="BP238">
        <v>93.74383160969127</v>
      </c>
      <c r="BQ238">
        <v>72.815063891018127</v>
      </c>
      <c r="BR238">
        <v>65.792384238101249</v>
      </c>
      <c r="BS238">
        <v>9.5109718982071492</v>
      </c>
      <c r="BT238">
        <v>63.58672742898959</v>
      </c>
      <c r="BU238">
        <v>68.20366019799819</v>
      </c>
      <c r="BV238">
        <v>67.40280429876033</v>
      </c>
      <c r="BW238">
        <v>63.03678443940678</v>
      </c>
      <c r="BX238">
        <v>66.319920169126505</v>
      </c>
      <c r="BY238">
        <v>69.812814100032497</v>
      </c>
      <c r="BZ238">
        <v>70.386191295102989</v>
      </c>
      <c r="CA238">
        <v>66.555910703714829</v>
      </c>
      <c r="CB238">
        <v>87.930150474553173</v>
      </c>
      <c r="CC238">
        <v>82.813614430096521</v>
      </c>
      <c r="CD238">
        <v>63.394552244289848</v>
      </c>
      <c r="CE238">
        <v>56.95692610019443</v>
      </c>
      <c r="CF238"/>
      <c r="CG238">
        <v>9327.2479310000326</v>
      </c>
      <c r="CH238">
        <v>8923.9887709999912</v>
      </c>
      <c r="CI238">
        <v>8562.5023170000004</v>
      </c>
      <c r="CJ238">
        <v>5879.4236250000076</v>
      </c>
      <c r="CK238">
        <v>2285.6829120000002</v>
      </c>
      <c r="CL238">
        <v>1335.0028159999979</v>
      </c>
      <c r="CM238">
        <v>745.21206900000004</v>
      </c>
      <c r="CN238">
        <v>462.84594400000009</v>
      </c>
      <c r="CO238">
        <v>403.64005999999989</v>
      </c>
      <c r="CP238">
        <v>342.49821099999991</v>
      </c>
      <c r="CQ238">
        <v>7388.0850400000072</v>
      </c>
      <c r="CR238">
        <v>7102.2404389999801</v>
      </c>
      <c r="CS238">
        <v>6882.4567419999967</v>
      </c>
      <c r="CT238">
        <v>6571.7058590000024</v>
      </c>
      <c r="CU238">
        <v>3745.1583759999971</v>
      </c>
      <c r="CV238">
        <v>1226.3986960000011</v>
      </c>
      <c r="CW238">
        <v>870.5805799999996</v>
      </c>
      <c r="CX238">
        <v>1653.3895869999999</v>
      </c>
      <c r="CY238">
        <v>1513.0018079999991</v>
      </c>
      <c r="CZ238">
        <v>715.64440999999988</v>
      </c>
      <c r="DA238">
        <v>1805.2164879999989</v>
      </c>
      <c r="DB238">
        <v>53.512593999999993</v>
      </c>
      <c r="DC238">
        <v>138.51376999999991</v>
      </c>
      <c r="DD238">
        <v>1033.033887</v>
      </c>
      <c r="DE238">
        <v>1537.902363000002</v>
      </c>
      <c r="DF238">
        <v>559.95425400000033</v>
      </c>
      <c r="DG238">
        <v>13.667249999999999</v>
      </c>
      <c r="DH238">
        <v>100.381399</v>
      </c>
      <c r="DI238">
        <v>590.17657900000029</v>
      </c>
      <c r="DJ238">
        <v>1338.7665709999981</v>
      </c>
      <c r="DK238">
        <v>1564.123281000001</v>
      </c>
      <c r="DL238">
        <v>2136.019937</v>
      </c>
      <c r="DM238">
        <v>86.98204299999999</v>
      </c>
      <c r="DN238">
        <v>1233.308756000001</v>
      </c>
      <c r="DO238">
        <v>1167.620692</v>
      </c>
      <c r="DP238">
        <v>1914.049549999999</v>
      </c>
      <c r="DQ238">
        <v>824.80600999999967</v>
      </c>
      <c r="DR238">
        <v>715.33347000000015</v>
      </c>
      <c r="DS238">
        <v>700.22831499999927</v>
      </c>
      <c r="DT238">
        <v>2480.7154570000021</v>
      </c>
      <c r="DU238">
        <v>1371.5646469999999</v>
      </c>
      <c r="DV238">
        <v>2796.836069999998</v>
      </c>
      <c r="DW238">
        <v>1814.9694149999989</v>
      </c>
      <c r="DX238">
        <v>1443.093094999999</v>
      </c>
      <c r="DY238">
        <v>1579.054582</v>
      </c>
      <c r="DZ238"/>
    </row>
    <row r="239">
      <c r="A239" t="s">
        <v>600</v>
      </c>
      <c r="B239">
        <v>2012</v>
      </c>
      <c r="C239" t="s">
        <v>607</v>
      </c>
      <c r="D239">
        <v>124</v>
      </c>
      <c r="E239" t="s">
        <v>50</v>
      </c>
      <c r="F239" t="s">
        <v>15</v>
      </c>
      <c r="G239" t="s">
        <v>622</v>
      </c>
      <c r="H239">
        <v>9.3012606984707205</v>
      </c>
      <c r="I239">
        <v>12.596732740841849</v>
      </c>
      <c r="J239">
        <v>16.60247970512253</v>
      </c>
      <c r="K239">
        <v>34.172582454169152</v>
      </c>
      <c r="L239">
        <v>48.348124320403798</v>
      </c>
      <c r="M239">
        <v>30.186643648134719</v>
      </c>
      <c r="N239">
        <v>38.07927491752973</v>
      </c>
      <c r="O239">
        <v>43.692114467849521</v>
      </c>
      <c r="P239">
        <v>33.742971293074099</v>
      </c>
      <c r="Q239">
        <v>58.923115201647697</v>
      </c>
      <c r="R239">
        <v>8.0303792349738163</v>
      </c>
      <c r="S239">
        <v>11.331463187613689</v>
      </c>
      <c r="T239">
        <v>14.364085049538041</v>
      </c>
      <c r="U239">
        <v>18.17149432203324</v>
      </c>
      <c r="V239">
        <v>45.796779160744201</v>
      </c>
      <c r="W239" t="s">
        <v>147</v>
      </c>
      <c r="X239" t="s">
        <v>148</v>
      </c>
      <c r="Y239" t="s">
        <v>149</v>
      </c>
      <c r="Z239" t="s">
        <v>430</v>
      </c>
      <c r="AA239" t="s">
        <v>150</v>
      </c>
      <c r="AB239" t="s">
        <v>151</v>
      </c>
      <c r="AC239" t="s">
        <v>431</v>
      </c>
      <c r="AD239" t="s">
        <v>432</v>
      </c>
      <c r="AE239" t="s">
        <v>433</v>
      </c>
      <c r="AF239" t="s">
        <v>152</v>
      </c>
      <c r="AG239" t="s">
        <v>153</v>
      </c>
      <c r="AH239" t="s">
        <v>434</v>
      </c>
      <c r="AI239" t="s">
        <v>435</v>
      </c>
      <c r="AJ239" t="s">
        <v>154</v>
      </c>
      <c r="AK239" t="s">
        <v>155</v>
      </c>
      <c r="AL239" t="s">
        <v>156</v>
      </c>
      <c r="AM239" t="s">
        <v>157</v>
      </c>
      <c r="AN239" t="s">
        <v>436</v>
      </c>
      <c r="AO239" t="s">
        <v>158</v>
      </c>
      <c r="AP239" t="s">
        <v>159</v>
      </c>
      <c r="AQ239" t="s">
        <v>160</v>
      </c>
      <c r="AR239" t="s">
        <v>437</v>
      </c>
      <c r="AS239" t="s">
        <v>161</v>
      </c>
      <c r="AT239" t="s">
        <v>162</v>
      </c>
      <c r="AU239" t="s">
        <v>163</v>
      </c>
      <c r="AV239" t="s">
        <v>164</v>
      </c>
      <c r="AW239" t="s">
        <v>438</v>
      </c>
      <c r="AX239" t="s">
        <v>165</v>
      </c>
      <c r="AY239" t="s">
        <v>166</v>
      </c>
      <c r="AZ239" t="s">
        <v>167</v>
      </c>
      <c r="BA239" t="s">
        <v>198</v>
      </c>
      <c r="BB239">
        <v>12.361024603126401</v>
      </c>
      <c r="BC239">
        <v>36.416364943475877</v>
      </c>
      <c r="BD239">
        <v>15.975907342413031</v>
      </c>
      <c r="BE239">
        <v>7.0101273784434213</v>
      </c>
      <c r="BF239">
        <v>26.89618828183189</v>
      </c>
      <c r="BG239">
        <v>15.611367264379689</v>
      </c>
      <c r="BH239">
        <v>64.943082941631843</v>
      </c>
      <c r="BI239">
        <v>37.467188578549838</v>
      </c>
      <c r="BJ239">
        <v>7.8549772533274087</v>
      </c>
      <c r="BK239">
        <v>19.414028380063659</v>
      </c>
      <c r="BL239">
        <v>56.36245289561068</v>
      </c>
      <c r="BM239">
        <v>82.26743692125406</v>
      </c>
      <c r="BN239">
        <v>51.479310817287327</v>
      </c>
      <c r="BO239">
        <v>25.938469997125949</v>
      </c>
      <c r="BP239">
        <v>4.6046975711226708</v>
      </c>
      <c r="BQ239">
        <v>14.28488356909347</v>
      </c>
      <c r="BR239">
        <v>26.819470379373492</v>
      </c>
      <c r="BS239">
        <v>77.858341527615536</v>
      </c>
      <c r="BT239">
        <v>24.074070136583249</v>
      </c>
      <c r="BU239">
        <v>26.895115310864949</v>
      </c>
      <c r="BV239">
        <v>23.268015400977259</v>
      </c>
      <c r="BW239">
        <v>34.17573986345441</v>
      </c>
      <c r="BX239">
        <v>25.76219814780735</v>
      </c>
      <c r="BY239">
        <v>23.739217079434461</v>
      </c>
      <c r="BZ239">
        <v>23.332234486710831</v>
      </c>
      <c r="CA239">
        <v>25.58995025652078</v>
      </c>
      <c r="CB239">
        <v>11.240058542867541</v>
      </c>
      <c r="CC239">
        <v>10.146803238841841</v>
      </c>
      <c r="CD239">
        <v>29.86006880457046</v>
      </c>
      <c r="CE239">
        <v>31.036968826151401</v>
      </c>
      <c r="CF239"/>
      <c r="CG239">
        <v>987.96992500000022</v>
      </c>
      <c r="CH239">
        <v>1335.491677</v>
      </c>
      <c r="CI239">
        <v>1763.121185</v>
      </c>
      <c r="CJ239">
        <v>3628.1127589999969</v>
      </c>
      <c r="CK239">
        <v>5134.8004539999929</v>
      </c>
      <c r="CL239">
        <v>700.10622200000034</v>
      </c>
      <c r="CM239">
        <v>879.44830900000022</v>
      </c>
      <c r="CN239">
        <v>1017.7199879999999</v>
      </c>
      <c r="CO239">
        <v>781.71781899999974</v>
      </c>
      <c r="CP239">
        <v>1362.7941510000001</v>
      </c>
      <c r="CQ239">
        <v>666.77951700000028</v>
      </c>
      <c r="CR239">
        <v>941.01155700000049</v>
      </c>
      <c r="CS239">
        <v>1189.808678000001</v>
      </c>
      <c r="CT239">
        <v>1508.9924940000001</v>
      </c>
      <c r="CU239">
        <v>3801.1172649999949</v>
      </c>
      <c r="CV239">
        <v>189.14392699999999</v>
      </c>
      <c r="CW239">
        <v>1358.749422000001</v>
      </c>
      <c r="CX239">
        <v>400.52392399999991</v>
      </c>
      <c r="CY239">
        <v>118.807542</v>
      </c>
      <c r="CZ239">
        <v>277.08632699999998</v>
      </c>
      <c r="DA239">
        <v>345.41752899999989</v>
      </c>
      <c r="DB239">
        <v>128.54214800000011</v>
      </c>
      <c r="DC239">
        <v>91.490316999999976</v>
      </c>
      <c r="DD239">
        <v>90.508618000000013</v>
      </c>
      <c r="DE239">
        <v>417.92319600000008</v>
      </c>
      <c r="DF239">
        <v>1011.6914749999989</v>
      </c>
      <c r="DG239">
        <v>101.243225</v>
      </c>
      <c r="DH239">
        <v>122.828205</v>
      </c>
      <c r="DI239">
        <v>219.12999700000009</v>
      </c>
      <c r="DJ239">
        <v>65.760221999999999</v>
      </c>
      <c r="DK239">
        <v>306.85022800000002</v>
      </c>
      <c r="DL239">
        <v>870.72271500000011</v>
      </c>
      <c r="DM239">
        <v>712.04895600000009</v>
      </c>
      <c r="DN239">
        <v>466.9333160000001</v>
      </c>
      <c r="DO239">
        <v>460.43413299999997</v>
      </c>
      <c r="DP239">
        <v>660.7460160000004</v>
      </c>
      <c r="DQ239">
        <v>447.17312099999998</v>
      </c>
      <c r="DR239">
        <v>277.873715</v>
      </c>
      <c r="DS239">
        <v>238.10631599999999</v>
      </c>
      <c r="DT239">
        <v>822.32940400000041</v>
      </c>
      <c r="DU239">
        <v>527.35017400000015</v>
      </c>
      <c r="DV239">
        <v>357.5178820000001</v>
      </c>
      <c r="DW239">
        <v>222.38055499999999</v>
      </c>
      <c r="DX239">
        <v>679.72495400000014</v>
      </c>
      <c r="DY239">
        <v>860.45844100000022</v>
      </c>
      <c r="DZ239"/>
    </row>
    <row r="240">
      <c r="A240" t="s">
        <v>600</v>
      </c>
      <c r="B240">
        <v>2012</v>
      </c>
      <c r="C240" t="s">
        <v>607</v>
      </c>
      <c r="D240">
        <v>125</v>
      </c>
      <c r="E240" t="s">
        <v>50</v>
      </c>
      <c r="F240" t="s">
        <v>16</v>
      </c>
      <c r="G240" t="s">
        <v>623</v>
      </c>
      <c r="H240">
        <v>2.8871952350408159</v>
      </c>
      <c r="I240">
        <v>3.360627229195444</v>
      </c>
      <c r="J240">
        <v>2.768478937713204</v>
      </c>
      <c r="K240">
        <v>10.466806198899929</v>
      </c>
      <c r="L240">
        <v>30.130400292892059</v>
      </c>
      <c r="M240">
        <v>12.251727831088621</v>
      </c>
      <c r="N240">
        <v>29.65375162091555</v>
      </c>
      <c r="O240">
        <v>36.437274554008077</v>
      </c>
      <c r="P240">
        <v>48.833842710298683</v>
      </c>
      <c r="Q240">
        <v>26.26829354610588</v>
      </c>
      <c r="R240">
        <v>2.99099562913023</v>
      </c>
      <c r="S240">
        <v>3.1448517041176731</v>
      </c>
      <c r="T240">
        <v>2.701395187887849</v>
      </c>
      <c r="U240">
        <v>2.6911234989861441</v>
      </c>
      <c r="V240">
        <v>9.0947933415724371</v>
      </c>
      <c r="W240" t="s">
        <v>147</v>
      </c>
      <c r="X240" t="s">
        <v>148</v>
      </c>
      <c r="Y240" t="s">
        <v>149</v>
      </c>
      <c r="Z240" t="s">
        <v>430</v>
      </c>
      <c r="AA240" t="s">
        <v>150</v>
      </c>
      <c r="AB240" t="s">
        <v>151</v>
      </c>
      <c r="AC240" t="s">
        <v>431</v>
      </c>
      <c r="AD240" t="s">
        <v>432</v>
      </c>
      <c r="AE240" t="s">
        <v>433</v>
      </c>
      <c r="AF240" t="s">
        <v>152</v>
      </c>
      <c r="AG240" t="s">
        <v>153</v>
      </c>
      <c r="AH240" t="s">
        <v>434</v>
      </c>
      <c r="AI240" t="s">
        <v>435</v>
      </c>
      <c r="AJ240" t="s">
        <v>154</v>
      </c>
      <c r="AK240" t="s">
        <v>155</v>
      </c>
      <c r="AL240" t="s">
        <v>156</v>
      </c>
      <c r="AM240" t="s">
        <v>157</v>
      </c>
      <c r="AN240" t="s">
        <v>436</v>
      </c>
      <c r="AO240" t="s">
        <v>158</v>
      </c>
      <c r="AP240" t="s">
        <v>159</v>
      </c>
      <c r="AQ240" t="s">
        <v>160</v>
      </c>
      <c r="AR240" t="s">
        <v>437</v>
      </c>
      <c r="AS240" t="s">
        <v>161</v>
      </c>
      <c r="AT240" t="s">
        <v>162</v>
      </c>
      <c r="AU240" t="s">
        <v>163</v>
      </c>
      <c r="AV240" t="s">
        <v>164</v>
      </c>
      <c r="AW240" t="s">
        <v>438</v>
      </c>
      <c r="AX240" t="s">
        <v>165</v>
      </c>
      <c r="AY240" t="s">
        <v>166</v>
      </c>
      <c r="AZ240" t="s">
        <v>167</v>
      </c>
      <c r="BA240" t="s">
        <v>198</v>
      </c>
      <c r="BB240">
        <v>7.4907798140563306</v>
      </c>
      <c r="BC240">
        <v>40.250870677263187</v>
      </c>
      <c r="BD240">
        <v>18.074477016593288</v>
      </c>
      <c r="BE240">
        <v>3.7166226296057672</v>
      </c>
      <c r="BF240">
        <v>3.637710656456385</v>
      </c>
      <c r="BG240">
        <v>3.5744466484159672</v>
      </c>
      <c r="BH240">
        <v>8.0208601335697356</v>
      </c>
      <c r="BI240">
        <v>5.8085403566130136</v>
      </c>
      <c r="BJ240">
        <v>2.4910443343473401</v>
      </c>
      <c r="BK240">
        <v>9.1449020482704277</v>
      </c>
      <c r="BL240">
        <v>12.441875257128009</v>
      </c>
      <c r="BM240">
        <v>6.6269347538678369</v>
      </c>
      <c r="BN240">
        <v>6.4492021053338249</v>
      </c>
      <c r="BO240">
        <v>4.2021876171854267</v>
      </c>
      <c r="BP240">
        <v>1.6514708191861001</v>
      </c>
      <c r="BQ240">
        <v>12.900052539888421</v>
      </c>
      <c r="BR240">
        <v>7.3881453825250434</v>
      </c>
      <c r="BS240">
        <v>12.63068657417735</v>
      </c>
      <c r="BT240">
        <v>12.339202434427261</v>
      </c>
      <c r="BU240">
        <v>4.901224491136781</v>
      </c>
      <c r="BV240">
        <v>9.3291803002623155</v>
      </c>
      <c r="BW240">
        <v>2.7874756971389218</v>
      </c>
      <c r="BX240">
        <v>7.9178816830661116</v>
      </c>
      <c r="BY240">
        <v>6.4479688205329726</v>
      </c>
      <c r="BZ240">
        <v>6.2815742181861696</v>
      </c>
      <c r="CA240">
        <v>7.85413903976435</v>
      </c>
      <c r="CB240">
        <v>0.82979098257930684</v>
      </c>
      <c r="CC240">
        <v>7.0395823310616388</v>
      </c>
      <c r="CD240">
        <v>6.745378951139787</v>
      </c>
      <c r="CE240">
        <v>12.00610507365419</v>
      </c>
      <c r="CF240"/>
      <c r="CG240">
        <v>306.67477799999989</v>
      </c>
      <c r="CH240">
        <v>356.28998299999978</v>
      </c>
      <c r="CI240">
        <v>294.0020980000001</v>
      </c>
      <c r="CJ240">
        <v>1111.2637790000001</v>
      </c>
      <c r="CK240">
        <v>3199.9916290000042</v>
      </c>
      <c r="CL240">
        <v>284.1492080000001</v>
      </c>
      <c r="CM240">
        <v>684.85919899999988</v>
      </c>
      <c r="CN240">
        <v>848.7330740000001</v>
      </c>
      <c r="CO240">
        <v>1131.3255340000001</v>
      </c>
      <c r="CP240">
        <v>607.5421620000003</v>
      </c>
      <c r="CQ240">
        <v>248.348747</v>
      </c>
      <c r="CR240">
        <v>261.16148900000002</v>
      </c>
      <c r="CS240">
        <v>223.76249000000001</v>
      </c>
      <c r="CT240">
        <v>223.47557599999999</v>
      </c>
      <c r="CU240">
        <v>754.8647880000002</v>
      </c>
      <c r="CV240">
        <v>114.62120299999999</v>
      </c>
      <c r="CW240">
        <v>1501.8206060000009</v>
      </c>
      <c r="CX240">
        <v>453.13610699999998</v>
      </c>
      <c r="CY240">
        <v>62.989269000000007</v>
      </c>
      <c r="CZ240">
        <v>37.475938000000014</v>
      </c>
      <c r="DA240">
        <v>79.088301999999999</v>
      </c>
      <c r="DB240">
        <v>15.875726</v>
      </c>
      <c r="DC240">
        <v>14.183749000000001</v>
      </c>
      <c r="DD240">
        <v>28.702945</v>
      </c>
      <c r="DE240">
        <v>196.861085</v>
      </c>
      <c r="DF240">
        <v>223.3284479999999</v>
      </c>
      <c r="DG240">
        <v>8.1555019999999985</v>
      </c>
      <c r="DH240">
        <v>15.387617000000001</v>
      </c>
      <c r="DI240">
        <v>35.500373000000003</v>
      </c>
      <c r="DJ240">
        <v>23.584847</v>
      </c>
      <c r="DK240">
        <v>277.10299800000001</v>
      </c>
      <c r="DL240">
        <v>239.86402100000001</v>
      </c>
      <c r="DM240">
        <v>115.51321299999999</v>
      </c>
      <c r="DN240">
        <v>239.32740399999989</v>
      </c>
      <c r="DO240">
        <v>83.907096999999993</v>
      </c>
      <c r="DP240">
        <v>264.92241000000001</v>
      </c>
      <c r="DQ240">
        <v>36.472779000000003</v>
      </c>
      <c r="DR240">
        <v>85.403084999999976</v>
      </c>
      <c r="DS240">
        <v>64.673662000000007</v>
      </c>
      <c r="DT240">
        <v>221.38999100000001</v>
      </c>
      <c r="DU240">
        <v>161.85578899999999</v>
      </c>
      <c r="DV240">
        <v>26.393556</v>
      </c>
      <c r="DW240">
        <v>154.28171699999999</v>
      </c>
      <c r="DX240">
        <v>153.54962599999999</v>
      </c>
      <c r="DY240">
        <v>332.85320200000001</v>
      </c>
      <c r="DZ240"/>
    </row>
    <row r="241">
      <c r="A241" t="s">
        <v>600</v>
      </c>
      <c r="B241">
        <v>2012</v>
      </c>
      <c r="C241" t="s">
        <v>607</v>
      </c>
      <c r="D241">
        <v>126</v>
      </c>
      <c r="E241" t="s">
        <v>50</v>
      </c>
      <c r="F241" t="s">
        <v>22</v>
      </c>
      <c r="G241" t="s">
        <v>624</v>
      </c>
      <c r="H241">
        <v>53.149041348142973</v>
      </c>
      <c r="I241">
        <v>66.649447157139178</v>
      </c>
      <c r="J241">
        <v>71.242629514170503</v>
      </c>
      <c r="K241">
        <v>50.500454642991272</v>
      </c>
      <c r="L241">
        <v>21.44147854095101</v>
      </c>
      <c r="M241">
        <v>54.773328765390133</v>
      </c>
      <c r="N241">
        <v>29.904370496704431</v>
      </c>
      <c r="O241">
        <v>19.538883708260069</v>
      </c>
      <c r="P241">
        <v>17.423185996627218</v>
      </c>
      <c r="Q241">
        <v>14.80859125224641</v>
      </c>
      <c r="R241">
        <v>51.638490305126403</v>
      </c>
      <c r="S241">
        <v>63.116923085146638</v>
      </c>
      <c r="T241">
        <v>69.930257521609661</v>
      </c>
      <c r="U241">
        <v>71.537853804506952</v>
      </c>
      <c r="V241">
        <v>42.077911869720367</v>
      </c>
      <c r="W241" t="s">
        <v>147</v>
      </c>
      <c r="X241" t="s">
        <v>148</v>
      </c>
      <c r="Y241" t="s">
        <v>149</v>
      </c>
      <c r="Z241" t="s">
        <v>430</v>
      </c>
      <c r="AA241" t="s">
        <v>150</v>
      </c>
      <c r="AB241" t="s">
        <v>151</v>
      </c>
      <c r="AC241" t="s">
        <v>431</v>
      </c>
      <c r="AD241" t="s">
        <v>432</v>
      </c>
      <c r="AE241" t="s">
        <v>433</v>
      </c>
      <c r="AF241" t="s">
        <v>152</v>
      </c>
      <c r="AG241" t="s">
        <v>153</v>
      </c>
      <c r="AH241" t="s">
        <v>434</v>
      </c>
      <c r="AI241" t="s">
        <v>435</v>
      </c>
      <c r="AJ241" t="s">
        <v>154</v>
      </c>
      <c r="AK241" t="s">
        <v>155</v>
      </c>
      <c r="AL241" t="s">
        <v>156</v>
      </c>
      <c r="AM241" t="s">
        <v>157</v>
      </c>
      <c r="AN241" t="s">
        <v>436</v>
      </c>
      <c r="AO241" t="s">
        <v>158</v>
      </c>
      <c r="AP241" t="s">
        <v>159</v>
      </c>
      <c r="AQ241" t="s">
        <v>160</v>
      </c>
      <c r="AR241" t="s">
        <v>437</v>
      </c>
      <c r="AS241" t="s">
        <v>161</v>
      </c>
      <c r="AT241" t="s">
        <v>162</v>
      </c>
      <c r="AU241" t="s">
        <v>163</v>
      </c>
      <c r="AV241" t="s">
        <v>164</v>
      </c>
      <c r="AW241" t="s">
        <v>438</v>
      </c>
      <c r="AX241" t="s">
        <v>165</v>
      </c>
      <c r="AY241" t="s">
        <v>166</v>
      </c>
      <c r="AZ241" t="s">
        <v>167</v>
      </c>
      <c r="BA241" t="s">
        <v>198</v>
      </c>
      <c r="BB241">
        <v>50.957892204151449</v>
      </c>
      <c r="BC241">
        <v>22.970550724014121</v>
      </c>
      <c r="BD241">
        <v>46.39193925997521</v>
      </c>
      <c r="BE241">
        <v>69.807481062149719</v>
      </c>
      <c r="BF241">
        <v>69.462026927752149</v>
      </c>
      <c r="BG241">
        <v>73.380890533418381</v>
      </c>
      <c r="BH241">
        <v>4.407269425543884</v>
      </c>
      <c r="BI241">
        <v>4.8413988156231866</v>
      </c>
      <c r="BJ241">
        <v>67.244208167626084</v>
      </c>
      <c r="BK241">
        <v>65.679221819894394</v>
      </c>
      <c r="BL241">
        <v>30.56693071300932</v>
      </c>
      <c r="BM241">
        <v>5.6950663139008553</v>
      </c>
      <c r="BN241">
        <v>8.3506458778076436</v>
      </c>
      <c r="BO241">
        <v>57.560938812779561</v>
      </c>
      <c r="BP241">
        <v>70.606971875111881</v>
      </c>
      <c r="BQ241">
        <v>35.229377796086119</v>
      </c>
      <c r="BR241">
        <v>61.277513273934026</v>
      </c>
      <c r="BS241">
        <v>5.8672565301850828</v>
      </c>
      <c r="BT241">
        <v>54.535029865565889</v>
      </c>
      <c r="BU241">
        <v>64.862728062476151</v>
      </c>
      <c r="BV241">
        <v>55.750603453587487</v>
      </c>
      <c r="BW241">
        <v>62.969946828233013</v>
      </c>
      <c r="BX241">
        <v>58.083954920992937</v>
      </c>
      <c r="BY241">
        <v>59.878100230224113</v>
      </c>
      <c r="BZ241">
        <v>70.386191295103004</v>
      </c>
      <c r="CA241">
        <v>37.399039042001888</v>
      </c>
      <c r="CB241">
        <v>62.529702436223637</v>
      </c>
      <c r="CC241">
        <v>63.882889096045432</v>
      </c>
      <c r="CD241">
        <v>50.270374797867333</v>
      </c>
      <c r="CE241">
        <v>33.356658426323158</v>
      </c>
      <c r="CF241"/>
      <c r="CG241">
        <v>5645.4341080000013</v>
      </c>
      <c r="CH241">
        <v>7077.5673449999913</v>
      </c>
      <c r="CI241">
        <v>7565.7005220000074</v>
      </c>
      <c r="CJ241">
        <v>5363.3332970000029</v>
      </c>
      <c r="CK241">
        <v>2277.1868669999999</v>
      </c>
      <c r="CL241">
        <v>1270.334943999999</v>
      </c>
      <c r="CM241">
        <v>690.64729100000034</v>
      </c>
      <c r="CN241">
        <v>455.11902400000008</v>
      </c>
      <c r="CO241">
        <v>403.64005999999989</v>
      </c>
      <c r="CP241">
        <v>342.49821099999991</v>
      </c>
      <c r="CQ241">
        <v>4287.6539970000049</v>
      </c>
      <c r="CR241">
        <v>5241.4902719999982</v>
      </c>
      <c r="CS241">
        <v>5803.6195169999974</v>
      </c>
      <c r="CT241">
        <v>5940.6278050000064</v>
      </c>
      <c r="CU241">
        <v>3493.5910179999969</v>
      </c>
      <c r="CV241">
        <v>779.73923299999933</v>
      </c>
      <c r="CW241">
        <v>857.0658429999994</v>
      </c>
      <c r="CX241">
        <v>1163.0689359999999</v>
      </c>
      <c r="CY241">
        <v>1183.0962249999991</v>
      </c>
      <c r="CZ241">
        <v>715.60243799999989</v>
      </c>
      <c r="DA241">
        <v>1639.4746379999999</v>
      </c>
      <c r="DB241">
        <v>8.7233289999999997</v>
      </c>
      <c r="DC241">
        <v>11.822107000000001</v>
      </c>
      <c r="DD241">
        <v>774.81832899999972</v>
      </c>
      <c r="DE241">
        <v>1413.8678360000019</v>
      </c>
      <c r="DF241">
        <v>548.6685130000003</v>
      </c>
      <c r="DG241">
        <v>7.0086890000000004</v>
      </c>
      <c r="DH241">
        <v>19.924409000000001</v>
      </c>
      <c r="DI241">
        <v>486.27881099999991</v>
      </c>
      <c r="DJ241">
        <v>1008.3463839999999</v>
      </c>
      <c r="DK241">
        <v>756.75398799999982</v>
      </c>
      <c r="DL241">
        <v>1989.4398349999999</v>
      </c>
      <c r="DM241">
        <v>53.658655000000003</v>
      </c>
      <c r="DN241">
        <v>1057.744793000001</v>
      </c>
      <c r="DO241">
        <v>1110.4252059999999</v>
      </c>
      <c r="DP241">
        <v>1583.1599079999989</v>
      </c>
      <c r="DQ241">
        <v>823.93147199999964</v>
      </c>
      <c r="DR241">
        <v>626.49950300000035</v>
      </c>
      <c r="DS241">
        <v>600.58231099999978</v>
      </c>
      <c r="DT241">
        <v>2480.7154570000021</v>
      </c>
      <c r="DU241">
        <v>770.70840499999986</v>
      </c>
      <c r="DV241">
        <v>1988.911951999999</v>
      </c>
      <c r="DW241">
        <v>1400.0776399999991</v>
      </c>
      <c r="DX241">
        <v>1144.3385619999999</v>
      </c>
      <c r="DY241">
        <v>924.76873200000045</v>
      </c>
      <c r="DZ241"/>
    </row>
    <row r="242">
      <c r="A242" t="s">
        <v>600</v>
      </c>
      <c r="B242">
        <v>2012</v>
      </c>
      <c r="C242" t="s">
        <v>607</v>
      </c>
      <c r="D242">
        <v>127</v>
      </c>
      <c r="E242" t="s">
        <v>50</v>
      </c>
      <c r="F242" t="s">
        <v>19</v>
      </c>
      <c r="G242" t="s">
        <v>625</v>
      </c>
      <c r="H242">
        <v>34.662502718345493</v>
      </c>
      <c r="I242">
        <v>17.393192872823519</v>
      </c>
      <c r="J242">
        <v>9.386411842993768</v>
      </c>
      <c r="K242">
        <v>4.8601567039396523</v>
      </c>
      <c r="L242">
        <v>0.079996845753131096</v>
      </c>
      <c r="M242">
        <v>2.7882997553865301</v>
      </c>
      <c r="N242">
        <v>2.3626029648502929</v>
      </c>
      <c r="O242">
        <v>0.3317272698823282</v>
      </c>
      <c r="P242">
        <v>0</v>
      </c>
      <c r="Q242">
        <v>0</v>
      </c>
      <c r="R242">
        <v>37.340134830769557</v>
      </c>
      <c r="S242">
        <v>22.40676202312201</v>
      </c>
      <c r="T242">
        <v>13.00426224096443</v>
      </c>
      <c r="U242">
        <v>7.5995283744736684</v>
      </c>
      <c r="V242">
        <v>3.0305156279630001</v>
      </c>
      <c r="W242" t="s">
        <v>147</v>
      </c>
      <c r="X242" t="s">
        <v>148</v>
      </c>
      <c r="Y242" t="s">
        <v>149</v>
      </c>
      <c r="Z242" t="s">
        <v>430</v>
      </c>
      <c r="AA242" t="s">
        <v>150</v>
      </c>
      <c r="AB242" t="s">
        <v>151</v>
      </c>
      <c r="AC242" t="s">
        <v>431</v>
      </c>
      <c r="AD242" t="s">
        <v>432</v>
      </c>
      <c r="AE242" t="s">
        <v>433</v>
      </c>
      <c r="AF242" t="s">
        <v>152</v>
      </c>
      <c r="AG242" t="s">
        <v>153</v>
      </c>
      <c r="AH242" t="s">
        <v>434</v>
      </c>
      <c r="AI242" t="s">
        <v>435</v>
      </c>
      <c r="AJ242" t="s">
        <v>154</v>
      </c>
      <c r="AK242" t="s">
        <v>155</v>
      </c>
      <c r="AL242" t="s">
        <v>156</v>
      </c>
      <c r="AM242" t="s">
        <v>157</v>
      </c>
      <c r="AN242" t="s">
        <v>436</v>
      </c>
      <c r="AO242" t="s">
        <v>158</v>
      </c>
      <c r="AP242" t="s">
        <v>159</v>
      </c>
      <c r="AQ242" t="s">
        <v>160</v>
      </c>
      <c r="AR242" t="s">
        <v>437</v>
      </c>
      <c r="AS242" t="s">
        <v>161</v>
      </c>
      <c r="AT242" t="s">
        <v>162</v>
      </c>
      <c r="AU242" t="s">
        <v>163</v>
      </c>
      <c r="AV242" t="s">
        <v>164</v>
      </c>
      <c r="AW242" t="s">
        <v>438</v>
      </c>
      <c r="AX242" t="s">
        <v>165</v>
      </c>
      <c r="AY242" t="s">
        <v>166</v>
      </c>
      <c r="AZ242" t="s">
        <v>167</v>
      </c>
      <c r="BA242" t="s">
        <v>198</v>
      </c>
      <c r="BB242">
        <v>29.190303378665831</v>
      </c>
      <c r="BC242">
        <v>0.36221365524679972</v>
      </c>
      <c r="BD242">
        <v>19.557676381018471</v>
      </c>
      <c r="BE242">
        <v>19.46576892980109</v>
      </c>
      <c r="BF242">
        <v>0.0040741339595766002</v>
      </c>
      <c r="BG242">
        <v>7.4332955537859542</v>
      </c>
      <c r="BH242">
        <v>22.628787499254539</v>
      </c>
      <c r="BI242">
        <v>51.88287224921396</v>
      </c>
      <c r="BJ242">
        <v>22.409770244699171</v>
      </c>
      <c r="BK242">
        <v>5.7618477517715299</v>
      </c>
      <c r="BL242">
        <v>0.62874113425198386</v>
      </c>
      <c r="BM242">
        <v>5.410562010977249</v>
      </c>
      <c r="BN242">
        <v>33.720841199571197</v>
      </c>
      <c r="BO242">
        <v>12.298403572909059</v>
      </c>
      <c r="BP242">
        <v>23.136859734579339</v>
      </c>
      <c r="BQ242">
        <v>37.585686094931987</v>
      </c>
      <c r="BR242">
        <v>4.5148709641674447</v>
      </c>
      <c r="BS242">
        <v>3.643715368022034</v>
      </c>
      <c r="BT242">
        <v>9.0516975634236108</v>
      </c>
      <c r="BU242">
        <v>3.34093213552211</v>
      </c>
      <c r="BV242">
        <v>11.65220084517294</v>
      </c>
      <c r="BW242">
        <v>0.066837611173650294</v>
      </c>
      <c r="BX242">
        <v>8.2359652481335974</v>
      </c>
      <c r="BY242">
        <v>9.9347138698084549</v>
      </c>
      <c r="BZ242">
        <v>0</v>
      </c>
      <c r="CA242">
        <v>29.15687166171298</v>
      </c>
      <c r="CB242">
        <v>25.4004480383295</v>
      </c>
      <c r="CC242">
        <v>18.93072533405109</v>
      </c>
      <c r="CD242">
        <v>13.124177446422429</v>
      </c>
      <c r="CE242">
        <v>23.600267673871269</v>
      </c>
      <c r="CF242"/>
      <c r="CG242">
        <v>3681.8138229999959</v>
      </c>
      <c r="CH242">
        <v>1846.4214260000001</v>
      </c>
      <c r="CI242">
        <v>996.8017950000002</v>
      </c>
      <c r="CJ242">
        <v>516.09032800000011</v>
      </c>
      <c r="CK242">
        <v>8.4960450000000005</v>
      </c>
      <c r="CL242">
        <v>64.667871999999988</v>
      </c>
      <c r="CM242">
        <v>54.564777999999997</v>
      </c>
      <c r="CN242">
        <v>7.7269199999999998</v>
      </c>
      <c r="CO242">
        <v>0</v>
      </c>
      <c r="CP242">
        <v>0</v>
      </c>
      <c r="CQ242">
        <v>3100.4310429999991</v>
      </c>
      <c r="CR242">
        <v>1860.7501670000011</v>
      </c>
      <c r="CS242">
        <v>1078.837225</v>
      </c>
      <c r="CT242">
        <v>631.07805400000007</v>
      </c>
      <c r="CU242">
        <v>251.56735800000001</v>
      </c>
      <c r="CV242">
        <v>446.65946300000002</v>
      </c>
      <c r="CW242">
        <v>13.514737</v>
      </c>
      <c r="CX242">
        <v>490.320651</v>
      </c>
      <c r="CY242">
        <v>329.90558299999992</v>
      </c>
      <c r="CZ242">
        <v>0.041972000000000002</v>
      </c>
      <c r="DA242">
        <v>165.74185000000011</v>
      </c>
      <c r="DB242">
        <v>44.789265</v>
      </c>
      <c r="DC242">
        <v>126.69166300000001</v>
      </c>
      <c r="DD242">
        <v>258.21555799999999</v>
      </c>
      <c r="DE242">
        <v>124.034527</v>
      </c>
      <c r="DF242">
        <v>11.285741</v>
      </c>
      <c r="DG242">
        <v>6.6585609999999988</v>
      </c>
      <c r="DH242">
        <v>80.456989999999948</v>
      </c>
      <c r="DI242">
        <v>103.897768</v>
      </c>
      <c r="DJ242">
        <v>330.42018700000011</v>
      </c>
      <c r="DK242">
        <v>807.36929299999997</v>
      </c>
      <c r="DL242">
        <v>146.58010200000001</v>
      </c>
      <c r="DM242">
        <v>33.323388000000001</v>
      </c>
      <c r="DN242">
        <v>175.563963</v>
      </c>
      <c r="DO242">
        <v>57.195486000000002</v>
      </c>
      <c r="DP242">
        <v>330.88964199999998</v>
      </c>
      <c r="DQ242">
        <v>0.87453800000000004</v>
      </c>
      <c r="DR242">
        <v>88.833967000000001</v>
      </c>
      <c r="DS242">
        <v>99.646004000000019</v>
      </c>
      <c r="DT242">
        <v>0</v>
      </c>
      <c r="DU242">
        <v>600.85624200000007</v>
      </c>
      <c r="DV242">
        <v>807.92411799999991</v>
      </c>
      <c r="DW242">
        <v>414.891775</v>
      </c>
      <c r="DX242">
        <v>298.75453300000021</v>
      </c>
      <c r="DY242">
        <v>654.28584999999998</v>
      </c>
      <c r="DZ242"/>
    </row>
    <row r="243">
      <c r="A243" t="s">
        <v>600</v>
      </c>
      <c r="B243">
        <v>2012</v>
      </c>
      <c r="C243" t="s">
        <v>607</v>
      </c>
      <c r="D243">
        <v>128</v>
      </c>
      <c r="E243" t="s">
        <v>185</v>
      </c>
      <c r="F243" t="s">
        <v>49</v>
      </c>
      <c r="G243" t="s">
        <v>628</v>
      </c>
      <c r="H243">
        <v>23.687949078952808</v>
      </c>
      <c r="I243">
        <v>21.06004524248123</v>
      </c>
      <c r="J243">
        <v>14.29190464322795</v>
      </c>
      <c r="K243">
        <v>23.447467617100308</v>
      </c>
      <c r="L243">
        <v>38.393178823582787</v>
      </c>
      <c r="M243">
        <v>28.869458002380561</v>
      </c>
      <c r="N243">
        <v>43.78034341058725</v>
      </c>
      <c r="O243">
        <v>45.473046779464113</v>
      </c>
      <c r="P243">
        <v>59.137474967615091</v>
      </c>
      <c r="Q243">
        <v>30.834439683800351</v>
      </c>
      <c r="R243">
        <v>27.138135359788208</v>
      </c>
      <c r="S243">
        <v>21.724117827210041</v>
      </c>
      <c r="T243">
        <v>15.8295878598452</v>
      </c>
      <c r="U243">
        <v>12.89926087930729</v>
      </c>
      <c r="V243">
        <v>16.568651483228319</v>
      </c>
      <c r="W243" t="s">
        <v>147</v>
      </c>
      <c r="X243" t="s">
        <v>148</v>
      </c>
      <c r="Y243" t="s">
        <v>149</v>
      </c>
      <c r="Z243" t="s">
        <v>430</v>
      </c>
      <c r="AA243" t="s">
        <v>150</v>
      </c>
      <c r="AB243" t="s">
        <v>151</v>
      </c>
      <c r="AC243" t="s">
        <v>431</v>
      </c>
      <c r="AD243" t="s">
        <v>432</v>
      </c>
      <c r="AE243" t="s">
        <v>433</v>
      </c>
      <c r="AF243" t="s">
        <v>152</v>
      </c>
      <c r="AG243" t="s">
        <v>153</v>
      </c>
      <c r="AH243" t="s">
        <v>434</v>
      </c>
      <c r="AI243" t="s">
        <v>435</v>
      </c>
      <c r="AJ243" t="s">
        <v>154</v>
      </c>
      <c r="AK243" t="s">
        <v>155</v>
      </c>
      <c r="AL243" t="s">
        <v>156</v>
      </c>
      <c r="AM243" t="s">
        <v>157</v>
      </c>
      <c r="AN243" t="s">
        <v>436</v>
      </c>
      <c r="AO243" t="s">
        <v>158</v>
      </c>
      <c r="AP243" t="s">
        <v>159</v>
      </c>
      <c r="AQ243" t="s">
        <v>160</v>
      </c>
      <c r="AR243" t="s">
        <v>437</v>
      </c>
      <c r="AS243" t="s">
        <v>161</v>
      </c>
      <c r="AT243" t="s">
        <v>162</v>
      </c>
      <c r="AU243" t="s">
        <v>163</v>
      </c>
      <c r="AV243" t="s">
        <v>164</v>
      </c>
      <c r="AW243" t="s">
        <v>438</v>
      </c>
      <c r="AX243" t="s">
        <v>165</v>
      </c>
      <c r="AY243" t="s">
        <v>166</v>
      </c>
      <c r="AZ243" t="s">
        <v>167</v>
      </c>
      <c r="BA243" t="s">
        <v>198</v>
      </c>
      <c r="BB243">
        <v>37.733495941420237</v>
      </c>
      <c r="BC243">
        <v>52.500746050604938</v>
      </c>
      <c r="BD243">
        <v>53.081565323983213</v>
      </c>
      <c r="BE243">
        <v>34.648170478633979</v>
      </c>
      <c r="BF243">
        <v>11.913678838750741</v>
      </c>
      <c r="BG243">
        <v>18.63067506368364</v>
      </c>
      <c r="BH243">
        <v>10.992909367991389</v>
      </c>
      <c r="BI243">
        <v>13.4221664187692</v>
      </c>
      <c r="BJ243">
        <v>24.077316224769231</v>
      </c>
      <c r="BK243">
        <v>32.021164347238717</v>
      </c>
      <c r="BL243">
        <v>18.082983427304601</v>
      </c>
      <c r="BM243">
        <v>7.4548417734330634</v>
      </c>
      <c r="BN243">
        <v>11.13303584013703</v>
      </c>
      <c r="BO243">
        <v>13.941924131045321</v>
      </c>
      <c r="BP243">
        <v>26.397480313099319</v>
      </c>
      <c r="BQ243">
        <v>47.452944116452258</v>
      </c>
      <c r="BR243">
        <v>21.597954776942341</v>
      </c>
      <c r="BS243">
        <v>13.958251999312941</v>
      </c>
      <c r="BT243">
        <v>33.886551697225933</v>
      </c>
      <c r="BU243">
        <v>15.41442984210474</v>
      </c>
      <c r="BV243">
        <v>28.61957938273677</v>
      </c>
      <c r="BW243">
        <v>7.5412153809222833</v>
      </c>
      <c r="BX243">
        <v>23.509094167312629</v>
      </c>
      <c r="BY243">
        <v>21.35995333218499</v>
      </c>
      <c r="BZ243">
        <v>21.211639072779711</v>
      </c>
      <c r="CA243">
        <v>23.48438604556879</v>
      </c>
      <c r="CB243">
        <v>6.8749074363343139</v>
      </c>
      <c r="CC243">
        <v>40.960225769572183</v>
      </c>
      <c r="CD243">
        <v>18.427254315138221</v>
      </c>
      <c r="CE243">
        <v>27.893233419159731</v>
      </c>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row>
    <row r="244">
      <c r="A244" t="s">
        <v>600</v>
      </c>
      <c r="B244">
        <v>2012</v>
      </c>
      <c r="C244" t="s">
        <v>607</v>
      </c>
      <c r="D244">
        <v>129</v>
      </c>
      <c r="E244" t="s">
        <v>185</v>
      </c>
      <c r="F244" t="s">
        <v>48</v>
      </c>
      <c r="G244" t="s">
        <v>198</v>
      </c>
      <c r="H244">
        <v>76.312050921047174</v>
      </c>
      <c r="I244">
        <v>78.939954757518763</v>
      </c>
      <c r="J244">
        <v>85.708095356772077</v>
      </c>
      <c r="K244">
        <v>76.552532382899585</v>
      </c>
      <c r="L244">
        <v>61.606821176417391</v>
      </c>
      <c r="M244">
        <v>71.130541997619531</v>
      </c>
      <c r="N244">
        <v>56.219656589412708</v>
      </c>
      <c r="O244">
        <v>54.526953220535923</v>
      </c>
      <c r="P244">
        <v>40.862525032384838</v>
      </c>
      <c r="Q244">
        <v>69.165560316199688</v>
      </c>
      <c r="R244">
        <v>72.861864640211806</v>
      </c>
      <c r="S244">
        <v>78.275882172789977</v>
      </c>
      <c r="T244">
        <v>84.170412140154866</v>
      </c>
      <c r="U244">
        <v>87.100739120692751</v>
      </c>
      <c r="V244">
        <v>83.431348516771635</v>
      </c>
      <c r="W244" t="s">
        <v>147</v>
      </c>
      <c r="X244" t="s">
        <v>148</v>
      </c>
      <c r="Y244" t="s">
        <v>149</v>
      </c>
      <c r="Z244" t="s">
        <v>430</v>
      </c>
      <c r="AA244" t="s">
        <v>150</v>
      </c>
      <c r="AB244" t="s">
        <v>151</v>
      </c>
      <c r="AC244" t="s">
        <v>431</v>
      </c>
      <c r="AD244" t="s">
        <v>432</v>
      </c>
      <c r="AE244" t="s">
        <v>433</v>
      </c>
      <c r="AF244" t="s">
        <v>152</v>
      </c>
      <c r="AG244" t="s">
        <v>153</v>
      </c>
      <c r="AH244" t="s">
        <v>434</v>
      </c>
      <c r="AI244" t="s">
        <v>435</v>
      </c>
      <c r="AJ244" t="s">
        <v>154</v>
      </c>
      <c r="AK244" t="s">
        <v>155</v>
      </c>
      <c r="AL244" t="s">
        <v>156</v>
      </c>
      <c r="AM244" t="s">
        <v>157</v>
      </c>
      <c r="AN244" t="s">
        <v>436</v>
      </c>
      <c r="AO244" t="s">
        <v>158</v>
      </c>
      <c r="AP244" t="s">
        <v>159</v>
      </c>
      <c r="AQ244" t="s">
        <v>160</v>
      </c>
      <c r="AR244" t="s">
        <v>437</v>
      </c>
      <c r="AS244" t="s">
        <v>161</v>
      </c>
      <c r="AT244" t="s">
        <v>162</v>
      </c>
      <c r="AU244" t="s">
        <v>163</v>
      </c>
      <c r="AV244" t="s">
        <v>164</v>
      </c>
      <c r="AW244" t="s">
        <v>438</v>
      </c>
      <c r="AX244" t="s">
        <v>165</v>
      </c>
      <c r="AY244" t="s">
        <v>166</v>
      </c>
      <c r="AZ244" t="s">
        <v>167</v>
      </c>
      <c r="BA244" t="s">
        <v>198</v>
      </c>
      <c r="BB244">
        <v>62.266504058579727</v>
      </c>
      <c r="BC244">
        <v>47.499253949394969</v>
      </c>
      <c r="BD244">
        <v>46.918434676016837</v>
      </c>
      <c r="BE244">
        <v>65.351829521366014</v>
      </c>
      <c r="BF244">
        <v>88.086321161249302</v>
      </c>
      <c r="BG244">
        <v>81.36932493631636</v>
      </c>
      <c r="BH244">
        <v>89.007090632008683</v>
      </c>
      <c r="BI244">
        <v>86.577833581230792</v>
      </c>
      <c r="BJ244">
        <v>75.922683775230766</v>
      </c>
      <c r="BK244">
        <v>67.978835652761262</v>
      </c>
      <c r="BL244">
        <v>81.917016572695374</v>
      </c>
      <c r="BM244">
        <v>92.54515822656694</v>
      </c>
      <c r="BN244">
        <v>88.866964159862974</v>
      </c>
      <c r="BO244">
        <v>86.05807586895466</v>
      </c>
      <c r="BP244">
        <v>73.602519686900706</v>
      </c>
      <c r="BQ244">
        <v>52.547055883547799</v>
      </c>
      <c r="BR244">
        <v>78.402045223057698</v>
      </c>
      <c r="BS244">
        <v>86.041748000687093</v>
      </c>
      <c r="BT244">
        <v>66.113448302774117</v>
      </c>
      <c r="BU244">
        <v>84.585570157895276</v>
      </c>
      <c r="BV244">
        <v>71.380420617263255</v>
      </c>
      <c r="BW244">
        <v>92.458784619077747</v>
      </c>
      <c r="BX244">
        <v>76.490905832687332</v>
      </c>
      <c r="BY244">
        <v>78.640046667814971</v>
      </c>
      <c r="BZ244">
        <v>78.788360927220296</v>
      </c>
      <c r="CA244">
        <v>76.515613954431217</v>
      </c>
      <c r="CB244">
        <v>93.125092563665703</v>
      </c>
      <c r="CC244">
        <v>59.039774230427831</v>
      </c>
      <c r="CD244">
        <v>81.572745684861758</v>
      </c>
      <c r="CE244">
        <v>72.106766580840315</v>
      </c>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row>
    <row r="245">
      <c r="A245" t="s">
        <v>600</v>
      </c>
      <c r="B245">
        <v>2012</v>
      </c>
      <c r="C245" t="s">
        <v>607</v>
      </c>
      <c r="D245">
        <v>135</v>
      </c>
      <c r="E245" t="s">
        <v>45</v>
      </c>
      <c r="F245" t="s">
        <v>44</v>
      </c>
      <c r="G245" t="s">
        <v>629</v>
      </c>
      <c r="H245">
        <v>0</v>
      </c>
      <c r="I245">
        <v>0</v>
      </c>
      <c r="J245">
        <v>0</v>
      </c>
      <c r="K245">
        <v>0.1085975655400524</v>
      </c>
      <c r="L245">
        <v>2.4769135761239109</v>
      </c>
      <c r="M245">
        <v>0.11089881881140019</v>
      </c>
      <c r="N245">
        <v>0</v>
      </c>
      <c r="O245">
        <v>0.98744304362614832</v>
      </c>
      <c r="P245">
        <v>2.5653181037386732</v>
      </c>
      <c r="Q245">
        <v>6.455899263461534</v>
      </c>
      <c r="R245">
        <v>0</v>
      </c>
      <c r="S245">
        <v>0</v>
      </c>
      <c r="T245">
        <v>0</v>
      </c>
      <c r="U245">
        <v>0.084618952590341398</v>
      </c>
      <c r="V245">
        <v>0.40046995674945601</v>
      </c>
      <c r="W245" t="s">
        <v>147</v>
      </c>
      <c r="X245" t="s">
        <v>148</v>
      </c>
      <c r="Y245" t="s">
        <v>149</v>
      </c>
      <c r="Z245" t="s">
        <v>430</v>
      </c>
      <c r="AA245" t="s">
        <v>150</v>
      </c>
      <c r="AB245" t="s">
        <v>151</v>
      </c>
      <c r="AC245" t="s">
        <v>431</v>
      </c>
      <c r="AD245" t="s">
        <v>432</v>
      </c>
      <c r="AE245" t="s">
        <v>433</v>
      </c>
      <c r="AF245" t="s">
        <v>152</v>
      </c>
      <c r="AG245" t="s">
        <v>153</v>
      </c>
      <c r="AH245" t="s">
        <v>434</v>
      </c>
      <c r="AI245" t="s">
        <v>435</v>
      </c>
      <c r="AJ245" t="s">
        <v>154</v>
      </c>
      <c r="AK245" t="s">
        <v>155</v>
      </c>
      <c r="AL245" t="s">
        <v>156</v>
      </c>
      <c r="AM245" t="s">
        <v>157</v>
      </c>
      <c r="AN245" t="s">
        <v>436</v>
      </c>
      <c r="AO245" t="s">
        <v>158</v>
      </c>
      <c r="AP245" t="s">
        <v>159</v>
      </c>
      <c r="AQ245" t="s">
        <v>160</v>
      </c>
      <c r="AR245" t="s">
        <v>437</v>
      </c>
      <c r="AS245" t="s">
        <v>161</v>
      </c>
      <c r="AT245" t="s">
        <v>162</v>
      </c>
      <c r="AU245" t="s">
        <v>163</v>
      </c>
      <c r="AV245" t="s">
        <v>164</v>
      </c>
      <c r="AW245" t="s">
        <v>438</v>
      </c>
      <c r="AX245" t="s">
        <v>165</v>
      </c>
      <c r="AY245" t="s">
        <v>166</v>
      </c>
      <c r="AZ245" t="s">
        <v>167</v>
      </c>
      <c r="BA245" t="s">
        <v>198</v>
      </c>
      <c r="BB245">
        <v>2.2594318603372878</v>
      </c>
      <c r="BC245">
        <v>0.48218343053280432</v>
      </c>
      <c r="BD245">
        <v>0.78105482473941201</v>
      </c>
      <c r="BE245">
        <v>0</v>
      </c>
      <c r="BF245">
        <v>0.26217263637900612</v>
      </c>
      <c r="BG245">
        <v>0.67965434845571104</v>
      </c>
      <c r="BH245">
        <v>0</v>
      </c>
      <c r="BI245">
        <v>0</v>
      </c>
      <c r="BJ245">
        <v>0</v>
      </c>
      <c r="BK245">
        <v>1.099950151407173</v>
      </c>
      <c r="BL245">
        <v>1.2876980792353769</v>
      </c>
      <c r="BM245">
        <v>0</v>
      </c>
      <c r="BN245">
        <v>0.86787263963983896</v>
      </c>
      <c r="BO245">
        <v>0</v>
      </c>
      <c r="BP245">
        <v>0</v>
      </c>
      <c r="BQ245">
        <v>0</v>
      </c>
      <c r="BR245">
        <v>0.69714080822379776</v>
      </c>
      <c r="BS245">
        <v>0</v>
      </c>
      <c r="BT245">
        <v>1.7533916377223919</v>
      </c>
      <c r="BU245">
        <v>0</v>
      </c>
      <c r="BV245">
        <v>0.30476839859255073</v>
      </c>
      <c r="BW245">
        <v>0</v>
      </c>
      <c r="BX245">
        <v>0.46345692592005439</v>
      </c>
      <c r="BY245">
        <v>0.51121651094862886</v>
      </c>
      <c r="BZ245">
        <v>0</v>
      </c>
      <c r="CA245">
        <v>0</v>
      </c>
      <c r="CB245">
        <v>0</v>
      </c>
      <c r="CC245">
        <v>0</v>
      </c>
      <c r="CD245">
        <v>0</v>
      </c>
      <c r="CE245">
        <v>2.1742870568984811</v>
      </c>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row>
    <row r="246">
      <c r="A246" t="s">
        <v>600</v>
      </c>
      <c r="B246">
        <v>2012</v>
      </c>
      <c r="C246" t="s">
        <v>607</v>
      </c>
      <c r="D246">
        <v>136</v>
      </c>
      <c r="E246" t="s">
        <v>45</v>
      </c>
      <c r="F246" t="s">
        <v>43</v>
      </c>
      <c r="G246" t="s">
        <v>630</v>
      </c>
      <c r="H246">
        <v>0</v>
      </c>
      <c r="I246">
        <v>0</v>
      </c>
      <c r="J246">
        <v>0.16209498007161349</v>
      </c>
      <c r="K246">
        <v>0.91649152062157246</v>
      </c>
      <c r="L246">
        <v>7.9334825268801534</v>
      </c>
      <c r="M246">
        <v>0.22820201282578501</v>
      </c>
      <c r="N246">
        <v>1.3488088739418369</v>
      </c>
      <c r="O246">
        <v>3.6189075675928959</v>
      </c>
      <c r="P246">
        <v>8.2570497948309818</v>
      </c>
      <c r="Q246">
        <v>14.1521886068145</v>
      </c>
      <c r="R246">
        <v>0</v>
      </c>
      <c r="S246">
        <v>0</v>
      </c>
      <c r="T246">
        <v>0</v>
      </c>
      <c r="U246">
        <v>0.22305705731082351</v>
      </c>
      <c r="V246">
        <v>3.604338251815836</v>
      </c>
      <c r="W246" t="s">
        <v>147</v>
      </c>
      <c r="X246" t="s">
        <v>148</v>
      </c>
      <c r="Y246" t="s">
        <v>149</v>
      </c>
      <c r="Z246" t="s">
        <v>430</v>
      </c>
      <c r="AA246" t="s">
        <v>150</v>
      </c>
      <c r="AB246" t="s">
        <v>151</v>
      </c>
      <c r="AC246" t="s">
        <v>431</v>
      </c>
      <c r="AD246" t="s">
        <v>432</v>
      </c>
      <c r="AE246" t="s">
        <v>433</v>
      </c>
      <c r="AF246" t="s">
        <v>152</v>
      </c>
      <c r="AG246" t="s">
        <v>153</v>
      </c>
      <c r="AH246" t="s">
        <v>434</v>
      </c>
      <c r="AI246" t="s">
        <v>435</v>
      </c>
      <c r="AJ246" t="s">
        <v>154</v>
      </c>
      <c r="AK246" t="s">
        <v>155</v>
      </c>
      <c r="AL246" t="s">
        <v>156</v>
      </c>
      <c r="AM246" t="s">
        <v>157</v>
      </c>
      <c r="AN246" t="s">
        <v>436</v>
      </c>
      <c r="AO246" t="s">
        <v>158</v>
      </c>
      <c r="AP246" t="s">
        <v>159</v>
      </c>
      <c r="AQ246" t="s">
        <v>160</v>
      </c>
      <c r="AR246" t="s">
        <v>437</v>
      </c>
      <c r="AS246" t="s">
        <v>161</v>
      </c>
      <c r="AT246" t="s">
        <v>162</v>
      </c>
      <c r="AU246" t="s">
        <v>163</v>
      </c>
      <c r="AV246" t="s">
        <v>164</v>
      </c>
      <c r="AW246" t="s">
        <v>438</v>
      </c>
      <c r="AX246" t="s">
        <v>165</v>
      </c>
      <c r="AY246" t="s">
        <v>166</v>
      </c>
      <c r="AZ246" t="s">
        <v>167</v>
      </c>
      <c r="BA246" t="s">
        <v>198</v>
      </c>
      <c r="BB246">
        <v>2.316618220721161</v>
      </c>
      <c r="BC246">
        <v>5.916453024616148</v>
      </c>
      <c r="BD246">
        <v>2.6612853020924931</v>
      </c>
      <c r="BE246">
        <v>0.20694966119747599</v>
      </c>
      <c r="BF246">
        <v>0.0122224018787298</v>
      </c>
      <c r="BG246">
        <v>0</v>
      </c>
      <c r="BH246">
        <v>3.878130576642703</v>
      </c>
      <c r="BI246">
        <v>3.8009788497409032</v>
      </c>
      <c r="BJ246">
        <v>0</v>
      </c>
      <c r="BK246">
        <v>0</v>
      </c>
      <c r="BL246">
        <v>0.67636700045964016</v>
      </c>
      <c r="BM246">
        <v>3.573503503734424</v>
      </c>
      <c r="BN246">
        <v>1.850451560791649</v>
      </c>
      <c r="BO246">
        <v>0.38527015004465842</v>
      </c>
      <c r="BP246">
        <v>0.40595894869955762</v>
      </c>
      <c r="BQ246">
        <v>0.71780162157883509</v>
      </c>
      <c r="BR246">
        <v>2.763713379455615</v>
      </c>
      <c r="BS246">
        <v>10.787764954987219</v>
      </c>
      <c r="BT246">
        <v>4.5905269237182011</v>
      </c>
      <c r="BU246">
        <v>1.2985266619732669</v>
      </c>
      <c r="BV246">
        <v>2.0187547314381602</v>
      </c>
      <c r="BW246">
        <v>0</v>
      </c>
      <c r="BX246">
        <v>5.8573994479025284</v>
      </c>
      <c r="BY246">
        <v>0.73290321239647016</v>
      </c>
      <c r="BZ246">
        <v>0</v>
      </c>
      <c r="CA246">
        <v>2.0858486525096551</v>
      </c>
      <c r="CB246">
        <v>0.25550113548968972</v>
      </c>
      <c r="CC246">
        <v>2.09694951357947</v>
      </c>
      <c r="CD246">
        <v>0</v>
      </c>
      <c r="CE246">
        <v>1.5729476721640561</v>
      </c>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row>
    <row r="247">
      <c r="A247" t="s">
        <v>600</v>
      </c>
      <c r="B247">
        <v>2012</v>
      </c>
      <c r="C247" t="s">
        <v>607</v>
      </c>
      <c r="D247">
        <v>137</v>
      </c>
      <c r="E247" t="s">
        <v>45</v>
      </c>
      <c r="F247" t="s">
        <v>42</v>
      </c>
      <c r="G247" t="s">
        <v>631</v>
      </c>
      <c r="H247">
        <v>12.188455933511539</v>
      </c>
      <c r="I247">
        <v>15.957359970037301</v>
      </c>
      <c r="J247">
        <v>19.208863662764109</v>
      </c>
      <c r="K247">
        <v>43.614299566907519</v>
      </c>
      <c r="L247">
        <v>68.068128510291714</v>
      </c>
      <c r="M247">
        <v>42.09927064758611</v>
      </c>
      <c r="N247">
        <v>66.384217664503424</v>
      </c>
      <c r="O247">
        <v>75.52303841063852</v>
      </c>
      <c r="P247">
        <v>71.754446104803165</v>
      </c>
      <c r="Q247">
        <v>64.583320877477561</v>
      </c>
      <c r="R247">
        <v>11.02137486410404</v>
      </c>
      <c r="S247">
        <v>14.476314891731359</v>
      </c>
      <c r="T247">
        <v>17.065480237425881</v>
      </c>
      <c r="U247">
        <v>20.554941811118209</v>
      </c>
      <c r="V247">
        <v>50.886764293751398</v>
      </c>
      <c r="W247" t="s">
        <v>147</v>
      </c>
      <c r="X247" t="s">
        <v>148</v>
      </c>
      <c r="Y247" t="s">
        <v>149</v>
      </c>
      <c r="Z247" t="s">
        <v>430</v>
      </c>
      <c r="AA247" t="s">
        <v>150</v>
      </c>
      <c r="AB247" t="s">
        <v>151</v>
      </c>
      <c r="AC247" t="s">
        <v>431</v>
      </c>
      <c r="AD247" t="s">
        <v>432</v>
      </c>
      <c r="AE247" t="s">
        <v>433</v>
      </c>
      <c r="AF247" t="s">
        <v>152</v>
      </c>
      <c r="AG247" t="s">
        <v>153</v>
      </c>
      <c r="AH247" t="s">
        <v>434</v>
      </c>
      <c r="AI247" t="s">
        <v>435</v>
      </c>
      <c r="AJ247" t="s">
        <v>154</v>
      </c>
      <c r="AK247" t="s">
        <v>155</v>
      </c>
      <c r="AL247" t="s">
        <v>156</v>
      </c>
      <c r="AM247" t="s">
        <v>157</v>
      </c>
      <c r="AN247" t="s">
        <v>436</v>
      </c>
      <c r="AO247" t="s">
        <v>158</v>
      </c>
      <c r="AP247" t="s">
        <v>159</v>
      </c>
      <c r="AQ247" t="s">
        <v>160</v>
      </c>
      <c r="AR247" t="s">
        <v>437</v>
      </c>
      <c r="AS247" t="s">
        <v>161</v>
      </c>
      <c r="AT247" t="s">
        <v>162</v>
      </c>
      <c r="AU247" t="s">
        <v>163</v>
      </c>
      <c r="AV247" t="s">
        <v>164</v>
      </c>
      <c r="AW247" t="s">
        <v>438</v>
      </c>
      <c r="AX247" t="s">
        <v>165</v>
      </c>
      <c r="AY247" t="s">
        <v>166</v>
      </c>
      <c r="AZ247" t="s">
        <v>167</v>
      </c>
      <c r="BA247" t="s">
        <v>198</v>
      </c>
      <c r="BB247">
        <v>15.27575433612429</v>
      </c>
      <c r="BC247">
        <v>70.268599165590189</v>
      </c>
      <c r="BD247">
        <v>30.6080442321744</v>
      </c>
      <c r="BE247">
        <v>10.51980034685171</v>
      </c>
      <c r="BF247">
        <v>30.259503900030531</v>
      </c>
      <c r="BG247">
        <v>18.506159564339949</v>
      </c>
      <c r="BH247">
        <v>69.085812498558823</v>
      </c>
      <c r="BI247">
        <v>39.47475008542196</v>
      </c>
      <c r="BJ247">
        <v>10.34602158767475</v>
      </c>
      <c r="BK247">
        <v>27.458980276926919</v>
      </c>
      <c r="BL247">
        <v>66.840263073043687</v>
      </c>
      <c r="BM247">
        <v>85.320868171387474</v>
      </c>
      <c r="BN247">
        <v>55.210188722189663</v>
      </c>
      <c r="BO247">
        <v>29.755387464266729</v>
      </c>
      <c r="BP247">
        <v>5.850209441609211</v>
      </c>
      <c r="BQ247">
        <v>26.467134487403051</v>
      </c>
      <c r="BR247">
        <v>30.746761574219121</v>
      </c>
      <c r="BS247">
        <v>79.701263146805644</v>
      </c>
      <c r="BT247">
        <v>30.06935400956991</v>
      </c>
      <c r="BU247">
        <v>30.497813140028441</v>
      </c>
      <c r="BV247">
        <v>30.27367257120887</v>
      </c>
      <c r="BW247">
        <v>36.963215560593319</v>
      </c>
      <c r="BX247">
        <v>27.359223457050891</v>
      </c>
      <c r="BY247">
        <v>28.943066176622342</v>
      </c>
      <c r="BZ247">
        <v>29.613808704897</v>
      </c>
      <c r="CA247">
        <v>31.358240643775471</v>
      </c>
      <c r="CB247">
        <v>11.814348389957161</v>
      </c>
      <c r="CC247">
        <v>15.08943605632401</v>
      </c>
      <c r="CD247">
        <v>36.605447755710259</v>
      </c>
      <c r="CE247">
        <v>39.295839170743037</v>
      </c>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row>
    <row r="248">
      <c r="A248" t="s">
        <v>600</v>
      </c>
      <c r="B248">
        <v>2012</v>
      </c>
      <c r="C248" t="s">
        <v>607</v>
      </c>
      <c r="D248">
        <v>138</v>
      </c>
      <c r="E248" t="s">
        <v>45</v>
      </c>
      <c r="F248" t="s">
        <v>41</v>
      </c>
      <c r="G248" t="s">
        <v>198</v>
      </c>
      <c r="H248">
        <v>53.149041348142781</v>
      </c>
      <c r="I248">
        <v>66.653764356653113</v>
      </c>
      <c r="J248">
        <v>71.242629514170346</v>
      </c>
      <c r="K248">
        <v>50.501108461846847</v>
      </c>
      <c r="L248">
        <v>21.44147854095111</v>
      </c>
      <c r="M248">
        <v>54.773328765389998</v>
      </c>
      <c r="N248">
        <v>29.904370496704381</v>
      </c>
      <c r="O248">
        <v>19.53888370826019</v>
      </c>
      <c r="P248">
        <v>17.42318599662714</v>
      </c>
      <c r="Q248">
        <v>14.80859125224646</v>
      </c>
      <c r="R248">
        <v>51.638490305126332</v>
      </c>
      <c r="S248">
        <v>63.116923085146759</v>
      </c>
      <c r="T248">
        <v>69.934387613343475</v>
      </c>
      <c r="U248">
        <v>71.537853804506994</v>
      </c>
      <c r="V248">
        <v>42.078433358624508</v>
      </c>
      <c r="W248" t="s">
        <v>147</v>
      </c>
      <c r="X248" t="s">
        <v>148</v>
      </c>
      <c r="Y248" t="s">
        <v>149</v>
      </c>
      <c r="Z248" t="s">
        <v>430</v>
      </c>
      <c r="AA248" t="s">
        <v>150</v>
      </c>
      <c r="AB248" t="s">
        <v>151</v>
      </c>
      <c r="AC248" t="s">
        <v>431</v>
      </c>
      <c r="AD248" t="s">
        <v>432</v>
      </c>
      <c r="AE248" t="s">
        <v>433</v>
      </c>
      <c r="AF248" t="s">
        <v>152</v>
      </c>
      <c r="AG248" t="s">
        <v>153</v>
      </c>
      <c r="AH248" t="s">
        <v>434</v>
      </c>
      <c r="AI248" t="s">
        <v>435</v>
      </c>
      <c r="AJ248" t="s">
        <v>154</v>
      </c>
      <c r="AK248" t="s">
        <v>155</v>
      </c>
      <c r="AL248" t="s">
        <v>156</v>
      </c>
      <c r="AM248" t="s">
        <v>157</v>
      </c>
      <c r="AN248" t="s">
        <v>436</v>
      </c>
      <c r="AO248" t="s">
        <v>158</v>
      </c>
      <c r="AP248" t="s">
        <v>159</v>
      </c>
      <c r="AQ248" t="s">
        <v>160</v>
      </c>
      <c r="AR248" t="s">
        <v>437</v>
      </c>
      <c r="AS248" t="s">
        <v>161</v>
      </c>
      <c r="AT248" t="s">
        <v>162</v>
      </c>
      <c r="AU248" t="s">
        <v>163</v>
      </c>
      <c r="AV248" t="s">
        <v>164</v>
      </c>
      <c r="AW248" t="s">
        <v>438</v>
      </c>
      <c r="AX248" t="s">
        <v>165</v>
      </c>
      <c r="AY248" t="s">
        <v>166</v>
      </c>
      <c r="AZ248" t="s">
        <v>167</v>
      </c>
      <c r="BA248" t="s">
        <v>198</v>
      </c>
      <c r="BB248">
        <v>50.957892204151477</v>
      </c>
      <c r="BC248">
        <v>22.97055072401405</v>
      </c>
      <c r="BD248">
        <v>46.391939259975167</v>
      </c>
      <c r="BE248">
        <v>69.807481062149677</v>
      </c>
      <c r="BF248">
        <v>69.46202692775212</v>
      </c>
      <c r="BG248">
        <v>73.394415219070368</v>
      </c>
      <c r="BH248">
        <v>4.407269425543924</v>
      </c>
      <c r="BI248">
        <v>4.8413988156232337</v>
      </c>
      <c r="BJ248">
        <v>67.244208167626084</v>
      </c>
      <c r="BK248">
        <v>65.679221819894451</v>
      </c>
      <c r="BL248">
        <v>30.566930713009409</v>
      </c>
      <c r="BM248">
        <v>5.6950663139008757</v>
      </c>
      <c r="BN248">
        <v>8.3506458778076027</v>
      </c>
      <c r="BO248">
        <v>57.560938812779582</v>
      </c>
      <c r="BP248">
        <v>70.606971875112094</v>
      </c>
      <c r="BQ248">
        <v>35.229377796086091</v>
      </c>
      <c r="BR248">
        <v>61.277513273933813</v>
      </c>
      <c r="BS248">
        <v>5.8672565301851174</v>
      </c>
      <c r="BT248">
        <v>54.535029865565988</v>
      </c>
      <c r="BU248">
        <v>64.86272806247608</v>
      </c>
      <c r="BV248">
        <v>55.750603453587388</v>
      </c>
      <c r="BW248">
        <v>62.969946828233127</v>
      </c>
      <c r="BX248">
        <v>58.08395492099293</v>
      </c>
      <c r="BY248">
        <v>59.878100230224099</v>
      </c>
      <c r="BZ248">
        <v>70.386191295102989</v>
      </c>
      <c r="CA248">
        <v>37.399039042001839</v>
      </c>
      <c r="CB248">
        <v>62.529702436223708</v>
      </c>
      <c r="CC248">
        <v>63.882889096045453</v>
      </c>
      <c r="CD248">
        <v>50.270374797867447</v>
      </c>
      <c r="CE248">
        <v>33.356658426323193</v>
      </c>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row>
    <row r="249">
      <c r="A249" t="s">
        <v>600</v>
      </c>
      <c r="B249">
        <v>2012</v>
      </c>
      <c r="C249" t="s">
        <v>607</v>
      </c>
      <c r="D249">
        <v>139</v>
      </c>
      <c r="E249" t="s">
        <v>45</v>
      </c>
      <c r="F249" t="s">
        <v>19</v>
      </c>
      <c r="G249" t="s">
        <v>198</v>
      </c>
      <c r="H249">
        <v>34.662502718345493</v>
      </c>
      <c r="I249">
        <v>17.388875673309411</v>
      </c>
      <c r="J249">
        <v>9.386411842993768</v>
      </c>
      <c r="K249">
        <v>4.859502885083911</v>
      </c>
      <c r="L249">
        <v>0.079996845753131096</v>
      </c>
      <c r="M249">
        <v>2.7882997553865301</v>
      </c>
      <c r="N249">
        <v>2.3626029648502929</v>
      </c>
      <c r="O249">
        <v>0.3317272698823282</v>
      </c>
      <c r="P249">
        <v>0</v>
      </c>
      <c r="Q249">
        <v>0</v>
      </c>
      <c r="R249">
        <v>37.340134830769557</v>
      </c>
      <c r="S249">
        <v>22.40676202312201</v>
      </c>
      <c r="T249">
        <v>13.000132149230611</v>
      </c>
      <c r="U249">
        <v>7.5995283744736684</v>
      </c>
      <c r="V249">
        <v>3.029994139058735</v>
      </c>
      <c r="W249" t="s">
        <v>147</v>
      </c>
      <c r="X249" t="s">
        <v>148</v>
      </c>
      <c r="Y249" t="s">
        <v>149</v>
      </c>
      <c r="Z249" t="s">
        <v>430</v>
      </c>
      <c r="AA249" t="s">
        <v>150</v>
      </c>
      <c r="AB249" t="s">
        <v>151</v>
      </c>
      <c r="AC249" t="s">
        <v>431</v>
      </c>
      <c r="AD249" t="s">
        <v>432</v>
      </c>
      <c r="AE249" t="s">
        <v>433</v>
      </c>
      <c r="AF249" t="s">
        <v>152</v>
      </c>
      <c r="AG249" t="s">
        <v>153</v>
      </c>
      <c r="AH249" t="s">
        <v>434</v>
      </c>
      <c r="AI249" t="s">
        <v>435</v>
      </c>
      <c r="AJ249" t="s">
        <v>154</v>
      </c>
      <c r="AK249" t="s">
        <v>155</v>
      </c>
      <c r="AL249" t="s">
        <v>156</v>
      </c>
      <c r="AM249" t="s">
        <v>157</v>
      </c>
      <c r="AN249" t="s">
        <v>436</v>
      </c>
      <c r="AO249" t="s">
        <v>158</v>
      </c>
      <c r="AP249" t="s">
        <v>159</v>
      </c>
      <c r="AQ249" t="s">
        <v>160</v>
      </c>
      <c r="AR249" t="s">
        <v>437</v>
      </c>
      <c r="AS249" t="s">
        <v>161</v>
      </c>
      <c r="AT249" t="s">
        <v>162</v>
      </c>
      <c r="AU249" t="s">
        <v>163</v>
      </c>
      <c r="AV249" t="s">
        <v>164</v>
      </c>
      <c r="AW249" t="s">
        <v>438</v>
      </c>
      <c r="AX249" t="s">
        <v>165</v>
      </c>
      <c r="AY249" t="s">
        <v>166</v>
      </c>
      <c r="AZ249" t="s">
        <v>167</v>
      </c>
      <c r="BA249" t="s">
        <v>198</v>
      </c>
      <c r="BB249">
        <v>29.190303378665831</v>
      </c>
      <c r="BC249">
        <v>0.36221365524679972</v>
      </c>
      <c r="BD249">
        <v>19.557676381018471</v>
      </c>
      <c r="BE249">
        <v>19.46576892980109</v>
      </c>
      <c r="BF249">
        <v>0.0040741339595766002</v>
      </c>
      <c r="BG249">
        <v>7.4197708681339698</v>
      </c>
      <c r="BH249">
        <v>22.628787499254539</v>
      </c>
      <c r="BI249">
        <v>51.88287224921396</v>
      </c>
      <c r="BJ249">
        <v>22.409770244699171</v>
      </c>
      <c r="BK249">
        <v>5.7618477517715299</v>
      </c>
      <c r="BL249">
        <v>0.62874113425198386</v>
      </c>
      <c r="BM249">
        <v>5.410562010977249</v>
      </c>
      <c r="BN249">
        <v>33.720841199571197</v>
      </c>
      <c r="BO249">
        <v>12.298403572909059</v>
      </c>
      <c r="BP249">
        <v>23.136859734579339</v>
      </c>
      <c r="BQ249">
        <v>37.585686094931987</v>
      </c>
      <c r="BR249">
        <v>4.5148709641674447</v>
      </c>
      <c r="BS249">
        <v>3.643715368022034</v>
      </c>
      <c r="BT249">
        <v>9.0516975634236108</v>
      </c>
      <c r="BU249">
        <v>3.34093213552211</v>
      </c>
      <c r="BV249">
        <v>11.65220084517294</v>
      </c>
      <c r="BW249">
        <v>0.066837611173650294</v>
      </c>
      <c r="BX249">
        <v>8.2359652481335974</v>
      </c>
      <c r="BY249">
        <v>9.9347138698084549</v>
      </c>
      <c r="BZ249">
        <v>0</v>
      </c>
      <c r="CA249">
        <v>29.15687166171298</v>
      </c>
      <c r="CB249">
        <v>25.4004480383295</v>
      </c>
      <c r="CC249">
        <v>18.93072533405109</v>
      </c>
      <c r="CD249">
        <v>13.124177446422429</v>
      </c>
      <c r="CE249">
        <v>23.600267673871269</v>
      </c>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row>
    <row r="250">
      <c r="A250" t="s">
        <v>600</v>
      </c>
      <c r="B250">
        <v>2012</v>
      </c>
      <c r="C250" t="s">
        <v>607</v>
      </c>
      <c r="D250">
        <v>148</v>
      </c>
      <c r="E250" t="s">
        <v>108</v>
      </c>
      <c r="F250" t="s">
        <v>49</v>
      </c>
      <c r="G250" t="s">
        <v>198</v>
      </c>
      <c r="H250">
        <v>2.8871952350408159</v>
      </c>
      <c r="I250">
        <v>3.3553998728524941</v>
      </c>
      <c r="J250">
        <v>2.768478937713204</v>
      </c>
      <c r="K250">
        <v>10.46365189804477</v>
      </c>
      <c r="L250">
        <v>30.130400292892059</v>
      </c>
      <c r="M250">
        <v>12.251727831088621</v>
      </c>
      <c r="N250">
        <v>29.65375162091555</v>
      </c>
      <c r="O250">
        <v>36.437274554008077</v>
      </c>
      <c r="P250">
        <v>48.833842710298683</v>
      </c>
      <c r="Q250">
        <v>26.26829354610588</v>
      </c>
      <c r="R250">
        <v>2.9909956291302291</v>
      </c>
      <c r="S250">
        <v>3.144851704117674</v>
      </c>
      <c r="T250">
        <v>2.696367786197674</v>
      </c>
      <c r="U250">
        <v>2.6911234989861441</v>
      </c>
      <c r="V250">
        <v>9.0919422201898534</v>
      </c>
      <c r="W250" t="s">
        <v>147</v>
      </c>
      <c r="X250" t="s">
        <v>148</v>
      </c>
      <c r="Y250" t="s">
        <v>149</v>
      </c>
      <c r="Z250" t="s">
        <v>430</v>
      </c>
      <c r="AA250" t="s">
        <v>150</v>
      </c>
      <c r="AB250" t="s">
        <v>151</v>
      </c>
      <c r="AC250" t="s">
        <v>431</v>
      </c>
      <c r="AD250" t="s">
        <v>432</v>
      </c>
      <c r="AE250" t="s">
        <v>433</v>
      </c>
      <c r="AF250" t="s">
        <v>152</v>
      </c>
      <c r="AG250" t="s">
        <v>153</v>
      </c>
      <c r="AH250" t="s">
        <v>434</v>
      </c>
      <c r="AI250" t="s">
        <v>435</v>
      </c>
      <c r="AJ250" t="s">
        <v>154</v>
      </c>
      <c r="AK250" t="s">
        <v>155</v>
      </c>
      <c r="AL250" t="s">
        <v>156</v>
      </c>
      <c r="AM250" t="s">
        <v>157</v>
      </c>
      <c r="AN250" t="s">
        <v>436</v>
      </c>
      <c r="AO250" t="s">
        <v>158</v>
      </c>
      <c r="AP250" t="s">
        <v>159</v>
      </c>
      <c r="AQ250" t="s">
        <v>160</v>
      </c>
      <c r="AR250" t="s">
        <v>437</v>
      </c>
      <c r="AS250" t="s">
        <v>161</v>
      </c>
      <c r="AT250" t="s">
        <v>162</v>
      </c>
      <c r="AU250" t="s">
        <v>163</v>
      </c>
      <c r="AV250" t="s">
        <v>164</v>
      </c>
      <c r="AW250" t="s">
        <v>438</v>
      </c>
      <c r="AX250" t="s">
        <v>165</v>
      </c>
      <c r="AY250" t="s">
        <v>166</v>
      </c>
      <c r="AZ250" t="s">
        <v>167</v>
      </c>
      <c r="BA250" t="s">
        <v>198</v>
      </c>
      <c r="BB250">
        <v>7.4907798140563324</v>
      </c>
      <c r="BC250">
        <v>40.250870677263187</v>
      </c>
      <c r="BD250">
        <v>18.074477016593288</v>
      </c>
      <c r="BE250">
        <v>3.7166226296057681</v>
      </c>
      <c r="BF250">
        <v>3.637710656456385</v>
      </c>
      <c r="BG250">
        <v>3.5405486254062049</v>
      </c>
      <c r="BH250">
        <v>8.0208601335697356</v>
      </c>
      <c r="BI250">
        <v>5.8085403566130154</v>
      </c>
      <c r="BJ250">
        <v>2.4910443343473401</v>
      </c>
      <c r="BK250">
        <v>9.1449020482704295</v>
      </c>
      <c r="BL250">
        <v>12.441875257128009</v>
      </c>
      <c r="BM250">
        <v>6.626934753867836</v>
      </c>
      <c r="BN250">
        <v>6.4492021053338249</v>
      </c>
      <c r="BO250">
        <v>4.2021876171854267</v>
      </c>
      <c r="BP250">
        <v>1.6514708191861001</v>
      </c>
      <c r="BQ250">
        <v>12.900052539888421</v>
      </c>
      <c r="BR250">
        <v>7.3881453825250434</v>
      </c>
      <c r="BS250">
        <v>12.63068657417735</v>
      </c>
      <c r="BT250">
        <v>12.339202434427261</v>
      </c>
      <c r="BU250">
        <v>4.9012244911367802</v>
      </c>
      <c r="BV250">
        <v>9.3291803002623155</v>
      </c>
      <c r="BW250">
        <v>2.7874756971389218</v>
      </c>
      <c r="BX250">
        <v>7.9178816830661134</v>
      </c>
      <c r="BY250">
        <v>6.4479688205329726</v>
      </c>
      <c r="BZ250">
        <v>6.2815742181861696</v>
      </c>
      <c r="CA250">
        <v>7.8541390397643518</v>
      </c>
      <c r="CB250">
        <v>0.82979098257930706</v>
      </c>
      <c r="CC250">
        <v>7.0395823310616388</v>
      </c>
      <c r="CD250">
        <v>6.745378951139787</v>
      </c>
      <c r="CE250">
        <v>12.00610507365419</v>
      </c>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row>
    <row r="251">
      <c r="A251" t="s">
        <v>600</v>
      </c>
      <c r="B251">
        <v>2012</v>
      </c>
      <c r="C251" t="s">
        <v>607</v>
      </c>
      <c r="D251">
        <v>149</v>
      </c>
      <c r="E251" t="s">
        <v>108</v>
      </c>
      <c r="F251" t="s">
        <v>48</v>
      </c>
      <c r="G251" t="s">
        <v>198</v>
      </c>
      <c r="H251">
        <v>9.3012606984707222</v>
      </c>
      <c r="I251">
        <v>12.577138895317651</v>
      </c>
      <c r="J251">
        <v>16.602479705122519</v>
      </c>
      <c r="K251">
        <v>34.162284125910283</v>
      </c>
      <c r="L251">
        <v>48.348124320403798</v>
      </c>
      <c r="M251">
        <v>30.186643648134719</v>
      </c>
      <c r="N251">
        <v>38.079274917529723</v>
      </c>
      <c r="O251">
        <v>43.692114467849528</v>
      </c>
      <c r="P251">
        <v>33.742971293074099</v>
      </c>
      <c r="Q251">
        <v>58.923115201647711</v>
      </c>
      <c r="R251">
        <v>8.0303792349738181</v>
      </c>
      <c r="S251">
        <v>11.331463187613689</v>
      </c>
      <c r="T251">
        <v>14.337352927640559</v>
      </c>
      <c r="U251">
        <v>18.17149432203324</v>
      </c>
      <c r="V251">
        <v>45.782422355546451</v>
      </c>
      <c r="W251" t="s">
        <v>147</v>
      </c>
      <c r="X251" t="s">
        <v>148</v>
      </c>
      <c r="Y251" t="s">
        <v>149</v>
      </c>
      <c r="Z251" t="s">
        <v>430</v>
      </c>
      <c r="AA251" t="s">
        <v>150</v>
      </c>
      <c r="AB251" t="s">
        <v>151</v>
      </c>
      <c r="AC251" t="s">
        <v>431</v>
      </c>
      <c r="AD251" t="s">
        <v>432</v>
      </c>
      <c r="AE251" t="s">
        <v>433</v>
      </c>
      <c r="AF251" t="s">
        <v>152</v>
      </c>
      <c r="AG251" t="s">
        <v>153</v>
      </c>
      <c r="AH251" t="s">
        <v>434</v>
      </c>
      <c r="AI251" t="s">
        <v>435</v>
      </c>
      <c r="AJ251" t="s">
        <v>154</v>
      </c>
      <c r="AK251" t="s">
        <v>155</v>
      </c>
      <c r="AL251" t="s">
        <v>156</v>
      </c>
      <c r="AM251" t="s">
        <v>157</v>
      </c>
      <c r="AN251" t="s">
        <v>436</v>
      </c>
      <c r="AO251" t="s">
        <v>158</v>
      </c>
      <c r="AP251" t="s">
        <v>159</v>
      </c>
      <c r="AQ251" t="s">
        <v>160</v>
      </c>
      <c r="AR251" t="s">
        <v>437</v>
      </c>
      <c r="AS251" t="s">
        <v>161</v>
      </c>
      <c r="AT251" t="s">
        <v>162</v>
      </c>
      <c r="AU251" t="s">
        <v>163</v>
      </c>
      <c r="AV251" t="s">
        <v>164</v>
      </c>
      <c r="AW251" t="s">
        <v>438</v>
      </c>
      <c r="AX251" t="s">
        <v>165</v>
      </c>
      <c r="AY251" t="s">
        <v>166</v>
      </c>
      <c r="AZ251" t="s">
        <v>167</v>
      </c>
      <c r="BA251" t="s">
        <v>198</v>
      </c>
      <c r="BB251">
        <v>12.361024603126401</v>
      </c>
      <c r="BC251">
        <v>36.416364943475877</v>
      </c>
      <c r="BD251">
        <v>15.975907342413031</v>
      </c>
      <c r="BE251">
        <v>7.0101273784434222</v>
      </c>
      <c r="BF251">
        <v>26.89618828183189</v>
      </c>
      <c r="BG251">
        <v>15.463317918902311</v>
      </c>
      <c r="BH251">
        <v>64.943082941631829</v>
      </c>
      <c r="BI251">
        <v>37.467188578549838</v>
      </c>
      <c r="BJ251">
        <v>7.8549772533274078</v>
      </c>
      <c r="BK251">
        <v>19.414028380063659</v>
      </c>
      <c r="BL251">
        <v>56.362452895610673</v>
      </c>
      <c r="BM251">
        <v>82.267436921254074</v>
      </c>
      <c r="BN251">
        <v>51.479310817287342</v>
      </c>
      <c r="BO251">
        <v>25.938469997125949</v>
      </c>
      <c r="BP251">
        <v>4.6046975711226699</v>
      </c>
      <c r="BQ251">
        <v>14.28488356909347</v>
      </c>
      <c r="BR251">
        <v>26.819470379373499</v>
      </c>
      <c r="BS251">
        <v>77.858341527615536</v>
      </c>
      <c r="BT251">
        <v>24.074070136583249</v>
      </c>
      <c r="BU251">
        <v>26.895115310864941</v>
      </c>
      <c r="BV251">
        <v>23.268015400977269</v>
      </c>
      <c r="BW251">
        <v>34.17573986345441</v>
      </c>
      <c r="BX251">
        <v>25.76219814780735</v>
      </c>
      <c r="BY251">
        <v>23.739217079434461</v>
      </c>
      <c r="BZ251">
        <v>23.332234486710831</v>
      </c>
      <c r="CA251">
        <v>25.58995025652078</v>
      </c>
      <c r="CB251">
        <v>11.240058542867541</v>
      </c>
      <c r="CC251">
        <v>10.146803238841841</v>
      </c>
      <c r="CD251">
        <v>29.860068804570471</v>
      </c>
      <c r="CE251">
        <v>31.036968826151401</v>
      </c>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row>
    <row r="252">
      <c r="A252" t="s">
        <v>600</v>
      </c>
      <c r="B252">
        <v>2012</v>
      </c>
      <c r="C252" t="s">
        <v>607</v>
      </c>
      <c r="D252">
        <v>150</v>
      </c>
      <c r="E252" t="s">
        <v>108</v>
      </c>
      <c r="F252" t="s">
        <v>110</v>
      </c>
      <c r="G252" t="s">
        <v>198</v>
      </c>
      <c r="H252">
        <v>87.811544066488594</v>
      </c>
      <c r="I252">
        <v>84.067461231829682</v>
      </c>
      <c r="J252">
        <v>80.629041357164056</v>
      </c>
      <c r="K252">
        <v>55.37406397604483</v>
      </c>
      <c r="L252">
        <v>21.521475386704239</v>
      </c>
      <c r="M252">
        <v>57.561628520776509</v>
      </c>
      <c r="N252">
        <v>32.266973461554663</v>
      </c>
      <c r="O252">
        <v>19.870610978142519</v>
      </c>
      <c r="P252">
        <v>17.42318599662714</v>
      </c>
      <c r="Q252">
        <v>14.80859125224646</v>
      </c>
      <c r="R252">
        <v>88.978625135895925</v>
      </c>
      <c r="S252">
        <v>85.523685108268538</v>
      </c>
      <c r="T252">
        <v>82.966279286161722</v>
      </c>
      <c r="U252">
        <v>79.137382178980616</v>
      </c>
      <c r="V252">
        <v>45.125635424263571</v>
      </c>
      <c r="W252" t="s">
        <v>147</v>
      </c>
      <c r="X252" t="s">
        <v>148</v>
      </c>
      <c r="Y252" t="s">
        <v>149</v>
      </c>
      <c r="Z252" t="s">
        <v>430</v>
      </c>
      <c r="AA252" t="s">
        <v>150</v>
      </c>
      <c r="AB252" t="s">
        <v>151</v>
      </c>
      <c r="AC252" t="s">
        <v>431</v>
      </c>
      <c r="AD252" t="s">
        <v>432</v>
      </c>
      <c r="AE252" t="s">
        <v>433</v>
      </c>
      <c r="AF252" t="s">
        <v>152</v>
      </c>
      <c r="AG252" t="s">
        <v>153</v>
      </c>
      <c r="AH252" t="s">
        <v>434</v>
      </c>
      <c r="AI252" t="s">
        <v>435</v>
      </c>
      <c r="AJ252" t="s">
        <v>154</v>
      </c>
      <c r="AK252" t="s">
        <v>155</v>
      </c>
      <c r="AL252" t="s">
        <v>156</v>
      </c>
      <c r="AM252" t="s">
        <v>157</v>
      </c>
      <c r="AN252" t="s">
        <v>436</v>
      </c>
      <c r="AO252" t="s">
        <v>158</v>
      </c>
      <c r="AP252" t="s">
        <v>159</v>
      </c>
      <c r="AQ252" t="s">
        <v>160</v>
      </c>
      <c r="AR252" t="s">
        <v>437</v>
      </c>
      <c r="AS252" t="s">
        <v>161</v>
      </c>
      <c r="AT252" t="s">
        <v>162</v>
      </c>
      <c r="AU252" t="s">
        <v>163</v>
      </c>
      <c r="AV252" t="s">
        <v>164</v>
      </c>
      <c r="AW252" t="s">
        <v>438</v>
      </c>
      <c r="AX252" t="s">
        <v>165</v>
      </c>
      <c r="AY252" t="s">
        <v>166</v>
      </c>
      <c r="AZ252" t="s">
        <v>167</v>
      </c>
      <c r="BA252" t="s">
        <v>198</v>
      </c>
      <c r="BB252">
        <v>80.148195582817394</v>
      </c>
      <c r="BC252">
        <v>23.332764379260851</v>
      </c>
      <c r="BD252">
        <v>65.949615640993642</v>
      </c>
      <c r="BE252">
        <v>89.273249991950777</v>
      </c>
      <c r="BF252">
        <v>69.466101061711697</v>
      </c>
      <c r="BG252">
        <v>80.996133455691464</v>
      </c>
      <c r="BH252">
        <v>27.036056924798459</v>
      </c>
      <c r="BI252">
        <v>56.72427106483714</v>
      </c>
      <c r="BJ252">
        <v>89.653978412325245</v>
      </c>
      <c r="BK252">
        <v>71.441069571665977</v>
      </c>
      <c r="BL252">
        <v>31.195671847261391</v>
      </c>
      <c r="BM252">
        <v>11.105628324878129</v>
      </c>
      <c r="BN252">
        <v>42.071487077378812</v>
      </c>
      <c r="BO252">
        <v>69.859342385688691</v>
      </c>
      <c r="BP252">
        <v>93.74383160969127</v>
      </c>
      <c r="BQ252">
        <v>72.815063891018127</v>
      </c>
      <c r="BR252">
        <v>65.792384238101249</v>
      </c>
      <c r="BS252">
        <v>9.5109718982071492</v>
      </c>
      <c r="BT252">
        <v>63.58672742898959</v>
      </c>
      <c r="BU252">
        <v>68.20366019799819</v>
      </c>
      <c r="BV252">
        <v>67.40280429876033</v>
      </c>
      <c r="BW252">
        <v>63.03678443940678</v>
      </c>
      <c r="BX252">
        <v>66.319920169126505</v>
      </c>
      <c r="BY252">
        <v>69.812814100032497</v>
      </c>
      <c r="BZ252">
        <v>70.386191295102989</v>
      </c>
      <c r="CA252">
        <v>66.555910703714829</v>
      </c>
      <c r="CB252">
        <v>87.930150474553173</v>
      </c>
      <c r="CC252">
        <v>82.813614430096521</v>
      </c>
      <c r="CD252">
        <v>63.394552244289848</v>
      </c>
      <c r="CE252">
        <v>56.95692610019443</v>
      </c>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row>
    <row r="253">
      <c r="A253" t="s">
        <v>600</v>
      </c>
      <c r="B253">
        <v>2012</v>
      </c>
      <c r="C253" t="s">
        <v>607</v>
      </c>
      <c r="D253">
        <v>151</v>
      </c>
      <c r="E253" t="s">
        <v>109</v>
      </c>
      <c r="F253" t="s">
        <v>49</v>
      </c>
      <c r="G253" t="s">
        <v>198</v>
      </c>
      <c r="H253">
        <v>22.973274589806319</v>
      </c>
      <c r="I253">
        <v>18.619359763695151</v>
      </c>
      <c r="J253">
        <v>14.12476449266129</v>
      </c>
      <c r="K253">
        <v>22.57629431839532</v>
      </c>
      <c r="L253">
        <v>40.025193698673988</v>
      </c>
      <c r="M253">
        <v>23.86711325504843</v>
      </c>
      <c r="N253">
        <v>46.783404903186231</v>
      </c>
      <c r="O253">
        <v>48.513178970054248</v>
      </c>
      <c r="P253">
        <v>61.303962251833141</v>
      </c>
      <c r="Q253">
        <v>34.222532904390363</v>
      </c>
      <c r="R253">
        <v>25.693626870002081</v>
      </c>
      <c r="S253">
        <v>18.719180867668069</v>
      </c>
      <c r="T253">
        <v>15.89248518127193</v>
      </c>
      <c r="U253">
        <v>14.29964689448116</v>
      </c>
      <c r="V253">
        <v>17.349260299895679</v>
      </c>
      <c r="W253" t="s">
        <v>147</v>
      </c>
      <c r="X253" t="s">
        <v>148</v>
      </c>
      <c r="Y253" t="s">
        <v>149</v>
      </c>
      <c r="Z253" t="s">
        <v>430</v>
      </c>
      <c r="AA253" t="s">
        <v>150</v>
      </c>
      <c r="AB253" t="s">
        <v>151</v>
      </c>
      <c r="AC253" t="s">
        <v>431</v>
      </c>
      <c r="AD253" t="s">
        <v>432</v>
      </c>
      <c r="AE253" t="s">
        <v>433</v>
      </c>
      <c r="AF253" t="s">
        <v>152</v>
      </c>
      <c r="AG253" t="s">
        <v>153</v>
      </c>
      <c r="AH253" t="s">
        <v>434</v>
      </c>
      <c r="AI253" t="s">
        <v>435</v>
      </c>
      <c r="AJ253" t="s">
        <v>154</v>
      </c>
      <c r="AK253" t="s">
        <v>155</v>
      </c>
      <c r="AL253" t="s">
        <v>156</v>
      </c>
      <c r="AM253" t="s">
        <v>157</v>
      </c>
      <c r="AN253" t="s">
        <v>436</v>
      </c>
      <c r="AO253" t="s">
        <v>158</v>
      </c>
      <c r="AP253" t="s">
        <v>159</v>
      </c>
      <c r="AQ253" t="s">
        <v>160</v>
      </c>
      <c r="AR253" t="s">
        <v>437</v>
      </c>
      <c r="AS253" t="s">
        <v>161</v>
      </c>
      <c r="AT253" t="s">
        <v>162</v>
      </c>
      <c r="AU253" t="s">
        <v>163</v>
      </c>
      <c r="AV253" t="s">
        <v>164</v>
      </c>
      <c r="AW253" t="s">
        <v>438</v>
      </c>
      <c r="AX253" t="s">
        <v>165</v>
      </c>
      <c r="AY253" t="s">
        <v>166</v>
      </c>
      <c r="AZ253" t="s">
        <v>167</v>
      </c>
      <c r="BA253" t="s">
        <v>198</v>
      </c>
      <c r="BB253">
        <v>37.874495204040123</v>
      </c>
      <c r="BC253">
        <v>55.964010844353062</v>
      </c>
      <c r="BD253">
        <v>50.33448245204881</v>
      </c>
      <c r="BE253">
        <v>21.445874678783269</v>
      </c>
      <c r="BF253">
        <v>11.666194701683541</v>
      </c>
      <c r="BG253">
        <v>12.29753924308752</v>
      </c>
      <c r="BH253">
        <v>10.366724101024589</v>
      </c>
      <c r="BI253">
        <v>15.0830895573084</v>
      </c>
      <c r="BJ253">
        <v>17.593257832591579</v>
      </c>
      <c r="BK253">
        <v>20.994214011903921</v>
      </c>
      <c r="BL253">
        <v>17.390275439336879</v>
      </c>
      <c r="BM253">
        <v>7.1167888478857728</v>
      </c>
      <c r="BN253">
        <v>11.277552136622329</v>
      </c>
      <c r="BO253">
        <v>13.971010841070949</v>
      </c>
      <c r="BP253">
        <v>21.148371554278661</v>
      </c>
      <c r="BQ253">
        <v>31.811279117947642</v>
      </c>
      <c r="BR253">
        <v>20.458170840626611</v>
      </c>
      <c r="BS253">
        <v>14.698452586726431</v>
      </c>
      <c r="BT253">
        <v>30.027753660427479</v>
      </c>
      <c r="BU253">
        <v>17.491664666565651</v>
      </c>
      <c r="BV253">
        <v>22.265780461326681</v>
      </c>
      <c r="BW253">
        <v>4.9155698451471892</v>
      </c>
      <c r="BX253">
        <v>18.437068400899051</v>
      </c>
      <c r="BY253">
        <v>17.941156164423411</v>
      </c>
      <c r="BZ253">
        <v>15.872418458311159</v>
      </c>
      <c r="CA253">
        <v>22.924708553864981</v>
      </c>
      <c r="CB253">
        <v>15.258757121405489</v>
      </c>
      <c r="CC253">
        <v>29.935548045481191</v>
      </c>
      <c r="CD253">
        <v>16.528951393871761</v>
      </c>
      <c r="CE253">
        <v>26.52159614103407</v>
      </c>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row>
    <row r="254">
      <c r="A254" t="s">
        <v>600</v>
      </c>
      <c r="B254">
        <v>2012</v>
      </c>
      <c r="C254" t="s">
        <v>607</v>
      </c>
      <c r="D254">
        <v>152</v>
      </c>
      <c r="E254" t="s">
        <v>109</v>
      </c>
      <c r="F254" t="s">
        <v>48</v>
      </c>
      <c r="G254" t="s">
        <v>198</v>
      </c>
      <c r="H254">
        <v>76.7215401583138</v>
      </c>
      <c r="I254">
        <v>81.350594401594932</v>
      </c>
      <c r="J254">
        <v>85.875235507338559</v>
      </c>
      <c r="K254">
        <v>77.362594247130431</v>
      </c>
      <c r="L254">
        <v>59.97480630132609</v>
      </c>
      <c r="M254">
        <v>76.132886744951449</v>
      </c>
      <c r="N254">
        <v>53.216595096813698</v>
      </c>
      <c r="O254">
        <v>51.486821029945858</v>
      </c>
      <c r="P254">
        <v>38.696037748166823</v>
      </c>
      <c r="Q254">
        <v>65.777467095609666</v>
      </c>
      <c r="R254">
        <v>73.98959491070643</v>
      </c>
      <c r="S254">
        <v>81.207897631500728</v>
      </c>
      <c r="T254">
        <v>84.071009563752085</v>
      </c>
      <c r="U254">
        <v>85.638499531976663</v>
      </c>
      <c r="V254">
        <v>82.632994082346002</v>
      </c>
      <c r="W254" t="s">
        <v>147</v>
      </c>
      <c r="X254" t="s">
        <v>148</v>
      </c>
      <c r="Y254" t="s">
        <v>149</v>
      </c>
      <c r="Z254" t="s">
        <v>430</v>
      </c>
      <c r="AA254" t="s">
        <v>150</v>
      </c>
      <c r="AB254" t="s">
        <v>151</v>
      </c>
      <c r="AC254" t="s">
        <v>431</v>
      </c>
      <c r="AD254" t="s">
        <v>432</v>
      </c>
      <c r="AE254" t="s">
        <v>433</v>
      </c>
      <c r="AF254" t="s">
        <v>152</v>
      </c>
      <c r="AG254" t="s">
        <v>153</v>
      </c>
      <c r="AH254" t="s">
        <v>434</v>
      </c>
      <c r="AI254" t="s">
        <v>435</v>
      </c>
      <c r="AJ254" t="s">
        <v>154</v>
      </c>
      <c r="AK254" t="s">
        <v>155</v>
      </c>
      <c r="AL254" t="s">
        <v>156</v>
      </c>
      <c r="AM254" t="s">
        <v>157</v>
      </c>
      <c r="AN254" t="s">
        <v>436</v>
      </c>
      <c r="AO254" t="s">
        <v>158</v>
      </c>
      <c r="AP254" t="s">
        <v>159</v>
      </c>
      <c r="AQ254" t="s">
        <v>160</v>
      </c>
      <c r="AR254" t="s">
        <v>437</v>
      </c>
      <c r="AS254" t="s">
        <v>161</v>
      </c>
      <c r="AT254" t="s">
        <v>162</v>
      </c>
      <c r="AU254" t="s">
        <v>163</v>
      </c>
      <c r="AV254" t="s">
        <v>164</v>
      </c>
      <c r="AW254" t="s">
        <v>438</v>
      </c>
      <c r="AX254" t="s">
        <v>165</v>
      </c>
      <c r="AY254" t="s">
        <v>166</v>
      </c>
      <c r="AZ254" t="s">
        <v>167</v>
      </c>
      <c r="BA254" t="s">
        <v>198</v>
      </c>
      <c r="BB254">
        <v>62.125504795959962</v>
      </c>
      <c r="BC254">
        <v>44.035989155646888</v>
      </c>
      <c r="BD254">
        <v>49.665517547951211</v>
      </c>
      <c r="BE254">
        <v>78.554125321216787</v>
      </c>
      <c r="BF254">
        <v>88.333805298316463</v>
      </c>
      <c r="BG254">
        <v>87.50593135728441</v>
      </c>
      <c r="BH254">
        <v>89.63327589897537</v>
      </c>
      <c r="BI254">
        <v>84.916910442691645</v>
      </c>
      <c r="BJ254">
        <v>81.350300980764089</v>
      </c>
      <c r="BK254">
        <v>78.279512869283181</v>
      </c>
      <c r="BL254">
        <v>82.609724560663196</v>
      </c>
      <c r="BM254">
        <v>92.883211152114256</v>
      </c>
      <c r="BN254">
        <v>88.722447863377568</v>
      </c>
      <c r="BO254">
        <v>86.028989158929107</v>
      </c>
      <c r="BP254">
        <v>78.851628445721417</v>
      </c>
      <c r="BQ254">
        <v>68.188720882052252</v>
      </c>
      <c r="BR254">
        <v>79.541829159373293</v>
      </c>
      <c r="BS254">
        <v>85.301547413273582</v>
      </c>
      <c r="BT254">
        <v>69.972246339572564</v>
      </c>
      <c r="BU254">
        <v>82.508335333434275</v>
      </c>
      <c r="BV254">
        <v>77.734219538673258</v>
      </c>
      <c r="BW254">
        <v>95.084430154852839</v>
      </c>
      <c r="BX254">
        <v>81.562931599100921</v>
      </c>
      <c r="BY254">
        <v>81.865374834127039</v>
      </c>
      <c r="BZ254">
        <v>84.127581541688841</v>
      </c>
      <c r="CA254">
        <v>77.075291446134983</v>
      </c>
      <c r="CB254">
        <v>84.741242878594548</v>
      </c>
      <c r="CC254">
        <v>70.06445195451883</v>
      </c>
      <c r="CD254">
        <v>83.471048606128264</v>
      </c>
      <c r="CE254">
        <v>73.478403858965862</v>
      </c>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row>
    <row r="255">
      <c r="A255" t="s">
        <v>600</v>
      </c>
      <c r="B255">
        <v>2012</v>
      </c>
      <c r="C255" t="s">
        <v>607</v>
      </c>
      <c r="D255">
        <v>153</v>
      </c>
      <c r="E255" t="s">
        <v>62</v>
      </c>
      <c r="F255" t="s">
        <v>443</v>
      </c>
      <c r="G255" t="s">
        <v>198</v>
      </c>
      <c r="H255">
        <v>0</v>
      </c>
      <c r="I255">
        <v>0</v>
      </c>
      <c r="J255">
        <v>0</v>
      </c>
      <c r="K255">
        <v>0.1086357257169005</v>
      </c>
      <c r="L255">
        <v>2.483262618438419</v>
      </c>
      <c r="M255">
        <v>0.11089881881140019</v>
      </c>
      <c r="N255">
        <v>0</v>
      </c>
      <c r="O255">
        <v>0.98744304362614832</v>
      </c>
      <c r="P255">
        <v>2.5825297729312271</v>
      </c>
      <c r="Q255">
        <v>6.4887629657432386</v>
      </c>
      <c r="R255">
        <v>0</v>
      </c>
      <c r="S255">
        <v>0</v>
      </c>
      <c r="T255">
        <v>0</v>
      </c>
      <c r="U255">
        <v>0.084734446395196505</v>
      </c>
      <c r="V255">
        <v>0.40046995674945601</v>
      </c>
      <c r="W255" t="s">
        <v>147</v>
      </c>
      <c r="X255" t="s">
        <v>148</v>
      </c>
      <c r="Y255" t="s">
        <v>149</v>
      </c>
      <c r="Z255" t="s">
        <v>430</v>
      </c>
      <c r="AA255" t="s">
        <v>150</v>
      </c>
      <c r="AB255" t="s">
        <v>151</v>
      </c>
      <c r="AC255" t="s">
        <v>431</v>
      </c>
      <c r="AD255" t="s">
        <v>432</v>
      </c>
      <c r="AE255" t="s">
        <v>433</v>
      </c>
      <c r="AF255" t="s">
        <v>152</v>
      </c>
      <c r="AG255" t="s">
        <v>153</v>
      </c>
      <c r="AH255" t="s">
        <v>434</v>
      </c>
      <c r="AI255" t="s">
        <v>435</v>
      </c>
      <c r="AJ255" t="s">
        <v>154</v>
      </c>
      <c r="AK255" t="s">
        <v>155</v>
      </c>
      <c r="AL255" t="s">
        <v>156</v>
      </c>
      <c r="AM255" t="s">
        <v>157</v>
      </c>
      <c r="AN255" t="s">
        <v>436</v>
      </c>
      <c r="AO255" t="s">
        <v>158</v>
      </c>
      <c r="AP255" t="s">
        <v>159</v>
      </c>
      <c r="AQ255" t="s">
        <v>160</v>
      </c>
      <c r="AR255" t="s">
        <v>437</v>
      </c>
      <c r="AS255" t="s">
        <v>161</v>
      </c>
      <c r="AT255" t="s">
        <v>162</v>
      </c>
      <c r="AU255" t="s">
        <v>163</v>
      </c>
      <c r="AV255" t="s">
        <v>164</v>
      </c>
      <c r="AW255" t="s">
        <v>438</v>
      </c>
      <c r="AX255" t="s">
        <v>165</v>
      </c>
      <c r="AY255" t="s">
        <v>166</v>
      </c>
      <c r="AZ255" t="s">
        <v>167</v>
      </c>
      <c r="BA255" t="s">
        <v>198</v>
      </c>
      <c r="BB255">
        <v>2.2594318603372878</v>
      </c>
      <c r="BC255">
        <v>0.48370199852398482</v>
      </c>
      <c r="BD255">
        <v>0.78105482473941201</v>
      </c>
      <c r="BE255">
        <v>0</v>
      </c>
      <c r="BF255">
        <v>0.26217263637900612</v>
      </c>
      <c r="BG255">
        <v>0.68612399740168939</v>
      </c>
      <c r="BH255">
        <v>0</v>
      </c>
      <c r="BI255">
        <v>0</v>
      </c>
      <c r="BJ255">
        <v>0</v>
      </c>
      <c r="BK255">
        <v>1.1018596398924581</v>
      </c>
      <c r="BL255">
        <v>1.2876980792353769</v>
      </c>
      <c r="BM255">
        <v>0</v>
      </c>
      <c r="BN255">
        <v>0.86787263963983896</v>
      </c>
      <c r="BO255">
        <v>0</v>
      </c>
      <c r="BP255">
        <v>0</v>
      </c>
      <c r="BQ255">
        <v>0</v>
      </c>
      <c r="BR255">
        <v>0.69714080822379776</v>
      </c>
      <c r="BS255">
        <v>0</v>
      </c>
      <c r="BT255">
        <v>1.7533916377223919</v>
      </c>
      <c r="BU255">
        <v>0</v>
      </c>
      <c r="BV255">
        <v>0.30476839859255073</v>
      </c>
      <c r="BW255">
        <v>0</v>
      </c>
      <c r="BX255">
        <v>0.46345692592005439</v>
      </c>
      <c r="BY255">
        <v>0.51719250021692653</v>
      </c>
      <c r="BZ255">
        <v>0</v>
      </c>
      <c r="CA255">
        <v>0</v>
      </c>
      <c r="CB255">
        <v>0</v>
      </c>
      <c r="CC255">
        <v>0</v>
      </c>
      <c r="CD255">
        <v>0</v>
      </c>
      <c r="CE255">
        <v>2.1742870568984811</v>
      </c>
      <c r="CF255"/>
      <c r="CG255">
        <v>0</v>
      </c>
      <c r="CH255">
        <v>0</v>
      </c>
      <c r="CI255">
        <v>0</v>
      </c>
      <c r="CJ255">
        <v>11.53331</v>
      </c>
      <c r="CK255">
        <v>263.05998699999992</v>
      </c>
      <c r="CL255">
        <v>2.5720299999999998</v>
      </c>
      <c r="CM255">
        <v>0</v>
      </c>
      <c r="CN255">
        <v>23.000501</v>
      </c>
      <c r="CO255">
        <v>59.430298999999998</v>
      </c>
      <c r="CP255">
        <v>149.314267</v>
      </c>
      <c r="CQ255">
        <v>0</v>
      </c>
      <c r="CR255">
        <v>0</v>
      </c>
      <c r="CS255">
        <v>0</v>
      </c>
      <c r="CT255">
        <v>7.0269050000000002</v>
      </c>
      <c r="CU255">
        <v>33.249294999999996</v>
      </c>
      <c r="CV255">
        <v>34.573008999999999</v>
      </c>
      <c r="CW255">
        <v>17.99099</v>
      </c>
      <c r="CX255">
        <v>19.581432</v>
      </c>
      <c r="CY255">
        <v>0</v>
      </c>
      <c r="CZ255">
        <v>2.70092</v>
      </c>
      <c r="DA255">
        <v>15.182028000000001</v>
      </c>
      <c r="DB255">
        <v>0</v>
      </c>
      <c r="DC255">
        <v>0</v>
      </c>
      <c r="DD255">
        <v>0</v>
      </c>
      <c r="DE255">
        <v>23.67848</v>
      </c>
      <c r="DF255">
        <v>23.113848000000001</v>
      </c>
      <c r="DG255">
        <v>0</v>
      </c>
      <c r="DH255">
        <v>2.0707200000000001</v>
      </c>
      <c r="DI255">
        <v>0</v>
      </c>
      <c r="DJ255">
        <v>0</v>
      </c>
      <c r="DK255">
        <v>0</v>
      </c>
      <c r="DL255">
        <v>22.633420000000001</v>
      </c>
      <c r="DM255">
        <v>0</v>
      </c>
      <c r="DN255">
        <v>34.008249000000013</v>
      </c>
      <c r="DO255">
        <v>0</v>
      </c>
      <c r="DP255">
        <v>8.6545629999999996</v>
      </c>
      <c r="DQ255">
        <v>0</v>
      </c>
      <c r="DR255">
        <v>4.9988939999999999</v>
      </c>
      <c r="DS255">
        <v>5.1275440000000003</v>
      </c>
      <c r="DT255">
        <v>0</v>
      </c>
      <c r="DU255">
        <v>0</v>
      </c>
      <c r="DV255">
        <v>0</v>
      </c>
      <c r="DW255">
        <v>0</v>
      </c>
      <c r="DX255">
        <v>0</v>
      </c>
      <c r="DY255">
        <v>60.279200000000003</v>
      </c>
      <c r="DZ255"/>
    </row>
    <row r="256">
      <c r="A256" t="s">
        <v>600</v>
      </c>
      <c r="B256">
        <v>2012</v>
      </c>
      <c r="C256" t="s">
        <v>607</v>
      </c>
      <c r="D256">
        <v>154</v>
      </c>
      <c r="E256" t="s">
        <v>62</v>
      </c>
      <c r="F256" t="s">
        <v>444</v>
      </c>
      <c r="G256" t="s">
        <v>198</v>
      </c>
      <c r="H256">
        <v>0</v>
      </c>
      <c r="I256">
        <v>0</v>
      </c>
      <c r="J256">
        <v>0.16232975927617191</v>
      </c>
      <c r="K256">
        <v>0.9168135672377451</v>
      </c>
      <c r="L256">
        <v>7.9538183257348694</v>
      </c>
      <c r="M256">
        <v>0.22820201282578501</v>
      </c>
      <c r="N256">
        <v>1.3488088739418369</v>
      </c>
      <c r="O256">
        <v>3.6189075675928959</v>
      </c>
      <c r="P256">
        <v>8.3124493998031532</v>
      </c>
      <c r="Q256">
        <v>14.22423020691213</v>
      </c>
      <c r="R256">
        <v>0</v>
      </c>
      <c r="S256">
        <v>0</v>
      </c>
      <c r="T256">
        <v>0</v>
      </c>
      <c r="U256">
        <v>0.22336150102538149</v>
      </c>
      <c r="V256">
        <v>3.604338251815836</v>
      </c>
      <c r="W256" t="s">
        <v>147</v>
      </c>
      <c r="X256" t="s">
        <v>148</v>
      </c>
      <c r="Y256" t="s">
        <v>149</v>
      </c>
      <c r="Z256" t="s">
        <v>430</v>
      </c>
      <c r="AA256" t="s">
        <v>150</v>
      </c>
      <c r="AB256" t="s">
        <v>151</v>
      </c>
      <c r="AC256" t="s">
        <v>431</v>
      </c>
      <c r="AD256" t="s">
        <v>432</v>
      </c>
      <c r="AE256" t="s">
        <v>433</v>
      </c>
      <c r="AF256" t="s">
        <v>152</v>
      </c>
      <c r="AG256" t="s">
        <v>153</v>
      </c>
      <c r="AH256" t="s">
        <v>434</v>
      </c>
      <c r="AI256" t="s">
        <v>435</v>
      </c>
      <c r="AJ256" t="s">
        <v>154</v>
      </c>
      <c r="AK256" t="s">
        <v>155</v>
      </c>
      <c r="AL256" t="s">
        <v>156</v>
      </c>
      <c r="AM256" t="s">
        <v>157</v>
      </c>
      <c r="AN256" t="s">
        <v>436</v>
      </c>
      <c r="AO256" t="s">
        <v>158</v>
      </c>
      <c r="AP256" t="s">
        <v>159</v>
      </c>
      <c r="AQ256" t="s">
        <v>160</v>
      </c>
      <c r="AR256" t="s">
        <v>437</v>
      </c>
      <c r="AS256" t="s">
        <v>161</v>
      </c>
      <c r="AT256" t="s">
        <v>162</v>
      </c>
      <c r="AU256" t="s">
        <v>163</v>
      </c>
      <c r="AV256" t="s">
        <v>164</v>
      </c>
      <c r="AW256" t="s">
        <v>438</v>
      </c>
      <c r="AX256" t="s">
        <v>165</v>
      </c>
      <c r="AY256" t="s">
        <v>166</v>
      </c>
      <c r="AZ256" t="s">
        <v>167</v>
      </c>
      <c r="BA256" t="s">
        <v>198</v>
      </c>
      <c r="BB256">
        <v>2.316618220721161</v>
      </c>
      <c r="BC256">
        <v>5.9350860501736156</v>
      </c>
      <c r="BD256">
        <v>2.6612853020924931</v>
      </c>
      <c r="BE256">
        <v>0.20741257099137711</v>
      </c>
      <c r="BF256">
        <v>0.0122224018787298</v>
      </c>
      <c r="BG256">
        <v>0</v>
      </c>
      <c r="BH256">
        <v>3.878130576642703</v>
      </c>
      <c r="BI256">
        <v>3.8009788497409032</v>
      </c>
      <c r="BJ256">
        <v>0</v>
      </c>
      <c r="BK256">
        <v>0</v>
      </c>
      <c r="BL256">
        <v>0.67636700045964016</v>
      </c>
      <c r="BM256">
        <v>3.573503503734424</v>
      </c>
      <c r="BN256">
        <v>1.850451560791649</v>
      </c>
      <c r="BO256">
        <v>0.38582896901955871</v>
      </c>
      <c r="BP256">
        <v>0.40595894869955762</v>
      </c>
      <c r="BQ256">
        <v>0.71780162157883509</v>
      </c>
      <c r="BR256">
        <v>2.763713379455615</v>
      </c>
      <c r="BS256">
        <v>10.787764954987219</v>
      </c>
      <c r="BT256">
        <v>4.5905269237182011</v>
      </c>
      <c r="BU256">
        <v>1.2985266619732669</v>
      </c>
      <c r="BV256">
        <v>2.0187547314381602</v>
      </c>
      <c r="BW256">
        <v>0</v>
      </c>
      <c r="BX256">
        <v>5.8573994479025284</v>
      </c>
      <c r="BY256">
        <v>0.7414706620742102</v>
      </c>
      <c r="BZ256">
        <v>0</v>
      </c>
      <c r="CA256">
        <v>2.0858486525096551</v>
      </c>
      <c r="CB256">
        <v>0.255598524329263</v>
      </c>
      <c r="CC256">
        <v>2.09694951357947</v>
      </c>
      <c r="CD256">
        <v>0</v>
      </c>
      <c r="CE256">
        <v>1.5729476721640561</v>
      </c>
      <c r="CF256"/>
      <c r="CG256">
        <v>0</v>
      </c>
      <c r="CH256">
        <v>0</v>
      </c>
      <c r="CI256">
        <v>17.21388</v>
      </c>
      <c r="CJ256">
        <v>97.33349699999998</v>
      </c>
      <c r="CK256">
        <v>842.5735279999999</v>
      </c>
      <c r="CL256">
        <v>5.2925940000000002</v>
      </c>
      <c r="CM256">
        <v>31.151005000000001</v>
      </c>
      <c r="CN256">
        <v>84.295178000000007</v>
      </c>
      <c r="CO256">
        <v>191.289703</v>
      </c>
      <c r="CP256">
        <v>327.31670400000007</v>
      </c>
      <c r="CQ256">
        <v>0</v>
      </c>
      <c r="CR256">
        <v>0</v>
      </c>
      <c r="CS256">
        <v>0</v>
      </c>
      <c r="CT256">
        <v>18.523046000000001</v>
      </c>
      <c r="CU256">
        <v>299.25267500000001</v>
      </c>
      <c r="CV256">
        <v>35.448054000000013</v>
      </c>
      <c r="CW256">
        <v>220.75177299999999</v>
      </c>
      <c r="CX256">
        <v>66.719743000000008</v>
      </c>
      <c r="CY256">
        <v>3.5073799999999999</v>
      </c>
      <c r="CZ256">
        <v>0.125916</v>
      </c>
      <c r="DA256">
        <v>0</v>
      </c>
      <c r="DB256">
        <v>7.6760020000000004</v>
      </c>
      <c r="DC256">
        <v>9.281527999999998</v>
      </c>
      <c r="DD256">
        <v>0</v>
      </c>
      <c r="DE256">
        <v>0</v>
      </c>
      <c r="DF256">
        <v>12.140613</v>
      </c>
      <c r="DG256">
        <v>4.397767</v>
      </c>
      <c r="DH256">
        <v>4.4151260000000008</v>
      </c>
      <c r="DI256">
        <v>3.2547890000000002</v>
      </c>
      <c r="DJ256">
        <v>5.7975469999999998</v>
      </c>
      <c r="DK256">
        <v>15.418927999999999</v>
      </c>
      <c r="DL256">
        <v>89.726902999999993</v>
      </c>
      <c r="DM256">
        <v>98.658879999999996</v>
      </c>
      <c r="DN256">
        <v>89.036458999999994</v>
      </c>
      <c r="DO256">
        <v>22.230281999999999</v>
      </c>
      <c r="DP256">
        <v>57.326940999999998</v>
      </c>
      <c r="DQ256">
        <v>0</v>
      </c>
      <c r="DR256">
        <v>63.178511999999991</v>
      </c>
      <c r="DS256">
        <v>7.3510799999999996</v>
      </c>
      <c r="DT256">
        <v>0</v>
      </c>
      <c r="DU256">
        <v>42.984555999999998</v>
      </c>
      <c r="DV256">
        <v>8.1268460000000005</v>
      </c>
      <c r="DW256">
        <v>45.957410000000003</v>
      </c>
      <c r="DX256">
        <v>0</v>
      </c>
      <c r="DY256">
        <v>43.607869999999998</v>
      </c>
      <c r="DZ256"/>
    </row>
    <row r="257">
      <c r="A257" t="s">
        <v>600</v>
      </c>
      <c r="B257">
        <v>2012</v>
      </c>
      <c r="C257" t="s">
        <v>607</v>
      </c>
      <c r="D257">
        <v>155</v>
      </c>
      <c r="E257" t="s">
        <v>62</v>
      </c>
      <c r="F257" t="s">
        <v>445</v>
      </c>
      <c r="G257" t="s">
        <v>198</v>
      </c>
      <c r="H257">
        <v>0.24376271501705751</v>
      </c>
      <c r="I257">
        <v>0.63424346041424406</v>
      </c>
      <c r="J257">
        <v>1.011984494739478</v>
      </c>
      <c r="K257">
        <v>6.6877227813896543</v>
      </c>
      <c r="L257">
        <v>30.476839940384579</v>
      </c>
      <c r="M257">
        <v>3.753215587359819</v>
      </c>
      <c r="N257">
        <v>20.653977552319301</v>
      </c>
      <c r="O257">
        <v>34.360952369719108</v>
      </c>
      <c r="P257">
        <v>27.174270828299189</v>
      </c>
      <c r="Q257">
        <v>37.551235383096113</v>
      </c>
      <c r="R257">
        <v>0.27948497762157221</v>
      </c>
      <c r="S257">
        <v>0.10858495273000469</v>
      </c>
      <c r="T257">
        <v>1.140119823622552</v>
      </c>
      <c r="U257">
        <v>1.257694541319395</v>
      </c>
      <c r="V257">
        <v>12.69619271603659</v>
      </c>
      <c r="W257" t="s">
        <v>147</v>
      </c>
      <c r="X257" t="s">
        <v>148</v>
      </c>
      <c r="Y257" t="s">
        <v>149</v>
      </c>
      <c r="Z257" t="s">
        <v>430</v>
      </c>
      <c r="AA257" t="s">
        <v>150</v>
      </c>
      <c r="AB257" t="s">
        <v>151</v>
      </c>
      <c r="AC257" t="s">
        <v>431</v>
      </c>
      <c r="AD257" t="s">
        <v>432</v>
      </c>
      <c r="AE257" t="s">
        <v>433</v>
      </c>
      <c r="AF257" t="s">
        <v>152</v>
      </c>
      <c r="AG257" t="s">
        <v>153</v>
      </c>
      <c r="AH257" t="s">
        <v>434</v>
      </c>
      <c r="AI257" t="s">
        <v>435</v>
      </c>
      <c r="AJ257" t="s">
        <v>154</v>
      </c>
      <c r="AK257" t="s">
        <v>155</v>
      </c>
      <c r="AL257" t="s">
        <v>156</v>
      </c>
      <c r="AM257" t="s">
        <v>157</v>
      </c>
      <c r="AN257" t="s">
        <v>436</v>
      </c>
      <c r="AO257" t="s">
        <v>158</v>
      </c>
      <c r="AP257" t="s">
        <v>159</v>
      </c>
      <c r="AQ257" t="s">
        <v>160</v>
      </c>
      <c r="AR257" t="s">
        <v>437</v>
      </c>
      <c r="AS257" t="s">
        <v>161</v>
      </c>
      <c r="AT257" t="s">
        <v>162</v>
      </c>
      <c r="AU257" t="s">
        <v>163</v>
      </c>
      <c r="AV257" t="s">
        <v>164</v>
      </c>
      <c r="AW257" t="s">
        <v>438</v>
      </c>
      <c r="AX257" t="s">
        <v>165</v>
      </c>
      <c r="AY257" t="s">
        <v>166</v>
      </c>
      <c r="AZ257" t="s">
        <v>167</v>
      </c>
      <c r="BA257" t="s">
        <v>198</v>
      </c>
      <c r="BB257">
        <v>3.1930653548203831</v>
      </c>
      <c r="BC257">
        <v>26.32371633174786</v>
      </c>
      <c r="BD257">
        <v>4.5941379928444626</v>
      </c>
      <c r="BE257">
        <v>0.76666909824215379</v>
      </c>
      <c r="BF257">
        <v>3.4571569826025441</v>
      </c>
      <c r="BG257">
        <v>1.3042168154051681</v>
      </c>
      <c r="BH257">
        <v>18.785946588071528</v>
      </c>
      <c r="BI257">
        <v>6.2775813288258986</v>
      </c>
      <c r="BJ257">
        <v>2.6904909705701749</v>
      </c>
      <c r="BK257">
        <v>5.787020856808053</v>
      </c>
      <c r="BL257">
        <v>14.25658275639919</v>
      </c>
      <c r="BM257">
        <v>14.018154668369471</v>
      </c>
      <c r="BN257">
        <v>7.1692037854875066</v>
      </c>
      <c r="BO257">
        <v>4.0762427789220341</v>
      </c>
      <c r="BP257">
        <v>2.1690590659985141</v>
      </c>
      <c r="BQ257">
        <v>8.1781937667269506</v>
      </c>
      <c r="BR257">
        <v>8.7957129631637212</v>
      </c>
      <c r="BS257">
        <v>32.630865089330428</v>
      </c>
      <c r="BT257">
        <v>12.92009222153794</v>
      </c>
      <c r="BU257">
        <v>3.830538878072077</v>
      </c>
      <c r="BV257">
        <v>6.8246091914023168</v>
      </c>
      <c r="BW257">
        <v>10.2884585953182</v>
      </c>
      <c r="BX257">
        <v>6.1067030262932667</v>
      </c>
      <c r="BY257">
        <v>4.5398260740373129</v>
      </c>
      <c r="BZ257">
        <v>10.83947325010733</v>
      </c>
      <c r="CA257">
        <v>3.6535613733349961</v>
      </c>
      <c r="CB257">
        <v>0.86095360120127495</v>
      </c>
      <c r="CC257">
        <v>4.0789825010410166</v>
      </c>
      <c r="CD257">
        <v>3.264543984530095</v>
      </c>
      <c r="CE257">
        <v>6.9109865165811568</v>
      </c>
      <c r="CF257"/>
      <c r="CG257">
        <v>25.875568000000001</v>
      </c>
      <c r="CH257">
        <v>67.290537999999998</v>
      </c>
      <c r="CI257">
        <v>107.313531</v>
      </c>
      <c r="CJ257">
        <v>710.00197700000001</v>
      </c>
      <c r="CK257">
        <v>3228.509566000002</v>
      </c>
      <c r="CL257">
        <v>87.046762000000001</v>
      </c>
      <c r="CM257">
        <v>477.00765500000011</v>
      </c>
      <c r="CN257">
        <v>800.36932199999978</v>
      </c>
      <c r="CO257">
        <v>625.34614600000009</v>
      </c>
      <c r="CP257">
        <v>864.09924600000033</v>
      </c>
      <c r="CQ257">
        <v>23.19463</v>
      </c>
      <c r="CR257">
        <v>9.0061640000000001</v>
      </c>
      <c r="CS257">
        <v>94.512289999999993</v>
      </c>
      <c r="CT257">
        <v>104.298788</v>
      </c>
      <c r="CU257">
        <v>1054.1101770000009</v>
      </c>
      <c r="CV257">
        <v>48.859130999999998</v>
      </c>
      <c r="CW257">
        <v>979.09398500000032</v>
      </c>
      <c r="CX257">
        <v>115.177319</v>
      </c>
      <c r="CY257">
        <v>12.964498000000001</v>
      </c>
      <c r="CZ257">
        <v>35.615862</v>
      </c>
      <c r="DA257">
        <v>28.858713999999999</v>
      </c>
      <c r="DB257">
        <v>37.183112000000008</v>
      </c>
      <c r="DC257">
        <v>15.329090000000001</v>
      </c>
      <c r="DD257">
        <v>30.796901999999999</v>
      </c>
      <c r="DE257">
        <v>124.36053800000001</v>
      </c>
      <c r="DF257">
        <v>255.9019789999999</v>
      </c>
      <c r="DG257">
        <v>17.251579</v>
      </c>
      <c r="DH257">
        <v>17.105521</v>
      </c>
      <c r="DI257">
        <v>34.386505999999997</v>
      </c>
      <c r="DJ257">
        <v>30.976585</v>
      </c>
      <c r="DK257">
        <v>175.67385899999999</v>
      </c>
      <c r="DL257">
        <v>285.56220400000001</v>
      </c>
      <c r="DM257">
        <v>298.42368800000003</v>
      </c>
      <c r="DN257">
        <v>250.594165</v>
      </c>
      <c r="DO257">
        <v>65.57736700000001</v>
      </c>
      <c r="DP257">
        <v>193.799654</v>
      </c>
      <c r="DQ257">
        <v>134.61953299999999</v>
      </c>
      <c r="DR257">
        <v>65.867525999999998</v>
      </c>
      <c r="DS257">
        <v>45.008692000000003</v>
      </c>
      <c r="DT257">
        <v>382.03017299999999</v>
      </c>
      <c r="DU257">
        <v>75.291519000000008</v>
      </c>
      <c r="DV257">
        <v>27.374326</v>
      </c>
      <c r="DW257">
        <v>89.396272999999994</v>
      </c>
      <c r="DX257">
        <v>74.313023999999999</v>
      </c>
      <c r="DY257">
        <v>191.59785600000001</v>
      </c>
      <c r="DZ257"/>
    </row>
    <row r="258">
      <c r="A258" t="s">
        <v>600</v>
      </c>
      <c r="B258">
        <v>2012</v>
      </c>
      <c r="C258" t="s">
        <v>607</v>
      </c>
      <c r="D258">
        <v>156</v>
      </c>
      <c r="E258" t="s">
        <v>62</v>
      </c>
      <c r="F258" t="s">
        <v>446</v>
      </c>
      <c r="G258" t="s">
        <v>198</v>
      </c>
      <c r="H258">
        <v>0</v>
      </c>
      <c r="I258">
        <v>0.0046557471198835996</v>
      </c>
      <c r="J258">
        <v>0.038397790802524097</v>
      </c>
      <c r="K258">
        <v>0.4281243175751282</v>
      </c>
      <c r="L258">
        <v>2.9257443371727829</v>
      </c>
      <c r="M258">
        <v>0.57547976914684595</v>
      </c>
      <c r="N258">
        <v>3.1970764281596709</v>
      </c>
      <c r="O258">
        <v>0.71425467306450297</v>
      </c>
      <c r="P258">
        <v>3.2348839406921019</v>
      </c>
      <c r="Q258">
        <v>3.6865125520091819</v>
      </c>
      <c r="R258">
        <v>0</v>
      </c>
      <c r="S258">
        <v>0.0059554856346996999</v>
      </c>
      <c r="T258">
        <v>0</v>
      </c>
      <c r="U258">
        <v>0.038828194834191601</v>
      </c>
      <c r="V258">
        <v>1.121850231570652</v>
      </c>
      <c r="W258" t="s">
        <v>147</v>
      </c>
      <c r="X258" t="s">
        <v>148</v>
      </c>
      <c r="Y258" t="s">
        <v>149</v>
      </c>
      <c r="Z258" t="s">
        <v>430</v>
      </c>
      <c r="AA258" t="s">
        <v>150</v>
      </c>
      <c r="AB258" t="s">
        <v>151</v>
      </c>
      <c r="AC258" t="s">
        <v>431</v>
      </c>
      <c r="AD258" t="s">
        <v>432</v>
      </c>
      <c r="AE258" t="s">
        <v>433</v>
      </c>
      <c r="AF258" t="s">
        <v>152</v>
      </c>
      <c r="AG258" t="s">
        <v>153</v>
      </c>
      <c r="AH258" t="s">
        <v>434</v>
      </c>
      <c r="AI258" t="s">
        <v>435</v>
      </c>
      <c r="AJ258" t="s">
        <v>154</v>
      </c>
      <c r="AK258" t="s">
        <v>155</v>
      </c>
      <c r="AL258" t="s">
        <v>156</v>
      </c>
      <c r="AM258" t="s">
        <v>157</v>
      </c>
      <c r="AN258" t="s">
        <v>436</v>
      </c>
      <c r="AO258" t="s">
        <v>158</v>
      </c>
      <c r="AP258" t="s">
        <v>159</v>
      </c>
      <c r="AQ258" t="s">
        <v>160</v>
      </c>
      <c r="AR258" t="s">
        <v>437</v>
      </c>
      <c r="AS258" t="s">
        <v>161</v>
      </c>
      <c r="AT258" t="s">
        <v>162</v>
      </c>
      <c r="AU258" t="s">
        <v>163</v>
      </c>
      <c r="AV258" t="s">
        <v>164</v>
      </c>
      <c r="AW258" t="s">
        <v>438</v>
      </c>
      <c r="AX258" t="s">
        <v>165</v>
      </c>
      <c r="AY258" t="s">
        <v>166</v>
      </c>
      <c r="AZ258" t="s">
        <v>167</v>
      </c>
      <c r="BA258" t="s">
        <v>198</v>
      </c>
      <c r="BB258">
        <v>0.057485347977374097</v>
      </c>
      <c r="BC258">
        <v>3.5967145888076382</v>
      </c>
      <c r="BD258">
        <v>0.2932696643581148</v>
      </c>
      <c r="BE258">
        <v>0</v>
      </c>
      <c r="BF258">
        <v>0</v>
      </c>
      <c r="BG258">
        <v>0.33342690489137172</v>
      </c>
      <c r="BH258">
        <v>1.2146179536138919</v>
      </c>
      <c r="BI258">
        <v>0.046152176064986297</v>
      </c>
      <c r="BJ258">
        <v>0</v>
      </c>
      <c r="BK258">
        <v>1.684970433586404</v>
      </c>
      <c r="BL258">
        <v>0.9674402686407011</v>
      </c>
      <c r="BM258">
        <v>2.2098634133461599</v>
      </c>
      <c r="BN258">
        <v>0</v>
      </c>
      <c r="BO258">
        <v>0</v>
      </c>
      <c r="BP258">
        <v>0.033220792178404297</v>
      </c>
      <c r="BQ258">
        <v>0.68398806802834233</v>
      </c>
      <c r="BR258">
        <v>0</v>
      </c>
      <c r="BS258">
        <v>5.1435710141479758</v>
      </c>
      <c r="BT258">
        <v>0.885797503651785</v>
      </c>
      <c r="BU258">
        <v>0</v>
      </c>
      <c r="BV258">
        <v>2.0944829557961691</v>
      </c>
      <c r="BW258">
        <v>0</v>
      </c>
      <c r="BX258">
        <v>0</v>
      </c>
      <c r="BY258">
        <v>0.459982573944614</v>
      </c>
      <c r="BZ258">
        <v>0</v>
      </c>
      <c r="CA258">
        <v>0</v>
      </c>
      <c r="CB258">
        <v>0</v>
      </c>
      <c r="CC258">
        <v>0</v>
      </c>
      <c r="CD258">
        <v>0</v>
      </c>
      <c r="CE258">
        <v>0.30035916340742469</v>
      </c>
      <c r="CF258"/>
      <c r="CG258">
        <v>0</v>
      </c>
      <c r="CH258">
        <v>0.49395499999999998</v>
      </c>
      <c r="CI258">
        <v>4.0718040000000002</v>
      </c>
      <c r="CJ258">
        <v>45.451810999999999</v>
      </c>
      <c r="CK258">
        <v>309.93349699999999</v>
      </c>
      <c r="CL258">
        <v>13.346862</v>
      </c>
      <c r="CM258">
        <v>73.837106000000006</v>
      </c>
      <c r="CN258">
        <v>16.637127</v>
      </c>
      <c r="CO258">
        <v>74.442556999999994</v>
      </c>
      <c r="CP258">
        <v>84.831103000000013</v>
      </c>
      <c r="CQ258">
        <v>0</v>
      </c>
      <c r="CR258">
        <v>0.49395499999999998</v>
      </c>
      <c r="CS258">
        <v>0</v>
      </c>
      <c r="CT258">
        <v>3.2199659999999999</v>
      </c>
      <c r="CU258">
        <v>93.142391000000003</v>
      </c>
      <c r="CV258">
        <v>0.87961999999999996</v>
      </c>
      <c r="CW258">
        <v>133.777525</v>
      </c>
      <c r="CX258">
        <v>7.3524159999999998</v>
      </c>
      <c r="CY258">
        <v>0</v>
      </c>
      <c r="CZ258">
        <v>0</v>
      </c>
      <c r="DA258">
        <v>7.3778160000000002</v>
      </c>
      <c r="DB258">
        <v>2.404099</v>
      </c>
      <c r="DC258">
        <v>0.11269800000000001</v>
      </c>
      <c r="DD258">
        <v>0</v>
      </c>
      <c r="DE258">
        <v>36.209275000000012</v>
      </c>
      <c r="DF258">
        <v>17.365303000000001</v>
      </c>
      <c r="DG258">
        <v>2.7195900000000002</v>
      </c>
      <c r="DH258">
        <v>0</v>
      </c>
      <c r="DI258">
        <v>0</v>
      </c>
      <c r="DJ258">
        <v>0.47443000000000002</v>
      </c>
      <c r="DK258">
        <v>14.692587</v>
      </c>
      <c r="DL258">
        <v>0</v>
      </c>
      <c r="DM258">
        <v>47.040230999999999</v>
      </c>
      <c r="DN258">
        <v>17.180658000000001</v>
      </c>
      <c r="DO258">
        <v>0</v>
      </c>
      <c r="DP258">
        <v>59.477409000000002</v>
      </c>
      <c r="DQ258">
        <v>0</v>
      </c>
      <c r="DR258">
        <v>0</v>
      </c>
      <c r="DS258">
        <v>4.5603540000000002</v>
      </c>
      <c r="DT258">
        <v>0</v>
      </c>
      <c r="DU258">
        <v>0</v>
      </c>
      <c r="DV258">
        <v>0</v>
      </c>
      <c r="DW258">
        <v>0</v>
      </c>
      <c r="DX258">
        <v>0</v>
      </c>
      <c r="DY258">
        <v>8.3270560000000007</v>
      </c>
      <c r="DZ258"/>
    </row>
    <row r="259">
      <c r="A259" t="s">
        <v>600</v>
      </c>
      <c r="B259">
        <v>2012</v>
      </c>
      <c r="C259" t="s">
        <v>607</v>
      </c>
      <c r="D259">
        <v>157</v>
      </c>
      <c r="E259" t="s">
        <v>62</v>
      </c>
      <c r="F259" t="s">
        <v>447</v>
      </c>
      <c r="G259" t="s">
        <v>198</v>
      </c>
      <c r="H259">
        <v>0</v>
      </c>
      <c r="I259">
        <v>0</v>
      </c>
      <c r="J259">
        <v>0</v>
      </c>
      <c r="K259">
        <v>0.19669768093677861</v>
      </c>
      <c r="L259">
        <v>0.36616662549279999</v>
      </c>
      <c r="M259">
        <v>0</v>
      </c>
      <c r="N259">
        <v>0.30651456997803112</v>
      </c>
      <c r="O259">
        <v>0</v>
      </c>
      <c r="P259">
        <v>0.76647842186339166</v>
      </c>
      <c r="Q259">
        <v>0.72708224680477984</v>
      </c>
      <c r="R259">
        <v>0</v>
      </c>
      <c r="S259">
        <v>0</v>
      </c>
      <c r="T259">
        <v>0</v>
      </c>
      <c r="U259">
        <v>0</v>
      </c>
      <c r="V259">
        <v>0.2194865675535165</v>
      </c>
      <c r="W259" t="s">
        <v>147</v>
      </c>
      <c r="X259" t="s">
        <v>148</v>
      </c>
      <c r="Y259" t="s">
        <v>149</v>
      </c>
      <c r="Z259" t="s">
        <v>430</v>
      </c>
      <c r="AA259" t="s">
        <v>150</v>
      </c>
      <c r="AB259" t="s">
        <v>151</v>
      </c>
      <c r="AC259" t="s">
        <v>431</v>
      </c>
      <c r="AD259" t="s">
        <v>432</v>
      </c>
      <c r="AE259" t="s">
        <v>433</v>
      </c>
      <c r="AF259" t="s">
        <v>152</v>
      </c>
      <c r="AG259" t="s">
        <v>153</v>
      </c>
      <c r="AH259" t="s">
        <v>434</v>
      </c>
      <c r="AI259" t="s">
        <v>435</v>
      </c>
      <c r="AJ259" t="s">
        <v>154</v>
      </c>
      <c r="AK259" t="s">
        <v>155</v>
      </c>
      <c r="AL259" t="s">
        <v>156</v>
      </c>
      <c r="AM259" t="s">
        <v>157</v>
      </c>
      <c r="AN259" t="s">
        <v>436</v>
      </c>
      <c r="AO259" t="s">
        <v>158</v>
      </c>
      <c r="AP259" t="s">
        <v>159</v>
      </c>
      <c r="AQ259" t="s">
        <v>160</v>
      </c>
      <c r="AR259" t="s">
        <v>437</v>
      </c>
      <c r="AS259" t="s">
        <v>161</v>
      </c>
      <c r="AT259" t="s">
        <v>162</v>
      </c>
      <c r="AU259" t="s">
        <v>163</v>
      </c>
      <c r="AV259" t="s">
        <v>164</v>
      </c>
      <c r="AW259" t="s">
        <v>438</v>
      </c>
      <c r="AX259" t="s">
        <v>165</v>
      </c>
      <c r="AY259" t="s">
        <v>166</v>
      </c>
      <c r="AZ259" t="s">
        <v>167</v>
      </c>
      <c r="BA259" t="s">
        <v>198</v>
      </c>
      <c r="BB259">
        <v>0</v>
      </c>
      <c r="BC259">
        <v>0.047107428016792199</v>
      </c>
      <c r="BD259">
        <v>0.39052741236970601</v>
      </c>
      <c r="BE259">
        <v>0.30349468313612138</v>
      </c>
      <c r="BF259">
        <v>0</v>
      </c>
      <c r="BG259">
        <v>0</v>
      </c>
      <c r="BH259">
        <v>0</v>
      </c>
      <c r="BI259">
        <v>0</v>
      </c>
      <c r="BJ259">
        <v>0</v>
      </c>
      <c r="BK259">
        <v>0</v>
      </c>
      <c r="BL259">
        <v>0</v>
      </c>
      <c r="BM259">
        <v>0</v>
      </c>
      <c r="BN259">
        <v>0</v>
      </c>
      <c r="BO259">
        <v>0</v>
      </c>
      <c r="BP259">
        <v>0</v>
      </c>
      <c r="BQ259">
        <v>0</v>
      </c>
      <c r="BR259">
        <v>0</v>
      </c>
      <c r="BS259">
        <v>0.38387012393010478</v>
      </c>
      <c r="BT259">
        <v>0</v>
      </c>
      <c r="BU259">
        <v>0</v>
      </c>
      <c r="BV259">
        <v>0</v>
      </c>
      <c r="BW259">
        <v>0</v>
      </c>
      <c r="BX259">
        <v>0</v>
      </c>
      <c r="BY259">
        <v>0</v>
      </c>
      <c r="BZ259">
        <v>0</v>
      </c>
      <c r="CA259">
        <v>0</v>
      </c>
      <c r="CB259">
        <v>0</v>
      </c>
      <c r="CC259">
        <v>1.4060169043358071</v>
      </c>
      <c r="CD259">
        <v>0</v>
      </c>
      <c r="CE259">
        <v>0.31277426199347103</v>
      </c>
      <c r="CF259"/>
      <c r="CG259">
        <v>0</v>
      </c>
      <c r="CH259">
        <v>0</v>
      </c>
      <c r="CI259">
        <v>0</v>
      </c>
      <c r="CJ259">
        <v>20.882406</v>
      </c>
      <c r="CK259">
        <v>38.78920699999999</v>
      </c>
      <c r="CL259">
        <v>0</v>
      </c>
      <c r="CM259">
        <v>7.0790139999999999</v>
      </c>
      <c r="CN259">
        <v>0</v>
      </c>
      <c r="CO259">
        <v>17.638535000000001</v>
      </c>
      <c r="CP259">
        <v>16.73104</v>
      </c>
      <c r="CQ259">
        <v>0</v>
      </c>
      <c r="CR259">
        <v>0</v>
      </c>
      <c r="CS259">
        <v>0</v>
      </c>
      <c r="CT259">
        <v>0</v>
      </c>
      <c r="CU259">
        <v>18.223023999999999</v>
      </c>
      <c r="CV259">
        <v>0</v>
      </c>
      <c r="CW259">
        <v>1.7521310000000001</v>
      </c>
      <c r="CX259">
        <v>9.7907159999999998</v>
      </c>
      <c r="CY259">
        <v>5.1321440000000003</v>
      </c>
      <c r="CZ259">
        <v>0</v>
      </c>
      <c r="DA259">
        <v>0</v>
      </c>
      <c r="DB259">
        <v>0</v>
      </c>
      <c r="DC259">
        <v>0</v>
      </c>
      <c r="DD259">
        <v>0</v>
      </c>
      <c r="DE259">
        <v>0</v>
      </c>
      <c r="DF259">
        <v>0</v>
      </c>
      <c r="DG259">
        <v>0</v>
      </c>
      <c r="DH259">
        <v>0</v>
      </c>
      <c r="DI259">
        <v>0</v>
      </c>
      <c r="DJ259">
        <v>0</v>
      </c>
      <c r="DK259">
        <v>0</v>
      </c>
      <c r="DL259">
        <v>0</v>
      </c>
      <c r="DM259">
        <v>3.5106619999999999</v>
      </c>
      <c r="DN259">
        <v>0</v>
      </c>
      <c r="DO259">
        <v>0</v>
      </c>
      <c r="DP259">
        <v>0</v>
      </c>
      <c r="DQ259">
        <v>0</v>
      </c>
      <c r="DR259">
        <v>0</v>
      </c>
      <c r="DS259">
        <v>0</v>
      </c>
      <c r="DT259">
        <v>0</v>
      </c>
      <c r="DU259">
        <v>0</v>
      </c>
      <c r="DV259">
        <v>0</v>
      </c>
      <c r="DW259">
        <v>30.814712</v>
      </c>
      <c r="DX259">
        <v>0</v>
      </c>
      <c r="DY259">
        <v>8.6712480000000003</v>
      </c>
      <c r="DZ259"/>
    </row>
    <row r="260">
      <c r="A260" t="s">
        <v>600</v>
      </c>
      <c r="B260">
        <v>2012</v>
      </c>
      <c r="C260" t="s">
        <v>607</v>
      </c>
      <c r="D260">
        <v>158</v>
      </c>
      <c r="E260" t="s">
        <v>62</v>
      </c>
      <c r="F260" t="s">
        <v>448</v>
      </c>
      <c r="G260" t="s">
        <v>198</v>
      </c>
      <c r="H260">
        <v>0</v>
      </c>
      <c r="I260">
        <v>0.1105603059905156</v>
      </c>
      <c r="J260">
        <v>0.16799024517445871</v>
      </c>
      <c r="K260">
        <v>2.2417633737291358</v>
      </c>
      <c r="L260">
        <v>7.3220553655437683</v>
      </c>
      <c r="M260">
        <v>2.0665580938501469</v>
      </c>
      <c r="N260">
        <v>4.4576241321032084</v>
      </c>
      <c r="O260">
        <v>8.8487730630148302</v>
      </c>
      <c r="P260">
        <v>10.286538480105341</v>
      </c>
      <c r="Q260">
        <v>5.6291561618431736</v>
      </c>
      <c r="R260">
        <v>0</v>
      </c>
      <c r="S260">
        <v>0.041626415756837398</v>
      </c>
      <c r="T260">
        <v>0.11235085680966871</v>
      </c>
      <c r="U260">
        <v>0.29693956074404743</v>
      </c>
      <c r="V260">
        <v>3.4032117843267158</v>
      </c>
      <c r="W260" t="s">
        <v>147</v>
      </c>
      <c r="X260" t="s">
        <v>148</v>
      </c>
      <c r="Y260" t="s">
        <v>149</v>
      </c>
      <c r="Z260" t="s">
        <v>430</v>
      </c>
      <c r="AA260" t="s">
        <v>150</v>
      </c>
      <c r="AB260" t="s">
        <v>151</v>
      </c>
      <c r="AC260" t="s">
        <v>431</v>
      </c>
      <c r="AD260" t="s">
        <v>432</v>
      </c>
      <c r="AE260" t="s">
        <v>433</v>
      </c>
      <c r="AF260" t="s">
        <v>152</v>
      </c>
      <c r="AG260" t="s">
        <v>153</v>
      </c>
      <c r="AH260" t="s">
        <v>434</v>
      </c>
      <c r="AI260" t="s">
        <v>435</v>
      </c>
      <c r="AJ260" t="s">
        <v>154</v>
      </c>
      <c r="AK260" t="s">
        <v>155</v>
      </c>
      <c r="AL260" t="s">
        <v>156</v>
      </c>
      <c r="AM260" t="s">
        <v>157</v>
      </c>
      <c r="AN260" t="s">
        <v>436</v>
      </c>
      <c r="AO260" t="s">
        <v>158</v>
      </c>
      <c r="AP260" t="s">
        <v>159</v>
      </c>
      <c r="AQ260" t="s">
        <v>160</v>
      </c>
      <c r="AR260" t="s">
        <v>437</v>
      </c>
      <c r="AS260" t="s">
        <v>161</v>
      </c>
      <c r="AT260" t="s">
        <v>162</v>
      </c>
      <c r="AU260" t="s">
        <v>163</v>
      </c>
      <c r="AV260" t="s">
        <v>164</v>
      </c>
      <c r="AW260" t="s">
        <v>438</v>
      </c>
      <c r="AX260" t="s">
        <v>165</v>
      </c>
      <c r="AY260" t="s">
        <v>166</v>
      </c>
      <c r="AZ260" t="s">
        <v>167</v>
      </c>
      <c r="BA260" t="s">
        <v>198</v>
      </c>
      <c r="BB260">
        <v>2.4389236868549542</v>
      </c>
      <c r="BC260">
        <v>4.112955062218755</v>
      </c>
      <c r="BD260">
        <v>0</v>
      </c>
      <c r="BE260">
        <v>0.26963634228879008</v>
      </c>
      <c r="BF260">
        <v>0</v>
      </c>
      <c r="BG260">
        <v>2.7489934332766959</v>
      </c>
      <c r="BH260">
        <v>0</v>
      </c>
      <c r="BI260">
        <v>16.519512462529061</v>
      </c>
      <c r="BJ260">
        <v>1.047744659260583</v>
      </c>
      <c r="BK260">
        <v>4.9170596716306578</v>
      </c>
      <c r="BL260">
        <v>0.52945864747111671</v>
      </c>
      <c r="BM260">
        <v>2.988281643430986</v>
      </c>
      <c r="BN260">
        <v>14.04145524394016</v>
      </c>
      <c r="BO260">
        <v>2.1707540427850902</v>
      </c>
      <c r="BP260">
        <v>0.24581124484077499</v>
      </c>
      <c r="BQ260">
        <v>4.5698593918843127</v>
      </c>
      <c r="BR260">
        <v>1.0867240646492671</v>
      </c>
      <c r="BS260">
        <v>1.6434991116645989</v>
      </c>
      <c r="BT260">
        <v>1.791109801936273</v>
      </c>
      <c r="BU260">
        <v>2.8004033491581342</v>
      </c>
      <c r="BV260">
        <v>3.720321450681972</v>
      </c>
      <c r="BW260">
        <v>0.45974077870389662</v>
      </c>
      <c r="BX260">
        <v>2.350227575711846</v>
      </c>
      <c r="BY260">
        <v>1.8911222812704569</v>
      </c>
      <c r="BZ260">
        <v>2.623214043736279</v>
      </c>
      <c r="CA260">
        <v>1.1793267470948641</v>
      </c>
      <c r="CB260">
        <v>1.01254646413264</v>
      </c>
      <c r="CC260">
        <v>1.009163452563278</v>
      </c>
      <c r="CD260">
        <v>0</v>
      </c>
      <c r="CE260">
        <v>0.10871016869353189</v>
      </c>
      <c r="CF260"/>
      <c r="CG260">
        <v>0</v>
      </c>
      <c r="CH260">
        <v>11.729979</v>
      </c>
      <c r="CI260">
        <v>17.814133000000002</v>
      </c>
      <c r="CJ260">
        <v>237.996771</v>
      </c>
      <c r="CK260">
        <v>775.64884800000016</v>
      </c>
      <c r="CL260">
        <v>47.928818999999997</v>
      </c>
      <c r="CM260">
        <v>102.949702</v>
      </c>
      <c r="CN260">
        <v>206.11438299999989</v>
      </c>
      <c r="CO260">
        <v>236.7183</v>
      </c>
      <c r="CP260">
        <v>129.53367700000001</v>
      </c>
      <c r="CQ260">
        <v>0</v>
      </c>
      <c r="CR260">
        <v>3.4525440000000001</v>
      </c>
      <c r="CS260">
        <v>9.3135270000000006</v>
      </c>
      <c r="CT260">
        <v>24.624768</v>
      </c>
      <c r="CU260">
        <v>282.55401100000012</v>
      </c>
      <c r="CV260">
        <v>37.319527999999998</v>
      </c>
      <c r="CW260">
        <v>152.97876299999999</v>
      </c>
      <c r="CX260">
        <v>0</v>
      </c>
      <c r="CY260">
        <v>4.5595939999999997</v>
      </c>
      <c r="CZ260">
        <v>0</v>
      </c>
      <c r="DA260">
        <v>60.827627999999997</v>
      </c>
      <c r="DB260">
        <v>0</v>
      </c>
      <c r="DC260">
        <v>40.338640000000012</v>
      </c>
      <c r="DD260">
        <v>11.993086</v>
      </c>
      <c r="DE260">
        <v>105.665454</v>
      </c>
      <c r="DF260">
        <v>9.5036459999999998</v>
      </c>
      <c r="DG260">
        <v>3.677557999999999</v>
      </c>
      <c r="DH260">
        <v>33.502521999999999</v>
      </c>
      <c r="DI260">
        <v>18.31212</v>
      </c>
      <c r="DJ260">
        <v>3.510459</v>
      </c>
      <c r="DK260">
        <v>98.164075999999994</v>
      </c>
      <c r="DL260">
        <v>35.281655999999998</v>
      </c>
      <c r="DM260">
        <v>15.030526</v>
      </c>
      <c r="DN260">
        <v>34.739818999999997</v>
      </c>
      <c r="DO260">
        <v>47.941838999999987</v>
      </c>
      <c r="DP260">
        <v>105.646637</v>
      </c>
      <c r="DQ260">
        <v>6.0154869999999994</v>
      </c>
      <c r="DR260">
        <v>25.349796000000001</v>
      </c>
      <c r="DS260">
        <v>18.748943000000001</v>
      </c>
      <c r="DT260">
        <v>92.45347000000001</v>
      </c>
      <c r="DU260">
        <v>24.303218999999999</v>
      </c>
      <c r="DV260">
        <v>32.194274999999998</v>
      </c>
      <c r="DW260">
        <v>22.117146000000002</v>
      </c>
      <c r="DX260">
        <v>0</v>
      </c>
      <c r="DY260">
        <v>3.0138440000000002</v>
      </c>
      <c r="DZ260"/>
    </row>
    <row r="261">
      <c r="A261" t="s">
        <v>600</v>
      </c>
      <c r="B261">
        <v>2012</v>
      </c>
      <c r="C261" t="s">
        <v>607</v>
      </c>
      <c r="D261">
        <v>159</v>
      </c>
      <c r="E261" t="s">
        <v>62</v>
      </c>
      <c r="F261" t="s">
        <v>449</v>
      </c>
      <c r="G261" t="s">
        <v>198</v>
      </c>
      <c r="H261">
        <v>1.2602849975397421</v>
      </c>
      <c r="I261">
        <v>1.916948650556435</v>
      </c>
      <c r="J261">
        <v>3.9338161564011922</v>
      </c>
      <c r="K261">
        <v>16.928619514186991</v>
      </c>
      <c r="L261">
        <v>24.223419766569648</v>
      </c>
      <c r="M261">
        <v>13.90235902173008</v>
      </c>
      <c r="N261">
        <v>28.641408178026431</v>
      </c>
      <c r="O261">
        <v>27.898862976632412</v>
      </c>
      <c r="P261">
        <v>28.786987940143749</v>
      </c>
      <c r="Q261">
        <v>19.672182052886772</v>
      </c>
      <c r="R261">
        <v>0.87124982202972356</v>
      </c>
      <c r="S261">
        <v>1.763309899629391</v>
      </c>
      <c r="T261">
        <v>2.4949003706703681</v>
      </c>
      <c r="U261">
        <v>4.7504424032956436</v>
      </c>
      <c r="V261">
        <v>18.661486714855162</v>
      </c>
      <c r="W261" t="s">
        <v>147</v>
      </c>
      <c r="X261" t="s">
        <v>148</v>
      </c>
      <c r="Y261" t="s">
        <v>149</v>
      </c>
      <c r="Z261" t="s">
        <v>430</v>
      </c>
      <c r="AA261" t="s">
        <v>150</v>
      </c>
      <c r="AB261" t="s">
        <v>151</v>
      </c>
      <c r="AC261" t="s">
        <v>431</v>
      </c>
      <c r="AD261" t="s">
        <v>432</v>
      </c>
      <c r="AE261" t="s">
        <v>433</v>
      </c>
      <c r="AF261" t="s">
        <v>152</v>
      </c>
      <c r="AG261" t="s">
        <v>153</v>
      </c>
      <c r="AH261" t="s">
        <v>434</v>
      </c>
      <c r="AI261" t="s">
        <v>435</v>
      </c>
      <c r="AJ261" t="s">
        <v>154</v>
      </c>
      <c r="AK261" t="s">
        <v>155</v>
      </c>
      <c r="AL261" t="s">
        <v>156</v>
      </c>
      <c r="AM261" t="s">
        <v>157</v>
      </c>
      <c r="AN261" t="s">
        <v>436</v>
      </c>
      <c r="AO261" t="s">
        <v>158</v>
      </c>
      <c r="AP261" t="s">
        <v>159</v>
      </c>
      <c r="AQ261" t="s">
        <v>160</v>
      </c>
      <c r="AR261" t="s">
        <v>437</v>
      </c>
      <c r="AS261" t="s">
        <v>161</v>
      </c>
      <c r="AT261" t="s">
        <v>162</v>
      </c>
      <c r="AU261" t="s">
        <v>163</v>
      </c>
      <c r="AV261" t="s">
        <v>164</v>
      </c>
      <c r="AW261" t="s">
        <v>438</v>
      </c>
      <c r="AX261" t="s">
        <v>165</v>
      </c>
      <c r="AY261" t="s">
        <v>166</v>
      </c>
      <c r="AZ261" t="s">
        <v>167</v>
      </c>
      <c r="BA261" t="s">
        <v>198</v>
      </c>
      <c r="BB261">
        <v>5.1460422512955208</v>
      </c>
      <c r="BC261">
        <v>34.458541133119688</v>
      </c>
      <c r="BD261">
        <v>4.5886443640382701</v>
      </c>
      <c r="BE261">
        <v>3.783449100956676</v>
      </c>
      <c r="BF261">
        <v>6.5403247362962382</v>
      </c>
      <c r="BG261">
        <v>6.2984384707097858</v>
      </c>
      <c r="BH261">
        <v>40.833171778283273</v>
      </c>
      <c r="BI261">
        <v>13.58044960110135</v>
      </c>
      <c r="BJ261">
        <v>1.5869183368158519</v>
      </c>
      <c r="BK261">
        <v>5.7243864457622307</v>
      </c>
      <c r="BL261">
        <v>25.445017975877001</v>
      </c>
      <c r="BM261">
        <v>59.177719768965929</v>
      </c>
      <c r="BN261">
        <v>25.19984337956727</v>
      </c>
      <c r="BO261">
        <v>7.5370612600925364</v>
      </c>
      <c r="BP261">
        <v>2.0932098137649842</v>
      </c>
      <c r="BQ261">
        <v>8.4687575794990053</v>
      </c>
      <c r="BR261">
        <v>9.4796030747885851</v>
      </c>
      <c r="BS261">
        <v>39.809469156642599</v>
      </c>
      <c r="BT261">
        <v>3.8482763274833069</v>
      </c>
      <c r="BU261">
        <v>6.6712202843025548</v>
      </c>
      <c r="BV261">
        <v>7.4835420557974386</v>
      </c>
      <c r="BW261">
        <v>1.9636328858276519</v>
      </c>
      <c r="BX261">
        <v>8.7165620071464698</v>
      </c>
      <c r="BY261">
        <v>5.9929857376467792</v>
      </c>
      <c r="BZ261">
        <v>5.323705895528918</v>
      </c>
      <c r="CA261">
        <v>5.8589989790275574</v>
      </c>
      <c r="CB261">
        <v>2.5059479040500419</v>
      </c>
      <c r="CC261">
        <v>2.9467530690981492</v>
      </c>
      <c r="CD261">
        <v>4.5205049751024999</v>
      </c>
      <c r="CE261">
        <v>15.99117573292469</v>
      </c>
      <c r="CF261"/>
      <c r="CG261">
        <v>133.780058</v>
      </c>
      <c r="CH261">
        <v>203.380112</v>
      </c>
      <c r="CI261">
        <v>417.15234199999998</v>
      </c>
      <c r="CJ261">
        <v>1797.2266070000021</v>
      </c>
      <c r="CK261">
        <v>2566.0646769999989</v>
      </c>
      <c r="CL261">
        <v>322.43160800000021</v>
      </c>
      <c r="CM261">
        <v>661.47892899999999</v>
      </c>
      <c r="CN261">
        <v>649.847938</v>
      </c>
      <c r="CO261">
        <v>662.45869399999992</v>
      </c>
      <c r="CP261">
        <v>452.6806510000003</v>
      </c>
      <c r="CQ261">
        <v>72.305558000000005</v>
      </c>
      <c r="CR261">
        <v>146.251002</v>
      </c>
      <c r="CS261">
        <v>206.81926799999999</v>
      </c>
      <c r="CT261">
        <v>393.94731299999978</v>
      </c>
      <c r="CU261">
        <v>1549.3828350000019</v>
      </c>
      <c r="CV261">
        <v>78.742877000000007</v>
      </c>
      <c r="CW261">
        <v>1281.66365</v>
      </c>
      <c r="CX261">
        <v>115.039591</v>
      </c>
      <c r="CY261">
        <v>63.978734000000003</v>
      </c>
      <c r="CZ261">
        <v>67.378861999999998</v>
      </c>
      <c r="DA261">
        <v>139.36703800000001</v>
      </c>
      <c r="DB261">
        <v>80.821287999999996</v>
      </c>
      <c r="DC261">
        <v>33.161805999999999</v>
      </c>
      <c r="DD261">
        <v>18.164777000000001</v>
      </c>
      <c r="DE261">
        <v>123.01455199999999</v>
      </c>
      <c r="DF261">
        <v>456.73150199999992</v>
      </c>
      <c r="DG261">
        <v>72.827639000000062</v>
      </c>
      <c r="DH261">
        <v>60.126125999999999</v>
      </c>
      <c r="DI261">
        <v>63.581395000000001</v>
      </c>
      <c r="DJ261">
        <v>29.893373</v>
      </c>
      <c r="DK261">
        <v>181.915392</v>
      </c>
      <c r="DL261">
        <v>307.76542599999999</v>
      </c>
      <c r="DM261">
        <v>364.07519600000001</v>
      </c>
      <c r="DN261">
        <v>74.639993000000004</v>
      </c>
      <c r="DO261">
        <v>114.20875100000001</v>
      </c>
      <c r="DP261">
        <v>212.51148900000001</v>
      </c>
      <c r="DQ261">
        <v>25.693192</v>
      </c>
      <c r="DR261">
        <v>94.017732999999978</v>
      </c>
      <c r="DS261">
        <v>59.415590999999992</v>
      </c>
      <c r="DT261">
        <v>187.63054600000001</v>
      </c>
      <c r="DU261">
        <v>120.740529</v>
      </c>
      <c r="DV261">
        <v>79.677504999999996</v>
      </c>
      <c r="DW261">
        <v>64.581974000000002</v>
      </c>
      <c r="DX261">
        <v>102.90331399999999</v>
      </c>
      <c r="DY261">
        <v>443.33395500000012</v>
      </c>
      <c r="DZ261"/>
    </row>
    <row r="262">
      <c r="A262" t="s">
        <v>600</v>
      </c>
      <c r="B262">
        <v>2012</v>
      </c>
      <c r="C262" t="s">
        <v>607</v>
      </c>
      <c r="D262">
        <v>160</v>
      </c>
      <c r="E262" t="s">
        <v>62</v>
      </c>
      <c r="F262" t="s">
        <v>450</v>
      </c>
      <c r="G262" t="s">
        <v>198</v>
      </c>
      <c r="H262">
        <v>52.710613669441962</v>
      </c>
      <c r="I262">
        <v>66.324089886931475</v>
      </c>
      <c r="J262">
        <v>70.841910171391049</v>
      </c>
      <c r="K262">
        <v>49.843677901191867</v>
      </c>
      <c r="L262">
        <v>18.29499926133839</v>
      </c>
      <c r="M262">
        <v>54.175083786680553</v>
      </c>
      <c r="N262">
        <v>26.5678407366884</v>
      </c>
      <c r="O262">
        <v>18.824629035195692</v>
      </c>
      <c r="P262">
        <v>13.63426362946087</v>
      </c>
      <c r="Q262">
        <v>10.688412532319999</v>
      </c>
      <c r="R262">
        <v>51.226453789656397</v>
      </c>
      <c r="S262">
        <v>62.775453645622292</v>
      </c>
      <c r="T262">
        <v>69.587738748779486</v>
      </c>
      <c r="U262">
        <v>71.107277081953654</v>
      </c>
      <c r="V262">
        <v>40.737795523870247</v>
      </c>
      <c r="W262" t="s">
        <v>147</v>
      </c>
      <c r="X262" t="s">
        <v>148</v>
      </c>
      <c r="Y262" t="s">
        <v>149</v>
      </c>
      <c r="Z262" t="s">
        <v>430</v>
      </c>
      <c r="AA262" t="s">
        <v>150</v>
      </c>
      <c r="AB262" t="s">
        <v>151</v>
      </c>
      <c r="AC262" t="s">
        <v>431</v>
      </c>
      <c r="AD262" t="s">
        <v>432</v>
      </c>
      <c r="AE262" t="s">
        <v>433</v>
      </c>
      <c r="AF262" t="s">
        <v>152</v>
      </c>
      <c r="AG262" t="s">
        <v>153</v>
      </c>
      <c r="AH262" t="s">
        <v>434</v>
      </c>
      <c r="AI262" t="s">
        <v>435</v>
      </c>
      <c r="AJ262" t="s">
        <v>154</v>
      </c>
      <c r="AK262" t="s">
        <v>155</v>
      </c>
      <c r="AL262" t="s">
        <v>156</v>
      </c>
      <c r="AM262" t="s">
        <v>157</v>
      </c>
      <c r="AN262" t="s">
        <v>436</v>
      </c>
      <c r="AO262" t="s">
        <v>158</v>
      </c>
      <c r="AP262" t="s">
        <v>159</v>
      </c>
      <c r="AQ262" t="s">
        <v>160</v>
      </c>
      <c r="AR262" t="s">
        <v>437</v>
      </c>
      <c r="AS262" t="s">
        <v>161</v>
      </c>
      <c r="AT262" t="s">
        <v>162</v>
      </c>
      <c r="AU262" t="s">
        <v>163</v>
      </c>
      <c r="AV262" t="s">
        <v>164</v>
      </c>
      <c r="AW262" t="s">
        <v>438</v>
      </c>
      <c r="AX262" t="s">
        <v>165</v>
      </c>
      <c r="AY262" t="s">
        <v>166</v>
      </c>
      <c r="AZ262" t="s">
        <v>167</v>
      </c>
      <c r="BA262" t="s">
        <v>198</v>
      </c>
      <c r="BB262">
        <v>50.900406856174108</v>
      </c>
      <c r="BC262">
        <v>19.131242863348209</v>
      </c>
      <c r="BD262">
        <v>46.098669595617068</v>
      </c>
      <c r="BE262">
        <v>69.739945736708648</v>
      </c>
      <c r="BF262">
        <v>69.349367494634009</v>
      </c>
      <c r="BG262">
        <v>72.631437669232398</v>
      </c>
      <c r="BH262">
        <v>3.1926514719300321</v>
      </c>
      <c r="BI262">
        <v>3.985707953118518</v>
      </c>
      <c r="BJ262">
        <v>67.027064569715606</v>
      </c>
      <c r="BK262">
        <v>63.328232849130323</v>
      </c>
      <c r="BL262">
        <v>29.364814533485109</v>
      </c>
      <c r="BM262">
        <v>3.4852029005547172</v>
      </c>
      <c r="BN262">
        <v>8.3506458778076027</v>
      </c>
      <c r="BO262">
        <v>57.499382648447558</v>
      </c>
      <c r="BP262">
        <v>70.342793298708926</v>
      </c>
      <c r="BQ262">
        <v>34.545389728057749</v>
      </c>
      <c r="BR262">
        <v>61.277513273933813</v>
      </c>
      <c r="BS262">
        <v>0.72368551603714071</v>
      </c>
      <c r="BT262">
        <v>53.649232361914187</v>
      </c>
      <c r="BU262">
        <v>64.810119065253303</v>
      </c>
      <c r="BV262">
        <v>52.912677198899353</v>
      </c>
      <c r="BW262">
        <v>62.655824163992463</v>
      </c>
      <c r="BX262">
        <v>57.9154939809724</v>
      </c>
      <c r="BY262">
        <v>58.711834352814641</v>
      </c>
      <c r="BZ262">
        <v>70.386191295102989</v>
      </c>
      <c r="CA262">
        <v>35.746924690468077</v>
      </c>
      <c r="CB262">
        <v>61.754558650289148</v>
      </c>
      <c r="CC262">
        <v>63.882889096045453</v>
      </c>
      <c r="CD262">
        <v>49.509454442591363</v>
      </c>
      <c r="CE262">
        <v>33.056299262915758</v>
      </c>
      <c r="CF262"/>
      <c r="CG262">
        <v>5595.2653310000014</v>
      </c>
      <c r="CH262">
        <v>7036.7043089999916</v>
      </c>
      <c r="CI262">
        <v>7512.2648250000066</v>
      </c>
      <c r="CJ262">
        <v>5291.6532290000014</v>
      </c>
      <c r="CK262">
        <v>1938.048047</v>
      </c>
      <c r="CL262">
        <v>1256.4600979999991</v>
      </c>
      <c r="CM262">
        <v>613.5894830000002</v>
      </c>
      <c r="CN262">
        <v>438.48189700000017</v>
      </c>
      <c r="CO262">
        <v>313.75760799999989</v>
      </c>
      <c r="CP262">
        <v>245.953272</v>
      </c>
      <c r="CQ262">
        <v>4251.3148720000036</v>
      </c>
      <c r="CR262">
        <v>5206.6701369999992</v>
      </c>
      <c r="CS262">
        <v>5768.6011669999971</v>
      </c>
      <c r="CT262">
        <v>5896.8235720000057</v>
      </c>
      <c r="CU262">
        <v>3382.283634999997</v>
      </c>
      <c r="CV262">
        <v>778.8596129999994</v>
      </c>
      <c r="CW262">
        <v>711.57448199999965</v>
      </c>
      <c r="CX262">
        <v>1155.7165199999999</v>
      </c>
      <c r="CY262">
        <v>1179.3137209999991</v>
      </c>
      <c r="CZ262">
        <v>714.44181299999991</v>
      </c>
      <c r="DA262">
        <v>1607.1330029999999</v>
      </c>
      <c r="DB262">
        <v>6.3192300000000001</v>
      </c>
      <c r="DC262">
        <v>9.7326139999999999</v>
      </c>
      <c r="DD262">
        <v>767.23020499999973</v>
      </c>
      <c r="DE262">
        <v>1360.895926000002</v>
      </c>
      <c r="DF262">
        <v>527.09083800000019</v>
      </c>
      <c r="DG262">
        <v>4.2890990000000011</v>
      </c>
      <c r="DH262">
        <v>19.924409000000001</v>
      </c>
      <c r="DI262">
        <v>485.05522699999989</v>
      </c>
      <c r="DJ262">
        <v>1004.573619</v>
      </c>
      <c r="DK262">
        <v>742.06140099999982</v>
      </c>
      <c r="DL262">
        <v>1989.4398349999999</v>
      </c>
      <c r="DM262">
        <v>6.6184240000000001</v>
      </c>
      <c r="DN262">
        <v>1040.564135000001</v>
      </c>
      <c r="DO262">
        <v>1109.5245600000001</v>
      </c>
      <c r="DP262">
        <v>1502.570805999999</v>
      </c>
      <c r="DQ262">
        <v>819.82132799999965</v>
      </c>
      <c r="DR262">
        <v>624.68246600000032</v>
      </c>
      <c r="DS262">
        <v>582.08019999999988</v>
      </c>
      <c r="DT262">
        <v>2480.7154570000021</v>
      </c>
      <c r="DU262">
        <v>736.66211799999985</v>
      </c>
      <c r="DV262">
        <v>1963.508159</v>
      </c>
      <c r="DW262">
        <v>1400.0776399999991</v>
      </c>
      <c r="DX262">
        <v>1127.0172170000001</v>
      </c>
      <c r="DY262">
        <v>916.44167600000037</v>
      </c>
      <c r="DZ262"/>
    </row>
    <row r="263">
      <c r="A263" t="s">
        <v>600</v>
      </c>
      <c r="B263">
        <v>2012</v>
      </c>
      <c r="C263" t="s">
        <v>607</v>
      </c>
      <c r="D263">
        <v>161</v>
      </c>
      <c r="E263" t="s">
        <v>62</v>
      </c>
      <c r="F263" t="s">
        <v>451</v>
      </c>
      <c r="G263" t="s">
        <v>198</v>
      </c>
      <c r="H263">
        <v>10.634382383744679</v>
      </c>
      <c r="I263">
        <v>13.308889347203589</v>
      </c>
      <c r="J263">
        <v>14.092298807471471</v>
      </c>
      <c r="K263">
        <v>17.481858795233379</v>
      </c>
      <c r="L263">
        <v>5.8541250146683046</v>
      </c>
      <c r="M263">
        <v>22.377137944646101</v>
      </c>
      <c r="N263">
        <v>12.324693232076459</v>
      </c>
      <c r="O263">
        <v>4.4144500012721899</v>
      </c>
      <c r="P263">
        <v>5.2215975867009474</v>
      </c>
      <c r="Q263">
        <v>1.3324258983846919</v>
      </c>
      <c r="R263">
        <v>9.876153854528928</v>
      </c>
      <c r="S263">
        <v>12.506703649885051</v>
      </c>
      <c r="T263">
        <v>13.297463118288491</v>
      </c>
      <c r="U263">
        <v>14.277920113407649</v>
      </c>
      <c r="V263">
        <v>15.78751458294543</v>
      </c>
      <c r="W263" t="s">
        <v>147</v>
      </c>
      <c r="X263" t="s">
        <v>148</v>
      </c>
      <c r="Y263" t="s">
        <v>149</v>
      </c>
      <c r="Z263" t="s">
        <v>430</v>
      </c>
      <c r="AA263" t="s">
        <v>150</v>
      </c>
      <c r="AB263" t="s">
        <v>151</v>
      </c>
      <c r="AC263" t="s">
        <v>431</v>
      </c>
      <c r="AD263" t="s">
        <v>432</v>
      </c>
      <c r="AE263" t="s">
        <v>433</v>
      </c>
      <c r="AF263" t="s">
        <v>152</v>
      </c>
      <c r="AG263" t="s">
        <v>153</v>
      </c>
      <c r="AH263" t="s">
        <v>434</v>
      </c>
      <c r="AI263" t="s">
        <v>435</v>
      </c>
      <c r="AJ263" t="s">
        <v>154</v>
      </c>
      <c r="AK263" t="s">
        <v>155</v>
      </c>
      <c r="AL263" t="s">
        <v>156</v>
      </c>
      <c r="AM263" t="s">
        <v>157</v>
      </c>
      <c r="AN263" t="s">
        <v>436</v>
      </c>
      <c r="AO263" t="s">
        <v>158</v>
      </c>
      <c r="AP263" t="s">
        <v>159</v>
      </c>
      <c r="AQ263" t="s">
        <v>160</v>
      </c>
      <c r="AR263" t="s">
        <v>437</v>
      </c>
      <c r="AS263" t="s">
        <v>161</v>
      </c>
      <c r="AT263" t="s">
        <v>162</v>
      </c>
      <c r="AU263" t="s">
        <v>163</v>
      </c>
      <c r="AV263" t="s">
        <v>164</v>
      </c>
      <c r="AW263" t="s">
        <v>438</v>
      </c>
      <c r="AX263" t="s">
        <v>165</v>
      </c>
      <c r="AY263" t="s">
        <v>166</v>
      </c>
      <c r="AZ263" t="s">
        <v>167</v>
      </c>
      <c r="BA263" t="s">
        <v>198</v>
      </c>
      <c r="BB263">
        <v>4.4977230431534228</v>
      </c>
      <c r="BC263">
        <v>5.5475801485139442</v>
      </c>
      <c r="BD263">
        <v>21.034734462921978</v>
      </c>
      <c r="BE263">
        <v>5.4200820552203908</v>
      </c>
      <c r="BF263">
        <v>20.262022181131758</v>
      </c>
      <c r="BG263">
        <v>8.3306715007163135</v>
      </c>
      <c r="BH263">
        <v>9.4666941322040419</v>
      </c>
      <c r="BI263">
        <v>3.0972066929656572</v>
      </c>
      <c r="BJ263">
        <v>5.0894531207499583</v>
      </c>
      <c r="BK263">
        <v>11.078181468950939</v>
      </c>
      <c r="BL263">
        <v>26.60920369329639</v>
      </c>
      <c r="BM263">
        <v>9.1367120906211152</v>
      </c>
      <c r="BN263">
        <v>8.7996863131947354</v>
      </c>
      <c r="BO263">
        <v>16.014488384322281</v>
      </c>
      <c r="BP263">
        <v>1.3421293170049391</v>
      </c>
      <c r="BQ263">
        <v>5.0992816430443826</v>
      </c>
      <c r="BR263">
        <v>11.384721471617549</v>
      </c>
      <c r="BS263">
        <v>5.2335596652379239</v>
      </c>
      <c r="BT263">
        <v>11.19317702646708</v>
      </c>
      <c r="BU263">
        <v>17.195650628495681</v>
      </c>
      <c r="BV263">
        <v>12.245199873327129</v>
      </c>
      <c r="BW263">
        <v>24.251383300743569</v>
      </c>
      <c r="BX263">
        <v>9.2707178654992752</v>
      </c>
      <c r="BY263">
        <v>16.857469068406719</v>
      </c>
      <c r="BZ263">
        <v>10.82741551552447</v>
      </c>
      <c r="CA263">
        <v>20.66635354431806</v>
      </c>
      <c r="CB263">
        <v>7.4394036713231717</v>
      </c>
      <c r="CC263">
        <v>5.6485201292857594</v>
      </c>
      <c r="CD263">
        <v>28.820398796077651</v>
      </c>
      <c r="CE263">
        <v>15.972192490550199</v>
      </c>
      <c r="CF263"/>
      <c r="CG263">
        <v>1128.8464870000009</v>
      </c>
      <c r="CH263">
        <v>1412.0166469999999</v>
      </c>
      <c r="CI263">
        <v>1494.3848969999999</v>
      </c>
      <c r="CJ263">
        <v>1855.961246000001</v>
      </c>
      <c r="CK263">
        <v>620.14627000000007</v>
      </c>
      <c r="CL263">
        <v>518.98361700000021</v>
      </c>
      <c r="CM263">
        <v>284.64120300000002</v>
      </c>
      <c r="CN263">
        <v>102.82574</v>
      </c>
      <c r="CO263">
        <v>120.161676</v>
      </c>
      <c r="CP263">
        <v>30.660727999999999</v>
      </c>
      <c r="CQ263">
        <v>819.62807600000031</v>
      </c>
      <c r="CR263">
        <v>1037.320746000001</v>
      </c>
      <c r="CS263">
        <v>1102.3171990000001</v>
      </c>
      <c r="CT263">
        <v>1184.0472500000001</v>
      </c>
      <c r="CU263">
        <v>1310.769312000001</v>
      </c>
      <c r="CV263">
        <v>68.822530999999998</v>
      </c>
      <c r="CW263">
        <v>206.33873600000001</v>
      </c>
      <c r="CX263">
        <v>527.35122999999999</v>
      </c>
      <c r="CY263">
        <v>91.654460999999984</v>
      </c>
      <c r="CZ263">
        <v>208.74070499999999</v>
      </c>
      <c r="DA263">
        <v>184.33473900000001</v>
      </c>
      <c r="DB263">
        <v>18.737472</v>
      </c>
      <c r="DC263">
        <v>7.563002</v>
      </c>
      <c r="DD263">
        <v>58.256798000000003</v>
      </c>
      <c r="DE263">
        <v>238.06525699999989</v>
      </c>
      <c r="DF263">
        <v>477.62833499999999</v>
      </c>
      <c r="DG263">
        <v>11.244184000000001</v>
      </c>
      <c r="DH263">
        <v>20.995806999999999</v>
      </c>
      <c r="DI263">
        <v>135.09556000000001</v>
      </c>
      <c r="DJ263">
        <v>19.167104999999999</v>
      </c>
      <c r="DK263">
        <v>109.53647100000001</v>
      </c>
      <c r="DL263">
        <v>369.61712699999998</v>
      </c>
      <c r="DM263">
        <v>47.863216999999999</v>
      </c>
      <c r="DN263">
        <v>217.09944499999989</v>
      </c>
      <c r="DO263">
        <v>294.38299099999989</v>
      </c>
      <c r="DP263">
        <v>347.72914199999991</v>
      </c>
      <c r="DQ263">
        <v>317.31768799999981</v>
      </c>
      <c r="DR263">
        <v>99.994915000000006</v>
      </c>
      <c r="DS263">
        <v>167.12812799999989</v>
      </c>
      <c r="DT263">
        <v>381.60520600000001</v>
      </c>
      <c r="DU263">
        <v>425.88614000000013</v>
      </c>
      <c r="DV263">
        <v>236.53848600000001</v>
      </c>
      <c r="DW263">
        <v>123.794757</v>
      </c>
      <c r="DX263">
        <v>656.05824200000006</v>
      </c>
      <c r="DY263">
        <v>442.80766999999997</v>
      </c>
      <c r="DZ263"/>
    </row>
    <row r="264">
      <c r="A264" t="s">
        <v>600</v>
      </c>
      <c r="B264">
        <v>2012</v>
      </c>
      <c r="C264" t="s">
        <v>607</v>
      </c>
      <c r="D264">
        <v>162</v>
      </c>
      <c r="E264" t="s">
        <v>62</v>
      </c>
      <c r="F264" t="s">
        <v>349</v>
      </c>
      <c r="G264" t="s">
        <v>198</v>
      </c>
      <c r="H264">
        <v>34.68480126433596</v>
      </c>
      <c r="I264">
        <v>17.403348961324149</v>
      </c>
      <c r="J264">
        <v>9.400007170283871</v>
      </c>
      <c r="K264">
        <v>4.861210469306144</v>
      </c>
      <c r="L264">
        <v>0.080201900690699296</v>
      </c>
      <c r="M264">
        <v>2.7882997553865301</v>
      </c>
      <c r="N264">
        <v>2.3626029648502929</v>
      </c>
      <c r="O264">
        <v>0.3317272698823282</v>
      </c>
      <c r="P264">
        <v>0</v>
      </c>
      <c r="Q264">
        <v>0</v>
      </c>
      <c r="R264">
        <v>37.358815409863503</v>
      </c>
      <c r="S264">
        <v>22.43457580009019</v>
      </c>
      <c r="T264">
        <v>13.014219702902601</v>
      </c>
      <c r="U264">
        <v>7.6099007369315386</v>
      </c>
      <c r="V264">
        <v>3.029994139058735</v>
      </c>
      <c r="W264" t="s">
        <v>147</v>
      </c>
      <c r="X264" t="s">
        <v>148</v>
      </c>
      <c r="Y264" t="s">
        <v>149</v>
      </c>
      <c r="Z264" t="s">
        <v>430</v>
      </c>
      <c r="AA264" t="s">
        <v>150</v>
      </c>
      <c r="AB264" t="s">
        <v>151</v>
      </c>
      <c r="AC264" t="s">
        <v>431</v>
      </c>
      <c r="AD264" t="s">
        <v>432</v>
      </c>
      <c r="AE264" t="s">
        <v>433</v>
      </c>
      <c r="AF264" t="s">
        <v>152</v>
      </c>
      <c r="AG264" t="s">
        <v>153</v>
      </c>
      <c r="AH264" t="s">
        <v>434</v>
      </c>
      <c r="AI264" t="s">
        <v>435</v>
      </c>
      <c r="AJ264" t="s">
        <v>154</v>
      </c>
      <c r="AK264" t="s">
        <v>155</v>
      </c>
      <c r="AL264" t="s">
        <v>156</v>
      </c>
      <c r="AM264" t="s">
        <v>157</v>
      </c>
      <c r="AN264" t="s">
        <v>436</v>
      </c>
      <c r="AO264" t="s">
        <v>158</v>
      </c>
      <c r="AP264" t="s">
        <v>159</v>
      </c>
      <c r="AQ264" t="s">
        <v>160</v>
      </c>
      <c r="AR264" t="s">
        <v>437</v>
      </c>
      <c r="AS264" t="s">
        <v>161</v>
      </c>
      <c r="AT264" t="s">
        <v>162</v>
      </c>
      <c r="AU264" t="s">
        <v>163</v>
      </c>
      <c r="AV264" t="s">
        <v>164</v>
      </c>
      <c r="AW264" t="s">
        <v>438</v>
      </c>
      <c r="AX264" t="s">
        <v>165</v>
      </c>
      <c r="AY264" t="s">
        <v>166</v>
      </c>
      <c r="AZ264" t="s">
        <v>167</v>
      </c>
      <c r="BA264" t="s">
        <v>198</v>
      </c>
      <c r="BB264">
        <v>29.190303378665831</v>
      </c>
      <c r="BC264">
        <v>0.36335439552943127</v>
      </c>
      <c r="BD264">
        <v>19.557676381018471</v>
      </c>
      <c r="BE264">
        <v>19.509310412455761</v>
      </c>
      <c r="BF264">
        <v>0.0040741339595766002</v>
      </c>
      <c r="BG264">
        <v>7.4903998766667552</v>
      </c>
      <c r="BH264">
        <v>22.628787499254539</v>
      </c>
      <c r="BI264">
        <v>51.88287224921396</v>
      </c>
      <c r="BJ264">
        <v>22.55832834288784</v>
      </c>
      <c r="BK264">
        <v>5.7718501886291431</v>
      </c>
      <c r="BL264">
        <v>0.62874113425198386</v>
      </c>
      <c r="BM264">
        <v>5.410562010977249</v>
      </c>
      <c r="BN264">
        <v>33.720841199571197</v>
      </c>
      <c r="BO264">
        <v>12.31624191641095</v>
      </c>
      <c r="BP264">
        <v>23.136859734579339</v>
      </c>
      <c r="BQ264">
        <v>37.585686094931987</v>
      </c>
      <c r="BR264">
        <v>4.5148709641674447</v>
      </c>
      <c r="BS264">
        <v>3.643715368022034</v>
      </c>
      <c r="BT264">
        <v>9.0516975634236108</v>
      </c>
      <c r="BU264">
        <v>3.34093213552211</v>
      </c>
      <c r="BV264">
        <v>11.65220084517294</v>
      </c>
      <c r="BW264">
        <v>0.066837611173650294</v>
      </c>
      <c r="BX264">
        <v>8.2359652481335974</v>
      </c>
      <c r="BY264">
        <v>10.05084811468919</v>
      </c>
      <c r="BZ264">
        <v>0</v>
      </c>
      <c r="CA264">
        <v>29.15687166171298</v>
      </c>
      <c r="CB264">
        <v>25.410129874593579</v>
      </c>
      <c r="CC264">
        <v>18.93072533405109</v>
      </c>
      <c r="CD264">
        <v>13.124177446422429</v>
      </c>
      <c r="CE264">
        <v>23.600267673871269</v>
      </c>
      <c r="CF264"/>
      <c r="CG264">
        <v>3681.8138229999959</v>
      </c>
      <c r="CH264">
        <v>1846.4214260000001</v>
      </c>
      <c r="CI264">
        <v>996.8017950000002</v>
      </c>
      <c r="CJ264">
        <v>516.09032800000011</v>
      </c>
      <c r="CK264">
        <v>8.4960450000000005</v>
      </c>
      <c r="CL264">
        <v>64.667871999999988</v>
      </c>
      <c r="CM264">
        <v>54.564777999999997</v>
      </c>
      <c r="CN264">
        <v>7.7269199999999998</v>
      </c>
      <c r="CO264">
        <v>0</v>
      </c>
      <c r="CP264">
        <v>0</v>
      </c>
      <c r="CQ264">
        <v>3100.4310429999991</v>
      </c>
      <c r="CR264">
        <v>1860.7501670000011</v>
      </c>
      <c r="CS264">
        <v>1078.837225</v>
      </c>
      <c r="CT264">
        <v>631.07805400000007</v>
      </c>
      <c r="CU264">
        <v>251.56735800000001</v>
      </c>
      <c r="CV264">
        <v>446.65946300000002</v>
      </c>
      <c r="CW264">
        <v>13.514737</v>
      </c>
      <c r="CX264">
        <v>490.320651</v>
      </c>
      <c r="CY264">
        <v>329.90558299999992</v>
      </c>
      <c r="CZ264">
        <v>0.041972000000000002</v>
      </c>
      <c r="DA264">
        <v>165.74185000000011</v>
      </c>
      <c r="DB264">
        <v>44.789265</v>
      </c>
      <c r="DC264">
        <v>126.69166300000001</v>
      </c>
      <c r="DD264">
        <v>258.21555799999999</v>
      </c>
      <c r="DE264">
        <v>124.034527</v>
      </c>
      <c r="DF264">
        <v>11.285741</v>
      </c>
      <c r="DG264">
        <v>6.6585609999999988</v>
      </c>
      <c r="DH264">
        <v>80.456989999999948</v>
      </c>
      <c r="DI264">
        <v>103.897768</v>
      </c>
      <c r="DJ264">
        <v>330.42018700000011</v>
      </c>
      <c r="DK264">
        <v>807.36929299999997</v>
      </c>
      <c r="DL264">
        <v>146.58010200000001</v>
      </c>
      <c r="DM264">
        <v>33.323388000000001</v>
      </c>
      <c r="DN264">
        <v>175.563963</v>
      </c>
      <c r="DO264">
        <v>57.195486000000002</v>
      </c>
      <c r="DP264">
        <v>330.88964199999998</v>
      </c>
      <c r="DQ264">
        <v>0.87453800000000004</v>
      </c>
      <c r="DR264">
        <v>88.833967000000001</v>
      </c>
      <c r="DS264">
        <v>99.646004000000019</v>
      </c>
      <c r="DT264">
        <v>0</v>
      </c>
      <c r="DU264">
        <v>600.85624200000007</v>
      </c>
      <c r="DV264">
        <v>807.92411799999991</v>
      </c>
      <c r="DW264">
        <v>414.891775</v>
      </c>
      <c r="DX264">
        <v>298.75453300000021</v>
      </c>
      <c r="DY264">
        <v>654.28584999999998</v>
      </c>
      <c r="DZ264"/>
    </row>
    <row r="265">
      <c r="A265" t="s">
        <v>600</v>
      </c>
      <c r="B265">
        <v>2012</v>
      </c>
      <c r="C265" t="s">
        <v>607</v>
      </c>
      <c r="D265">
        <v>163</v>
      </c>
      <c r="E265" t="s">
        <v>62</v>
      </c>
      <c r="F265" t="s">
        <v>452</v>
      </c>
      <c r="G265" t="s">
        <v>198</v>
      </c>
      <c r="H265">
        <v>0.057866726467091498</v>
      </c>
      <c r="I265">
        <v>0</v>
      </c>
      <c r="J265">
        <v>0.0305961761073936</v>
      </c>
      <c r="K265">
        <v>0.092963081599973907</v>
      </c>
      <c r="L265">
        <v>0</v>
      </c>
      <c r="M265">
        <v>0</v>
      </c>
      <c r="N265">
        <v>0</v>
      </c>
      <c r="O265">
        <v>0</v>
      </c>
      <c r="P265">
        <v>0</v>
      </c>
      <c r="Q265">
        <v>0</v>
      </c>
      <c r="R265">
        <v>0</v>
      </c>
      <c r="S265">
        <v>0.074059593495055101</v>
      </c>
      <c r="T265">
        <v>0.039139023800432403</v>
      </c>
      <c r="U265">
        <v>0</v>
      </c>
      <c r="V265">
        <v>0.1188719280340243</v>
      </c>
      <c r="W265" t="s">
        <v>147</v>
      </c>
      <c r="X265" t="s">
        <v>148</v>
      </c>
      <c r="Y265" t="s">
        <v>149</v>
      </c>
      <c r="Z265" t="s">
        <v>430</v>
      </c>
      <c r="AA265" t="s">
        <v>150</v>
      </c>
      <c r="AB265" t="s">
        <v>151</v>
      </c>
      <c r="AC265" t="s">
        <v>431</v>
      </c>
      <c r="AD265" t="s">
        <v>432</v>
      </c>
      <c r="AE265" t="s">
        <v>433</v>
      </c>
      <c r="AF265" t="s">
        <v>152</v>
      </c>
      <c r="AG265" t="s">
        <v>153</v>
      </c>
      <c r="AH265" t="s">
        <v>434</v>
      </c>
      <c r="AI265" t="s">
        <v>435</v>
      </c>
      <c r="AJ265" t="s">
        <v>154</v>
      </c>
      <c r="AK265" t="s">
        <v>155</v>
      </c>
      <c r="AL265" t="s">
        <v>156</v>
      </c>
      <c r="AM265" t="s">
        <v>157</v>
      </c>
      <c r="AN265" t="s">
        <v>436</v>
      </c>
      <c r="AO265" t="s">
        <v>158</v>
      </c>
      <c r="AP265" t="s">
        <v>159</v>
      </c>
      <c r="AQ265" t="s">
        <v>160</v>
      </c>
      <c r="AR265" t="s">
        <v>437</v>
      </c>
      <c r="AS265" t="s">
        <v>161</v>
      </c>
      <c r="AT265" t="s">
        <v>162</v>
      </c>
      <c r="AU265" t="s">
        <v>163</v>
      </c>
      <c r="AV265" t="s">
        <v>164</v>
      </c>
      <c r="AW265" t="s">
        <v>438</v>
      </c>
      <c r="AX265" t="s">
        <v>165</v>
      </c>
      <c r="AY265" t="s">
        <v>166</v>
      </c>
      <c r="AZ265" t="s">
        <v>167</v>
      </c>
      <c r="BA265" t="s">
        <v>198</v>
      </c>
      <c r="BB265">
        <v>0</v>
      </c>
      <c r="BC265">
        <v>0</v>
      </c>
      <c r="BD265">
        <v>0</v>
      </c>
      <c r="BE265">
        <v>0</v>
      </c>
      <c r="BF265">
        <v>0</v>
      </c>
      <c r="BG265">
        <v>0</v>
      </c>
      <c r="BH265">
        <v>0</v>
      </c>
      <c r="BI265">
        <v>0</v>
      </c>
      <c r="BJ265">
        <v>0</v>
      </c>
      <c r="BK265">
        <v>0</v>
      </c>
      <c r="BL265">
        <v>0</v>
      </c>
      <c r="BM265">
        <v>0</v>
      </c>
      <c r="BN265">
        <v>0</v>
      </c>
      <c r="BO265">
        <v>0</v>
      </c>
      <c r="BP265">
        <v>0</v>
      </c>
      <c r="BQ265">
        <v>0.1510421062484065</v>
      </c>
      <c r="BR265">
        <v>0</v>
      </c>
      <c r="BS265">
        <v>0</v>
      </c>
      <c r="BT265">
        <v>0.31669863214531241</v>
      </c>
      <c r="BU265">
        <v>0</v>
      </c>
      <c r="BV265">
        <v>0</v>
      </c>
      <c r="BW265">
        <v>0</v>
      </c>
      <c r="BX265">
        <v>0.91501298240002826</v>
      </c>
      <c r="BY265">
        <v>0</v>
      </c>
      <c r="BZ265">
        <v>0</v>
      </c>
      <c r="CA265">
        <v>0</v>
      </c>
      <c r="CB265">
        <v>0</v>
      </c>
      <c r="CC265">
        <v>0</v>
      </c>
      <c r="CD265">
        <v>0</v>
      </c>
      <c r="CE265">
        <v>0</v>
      </c>
      <c r="CF265"/>
      <c r="CG265">
        <v>6.1425900000000002</v>
      </c>
      <c r="CH265">
        <v>0</v>
      </c>
      <c r="CI265">
        <v>3.2444999999999999</v>
      </c>
      <c r="CJ265">
        <v>9.8694240000000004</v>
      </c>
      <c r="CK265">
        <v>0</v>
      </c>
      <c r="CL265">
        <v>0</v>
      </c>
      <c r="CM265">
        <v>0</v>
      </c>
      <c r="CN265">
        <v>0</v>
      </c>
      <c r="CO265">
        <v>0</v>
      </c>
      <c r="CP265">
        <v>0</v>
      </c>
      <c r="CQ265">
        <v>0</v>
      </c>
      <c r="CR265">
        <v>6.1425900000000002</v>
      </c>
      <c r="CS265">
        <v>3.2444999999999999</v>
      </c>
      <c r="CT265">
        <v>0</v>
      </c>
      <c r="CU265">
        <v>9.8694240000000004</v>
      </c>
      <c r="CV265">
        <v>0</v>
      </c>
      <c r="CW265">
        <v>0</v>
      </c>
      <c r="CX265">
        <v>0</v>
      </c>
      <c r="CY265">
        <v>0</v>
      </c>
      <c r="CZ265">
        <v>0</v>
      </c>
      <c r="DA265">
        <v>0</v>
      </c>
      <c r="DB265">
        <v>0</v>
      </c>
      <c r="DC265">
        <v>0</v>
      </c>
      <c r="DD265">
        <v>0</v>
      </c>
      <c r="DE265">
        <v>0</v>
      </c>
      <c r="DF265">
        <v>0</v>
      </c>
      <c r="DG265">
        <v>0</v>
      </c>
      <c r="DH265">
        <v>0</v>
      </c>
      <c r="DI265">
        <v>0</v>
      </c>
      <c r="DJ265">
        <v>0</v>
      </c>
      <c r="DK265">
        <v>3.2444999999999999</v>
      </c>
      <c r="DL265">
        <v>0</v>
      </c>
      <c r="DM265">
        <v>0</v>
      </c>
      <c r="DN265">
        <v>6.1425900000000002</v>
      </c>
      <c r="DO265">
        <v>0</v>
      </c>
      <c r="DP265">
        <v>0</v>
      </c>
      <c r="DQ265">
        <v>0</v>
      </c>
      <c r="DR265">
        <v>9.8694240000000004</v>
      </c>
      <c r="DS265">
        <v>0</v>
      </c>
      <c r="DT265">
        <v>0</v>
      </c>
      <c r="DU265">
        <v>0</v>
      </c>
      <c r="DV265">
        <v>0</v>
      </c>
      <c r="DW265">
        <v>0</v>
      </c>
      <c r="DX265">
        <v>0</v>
      </c>
      <c r="DY265">
        <v>0</v>
      </c>
      <c r="DZ265"/>
    </row>
    <row r="266">
      <c r="A266" t="s">
        <v>600</v>
      </c>
      <c r="B266">
        <v>2012</v>
      </c>
      <c r="C266" t="s">
        <v>607</v>
      </c>
      <c r="D266">
        <v>164</v>
      </c>
      <c r="E266" t="s">
        <v>62</v>
      </c>
      <c r="F266" t="s">
        <v>453</v>
      </c>
      <c r="G266" t="s">
        <v>198</v>
      </c>
      <c r="H266">
        <v>0.026918349459603801</v>
      </c>
      <c r="I266">
        <v>0</v>
      </c>
      <c r="J266">
        <v>0</v>
      </c>
      <c r="K266">
        <v>0.038714686091066999</v>
      </c>
      <c r="L266">
        <v>0</v>
      </c>
      <c r="M266">
        <v>0</v>
      </c>
      <c r="N266">
        <v>0</v>
      </c>
      <c r="O266">
        <v>0</v>
      </c>
      <c r="P266">
        <v>0</v>
      </c>
      <c r="Q266">
        <v>0</v>
      </c>
      <c r="R266">
        <v>0.034430399409513299</v>
      </c>
      <c r="S266">
        <v>0</v>
      </c>
      <c r="T266">
        <v>0</v>
      </c>
      <c r="U266">
        <v>0</v>
      </c>
      <c r="V266">
        <v>0.049504483927073802</v>
      </c>
      <c r="W266" t="s">
        <v>147</v>
      </c>
      <c r="X266" t="s">
        <v>148</v>
      </c>
      <c r="Y266" t="s">
        <v>149</v>
      </c>
      <c r="Z266" t="s">
        <v>430</v>
      </c>
      <c r="AA266" t="s">
        <v>150</v>
      </c>
      <c r="AB266" t="s">
        <v>151</v>
      </c>
      <c r="AC266" t="s">
        <v>431</v>
      </c>
      <c r="AD266" t="s">
        <v>432</v>
      </c>
      <c r="AE266" t="s">
        <v>433</v>
      </c>
      <c r="AF266" t="s">
        <v>152</v>
      </c>
      <c r="AG266" t="s">
        <v>153</v>
      </c>
      <c r="AH266" t="s">
        <v>434</v>
      </c>
      <c r="AI266" t="s">
        <v>435</v>
      </c>
      <c r="AJ266" t="s">
        <v>154</v>
      </c>
      <c r="AK266" t="s">
        <v>155</v>
      </c>
      <c r="AL266" t="s">
        <v>156</v>
      </c>
      <c r="AM266" t="s">
        <v>157</v>
      </c>
      <c r="AN266" t="s">
        <v>436</v>
      </c>
      <c r="AO266" t="s">
        <v>158</v>
      </c>
      <c r="AP266" t="s">
        <v>159</v>
      </c>
      <c r="AQ266" t="s">
        <v>160</v>
      </c>
      <c r="AR266" t="s">
        <v>437</v>
      </c>
      <c r="AS266" t="s">
        <v>161</v>
      </c>
      <c r="AT266" t="s">
        <v>162</v>
      </c>
      <c r="AU266" t="s">
        <v>163</v>
      </c>
      <c r="AV266" t="s">
        <v>164</v>
      </c>
      <c r="AW266" t="s">
        <v>438</v>
      </c>
      <c r="AX266" t="s">
        <v>165</v>
      </c>
      <c r="AY266" t="s">
        <v>166</v>
      </c>
      <c r="AZ266" t="s">
        <v>167</v>
      </c>
      <c r="BA266" t="s">
        <v>198</v>
      </c>
      <c r="BB266">
        <v>0</v>
      </c>
      <c r="BC266">
        <v>0</v>
      </c>
      <c r="BD266">
        <v>0</v>
      </c>
      <c r="BE266">
        <v>0</v>
      </c>
      <c r="BF266">
        <v>0</v>
      </c>
      <c r="BG266">
        <v>0.12913496867319621</v>
      </c>
      <c r="BH266">
        <v>0</v>
      </c>
      <c r="BI266">
        <v>0</v>
      </c>
      <c r="BJ266">
        <v>0</v>
      </c>
      <c r="BK266">
        <v>0</v>
      </c>
      <c r="BL266">
        <v>0</v>
      </c>
      <c r="BM266">
        <v>0</v>
      </c>
      <c r="BN266">
        <v>0</v>
      </c>
      <c r="BO266">
        <v>0</v>
      </c>
      <c r="BP266">
        <v>0</v>
      </c>
      <c r="BQ266">
        <v>0</v>
      </c>
      <c r="BR266">
        <v>0</v>
      </c>
      <c r="BS266">
        <v>0</v>
      </c>
      <c r="BT266">
        <v>0</v>
      </c>
      <c r="BU266">
        <v>0</v>
      </c>
      <c r="BV266">
        <v>0</v>
      </c>
      <c r="BW266">
        <v>0.31412266424067548</v>
      </c>
      <c r="BX266">
        <v>0</v>
      </c>
      <c r="BY266">
        <v>0</v>
      </c>
      <c r="BZ266">
        <v>0</v>
      </c>
      <c r="CA266">
        <v>0</v>
      </c>
      <c r="CB266">
        <v>0</v>
      </c>
      <c r="CC266">
        <v>0</v>
      </c>
      <c r="CD266">
        <v>0</v>
      </c>
      <c r="CE266">
        <v>0</v>
      </c>
      <c r="CF266"/>
      <c r="CG266">
        <v>2.8574000000000002</v>
      </c>
      <c r="CH266">
        <v>0</v>
      </c>
      <c r="CI266">
        <v>0</v>
      </c>
      <c r="CJ266">
        <v>4.110144</v>
      </c>
      <c r="CK266">
        <v>0</v>
      </c>
      <c r="CL266">
        <v>0</v>
      </c>
      <c r="CM266">
        <v>0</v>
      </c>
      <c r="CN266">
        <v>0</v>
      </c>
      <c r="CO266">
        <v>0</v>
      </c>
      <c r="CP266">
        <v>0</v>
      </c>
      <c r="CQ266">
        <v>2.8574000000000002</v>
      </c>
      <c r="CR266">
        <v>0</v>
      </c>
      <c r="CS266">
        <v>0</v>
      </c>
      <c r="CT266">
        <v>0</v>
      </c>
      <c r="CU266">
        <v>4.110144</v>
      </c>
      <c r="CV266">
        <v>0</v>
      </c>
      <c r="CW266">
        <v>0</v>
      </c>
      <c r="CX266">
        <v>0</v>
      </c>
      <c r="CY266">
        <v>0</v>
      </c>
      <c r="CZ266">
        <v>0</v>
      </c>
      <c r="DA266">
        <v>2.8574000000000002</v>
      </c>
      <c r="DB266">
        <v>0</v>
      </c>
      <c r="DC266">
        <v>0</v>
      </c>
      <c r="DD266">
        <v>0</v>
      </c>
      <c r="DE266">
        <v>0</v>
      </c>
      <c r="DF266">
        <v>0</v>
      </c>
      <c r="DG266">
        <v>0</v>
      </c>
      <c r="DH266">
        <v>0</v>
      </c>
      <c r="DI266">
        <v>0</v>
      </c>
      <c r="DJ266">
        <v>0</v>
      </c>
      <c r="DK266">
        <v>0</v>
      </c>
      <c r="DL266">
        <v>0</v>
      </c>
      <c r="DM266">
        <v>0</v>
      </c>
      <c r="DN266">
        <v>0</v>
      </c>
      <c r="DO266">
        <v>0</v>
      </c>
      <c r="DP266">
        <v>0</v>
      </c>
      <c r="DQ266">
        <v>4.110144</v>
      </c>
      <c r="DR266">
        <v>0</v>
      </c>
      <c r="DS266">
        <v>0</v>
      </c>
      <c r="DT266">
        <v>0</v>
      </c>
      <c r="DU266">
        <v>0</v>
      </c>
      <c r="DV266">
        <v>0</v>
      </c>
      <c r="DW266">
        <v>0</v>
      </c>
      <c r="DX266">
        <v>0</v>
      </c>
      <c r="DY266">
        <v>0</v>
      </c>
      <c r="DZ266"/>
    </row>
    <row r="267">
      <c r="A267" t="s">
        <v>600</v>
      </c>
      <c r="B267">
        <v>2012</v>
      </c>
      <c r="C267" t="s">
        <v>607</v>
      </c>
      <c r="D267">
        <v>165</v>
      </c>
      <c r="E267" t="s">
        <v>62</v>
      </c>
      <c r="F267" t="s">
        <v>46</v>
      </c>
      <c r="G267" t="s">
        <v>198</v>
      </c>
      <c r="H267">
        <v>0.38136989399370869</v>
      </c>
      <c r="I267">
        <v>0.29726364045957238</v>
      </c>
      <c r="J267">
        <v>0.32066922835223333</v>
      </c>
      <c r="K267">
        <v>0.1731981058051168</v>
      </c>
      <c r="L267">
        <v>0.019366843965849201</v>
      </c>
      <c r="M267">
        <v>0.022765209562609402</v>
      </c>
      <c r="N267">
        <v>0.1394533318562988</v>
      </c>
      <c r="O267">
        <v>0</v>
      </c>
      <c r="P267">
        <v>0</v>
      </c>
      <c r="Q267">
        <v>0</v>
      </c>
      <c r="R267">
        <v>0.35341174689028831</v>
      </c>
      <c r="S267">
        <v>0.28973055715662471</v>
      </c>
      <c r="T267">
        <v>0.31406835512637299</v>
      </c>
      <c r="U267">
        <v>0.35290142009334807</v>
      </c>
      <c r="V267">
        <v>0.1692831192565189</v>
      </c>
      <c r="W267" t="s">
        <v>147</v>
      </c>
      <c r="X267" t="s">
        <v>148</v>
      </c>
      <c r="Y267" t="s">
        <v>149</v>
      </c>
      <c r="Z267" t="s">
        <v>430</v>
      </c>
      <c r="AA267" t="s">
        <v>150</v>
      </c>
      <c r="AB267" t="s">
        <v>151</v>
      </c>
      <c r="AC267" t="s">
        <v>431</v>
      </c>
      <c r="AD267" t="s">
        <v>432</v>
      </c>
      <c r="AE267" t="s">
        <v>433</v>
      </c>
      <c r="AF267" t="s">
        <v>152</v>
      </c>
      <c r="AG267" t="s">
        <v>153</v>
      </c>
      <c r="AH267" t="s">
        <v>434</v>
      </c>
      <c r="AI267" t="s">
        <v>435</v>
      </c>
      <c r="AJ267" t="s">
        <v>154</v>
      </c>
      <c r="AK267" t="s">
        <v>155</v>
      </c>
      <c r="AL267" t="s">
        <v>156</v>
      </c>
      <c r="AM267" t="s">
        <v>157</v>
      </c>
      <c r="AN267" t="s">
        <v>436</v>
      </c>
      <c r="AO267" t="s">
        <v>158</v>
      </c>
      <c r="AP267" t="s">
        <v>159</v>
      </c>
      <c r="AQ267" t="s">
        <v>160</v>
      </c>
      <c r="AR267" t="s">
        <v>437</v>
      </c>
      <c r="AS267" t="s">
        <v>161</v>
      </c>
      <c r="AT267" t="s">
        <v>162</v>
      </c>
      <c r="AU267" t="s">
        <v>163</v>
      </c>
      <c r="AV267" t="s">
        <v>164</v>
      </c>
      <c r="AW267" t="s">
        <v>438</v>
      </c>
      <c r="AX267" t="s">
        <v>165</v>
      </c>
      <c r="AY267" t="s">
        <v>166</v>
      </c>
      <c r="AZ267" t="s">
        <v>167</v>
      </c>
      <c r="BA267" t="s">
        <v>198</v>
      </c>
      <c r="BB267">
        <v>0</v>
      </c>
      <c r="BC267">
        <v>0</v>
      </c>
      <c r="BD267">
        <v>0</v>
      </c>
      <c r="BE267">
        <v>0</v>
      </c>
      <c r="BF267">
        <v>0.1126594331181168</v>
      </c>
      <c r="BG267">
        <v>0.047156363026653499</v>
      </c>
      <c r="BH267">
        <v>0</v>
      </c>
      <c r="BI267">
        <v>0.80953868643972948</v>
      </c>
      <c r="BJ267">
        <v>0</v>
      </c>
      <c r="BK267">
        <v>0.60643844560985083</v>
      </c>
      <c r="BL267">
        <v>0.2346759108835918</v>
      </c>
      <c r="BM267">
        <v>0</v>
      </c>
      <c r="BN267">
        <v>0</v>
      </c>
      <c r="BO267">
        <v>0</v>
      </c>
      <c r="BP267">
        <v>0.23095778422476879</v>
      </c>
      <c r="BQ267">
        <v>0</v>
      </c>
      <c r="BR267">
        <v>0</v>
      </c>
      <c r="BS267">
        <v>0</v>
      </c>
      <c r="BT267">
        <v>0</v>
      </c>
      <c r="BU267">
        <v>0.052608997222778099</v>
      </c>
      <c r="BV267">
        <v>0.7434432988918751</v>
      </c>
      <c r="BW267">
        <v>0</v>
      </c>
      <c r="BX267">
        <v>0.16846094002053211</v>
      </c>
      <c r="BY267">
        <v>0.23726863489914121</v>
      </c>
      <c r="BZ267">
        <v>0</v>
      </c>
      <c r="CA267">
        <v>1.652114351533768</v>
      </c>
      <c r="CB267">
        <v>0.7608613100809376</v>
      </c>
      <c r="CC267">
        <v>0</v>
      </c>
      <c r="CD267">
        <v>0.7609203552760877</v>
      </c>
      <c r="CE267">
        <v>0</v>
      </c>
      <c r="CF267"/>
      <c r="CG267">
        <v>40.482658000000001</v>
      </c>
      <c r="CH267">
        <v>31.538409999999988</v>
      </c>
      <c r="CI267">
        <v>34.004618999999998</v>
      </c>
      <c r="CJ267">
        <v>18.387574000000001</v>
      </c>
      <c r="CK267">
        <v>2.0515919999999999</v>
      </c>
      <c r="CL267">
        <v>0.52798400000000001</v>
      </c>
      <c r="CM267">
        <v>3.2207020000000002</v>
      </c>
      <c r="CN267">
        <v>0</v>
      </c>
      <c r="CO267">
        <v>0</v>
      </c>
      <c r="CP267">
        <v>0</v>
      </c>
      <c r="CQ267">
        <v>29.329858000000002</v>
      </c>
      <c r="CR267">
        <v>24.030594000000001</v>
      </c>
      <c r="CS267">
        <v>26.035263</v>
      </c>
      <c r="CT267">
        <v>29.265604</v>
      </c>
      <c r="CU267">
        <v>14.054848</v>
      </c>
      <c r="CV267">
        <v>0</v>
      </c>
      <c r="CW267">
        <v>0</v>
      </c>
      <c r="CX267">
        <v>0</v>
      </c>
      <c r="CY267">
        <v>0</v>
      </c>
      <c r="CZ267">
        <v>1.160625</v>
      </c>
      <c r="DA267">
        <v>1.0434399999999999</v>
      </c>
      <c r="DB267">
        <v>0</v>
      </c>
      <c r="DC267">
        <v>1.9767950000000001</v>
      </c>
      <c r="DD267">
        <v>0</v>
      </c>
      <c r="DE267">
        <v>13.032095999999999</v>
      </c>
      <c r="DF267">
        <v>4.2123720000000002</v>
      </c>
      <c r="DG267">
        <v>0</v>
      </c>
      <c r="DH267">
        <v>0</v>
      </c>
      <c r="DI267">
        <v>0</v>
      </c>
      <c r="DJ267">
        <v>3.2983349999999998</v>
      </c>
      <c r="DK267">
        <v>0</v>
      </c>
      <c r="DL267">
        <v>0</v>
      </c>
      <c r="DM267">
        <v>0</v>
      </c>
      <c r="DN267">
        <v>0</v>
      </c>
      <c r="DO267">
        <v>0.90064599999999995</v>
      </c>
      <c r="DP267">
        <v>21.111692999999999</v>
      </c>
      <c r="DQ267">
        <v>0</v>
      </c>
      <c r="DR267">
        <v>1.817037</v>
      </c>
      <c r="DS267">
        <v>2.3523260000000001</v>
      </c>
      <c r="DT267">
        <v>0</v>
      </c>
      <c r="DU267">
        <v>34.046287</v>
      </c>
      <c r="DV267">
        <v>24.191856000000001</v>
      </c>
      <c r="DW267">
        <v>0</v>
      </c>
      <c r="DX267">
        <v>17.321345000000001</v>
      </c>
      <c r="DY267">
        <v>0</v>
      </c>
      <c r="DZ267"/>
    </row>
    <row r="268">
      <c r="A268" t="s">
        <v>600</v>
      </c>
      <c r="B268">
        <v>2016</v>
      </c>
      <c r="C268" t="s">
        <v>608</v>
      </c>
      <c r="D268">
        <v>16</v>
      </c>
      <c r="E268" t="s">
        <v>13</v>
      </c>
      <c r="F268" t="s">
        <v>14</v>
      </c>
      <c r="G268" t="s">
        <v>614</v>
      </c>
      <c r="H268">
        <v>38.369502938128477</v>
      </c>
      <c r="I268">
        <v>47.168965386350749</v>
      </c>
      <c r="J268">
        <v>54.19570368905233</v>
      </c>
      <c r="K268">
        <v>74.40370903837632</v>
      </c>
      <c r="L268">
        <v>94.603252126009892</v>
      </c>
      <c r="M268">
        <v>78.762197459908108</v>
      </c>
      <c r="N268">
        <v>90.904337346320631</v>
      </c>
      <c r="O268">
        <v>95.211798744030133</v>
      </c>
      <c r="P268">
        <v>98.298903860240173</v>
      </c>
      <c r="Q268">
        <v>98.541771041998544</v>
      </c>
      <c r="R268">
        <v>33.906642119878427</v>
      </c>
      <c r="S268">
        <v>43.864409748030191</v>
      </c>
      <c r="T268">
        <v>48.895501379113227</v>
      </c>
      <c r="U268">
        <v>50.344496230291533</v>
      </c>
      <c r="V268">
        <v>67.540754948847905</v>
      </c>
      <c r="W268" t="s">
        <v>147</v>
      </c>
      <c r="X268" t="s">
        <v>375</v>
      </c>
      <c r="Y268" t="s">
        <v>149</v>
      </c>
      <c r="Z268" t="s">
        <v>430</v>
      </c>
      <c r="AA268" t="s">
        <v>150</v>
      </c>
      <c r="AB268" t="s">
        <v>151</v>
      </c>
      <c r="AC268" t="s">
        <v>432</v>
      </c>
      <c r="AD268" t="s">
        <v>488</v>
      </c>
      <c r="AE268" t="s">
        <v>433</v>
      </c>
      <c r="AF268" t="s">
        <v>152</v>
      </c>
      <c r="AG268" t="s">
        <v>153</v>
      </c>
      <c r="AH268" t="s">
        <v>435</v>
      </c>
      <c r="AI268" t="s">
        <v>489</v>
      </c>
      <c r="AJ268" t="s">
        <v>154</v>
      </c>
      <c r="AK268" t="s">
        <v>155</v>
      </c>
      <c r="AL268" t="s">
        <v>156</v>
      </c>
      <c r="AM268" t="s">
        <v>157</v>
      </c>
      <c r="AN268" t="s">
        <v>436</v>
      </c>
      <c r="AO268" t="s">
        <v>158</v>
      </c>
      <c r="AP268" t="s">
        <v>159</v>
      </c>
      <c r="AQ268" t="s">
        <v>160</v>
      </c>
      <c r="AR268" t="s">
        <v>437</v>
      </c>
      <c r="AS268" t="s">
        <v>161</v>
      </c>
      <c r="AT268" t="s">
        <v>162</v>
      </c>
      <c r="AU268" t="s">
        <v>163</v>
      </c>
      <c r="AV268" t="s">
        <v>164</v>
      </c>
      <c r="AW268" t="s">
        <v>438</v>
      </c>
      <c r="AX268" t="s">
        <v>165</v>
      </c>
      <c r="AY268" t="s">
        <v>166</v>
      </c>
      <c r="AZ268" t="s">
        <v>167</v>
      </c>
      <c r="BA268" t="s">
        <v>198</v>
      </c>
      <c r="BB268">
        <v>81.142485350250865</v>
      </c>
      <c r="BC268">
        <v>97.9338139173244</v>
      </c>
      <c r="BD268">
        <v>65.989949375843622</v>
      </c>
      <c r="BE268">
        <v>45.644784243495621</v>
      </c>
      <c r="BF268">
        <v>58.985429639905121</v>
      </c>
      <c r="BG268">
        <v>44.396184530231217</v>
      </c>
      <c r="BH268">
        <v>94.862157974254188</v>
      </c>
      <c r="BI268">
        <v>98.387545245746139</v>
      </c>
      <c r="BJ268">
        <v>44.877238080531853</v>
      </c>
      <c r="BK268">
        <v>59.777060060487237</v>
      </c>
      <c r="BL268">
        <v>96.118049680254273</v>
      </c>
      <c r="BM268">
        <v>100</v>
      </c>
      <c r="BN268">
        <v>95.526183295353974</v>
      </c>
      <c r="BO268">
        <v>50.822698398399957</v>
      </c>
      <c r="BP268">
        <v>57.022651786962811</v>
      </c>
      <c r="BQ268">
        <v>43.671281658231351</v>
      </c>
      <c r="BR268">
        <v>50.853003306787393</v>
      </c>
      <c r="BS268">
        <v>99.385054112595611</v>
      </c>
      <c r="BT268">
        <v>63.663584880243448</v>
      </c>
      <c r="BU268">
        <v>67.919976522095425</v>
      </c>
      <c r="BV268">
        <v>63.789542653856863</v>
      </c>
      <c r="BW268">
        <v>63.572641906962509</v>
      </c>
      <c r="BX268">
        <v>40.618817790598868</v>
      </c>
      <c r="BY268">
        <v>38.799858866861989</v>
      </c>
      <c r="BZ268">
        <v>59.293171072628297</v>
      </c>
      <c r="CA268">
        <v>50.196100862022419</v>
      </c>
      <c r="CB268">
        <v>66.147438273967666</v>
      </c>
      <c r="CC268">
        <v>53.245712680589641</v>
      </c>
      <c r="CD268">
        <v>34.475693205529382</v>
      </c>
      <c r="CE268">
        <v>72.215092733380587</v>
      </c>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row>
    <row r="269">
      <c r="A269" t="s">
        <v>600</v>
      </c>
      <c r="B269">
        <v>2016</v>
      </c>
      <c r="C269" t="s">
        <v>608</v>
      </c>
      <c r="D269">
        <v>17</v>
      </c>
      <c r="E269" t="s">
        <v>13</v>
      </c>
      <c r="F269" t="s">
        <v>51</v>
      </c>
      <c r="G269" t="s">
        <v>198</v>
      </c>
      <c r="H269">
        <v>61.630497061871438</v>
      </c>
      <c r="I269">
        <v>52.831034613649223</v>
      </c>
      <c r="J269">
        <v>45.8042963109475</v>
      </c>
      <c r="K269">
        <v>25.596290961623499</v>
      </c>
      <c r="L269">
        <v>5.3967478739900807</v>
      </c>
      <c r="M269">
        <v>21.237802540091849</v>
      </c>
      <c r="N269">
        <v>9.095662653679387</v>
      </c>
      <c r="O269">
        <v>4.7882012559698639</v>
      </c>
      <c r="P269">
        <v>1.7010961397598019</v>
      </c>
      <c r="Q269">
        <v>1.4582289580014529</v>
      </c>
      <c r="R269">
        <v>66.093357880121516</v>
      </c>
      <c r="S269">
        <v>56.135590251969901</v>
      </c>
      <c r="T269">
        <v>51.104498620886538</v>
      </c>
      <c r="U269">
        <v>49.655503769708289</v>
      </c>
      <c r="V269">
        <v>32.459245051152067</v>
      </c>
      <c r="W269" t="s">
        <v>147</v>
      </c>
      <c r="X269" t="s">
        <v>375</v>
      </c>
      <c r="Y269" t="s">
        <v>149</v>
      </c>
      <c r="Z269" t="s">
        <v>430</v>
      </c>
      <c r="AA269" t="s">
        <v>150</v>
      </c>
      <c r="AB269" t="s">
        <v>151</v>
      </c>
      <c r="AC269" t="s">
        <v>432</v>
      </c>
      <c r="AD269" t="s">
        <v>488</v>
      </c>
      <c r="AE269" t="s">
        <v>433</v>
      </c>
      <c r="AF269" t="s">
        <v>152</v>
      </c>
      <c r="AG269" t="s">
        <v>153</v>
      </c>
      <c r="AH269" t="s">
        <v>435</v>
      </c>
      <c r="AI269" t="s">
        <v>489</v>
      </c>
      <c r="AJ269" t="s">
        <v>154</v>
      </c>
      <c r="AK269" t="s">
        <v>155</v>
      </c>
      <c r="AL269" t="s">
        <v>156</v>
      </c>
      <c r="AM269" t="s">
        <v>157</v>
      </c>
      <c r="AN269" t="s">
        <v>436</v>
      </c>
      <c r="AO269" t="s">
        <v>158</v>
      </c>
      <c r="AP269" t="s">
        <v>159</v>
      </c>
      <c r="AQ269" t="s">
        <v>160</v>
      </c>
      <c r="AR269" t="s">
        <v>437</v>
      </c>
      <c r="AS269" t="s">
        <v>161</v>
      </c>
      <c r="AT269" t="s">
        <v>162</v>
      </c>
      <c r="AU269" t="s">
        <v>163</v>
      </c>
      <c r="AV269" t="s">
        <v>164</v>
      </c>
      <c r="AW269" t="s">
        <v>438</v>
      </c>
      <c r="AX269" t="s">
        <v>165</v>
      </c>
      <c r="AY269" t="s">
        <v>166</v>
      </c>
      <c r="AZ269" t="s">
        <v>167</v>
      </c>
      <c r="BA269" t="s">
        <v>198</v>
      </c>
      <c r="BB269">
        <v>18.85751464974906</v>
      </c>
      <c r="BC269">
        <v>2.0661860826755958</v>
      </c>
      <c r="BD269">
        <v>34.010050624156371</v>
      </c>
      <c r="BE269">
        <v>54.355215756504407</v>
      </c>
      <c r="BF269">
        <v>41.014570360094872</v>
      </c>
      <c r="BG269">
        <v>55.603815469768868</v>
      </c>
      <c r="BH269">
        <v>5.1378420257457851</v>
      </c>
      <c r="BI269">
        <v>1.612454754253877</v>
      </c>
      <c r="BJ269">
        <v>55.122761919468189</v>
      </c>
      <c r="BK269">
        <v>40.222939939512777</v>
      </c>
      <c r="BL269">
        <v>3.8819503197456959</v>
      </c>
      <c r="BM269">
        <v>0</v>
      </c>
      <c r="BN269">
        <v>4.4738167046459871</v>
      </c>
      <c r="BO269">
        <v>49.177301601599957</v>
      </c>
      <c r="BP269">
        <v>42.977348213037061</v>
      </c>
      <c r="BQ269">
        <v>56.328718341768621</v>
      </c>
      <c r="BR269">
        <v>49.146996693212678</v>
      </c>
      <c r="BS269">
        <v>0.61494588740441813</v>
      </c>
      <c r="BT269">
        <v>36.336415119756552</v>
      </c>
      <c r="BU269">
        <v>32.080023477904632</v>
      </c>
      <c r="BV269">
        <v>36.210457346143187</v>
      </c>
      <c r="BW269">
        <v>36.427358093037427</v>
      </c>
      <c r="BX269">
        <v>59.381182209401082</v>
      </c>
      <c r="BY269">
        <v>61.200141133138011</v>
      </c>
      <c r="BZ269">
        <v>40.706828927371689</v>
      </c>
      <c r="CA269">
        <v>49.803899137977602</v>
      </c>
      <c r="CB269">
        <v>33.852561726032363</v>
      </c>
      <c r="CC269">
        <v>46.754287319410388</v>
      </c>
      <c r="CD269">
        <v>65.524306794470533</v>
      </c>
      <c r="CE269">
        <v>27.784907266619431</v>
      </c>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row>
    <row r="270">
      <c r="A270" t="s">
        <v>600</v>
      </c>
      <c r="B270">
        <v>2016</v>
      </c>
      <c r="C270" t="s">
        <v>608</v>
      </c>
      <c r="D270">
        <v>18</v>
      </c>
      <c r="E270" t="s">
        <v>60</v>
      </c>
      <c r="F270" t="s">
        <v>15</v>
      </c>
      <c r="G270" t="s">
        <v>615</v>
      </c>
      <c r="H270">
        <v>24.597145377015831</v>
      </c>
      <c r="I270">
        <v>32.424227485717793</v>
      </c>
      <c r="J270">
        <v>39.690662384791359</v>
      </c>
      <c r="K270">
        <v>62.747341584146341</v>
      </c>
      <c r="L270">
        <v>87.003935820890703</v>
      </c>
      <c r="M270">
        <v>65.578107811508858</v>
      </c>
      <c r="N270">
        <v>78.968302897455246</v>
      </c>
      <c r="O270">
        <v>85.713683284749081</v>
      </c>
      <c r="P270">
        <v>89.63714703324122</v>
      </c>
      <c r="Q270">
        <v>92.466832965903777</v>
      </c>
      <c r="R270">
        <v>19.14147975037509</v>
      </c>
      <c r="S270">
        <v>31.14956352457639</v>
      </c>
      <c r="T270">
        <v>32.21932245551271</v>
      </c>
      <c r="U270">
        <v>36.97440217832937</v>
      </c>
      <c r="V270">
        <v>57.368786348826553</v>
      </c>
      <c r="W270" t="s">
        <v>147</v>
      </c>
      <c r="X270" t="s">
        <v>375</v>
      </c>
      <c r="Y270" t="s">
        <v>149</v>
      </c>
      <c r="Z270" t="s">
        <v>430</v>
      </c>
      <c r="AA270" t="s">
        <v>150</v>
      </c>
      <c r="AB270" t="s">
        <v>151</v>
      </c>
      <c r="AC270" t="s">
        <v>432</v>
      </c>
      <c r="AD270" t="s">
        <v>488</v>
      </c>
      <c r="AE270" t="s">
        <v>433</v>
      </c>
      <c r="AF270" t="s">
        <v>152</v>
      </c>
      <c r="AG270" t="s">
        <v>153</v>
      </c>
      <c r="AH270" t="s">
        <v>435</v>
      </c>
      <c r="AI270" t="s">
        <v>489</v>
      </c>
      <c r="AJ270" t="s">
        <v>154</v>
      </c>
      <c r="AK270" t="s">
        <v>155</v>
      </c>
      <c r="AL270" t="s">
        <v>156</v>
      </c>
      <c r="AM270" t="s">
        <v>157</v>
      </c>
      <c r="AN270" t="s">
        <v>436</v>
      </c>
      <c r="AO270" t="s">
        <v>158</v>
      </c>
      <c r="AP270" t="s">
        <v>159</v>
      </c>
      <c r="AQ270" t="s">
        <v>160</v>
      </c>
      <c r="AR270" t="s">
        <v>437</v>
      </c>
      <c r="AS270" t="s">
        <v>161</v>
      </c>
      <c r="AT270" t="s">
        <v>162</v>
      </c>
      <c r="AU270" t="s">
        <v>163</v>
      </c>
      <c r="AV270" t="s">
        <v>164</v>
      </c>
      <c r="AW270" t="s">
        <v>438</v>
      </c>
      <c r="AX270" t="s">
        <v>165</v>
      </c>
      <c r="AY270" t="s">
        <v>166</v>
      </c>
      <c r="AZ270" t="s">
        <v>167</v>
      </c>
      <c r="BA270" t="s">
        <v>198</v>
      </c>
      <c r="BB270">
        <v>58.287094085903497</v>
      </c>
      <c r="BC270">
        <v>89.922590092659917</v>
      </c>
      <c r="BD270">
        <v>47.782643353038488</v>
      </c>
      <c r="BE270">
        <v>29.567300215084781</v>
      </c>
      <c r="BF270">
        <v>55.364429179885597</v>
      </c>
      <c r="BG270">
        <v>27.847524251866179</v>
      </c>
      <c r="BH270">
        <v>93.180019766982795</v>
      </c>
      <c r="BI270">
        <v>79.868861539440232</v>
      </c>
      <c r="BJ270">
        <v>38.02008419303619</v>
      </c>
      <c r="BK270">
        <v>41.614601304748348</v>
      </c>
      <c r="BL270">
        <v>85.980488955631699</v>
      </c>
      <c r="BM270">
        <v>97.473026637422848</v>
      </c>
      <c r="BN270">
        <v>92.632969798371647</v>
      </c>
      <c r="BO270">
        <v>40.443505432895257</v>
      </c>
      <c r="BP270">
        <v>44.729686015248802</v>
      </c>
      <c r="BQ270">
        <v>32.455718499386087</v>
      </c>
      <c r="BR270">
        <v>42.054839092927978</v>
      </c>
      <c r="BS270">
        <v>94.131976626751708</v>
      </c>
      <c r="BT270">
        <v>56.028300443897251</v>
      </c>
      <c r="BU270">
        <v>48.584582814019832</v>
      </c>
      <c r="BV270">
        <v>49.441318265048743</v>
      </c>
      <c r="BW270">
        <v>60.555899710372842</v>
      </c>
      <c r="BX270">
        <v>33.682600772992551</v>
      </c>
      <c r="BY270">
        <v>27.365219028313849</v>
      </c>
      <c r="BZ270">
        <v>48.842343905827732</v>
      </c>
      <c r="CA270">
        <v>27.286599616466521</v>
      </c>
      <c r="CB270">
        <v>47.521947576912829</v>
      </c>
      <c r="CC270">
        <v>44.290403058030378</v>
      </c>
      <c r="CD270">
        <v>26.428216780180751</v>
      </c>
      <c r="CE270">
        <v>62.140835226210058</v>
      </c>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row>
    <row r="271">
      <c r="A271" t="s">
        <v>600</v>
      </c>
      <c r="B271">
        <v>2016</v>
      </c>
      <c r="C271" t="s">
        <v>608</v>
      </c>
      <c r="D271">
        <v>19</v>
      </c>
      <c r="E271" t="s">
        <v>60</v>
      </c>
      <c r="F271" t="s">
        <v>16</v>
      </c>
      <c r="G271" t="s">
        <v>616</v>
      </c>
      <c r="H271">
        <v>13.772357561112679</v>
      </c>
      <c r="I271">
        <v>14.744737900633011</v>
      </c>
      <c r="J271">
        <v>14.50504130426096</v>
      </c>
      <c r="K271">
        <v>11.656367454229811</v>
      </c>
      <c r="L271">
        <v>7.5993163051192454</v>
      </c>
      <c r="M271">
        <v>13.184089648399301</v>
      </c>
      <c r="N271">
        <v>11.936034448865311</v>
      </c>
      <c r="O271">
        <v>9.4981154592810544</v>
      </c>
      <c r="P271">
        <v>8.6617568269989835</v>
      </c>
      <c r="Q271">
        <v>6.0749380760947957</v>
      </c>
      <c r="R271">
        <v>14.765162369503351</v>
      </c>
      <c r="S271">
        <v>12.714846223453851</v>
      </c>
      <c r="T271">
        <v>16.67617892360056</v>
      </c>
      <c r="U271">
        <v>13.370094051962189</v>
      </c>
      <c r="V271">
        <v>10.17196860002139</v>
      </c>
      <c r="W271" t="s">
        <v>147</v>
      </c>
      <c r="X271" t="s">
        <v>375</v>
      </c>
      <c r="Y271" t="s">
        <v>149</v>
      </c>
      <c r="Z271" t="s">
        <v>430</v>
      </c>
      <c r="AA271" t="s">
        <v>150</v>
      </c>
      <c r="AB271" t="s">
        <v>151</v>
      </c>
      <c r="AC271" t="s">
        <v>432</v>
      </c>
      <c r="AD271" t="s">
        <v>488</v>
      </c>
      <c r="AE271" t="s">
        <v>433</v>
      </c>
      <c r="AF271" t="s">
        <v>152</v>
      </c>
      <c r="AG271" t="s">
        <v>153</v>
      </c>
      <c r="AH271" t="s">
        <v>435</v>
      </c>
      <c r="AI271" t="s">
        <v>489</v>
      </c>
      <c r="AJ271" t="s">
        <v>154</v>
      </c>
      <c r="AK271" t="s">
        <v>155</v>
      </c>
      <c r="AL271" t="s">
        <v>156</v>
      </c>
      <c r="AM271" t="s">
        <v>157</v>
      </c>
      <c r="AN271" t="s">
        <v>436</v>
      </c>
      <c r="AO271" t="s">
        <v>158</v>
      </c>
      <c r="AP271" t="s">
        <v>159</v>
      </c>
      <c r="AQ271" t="s">
        <v>160</v>
      </c>
      <c r="AR271" t="s">
        <v>437</v>
      </c>
      <c r="AS271" t="s">
        <v>161</v>
      </c>
      <c r="AT271" t="s">
        <v>162</v>
      </c>
      <c r="AU271" t="s">
        <v>163</v>
      </c>
      <c r="AV271" t="s">
        <v>164</v>
      </c>
      <c r="AW271" t="s">
        <v>438</v>
      </c>
      <c r="AX271" t="s">
        <v>165</v>
      </c>
      <c r="AY271" t="s">
        <v>166</v>
      </c>
      <c r="AZ271" t="s">
        <v>167</v>
      </c>
      <c r="BA271" t="s">
        <v>198</v>
      </c>
      <c r="BB271">
        <v>22.855391264347329</v>
      </c>
      <c r="BC271">
        <v>8.0112238246645511</v>
      </c>
      <c r="BD271">
        <v>18.20730602280511</v>
      </c>
      <c r="BE271">
        <v>16.0774840284109</v>
      </c>
      <c r="BF271">
        <v>3.6210004600195358</v>
      </c>
      <c r="BG271">
        <v>16.54866027836507</v>
      </c>
      <c r="BH271">
        <v>1.6821382072714031</v>
      </c>
      <c r="BI271">
        <v>18.518683706305939</v>
      </c>
      <c r="BJ271">
        <v>6.8571538874956648</v>
      </c>
      <c r="BK271">
        <v>18.162458755738861</v>
      </c>
      <c r="BL271">
        <v>10.13756072462261</v>
      </c>
      <c r="BM271">
        <v>2.5269733625771429</v>
      </c>
      <c r="BN271">
        <v>2.8932134969823462</v>
      </c>
      <c r="BO271">
        <v>10.3791929655047</v>
      </c>
      <c r="BP271">
        <v>12.292965771714</v>
      </c>
      <c r="BQ271">
        <v>11.21556315884521</v>
      </c>
      <c r="BR271">
        <v>8.798164213859426</v>
      </c>
      <c r="BS271">
        <v>5.2530774858438409</v>
      </c>
      <c r="BT271">
        <v>7.6352844363461969</v>
      </c>
      <c r="BU271">
        <v>19.335393708075689</v>
      </c>
      <c r="BV271">
        <v>14.34822438880807</v>
      </c>
      <c r="BW271">
        <v>3.016742196589671</v>
      </c>
      <c r="BX271">
        <v>6.9362170176063112</v>
      </c>
      <c r="BY271">
        <v>11.43463983854814</v>
      </c>
      <c r="BZ271">
        <v>10.45082716680054</v>
      </c>
      <c r="CA271">
        <v>22.909501245555909</v>
      </c>
      <c r="CB271">
        <v>18.62549069705484</v>
      </c>
      <c r="CC271">
        <v>8.9553096225592999</v>
      </c>
      <c r="CD271">
        <v>8.0474764253486146</v>
      </c>
      <c r="CE271">
        <v>10.07425750717058</v>
      </c>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row>
    <row r="272">
      <c r="A272" t="s">
        <v>600</v>
      </c>
      <c r="B272">
        <v>2016</v>
      </c>
      <c r="C272" t="s">
        <v>608</v>
      </c>
      <c r="D272">
        <v>20</v>
      </c>
      <c r="E272" t="s">
        <v>60</v>
      </c>
      <c r="F272" t="s">
        <v>22</v>
      </c>
      <c r="G272" t="s">
        <v>617</v>
      </c>
      <c r="H272">
        <v>40.202751774510652</v>
      </c>
      <c r="I272">
        <v>35.391890855683911</v>
      </c>
      <c r="J272">
        <v>29.152952525084959</v>
      </c>
      <c r="K272">
        <v>17.229233425941139</v>
      </c>
      <c r="L272">
        <v>3.350346988018396</v>
      </c>
      <c r="M272">
        <v>17.28953479483075</v>
      </c>
      <c r="N272">
        <v>7.3519624843363651</v>
      </c>
      <c r="O272">
        <v>4.0040183862147813</v>
      </c>
      <c r="P272">
        <v>1.434951521989664</v>
      </c>
      <c r="Q272">
        <v>1.03540019147576</v>
      </c>
      <c r="R272">
        <v>41.440822160885318</v>
      </c>
      <c r="S272">
        <v>38.799079607597818</v>
      </c>
      <c r="T272">
        <v>33.791050341593262</v>
      </c>
      <c r="U272">
        <v>30.888920176700179</v>
      </c>
      <c r="V272">
        <v>19.937943280587159</v>
      </c>
      <c r="W272" t="s">
        <v>147</v>
      </c>
      <c r="X272" t="s">
        <v>375</v>
      </c>
      <c r="Y272" t="s">
        <v>149</v>
      </c>
      <c r="Z272" t="s">
        <v>430</v>
      </c>
      <c r="AA272" t="s">
        <v>150</v>
      </c>
      <c r="AB272" t="s">
        <v>151</v>
      </c>
      <c r="AC272" t="s">
        <v>432</v>
      </c>
      <c r="AD272" t="s">
        <v>488</v>
      </c>
      <c r="AE272" t="s">
        <v>433</v>
      </c>
      <c r="AF272" t="s">
        <v>152</v>
      </c>
      <c r="AG272" t="s">
        <v>153</v>
      </c>
      <c r="AH272" t="s">
        <v>435</v>
      </c>
      <c r="AI272" t="s">
        <v>489</v>
      </c>
      <c r="AJ272" t="s">
        <v>154</v>
      </c>
      <c r="AK272" t="s">
        <v>155</v>
      </c>
      <c r="AL272" t="s">
        <v>156</v>
      </c>
      <c r="AM272" t="s">
        <v>157</v>
      </c>
      <c r="AN272" t="s">
        <v>436</v>
      </c>
      <c r="AO272" t="s">
        <v>158</v>
      </c>
      <c r="AP272" t="s">
        <v>159</v>
      </c>
      <c r="AQ272" t="s">
        <v>160</v>
      </c>
      <c r="AR272" t="s">
        <v>437</v>
      </c>
      <c r="AS272" t="s">
        <v>161</v>
      </c>
      <c r="AT272" t="s">
        <v>162</v>
      </c>
      <c r="AU272" t="s">
        <v>163</v>
      </c>
      <c r="AV272" t="s">
        <v>164</v>
      </c>
      <c r="AW272" t="s">
        <v>438</v>
      </c>
      <c r="AX272" t="s">
        <v>165</v>
      </c>
      <c r="AY272" t="s">
        <v>166</v>
      </c>
      <c r="AZ272" t="s">
        <v>167</v>
      </c>
      <c r="BA272" t="s">
        <v>198</v>
      </c>
      <c r="BB272">
        <v>7.4262479038492684</v>
      </c>
      <c r="BC272">
        <v>2.0661860826755958</v>
      </c>
      <c r="BD272">
        <v>33.710089329111419</v>
      </c>
      <c r="BE272">
        <v>46.541827008994993</v>
      </c>
      <c r="BF272">
        <v>26.39653475845088</v>
      </c>
      <c r="BG272">
        <v>30.233895868919181</v>
      </c>
      <c r="BH272">
        <v>5.1378420257457851</v>
      </c>
      <c r="BI272">
        <v>1.612454754253877</v>
      </c>
      <c r="BJ272">
        <v>32.549086464475522</v>
      </c>
      <c r="BK272">
        <v>34.684168443264227</v>
      </c>
      <c r="BL272">
        <v>2.820695687002452</v>
      </c>
      <c r="BM272">
        <v>0</v>
      </c>
      <c r="BN272">
        <v>4.4738167046459871</v>
      </c>
      <c r="BO272">
        <v>34.27921205061233</v>
      </c>
      <c r="BP272">
        <v>20.369488154244632</v>
      </c>
      <c r="BQ272">
        <v>31.544697384823269</v>
      </c>
      <c r="BR272">
        <v>36.663094336345047</v>
      </c>
      <c r="BS272">
        <v>0.48317176867490003</v>
      </c>
      <c r="BT272">
        <v>16.851727336281801</v>
      </c>
      <c r="BU272">
        <v>30.281119159621809</v>
      </c>
      <c r="BV272">
        <v>19.029488688810201</v>
      </c>
      <c r="BW272">
        <v>22.433659162965029</v>
      </c>
      <c r="BX272">
        <v>43.727127189666533</v>
      </c>
      <c r="BY272">
        <v>43.351163715460103</v>
      </c>
      <c r="BZ272">
        <v>19.76253353385318</v>
      </c>
      <c r="CA272">
        <v>30.375724698677612</v>
      </c>
      <c r="CB272">
        <v>17.016750393921999</v>
      </c>
      <c r="CC272">
        <v>35.709527774225243</v>
      </c>
      <c r="CD272">
        <v>43.156209572828629</v>
      </c>
      <c r="CE272">
        <v>13.475448175079499</v>
      </c>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row>
    <row r="273">
      <c r="A273" t="s">
        <v>600</v>
      </c>
      <c r="B273">
        <v>2016</v>
      </c>
      <c r="C273" t="s">
        <v>608</v>
      </c>
      <c r="D273">
        <v>21</v>
      </c>
      <c r="E273" t="s">
        <v>60</v>
      </c>
      <c r="F273" t="s">
        <v>17</v>
      </c>
      <c r="G273" t="s">
        <v>618</v>
      </c>
      <c r="H273">
        <v>21.427745287360821</v>
      </c>
      <c r="I273">
        <v>17.439143757965269</v>
      </c>
      <c r="J273">
        <v>16.651343785862469</v>
      </c>
      <c r="K273">
        <v>8.3670575356823633</v>
      </c>
      <c r="L273">
        <v>2.046400885971682</v>
      </c>
      <c r="M273">
        <v>3.9482677452610888</v>
      </c>
      <c r="N273">
        <v>1.743700169343023</v>
      </c>
      <c r="O273">
        <v>0.784182869755083</v>
      </c>
      <c r="P273">
        <v>0.26614461777013831</v>
      </c>
      <c r="Q273">
        <v>0.4228287665256924</v>
      </c>
      <c r="R273">
        <v>24.65253571923618</v>
      </c>
      <c r="S273">
        <v>17.33651064437209</v>
      </c>
      <c r="T273">
        <v>17.313448279293279</v>
      </c>
      <c r="U273">
        <v>18.766583593008111</v>
      </c>
      <c r="V273">
        <v>12.52130177056487</v>
      </c>
      <c r="W273" t="s">
        <v>147</v>
      </c>
      <c r="X273" t="s">
        <v>375</v>
      </c>
      <c r="Y273" t="s">
        <v>149</v>
      </c>
      <c r="Z273" t="s">
        <v>430</v>
      </c>
      <c r="AA273" t="s">
        <v>150</v>
      </c>
      <c r="AB273" t="s">
        <v>151</v>
      </c>
      <c r="AC273" t="s">
        <v>432</v>
      </c>
      <c r="AD273" t="s">
        <v>488</v>
      </c>
      <c r="AE273" t="s">
        <v>433</v>
      </c>
      <c r="AF273" t="s">
        <v>152</v>
      </c>
      <c r="AG273" t="s">
        <v>153</v>
      </c>
      <c r="AH273" t="s">
        <v>435</v>
      </c>
      <c r="AI273" t="s">
        <v>489</v>
      </c>
      <c r="AJ273" t="s">
        <v>154</v>
      </c>
      <c r="AK273" t="s">
        <v>155</v>
      </c>
      <c r="AL273" t="s">
        <v>156</v>
      </c>
      <c r="AM273" t="s">
        <v>157</v>
      </c>
      <c r="AN273" t="s">
        <v>436</v>
      </c>
      <c r="AO273" t="s">
        <v>158</v>
      </c>
      <c r="AP273" t="s">
        <v>159</v>
      </c>
      <c r="AQ273" t="s">
        <v>160</v>
      </c>
      <c r="AR273" t="s">
        <v>437</v>
      </c>
      <c r="AS273" t="s">
        <v>161</v>
      </c>
      <c r="AT273" t="s">
        <v>162</v>
      </c>
      <c r="AU273" t="s">
        <v>163</v>
      </c>
      <c r="AV273" t="s">
        <v>164</v>
      </c>
      <c r="AW273" t="s">
        <v>438</v>
      </c>
      <c r="AX273" t="s">
        <v>165</v>
      </c>
      <c r="AY273" t="s">
        <v>166</v>
      </c>
      <c r="AZ273" t="s">
        <v>167</v>
      </c>
      <c r="BA273" t="s">
        <v>198</v>
      </c>
      <c r="BB273">
        <v>11.4312667458998</v>
      </c>
      <c r="BC273">
        <v>0</v>
      </c>
      <c r="BD273">
        <v>0.29996129504494667</v>
      </c>
      <c r="BE273">
        <v>7.8133887475094257</v>
      </c>
      <c r="BF273">
        <v>14.618035601643969</v>
      </c>
      <c r="BG273">
        <v>25.36991960084961</v>
      </c>
      <c r="BH273">
        <v>0</v>
      </c>
      <c r="BI273">
        <v>0</v>
      </c>
      <c r="BJ273">
        <v>22.573675454992699</v>
      </c>
      <c r="BK273">
        <v>5.5387714962485646</v>
      </c>
      <c r="BL273">
        <v>1.0612546327432451</v>
      </c>
      <c r="BM273">
        <v>0</v>
      </c>
      <c r="BN273">
        <v>0</v>
      </c>
      <c r="BO273">
        <v>14.898089550987571</v>
      </c>
      <c r="BP273">
        <v>22.607860058792461</v>
      </c>
      <c r="BQ273">
        <v>24.78402095694528</v>
      </c>
      <c r="BR273">
        <v>12.48390235686761</v>
      </c>
      <c r="BS273">
        <v>0.13177411872951819</v>
      </c>
      <c r="BT273">
        <v>19.48468778347473</v>
      </c>
      <c r="BU273">
        <v>1.7989043182828219</v>
      </c>
      <c r="BV273">
        <v>17.18096865733299</v>
      </c>
      <c r="BW273">
        <v>13.99369893007243</v>
      </c>
      <c r="BX273">
        <v>15.654055019734541</v>
      </c>
      <c r="BY273">
        <v>17.84897741767794</v>
      </c>
      <c r="BZ273">
        <v>20.94429539351853</v>
      </c>
      <c r="CA273">
        <v>19.428174439300012</v>
      </c>
      <c r="CB273">
        <v>16.835811332110371</v>
      </c>
      <c r="CC273">
        <v>11.044759545185171</v>
      </c>
      <c r="CD273">
        <v>22.36809722164195</v>
      </c>
      <c r="CE273">
        <v>14.309459091539919</v>
      </c>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row>
    <row r="274">
      <c r="A274" t="s">
        <v>600</v>
      </c>
      <c r="B274">
        <v>2016</v>
      </c>
      <c r="C274" t="s">
        <v>608</v>
      </c>
      <c r="D274">
        <v>22</v>
      </c>
      <c r="E274" t="s">
        <v>54</v>
      </c>
      <c r="F274" t="s">
        <v>49</v>
      </c>
      <c r="G274" t="s">
        <v>198</v>
      </c>
      <c r="H274">
        <v>35.894021309895138</v>
      </c>
      <c r="I274">
        <v>31.259404949551179</v>
      </c>
      <c r="J274">
        <v>26.764190363656098</v>
      </c>
      <c r="K274">
        <v>15.6663795459681</v>
      </c>
      <c r="L274">
        <v>8.0328277668478965</v>
      </c>
      <c r="M274">
        <v>16.739108447438031</v>
      </c>
      <c r="N274">
        <v>13.13032446778891</v>
      </c>
      <c r="O274">
        <v>9.9757756754664761</v>
      </c>
      <c r="P274">
        <v>8.8116514903504228</v>
      </c>
      <c r="Q274">
        <v>6.1648354924589848</v>
      </c>
      <c r="R274">
        <v>43.546519048688047</v>
      </c>
      <c r="S274">
        <v>28.986703107351929</v>
      </c>
      <c r="T274">
        <v>34.105752990037132</v>
      </c>
      <c r="U274">
        <v>26.557210922924291</v>
      </c>
      <c r="V274">
        <v>15.060489933411519</v>
      </c>
      <c r="W274" t="s">
        <v>147</v>
      </c>
      <c r="X274" t="s">
        <v>375</v>
      </c>
      <c r="Y274" t="s">
        <v>149</v>
      </c>
      <c r="Z274" t="s">
        <v>430</v>
      </c>
      <c r="AA274" t="s">
        <v>150</v>
      </c>
      <c r="AB274" t="s">
        <v>151</v>
      </c>
      <c r="AC274" t="s">
        <v>432</v>
      </c>
      <c r="AD274" t="s">
        <v>488</v>
      </c>
      <c r="AE274" t="s">
        <v>433</v>
      </c>
      <c r="AF274" t="s">
        <v>152</v>
      </c>
      <c r="AG274" t="s">
        <v>153</v>
      </c>
      <c r="AH274" t="s">
        <v>435</v>
      </c>
      <c r="AI274" t="s">
        <v>489</v>
      </c>
      <c r="AJ274" t="s">
        <v>154</v>
      </c>
      <c r="AK274" t="s">
        <v>155</v>
      </c>
      <c r="AL274" t="s">
        <v>156</v>
      </c>
      <c r="AM274" t="s">
        <v>157</v>
      </c>
      <c r="AN274" t="s">
        <v>436</v>
      </c>
      <c r="AO274" t="s">
        <v>158</v>
      </c>
      <c r="AP274" t="s">
        <v>159</v>
      </c>
      <c r="AQ274" t="s">
        <v>160</v>
      </c>
      <c r="AR274" t="s">
        <v>437</v>
      </c>
      <c r="AS274" t="s">
        <v>161</v>
      </c>
      <c r="AT274" t="s">
        <v>162</v>
      </c>
      <c r="AU274" t="s">
        <v>163</v>
      </c>
      <c r="AV274" t="s">
        <v>164</v>
      </c>
      <c r="AW274" t="s">
        <v>438</v>
      </c>
      <c r="AX274" t="s">
        <v>165</v>
      </c>
      <c r="AY274" t="s">
        <v>166</v>
      </c>
      <c r="AZ274" t="s">
        <v>167</v>
      </c>
      <c r="BA274" t="s">
        <v>198</v>
      </c>
      <c r="BB274">
        <v>28.166984491160491</v>
      </c>
      <c r="BC274">
        <v>8.1802428642548488</v>
      </c>
      <c r="BD274">
        <v>27.591028929429829</v>
      </c>
      <c r="BE274">
        <v>35.223047484777943</v>
      </c>
      <c r="BF274">
        <v>6.1388049254282926</v>
      </c>
      <c r="BG274">
        <v>37.274960570308451</v>
      </c>
      <c r="BH274">
        <v>1.773244719699439</v>
      </c>
      <c r="BI274">
        <v>18.822182889156501</v>
      </c>
      <c r="BJ274">
        <v>15.27980370625874</v>
      </c>
      <c r="BK274">
        <v>30.383660115369711</v>
      </c>
      <c r="BL274">
        <v>10.54698962197647</v>
      </c>
      <c r="BM274">
        <v>2.5269733625771429</v>
      </c>
      <c r="BN274">
        <v>3.0287125447448511</v>
      </c>
      <c r="BO274">
        <v>20.422357121107648</v>
      </c>
      <c r="BP274">
        <v>21.558039457092669</v>
      </c>
      <c r="BQ274">
        <v>25.681781557540461</v>
      </c>
      <c r="BR274">
        <v>17.301169334644051</v>
      </c>
      <c r="BS274">
        <v>5.2855809485121474</v>
      </c>
      <c r="BT274">
        <v>11.9931738853676</v>
      </c>
      <c r="BU274">
        <v>28.467903992554501</v>
      </c>
      <c r="BV274">
        <v>22.49306671889196</v>
      </c>
      <c r="BW274">
        <v>4.745346592650062</v>
      </c>
      <c r="BX274">
        <v>17.076363604092101</v>
      </c>
      <c r="BY274">
        <v>29.47082843209563</v>
      </c>
      <c r="BZ274">
        <v>17.625684337238951</v>
      </c>
      <c r="CA274">
        <v>45.640001617912269</v>
      </c>
      <c r="CB274">
        <v>28.157538950960259</v>
      </c>
      <c r="CC274">
        <v>16.818836994971608</v>
      </c>
      <c r="CD274">
        <v>23.34246443537187</v>
      </c>
      <c r="CE274">
        <v>13.950349055653669</v>
      </c>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row>
    <row r="275">
      <c r="A275" t="s">
        <v>600</v>
      </c>
      <c r="B275">
        <v>2016</v>
      </c>
      <c r="C275" t="s">
        <v>608</v>
      </c>
      <c r="D275">
        <v>23</v>
      </c>
      <c r="E275" t="s">
        <v>54</v>
      </c>
      <c r="F275" t="s">
        <v>48</v>
      </c>
      <c r="G275" t="s">
        <v>198</v>
      </c>
      <c r="H275">
        <v>64.105978690104948</v>
      </c>
      <c r="I275">
        <v>68.740595050448917</v>
      </c>
      <c r="J275">
        <v>73.235809636343859</v>
      </c>
      <c r="K275">
        <v>84.333620454031674</v>
      </c>
      <c r="L275">
        <v>91.967172233152169</v>
      </c>
      <c r="M275">
        <v>83.260891552562029</v>
      </c>
      <c r="N275">
        <v>86.869675532211005</v>
      </c>
      <c r="O275">
        <v>90.02422432453352</v>
      </c>
      <c r="P275">
        <v>91.188348509649614</v>
      </c>
      <c r="Q275">
        <v>93.835164507541052</v>
      </c>
      <c r="R275">
        <v>56.453480951311967</v>
      </c>
      <c r="S275">
        <v>71.013296892648157</v>
      </c>
      <c r="T275">
        <v>65.894247009962953</v>
      </c>
      <c r="U275">
        <v>73.442789077075759</v>
      </c>
      <c r="V275">
        <v>84.939510066588525</v>
      </c>
      <c r="W275" t="s">
        <v>147</v>
      </c>
      <c r="X275" t="s">
        <v>375</v>
      </c>
      <c r="Y275" t="s">
        <v>149</v>
      </c>
      <c r="Z275" t="s">
        <v>430</v>
      </c>
      <c r="AA275" t="s">
        <v>150</v>
      </c>
      <c r="AB275" t="s">
        <v>151</v>
      </c>
      <c r="AC275" t="s">
        <v>432</v>
      </c>
      <c r="AD275" t="s">
        <v>488</v>
      </c>
      <c r="AE275" t="s">
        <v>433</v>
      </c>
      <c r="AF275" t="s">
        <v>152</v>
      </c>
      <c r="AG275" t="s">
        <v>153</v>
      </c>
      <c r="AH275" t="s">
        <v>435</v>
      </c>
      <c r="AI275" t="s">
        <v>489</v>
      </c>
      <c r="AJ275" t="s">
        <v>154</v>
      </c>
      <c r="AK275" t="s">
        <v>155</v>
      </c>
      <c r="AL275" t="s">
        <v>156</v>
      </c>
      <c r="AM275" t="s">
        <v>157</v>
      </c>
      <c r="AN275" t="s">
        <v>436</v>
      </c>
      <c r="AO275" t="s">
        <v>158</v>
      </c>
      <c r="AP275" t="s">
        <v>159</v>
      </c>
      <c r="AQ275" t="s">
        <v>160</v>
      </c>
      <c r="AR275" t="s">
        <v>437</v>
      </c>
      <c r="AS275" t="s">
        <v>161</v>
      </c>
      <c r="AT275" t="s">
        <v>162</v>
      </c>
      <c r="AU275" t="s">
        <v>163</v>
      </c>
      <c r="AV275" t="s">
        <v>164</v>
      </c>
      <c r="AW275" t="s">
        <v>438</v>
      </c>
      <c r="AX275" t="s">
        <v>165</v>
      </c>
      <c r="AY275" t="s">
        <v>166</v>
      </c>
      <c r="AZ275" t="s">
        <v>167</v>
      </c>
      <c r="BA275" t="s">
        <v>198</v>
      </c>
      <c r="BB275">
        <v>71.83301550883948</v>
      </c>
      <c r="BC275">
        <v>91.81975713574522</v>
      </c>
      <c r="BD275">
        <v>72.408971070570161</v>
      </c>
      <c r="BE275">
        <v>64.776952515222192</v>
      </c>
      <c r="BF275">
        <v>93.861195074571725</v>
      </c>
      <c r="BG275">
        <v>62.725039429691613</v>
      </c>
      <c r="BH275">
        <v>98.226755280300566</v>
      </c>
      <c r="BI275">
        <v>81.177817110843534</v>
      </c>
      <c r="BJ275">
        <v>84.720196293741282</v>
      </c>
      <c r="BK275">
        <v>69.616339884630236</v>
      </c>
      <c r="BL275">
        <v>89.453010378023563</v>
      </c>
      <c r="BM275">
        <v>97.473026637422848</v>
      </c>
      <c r="BN275">
        <v>96.97128745525518</v>
      </c>
      <c r="BO275">
        <v>79.577642878892362</v>
      </c>
      <c r="BP275">
        <v>78.441960542907324</v>
      </c>
      <c r="BQ275">
        <v>74.318218442459425</v>
      </c>
      <c r="BR275">
        <v>82.69883066535597</v>
      </c>
      <c r="BS275">
        <v>94.714419051487809</v>
      </c>
      <c r="BT275">
        <v>88.006826114632375</v>
      </c>
      <c r="BU275">
        <v>71.532096007445617</v>
      </c>
      <c r="BV275">
        <v>77.506933281107976</v>
      </c>
      <c r="BW275">
        <v>95.254653407349949</v>
      </c>
      <c r="BX275">
        <v>82.923636395907891</v>
      </c>
      <c r="BY275">
        <v>70.529171567904385</v>
      </c>
      <c r="BZ275">
        <v>82.374315662761006</v>
      </c>
      <c r="CA275">
        <v>54.359998382087753</v>
      </c>
      <c r="CB275">
        <v>71.84246104903977</v>
      </c>
      <c r="CC275">
        <v>83.181163005028466</v>
      </c>
      <c r="CD275">
        <v>76.657535564628049</v>
      </c>
      <c r="CE275">
        <v>86.049650944346396</v>
      </c>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row>
    <row r="276">
      <c r="A276" t="s">
        <v>600</v>
      </c>
      <c r="B276">
        <v>2016</v>
      </c>
      <c r="C276" t="s">
        <v>608</v>
      </c>
      <c r="D276">
        <v>29</v>
      </c>
      <c r="E276" t="s">
        <v>57</v>
      </c>
      <c r="F276" t="s">
        <v>49</v>
      </c>
      <c r="G276" t="s">
        <v>619</v>
      </c>
      <c r="H276">
        <v>19.297786457324541</v>
      </c>
      <c r="I276">
        <v>22.69305242416624</v>
      </c>
      <c r="J276">
        <v>26.123914855994919</v>
      </c>
      <c r="K276">
        <v>44.820576668035081</v>
      </c>
      <c r="L276">
        <v>67.298969347438515</v>
      </c>
      <c r="M276">
        <v>48.275624441662842</v>
      </c>
      <c r="N276">
        <v>62.915042957236487</v>
      </c>
      <c r="O276">
        <v>63.684065341607052</v>
      </c>
      <c r="P276">
        <v>70.93810184058627</v>
      </c>
      <c r="Q276">
        <v>68.935543024352853</v>
      </c>
      <c r="R276">
        <v>17.113240148425341</v>
      </c>
      <c r="S276">
        <v>20.590376446958199</v>
      </c>
      <c r="T276">
        <v>22.97709182650253</v>
      </c>
      <c r="U276">
        <v>22.58143766126021</v>
      </c>
      <c r="V276">
        <v>40.531323831191173</v>
      </c>
      <c r="W276" t="s">
        <v>147</v>
      </c>
      <c r="X276" t="s">
        <v>375</v>
      </c>
      <c r="Y276" t="s">
        <v>149</v>
      </c>
      <c r="Z276" t="s">
        <v>430</v>
      </c>
      <c r="AA276" t="s">
        <v>150</v>
      </c>
      <c r="AB276" t="s">
        <v>151</v>
      </c>
      <c r="AC276" t="s">
        <v>432</v>
      </c>
      <c r="AD276" t="s">
        <v>488</v>
      </c>
      <c r="AE276" t="s">
        <v>433</v>
      </c>
      <c r="AF276" t="s">
        <v>152</v>
      </c>
      <c r="AG276" t="s">
        <v>153</v>
      </c>
      <c r="AH276" t="s">
        <v>435</v>
      </c>
      <c r="AI276" t="s">
        <v>489</v>
      </c>
      <c r="AJ276" t="s">
        <v>154</v>
      </c>
      <c r="AK276" t="s">
        <v>155</v>
      </c>
      <c r="AL276" t="s">
        <v>156</v>
      </c>
      <c r="AM276" t="s">
        <v>157</v>
      </c>
      <c r="AN276" t="s">
        <v>436</v>
      </c>
      <c r="AO276" t="s">
        <v>158</v>
      </c>
      <c r="AP276" t="s">
        <v>159</v>
      </c>
      <c r="AQ276" t="s">
        <v>160</v>
      </c>
      <c r="AR276" t="s">
        <v>437</v>
      </c>
      <c r="AS276" t="s">
        <v>161</v>
      </c>
      <c r="AT276" t="s">
        <v>162</v>
      </c>
      <c r="AU276" t="s">
        <v>163</v>
      </c>
      <c r="AV276" t="s">
        <v>164</v>
      </c>
      <c r="AW276" t="s">
        <v>438</v>
      </c>
      <c r="AX276" t="s">
        <v>165</v>
      </c>
      <c r="AY276" t="s">
        <v>166</v>
      </c>
      <c r="AZ276" t="s">
        <v>167</v>
      </c>
      <c r="BA276" t="s">
        <v>198</v>
      </c>
      <c r="BB276">
        <v>75.902589221015248</v>
      </c>
      <c r="BC276">
        <v>54.921677962057267</v>
      </c>
      <c r="BD276">
        <v>42.486161837938447</v>
      </c>
      <c r="BE276">
        <v>11.930670490705721</v>
      </c>
      <c r="BF276">
        <v>39.053877124553502</v>
      </c>
      <c r="BG276">
        <v>17.865960854785151</v>
      </c>
      <c r="BH276">
        <v>80.705978751376961</v>
      </c>
      <c r="BI276">
        <v>82.354519479390234</v>
      </c>
      <c r="BJ276">
        <v>17.922458348563339</v>
      </c>
      <c r="BK276">
        <v>19.243219040587871</v>
      </c>
      <c r="BL276">
        <v>92.098867315955857</v>
      </c>
      <c r="BM276">
        <v>92.435019629212036</v>
      </c>
      <c r="BN276">
        <v>85.233824113722605</v>
      </c>
      <c r="BO276">
        <v>30.689762496796568</v>
      </c>
      <c r="BP276">
        <v>51.161168510279097</v>
      </c>
      <c r="BQ276">
        <v>19.375271809351709</v>
      </c>
      <c r="BR276">
        <v>26.732971488351161</v>
      </c>
      <c r="BS276">
        <v>81.916033483955474</v>
      </c>
      <c r="BT276">
        <v>36.811249525735121</v>
      </c>
      <c r="BU276">
        <v>41.718410510397469</v>
      </c>
      <c r="BV276">
        <v>28.527273697694461</v>
      </c>
      <c r="BW276">
        <v>47.382962558134551</v>
      </c>
      <c r="BX276">
        <v>21.5842429070102</v>
      </c>
      <c r="BY276">
        <v>15.234495094439829</v>
      </c>
      <c r="BZ276">
        <v>24.125935249508501</v>
      </c>
      <c r="CA276">
        <v>31.93146936086633</v>
      </c>
      <c r="CB276">
        <v>27.213977794494799</v>
      </c>
      <c r="CC276">
        <v>21.709600876370899</v>
      </c>
      <c r="CD276">
        <v>15.659438031634931</v>
      </c>
      <c r="CE276">
        <v>56.652973705536233</v>
      </c>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row>
    <row r="277">
      <c r="A277" t="s">
        <v>600</v>
      </c>
      <c r="B277">
        <v>2016</v>
      </c>
      <c r="C277" t="s">
        <v>608</v>
      </c>
      <c r="D277">
        <v>30</v>
      </c>
      <c r="E277" t="s">
        <v>57</v>
      </c>
      <c r="F277" t="s">
        <v>48</v>
      </c>
      <c r="G277" t="s">
        <v>198</v>
      </c>
      <c r="H277">
        <v>80.702213542675466</v>
      </c>
      <c r="I277">
        <v>77.306947575833718</v>
      </c>
      <c r="J277">
        <v>73.876085144004932</v>
      </c>
      <c r="K277">
        <v>55.179423331964593</v>
      </c>
      <c r="L277">
        <v>32.701030652561599</v>
      </c>
      <c r="M277">
        <v>51.724375558337101</v>
      </c>
      <c r="N277">
        <v>37.084957042763399</v>
      </c>
      <c r="O277">
        <v>36.315934658392898</v>
      </c>
      <c r="P277">
        <v>29.06189815941374</v>
      </c>
      <c r="Q277">
        <v>31.064456975647079</v>
      </c>
      <c r="R277">
        <v>82.886759851574553</v>
      </c>
      <c r="S277">
        <v>79.409623553041726</v>
      </c>
      <c r="T277">
        <v>77.022908173497385</v>
      </c>
      <c r="U277">
        <v>77.418562338739747</v>
      </c>
      <c r="V277">
        <v>59.468676168808877</v>
      </c>
      <c r="W277" t="s">
        <v>147</v>
      </c>
      <c r="X277" t="s">
        <v>375</v>
      </c>
      <c r="Y277" t="s">
        <v>149</v>
      </c>
      <c r="Z277" t="s">
        <v>430</v>
      </c>
      <c r="AA277" t="s">
        <v>150</v>
      </c>
      <c r="AB277" t="s">
        <v>151</v>
      </c>
      <c r="AC277" t="s">
        <v>432</v>
      </c>
      <c r="AD277" t="s">
        <v>488</v>
      </c>
      <c r="AE277" t="s">
        <v>433</v>
      </c>
      <c r="AF277" t="s">
        <v>152</v>
      </c>
      <c r="AG277" t="s">
        <v>153</v>
      </c>
      <c r="AH277" t="s">
        <v>435</v>
      </c>
      <c r="AI277" t="s">
        <v>489</v>
      </c>
      <c r="AJ277" t="s">
        <v>154</v>
      </c>
      <c r="AK277" t="s">
        <v>155</v>
      </c>
      <c r="AL277" t="s">
        <v>156</v>
      </c>
      <c r="AM277" t="s">
        <v>157</v>
      </c>
      <c r="AN277" t="s">
        <v>436</v>
      </c>
      <c r="AO277" t="s">
        <v>158</v>
      </c>
      <c r="AP277" t="s">
        <v>159</v>
      </c>
      <c r="AQ277" t="s">
        <v>160</v>
      </c>
      <c r="AR277" t="s">
        <v>437</v>
      </c>
      <c r="AS277" t="s">
        <v>161</v>
      </c>
      <c r="AT277" t="s">
        <v>162</v>
      </c>
      <c r="AU277" t="s">
        <v>163</v>
      </c>
      <c r="AV277" t="s">
        <v>164</v>
      </c>
      <c r="AW277" t="s">
        <v>438</v>
      </c>
      <c r="AX277" t="s">
        <v>165</v>
      </c>
      <c r="AY277" t="s">
        <v>166</v>
      </c>
      <c r="AZ277" t="s">
        <v>167</v>
      </c>
      <c r="BA277" t="s">
        <v>198</v>
      </c>
      <c r="BB277">
        <v>24.09741077898466</v>
      </c>
      <c r="BC277">
        <v>45.078322037942911</v>
      </c>
      <c r="BD277">
        <v>57.513838162061589</v>
      </c>
      <c r="BE277">
        <v>88.069329509294349</v>
      </c>
      <c r="BF277">
        <v>60.946122875446477</v>
      </c>
      <c r="BG277">
        <v>82.134039145214828</v>
      </c>
      <c r="BH277">
        <v>19.294021248623</v>
      </c>
      <c r="BI277">
        <v>17.64548052060989</v>
      </c>
      <c r="BJ277">
        <v>82.077541651436619</v>
      </c>
      <c r="BK277">
        <v>80.75678095941214</v>
      </c>
      <c r="BL277">
        <v>7.9011326840441178</v>
      </c>
      <c r="BM277">
        <v>7.5649803707879189</v>
      </c>
      <c r="BN277">
        <v>14.766175886277409</v>
      </c>
      <c r="BO277">
        <v>69.310237503203382</v>
      </c>
      <c r="BP277">
        <v>48.838831489720782</v>
      </c>
      <c r="BQ277">
        <v>80.624728190648227</v>
      </c>
      <c r="BR277">
        <v>73.26702851164886</v>
      </c>
      <c r="BS277">
        <v>18.083966516044409</v>
      </c>
      <c r="BT277">
        <v>63.1887504742649</v>
      </c>
      <c r="BU277">
        <v>58.281589489602617</v>
      </c>
      <c r="BV277">
        <v>71.472726302305546</v>
      </c>
      <c r="BW277">
        <v>52.617037441865399</v>
      </c>
      <c r="BX277">
        <v>78.415757092989665</v>
      </c>
      <c r="BY277">
        <v>84.765504905560192</v>
      </c>
      <c r="BZ277">
        <v>75.874064750491399</v>
      </c>
      <c r="CA277">
        <v>68.068530639133684</v>
      </c>
      <c r="CB277">
        <v>72.786022205505219</v>
      </c>
      <c r="CC277">
        <v>78.290399123629186</v>
      </c>
      <c r="CD277">
        <v>84.340561968365066</v>
      </c>
      <c r="CE277">
        <v>43.347026294463873</v>
      </c>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row>
    <row r="278">
      <c r="A278" t="s">
        <v>600</v>
      </c>
      <c r="B278">
        <v>2016</v>
      </c>
      <c r="C278" t="s">
        <v>608</v>
      </c>
      <c r="D278">
        <v>31</v>
      </c>
      <c r="E278" t="s">
        <v>103</v>
      </c>
      <c r="F278" t="s">
        <v>49</v>
      </c>
      <c r="G278" t="s">
        <v>620</v>
      </c>
      <c r="H278">
        <v>0.43591143280448152</v>
      </c>
      <c r="I278">
        <v>0.56120964510290172</v>
      </c>
      <c r="J278">
        <v>2.9527814258151679</v>
      </c>
      <c r="K278">
        <v>9.973740728417626</v>
      </c>
      <c r="L278">
        <v>41.223839000951273</v>
      </c>
      <c r="M278">
        <v>6.4121065058146316</v>
      </c>
      <c r="N278">
        <v>12.08465579700807</v>
      </c>
      <c r="O278">
        <v>29.658771685393649</v>
      </c>
      <c r="P278">
        <v>39.805940750754338</v>
      </c>
      <c r="Q278">
        <v>51.614446335334677</v>
      </c>
      <c r="R278">
        <v>0.30052932767977181</v>
      </c>
      <c r="S278">
        <v>0.19399332510531939</v>
      </c>
      <c r="T278">
        <v>1.241086208330096</v>
      </c>
      <c r="U278">
        <v>2.6384874862171261</v>
      </c>
      <c r="V278">
        <v>15.337076954600951</v>
      </c>
      <c r="W278" t="s">
        <v>147</v>
      </c>
      <c r="X278" t="s">
        <v>375</v>
      </c>
      <c r="Y278" t="s">
        <v>149</v>
      </c>
      <c r="Z278" t="s">
        <v>430</v>
      </c>
      <c r="AA278" t="s">
        <v>150</v>
      </c>
      <c r="AB278" t="s">
        <v>151</v>
      </c>
      <c r="AC278" t="s">
        <v>432</v>
      </c>
      <c r="AD278" t="s">
        <v>488</v>
      </c>
      <c r="AE278" t="s">
        <v>433</v>
      </c>
      <c r="AF278" t="s">
        <v>152</v>
      </c>
      <c r="AG278" t="s">
        <v>153</v>
      </c>
      <c r="AH278" t="s">
        <v>435</v>
      </c>
      <c r="AI278" t="s">
        <v>489</v>
      </c>
      <c r="AJ278" t="s">
        <v>154</v>
      </c>
      <c r="AK278" t="s">
        <v>155</v>
      </c>
      <c r="AL278" t="s">
        <v>156</v>
      </c>
      <c r="AM278" t="s">
        <v>157</v>
      </c>
      <c r="AN278" t="s">
        <v>436</v>
      </c>
      <c r="AO278" t="s">
        <v>158</v>
      </c>
      <c r="AP278" t="s">
        <v>159</v>
      </c>
      <c r="AQ278" t="s">
        <v>160</v>
      </c>
      <c r="AR278" t="s">
        <v>437</v>
      </c>
      <c r="AS278" t="s">
        <v>161</v>
      </c>
      <c r="AT278" t="s">
        <v>162</v>
      </c>
      <c r="AU278" t="s">
        <v>163</v>
      </c>
      <c r="AV278" t="s">
        <v>164</v>
      </c>
      <c r="AW278" t="s">
        <v>438</v>
      </c>
      <c r="AX278" t="s">
        <v>165</v>
      </c>
      <c r="AY278" t="s">
        <v>166</v>
      </c>
      <c r="AZ278" t="s">
        <v>167</v>
      </c>
      <c r="BA278" t="s">
        <v>198</v>
      </c>
      <c r="BB278">
        <v>19.430956802511272</v>
      </c>
      <c r="BC278">
        <v>18.482517446868069</v>
      </c>
      <c r="BD278">
        <v>3.642944349097363</v>
      </c>
      <c r="BE278">
        <v>0</v>
      </c>
      <c r="BF278">
        <v>18.574730459842669</v>
      </c>
      <c r="BG278">
        <v>1.950700448792728</v>
      </c>
      <c r="BH278">
        <v>34.813418255715803</v>
      </c>
      <c r="BI278">
        <v>16.306588997158642</v>
      </c>
      <c r="BJ278">
        <v>1.926309770780412</v>
      </c>
      <c r="BK278">
        <v>4.1510744597267228</v>
      </c>
      <c r="BL278">
        <v>39.0750455618453</v>
      </c>
      <c r="BM278">
        <v>40.054733610990908</v>
      </c>
      <c r="BN278">
        <v>26.583007018940851</v>
      </c>
      <c r="BO278">
        <v>4.0792545699858662</v>
      </c>
      <c r="BP278">
        <v>6.3281806361513926</v>
      </c>
      <c r="BQ278">
        <v>3.433317994449808</v>
      </c>
      <c r="BR278">
        <v>10.28737466621026</v>
      </c>
      <c r="BS278">
        <v>50.552399689396189</v>
      </c>
      <c r="BT278">
        <v>14.47295347439943</v>
      </c>
      <c r="BU278">
        <v>4.871975469544199</v>
      </c>
      <c r="BV278">
        <v>10.59285497284394</v>
      </c>
      <c r="BW278">
        <v>13.334279340833691</v>
      </c>
      <c r="BX278">
        <v>7.2452416636236263</v>
      </c>
      <c r="BY278">
        <v>2.7415767185220141</v>
      </c>
      <c r="BZ278">
        <v>9.7652241942413482</v>
      </c>
      <c r="CA278">
        <v>13.97919331768585</v>
      </c>
      <c r="CB278">
        <v>1.019563636226702</v>
      </c>
      <c r="CC278">
        <v>4.8750224831599152</v>
      </c>
      <c r="CD278">
        <v>5.623157083994168</v>
      </c>
      <c r="CE278">
        <v>29.319114997437509</v>
      </c>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row>
    <row r="279">
      <c r="A279" t="s">
        <v>600</v>
      </c>
      <c r="B279">
        <v>2016</v>
      </c>
      <c r="C279" t="s">
        <v>608</v>
      </c>
      <c r="D279">
        <v>32</v>
      </c>
      <c r="E279" t="s">
        <v>103</v>
      </c>
      <c r="F279" t="s">
        <v>48</v>
      </c>
      <c r="G279" t="s">
        <v>198</v>
      </c>
      <c r="H279">
        <v>99.564088567195512</v>
      </c>
      <c r="I279">
        <v>99.438790354897094</v>
      </c>
      <c r="J279">
        <v>97.047218574184768</v>
      </c>
      <c r="K279">
        <v>90.026259271582248</v>
      </c>
      <c r="L279">
        <v>58.776160999048933</v>
      </c>
      <c r="M279">
        <v>93.587893494185309</v>
      </c>
      <c r="N279">
        <v>87.91534420299196</v>
      </c>
      <c r="O279">
        <v>70.341228314606269</v>
      </c>
      <c r="P279">
        <v>60.194059249245612</v>
      </c>
      <c r="Q279">
        <v>48.385553664665309</v>
      </c>
      <c r="R279">
        <v>99.699470672320217</v>
      </c>
      <c r="S279">
        <v>99.806006674894704</v>
      </c>
      <c r="T279">
        <v>98.758913791669883</v>
      </c>
      <c r="U279">
        <v>97.361512513782884</v>
      </c>
      <c r="V279">
        <v>84.662923045399026</v>
      </c>
      <c r="W279" t="s">
        <v>147</v>
      </c>
      <c r="X279" t="s">
        <v>375</v>
      </c>
      <c r="Y279" t="s">
        <v>149</v>
      </c>
      <c r="Z279" t="s">
        <v>430</v>
      </c>
      <c r="AA279" t="s">
        <v>150</v>
      </c>
      <c r="AB279" t="s">
        <v>151</v>
      </c>
      <c r="AC279" t="s">
        <v>432</v>
      </c>
      <c r="AD279" t="s">
        <v>488</v>
      </c>
      <c r="AE279" t="s">
        <v>433</v>
      </c>
      <c r="AF279" t="s">
        <v>152</v>
      </c>
      <c r="AG279" t="s">
        <v>153</v>
      </c>
      <c r="AH279" t="s">
        <v>435</v>
      </c>
      <c r="AI279" t="s">
        <v>489</v>
      </c>
      <c r="AJ279" t="s">
        <v>154</v>
      </c>
      <c r="AK279" t="s">
        <v>155</v>
      </c>
      <c r="AL279" t="s">
        <v>156</v>
      </c>
      <c r="AM279" t="s">
        <v>157</v>
      </c>
      <c r="AN279" t="s">
        <v>436</v>
      </c>
      <c r="AO279" t="s">
        <v>158</v>
      </c>
      <c r="AP279" t="s">
        <v>159</v>
      </c>
      <c r="AQ279" t="s">
        <v>160</v>
      </c>
      <c r="AR279" t="s">
        <v>437</v>
      </c>
      <c r="AS279" t="s">
        <v>161</v>
      </c>
      <c r="AT279" t="s">
        <v>162</v>
      </c>
      <c r="AU279" t="s">
        <v>163</v>
      </c>
      <c r="AV279" t="s">
        <v>164</v>
      </c>
      <c r="AW279" t="s">
        <v>438</v>
      </c>
      <c r="AX279" t="s">
        <v>165</v>
      </c>
      <c r="AY279" t="s">
        <v>166</v>
      </c>
      <c r="AZ279" t="s">
        <v>167</v>
      </c>
      <c r="BA279" t="s">
        <v>198</v>
      </c>
      <c r="BB279">
        <v>80.569043197488639</v>
      </c>
      <c r="BC279">
        <v>81.517482553131956</v>
      </c>
      <c r="BD279">
        <v>96.357055650902652</v>
      </c>
      <c r="BE279">
        <v>100</v>
      </c>
      <c r="BF279">
        <v>81.425269540157288</v>
      </c>
      <c r="BG279">
        <v>98.049299551207284</v>
      </c>
      <c r="BH279">
        <v>65.186581744284126</v>
      </c>
      <c r="BI279">
        <v>83.693411002841444</v>
      </c>
      <c r="BJ279">
        <v>98.073690229219594</v>
      </c>
      <c r="BK279">
        <v>95.848925540273299</v>
      </c>
      <c r="BL279">
        <v>60.924954438154657</v>
      </c>
      <c r="BM279">
        <v>59.945266389008992</v>
      </c>
      <c r="BN279">
        <v>73.416992981059252</v>
      </c>
      <c r="BO279">
        <v>95.920745430014122</v>
      </c>
      <c r="BP279">
        <v>93.671819363848599</v>
      </c>
      <c r="BQ279">
        <v>96.566682005550163</v>
      </c>
      <c r="BR279">
        <v>89.712625333789731</v>
      </c>
      <c r="BS279">
        <v>49.447600310603683</v>
      </c>
      <c r="BT279">
        <v>85.527046525600568</v>
      </c>
      <c r="BU279">
        <v>95.128024530455818</v>
      </c>
      <c r="BV279">
        <v>89.407145027156048</v>
      </c>
      <c r="BW279">
        <v>86.665720659166283</v>
      </c>
      <c r="BX279">
        <v>92.754758336376426</v>
      </c>
      <c r="BY279">
        <v>97.258423281477988</v>
      </c>
      <c r="BZ279">
        <v>90.234775805758602</v>
      </c>
      <c r="CA279">
        <v>86.020806682314159</v>
      </c>
      <c r="CB279">
        <v>98.980436363773322</v>
      </c>
      <c r="CC279">
        <v>95.12497751684009</v>
      </c>
      <c r="CD279">
        <v>94.376842916005828</v>
      </c>
      <c r="CE279">
        <v>70.680885002562547</v>
      </c>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row>
    <row r="280">
      <c r="A280" t="s">
        <v>600</v>
      </c>
      <c r="B280">
        <v>2016</v>
      </c>
      <c r="C280" t="s">
        <v>608</v>
      </c>
      <c r="D280">
        <v>35</v>
      </c>
      <c r="E280" t="s">
        <v>55</v>
      </c>
      <c r="F280" t="s">
        <v>49</v>
      </c>
      <c r="G280" t="s">
        <v>198</v>
      </c>
      <c r="H280">
        <v>5.2836478397580704</v>
      </c>
      <c r="I280">
        <v>8.5042255499055504</v>
      </c>
      <c r="J280">
        <v>13.08034971338485</v>
      </c>
      <c r="K280">
        <v>34.087021775844192</v>
      </c>
      <c r="L280">
        <v>69.514484123633039</v>
      </c>
      <c r="M280">
        <v>32.580366222896117</v>
      </c>
      <c r="N280">
        <v>53.218130025246502</v>
      </c>
      <c r="O280">
        <v>61.536385066256862</v>
      </c>
      <c r="P280">
        <v>71.558734525824946</v>
      </c>
      <c r="Q280">
        <v>80.912886823314963</v>
      </c>
      <c r="R280">
        <v>3.7370502347024628</v>
      </c>
      <c r="S280">
        <v>6.5751942689760883</v>
      </c>
      <c r="T280">
        <v>7.7539424041641656</v>
      </c>
      <c r="U280">
        <v>11.25498468731438</v>
      </c>
      <c r="V280">
        <v>30.09755635792672</v>
      </c>
      <c r="W280" t="s">
        <v>147</v>
      </c>
      <c r="X280" t="s">
        <v>375</v>
      </c>
      <c r="Y280" t="s">
        <v>149</v>
      </c>
      <c r="Z280" t="s">
        <v>430</v>
      </c>
      <c r="AA280" t="s">
        <v>150</v>
      </c>
      <c r="AB280" t="s">
        <v>151</v>
      </c>
      <c r="AC280" t="s">
        <v>432</v>
      </c>
      <c r="AD280" t="s">
        <v>488</v>
      </c>
      <c r="AE280" t="s">
        <v>433</v>
      </c>
      <c r="AF280" t="s">
        <v>152</v>
      </c>
      <c r="AG280" t="s">
        <v>153</v>
      </c>
      <c r="AH280" t="s">
        <v>435</v>
      </c>
      <c r="AI280" t="s">
        <v>489</v>
      </c>
      <c r="AJ280" t="s">
        <v>154</v>
      </c>
      <c r="AK280" t="s">
        <v>155</v>
      </c>
      <c r="AL280" t="s">
        <v>156</v>
      </c>
      <c r="AM280" t="s">
        <v>157</v>
      </c>
      <c r="AN280" t="s">
        <v>436</v>
      </c>
      <c r="AO280" t="s">
        <v>158</v>
      </c>
      <c r="AP280" t="s">
        <v>159</v>
      </c>
      <c r="AQ280" t="s">
        <v>160</v>
      </c>
      <c r="AR280" t="s">
        <v>437</v>
      </c>
      <c r="AS280" t="s">
        <v>161</v>
      </c>
      <c r="AT280" t="s">
        <v>162</v>
      </c>
      <c r="AU280" t="s">
        <v>163</v>
      </c>
      <c r="AV280" t="s">
        <v>164</v>
      </c>
      <c r="AW280" t="s">
        <v>438</v>
      </c>
      <c r="AX280" t="s">
        <v>165</v>
      </c>
      <c r="AY280" t="s">
        <v>166</v>
      </c>
      <c r="AZ280" t="s">
        <v>167</v>
      </c>
      <c r="BA280" t="s">
        <v>198</v>
      </c>
      <c r="BB280">
        <v>37.662989158977531</v>
      </c>
      <c r="BC280">
        <v>60.928262040036977</v>
      </c>
      <c r="BD280">
        <v>16.424005457362281</v>
      </c>
      <c r="BE280">
        <v>7.4269163729355157</v>
      </c>
      <c r="BF280">
        <v>35.391922947814507</v>
      </c>
      <c r="BG280">
        <v>10.43697531630632</v>
      </c>
      <c r="BH280">
        <v>48.273786087620017</v>
      </c>
      <c r="BI280">
        <v>30.4768992275031</v>
      </c>
      <c r="BJ280">
        <v>10.05259462976284</v>
      </c>
      <c r="BK280">
        <v>16.32760240634066</v>
      </c>
      <c r="BL280">
        <v>75.775349690195426</v>
      </c>
      <c r="BM280">
        <v>56.756430539447521</v>
      </c>
      <c r="BN280">
        <v>43.988211436723887</v>
      </c>
      <c r="BO280">
        <v>18.450324905525331</v>
      </c>
      <c r="BP280">
        <v>16.74190084385031</v>
      </c>
      <c r="BQ280">
        <v>16.211966691558398</v>
      </c>
      <c r="BR280">
        <v>19.423219712028601</v>
      </c>
      <c r="BS280">
        <v>73.926344918619833</v>
      </c>
      <c r="BT280">
        <v>25.891068723599041</v>
      </c>
      <c r="BU280">
        <v>24.780779312817909</v>
      </c>
      <c r="BV280">
        <v>24.42959269498623</v>
      </c>
      <c r="BW280">
        <v>27.52735363042601</v>
      </c>
      <c r="BX280">
        <v>24.433190885178661</v>
      </c>
      <c r="BY280">
        <v>8.7452951440327205</v>
      </c>
      <c r="BZ280">
        <v>24.233420651088721</v>
      </c>
      <c r="CA280">
        <v>21.36385217918016</v>
      </c>
      <c r="CB280">
        <v>5.9953259454198031</v>
      </c>
      <c r="CC280">
        <v>8.1771834263009744</v>
      </c>
      <c r="CD280">
        <v>16.089039867715851</v>
      </c>
      <c r="CE280">
        <v>46.125426115361947</v>
      </c>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row>
    <row r="281">
      <c r="A281" t="s">
        <v>600</v>
      </c>
      <c r="B281">
        <v>2016</v>
      </c>
      <c r="C281" t="s">
        <v>608</v>
      </c>
      <c r="D281">
        <v>36</v>
      </c>
      <c r="E281" t="s">
        <v>55</v>
      </c>
      <c r="F281" t="s">
        <v>48</v>
      </c>
      <c r="G281" t="s">
        <v>198</v>
      </c>
      <c r="H281">
        <v>94.716352160241897</v>
      </c>
      <c r="I281">
        <v>91.49577445009443</v>
      </c>
      <c r="J281">
        <v>86.919650286615081</v>
      </c>
      <c r="K281">
        <v>65.912978224155523</v>
      </c>
      <c r="L281">
        <v>30.48551587636689</v>
      </c>
      <c r="M281">
        <v>67.419633777103826</v>
      </c>
      <c r="N281">
        <v>46.781869974753398</v>
      </c>
      <c r="O281">
        <v>38.463614933743138</v>
      </c>
      <c r="P281">
        <v>28.441265474175051</v>
      </c>
      <c r="Q281">
        <v>19.08711317668503</v>
      </c>
      <c r="R281">
        <v>96.262949765297478</v>
      </c>
      <c r="S281">
        <v>93.424805731023824</v>
      </c>
      <c r="T281">
        <v>92.246057595835779</v>
      </c>
      <c r="U281">
        <v>88.745015312685439</v>
      </c>
      <c r="V281">
        <v>69.902443642073351</v>
      </c>
      <c r="W281" t="s">
        <v>147</v>
      </c>
      <c r="X281" t="s">
        <v>375</v>
      </c>
      <c r="Y281" t="s">
        <v>149</v>
      </c>
      <c r="Z281" t="s">
        <v>430</v>
      </c>
      <c r="AA281" t="s">
        <v>150</v>
      </c>
      <c r="AB281" t="s">
        <v>151</v>
      </c>
      <c r="AC281" t="s">
        <v>432</v>
      </c>
      <c r="AD281" t="s">
        <v>488</v>
      </c>
      <c r="AE281" t="s">
        <v>433</v>
      </c>
      <c r="AF281" t="s">
        <v>152</v>
      </c>
      <c r="AG281" t="s">
        <v>153</v>
      </c>
      <c r="AH281" t="s">
        <v>435</v>
      </c>
      <c r="AI281" t="s">
        <v>489</v>
      </c>
      <c r="AJ281" t="s">
        <v>154</v>
      </c>
      <c r="AK281" t="s">
        <v>155</v>
      </c>
      <c r="AL281" t="s">
        <v>156</v>
      </c>
      <c r="AM281" t="s">
        <v>157</v>
      </c>
      <c r="AN281" t="s">
        <v>436</v>
      </c>
      <c r="AO281" t="s">
        <v>158</v>
      </c>
      <c r="AP281" t="s">
        <v>159</v>
      </c>
      <c r="AQ281" t="s">
        <v>160</v>
      </c>
      <c r="AR281" t="s">
        <v>437</v>
      </c>
      <c r="AS281" t="s">
        <v>161</v>
      </c>
      <c r="AT281" t="s">
        <v>162</v>
      </c>
      <c r="AU281" t="s">
        <v>163</v>
      </c>
      <c r="AV281" t="s">
        <v>164</v>
      </c>
      <c r="AW281" t="s">
        <v>438</v>
      </c>
      <c r="AX281" t="s">
        <v>165</v>
      </c>
      <c r="AY281" t="s">
        <v>166</v>
      </c>
      <c r="AZ281" t="s">
        <v>167</v>
      </c>
      <c r="BA281" t="s">
        <v>198</v>
      </c>
      <c r="BB281">
        <v>62.337010841022391</v>
      </c>
      <c r="BC281">
        <v>39.071737959963237</v>
      </c>
      <c r="BD281">
        <v>83.575994542637815</v>
      </c>
      <c r="BE281">
        <v>92.573083627064506</v>
      </c>
      <c r="BF281">
        <v>64.608077052185465</v>
      </c>
      <c r="BG281">
        <v>89.563024683693726</v>
      </c>
      <c r="BH281">
        <v>51.72621391237989</v>
      </c>
      <c r="BI281">
        <v>69.52310077249696</v>
      </c>
      <c r="BJ281">
        <v>89.947405370237107</v>
      </c>
      <c r="BK281">
        <v>83.672397593659412</v>
      </c>
      <c r="BL281">
        <v>24.224650309804581</v>
      </c>
      <c r="BM281">
        <v>43.243569460552443</v>
      </c>
      <c r="BN281">
        <v>56.011788563276163</v>
      </c>
      <c r="BO281">
        <v>81.549675094474708</v>
      </c>
      <c r="BP281">
        <v>83.258099156149669</v>
      </c>
      <c r="BQ281">
        <v>83.788033308441499</v>
      </c>
      <c r="BR281">
        <v>80.57678028797136</v>
      </c>
      <c r="BS281">
        <v>26.07365508138006</v>
      </c>
      <c r="BT281">
        <v>74.108931276400909</v>
      </c>
      <c r="BU281">
        <v>75.219220687182158</v>
      </c>
      <c r="BV281">
        <v>75.570407305013802</v>
      </c>
      <c r="BW281">
        <v>72.472646369573866</v>
      </c>
      <c r="BX281">
        <v>75.566809114821197</v>
      </c>
      <c r="BY281">
        <v>91.254704855967319</v>
      </c>
      <c r="BZ281">
        <v>75.766579348911193</v>
      </c>
      <c r="CA281">
        <v>78.636147820819886</v>
      </c>
      <c r="CB281">
        <v>94.004674054580221</v>
      </c>
      <c r="CC281">
        <v>91.822816573699058</v>
      </c>
      <c r="CD281">
        <v>83.910960132284117</v>
      </c>
      <c r="CE281">
        <v>53.874573884638131</v>
      </c>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row>
    <row r="282">
      <c r="A282" t="s">
        <v>600</v>
      </c>
      <c r="B282">
        <v>2016</v>
      </c>
      <c r="C282" t="s">
        <v>608</v>
      </c>
      <c r="D282">
        <v>37</v>
      </c>
      <c r="E282" t="s">
        <v>168</v>
      </c>
      <c r="F282" t="s">
        <v>49</v>
      </c>
      <c r="G282" t="s">
        <v>627</v>
      </c>
      <c r="H282">
        <v>10.93667456895974</v>
      </c>
      <c r="I282">
        <v>14.07793874638423</v>
      </c>
      <c r="J282">
        <v>21.951503244014251</v>
      </c>
      <c r="K282">
        <v>43.605248470087673</v>
      </c>
      <c r="L282">
        <v>72.940689688172696</v>
      </c>
      <c r="M282">
        <v>40.35866360766763</v>
      </c>
      <c r="N282">
        <v>57.260880790263592</v>
      </c>
      <c r="O282">
        <v>64.090439870531924</v>
      </c>
      <c r="P282">
        <v>72.193513931781013</v>
      </c>
      <c r="Q282">
        <v>81.886268938425005</v>
      </c>
      <c r="R282">
        <v>7.3994803905323163</v>
      </c>
      <c r="S282">
        <v>11.18482642701481</v>
      </c>
      <c r="T282">
        <v>12.979743674473649</v>
      </c>
      <c r="U282">
        <v>19.21398690161428</v>
      </c>
      <c r="V282">
        <v>42.101971482392777</v>
      </c>
      <c r="W282" t="s">
        <v>147</v>
      </c>
      <c r="X282" t="s">
        <v>375</v>
      </c>
      <c r="Y282" t="s">
        <v>149</v>
      </c>
      <c r="Z282" t="s">
        <v>430</v>
      </c>
      <c r="AA282" t="s">
        <v>150</v>
      </c>
      <c r="AB282" t="s">
        <v>151</v>
      </c>
      <c r="AC282" t="s">
        <v>432</v>
      </c>
      <c r="AD282" t="s">
        <v>488</v>
      </c>
      <c r="AE282" t="s">
        <v>433</v>
      </c>
      <c r="AF282" t="s">
        <v>152</v>
      </c>
      <c r="AG282" t="s">
        <v>153</v>
      </c>
      <c r="AH282" t="s">
        <v>435</v>
      </c>
      <c r="AI282" t="s">
        <v>489</v>
      </c>
      <c r="AJ282" t="s">
        <v>154</v>
      </c>
      <c r="AK282" t="s">
        <v>155</v>
      </c>
      <c r="AL282" t="s">
        <v>156</v>
      </c>
      <c r="AM282" t="s">
        <v>157</v>
      </c>
      <c r="AN282" t="s">
        <v>436</v>
      </c>
      <c r="AO282" t="s">
        <v>158</v>
      </c>
      <c r="AP282" t="s">
        <v>159</v>
      </c>
      <c r="AQ282" t="s">
        <v>160</v>
      </c>
      <c r="AR282" t="s">
        <v>437</v>
      </c>
      <c r="AS282" t="s">
        <v>161</v>
      </c>
      <c r="AT282" t="s">
        <v>162</v>
      </c>
      <c r="AU282" t="s">
        <v>163</v>
      </c>
      <c r="AV282" t="s">
        <v>164</v>
      </c>
      <c r="AW282" t="s">
        <v>438</v>
      </c>
      <c r="AX282" t="s">
        <v>165</v>
      </c>
      <c r="AY282" t="s">
        <v>166</v>
      </c>
      <c r="AZ282" t="s">
        <v>167</v>
      </c>
      <c r="BA282" t="s">
        <v>198</v>
      </c>
      <c r="BB282">
        <v>46.415868328910001</v>
      </c>
      <c r="BC282">
        <v>61.83634759376141</v>
      </c>
      <c r="BD282">
        <v>24.88864685108317</v>
      </c>
      <c r="BE282">
        <v>13.803790545283769</v>
      </c>
      <c r="BF282">
        <v>56.942195697733389</v>
      </c>
      <c r="BG282">
        <v>19.422907684120769</v>
      </c>
      <c r="BH282">
        <v>50.888349072473822</v>
      </c>
      <c r="BI282">
        <v>30.976379328684182</v>
      </c>
      <c r="BJ282">
        <v>15.40890746588393</v>
      </c>
      <c r="BK282">
        <v>22.448172140772432</v>
      </c>
      <c r="BL282">
        <v>77.398596078178457</v>
      </c>
      <c r="BM282">
        <v>56.756430539447521</v>
      </c>
      <c r="BN282">
        <v>44.08394383944421</v>
      </c>
      <c r="BO282">
        <v>35.530348940504133</v>
      </c>
      <c r="BP282">
        <v>27.519165927015901</v>
      </c>
      <c r="BQ282">
        <v>36.363588892819827</v>
      </c>
      <c r="BR282">
        <v>35.625436014150168</v>
      </c>
      <c r="BS282">
        <v>74.383764821284885</v>
      </c>
      <c r="BT282">
        <v>39.853204540941199</v>
      </c>
      <c r="BU282">
        <v>33.65276625131262</v>
      </c>
      <c r="BV282">
        <v>37.079530177954929</v>
      </c>
      <c r="BW282">
        <v>42.477265377080151</v>
      </c>
      <c r="BX282">
        <v>56.391567426122293</v>
      </c>
      <c r="BY282">
        <v>21.208479975962639</v>
      </c>
      <c r="BZ282">
        <v>34.754852757829092</v>
      </c>
      <c r="CA282">
        <v>34.178484168021768</v>
      </c>
      <c r="CB282">
        <v>9.0635799387854235</v>
      </c>
      <c r="CC282">
        <v>14.837269044905129</v>
      </c>
      <c r="CD282">
        <v>35.762400984820182</v>
      </c>
      <c r="CE282">
        <v>63.075239188868238</v>
      </c>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row>
    <row r="283">
      <c r="A283" t="s">
        <v>600</v>
      </c>
      <c r="B283">
        <v>2016</v>
      </c>
      <c r="C283" t="s">
        <v>608</v>
      </c>
      <c r="D283">
        <v>38</v>
      </c>
      <c r="E283" t="s">
        <v>168</v>
      </c>
      <c r="F283" t="s">
        <v>48</v>
      </c>
      <c r="G283" t="s">
        <v>198</v>
      </c>
      <c r="H283">
        <v>89.063325431040269</v>
      </c>
      <c r="I283">
        <v>85.922061253615809</v>
      </c>
      <c r="J283">
        <v>78.048496755985752</v>
      </c>
      <c r="K283">
        <v>56.394751529912263</v>
      </c>
      <c r="L283">
        <v>27.059310311827399</v>
      </c>
      <c r="M283">
        <v>59.64133639233242</v>
      </c>
      <c r="N283">
        <v>42.739119209736288</v>
      </c>
      <c r="O283">
        <v>35.909560129468069</v>
      </c>
      <c r="P283">
        <v>27.806486068219002</v>
      </c>
      <c r="Q283">
        <v>18.113731061574981</v>
      </c>
      <c r="R283">
        <v>92.60051960946771</v>
      </c>
      <c r="S283">
        <v>88.815173572985231</v>
      </c>
      <c r="T283">
        <v>87.020256325526361</v>
      </c>
      <c r="U283">
        <v>80.786013098385794</v>
      </c>
      <c r="V283">
        <v>57.898028517607401</v>
      </c>
      <c r="W283" t="s">
        <v>147</v>
      </c>
      <c r="X283" t="s">
        <v>375</v>
      </c>
      <c r="Y283" t="s">
        <v>149</v>
      </c>
      <c r="Z283" t="s">
        <v>430</v>
      </c>
      <c r="AA283" t="s">
        <v>150</v>
      </c>
      <c r="AB283" t="s">
        <v>151</v>
      </c>
      <c r="AC283" t="s">
        <v>432</v>
      </c>
      <c r="AD283" t="s">
        <v>488</v>
      </c>
      <c r="AE283" t="s">
        <v>433</v>
      </c>
      <c r="AF283" t="s">
        <v>152</v>
      </c>
      <c r="AG283" t="s">
        <v>153</v>
      </c>
      <c r="AH283" t="s">
        <v>435</v>
      </c>
      <c r="AI283" t="s">
        <v>489</v>
      </c>
      <c r="AJ283" t="s">
        <v>154</v>
      </c>
      <c r="AK283" t="s">
        <v>155</v>
      </c>
      <c r="AL283" t="s">
        <v>156</v>
      </c>
      <c r="AM283" t="s">
        <v>157</v>
      </c>
      <c r="AN283" t="s">
        <v>436</v>
      </c>
      <c r="AO283" t="s">
        <v>158</v>
      </c>
      <c r="AP283" t="s">
        <v>159</v>
      </c>
      <c r="AQ283" t="s">
        <v>160</v>
      </c>
      <c r="AR283" t="s">
        <v>437</v>
      </c>
      <c r="AS283" t="s">
        <v>161</v>
      </c>
      <c r="AT283" t="s">
        <v>162</v>
      </c>
      <c r="AU283" t="s">
        <v>163</v>
      </c>
      <c r="AV283" t="s">
        <v>164</v>
      </c>
      <c r="AW283" t="s">
        <v>438</v>
      </c>
      <c r="AX283" t="s">
        <v>165</v>
      </c>
      <c r="AY283" t="s">
        <v>166</v>
      </c>
      <c r="AZ283" t="s">
        <v>167</v>
      </c>
      <c r="BA283" t="s">
        <v>198</v>
      </c>
      <c r="BB283">
        <v>53.584131671089978</v>
      </c>
      <c r="BC283">
        <v>38.16365240623881</v>
      </c>
      <c r="BD283">
        <v>75.111353148916791</v>
      </c>
      <c r="BE283">
        <v>86.196209454716382</v>
      </c>
      <c r="BF283">
        <v>43.057804302266689</v>
      </c>
      <c r="BG283">
        <v>80.577092315879256</v>
      </c>
      <c r="BH283">
        <v>49.111650927526121</v>
      </c>
      <c r="BI283">
        <v>69.023620671315882</v>
      </c>
      <c r="BJ283">
        <v>84.5910925341161</v>
      </c>
      <c r="BK283">
        <v>77.551827859227501</v>
      </c>
      <c r="BL283">
        <v>22.601403921821571</v>
      </c>
      <c r="BM283">
        <v>43.243569460552443</v>
      </c>
      <c r="BN283">
        <v>55.916056160555868</v>
      </c>
      <c r="BO283">
        <v>64.469651059495902</v>
      </c>
      <c r="BP283">
        <v>72.480834072984095</v>
      </c>
      <c r="BQ283">
        <v>63.636411107180038</v>
      </c>
      <c r="BR283">
        <v>64.374563985849832</v>
      </c>
      <c r="BS283">
        <v>25.616235178714991</v>
      </c>
      <c r="BT283">
        <v>60.146795459058787</v>
      </c>
      <c r="BU283">
        <v>66.347233748687515</v>
      </c>
      <c r="BV283">
        <v>62.920469822044957</v>
      </c>
      <c r="BW283">
        <v>57.522734622919778</v>
      </c>
      <c r="BX283">
        <v>43.608432573877693</v>
      </c>
      <c r="BY283">
        <v>78.791520024037368</v>
      </c>
      <c r="BZ283">
        <v>65.245147242170816</v>
      </c>
      <c r="CA283">
        <v>65.821515831978218</v>
      </c>
      <c r="CB283">
        <v>90.936420061214562</v>
      </c>
      <c r="CC283">
        <v>85.162730955095</v>
      </c>
      <c r="CD283">
        <v>64.237599015179725</v>
      </c>
      <c r="CE283">
        <v>36.924760811131897</v>
      </c>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row>
    <row r="284">
      <c r="A284" t="s">
        <v>600</v>
      </c>
      <c r="B284">
        <v>2016</v>
      </c>
      <c r="C284" t="s">
        <v>608</v>
      </c>
      <c r="D284">
        <v>41</v>
      </c>
      <c r="E284" t="s">
        <v>56</v>
      </c>
      <c r="F284" t="s">
        <v>49</v>
      </c>
      <c r="G284" t="s">
        <v>198</v>
      </c>
      <c r="H284">
        <v>38.884594571315532</v>
      </c>
      <c r="I284">
        <v>34.42210622127859</v>
      </c>
      <c r="J284">
        <v>30.437871122494251</v>
      </c>
      <c r="K284">
        <v>20.148790793869271</v>
      </c>
      <c r="L284">
        <v>9.7493608901308484</v>
      </c>
      <c r="M284">
        <v>21.66465412328478</v>
      </c>
      <c r="N284">
        <v>15.507181725122029</v>
      </c>
      <c r="O284">
        <v>11.180785003724059</v>
      </c>
      <c r="P284">
        <v>9.5491857681837509</v>
      </c>
      <c r="Q284">
        <v>7.1816469921104034</v>
      </c>
      <c r="R284">
        <v>42.163726411922497</v>
      </c>
      <c r="S284">
        <v>33.90586229970102</v>
      </c>
      <c r="T284">
        <v>35.570940321113042</v>
      </c>
      <c r="U284">
        <v>30.031369160057569</v>
      </c>
      <c r="V284">
        <v>20.735678642154891</v>
      </c>
      <c r="W284" t="s">
        <v>147</v>
      </c>
      <c r="X284" t="s">
        <v>375</v>
      </c>
      <c r="Y284" t="s">
        <v>149</v>
      </c>
      <c r="Z284" t="s">
        <v>430</v>
      </c>
      <c r="AA284" t="s">
        <v>150</v>
      </c>
      <c r="AB284" t="s">
        <v>151</v>
      </c>
      <c r="AC284" t="s">
        <v>432</v>
      </c>
      <c r="AD284" t="s">
        <v>488</v>
      </c>
      <c r="AE284" t="s">
        <v>433</v>
      </c>
      <c r="AF284" t="s">
        <v>152</v>
      </c>
      <c r="AG284" t="s">
        <v>153</v>
      </c>
      <c r="AH284" t="s">
        <v>435</v>
      </c>
      <c r="AI284" t="s">
        <v>489</v>
      </c>
      <c r="AJ284" t="s">
        <v>154</v>
      </c>
      <c r="AK284" t="s">
        <v>155</v>
      </c>
      <c r="AL284" t="s">
        <v>156</v>
      </c>
      <c r="AM284" t="s">
        <v>157</v>
      </c>
      <c r="AN284" t="s">
        <v>436</v>
      </c>
      <c r="AO284" t="s">
        <v>158</v>
      </c>
      <c r="AP284" t="s">
        <v>159</v>
      </c>
      <c r="AQ284" t="s">
        <v>160</v>
      </c>
      <c r="AR284" t="s">
        <v>437</v>
      </c>
      <c r="AS284" t="s">
        <v>161</v>
      </c>
      <c r="AT284" t="s">
        <v>162</v>
      </c>
      <c r="AU284" t="s">
        <v>163</v>
      </c>
      <c r="AV284" t="s">
        <v>164</v>
      </c>
      <c r="AW284" t="s">
        <v>438</v>
      </c>
      <c r="AX284" t="s">
        <v>165</v>
      </c>
      <c r="AY284" t="s">
        <v>166</v>
      </c>
      <c r="AZ284" t="s">
        <v>167</v>
      </c>
      <c r="BA284" t="s">
        <v>198</v>
      </c>
      <c r="BB284">
        <v>32.138957189097333</v>
      </c>
      <c r="BC284">
        <v>8.382289448613367</v>
      </c>
      <c r="BD284">
        <v>37.65428131511824</v>
      </c>
      <c r="BE284">
        <v>32.885409062587918</v>
      </c>
      <c r="BF284">
        <v>18.41018424491735</v>
      </c>
      <c r="BG284">
        <v>40.449853717464137</v>
      </c>
      <c r="BH284">
        <v>3.6399415955708059</v>
      </c>
      <c r="BI284">
        <v>18.518683706305939</v>
      </c>
      <c r="BJ284">
        <v>23.624877344838421</v>
      </c>
      <c r="BK284">
        <v>33.848544404466772</v>
      </c>
      <c r="BL284">
        <v>10.519524925318141</v>
      </c>
      <c r="BM284">
        <v>2.5269733625771429</v>
      </c>
      <c r="BN284">
        <v>3.3459495115683602</v>
      </c>
      <c r="BO284">
        <v>40.742072449560609</v>
      </c>
      <c r="BP284">
        <v>29.360459265019522</v>
      </c>
      <c r="BQ284">
        <v>33.376654674935352</v>
      </c>
      <c r="BR284">
        <v>20.43687994986464</v>
      </c>
      <c r="BS284">
        <v>5.2530774858438409</v>
      </c>
      <c r="BT284">
        <v>19.0636919663248</v>
      </c>
      <c r="BU284">
        <v>40.362525607741048</v>
      </c>
      <c r="BV284">
        <v>24.459651527932792</v>
      </c>
      <c r="BW284">
        <v>12.47728938285695</v>
      </c>
      <c r="BX284">
        <v>33.173435182051378</v>
      </c>
      <c r="BY284">
        <v>39.03677483508779</v>
      </c>
      <c r="BZ284">
        <v>17.552051852812479</v>
      </c>
      <c r="CA284">
        <v>47.28106993401321</v>
      </c>
      <c r="CB284">
        <v>32.345921223171899</v>
      </c>
      <c r="CC284">
        <v>17.78951449052105</v>
      </c>
      <c r="CD284">
        <v>30.5067445113506</v>
      </c>
      <c r="CE284">
        <v>20.660927430063889</v>
      </c>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row>
    <row r="285">
      <c r="A285" t="s">
        <v>600</v>
      </c>
      <c r="B285">
        <v>2016</v>
      </c>
      <c r="C285" t="s">
        <v>608</v>
      </c>
      <c r="D285">
        <v>42</v>
      </c>
      <c r="E285" t="s">
        <v>56</v>
      </c>
      <c r="F285" t="s">
        <v>48</v>
      </c>
      <c r="G285" t="s">
        <v>626</v>
      </c>
      <c r="H285">
        <v>61.11540542868434</v>
      </c>
      <c r="I285">
        <v>65.577893778721403</v>
      </c>
      <c r="J285">
        <v>69.562128877505671</v>
      </c>
      <c r="K285">
        <v>79.851209206130491</v>
      </c>
      <c r="L285">
        <v>90.250639109869184</v>
      </c>
      <c r="M285">
        <v>78.335345876715223</v>
      </c>
      <c r="N285">
        <v>84.492818274877934</v>
      </c>
      <c r="O285">
        <v>88.819214996275946</v>
      </c>
      <c r="P285">
        <v>90.450814231816267</v>
      </c>
      <c r="Q285">
        <v>92.818353007889627</v>
      </c>
      <c r="R285">
        <v>57.836273588077482</v>
      </c>
      <c r="S285">
        <v>66.094137700299015</v>
      </c>
      <c r="T285">
        <v>64.429059678886929</v>
      </c>
      <c r="U285">
        <v>69.968630839942264</v>
      </c>
      <c r="V285">
        <v>79.264321357845034</v>
      </c>
      <c r="W285" t="s">
        <v>147</v>
      </c>
      <c r="X285" t="s">
        <v>375</v>
      </c>
      <c r="Y285" t="s">
        <v>149</v>
      </c>
      <c r="Z285" t="s">
        <v>430</v>
      </c>
      <c r="AA285" t="s">
        <v>150</v>
      </c>
      <c r="AB285" t="s">
        <v>151</v>
      </c>
      <c r="AC285" t="s">
        <v>432</v>
      </c>
      <c r="AD285" t="s">
        <v>488</v>
      </c>
      <c r="AE285" t="s">
        <v>433</v>
      </c>
      <c r="AF285" t="s">
        <v>152</v>
      </c>
      <c r="AG285" t="s">
        <v>153</v>
      </c>
      <c r="AH285" t="s">
        <v>435</v>
      </c>
      <c r="AI285" t="s">
        <v>489</v>
      </c>
      <c r="AJ285" t="s">
        <v>154</v>
      </c>
      <c r="AK285" t="s">
        <v>155</v>
      </c>
      <c r="AL285" t="s">
        <v>156</v>
      </c>
      <c r="AM285" t="s">
        <v>157</v>
      </c>
      <c r="AN285" t="s">
        <v>436</v>
      </c>
      <c r="AO285" t="s">
        <v>158</v>
      </c>
      <c r="AP285" t="s">
        <v>159</v>
      </c>
      <c r="AQ285" t="s">
        <v>160</v>
      </c>
      <c r="AR285" t="s">
        <v>437</v>
      </c>
      <c r="AS285" t="s">
        <v>161</v>
      </c>
      <c r="AT285" t="s">
        <v>162</v>
      </c>
      <c r="AU285" t="s">
        <v>163</v>
      </c>
      <c r="AV285" t="s">
        <v>164</v>
      </c>
      <c r="AW285" t="s">
        <v>438</v>
      </c>
      <c r="AX285" t="s">
        <v>165</v>
      </c>
      <c r="AY285" t="s">
        <v>166</v>
      </c>
      <c r="AZ285" t="s">
        <v>167</v>
      </c>
      <c r="BA285" t="s">
        <v>198</v>
      </c>
      <c r="BB285">
        <v>67.861042810902589</v>
      </c>
      <c r="BC285">
        <v>91.617710551386722</v>
      </c>
      <c r="BD285">
        <v>62.345718684881788</v>
      </c>
      <c r="BE285">
        <v>67.114590937412132</v>
      </c>
      <c r="BF285">
        <v>81.589815755082611</v>
      </c>
      <c r="BG285">
        <v>59.55014628253592</v>
      </c>
      <c r="BH285">
        <v>96.360058404429211</v>
      </c>
      <c r="BI285">
        <v>81.481316293694107</v>
      </c>
      <c r="BJ285">
        <v>76.375122655161547</v>
      </c>
      <c r="BK285">
        <v>66.151455595533264</v>
      </c>
      <c r="BL285">
        <v>89.480475074681891</v>
      </c>
      <c r="BM285">
        <v>97.473026637422848</v>
      </c>
      <c r="BN285">
        <v>96.654050488431665</v>
      </c>
      <c r="BO285">
        <v>59.257927550439312</v>
      </c>
      <c r="BP285">
        <v>70.639540734980415</v>
      </c>
      <c r="BQ285">
        <v>66.623345325064562</v>
      </c>
      <c r="BR285">
        <v>79.563120050135382</v>
      </c>
      <c r="BS285">
        <v>94.746922514156125</v>
      </c>
      <c r="BT285">
        <v>80.936308033675161</v>
      </c>
      <c r="BU285">
        <v>59.637474392259001</v>
      </c>
      <c r="BV285">
        <v>75.540348472067265</v>
      </c>
      <c r="BW285">
        <v>87.522710617143048</v>
      </c>
      <c r="BX285">
        <v>66.826564817948608</v>
      </c>
      <c r="BY285">
        <v>60.963225164912252</v>
      </c>
      <c r="BZ285">
        <v>82.447948147187518</v>
      </c>
      <c r="CA285">
        <v>52.718930065986811</v>
      </c>
      <c r="CB285">
        <v>67.654078776828129</v>
      </c>
      <c r="CC285">
        <v>82.210485509479</v>
      </c>
      <c r="CD285">
        <v>69.493255488649325</v>
      </c>
      <c r="CE285">
        <v>79.339072569936235</v>
      </c>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row>
    <row r="286">
      <c r="A286" t="s">
        <v>600</v>
      </c>
      <c r="B286">
        <v>2016</v>
      </c>
      <c r="C286" t="s">
        <v>608</v>
      </c>
      <c r="D286">
        <v>43</v>
      </c>
      <c r="E286" t="s">
        <v>53</v>
      </c>
      <c r="F286" t="s">
        <v>49</v>
      </c>
      <c r="G286" t="s">
        <v>632</v>
      </c>
      <c r="H286">
        <v>53.779092273935127</v>
      </c>
      <c r="I286">
        <v>54.073018337670263</v>
      </c>
      <c r="J286">
        <v>50.540991967316792</v>
      </c>
      <c r="K286">
        <v>39.425232139833767</v>
      </c>
      <c r="L286">
        <v>41.207123473706737</v>
      </c>
      <c r="M286">
        <v>34.305974259404188</v>
      </c>
      <c r="N286">
        <v>29.50779923385657</v>
      </c>
      <c r="O286">
        <v>39.771711200241803</v>
      </c>
      <c r="P286">
        <v>37.545945387923013</v>
      </c>
      <c r="Q286">
        <v>43.958144441671649</v>
      </c>
      <c r="R286">
        <v>56.623330046979163</v>
      </c>
      <c r="S286">
        <v>56.423014071205259</v>
      </c>
      <c r="T286">
        <v>54.880352081410507</v>
      </c>
      <c r="U286">
        <v>53.736581517250201</v>
      </c>
      <c r="V286">
        <v>48.425360525854209</v>
      </c>
      <c r="W286" t="s">
        <v>147</v>
      </c>
      <c r="X286" t="s">
        <v>375</v>
      </c>
      <c r="Y286" t="s">
        <v>149</v>
      </c>
      <c r="Z286" t="s">
        <v>430</v>
      </c>
      <c r="AA286" t="s">
        <v>150</v>
      </c>
      <c r="AB286" t="s">
        <v>151</v>
      </c>
      <c r="AC286" t="s">
        <v>432</v>
      </c>
      <c r="AD286" t="s">
        <v>488</v>
      </c>
      <c r="AE286" t="s">
        <v>433</v>
      </c>
      <c r="AF286" t="s">
        <v>152</v>
      </c>
      <c r="AG286" t="s">
        <v>153</v>
      </c>
      <c r="AH286" t="s">
        <v>435</v>
      </c>
      <c r="AI286" t="s">
        <v>489</v>
      </c>
      <c r="AJ286" t="s">
        <v>154</v>
      </c>
      <c r="AK286" t="s">
        <v>155</v>
      </c>
      <c r="AL286" t="s">
        <v>156</v>
      </c>
      <c r="AM286" t="s">
        <v>157</v>
      </c>
      <c r="AN286" t="s">
        <v>436</v>
      </c>
      <c r="AO286" t="s">
        <v>158</v>
      </c>
      <c r="AP286" t="s">
        <v>159</v>
      </c>
      <c r="AQ286" t="s">
        <v>160</v>
      </c>
      <c r="AR286" t="s">
        <v>437</v>
      </c>
      <c r="AS286" t="s">
        <v>161</v>
      </c>
      <c r="AT286" t="s">
        <v>162</v>
      </c>
      <c r="AU286" t="s">
        <v>163</v>
      </c>
      <c r="AV286" t="s">
        <v>164</v>
      </c>
      <c r="AW286" t="s">
        <v>438</v>
      </c>
      <c r="AX286" t="s">
        <v>165</v>
      </c>
      <c r="AY286" t="s">
        <v>166</v>
      </c>
      <c r="AZ286" t="s">
        <v>167</v>
      </c>
      <c r="BA286" t="s">
        <v>198</v>
      </c>
      <c r="BB286">
        <v>44.317008409850771</v>
      </c>
      <c r="BC286">
        <v>44.029858651214028</v>
      </c>
      <c r="BD286">
        <v>35.338275804869987</v>
      </c>
      <c r="BE286">
        <v>81.435425127495407</v>
      </c>
      <c r="BF286">
        <v>52.473171642447028</v>
      </c>
      <c r="BG286">
        <v>75.751587368975962</v>
      </c>
      <c r="BH286">
        <v>32.74534339979575</v>
      </c>
      <c r="BI286">
        <v>40.120206401126246</v>
      </c>
      <c r="BJ286">
        <v>80.891005028800933</v>
      </c>
      <c r="BK286">
        <v>28.691564857014779</v>
      </c>
      <c r="BL286">
        <v>51.528619890960428</v>
      </c>
      <c r="BM286">
        <v>32.49783489097485</v>
      </c>
      <c r="BN286">
        <v>55.340735292495239</v>
      </c>
      <c r="BO286">
        <v>55.696896567690089</v>
      </c>
      <c r="BP286">
        <v>48.057899940501649</v>
      </c>
      <c r="BQ286">
        <v>59.446223339468553</v>
      </c>
      <c r="BR286">
        <v>42.876663722020027</v>
      </c>
      <c r="BS286">
        <v>42.701414968717017</v>
      </c>
      <c r="BT286">
        <v>34.255333990486079</v>
      </c>
      <c r="BU286">
        <v>46.198429799113903</v>
      </c>
      <c r="BV286">
        <v>46.824259597663392</v>
      </c>
      <c r="BW286">
        <v>31.419077699441569</v>
      </c>
      <c r="BX286">
        <v>20.736075249366561</v>
      </c>
      <c r="BY286">
        <v>53.445593409361422</v>
      </c>
      <c r="BZ286">
        <v>54.70410120028518</v>
      </c>
      <c r="CA286">
        <v>57.884825747940582</v>
      </c>
      <c r="CB286">
        <v>72.384590021792604</v>
      </c>
      <c r="CC286">
        <v>54.03956919240153</v>
      </c>
      <c r="CD286">
        <v>31.330077676846141</v>
      </c>
      <c r="CE286">
        <v>21.9469727011213</v>
      </c>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row>
    <row r="287">
      <c r="A287" t="s">
        <v>600</v>
      </c>
      <c r="B287">
        <v>2016</v>
      </c>
      <c r="C287" t="s">
        <v>608</v>
      </c>
      <c r="D287">
        <v>44</v>
      </c>
      <c r="E287" t="s">
        <v>53</v>
      </c>
      <c r="F287" t="s">
        <v>48</v>
      </c>
      <c r="G287" t="s">
        <v>198</v>
      </c>
      <c r="H287">
        <v>46.220907726064908</v>
      </c>
      <c r="I287">
        <v>45.926981662329638</v>
      </c>
      <c r="J287">
        <v>49.4590080326833</v>
      </c>
      <c r="K287">
        <v>60.574767860166112</v>
      </c>
      <c r="L287">
        <v>58.792876526293362</v>
      </c>
      <c r="M287">
        <v>65.694025740595876</v>
      </c>
      <c r="N287">
        <v>70.492200766143526</v>
      </c>
      <c r="O287">
        <v>60.228288799758197</v>
      </c>
      <c r="P287">
        <v>62.454054612077037</v>
      </c>
      <c r="Q287">
        <v>56.041855558328322</v>
      </c>
      <c r="R287">
        <v>43.376669953020773</v>
      </c>
      <c r="S287">
        <v>43.576985928794748</v>
      </c>
      <c r="T287">
        <v>45.119647918589592</v>
      </c>
      <c r="U287">
        <v>46.263418482749849</v>
      </c>
      <c r="V287">
        <v>51.574639474145968</v>
      </c>
      <c r="W287" t="s">
        <v>147</v>
      </c>
      <c r="X287" t="s">
        <v>375</v>
      </c>
      <c r="Y287" t="s">
        <v>149</v>
      </c>
      <c r="Z287" t="s">
        <v>430</v>
      </c>
      <c r="AA287" t="s">
        <v>150</v>
      </c>
      <c r="AB287" t="s">
        <v>151</v>
      </c>
      <c r="AC287" t="s">
        <v>432</v>
      </c>
      <c r="AD287" t="s">
        <v>488</v>
      </c>
      <c r="AE287" t="s">
        <v>433</v>
      </c>
      <c r="AF287" t="s">
        <v>152</v>
      </c>
      <c r="AG287" t="s">
        <v>153</v>
      </c>
      <c r="AH287" t="s">
        <v>435</v>
      </c>
      <c r="AI287" t="s">
        <v>489</v>
      </c>
      <c r="AJ287" t="s">
        <v>154</v>
      </c>
      <c r="AK287" t="s">
        <v>155</v>
      </c>
      <c r="AL287" t="s">
        <v>156</v>
      </c>
      <c r="AM287" t="s">
        <v>157</v>
      </c>
      <c r="AN287" t="s">
        <v>436</v>
      </c>
      <c r="AO287" t="s">
        <v>158</v>
      </c>
      <c r="AP287" t="s">
        <v>159</v>
      </c>
      <c r="AQ287" t="s">
        <v>160</v>
      </c>
      <c r="AR287" t="s">
        <v>437</v>
      </c>
      <c r="AS287" t="s">
        <v>161</v>
      </c>
      <c r="AT287" t="s">
        <v>162</v>
      </c>
      <c r="AU287" t="s">
        <v>163</v>
      </c>
      <c r="AV287" t="s">
        <v>164</v>
      </c>
      <c r="AW287" t="s">
        <v>438</v>
      </c>
      <c r="AX287" t="s">
        <v>165</v>
      </c>
      <c r="AY287" t="s">
        <v>166</v>
      </c>
      <c r="AZ287" t="s">
        <v>167</v>
      </c>
      <c r="BA287" t="s">
        <v>198</v>
      </c>
      <c r="BB287">
        <v>55.682991590149207</v>
      </c>
      <c r="BC287">
        <v>55.970141348785909</v>
      </c>
      <c r="BD287">
        <v>64.661724195129935</v>
      </c>
      <c r="BE287">
        <v>18.564574872504579</v>
      </c>
      <c r="BF287">
        <v>47.526828357552887</v>
      </c>
      <c r="BG287">
        <v>24.248412631024038</v>
      </c>
      <c r="BH287">
        <v>67.2546566002042</v>
      </c>
      <c r="BI287">
        <v>59.87979359887369</v>
      </c>
      <c r="BJ287">
        <v>19.10899497119906</v>
      </c>
      <c r="BK287">
        <v>71.308435142985218</v>
      </c>
      <c r="BL287">
        <v>48.471380109039572</v>
      </c>
      <c r="BM287">
        <v>67.502165109025071</v>
      </c>
      <c r="BN287">
        <v>44.659264707504889</v>
      </c>
      <c r="BO287">
        <v>44.30310343231001</v>
      </c>
      <c r="BP287">
        <v>51.942100059498401</v>
      </c>
      <c r="BQ287">
        <v>40.553776660531469</v>
      </c>
      <c r="BR287">
        <v>57.123336277979988</v>
      </c>
      <c r="BS287">
        <v>57.298585031283011</v>
      </c>
      <c r="BT287">
        <v>65.744666009513907</v>
      </c>
      <c r="BU287">
        <v>53.801570200886019</v>
      </c>
      <c r="BV287">
        <v>53.1757404023367</v>
      </c>
      <c r="BW287">
        <v>68.580922300558328</v>
      </c>
      <c r="BX287">
        <v>79.263924750633493</v>
      </c>
      <c r="BY287">
        <v>46.5544065906386</v>
      </c>
      <c r="BZ287">
        <v>45.295898799714877</v>
      </c>
      <c r="CA287">
        <v>42.115174252059482</v>
      </c>
      <c r="CB287">
        <v>27.615409978207332</v>
      </c>
      <c r="CC287">
        <v>45.960430807598392</v>
      </c>
      <c r="CD287">
        <v>68.669922323153855</v>
      </c>
      <c r="CE287">
        <v>78.053027298878703</v>
      </c>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row>
    <row r="288">
      <c r="A288" t="s">
        <v>600</v>
      </c>
      <c r="B288">
        <v>2016</v>
      </c>
      <c r="C288" t="s">
        <v>608</v>
      </c>
      <c r="D288">
        <v>45</v>
      </c>
      <c r="E288" t="s">
        <v>52</v>
      </c>
      <c r="F288" t="s">
        <v>49</v>
      </c>
      <c r="G288" t="s">
        <v>198</v>
      </c>
      <c r="H288">
        <v>53.779092273935127</v>
      </c>
      <c r="I288">
        <v>54.073018337670263</v>
      </c>
      <c r="J288">
        <v>50.540991967316792</v>
      </c>
      <c r="K288">
        <v>39.425232139833767</v>
      </c>
      <c r="L288">
        <v>41.207123473706737</v>
      </c>
      <c r="M288">
        <v>34.305974259404188</v>
      </c>
      <c r="N288">
        <v>29.50779923385657</v>
      </c>
      <c r="O288">
        <v>39.771711200241803</v>
      </c>
      <c r="P288">
        <v>37.545945387923013</v>
      </c>
      <c r="Q288">
        <v>43.958144441671649</v>
      </c>
      <c r="R288">
        <v>56.623330046979163</v>
      </c>
      <c r="S288">
        <v>56.423014071205259</v>
      </c>
      <c r="T288">
        <v>54.880352081410507</v>
      </c>
      <c r="U288">
        <v>53.736581517250201</v>
      </c>
      <c r="V288">
        <v>48.425360525854209</v>
      </c>
      <c r="W288" t="s">
        <v>147</v>
      </c>
      <c r="X288" t="s">
        <v>375</v>
      </c>
      <c r="Y288" t="s">
        <v>149</v>
      </c>
      <c r="Z288" t="s">
        <v>430</v>
      </c>
      <c r="AA288" t="s">
        <v>150</v>
      </c>
      <c r="AB288" t="s">
        <v>151</v>
      </c>
      <c r="AC288" t="s">
        <v>432</v>
      </c>
      <c r="AD288" t="s">
        <v>488</v>
      </c>
      <c r="AE288" t="s">
        <v>433</v>
      </c>
      <c r="AF288" t="s">
        <v>152</v>
      </c>
      <c r="AG288" t="s">
        <v>153</v>
      </c>
      <c r="AH288" t="s">
        <v>435</v>
      </c>
      <c r="AI288" t="s">
        <v>489</v>
      </c>
      <c r="AJ288" t="s">
        <v>154</v>
      </c>
      <c r="AK288" t="s">
        <v>155</v>
      </c>
      <c r="AL288" t="s">
        <v>156</v>
      </c>
      <c r="AM288" t="s">
        <v>157</v>
      </c>
      <c r="AN288" t="s">
        <v>436</v>
      </c>
      <c r="AO288" t="s">
        <v>158</v>
      </c>
      <c r="AP288" t="s">
        <v>159</v>
      </c>
      <c r="AQ288" t="s">
        <v>160</v>
      </c>
      <c r="AR288" t="s">
        <v>437</v>
      </c>
      <c r="AS288" t="s">
        <v>161</v>
      </c>
      <c r="AT288" t="s">
        <v>162</v>
      </c>
      <c r="AU288" t="s">
        <v>163</v>
      </c>
      <c r="AV288" t="s">
        <v>164</v>
      </c>
      <c r="AW288" t="s">
        <v>438</v>
      </c>
      <c r="AX288" t="s">
        <v>165</v>
      </c>
      <c r="AY288" t="s">
        <v>166</v>
      </c>
      <c r="AZ288" t="s">
        <v>167</v>
      </c>
      <c r="BA288" t="s">
        <v>198</v>
      </c>
      <c r="BB288">
        <v>44.317008409850771</v>
      </c>
      <c r="BC288">
        <v>44.029858651214028</v>
      </c>
      <c r="BD288">
        <v>35.338275804869987</v>
      </c>
      <c r="BE288">
        <v>81.435425127495407</v>
      </c>
      <c r="BF288">
        <v>52.473171642447028</v>
      </c>
      <c r="BG288">
        <v>75.751587368975962</v>
      </c>
      <c r="BH288">
        <v>32.74534339979575</v>
      </c>
      <c r="BI288">
        <v>40.120206401126246</v>
      </c>
      <c r="BJ288">
        <v>80.891005028800933</v>
      </c>
      <c r="BK288">
        <v>28.691564857014779</v>
      </c>
      <c r="BL288">
        <v>51.528619890960428</v>
      </c>
      <c r="BM288">
        <v>32.49783489097485</v>
      </c>
      <c r="BN288">
        <v>55.340735292495239</v>
      </c>
      <c r="BO288">
        <v>55.696896567690089</v>
      </c>
      <c r="BP288">
        <v>48.057899940501649</v>
      </c>
      <c r="BQ288">
        <v>59.446223339468553</v>
      </c>
      <c r="BR288">
        <v>42.876663722020027</v>
      </c>
      <c r="BS288">
        <v>42.701414968717017</v>
      </c>
      <c r="BT288">
        <v>34.255333990486079</v>
      </c>
      <c r="BU288">
        <v>46.198429799113903</v>
      </c>
      <c r="BV288">
        <v>46.824259597663392</v>
      </c>
      <c r="BW288">
        <v>31.419077699441569</v>
      </c>
      <c r="BX288">
        <v>20.736075249366561</v>
      </c>
      <c r="BY288">
        <v>53.445593409361422</v>
      </c>
      <c r="BZ288">
        <v>54.70410120028518</v>
      </c>
      <c r="CA288">
        <v>57.884825747940582</v>
      </c>
      <c r="CB288">
        <v>72.384590021792604</v>
      </c>
      <c r="CC288">
        <v>54.03956919240153</v>
      </c>
      <c r="CD288">
        <v>31.330077676846141</v>
      </c>
      <c r="CE288">
        <v>21.9469727011213</v>
      </c>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row>
    <row r="289">
      <c r="A289" t="s">
        <v>600</v>
      </c>
      <c r="B289">
        <v>2016</v>
      </c>
      <c r="C289" t="s">
        <v>608</v>
      </c>
      <c r="D289">
        <v>46</v>
      </c>
      <c r="E289" t="s">
        <v>52</v>
      </c>
      <c r="F289" t="s">
        <v>48</v>
      </c>
      <c r="G289" t="s">
        <v>198</v>
      </c>
      <c r="H289">
        <v>46.220907726064908</v>
      </c>
      <c r="I289">
        <v>45.926981662329638</v>
      </c>
      <c r="J289">
        <v>49.4590080326833</v>
      </c>
      <c r="K289">
        <v>60.574767860166112</v>
      </c>
      <c r="L289">
        <v>58.792876526293362</v>
      </c>
      <c r="M289">
        <v>65.694025740595876</v>
      </c>
      <c r="N289">
        <v>70.492200766143526</v>
      </c>
      <c r="O289">
        <v>60.228288799758197</v>
      </c>
      <c r="P289">
        <v>62.454054612077037</v>
      </c>
      <c r="Q289">
        <v>56.041855558328322</v>
      </c>
      <c r="R289">
        <v>43.376669953020773</v>
      </c>
      <c r="S289">
        <v>43.576985928794748</v>
      </c>
      <c r="T289">
        <v>45.119647918589592</v>
      </c>
      <c r="U289">
        <v>46.263418482749849</v>
      </c>
      <c r="V289">
        <v>51.574639474145968</v>
      </c>
      <c r="W289" t="s">
        <v>147</v>
      </c>
      <c r="X289" t="s">
        <v>375</v>
      </c>
      <c r="Y289" t="s">
        <v>149</v>
      </c>
      <c r="Z289" t="s">
        <v>430</v>
      </c>
      <c r="AA289" t="s">
        <v>150</v>
      </c>
      <c r="AB289" t="s">
        <v>151</v>
      </c>
      <c r="AC289" t="s">
        <v>432</v>
      </c>
      <c r="AD289" t="s">
        <v>488</v>
      </c>
      <c r="AE289" t="s">
        <v>433</v>
      </c>
      <c r="AF289" t="s">
        <v>152</v>
      </c>
      <c r="AG289" t="s">
        <v>153</v>
      </c>
      <c r="AH289" t="s">
        <v>435</v>
      </c>
      <c r="AI289" t="s">
        <v>489</v>
      </c>
      <c r="AJ289" t="s">
        <v>154</v>
      </c>
      <c r="AK289" t="s">
        <v>155</v>
      </c>
      <c r="AL289" t="s">
        <v>156</v>
      </c>
      <c r="AM289" t="s">
        <v>157</v>
      </c>
      <c r="AN289" t="s">
        <v>436</v>
      </c>
      <c r="AO289" t="s">
        <v>158</v>
      </c>
      <c r="AP289" t="s">
        <v>159</v>
      </c>
      <c r="AQ289" t="s">
        <v>160</v>
      </c>
      <c r="AR289" t="s">
        <v>437</v>
      </c>
      <c r="AS289" t="s">
        <v>161</v>
      </c>
      <c r="AT289" t="s">
        <v>162</v>
      </c>
      <c r="AU289" t="s">
        <v>163</v>
      </c>
      <c r="AV289" t="s">
        <v>164</v>
      </c>
      <c r="AW289" t="s">
        <v>438</v>
      </c>
      <c r="AX289" t="s">
        <v>165</v>
      </c>
      <c r="AY289" t="s">
        <v>166</v>
      </c>
      <c r="AZ289" t="s">
        <v>167</v>
      </c>
      <c r="BA289" t="s">
        <v>198</v>
      </c>
      <c r="BB289">
        <v>55.682991590149207</v>
      </c>
      <c r="BC289">
        <v>55.970141348785909</v>
      </c>
      <c r="BD289">
        <v>64.661724195129935</v>
      </c>
      <c r="BE289">
        <v>18.564574872504579</v>
      </c>
      <c r="BF289">
        <v>47.526828357552887</v>
      </c>
      <c r="BG289">
        <v>24.248412631024038</v>
      </c>
      <c r="BH289">
        <v>67.2546566002042</v>
      </c>
      <c r="BI289">
        <v>59.87979359887369</v>
      </c>
      <c r="BJ289">
        <v>19.10899497119906</v>
      </c>
      <c r="BK289">
        <v>71.308435142985218</v>
      </c>
      <c r="BL289">
        <v>48.471380109039572</v>
      </c>
      <c r="BM289">
        <v>67.502165109025071</v>
      </c>
      <c r="BN289">
        <v>44.659264707504889</v>
      </c>
      <c r="BO289">
        <v>44.30310343231001</v>
      </c>
      <c r="BP289">
        <v>51.942100059498401</v>
      </c>
      <c r="BQ289">
        <v>40.553776660531469</v>
      </c>
      <c r="BR289">
        <v>57.123336277979988</v>
      </c>
      <c r="BS289">
        <v>57.298585031283011</v>
      </c>
      <c r="BT289">
        <v>65.744666009513907</v>
      </c>
      <c r="BU289">
        <v>53.801570200886019</v>
      </c>
      <c r="BV289">
        <v>53.1757404023367</v>
      </c>
      <c r="BW289">
        <v>68.580922300558328</v>
      </c>
      <c r="BX289">
        <v>79.263924750633493</v>
      </c>
      <c r="BY289">
        <v>46.5544065906386</v>
      </c>
      <c r="BZ289">
        <v>45.295898799714877</v>
      </c>
      <c r="CA289">
        <v>42.115174252059482</v>
      </c>
      <c r="CB289">
        <v>27.615409978207332</v>
      </c>
      <c r="CC289">
        <v>45.960430807598392</v>
      </c>
      <c r="CD289">
        <v>68.669922323153855</v>
      </c>
      <c r="CE289">
        <v>78.053027298878703</v>
      </c>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row>
    <row r="290">
      <c r="A290" t="s">
        <v>600</v>
      </c>
      <c r="B290">
        <v>2016</v>
      </c>
      <c r="C290" t="s">
        <v>608</v>
      </c>
      <c r="D290">
        <v>58</v>
      </c>
      <c r="E290" t="s">
        <v>169</v>
      </c>
      <c r="F290" t="s">
        <v>170</v>
      </c>
      <c r="G290" t="s">
        <v>198</v>
      </c>
      <c r="H290">
        <v>0</v>
      </c>
      <c r="I290">
        <v>0.0426076830962928</v>
      </c>
      <c r="J290">
        <v>0.43057804001177941</v>
      </c>
      <c r="K290">
        <v>2.085474936165757</v>
      </c>
      <c r="L290">
        <v>14.057672850576409</v>
      </c>
      <c r="M290">
        <v>0.59944746453202502</v>
      </c>
      <c r="N290">
        <v>2.095969313749217</v>
      </c>
      <c r="O290">
        <v>6.5669835532884049</v>
      </c>
      <c r="P290">
        <v>12.793977040527629</v>
      </c>
      <c r="Q290">
        <v>21.11288880066359</v>
      </c>
      <c r="R290">
        <v>0</v>
      </c>
      <c r="S290">
        <v>0.039628923988391497</v>
      </c>
      <c r="T290">
        <v>0.12236748289915229</v>
      </c>
      <c r="U290">
        <v>0.50633906061622547</v>
      </c>
      <c r="V290">
        <v>4.8040619077347451</v>
      </c>
      <c r="W290" t="s">
        <v>147</v>
      </c>
      <c r="X290" t="s">
        <v>375</v>
      </c>
      <c r="Y290" t="s">
        <v>149</v>
      </c>
      <c r="Z290" t="s">
        <v>430</v>
      </c>
      <c r="AA290" t="s">
        <v>150</v>
      </c>
      <c r="AB290" t="s">
        <v>151</v>
      </c>
      <c r="AC290" t="s">
        <v>432</v>
      </c>
      <c r="AD290" t="s">
        <v>488</v>
      </c>
      <c r="AE290" t="s">
        <v>433</v>
      </c>
      <c r="AF290" t="s">
        <v>152</v>
      </c>
      <c r="AG290" t="s">
        <v>153</v>
      </c>
      <c r="AH290" t="s">
        <v>435</v>
      </c>
      <c r="AI290" t="s">
        <v>489</v>
      </c>
      <c r="AJ290" t="s">
        <v>154</v>
      </c>
      <c r="AK290" t="s">
        <v>155</v>
      </c>
      <c r="AL290" t="s">
        <v>156</v>
      </c>
      <c r="AM290" t="s">
        <v>157</v>
      </c>
      <c r="AN290" t="s">
        <v>436</v>
      </c>
      <c r="AO290" t="s">
        <v>158</v>
      </c>
      <c r="AP290" t="s">
        <v>159</v>
      </c>
      <c r="AQ290" t="s">
        <v>160</v>
      </c>
      <c r="AR290" t="s">
        <v>437</v>
      </c>
      <c r="AS290" t="s">
        <v>161</v>
      </c>
      <c r="AT290" t="s">
        <v>162</v>
      </c>
      <c r="AU290" t="s">
        <v>163</v>
      </c>
      <c r="AV290" t="s">
        <v>164</v>
      </c>
      <c r="AW290" t="s">
        <v>438</v>
      </c>
      <c r="AX290" t="s">
        <v>165</v>
      </c>
      <c r="AY290" t="s">
        <v>166</v>
      </c>
      <c r="AZ290" t="s">
        <v>167</v>
      </c>
      <c r="BA290" t="s">
        <v>198</v>
      </c>
      <c r="BB290">
        <v>5.0858035216193311</v>
      </c>
      <c r="BC290">
        <v>6.0148859594269997</v>
      </c>
      <c r="BD290">
        <v>0.76447666778638357</v>
      </c>
      <c r="BE290">
        <v>0</v>
      </c>
      <c r="BF290">
        <v>2.6789129002332941</v>
      </c>
      <c r="BG290">
        <v>0.40367479010879348</v>
      </c>
      <c r="BH290">
        <v>29.78063408424606</v>
      </c>
      <c r="BI290">
        <v>12.38222786720946</v>
      </c>
      <c r="BJ290">
        <v>0.62219659273509631</v>
      </c>
      <c r="BK290">
        <v>0.57131293831344976</v>
      </c>
      <c r="BL290">
        <v>3.5600242319593529</v>
      </c>
      <c r="BM290">
        <v>34.764461068365712</v>
      </c>
      <c r="BN290">
        <v>21.533497795019041</v>
      </c>
      <c r="BO290">
        <v>0.37476158000644222</v>
      </c>
      <c r="BP290">
        <v>0.57504168515908116</v>
      </c>
      <c r="BQ290">
        <v>0.17573984356251129</v>
      </c>
      <c r="BR290">
        <v>3.877509580078232</v>
      </c>
      <c r="BS290">
        <v>46.474828709876057</v>
      </c>
      <c r="BT290">
        <v>4.6331398195470479</v>
      </c>
      <c r="BU290">
        <v>1.792098427151763</v>
      </c>
      <c r="BV290">
        <v>2.3613757560083499</v>
      </c>
      <c r="BW290">
        <v>1.9313862743796379</v>
      </c>
      <c r="BX290">
        <v>2.0926595633466269</v>
      </c>
      <c r="BY290">
        <v>0.65115972892108043</v>
      </c>
      <c r="BZ290">
        <v>2.570249492507501</v>
      </c>
      <c r="CA290">
        <v>3.988760260035114</v>
      </c>
      <c r="CB290">
        <v>0.055242788075715102</v>
      </c>
      <c r="CC290">
        <v>1.6984703582456879</v>
      </c>
      <c r="CD290">
        <v>1.3655110155196459</v>
      </c>
      <c r="CE290">
        <v>5.4838499287860278</v>
      </c>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row>
    <row r="291">
      <c r="A291" t="s">
        <v>600</v>
      </c>
      <c r="B291">
        <v>2016</v>
      </c>
      <c r="C291" t="s">
        <v>608</v>
      </c>
      <c r="D291">
        <v>59</v>
      </c>
      <c r="E291" t="s">
        <v>169</v>
      </c>
      <c r="F291" t="s">
        <v>377</v>
      </c>
      <c r="G291" t="s">
        <v>198</v>
      </c>
      <c r="H291">
        <v>0.43591143280448152</v>
      </c>
      <c r="I291">
        <v>0.51860196200660869</v>
      </c>
      <c r="J291">
        <v>2.5222033858033872</v>
      </c>
      <c r="K291">
        <v>7.8587435750003571</v>
      </c>
      <c r="L291">
        <v>25.010351014864181</v>
      </c>
      <c r="M291">
        <v>5.8126590412826049</v>
      </c>
      <c r="N291">
        <v>9.9886864832588564</v>
      </c>
      <c r="O291">
        <v>22.824085251694779</v>
      </c>
      <c r="P291">
        <v>24.914456253243081</v>
      </c>
      <c r="Q291">
        <v>25.90700836637755</v>
      </c>
      <c r="R291">
        <v>0.30052932767977181</v>
      </c>
      <c r="S291">
        <v>0.1543644011169279</v>
      </c>
      <c r="T291">
        <v>1.1187187254309441</v>
      </c>
      <c r="U291">
        <v>2.1321484256008998</v>
      </c>
      <c r="V291">
        <v>10.351308374964271</v>
      </c>
      <c r="W291" t="s">
        <v>147</v>
      </c>
      <c r="X291" t="s">
        <v>375</v>
      </c>
      <c r="Y291" t="s">
        <v>149</v>
      </c>
      <c r="Z291" t="s">
        <v>430</v>
      </c>
      <c r="AA291" t="s">
        <v>150</v>
      </c>
      <c r="AB291" t="s">
        <v>151</v>
      </c>
      <c r="AC291" t="s">
        <v>432</v>
      </c>
      <c r="AD291" t="s">
        <v>488</v>
      </c>
      <c r="AE291" t="s">
        <v>433</v>
      </c>
      <c r="AF291" t="s">
        <v>152</v>
      </c>
      <c r="AG291" t="s">
        <v>153</v>
      </c>
      <c r="AH291" t="s">
        <v>435</v>
      </c>
      <c r="AI291" t="s">
        <v>489</v>
      </c>
      <c r="AJ291" t="s">
        <v>154</v>
      </c>
      <c r="AK291" t="s">
        <v>155</v>
      </c>
      <c r="AL291" t="s">
        <v>156</v>
      </c>
      <c r="AM291" t="s">
        <v>157</v>
      </c>
      <c r="AN291" t="s">
        <v>436</v>
      </c>
      <c r="AO291" t="s">
        <v>158</v>
      </c>
      <c r="AP291" t="s">
        <v>159</v>
      </c>
      <c r="AQ291" t="s">
        <v>160</v>
      </c>
      <c r="AR291" t="s">
        <v>437</v>
      </c>
      <c r="AS291" t="s">
        <v>161</v>
      </c>
      <c r="AT291" t="s">
        <v>162</v>
      </c>
      <c r="AU291" t="s">
        <v>163</v>
      </c>
      <c r="AV291" t="s">
        <v>164</v>
      </c>
      <c r="AW291" t="s">
        <v>438</v>
      </c>
      <c r="AX291" t="s">
        <v>165</v>
      </c>
      <c r="AY291" t="s">
        <v>166</v>
      </c>
      <c r="AZ291" t="s">
        <v>167</v>
      </c>
      <c r="BA291" t="s">
        <v>198</v>
      </c>
      <c r="BB291">
        <v>13.982030797815099</v>
      </c>
      <c r="BC291">
        <v>8.3274132613174423</v>
      </c>
      <c r="BD291">
        <v>2.8784676813109811</v>
      </c>
      <c r="BE291">
        <v>0</v>
      </c>
      <c r="BF291">
        <v>15.89581755960937</v>
      </c>
      <c r="BG291">
        <v>1.4310571994567161</v>
      </c>
      <c r="BH291">
        <v>5.0327841714697428</v>
      </c>
      <c r="BI291">
        <v>3.9243611299491752</v>
      </c>
      <c r="BJ291">
        <v>1.2752241380271989</v>
      </c>
      <c r="BK291">
        <v>3.5387702599752</v>
      </c>
      <c r="BL291">
        <v>35.515021329885982</v>
      </c>
      <c r="BM291">
        <v>5.2902725426252077</v>
      </c>
      <c r="BN291">
        <v>5.0495092239218016</v>
      </c>
      <c r="BO291">
        <v>3.2912629251179029</v>
      </c>
      <c r="BP291">
        <v>5.66654250534864</v>
      </c>
      <c r="BQ291">
        <v>2.8515187523503518</v>
      </c>
      <c r="BR291">
        <v>6.2359616978708372</v>
      </c>
      <c r="BS291">
        <v>3.3646361650823811</v>
      </c>
      <c r="BT291">
        <v>9.8398136548523816</v>
      </c>
      <c r="BU291">
        <v>3.0184067244907231</v>
      </c>
      <c r="BV291">
        <v>8.2314792168355879</v>
      </c>
      <c r="BW291">
        <v>11.40289306645405</v>
      </c>
      <c r="BX291">
        <v>5.091687707975975</v>
      </c>
      <c r="BY291">
        <v>1.92371498157738</v>
      </c>
      <c r="BZ291">
        <v>7.1393632720242799</v>
      </c>
      <c r="CA291">
        <v>9.9904330576507387</v>
      </c>
      <c r="CB291">
        <v>0.9643208481509874</v>
      </c>
      <c r="CC291">
        <v>3.1249082033770699</v>
      </c>
      <c r="CD291">
        <v>4.2576460684745214</v>
      </c>
      <c r="CE291">
        <v>23.731335188962461</v>
      </c>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row>
    <row r="292">
      <c r="A292" t="s">
        <v>600</v>
      </c>
      <c r="B292">
        <v>2016</v>
      </c>
      <c r="C292" t="s">
        <v>608</v>
      </c>
      <c r="D292">
        <v>60</v>
      </c>
      <c r="E292" t="s">
        <v>169</v>
      </c>
      <c r="F292" t="s">
        <v>490</v>
      </c>
      <c r="G292" t="s">
        <v>198</v>
      </c>
      <c r="H292">
        <v>1.858668897702012</v>
      </c>
      <c r="I292">
        <v>3.943644507351364</v>
      </c>
      <c r="J292">
        <v>6.015008374261237</v>
      </c>
      <c r="K292">
        <v>17.53236673383882</v>
      </c>
      <c r="L292">
        <v>17.729996081723641</v>
      </c>
      <c r="M292">
        <v>19.674564719506211</v>
      </c>
      <c r="N292">
        <v>34.96008475751114</v>
      </c>
      <c r="O292">
        <v>22.547631676675142</v>
      </c>
      <c r="P292">
        <v>23.637966394349512</v>
      </c>
      <c r="Q292">
        <v>14.160755767736401</v>
      </c>
      <c r="R292">
        <v>1.0722113208146229</v>
      </c>
      <c r="S292">
        <v>2.5981843786118271</v>
      </c>
      <c r="T292">
        <v>3.3874861630686088</v>
      </c>
      <c r="U292">
        <v>4.0725053634332804</v>
      </c>
      <c r="V292">
        <v>7.4690109035898207</v>
      </c>
      <c r="W292" t="s">
        <v>147</v>
      </c>
      <c r="X292" t="s">
        <v>375</v>
      </c>
      <c r="Y292" t="s">
        <v>149</v>
      </c>
      <c r="Z292" t="s">
        <v>430</v>
      </c>
      <c r="AA292" t="s">
        <v>150</v>
      </c>
      <c r="AB292" t="s">
        <v>151</v>
      </c>
      <c r="AC292" t="s">
        <v>432</v>
      </c>
      <c r="AD292" t="s">
        <v>488</v>
      </c>
      <c r="AE292" t="s">
        <v>433</v>
      </c>
      <c r="AF292" t="s">
        <v>152</v>
      </c>
      <c r="AG292" t="s">
        <v>153</v>
      </c>
      <c r="AH292" t="s">
        <v>435</v>
      </c>
      <c r="AI292" t="s">
        <v>489</v>
      </c>
      <c r="AJ292" t="s">
        <v>154</v>
      </c>
      <c r="AK292" t="s">
        <v>155</v>
      </c>
      <c r="AL292" t="s">
        <v>156</v>
      </c>
      <c r="AM292" t="s">
        <v>157</v>
      </c>
      <c r="AN292" t="s">
        <v>436</v>
      </c>
      <c r="AO292" t="s">
        <v>158</v>
      </c>
      <c r="AP292" t="s">
        <v>159</v>
      </c>
      <c r="AQ292" t="s">
        <v>160</v>
      </c>
      <c r="AR292" t="s">
        <v>437</v>
      </c>
      <c r="AS292" t="s">
        <v>161</v>
      </c>
      <c r="AT292" t="s">
        <v>162</v>
      </c>
      <c r="AU292" t="s">
        <v>163</v>
      </c>
      <c r="AV292" t="s">
        <v>164</v>
      </c>
      <c r="AW292" t="s">
        <v>438</v>
      </c>
      <c r="AX292" t="s">
        <v>165</v>
      </c>
      <c r="AY292" t="s">
        <v>166</v>
      </c>
      <c r="AZ292" t="s">
        <v>167</v>
      </c>
      <c r="BA292" t="s">
        <v>198</v>
      </c>
      <c r="BB292">
        <v>16.115877510371369</v>
      </c>
      <c r="BC292">
        <v>28.836165339254471</v>
      </c>
      <c r="BD292">
        <v>12.580362896097011</v>
      </c>
      <c r="BE292">
        <v>0.81325790585452895</v>
      </c>
      <c r="BF292">
        <v>12.42889157160039</v>
      </c>
      <c r="BG292">
        <v>1.3957510372609749</v>
      </c>
      <c r="BH292">
        <v>12.2507904017609</v>
      </c>
      <c r="BI292">
        <v>11.88243424262255</v>
      </c>
      <c r="BJ292">
        <v>3.2391324006134998</v>
      </c>
      <c r="BK292">
        <v>3.3811044997150752</v>
      </c>
      <c r="BL292">
        <v>34.04210115333715</v>
      </c>
      <c r="BM292">
        <v>13.84095094660676</v>
      </c>
      <c r="BN292">
        <v>9.4048607709451382</v>
      </c>
      <c r="BO292">
        <v>12.275707173741321</v>
      </c>
      <c r="BP292">
        <v>8.2337891292287129</v>
      </c>
      <c r="BQ292">
        <v>4.9163573139572874</v>
      </c>
      <c r="BR292">
        <v>4.1264960628681981</v>
      </c>
      <c r="BS292">
        <v>12.75282418593947</v>
      </c>
      <c r="BT292">
        <v>9.6341360715342006</v>
      </c>
      <c r="BU292">
        <v>9.0430578756403825</v>
      </c>
      <c r="BV292">
        <v>9.9718863652439893</v>
      </c>
      <c r="BW292">
        <v>6.0939557443337771</v>
      </c>
      <c r="BX292">
        <v>11.495888444272721</v>
      </c>
      <c r="BY292">
        <v>2.7116737797191779</v>
      </c>
      <c r="BZ292">
        <v>5.0879006149213124</v>
      </c>
      <c r="CA292">
        <v>1.4215171775016029</v>
      </c>
      <c r="CB292">
        <v>3.1320756005936272</v>
      </c>
      <c r="CC292">
        <v>1.787529366540523</v>
      </c>
      <c r="CD292">
        <v>3.6423754304664508</v>
      </c>
      <c r="CE292">
        <v>12.05886491370782</v>
      </c>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row>
    <row r="293">
      <c r="A293" t="s">
        <v>600</v>
      </c>
      <c r="B293">
        <v>2016</v>
      </c>
      <c r="C293" t="s">
        <v>608</v>
      </c>
      <c r="D293">
        <v>61</v>
      </c>
      <c r="E293" t="s">
        <v>169</v>
      </c>
      <c r="F293" t="s">
        <v>378</v>
      </c>
      <c r="G293" t="s">
        <v>198</v>
      </c>
      <c r="H293">
        <v>17.003206126818061</v>
      </c>
      <c r="I293">
        <v>18.188198271711961</v>
      </c>
      <c r="J293">
        <v>17.156125055918519</v>
      </c>
      <c r="K293">
        <v>17.236214054587212</v>
      </c>
      <c r="L293">
        <v>7.9886734308658127</v>
      </c>
      <c r="M293">
        <v>22.188953216341989</v>
      </c>
      <c r="N293">
        <v>15.641737643387019</v>
      </c>
      <c r="O293">
        <v>10.99183923148742</v>
      </c>
      <c r="P293">
        <v>7.1053040236591398</v>
      </c>
      <c r="Q293">
        <v>2.929078579507276</v>
      </c>
      <c r="R293">
        <v>15.74049949993095</v>
      </c>
      <c r="S293">
        <v>17.798198743241059</v>
      </c>
      <c r="T293">
        <v>18.348519455103808</v>
      </c>
      <c r="U293">
        <v>15.870444811609801</v>
      </c>
      <c r="V293">
        <v>17.668175001756271</v>
      </c>
      <c r="W293" t="s">
        <v>147</v>
      </c>
      <c r="X293" t="s">
        <v>375</v>
      </c>
      <c r="Y293" t="s">
        <v>149</v>
      </c>
      <c r="Z293" t="s">
        <v>430</v>
      </c>
      <c r="AA293" t="s">
        <v>150</v>
      </c>
      <c r="AB293" t="s">
        <v>151</v>
      </c>
      <c r="AC293" t="s">
        <v>432</v>
      </c>
      <c r="AD293" t="s">
        <v>488</v>
      </c>
      <c r="AE293" t="s">
        <v>433</v>
      </c>
      <c r="AF293" t="s">
        <v>152</v>
      </c>
      <c r="AG293" t="s">
        <v>153</v>
      </c>
      <c r="AH293" t="s">
        <v>435</v>
      </c>
      <c r="AI293" t="s">
        <v>489</v>
      </c>
      <c r="AJ293" t="s">
        <v>154</v>
      </c>
      <c r="AK293" t="s">
        <v>155</v>
      </c>
      <c r="AL293" t="s">
        <v>156</v>
      </c>
      <c r="AM293" t="s">
        <v>157</v>
      </c>
      <c r="AN293" t="s">
        <v>436</v>
      </c>
      <c r="AO293" t="s">
        <v>158</v>
      </c>
      <c r="AP293" t="s">
        <v>159</v>
      </c>
      <c r="AQ293" t="s">
        <v>160</v>
      </c>
      <c r="AR293" t="s">
        <v>437</v>
      </c>
      <c r="AS293" t="s">
        <v>161</v>
      </c>
      <c r="AT293" t="s">
        <v>162</v>
      </c>
      <c r="AU293" t="s">
        <v>163</v>
      </c>
      <c r="AV293" t="s">
        <v>164</v>
      </c>
      <c r="AW293" t="s">
        <v>438</v>
      </c>
      <c r="AX293" t="s">
        <v>165</v>
      </c>
      <c r="AY293" t="s">
        <v>166</v>
      </c>
      <c r="AZ293" t="s">
        <v>167</v>
      </c>
      <c r="BA293" t="s">
        <v>198</v>
      </c>
      <c r="BB293">
        <v>40.311580908092807</v>
      </c>
      <c r="BC293">
        <v>7.0751141004249636</v>
      </c>
      <c r="BD293">
        <v>26.209960751927589</v>
      </c>
      <c r="BE293">
        <v>11.11741258485119</v>
      </c>
      <c r="BF293">
        <v>8.0502550931104278</v>
      </c>
      <c r="BG293">
        <v>14.519509368731439</v>
      </c>
      <c r="BH293">
        <v>33.641770093900213</v>
      </c>
      <c r="BI293">
        <v>54.165496239608991</v>
      </c>
      <c r="BJ293">
        <v>12.757016177169429</v>
      </c>
      <c r="BK293">
        <v>11.711040081146081</v>
      </c>
      <c r="BL293">
        <v>18.981720600773361</v>
      </c>
      <c r="BM293">
        <v>38.539335071614317</v>
      </c>
      <c r="BN293">
        <v>49.245956323836687</v>
      </c>
      <c r="BO293">
        <v>14.33480075306942</v>
      </c>
      <c r="BP293">
        <v>36.599198744898978</v>
      </c>
      <c r="BQ293">
        <v>10.97321879994437</v>
      </c>
      <c r="BR293">
        <v>12.177551508012041</v>
      </c>
      <c r="BS293">
        <v>18.262223566178921</v>
      </c>
      <c r="BT293">
        <v>12.70415997980149</v>
      </c>
      <c r="BU293">
        <v>27.69226561360199</v>
      </c>
      <c r="BV293">
        <v>7.9625323596065378</v>
      </c>
      <c r="BW293">
        <v>27.84427349051332</v>
      </c>
      <c r="BX293">
        <v>2.7644941297526908</v>
      </c>
      <c r="BY293">
        <v>9.7473061372093888</v>
      </c>
      <c r="BZ293">
        <v>9.272810440345852</v>
      </c>
      <c r="CA293">
        <v>16.530758865678902</v>
      </c>
      <c r="CB293">
        <v>23.062338557674469</v>
      </c>
      <c r="CC293">
        <v>14.817589503134201</v>
      </c>
      <c r="CD293">
        <v>6.3621215931991397</v>
      </c>
      <c r="CE293">
        <v>15.148815012822819</v>
      </c>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row>
    <row r="294">
      <c r="A294" t="s">
        <v>600</v>
      </c>
      <c r="B294">
        <v>2016</v>
      </c>
      <c r="C294" t="s">
        <v>608</v>
      </c>
      <c r="D294">
        <v>62</v>
      </c>
      <c r="E294" t="s">
        <v>169</v>
      </c>
      <c r="F294" t="s">
        <v>439</v>
      </c>
      <c r="G294" t="s">
        <v>198</v>
      </c>
      <c r="H294">
        <v>3.6112052869640521</v>
      </c>
      <c r="I294">
        <v>3.6438860501569872</v>
      </c>
      <c r="J294">
        <v>5.5412671342226991</v>
      </c>
      <c r="K294">
        <v>5.7602224165011124</v>
      </c>
      <c r="L294">
        <v>3.8680405206612192</v>
      </c>
      <c r="M294">
        <v>5.3581251910271552</v>
      </c>
      <c r="N294">
        <v>4.3207807040207653</v>
      </c>
      <c r="O294">
        <v>5.090460819871959</v>
      </c>
      <c r="P294">
        <v>4.6203229980842444</v>
      </c>
      <c r="Q294">
        <v>5.118695391058246</v>
      </c>
      <c r="R294">
        <v>3.3230244556666282</v>
      </c>
      <c r="S294">
        <v>3.9077882155183929</v>
      </c>
      <c r="T294">
        <v>3.6151844202034109</v>
      </c>
      <c r="U294">
        <v>5.5832174187330397</v>
      </c>
      <c r="V294">
        <v>5.1213547271530881</v>
      </c>
      <c r="W294" t="s">
        <v>147</v>
      </c>
      <c r="X294" t="s">
        <v>375</v>
      </c>
      <c r="Y294" t="s">
        <v>149</v>
      </c>
      <c r="Z294" t="s">
        <v>430</v>
      </c>
      <c r="AA294" t="s">
        <v>150</v>
      </c>
      <c r="AB294" t="s">
        <v>151</v>
      </c>
      <c r="AC294" t="s">
        <v>432</v>
      </c>
      <c r="AD294" t="s">
        <v>488</v>
      </c>
      <c r="AE294" t="s">
        <v>433</v>
      </c>
      <c r="AF294" t="s">
        <v>152</v>
      </c>
      <c r="AG294" t="s">
        <v>153</v>
      </c>
      <c r="AH294" t="s">
        <v>435</v>
      </c>
      <c r="AI294" t="s">
        <v>489</v>
      </c>
      <c r="AJ294" t="s">
        <v>154</v>
      </c>
      <c r="AK294" t="s">
        <v>155</v>
      </c>
      <c r="AL294" t="s">
        <v>156</v>
      </c>
      <c r="AM294" t="s">
        <v>157</v>
      </c>
      <c r="AN294" t="s">
        <v>436</v>
      </c>
      <c r="AO294" t="s">
        <v>158</v>
      </c>
      <c r="AP294" t="s">
        <v>159</v>
      </c>
      <c r="AQ294" t="s">
        <v>160</v>
      </c>
      <c r="AR294" t="s">
        <v>437</v>
      </c>
      <c r="AS294" t="s">
        <v>161</v>
      </c>
      <c r="AT294" t="s">
        <v>162</v>
      </c>
      <c r="AU294" t="s">
        <v>163</v>
      </c>
      <c r="AV294" t="s">
        <v>164</v>
      </c>
      <c r="AW294" t="s">
        <v>438</v>
      </c>
      <c r="AX294" t="s">
        <v>165</v>
      </c>
      <c r="AY294" t="s">
        <v>166</v>
      </c>
      <c r="AZ294" t="s">
        <v>167</v>
      </c>
      <c r="BA294" t="s">
        <v>198</v>
      </c>
      <c r="BB294">
        <v>0.4630416126378048</v>
      </c>
      <c r="BC294">
        <v>10.55975241069279</v>
      </c>
      <c r="BD294">
        <v>11.61568973804596</v>
      </c>
      <c r="BE294">
        <v>11.686602385226539</v>
      </c>
      <c r="BF294">
        <v>9.4063474132467526</v>
      </c>
      <c r="BG294">
        <v>0.13255528516455031</v>
      </c>
      <c r="BH294">
        <v>2.8126926540385071</v>
      </c>
      <c r="BI294">
        <v>3.733879575343892</v>
      </c>
      <c r="BJ294">
        <v>6.8679872011814176</v>
      </c>
      <c r="BK294">
        <v>0</v>
      </c>
      <c r="BL294">
        <v>0.67489596284396236</v>
      </c>
      <c r="BM294">
        <v>0</v>
      </c>
      <c r="BN294">
        <v>2.2957785076438868</v>
      </c>
      <c r="BO294">
        <v>1.332435301163641</v>
      </c>
      <c r="BP294">
        <v>0</v>
      </c>
      <c r="BQ294">
        <v>1.2128402330854759</v>
      </c>
      <c r="BR294">
        <v>4.9704686284721156</v>
      </c>
      <c r="BS294">
        <v>1.3102520968988149</v>
      </c>
      <c r="BT294">
        <v>4.6061145666447398</v>
      </c>
      <c r="BU294">
        <v>8.6170714702244542</v>
      </c>
      <c r="BV294">
        <v>6.5538868412977607</v>
      </c>
      <c r="BW294">
        <v>0.1758263076808938</v>
      </c>
      <c r="BX294">
        <v>0.57079448728804205</v>
      </c>
      <c r="BY294">
        <v>2.8140175133004379</v>
      </c>
      <c r="BZ294">
        <v>7.8151069774768462</v>
      </c>
      <c r="CA294">
        <v>2.2020321032445569</v>
      </c>
      <c r="CB294">
        <v>3.2091672647857941</v>
      </c>
      <c r="CC294">
        <v>2.9967912286751228</v>
      </c>
      <c r="CD294">
        <v>4.3471312434839264</v>
      </c>
      <c r="CE294">
        <v>0</v>
      </c>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row>
    <row r="295">
      <c r="A295" t="s">
        <v>600</v>
      </c>
      <c r="B295">
        <v>2016</v>
      </c>
      <c r="C295" t="s">
        <v>608</v>
      </c>
      <c r="D295">
        <v>63</v>
      </c>
      <c r="E295" t="s">
        <v>169</v>
      </c>
      <c r="F295" t="s">
        <v>440</v>
      </c>
      <c r="G295" t="s">
        <v>198</v>
      </c>
      <c r="H295">
        <v>12.538930235966021</v>
      </c>
      <c r="I295">
        <v>15.71912188482051</v>
      </c>
      <c r="J295">
        <v>16.81054034567029</v>
      </c>
      <c r="K295">
        <v>15.26804732347253</v>
      </c>
      <c r="L295">
        <v>13.225705914075959</v>
      </c>
      <c r="M295">
        <v>19.257046215052871</v>
      </c>
      <c r="N295">
        <v>12.947823752921551</v>
      </c>
      <c r="O295">
        <v>13.89997421085044</v>
      </c>
      <c r="P295">
        <v>13.830763659220271</v>
      </c>
      <c r="Q295">
        <v>11.82036749077799</v>
      </c>
      <c r="R295">
        <v>10.810668615839729</v>
      </c>
      <c r="S295">
        <v>15.54895088877031</v>
      </c>
      <c r="T295">
        <v>16.025866415909359</v>
      </c>
      <c r="U295">
        <v>16.406834848478589</v>
      </c>
      <c r="V295">
        <v>15.5230428586147</v>
      </c>
      <c r="W295" t="s">
        <v>147</v>
      </c>
      <c r="X295" t="s">
        <v>375</v>
      </c>
      <c r="Y295" t="s">
        <v>149</v>
      </c>
      <c r="Z295" t="s">
        <v>430</v>
      </c>
      <c r="AA295" t="s">
        <v>150</v>
      </c>
      <c r="AB295" t="s">
        <v>151</v>
      </c>
      <c r="AC295" t="s">
        <v>432</v>
      </c>
      <c r="AD295" t="s">
        <v>488</v>
      </c>
      <c r="AE295" t="s">
        <v>433</v>
      </c>
      <c r="AF295" t="s">
        <v>152</v>
      </c>
      <c r="AG295" t="s">
        <v>153</v>
      </c>
      <c r="AH295" t="s">
        <v>435</v>
      </c>
      <c r="AI295" t="s">
        <v>489</v>
      </c>
      <c r="AJ295" t="s">
        <v>154</v>
      </c>
      <c r="AK295" t="s">
        <v>155</v>
      </c>
      <c r="AL295" t="s">
        <v>156</v>
      </c>
      <c r="AM295" t="s">
        <v>157</v>
      </c>
      <c r="AN295" t="s">
        <v>436</v>
      </c>
      <c r="AO295" t="s">
        <v>158</v>
      </c>
      <c r="AP295" t="s">
        <v>159</v>
      </c>
      <c r="AQ295" t="s">
        <v>160</v>
      </c>
      <c r="AR295" t="s">
        <v>437</v>
      </c>
      <c r="AS295" t="s">
        <v>161</v>
      </c>
      <c r="AT295" t="s">
        <v>162</v>
      </c>
      <c r="AU295" t="s">
        <v>163</v>
      </c>
      <c r="AV295" t="s">
        <v>164</v>
      </c>
      <c r="AW295" t="s">
        <v>438</v>
      </c>
      <c r="AX295" t="s">
        <v>165</v>
      </c>
      <c r="AY295" t="s">
        <v>166</v>
      </c>
      <c r="AZ295" t="s">
        <v>167</v>
      </c>
      <c r="BA295" t="s">
        <v>198</v>
      </c>
      <c r="BB295">
        <v>3.114977661997667</v>
      </c>
      <c r="BC295">
        <v>15.04766081065419</v>
      </c>
      <c r="BD295">
        <v>5.6644410478443987</v>
      </c>
      <c r="BE295">
        <v>17.48297394349725</v>
      </c>
      <c r="BF295">
        <v>9.2749452145121474</v>
      </c>
      <c r="BG295">
        <v>10.46614031318513</v>
      </c>
      <c r="BH295">
        <v>11.34348656883871</v>
      </c>
      <c r="BI295">
        <v>11.64750954795722</v>
      </c>
      <c r="BJ295">
        <v>18.63120055825727</v>
      </c>
      <c r="BK295">
        <v>11.444420349234139</v>
      </c>
      <c r="BL295">
        <v>2.030606761803857</v>
      </c>
      <c r="BM295">
        <v>7.5649803707879189</v>
      </c>
      <c r="BN295">
        <v>7.5579059853830959</v>
      </c>
      <c r="BO295">
        <v>10.503941268417289</v>
      </c>
      <c r="BP295">
        <v>5.4879605627365864</v>
      </c>
      <c r="BQ295">
        <v>14.82108841642078</v>
      </c>
      <c r="BR295">
        <v>14.46579051479473</v>
      </c>
      <c r="BS295">
        <v>13.885003630681419</v>
      </c>
      <c r="BT295">
        <v>21.112565214654431</v>
      </c>
      <c r="BU295">
        <v>9.9973621045866565</v>
      </c>
      <c r="BV295">
        <v>25.193137307379569</v>
      </c>
      <c r="BW295">
        <v>9.4106806016665914</v>
      </c>
      <c r="BX295">
        <v>15.897820813621321</v>
      </c>
      <c r="BY295">
        <v>17.579345363038911</v>
      </c>
      <c r="BZ295">
        <v>21.221493180554901</v>
      </c>
      <c r="CA295">
        <v>13.86560995582003</v>
      </c>
      <c r="CB295">
        <v>34.121168776461268</v>
      </c>
      <c r="CC295">
        <v>26.58592695779328</v>
      </c>
      <c r="CD295">
        <v>11.81226009413454</v>
      </c>
      <c r="CE295">
        <v>11.823866891482609</v>
      </c>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row>
    <row r="296">
      <c r="A296" t="s">
        <v>600</v>
      </c>
      <c r="B296">
        <v>2016</v>
      </c>
      <c r="C296" t="s">
        <v>608</v>
      </c>
      <c r="D296">
        <v>64</v>
      </c>
      <c r="E296" t="s">
        <v>169</v>
      </c>
      <c r="F296" t="s">
        <v>441</v>
      </c>
      <c r="G296" t="s">
        <v>198</v>
      </c>
      <c r="H296">
        <v>30.804621710235828</v>
      </c>
      <c r="I296">
        <v>26.701682123183431</v>
      </c>
      <c r="J296">
        <v>19.88740621303748</v>
      </c>
      <c r="K296">
        <v>10.083468063162259</v>
      </c>
      <c r="L296">
        <v>2.2575982096711611</v>
      </c>
      <c r="M296">
        <v>12.862211213123921</v>
      </c>
      <c r="N296">
        <v>4.8200221452443452</v>
      </c>
      <c r="O296">
        <v>2.51056840702317</v>
      </c>
      <c r="P296">
        <v>1.294445320944978</v>
      </c>
      <c r="Q296">
        <v>0.24518208793870899</v>
      </c>
      <c r="R296">
        <v>31.669929859987189</v>
      </c>
      <c r="S296">
        <v>30.122751319640461</v>
      </c>
      <c r="T296">
        <v>23.774080386266629</v>
      </c>
      <c r="U296">
        <v>20.8327982365903</v>
      </c>
      <c r="V296">
        <v>11.86779922053738</v>
      </c>
      <c r="W296" t="s">
        <v>147</v>
      </c>
      <c r="X296" t="s">
        <v>375</v>
      </c>
      <c r="Y296" t="s">
        <v>149</v>
      </c>
      <c r="Z296" t="s">
        <v>430</v>
      </c>
      <c r="AA296" t="s">
        <v>150</v>
      </c>
      <c r="AB296" t="s">
        <v>151</v>
      </c>
      <c r="AC296" t="s">
        <v>432</v>
      </c>
      <c r="AD296" t="s">
        <v>488</v>
      </c>
      <c r="AE296" t="s">
        <v>433</v>
      </c>
      <c r="AF296" t="s">
        <v>152</v>
      </c>
      <c r="AG296" t="s">
        <v>153</v>
      </c>
      <c r="AH296" t="s">
        <v>435</v>
      </c>
      <c r="AI296" t="s">
        <v>489</v>
      </c>
      <c r="AJ296" t="s">
        <v>154</v>
      </c>
      <c r="AK296" t="s">
        <v>155</v>
      </c>
      <c r="AL296" t="s">
        <v>156</v>
      </c>
      <c r="AM296" t="s">
        <v>157</v>
      </c>
      <c r="AN296" t="s">
        <v>436</v>
      </c>
      <c r="AO296" t="s">
        <v>158</v>
      </c>
      <c r="AP296" t="s">
        <v>159</v>
      </c>
      <c r="AQ296" t="s">
        <v>160</v>
      </c>
      <c r="AR296" t="s">
        <v>437</v>
      </c>
      <c r="AS296" t="s">
        <v>161</v>
      </c>
      <c r="AT296" t="s">
        <v>162</v>
      </c>
      <c r="AU296" t="s">
        <v>163</v>
      </c>
      <c r="AV296" t="s">
        <v>164</v>
      </c>
      <c r="AW296" t="s">
        <v>438</v>
      </c>
      <c r="AX296" t="s">
        <v>165</v>
      </c>
      <c r="AY296" t="s">
        <v>166</v>
      </c>
      <c r="AZ296" t="s">
        <v>167</v>
      </c>
      <c r="BA296" t="s">
        <v>198</v>
      </c>
      <c r="BB296">
        <v>1.2445161225449031</v>
      </c>
      <c r="BC296">
        <v>1.023605981658291</v>
      </c>
      <c r="BD296">
        <v>28.698896147408139</v>
      </c>
      <c r="BE296">
        <v>42.527039912365943</v>
      </c>
      <c r="BF296">
        <v>18.818650676640679</v>
      </c>
      <c r="BG296">
        <v>9.7753975018614998</v>
      </c>
      <c r="BH296">
        <v>2.4072301905182809</v>
      </c>
      <c r="BI296">
        <v>1.612454754253877</v>
      </c>
      <c r="BJ296">
        <v>30.266999450009259</v>
      </c>
      <c r="BK296">
        <v>17.268180636119371</v>
      </c>
      <c r="BL296">
        <v>0.83934946683685474</v>
      </c>
      <c r="BM296">
        <v>0</v>
      </c>
      <c r="BN296">
        <v>4.2968976055406047</v>
      </c>
      <c r="BO296">
        <v>21.191733865243339</v>
      </c>
      <c r="BP296">
        <v>9.0305142871491029</v>
      </c>
      <c r="BQ296">
        <v>11.57403732173856</v>
      </c>
      <c r="BR296">
        <v>24.317702154846721</v>
      </c>
      <c r="BS296">
        <v>0.48317176867490003</v>
      </c>
      <c r="BT296">
        <v>13.808649348388579</v>
      </c>
      <c r="BU296">
        <v>21.799117475058051</v>
      </c>
      <c r="BV296">
        <v>18.419456191950889</v>
      </c>
      <c r="BW296">
        <v>10.783103748932771</v>
      </c>
      <c r="BX296">
        <v>40.805702156678677</v>
      </c>
      <c r="BY296">
        <v>27.785847527137911</v>
      </c>
      <c r="BZ296">
        <v>9.0163284256024117</v>
      </c>
      <c r="CA296">
        <v>26.876107544172189</v>
      </c>
      <c r="CB296">
        <v>13.88116012742562</v>
      </c>
      <c r="CC296">
        <v>33.709210253476989</v>
      </c>
      <c r="CD296">
        <v>37.992963897547448</v>
      </c>
      <c r="CE296">
        <v>9.8357207692712301</v>
      </c>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row>
    <row r="297">
      <c r="A297" t="s">
        <v>600</v>
      </c>
      <c r="B297">
        <v>2016</v>
      </c>
      <c r="C297" t="s">
        <v>608</v>
      </c>
      <c r="D297">
        <v>65</v>
      </c>
      <c r="E297" t="s">
        <v>169</v>
      </c>
      <c r="F297" t="s">
        <v>176</v>
      </c>
      <c r="G297" t="s">
        <v>198</v>
      </c>
      <c r="H297">
        <v>1.7823900723082831</v>
      </c>
      <c r="I297">
        <v>3.4299507317896669</v>
      </c>
      <c r="J297">
        <v>4.2340297190352087</v>
      </c>
      <c r="K297">
        <v>3.7362911252888402</v>
      </c>
      <c r="L297">
        <v>2.1446771162000151</v>
      </c>
      <c r="M297">
        <v>4.2671100833459876</v>
      </c>
      <c r="N297">
        <v>3.3052852098737429</v>
      </c>
      <c r="O297">
        <v>3.1901429089693201</v>
      </c>
      <c r="P297">
        <v>1.467081063147657</v>
      </c>
      <c r="Q297">
        <v>1.3652520472622129</v>
      </c>
      <c r="R297">
        <v>1.8539544630549329</v>
      </c>
      <c r="S297">
        <v>2.0800793383619181</v>
      </c>
      <c r="T297">
        <v>4.9152324119811537</v>
      </c>
      <c r="U297">
        <v>4.0656809420718636</v>
      </c>
      <c r="V297">
        <v>3.1382294672300528</v>
      </c>
      <c r="W297" t="s">
        <v>147</v>
      </c>
      <c r="X297" t="s">
        <v>375</v>
      </c>
      <c r="Y297" t="s">
        <v>149</v>
      </c>
      <c r="Z297" t="s">
        <v>430</v>
      </c>
      <c r="AA297" t="s">
        <v>150</v>
      </c>
      <c r="AB297" t="s">
        <v>151</v>
      </c>
      <c r="AC297" t="s">
        <v>432</v>
      </c>
      <c r="AD297" t="s">
        <v>488</v>
      </c>
      <c r="AE297" t="s">
        <v>433</v>
      </c>
      <c r="AF297" t="s">
        <v>152</v>
      </c>
      <c r="AG297" t="s">
        <v>153</v>
      </c>
      <c r="AH297" t="s">
        <v>435</v>
      </c>
      <c r="AI297" t="s">
        <v>489</v>
      </c>
      <c r="AJ297" t="s">
        <v>154</v>
      </c>
      <c r="AK297" t="s">
        <v>155</v>
      </c>
      <c r="AL297" t="s">
        <v>156</v>
      </c>
      <c r="AM297" t="s">
        <v>157</v>
      </c>
      <c r="AN297" t="s">
        <v>436</v>
      </c>
      <c r="AO297" t="s">
        <v>158</v>
      </c>
      <c r="AP297" t="s">
        <v>159</v>
      </c>
      <c r="AQ297" t="s">
        <v>160</v>
      </c>
      <c r="AR297" t="s">
        <v>437</v>
      </c>
      <c r="AS297" t="s">
        <v>161</v>
      </c>
      <c r="AT297" t="s">
        <v>162</v>
      </c>
      <c r="AU297" t="s">
        <v>163</v>
      </c>
      <c r="AV297" t="s">
        <v>164</v>
      </c>
      <c r="AW297" t="s">
        <v>438</v>
      </c>
      <c r="AX297" t="s">
        <v>165</v>
      </c>
      <c r="AY297" t="s">
        <v>166</v>
      </c>
      <c r="AZ297" t="s">
        <v>167</v>
      </c>
      <c r="BA297" t="s">
        <v>198</v>
      </c>
      <c r="BB297">
        <v>0.85418178422316193</v>
      </c>
      <c r="BC297">
        <v>0.3003838973762446</v>
      </c>
      <c r="BD297">
        <v>0.14558857338652231</v>
      </c>
      <c r="BE297">
        <v>1.2525142337452</v>
      </c>
      <c r="BF297">
        <v>1.2502598875927731</v>
      </c>
      <c r="BG297">
        <v>13.1881376131139</v>
      </c>
      <c r="BH297">
        <v>0</v>
      </c>
      <c r="BI297">
        <v>0</v>
      </c>
      <c r="BJ297">
        <v>1.3469834693603739</v>
      </c>
      <c r="BK297">
        <v>27.25844407433814</v>
      </c>
      <c r="BL297">
        <v>0</v>
      </c>
      <c r="BM297">
        <v>0</v>
      </c>
      <c r="BN297">
        <v>0.43867468860444397</v>
      </c>
      <c r="BO297">
        <v>2.5977145914809459</v>
      </c>
      <c r="BP297">
        <v>0.19883895281417291</v>
      </c>
      <c r="BQ297">
        <v>2.5957372577285498</v>
      </c>
      <c r="BR297">
        <v>3.7952049747713961</v>
      </c>
      <c r="BS297">
        <v>0</v>
      </c>
      <c r="BT297">
        <v>0.49880845221202808</v>
      </c>
      <c r="BU297">
        <v>0.64414755584027006</v>
      </c>
      <c r="BV297">
        <v>1.956745257069137</v>
      </c>
      <c r="BW297">
        <v>6.603172439480451</v>
      </c>
      <c r="BX297">
        <v>0.56835362667767964</v>
      </c>
      <c r="BY297">
        <v>2.5950470932654328</v>
      </c>
      <c r="BZ297">
        <v>6.1306356650879943</v>
      </c>
      <c r="CA297">
        <v>0.30185422171312892</v>
      </c>
      <c r="CB297">
        <v>1.301039990211982</v>
      </c>
      <c r="CC297">
        <v>1.330364430953713</v>
      </c>
      <c r="CD297">
        <v>0</v>
      </c>
      <c r="CE297">
        <v>0.66168816777200201</v>
      </c>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row>
    <row r="298">
      <c r="A298" t="s">
        <v>600</v>
      </c>
      <c r="B298">
        <v>2016</v>
      </c>
      <c r="C298" t="s">
        <v>608</v>
      </c>
      <c r="D298">
        <v>66</v>
      </c>
      <c r="E298" t="s">
        <v>169</v>
      </c>
      <c r="F298" t="s">
        <v>177</v>
      </c>
      <c r="G298" t="s">
        <v>198</v>
      </c>
      <c r="H298">
        <v>9.2768781099050024</v>
      </c>
      <c r="I298">
        <v>8.6902087325004942</v>
      </c>
      <c r="J298">
        <v>9.2655463120474799</v>
      </c>
      <c r="K298">
        <v>7.0325146808724019</v>
      </c>
      <c r="L298">
        <v>0.9059503658779624</v>
      </c>
      <c r="M298">
        <v>4.4273235817068413</v>
      </c>
      <c r="N298">
        <v>2.1758567397866169</v>
      </c>
      <c r="O298">
        <v>1.49344997919161</v>
      </c>
      <c r="P298">
        <v>0.1405062010446865</v>
      </c>
      <c r="Q298">
        <v>0.15769022861812049</v>
      </c>
      <c r="R298">
        <v>9.598768849241992</v>
      </c>
      <c r="S298">
        <v>8.6763282879573485</v>
      </c>
      <c r="T298">
        <v>10.01696995532663</v>
      </c>
      <c r="U298">
        <v>10.04433965888208</v>
      </c>
      <c r="V298">
        <v>8.0701440600497847</v>
      </c>
      <c r="W298" t="s">
        <v>147</v>
      </c>
      <c r="X298" t="s">
        <v>375</v>
      </c>
      <c r="Y298" t="s">
        <v>149</v>
      </c>
      <c r="Z298" t="s">
        <v>430</v>
      </c>
      <c r="AA298" t="s">
        <v>150</v>
      </c>
      <c r="AB298" t="s">
        <v>151</v>
      </c>
      <c r="AC298" t="s">
        <v>432</v>
      </c>
      <c r="AD298" t="s">
        <v>488</v>
      </c>
      <c r="AE298" t="s">
        <v>433</v>
      </c>
      <c r="AF298" t="s">
        <v>152</v>
      </c>
      <c r="AG298" t="s">
        <v>153</v>
      </c>
      <c r="AH298" t="s">
        <v>435</v>
      </c>
      <c r="AI298" t="s">
        <v>489</v>
      </c>
      <c r="AJ298" t="s">
        <v>154</v>
      </c>
      <c r="AK298" t="s">
        <v>155</v>
      </c>
      <c r="AL298" t="s">
        <v>156</v>
      </c>
      <c r="AM298" t="s">
        <v>157</v>
      </c>
      <c r="AN298" t="s">
        <v>436</v>
      </c>
      <c r="AO298" t="s">
        <v>158</v>
      </c>
      <c r="AP298" t="s">
        <v>159</v>
      </c>
      <c r="AQ298" t="s">
        <v>160</v>
      </c>
      <c r="AR298" t="s">
        <v>437</v>
      </c>
      <c r="AS298" t="s">
        <v>161</v>
      </c>
      <c r="AT298" t="s">
        <v>162</v>
      </c>
      <c r="AU298" t="s">
        <v>163</v>
      </c>
      <c r="AV298" t="s">
        <v>164</v>
      </c>
      <c r="AW298" t="s">
        <v>438</v>
      </c>
      <c r="AX298" t="s">
        <v>165</v>
      </c>
      <c r="AY298" t="s">
        <v>166</v>
      </c>
      <c r="AZ298" t="s">
        <v>167</v>
      </c>
      <c r="BA298" t="s">
        <v>198</v>
      </c>
      <c r="BB298">
        <v>6.1817317813043644</v>
      </c>
      <c r="BC298">
        <v>0.52667723524225485</v>
      </c>
      <c r="BD298">
        <v>5.011193181703292</v>
      </c>
      <c r="BE298">
        <v>4.0147870966290427</v>
      </c>
      <c r="BF298">
        <v>7.5778840818102076</v>
      </c>
      <c r="BG298">
        <v>20.45849836705769</v>
      </c>
      <c r="BH298">
        <v>2.7306118352275028</v>
      </c>
      <c r="BI298">
        <v>0</v>
      </c>
      <c r="BJ298">
        <v>2.2820870144662662</v>
      </c>
      <c r="BK298">
        <v>17.323319664513221</v>
      </c>
      <c r="BL298">
        <v>1.919992041725237</v>
      </c>
      <c r="BM298">
        <v>0</v>
      </c>
      <c r="BN298">
        <v>0.17691909910538259</v>
      </c>
      <c r="BO298">
        <v>13.08747818536904</v>
      </c>
      <c r="BP298">
        <v>11.14134915245206</v>
      </c>
      <c r="BQ298">
        <v>19.970660063084701</v>
      </c>
      <c r="BR298">
        <v>12.34539218149833</v>
      </c>
      <c r="BS298">
        <v>0</v>
      </c>
      <c r="BT298">
        <v>3.0430779878932239</v>
      </c>
      <c r="BU298">
        <v>8.4820016845637536</v>
      </c>
      <c r="BV298">
        <v>0.55190681132659103</v>
      </c>
      <c r="BW298">
        <v>11.65055541403223</v>
      </c>
      <c r="BX298">
        <v>2.921425032987873</v>
      </c>
      <c r="BY298">
        <v>15.56531618832217</v>
      </c>
      <c r="BZ298">
        <v>10.746205108250759</v>
      </c>
      <c r="CA298">
        <v>3.499617154505418</v>
      </c>
      <c r="CB298">
        <v>3.1355902664963828</v>
      </c>
      <c r="CC298">
        <v>2.0003175207482609</v>
      </c>
      <c r="CD298">
        <v>4.7546551530018872</v>
      </c>
      <c r="CE298">
        <v>3.6397274058082711</v>
      </c>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row>
    <row r="299">
      <c r="A299" t="s">
        <v>600</v>
      </c>
      <c r="B299">
        <v>2016</v>
      </c>
      <c r="C299" t="s">
        <v>608</v>
      </c>
      <c r="D299">
        <v>67</v>
      </c>
      <c r="E299" t="s">
        <v>169</v>
      </c>
      <c r="F299" t="s">
        <v>442</v>
      </c>
      <c r="G299" t="s">
        <v>198</v>
      </c>
      <c r="H299">
        <v>21.427745287360821</v>
      </c>
      <c r="I299">
        <v>17.439143757965269</v>
      </c>
      <c r="J299">
        <v>16.651343785862469</v>
      </c>
      <c r="K299">
        <v>8.3670575356823633</v>
      </c>
      <c r="L299">
        <v>2.046400885971682</v>
      </c>
      <c r="M299">
        <v>3.9482677452610888</v>
      </c>
      <c r="N299">
        <v>1.743700169343023</v>
      </c>
      <c r="O299">
        <v>0.784182869755083</v>
      </c>
      <c r="P299">
        <v>0.26614461777013831</v>
      </c>
      <c r="Q299">
        <v>0.4228287665256924</v>
      </c>
      <c r="R299">
        <v>24.65253571923618</v>
      </c>
      <c r="S299">
        <v>17.33651064437209</v>
      </c>
      <c r="T299">
        <v>17.313448279293279</v>
      </c>
      <c r="U299">
        <v>18.766583593008111</v>
      </c>
      <c r="V299">
        <v>12.52130177056487</v>
      </c>
      <c r="W299" t="s">
        <v>147</v>
      </c>
      <c r="X299" t="s">
        <v>375</v>
      </c>
      <c r="Y299" t="s">
        <v>149</v>
      </c>
      <c r="Z299" t="s">
        <v>430</v>
      </c>
      <c r="AA299" t="s">
        <v>150</v>
      </c>
      <c r="AB299" t="s">
        <v>151</v>
      </c>
      <c r="AC299" t="s">
        <v>432</v>
      </c>
      <c r="AD299" t="s">
        <v>488</v>
      </c>
      <c r="AE299" t="s">
        <v>433</v>
      </c>
      <c r="AF299" t="s">
        <v>152</v>
      </c>
      <c r="AG299" t="s">
        <v>153</v>
      </c>
      <c r="AH299" t="s">
        <v>435</v>
      </c>
      <c r="AI299" t="s">
        <v>489</v>
      </c>
      <c r="AJ299" t="s">
        <v>154</v>
      </c>
      <c r="AK299" t="s">
        <v>155</v>
      </c>
      <c r="AL299" t="s">
        <v>156</v>
      </c>
      <c r="AM299" t="s">
        <v>157</v>
      </c>
      <c r="AN299" t="s">
        <v>436</v>
      </c>
      <c r="AO299" t="s">
        <v>158</v>
      </c>
      <c r="AP299" t="s">
        <v>159</v>
      </c>
      <c r="AQ299" t="s">
        <v>160</v>
      </c>
      <c r="AR299" t="s">
        <v>437</v>
      </c>
      <c r="AS299" t="s">
        <v>161</v>
      </c>
      <c r="AT299" t="s">
        <v>162</v>
      </c>
      <c r="AU299" t="s">
        <v>163</v>
      </c>
      <c r="AV299" t="s">
        <v>164</v>
      </c>
      <c r="AW299" t="s">
        <v>438</v>
      </c>
      <c r="AX299" t="s">
        <v>165</v>
      </c>
      <c r="AY299" t="s">
        <v>166</v>
      </c>
      <c r="AZ299" t="s">
        <v>167</v>
      </c>
      <c r="BA299" t="s">
        <v>198</v>
      </c>
      <c r="BB299">
        <v>11.4312667458998</v>
      </c>
      <c r="BC299">
        <v>0</v>
      </c>
      <c r="BD299">
        <v>0.29996129504494667</v>
      </c>
      <c r="BE299">
        <v>7.8133887475094257</v>
      </c>
      <c r="BF299">
        <v>14.618035601643969</v>
      </c>
      <c r="BG299">
        <v>25.36991960084961</v>
      </c>
      <c r="BH299">
        <v>0</v>
      </c>
      <c r="BI299">
        <v>0</v>
      </c>
      <c r="BJ299">
        <v>22.573675454992699</v>
      </c>
      <c r="BK299">
        <v>5.5387714962485646</v>
      </c>
      <c r="BL299">
        <v>1.0612546327432451</v>
      </c>
      <c r="BM299">
        <v>0</v>
      </c>
      <c r="BN299">
        <v>0</v>
      </c>
      <c r="BO299">
        <v>14.898089550987571</v>
      </c>
      <c r="BP299">
        <v>22.607860058792461</v>
      </c>
      <c r="BQ299">
        <v>24.78402095694528</v>
      </c>
      <c r="BR299">
        <v>12.48390235686761</v>
      </c>
      <c r="BS299">
        <v>0.13177411872951819</v>
      </c>
      <c r="BT299">
        <v>19.48468778347473</v>
      </c>
      <c r="BU299">
        <v>1.7989043182828219</v>
      </c>
      <c r="BV299">
        <v>17.18096865733299</v>
      </c>
      <c r="BW299">
        <v>13.99369893007243</v>
      </c>
      <c r="BX299">
        <v>15.654055019734541</v>
      </c>
      <c r="BY299">
        <v>17.84897741767794</v>
      </c>
      <c r="BZ299">
        <v>20.94429539351853</v>
      </c>
      <c r="CA299">
        <v>19.428174439300012</v>
      </c>
      <c r="CB299">
        <v>16.835811332110371</v>
      </c>
      <c r="CC299">
        <v>11.044759545185171</v>
      </c>
      <c r="CD299">
        <v>22.36809722164195</v>
      </c>
      <c r="CE299">
        <v>14.309459091539919</v>
      </c>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row>
    <row r="300">
      <c r="A300" t="s">
        <v>600</v>
      </c>
      <c r="B300">
        <v>2016</v>
      </c>
      <c r="C300" t="s">
        <v>608</v>
      </c>
      <c r="D300">
        <v>68</v>
      </c>
      <c r="E300" t="s">
        <v>169</v>
      </c>
      <c r="F300" t="s">
        <v>181</v>
      </c>
      <c r="G300" t="s">
        <v>198</v>
      </c>
      <c r="H300">
        <v>1.0068680960708669</v>
      </c>
      <c r="I300">
        <v>1.324265057605541</v>
      </c>
      <c r="J300">
        <v>0.94248528446745816</v>
      </c>
      <c r="K300">
        <v>1.4053454287829821</v>
      </c>
      <c r="L300">
        <v>1.323870200110328</v>
      </c>
      <c r="M300">
        <v>1.355986270541953</v>
      </c>
      <c r="N300">
        <v>1.1004464749404239</v>
      </c>
      <c r="O300">
        <v>1.188210978660462</v>
      </c>
      <c r="P300">
        <v>1.116563894098656</v>
      </c>
      <c r="Q300">
        <v>1.055349483742851</v>
      </c>
      <c r="R300">
        <v>0.61791535933657582</v>
      </c>
      <c r="S300">
        <v>1.615782618889531</v>
      </c>
      <c r="T300">
        <v>0.86055939097320133</v>
      </c>
      <c r="U300">
        <v>1.104914671804335</v>
      </c>
      <c r="V300">
        <v>1.8821928469173519</v>
      </c>
      <c r="W300" t="s">
        <v>147</v>
      </c>
      <c r="X300" t="s">
        <v>375</v>
      </c>
      <c r="Y300" t="s">
        <v>149</v>
      </c>
      <c r="Z300" t="s">
        <v>430</v>
      </c>
      <c r="AA300" t="s">
        <v>150</v>
      </c>
      <c r="AB300" t="s">
        <v>151</v>
      </c>
      <c r="AC300" t="s">
        <v>432</v>
      </c>
      <c r="AD300" t="s">
        <v>488</v>
      </c>
      <c r="AE300" t="s">
        <v>433</v>
      </c>
      <c r="AF300" t="s">
        <v>152</v>
      </c>
      <c r="AG300" t="s">
        <v>153</v>
      </c>
      <c r="AH300" t="s">
        <v>435</v>
      </c>
      <c r="AI300" t="s">
        <v>489</v>
      </c>
      <c r="AJ300" t="s">
        <v>154</v>
      </c>
      <c r="AK300" t="s">
        <v>155</v>
      </c>
      <c r="AL300" t="s">
        <v>156</v>
      </c>
      <c r="AM300" t="s">
        <v>157</v>
      </c>
      <c r="AN300" t="s">
        <v>436</v>
      </c>
      <c r="AO300" t="s">
        <v>158</v>
      </c>
      <c r="AP300" t="s">
        <v>159</v>
      </c>
      <c r="AQ300" t="s">
        <v>160</v>
      </c>
      <c r="AR300" t="s">
        <v>437</v>
      </c>
      <c r="AS300" t="s">
        <v>161</v>
      </c>
      <c r="AT300" t="s">
        <v>162</v>
      </c>
      <c r="AU300" t="s">
        <v>163</v>
      </c>
      <c r="AV300" t="s">
        <v>164</v>
      </c>
      <c r="AW300" t="s">
        <v>438</v>
      </c>
      <c r="AX300" t="s">
        <v>165</v>
      </c>
      <c r="AY300" t="s">
        <v>166</v>
      </c>
      <c r="AZ300" t="s">
        <v>167</v>
      </c>
      <c r="BA300" t="s">
        <v>198</v>
      </c>
      <c r="BB300">
        <v>0.37303718263858859</v>
      </c>
      <c r="BC300">
        <v>0.38061789882408059</v>
      </c>
      <c r="BD300">
        <v>0</v>
      </c>
      <c r="BE300">
        <v>2.3722303018719528</v>
      </c>
      <c r="BF300">
        <v>0</v>
      </c>
      <c r="BG300">
        <v>2.4013397622235368</v>
      </c>
      <c r="BH300">
        <v>0</v>
      </c>
      <c r="BI300">
        <v>0.65163664305490543</v>
      </c>
      <c r="BJ300">
        <v>0</v>
      </c>
      <c r="BK300">
        <v>0.37104745224421432</v>
      </c>
      <c r="BL300">
        <v>0.64122004451034109</v>
      </c>
      <c r="BM300">
        <v>0</v>
      </c>
      <c r="BN300">
        <v>0</v>
      </c>
      <c r="BO300">
        <v>4.7334470162599036</v>
      </c>
      <c r="BP300">
        <v>0</v>
      </c>
      <c r="BQ300">
        <v>5.5774000782601654</v>
      </c>
      <c r="BR300">
        <v>0.2239999848539406</v>
      </c>
      <c r="BS300">
        <v>0</v>
      </c>
      <c r="BT300">
        <v>0</v>
      </c>
      <c r="BU300">
        <v>6.4633678066930704</v>
      </c>
      <c r="BV300">
        <v>0.89380569792156228</v>
      </c>
      <c r="BW300">
        <v>0</v>
      </c>
      <c r="BX300">
        <v>0.63053457746312225</v>
      </c>
      <c r="BY300">
        <v>0</v>
      </c>
      <c r="BZ300">
        <v>0</v>
      </c>
      <c r="CA300">
        <v>0.6315420234235013</v>
      </c>
      <c r="CB300">
        <v>0.30208444801381701</v>
      </c>
      <c r="CC300">
        <v>0.35313232493821212</v>
      </c>
      <c r="CD300">
        <v>2.4203213639992169</v>
      </c>
      <c r="CE300">
        <v>1.783459617333661</v>
      </c>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row>
    <row r="301">
      <c r="A301" t="s">
        <v>600</v>
      </c>
      <c r="B301">
        <v>2016</v>
      </c>
      <c r="C301" t="s">
        <v>608</v>
      </c>
      <c r="D301">
        <v>69</v>
      </c>
      <c r="E301" t="s">
        <v>169</v>
      </c>
      <c r="F301" t="s">
        <v>182</v>
      </c>
      <c r="G301" t="s">
        <v>198</v>
      </c>
      <c r="H301">
        <v>0.13232278949472059</v>
      </c>
      <c r="I301">
        <v>0.18619264829343171</v>
      </c>
      <c r="J301">
        <v>0.47193780607781982</v>
      </c>
      <c r="K301">
        <v>2.3294249750873308</v>
      </c>
      <c r="L301">
        <v>3.6712151008923568</v>
      </c>
      <c r="M301">
        <v>0</v>
      </c>
      <c r="N301">
        <v>4.2423032176721023</v>
      </c>
      <c r="O301">
        <v>4.7522679239590984</v>
      </c>
      <c r="P301">
        <v>3.3577780411436779</v>
      </c>
      <c r="Q301">
        <v>5.4075513893096439</v>
      </c>
      <c r="R301">
        <v>0.18783907755521889</v>
      </c>
      <c r="S301">
        <v>0</v>
      </c>
      <c r="T301">
        <v>0.3842272306258242</v>
      </c>
      <c r="U301">
        <v>0.54979041432285713</v>
      </c>
      <c r="V301">
        <v>1.07009929880744</v>
      </c>
      <c r="W301" t="s">
        <v>147</v>
      </c>
      <c r="X301" t="s">
        <v>375</v>
      </c>
      <c r="Y301" t="s">
        <v>149</v>
      </c>
      <c r="Z301" t="s">
        <v>430</v>
      </c>
      <c r="AA301" t="s">
        <v>150</v>
      </c>
      <c r="AB301" t="s">
        <v>151</v>
      </c>
      <c r="AC301" t="s">
        <v>432</v>
      </c>
      <c r="AD301" t="s">
        <v>488</v>
      </c>
      <c r="AE301" t="s">
        <v>433</v>
      </c>
      <c r="AF301" t="s">
        <v>152</v>
      </c>
      <c r="AG301" t="s">
        <v>153</v>
      </c>
      <c r="AH301" t="s">
        <v>435</v>
      </c>
      <c r="AI301" t="s">
        <v>489</v>
      </c>
      <c r="AJ301" t="s">
        <v>154</v>
      </c>
      <c r="AK301" t="s">
        <v>155</v>
      </c>
      <c r="AL301" t="s">
        <v>156</v>
      </c>
      <c r="AM301" t="s">
        <v>157</v>
      </c>
      <c r="AN301" t="s">
        <v>436</v>
      </c>
      <c r="AO301" t="s">
        <v>158</v>
      </c>
      <c r="AP301" t="s">
        <v>159</v>
      </c>
      <c r="AQ301" t="s">
        <v>160</v>
      </c>
      <c r="AR301" t="s">
        <v>437</v>
      </c>
      <c r="AS301" t="s">
        <v>161</v>
      </c>
      <c r="AT301" t="s">
        <v>162</v>
      </c>
      <c r="AU301" t="s">
        <v>163</v>
      </c>
      <c r="AV301" t="s">
        <v>164</v>
      </c>
      <c r="AW301" t="s">
        <v>438</v>
      </c>
      <c r="AX301" t="s">
        <v>165</v>
      </c>
      <c r="AY301" t="s">
        <v>166</v>
      </c>
      <c r="AZ301" t="s">
        <v>167</v>
      </c>
      <c r="BA301" t="s">
        <v>198</v>
      </c>
      <c r="BB301">
        <v>0</v>
      </c>
      <c r="BC301">
        <v>11.48234809714484</v>
      </c>
      <c r="BD301">
        <v>6.0780681786282509</v>
      </c>
      <c r="BE301">
        <v>0.1361924781538634</v>
      </c>
      <c r="BF301">
        <v>0</v>
      </c>
      <c r="BG301">
        <v>0</v>
      </c>
      <c r="BH301">
        <v>0</v>
      </c>
      <c r="BI301">
        <v>0</v>
      </c>
      <c r="BJ301">
        <v>0</v>
      </c>
      <c r="BK301">
        <v>0</v>
      </c>
      <c r="BL301">
        <v>0.39128895868132391</v>
      </c>
      <c r="BM301">
        <v>0</v>
      </c>
      <c r="BN301">
        <v>0</v>
      </c>
      <c r="BO301">
        <v>0.47000748879281268</v>
      </c>
      <c r="BP301">
        <v>0</v>
      </c>
      <c r="BQ301">
        <v>0</v>
      </c>
      <c r="BR301">
        <v>0</v>
      </c>
      <c r="BS301">
        <v>0.49665418904819619</v>
      </c>
      <c r="BT301">
        <v>0</v>
      </c>
      <c r="BU301">
        <v>0.056194231293080599</v>
      </c>
      <c r="BV301">
        <v>0</v>
      </c>
      <c r="BW301">
        <v>0</v>
      </c>
      <c r="BX301">
        <v>0.46756472769490948</v>
      </c>
      <c r="BY301">
        <v>0</v>
      </c>
      <c r="BZ301">
        <v>0</v>
      </c>
      <c r="CA301">
        <v>0</v>
      </c>
      <c r="CB301">
        <v>0</v>
      </c>
      <c r="CC301">
        <v>0</v>
      </c>
      <c r="CD301">
        <v>0.23654247227675509</v>
      </c>
      <c r="CE301">
        <v>0.58883431398432984</v>
      </c>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row>
    <row r="302">
      <c r="A302" t="s">
        <v>600</v>
      </c>
      <c r="B302">
        <v>2016</v>
      </c>
      <c r="C302" t="s">
        <v>608</v>
      </c>
      <c r="D302">
        <v>70</v>
      </c>
      <c r="E302" t="s">
        <v>169</v>
      </c>
      <c r="F302" t="s">
        <v>345</v>
      </c>
      <c r="G302" t="s">
        <v>198</v>
      </c>
      <c r="H302">
        <v>0</v>
      </c>
      <c r="I302">
        <v>0.1663335003814167</v>
      </c>
      <c r="J302">
        <v>0.045370672131456603</v>
      </c>
      <c r="K302">
        <v>0.92158290788853647</v>
      </c>
      <c r="L302">
        <v>1.196455907690807</v>
      </c>
      <c r="M302">
        <v>0.24830525827734029</v>
      </c>
      <c r="N302">
        <v>1.8026551102203801</v>
      </c>
      <c r="O302">
        <v>2.4069920035576269</v>
      </c>
      <c r="P302">
        <v>1.4870268519400871</v>
      </c>
      <c r="Q302">
        <v>0.9306799852606028</v>
      </c>
      <c r="R302">
        <v>0</v>
      </c>
      <c r="S302">
        <v>0.11267831585633679</v>
      </c>
      <c r="T302">
        <v>0.080222427058758802</v>
      </c>
      <c r="U302">
        <v>0.052620273620684999</v>
      </c>
      <c r="V302">
        <v>0.17745095781020559</v>
      </c>
      <c r="W302" t="s">
        <v>147</v>
      </c>
      <c r="X302" t="s">
        <v>375</v>
      </c>
      <c r="Y302" t="s">
        <v>149</v>
      </c>
      <c r="Z302" t="s">
        <v>430</v>
      </c>
      <c r="AA302" t="s">
        <v>150</v>
      </c>
      <c r="AB302" t="s">
        <v>151</v>
      </c>
      <c r="AC302" t="s">
        <v>432</v>
      </c>
      <c r="AD302" t="s">
        <v>488</v>
      </c>
      <c r="AE302" t="s">
        <v>433</v>
      </c>
      <c r="AF302" t="s">
        <v>152</v>
      </c>
      <c r="AG302" t="s">
        <v>153</v>
      </c>
      <c r="AH302" t="s">
        <v>435</v>
      </c>
      <c r="AI302" t="s">
        <v>489</v>
      </c>
      <c r="AJ302" t="s">
        <v>154</v>
      </c>
      <c r="AK302" t="s">
        <v>155</v>
      </c>
      <c r="AL302" t="s">
        <v>156</v>
      </c>
      <c r="AM302" t="s">
        <v>157</v>
      </c>
      <c r="AN302" t="s">
        <v>436</v>
      </c>
      <c r="AO302" t="s">
        <v>158</v>
      </c>
      <c r="AP302" t="s">
        <v>159</v>
      </c>
      <c r="AQ302" t="s">
        <v>160</v>
      </c>
      <c r="AR302" t="s">
        <v>437</v>
      </c>
      <c r="AS302" t="s">
        <v>161</v>
      </c>
      <c r="AT302" t="s">
        <v>162</v>
      </c>
      <c r="AU302" t="s">
        <v>163</v>
      </c>
      <c r="AV302" t="s">
        <v>164</v>
      </c>
      <c r="AW302" t="s">
        <v>438</v>
      </c>
      <c r="AX302" t="s">
        <v>165</v>
      </c>
      <c r="AY302" t="s">
        <v>166</v>
      </c>
      <c r="AZ302" t="s">
        <v>167</v>
      </c>
      <c r="BA302" t="s">
        <v>198</v>
      </c>
      <c r="BB302">
        <v>0.43465788773837921</v>
      </c>
      <c r="BC302">
        <v>1.745473873049062</v>
      </c>
      <c r="BD302">
        <v>0</v>
      </c>
      <c r="BE302">
        <v>0.66023762215407322</v>
      </c>
      <c r="BF302">
        <v>0</v>
      </c>
      <c r="BG302">
        <v>0</v>
      </c>
      <c r="BH302">
        <v>0</v>
      </c>
      <c r="BI302">
        <v>0</v>
      </c>
      <c r="BJ302">
        <v>0</v>
      </c>
      <c r="BK302">
        <v>1.357450990487677</v>
      </c>
      <c r="BL302">
        <v>0.2811706364589357</v>
      </c>
      <c r="BM302">
        <v>0</v>
      </c>
      <c r="BN302">
        <v>0</v>
      </c>
      <c r="BO302">
        <v>0.33106989423424721</v>
      </c>
      <c r="BP302">
        <v>0.17468376113294051</v>
      </c>
      <c r="BQ302">
        <v>0</v>
      </c>
      <c r="BR302">
        <v>0.43077718782827629</v>
      </c>
      <c r="BS302">
        <v>0.29387181218451308</v>
      </c>
      <c r="BT302">
        <v>0.58950089806876038</v>
      </c>
      <c r="BU302">
        <v>0</v>
      </c>
      <c r="BV302">
        <v>0.57271247864671249</v>
      </c>
      <c r="BW302">
        <v>0</v>
      </c>
      <c r="BX302">
        <v>0.33401411063978598</v>
      </c>
      <c r="BY302">
        <v>0.57695380281736475</v>
      </c>
      <c r="BZ302">
        <v>0</v>
      </c>
      <c r="CA302">
        <v>1.189249861453199</v>
      </c>
      <c r="CB302">
        <v>0</v>
      </c>
      <c r="CC302">
        <v>0.2012354894062364</v>
      </c>
      <c r="CD302">
        <v>0</v>
      </c>
      <c r="CE302">
        <v>0.52037339406000582</v>
      </c>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row>
    <row r="303">
      <c r="A303" t="s">
        <v>600</v>
      </c>
      <c r="B303">
        <v>2016</v>
      </c>
      <c r="C303" t="s">
        <v>608</v>
      </c>
      <c r="D303">
        <v>71</v>
      </c>
      <c r="E303" t="s">
        <v>169</v>
      </c>
      <c r="F303" t="s">
        <v>183</v>
      </c>
      <c r="G303" t="s">
        <v>198</v>
      </c>
      <c r="H303">
        <v>0</v>
      </c>
      <c r="I303">
        <v>0.0061630891370103996</v>
      </c>
      <c r="J303">
        <v>0.026157871452537399</v>
      </c>
      <c r="K303">
        <v>0.26999556176270401</v>
      </c>
      <c r="L303">
        <v>4.386593988349305</v>
      </c>
      <c r="M303">
        <v>0</v>
      </c>
      <c r="N303">
        <v>0.49856467876543031</v>
      </c>
      <c r="O303">
        <v>1.7532101850154429</v>
      </c>
      <c r="P303">
        <v>3.9676636408262298</v>
      </c>
      <c r="Q303">
        <v>8.734143740302148</v>
      </c>
      <c r="R303">
        <v>0</v>
      </c>
      <c r="S303">
        <v>0.0087539236755208999</v>
      </c>
      <c r="T303">
        <v>0.037117255859041902</v>
      </c>
      <c r="U303">
        <v>0</v>
      </c>
      <c r="V303">
        <v>0.33582860427010358</v>
      </c>
      <c r="W303" t="s">
        <v>147</v>
      </c>
      <c r="X303" t="s">
        <v>375</v>
      </c>
      <c r="Y303" t="s">
        <v>149</v>
      </c>
      <c r="Z303" t="s">
        <v>430</v>
      </c>
      <c r="AA303" t="s">
        <v>150</v>
      </c>
      <c r="AB303" t="s">
        <v>151</v>
      </c>
      <c r="AC303" t="s">
        <v>432</v>
      </c>
      <c r="AD303" t="s">
        <v>488</v>
      </c>
      <c r="AE303" t="s">
        <v>433</v>
      </c>
      <c r="AF303" t="s">
        <v>152</v>
      </c>
      <c r="AG303" t="s">
        <v>153</v>
      </c>
      <c r="AH303" t="s">
        <v>435</v>
      </c>
      <c r="AI303" t="s">
        <v>489</v>
      </c>
      <c r="AJ303" t="s">
        <v>154</v>
      </c>
      <c r="AK303" t="s">
        <v>155</v>
      </c>
      <c r="AL303" t="s">
        <v>156</v>
      </c>
      <c r="AM303" t="s">
        <v>157</v>
      </c>
      <c r="AN303" t="s">
        <v>436</v>
      </c>
      <c r="AO303" t="s">
        <v>158</v>
      </c>
      <c r="AP303" t="s">
        <v>159</v>
      </c>
      <c r="AQ303" t="s">
        <v>160</v>
      </c>
      <c r="AR303" t="s">
        <v>437</v>
      </c>
      <c r="AS303" t="s">
        <v>161</v>
      </c>
      <c r="AT303" t="s">
        <v>162</v>
      </c>
      <c r="AU303" t="s">
        <v>163</v>
      </c>
      <c r="AV303" t="s">
        <v>164</v>
      </c>
      <c r="AW303" t="s">
        <v>438</v>
      </c>
      <c r="AX303" t="s">
        <v>165</v>
      </c>
      <c r="AY303" t="s">
        <v>166</v>
      </c>
      <c r="AZ303" t="s">
        <v>167</v>
      </c>
      <c r="BA303" t="s">
        <v>198</v>
      </c>
      <c r="BB303">
        <v>0.40729648311663941</v>
      </c>
      <c r="BC303">
        <v>8.1639982691594355</v>
      </c>
      <c r="BD303">
        <v>0.052893840816478702</v>
      </c>
      <c r="BE303">
        <v>0.1233627881410711</v>
      </c>
      <c r="BF303">
        <v>0</v>
      </c>
      <c r="BG303">
        <v>0.4580191609861749</v>
      </c>
      <c r="BH303">
        <v>0</v>
      </c>
      <c r="BI303">
        <v>0</v>
      </c>
      <c r="BJ303">
        <v>0.13749754318756549</v>
      </c>
      <c r="BK303">
        <v>0.14346941503325869</v>
      </c>
      <c r="BL303">
        <v>0</v>
      </c>
      <c r="BM303">
        <v>0</v>
      </c>
      <c r="BN303">
        <v>0</v>
      </c>
      <c r="BO303">
        <v>0.57755040611606878</v>
      </c>
      <c r="BP303">
        <v>0.086596445643671804</v>
      </c>
      <c r="BQ303">
        <v>0.54738096292181782</v>
      </c>
      <c r="BR303">
        <v>0.54924316723762545</v>
      </c>
      <c r="BS303">
        <v>2.5447597567057292</v>
      </c>
      <c r="BT303">
        <v>0.045346222928366202</v>
      </c>
      <c r="BU303">
        <v>0.59600471257308218</v>
      </c>
      <c r="BV303">
        <v>0.091981373847608405</v>
      </c>
      <c r="BW303">
        <v>0.1104539824537023</v>
      </c>
      <c r="BX303">
        <v>0.70500560186600469</v>
      </c>
      <c r="BY303">
        <v>0.20064046701281041</v>
      </c>
      <c r="BZ303">
        <v>0.055611429709566902</v>
      </c>
      <c r="CA303">
        <v>0.074343335501657504</v>
      </c>
      <c r="CB303">
        <v>0</v>
      </c>
      <c r="CC303">
        <v>0.34976481752563021</v>
      </c>
      <c r="CD303">
        <v>0.031783923975171303</v>
      </c>
      <c r="CE303">
        <v>0.41400530446890732</v>
      </c>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row>
    <row r="304">
      <c r="A304" t="s">
        <v>600</v>
      </c>
      <c r="B304">
        <v>2016</v>
      </c>
      <c r="C304" t="s">
        <v>608</v>
      </c>
      <c r="D304">
        <v>72</v>
      </c>
      <c r="E304" t="s">
        <v>169</v>
      </c>
      <c r="F304" t="s">
        <v>46</v>
      </c>
      <c r="G304" t="s">
        <v>198</v>
      </c>
      <c r="H304">
        <v>0.1212519543698455</v>
      </c>
      <c r="I304">
        <v>0</v>
      </c>
      <c r="J304">
        <v>0</v>
      </c>
      <c r="K304">
        <v>0.1132506819064704</v>
      </c>
      <c r="L304">
        <v>0.18679841246927381</v>
      </c>
      <c r="M304">
        <v>0</v>
      </c>
      <c r="N304">
        <v>0.35608359930540101</v>
      </c>
      <c r="O304">
        <v>0</v>
      </c>
      <c r="P304">
        <v>0</v>
      </c>
      <c r="Q304">
        <v>0.63252787491893092</v>
      </c>
      <c r="R304">
        <v>0.17212345165613349</v>
      </c>
      <c r="S304">
        <v>0</v>
      </c>
      <c r="T304">
        <v>0</v>
      </c>
      <c r="U304">
        <v>0.011782281227816001</v>
      </c>
      <c r="V304">
        <v>0</v>
      </c>
      <c r="W304" t="s">
        <v>147</v>
      </c>
      <c r="X304" t="s">
        <v>375</v>
      </c>
      <c r="Y304" t="s">
        <v>149</v>
      </c>
      <c r="Z304" t="s">
        <v>430</v>
      </c>
      <c r="AA304" t="s">
        <v>150</v>
      </c>
      <c r="AB304" t="s">
        <v>151</v>
      </c>
      <c r="AC304" t="s">
        <v>432</v>
      </c>
      <c r="AD304" t="s">
        <v>488</v>
      </c>
      <c r="AE304" t="s">
        <v>433</v>
      </c>
      <c r="AF304" t="s">
        <v>152</v>
      </c>
      <c r="AG304" t="s">
        <v>153</v>
      </c>
      <c r="AH304" t="s">
        <v>435</v>
      </c>
      <c r="AI304" t="s">
        <v>489</v>
      </c>
      <c r="AJ304" t="s">
        <v>154</v>
      </c>
      <c r="AK304" t="s">
        <v>155</v>
      </c>
      <c r="AL304" t="s">
        <v>156</v>
      </c>
      <c r="AM304" t="s">
        <v>157</v>
      </c>
      <c r="AN304" t="s">
        <v>436</v>
      </c>
      <c r="AO304" t="s">
        <v>158</v>
      </c>
      <c r="AP304" t="s">
        <v>159</v>
      </c>
      <c r="AQ304" t="s">
        <v>160</v>
      </c>
      <c r="AR304" t="s">
        <v>437</v>
      </c>
      <c r="AS304" t="s">
        <v>161</v>
      </c>
      <c r="AT304" t="s">
        <v>162</v>
      </c>
      <c r="AU304" t="s">
        <v>163</v>
      </c>
      <c r="AV304" t="s">
        <v>164</v>
      </c>
      <c r="AW304" t="s">
        <v>438</v>
      </c>
      <c r="AX304" t="s">
        <v>165</v>
      </c>
      <c r="AY304" t="s">
        <v>166</v>
      </c>
      <c r="AZ304" t="s">
        <v>167</v>
      </c>
      <c r="BA304" t="s">
        <v>198</v>
      </c>
      <c r="BB304">
        <v>0</v>
      </c>
      <c r="BC304">
        <v>0.51590286577505073</v>
      </c>
      <c r="BD304">
        <v>0</v>
      </c>
      <c r="BE304">
        <v>0</v>
      </c>
      <c r="BF304">
        <v>0</v>
      </c>
      <c r="BG304">
        <v>0</v>
      </c>
      <c r="BH304">
        <v>0</v>
      </c>
      <c r="BI304">
        <v>0</v>
      </c>
      <c r="BJ304">
        <v>0</v>
      </c>
      <c r="BK304">
        <v>0.092668142631621694</v>
      </c>
      <c r="BL304">
        <v>0.061354178440360202</v>
      </c>
      <c r="BM304">
        <v>0</v>
      </c>
      <c r="BN304">
        <v>0</v>
      </c>
      <c r="BO304">
        <v>0</v>
      </c>
      <c r="BP304">
        <v>0.19762471464347209</v>
      </c>
      <c r="BQ304">
        <v>0</v>
      </c>
      <c r="BR304">
        <v>0</v>
      </c>
      <c r="BS304">
        <v>0</v>
      </c>
      <c r="BT304">
        <v>0</v>
      </c>
      <c r="BU304">
        <v>0</v>
      </c>
      <c r="BV304">
        <v>0.058125685532719899</v>
      </c>
      <c r="BW304">
        <v>0</v>
      </c>
      <c r="BX304">
        <v>0</v>
      </c>
      <c r="BY304">
        <v>0</v>
      </c>
      <c r="BZ304">
        <v>0</v>
      </c>
      <c r="CA304">
        <v>0</v>
      </c>
      <c r="CB304">
        <v>0</v>
      </c>
      <c r="CC304">
        <v>0</v>
      </c>
      <c r="CD304">
        <v>0.40859052227927112</v>
      </c>
      <c r="CE304">
        <v>0</v>
      </c>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row>
    <row r="305">
      <c r="A305" t="s">
        <v>600</v>
      </c>
      <c r="B305">
        <v>2016</v>
      </c>
      <c r="C305" t="s">
        <v>608</v>
      </c>
      <c r="D305">
        <v>122</v>
      </c>
      <c r="E305" t="s">
        <v>18</v>
      </c>
      <c r="F305" t="s">
        <v>14</v>
      </c>
      <c r="G305" t="s">
        <v>621</v>
      </c>
      <c r="H305">
        <v>2.0845219528366759</v>
      </c>
      <c r="I305">
        <v>3.7522683685064639</v>
      </c>
      <c r="J305">
        <v>10.69287699737486</v>
      </c>
      <c r="K305">
        <v>51.03770252824684</v>
      </c>
      <c r="L305">
        <v>92.922105214574941</v>
      </c>
      <c r="M305">
        <v>26.033177039137922</v>
      </c>
      <c r="N305">
        <v>67.721806637456112</v>
      </c>
      <c r="O305">
        <v>89.223551781573207</v>
      </c>
      <c r="P305">
        <v>95.697355931196668</v>
      </c>
      <c r="Q305">
        <v>96.524946244721392</v>
      </c>
      <c r="R305">
        <v>1.777830119436643</v>
      </c>
      <c r="S305">
        <v>2.1211269911611512</v>
      </c>
      <c r="T305">
        <v>4.9867584686987536</v>
      </c>
      <c r="U305">
        <v>10.808040159124751</v>
      </c>
      <c r="V305">
        <v>50.711747717189937</v>
      </c>
      <c r="W305" t="s">
        <v>147</v>
      </c>
      <c r="X305" t="s">
        <v>375</v>
      </c>
      <c r="Y305" t="s">
        <v>149</v>
      </c>
      <c r="Z305" t="s">
        <v>430</v>
      </c>
      <c r="AA305" t="s">
        <v>150</v>
      </c>
      <c r="AB305" t="s">
        <v>151</v>
      </c>
      <c r="AC305" t="s">
        <v>432</v>
      </c>
      <c r="AD305" t="s">
        <v>488</v>
      </c>
      <c r="AE305" t="s">
        <v>433</v>
      </c>
      <c r="AF305" t="s">
        <v>152</v>
      </c>
      <c r="AG305" t="s">
        <v>153</v>
      </c>
      <c r="AH305" t="s">
        <v>435</v>
      </c>
      <c r="AI305" t="s">
        <v>489</v>
      </c>
      <c r="AJ305" t="s">
        <v>154</v>
      </c>
      <c r="AK305" t="s">
        <v>155</v>
      </c>
      <c r="AL305" t="s">
        <v>156</v>
      </c>
      <c r="AM305" t="s">
        <v>157</v>
      </c>
      <c r="AN305" t="s">
        <v>436</v>
      </c>
      <c r="AO305" t="s">
        <v>158</v>
      </c>
      <c r="AP305" t="s">
        <v>159</v>
      </c>
      <c r="AQ305" t="s">
        <v>160</v>
      </c>
      <c r="AR305" t="s">
        <v>437</v>
      </c>
      <c r="AS305" t="s">
        <v>161</v>
      </c>
      <c r="AT305" t="s">
        <v>162</v>
      </c>
      <c r="AU305" t="s">
        <v>163</v>
      </c>
      <c r="AV305" t="s">
        <v>164</v>
      </c>
      <c r="AW305" t="s">
        <v>438</v>
      </c>
      <c r="AX305" t="s">
        <v>165</v>
      </c>
      <c r="AY305" t="s">
        <v>166</v>
      </c>
      <c r="AZ305" t="s">
        <v>167</v>
      </c>
      <c r="BA305" t="s">
        <v>198</v>
      </c>
      <c r="BB305">
        <v>43.609879183520903</v>
      </c>
      <c r="BC305">
        <v>93.844025347442738</v>
      </c>
      <c r="BD305">
        <v>16.851658231717341</v>
      </c>
      <c r="BE305">
        <v>16.100541527309581</v>
      </c>
      <c r="BF305">
        <v>37.474509244797709</v>
      </c>
      <c r="BG305">
        <v>13.2510020154052</v>
      </c>
      <c r="BH305">
        <v>51.855178031354583</v>
      </c>
      <c r="BI305">
        <v>69.0555801574871</v>
      </c>
      <c r="BJ305">
        <v>15.67177789993691</v>
      </c>
      <c r="BK305">
        <v>15.82269963705923</v>
      </c>
      <c r="BL305">
        <v>62.285756780626109</v>
      </c>
      <c r="BM305">
        <v>56.180914344450152</v>
      </c>
      <c r="BN305">
        <v>82.787862955221271</v>
      </c>
      <c r="BO305">
        <v>12.29411340617054</v>
      </c>
      <c r="BP305">
        <v>13.52338669666649</v>
      </c>
      <c r="BQ305">
        <v>24.843621366288239</v>
      </c>
      <c r="BR305">
        <v>29.697792467606568</v>
      </c>
      <c r="BS305">
        <v>86.337357511425537</v>
      </c>
      <c r="BT305">
        <v>40.185791584289603</v>
      </c>
      <c r="BU305">
        <v>20.72713115398895</v>
      </c>
      <c r="BV305">
        <v>26.44349057778582</v>
      </c>
      <c r="BW305">
        <v>31.340041439757378</v>
      </c>
      <c r="BX305">
        <v>33.949314078883717</v>
      </c>
      <c r="BY305">
        <v>15.00023426778421</v>
      </c>
      <c r="BZ305">
        <v>32.014862495709707</v>
      </c>
      <c r="CA305">
        <v>21.251802994338831</v>
      </c>
      <c r="CB305">
        <v>9.8458951917072657</v>
      </c>
      <c r="CC305">
        <v>14.277103664817011</v>
      </c>
      <c r="CD305">
        <v>12.331530995698669</v>
      </c>
      <c r="CE305">
        <v>48.043580746250107</v>
      </c>
      <c r="CF305"/>
      <c r="CG305">
        <v>263.34074600000002</v>
      </c>
      <c r="CH305">
        <v>474.1171830000003</v>
      </c>
      <c r="CI305">
        <v>1351.3303150000011</v>
      </c>
      <c r="CJ305">
        <v>6449.0784999999969</v>
      </c>
      <c r="CK305">
        <v>11737.164479999979</v>
      </c>
      <c r="CL305">
        <v>973.7519910000002</v>
      </c>
      <c r="CM305">
        <v>2522.0967769999988</v>
      </c>
      <c r="CN305">
        <v>3332.7704319999998</v>
      </c>
      <c r="CO305">
        <v>3580.657209</v>
      </c>
      <c r="CP305">
        <v>3600.61951</v>
      </c>
      <c r="CQ305">
        <v>158.21605400000001</v>
      </c>
      <c r="CR305">
        <v>188.692295</v>
      </c>
      <c r="CS305">
        <v>444.13175200000012</v>
      </c>
      <c r="CT305">
        <v>962.24578000000076</v>
      </c>
      <c r="CU305">
        <v>4511.8494239999918</v>
      </c>
      <c r="CV305">
        <v>945.97818499999948</v>
      </c>
      <c r="CW305">
        <v>5063.8063929999926</v>
      </c>
      <c r="CX305">
        <v>509.96124600000002</v>
      </c>
      <c r="CY305">
        <v>419.09730800000023</v>
      </c>
      <c r="CZ305">
        <v>464.74971799999992</v>
      </c>
      <c r="DA305">
        <v>422.29014699999988</v>
      </c>
      <c r="DB305">
        <v>157.59192400000001</v>
      </c>
      <c r="DC305">
        <v>197.22334599999999</v>
      </c>
      <c r="DD305">
        <v>102.670102</v>
      </c>
      <c r="DE305">
        <v>435.15601199999998</v>
      </c>
      <c r="DF305">
        <v>1064.9103560000001</v>
      </c>
      <c r="DG305">
        <v>159.64263</v>
      </c>
      <c r="DH305">
        <v>140.8261849999999</v>
      </c>
      <c r="DI305">
        <v>169.32412600000001</v>
      </c>
      <c r="DJ305">
        <v>272.19665700000019</v>
      </c>
      <c r="DK305">
        <v>652.67788399999972</v>
      </c>
      <c r="DL305">
        <v>1135.044932</v>
      </c>
      <c r="DM305">
        <v>654.56046400000014</v>
      </c>
      <c r="DN305">
        <v>1252.695014000001</v>
      </c>
      <c r="DO305">
        <v>406.43917000000027</v>
      </c>
      <c r="DP305">
        <v>1133.6032620000001</v>
      </c>
      <c r="DQ305">
        <v>290.04879</v>
      </c>
      <c r="DR305">
        <v>476.16597300000012</v>
      </c>
      <c r="DS305">
        <v>215.59639100000001</v>
      </c>
      <c r="DT305">
        <v>571.44283199999984</v>
      </c>
      <c r="DU305">
        <v>521.28785500000026</v>
      </c>
      <c r="DV305">
        <v>261.93411200000003</v>
      </c>
      <c r="DW305">
        <v>293.93174199999999</v>
      </c>
      <c r="DX305">
        <v>462.30548499999969</v>
      </c>
      <c r="DY305">
        <v>1421.8729830000011</v>
      </c>
      <c r="DZ305"/>
    </row>
    <row r="306">
      <c r="A306" t="s">
        <v>600</v>
      </c>
      <c r="B306">
        <v>2016</v>
      </c>
      <c r="C306" t="s">
        <v>608</v>
      </c>
      <c r="D306">
        <v>123</v>
      </c>
      <c r="E306" t="s">
        <v>18</v>
      </c>
      <c r="F306" t="s">
        <v>51</v>
      </c>
      <c r="G306" t="s">
        <v>198</v>
      </c>
      <c r="H306">
        <v>97.91547804716329</v>
      </c>
      <c r="I306">
        <v>96.247731631493522</v>
      </c>
      <c r="J306">
        <v>89.307123002625161</v>
      </c>
      <c r="K306">
        <v>48.962297471752848</v>
      </c>
      <c r="L306">
        <v>7.0778947854249568</v>
      </c>
      <c r="M306">
        <v>73.966822960862061</v>
      </c>
      <c r="N306">
        <v>32.278193362543838</v>
      </c>
      <c r="O306">
        <v>10.776448218426779</v>
      </c>
      <c r="P306">
        <v>4.3026440688033274</v>
      </c>
      <c r="Q306">
        <v>3.4750537552785832</v>
      </c>
      <c r="R306">
        <v>98.222169880563285</v>
      </c>
      <c r="S306">
        <v>97.878873008838866</v>
      </c>
      <c r="T306">
        <v>95.013241531301247</v>
      </c>
      <c r="U306">
        <v>89.191959840875114</v>
      </c>
      <c r="V306">
        <v>49.288252282810078</v>
      </c>
      <c r="W306" t="s">
        <v>147</v>
      </c>
      <c r="X306" t="s">
        <v>375</v>
      </c>
      <c r="Y306" t="s">
        <v>149</v>
      </c>
      <c r="Z306" t="s">
        <v>430</v>
      </c>
      <c r="AA306" t="s">
        <v>150</v>
      </c>
      <c r="AB306" t="s">
        <v>151</v>
      </c>
      <c r="AC306" t="s">
        <v>432</v>
      </c>
      <c r="AD306" t="s">
        <v>488</v>
      </c>
      <c r="AE306" t="s">
        <v>433</v>
      </c>
      <c r="AF306" t="s">
        <v>152</v>
      </c>
      <c r="AG306" t="s">
        <v>153</v>
      </c>
      <c r="AH306" t="s">
        <v>435</v>
      </c>
      <c r="AI306" t="s">
        <v>489</v>
      </c>
      <c r="AJ306" t="s">
        <v>154</v>
      </c>
      <c r="AK306" t="s">
        <v>155</v>
      </c>
      <c r="AL306" t="s">
        <v>156</v>
      </c>
      <c r="AM306" t="s">
        <v>157</v>
      </c>
      <c r="AN306" t="s">
        <v>436</v>
      </c>
      <c r="AO306" t="s">
        <v>158</v>
      </c>
      <c r="AP306" t="s">
        <v>159</v>
      </c>
      <c r="AQ306" t="s">
        <v>160</v>
      </c>
      <c r="AR306" t="s">
        <v>437</v>
      </c>
      <c r="AS306" t="s">
        <v>161</v>
      </c>
      <c r="AT306" t="s">
        <v>162</v>
      </c>
      <c r="AU306" t="s">
        <v>163</v>
      </c>
      <c r="AV306" t="s">
        <v>164</v>
      </c>
      <c r="AW306" t="s">
        <v>438</v>
      </c>
      <c r="AX306" t="s">
        <v>165</v>
      </c>
      <c r="AY306" t="s">
        <v>166</v>
      </c>
      <c r="AZ306" t="s">
        <v>167</v>
      </c>
      <c r="BA306" t="s">
        <v>198</v>
      </c>
      <c r="BB306">
        <v>56.390120816478976</v>
      </c>
      <c r="BC306">
        <v>6.1559746525572789</v>
      </c>
      <c r="BD306">
        <v>83.148341768282734</v>
      </c>
      <c r="BE306">
        <v>83.899458472690426</v>
      </c>
      <c r="BF306">
        <v>62.52549075520227</v>
      </c>
      <c r="BG306">
        <v>86.748997984594851</v>
      </c>
      <c r="BH306">
        <v>48.144821968645331</v>
      </c>
      <c r="BI306">
        <v>30.944419842512971</v>
      </c>
      <c r="BJ306">
        <v>84.328222100063073</v>
      </c>
      <c r="BK306">
        <v>84.177300362940827</v>
      </c>
      <c r="BL306">
        <v>37.71424321937387</v>
      </c>
      <c r="BM306">
        <v>43.819085655549777</v>
      </c>
      <c r="BN306">
        <v>17.212137044778771</v>
      </c>
      <c r="BO306">
        <v>87.705886593829447</v>
      </c>
      <c r="BP306">
        <v>86.476613303333451</v>
      </c>
      <c r="BQ306">
        <v>75.156378633711654</v>
      </c>
      <c r="BR306">
        <v>70.302207532393396</v>
      </c>
      <c r="BS306">
        <v>13.662642488574431</v>
      </c>
      <c r="BT306">
        <v>59.814208415710397</v>
      </c>
      <c r="BU306">
        <v>79.272868846011164</v>
      </c>
      <c r="BV306">
        <v>73.556509422214205</v>
      </c>
      <c r="BW306">
        <v>68.6599585602426</v>
      </c>
      <c r="BX306">
        <v>66.050685921116241</v>
      </c>
      <c r="BY306">
        <v>84.999765732215806</v>
      </c>
      <c r="BZ306">
        <v>67.985137504290222</v>
      </c>
      <c r="CA306">
        <v>78.748197005661225</v>
      </c>
      <c r="CB306">
        <v>90.154104808292772</v>
      </c>
      <c r="CC306">
        <v>85.722896335183009</v>
      </c>
      <c r="CD306">
        <v>87.668469004301315</v>
      </c>
      <c r="CE306">
        <v>51.956419253749978</v>
      </c>
      <c r="CF306"/>
      <c r="CG306">
        <v>12369.807379</v>
      </c>
      <c r="CH306">
        <v>12161.364516</v>
      </c>
      <c r="CI306">
        <v>11286.33787600002</v>
      </c>
      <c r="CJ306">
        <v>6186.8321709999991</v>
      </c>
      <c r="CK306">
        <v>894.0220960000006</v>
      </c>
      <c r="CL306">
        <v>2766.6750399999992</v>
      </c>
      <c r="CM306">
        <v>1202.105074999999</v>
      </c>
      <c r="CN306">
        <v>402.53304500000019</v>
      </c>
      <c r="CO306">
        <v>160.98975100000001</v>
      </c>
      <c r="CP306">
        <v>129.62810999999999</v>
      </c>
      <c r="CQ306">
        <v>8741.1749660000005</v>
      </c>
      <c r="CR306">
        <v>8707.1586269999952</v>
      </c>
      <c r="CS306">
        <v>8462.0896900000153</v>
      </c>
      <c r="CT306">
        <v>7940.8094069999997</v>
      </c>
      <c r="CU306">
        <v>4385.2003270000032</v>
      </c>
      <c r="CV306">
        <v>1223.2050429999999</v>
      </c>
      <c r="CW306">
        <v>332.17526299999997</v>
      </c>
      <c r="CX306">
        <v>2516.2171810000032</v>
      </c>
      <c r="CY306">
        <v>2183.904008999999</v>
      </c>
      <c r="CZ306">
        <v>775.42587699999956</v>
      </c>
      <c r="DA306">
        <v>2764.5643000000009</v>
      </c>
      <c r="DB306">
        <v>146.31586300000001</v>
      </c>
      <c r="DC306">
        <v>88.377535999999992</v>
      </c>
      <c r="DD306">
        <v>552.45723999999962</v>
      </c>
      <c r="DE306">
        <v>2315.0447880000011</v>
      </c>
      <c r="DF306">
        <v>644.80693899999994</v>
      </c>
      <c r="DG306">
        <v>124.51549</v>
      </c>
      <c r="DH306">
        <v>29.278683000000001</v>
      </c>
      <c r="DI306">
        <v>1207.9539290000009</v>
      </c>
      <c r="DJ306">
        <v>1740.5880330000009</v>
      </c>
      <c r="DK306">
        <v>1974.466824000001</v>
      </c>
      <c r="DL306">
        <v>2686.939254999997</v>
      </c>
      <c r="DM306">
        <v>103.582341</v>
      </c>
      <c r="DN306">
        <v>1864.5635110000001</v>
      </c>
      <c r="DO306">
        <v>1554.464956</v>
      </c>
      <c r="DP306">
        <v>3153.2863930000012</v>
      </c>
      <c r="DQ306">
        <v>635.4407010000009</v>
      </c>
      <c r="DR306">
        <v>926.41309499999943</v>
      </c>
      <c r="DS306">
        <v>1221.690435</v>
      </c>
      <c r="DT306">
        <v>1213.4870020000001</v>
      </c>
      <c r="DU306">
        <v>1931.623341</v>
      </c>
      <c r="DV306">
        <v>2398.4040989999999</v>
      </c>
      <c r="DW306">
        <v>1764.8313579999981</v>
      </c>
      <c r="DX306">
        <v>3286.6652240000021</v>
      </c>
      <c r="DY306">
        <v>1537.675328999999</v>
      </c>
      <c r="DZ306"/>
    </row>
    <row r="307">
      <c r="A307" t="s">
        <v>600</v>
      </c>
      <c r="B307">
        <v>2016</v>
      </c>
      <c r="C307" t="s">
        <v>608</v>
      </c>
      <c r="D307">
        <v>124</v>
      </c>
      <c r="E307" t="s">
        <v>50</v>
      </c>
      <c r="F307" t="s">
        <v>15</v>
      </c>
      <c r="G307" t="s">
        <v>622</v>
      </c>
      <c r="H307">
        <v>1.700342866833914</v>
      </c>
      <c r="I307">
        <v>3.0059324768762838</v>
      </c>
      <c r="J307">
        <v>8.084791162088198</v>
      </c>
      <c r="K307">
        <v>33.235906737124978</v>
      </c>
      <c r="L307">
        <v>56.995214429647149</v>
      </c>
      <c r="M307">
        <v>14.860462385531299</v>
      </c>
      <c r="N307">
        <v>37.901264165957443</v>
      </c>
      <c r="O307">
        <v>39.009184099019308</v>
      </c>
      <c r="P307">
        <v>48.069219042514924</v>
      </c>
      <c r="Q307">
        <v>77.977559516544929</v>
      </c>
      <c r="R307">
        <v>1.5311097994658061</v>
      </c>
      <c r="S307">
        <v>1.6619130569553411</v>
      </c>
      <c r="T307">
        <v>3.9937547063743839</v>
      </c>
      <c r="U307">
        <v>8.1867125126245703</v>
      </c>
      <c r="V307">
        <v>39.504197665130029</v>
      </c>
      <c r="W307" t="s">
        <v>147</v>
      </c>
      <c r="X307" t="s">
        <v>375</v>
      </c>
      <c r="Y307" t="s">
        <v>149</v>
      </c>
      <c r="Z307" t="s">
        <v>430</v>
      </c>
      <c r="AA307" t="s">
        <v>150</v>
      </c>
      <c r="AB307" t="s">
        <v>151</v>
      </c>
      <c r="AC307" t="s">
        <v>432</v>
      </c>
      <c r="AD307" t="s">
        <v>488</v>
      </c>
      <c r="AE307" t="s">
        <v>433</v>
      </c>
      <c r="AF307" t="s">
        <v>152</v>
      </c>
      <c r="AG307" t="s">
        <v>153</v>
      </c>
      <c r="AH307" t="s">
        <v>435</v>
      </c>
      <c r="AI307" t="s">
        <v>489</v>
      </c>
      <c r="AJ307" t="s">
        <v>154</v>
      </c>
      <c r="AK307" t="s">
        <v>155</v>
      </c>
      <c r="AL307" t="s">
        <v>156</v>
      </c>
      <c r="AM307" t="s">
        <v>157</v>
      </c>
      <c r="AN307" t="s">
        <v>436</v>
      </c>
      <c r="AO307" t="s">
        <v>158</v>
      </c>
      <c r="AP307" t="s">
        <v>159</v>
      </c>
      <c r="AQ307" t="s">
        <v>160</v>
      </c>
      <c r="AR307" t="s">
        <v>437</v>
      </c>
      <c r="AS307" t="s">
        <v>161</v>
      </c>
      <c r="AT307" t="s">
        <v>162</v>
      </c>
      <c r="AU307" t="s">
        <v>163</v>
      </c>
      <c r="AV307" t="s">
        <v>164</v>
      </c>
      <c r="AW307" t="s">
        <v>438</v>
      </c>
      <c r="AX307" t="s">
        <v>165</v>
      </c>
      <c r="AY307" t="s">
        <v>166</v>
      </c>
      <c r="AZ307" t="s">
        <v>167</v>
      </c>
      <c r="BA307" t="s">
        <v>198</v>
      </c>
      <c r="BB307">
        <v>25.25220041024582</v>
      </c>
      <c r="BC307">
        <v>54.727971688271467</v>
      </c>
      <c r="BD307">
        <v>10.900256576311911</v>
      </c>
      <c r="BE307">
        <v>9.6897835338283134</v>
      </c>
      <c r="BF307">
        <v>20.016170774591</v>
      </c>
      <c r="BG307">
        <v>8.7766032823776445</v>
      </c>
      <c r="BH307">
        <v>38.978275012084467</v>
      </c>
      <c r="BI307">
        <v>62.425065269931522</v>
      </c>
      <c r="BJ307">
        <v>7.5480107194182731</v>
      </c>
      <c r="BK307">
        <v>12.041590417688781</v>
      </c>
      <c r="BL307">
        <v>49.250621401709523</v>
      </c>
      <c r="BM307">
        <v>48.814708163187397</v>
      </c>
      <c r="BN307">
        <v>74.614405508959351</v>
      </c>
      <c r="BO307">
        <v>8.1786504613986555</v>
      </c>
      <c r="BP307">
        <v>10.479211614035069</v>
      </c>
      <c r="BQ307">
        <v>15.170231308019719</v>
      </c>
      <c r="BR307">
        <v>20.064471920328231</v>
      </c>
      <c r="BS307">
        <v>72.309519444690835</v>
      </c>
      <c r="BT307">
        <v>24.451869740255169</v>
      </c>
      <c r="BU307">
        <v>14.53786195970299</v>
      </c>
      <c r="BV307">
        <v>14.50941230256602</v>
      </c>
      <c r="BW307">
        <v>24.709973827244639</v>
      </c>
      <c r="BX307">
        <v>22.18002179681751</v>
      </c>
      <c r="BY307">
        <v>7.348560363135201</v>
      </c>
      <c r="BZ307">
        <v>19.110389299482119</v>
      </c>
      <c r="CA307">
        <v>12.43893046342474</v>
      </c>
      <c r="CB307">
        <v>8.3391920276410314</v>
      </c>
      <c r="CC307">
        <v>10.07490045843547</v>
      </c>
      <c r="CD307">
        <v>6.8938375639893499</v>
      </c>
      <c r="CE307">
        <v>31.539164074980679</v>
      </c>
      <c r="CF307"/>
      <c r="CG307">
        <v>214.80683300000001</v>
      </c>
      <c r="CH307">
        <v>379.8140480000003</v>
      </c>
      <c r="CI307">
        <v>1021.729081000001</v>
      </c>
      <c r="CJ307">
        <v>4199.6594859999941</v>
      </c>
      <c r="CK307">
        <v>7199.1718740000006</v>
      </c>
      <c r="CL307">
        <v>555.84475199999997</v>
      </c>
      <c r="CM307">
        <v>1411.519581999999</v>
      </c>
      <c r="CN307">
        <v>1457.11141</v>
      </c>
      <c r="CO307">
        <v>1798.5804730000009</v>
      </c>
      <c r="CP307">
        <v>2908.7560580000008</v>
      </c>
      <c r="CQ307">
        <v>136.25944799999999</v>
      </c>
      <c r="CR307">
        <v>147.841308</v>
      </c>
      <c r="CS307">
        <v>355.6926380000001</v>
      </c>
      <c r="CT307">
        <v>728.86753300000089</v>
      </c>
      <c r="CU307">
        <v>3514.7081199999971</v>
      </c>
      <c r="CV307">
        <v>547.76649600000007</v>
      </c>
      <c r="CW307">
        <v>2953.1113129999981</v>
      </c>
      <c r="CX307">
        <v>329.86121300000002</v>
      </c>
      <c r="CY307">
        <v>252.22519299999999</v>
      </c>
      <c r="CZ307">
        <v>248.23566500000001</v>
      </c>
      <c r="DA307">
        <v>279.69757199999992</v>
      </c>
      <c r="DB307">
        <v>118.45801299999999</v>
      </c>
      <c r="DC307">
        <v>178.28653700000001</v>
      </c>
      <c r="DD307">
        <v>49.449081999999997</v>
      </c>
      <c r="DE307">
        <v>331.16791599999999</v>
      </c>
      <c r="DF307">
        <v>842.0463919999994</v>
      </c>
      <c r="DG307">
        <v>138.71095700000001</v>
      </c>
      <c r="DH307">
        <v>126.9227359999999</v>
      </c>
      <c r="DI307">
        <v>112.642758</v>
      </c>
      <c r="DJ307">
        <v>210.92396700000009</v>
      </c>
      <c r="DK307">
        <v>398.54392899999988</v>
      </c>
      <c r="DL307">
        <v>766.86094399999979</v>
      </c>
      <c r="DM307">
        <v>548.2094189999998</v>
      </c>
      <c r="DN307">
        <v>762.22799399999985</v>
      </c>
      <c r="DO307">
        <v>285.07353499999999</v>
      </c>
      <c r="DP307">
        <v>622.00249499999995</v>
      </c>
      <c r="DQ307">
        <v>228.68821099999991</v>
      </c>
      <c r="DR307">
        <v>311.09234300000003</v>
      </c>
      <c r="DS307">
        <v>105.61989</v>
      </c>
      <c r="DT307">
        <v>341.1070400000001</v>
      </c>
      <c r="DU307">
        <v>305.11591800000002</v>
      </c>
      <c r="DV307">
        <v>221.85071199999999</v>
      </c>
      <c r="DW307">
        <v>207.41833299999999</v>
      </c>
      <c r="DX307">
        <v>258.44795099999999</v>
      </c>
      <c r="DY307">
        <v>933.41679800000031</v>
      </c>
      <c r="DZ307"/>
    </row>
    <row r="308">
      <c r="A308" t="s">
        <v>600</v>
      </c>
      <c r="B308">
        <v>2016</v>
      </c>
      <c r="C308" t="s">
        <v>608</v>
      </c>
      <c r="D308">
        <v>125</v>
      </c>
      <c r="E308" t="s">
        <v>50</v>
      </c>
      <c r="F308" t="s">
        <v>16</v>
      </c>
      <c r="G308" t="s">
        <v>623</v>
      </c>
      <c r="H308">
        <v>0.38417908600276129</v>
      </c>
      <c r="I308">
        <v>0.74633589163018099</v>
      </c>
      <c r="J308">
        <v>2.6080858352866638</v>
      </c>
      <c r="K308">
        <v>17.801795791121851</v>
      </c>
      <c r="L308">
        <v>35.926890784928062</v>
      </c>
      <c r="M308">
        <v>11.17271465360662</v>
      </c>
      <c r="N308">
        <v>29.820542471498669</v>
      </c>
      <c r="O308">
        <v>50.214367682553871</v>
      </c>
      <c r="P308">
        <v>47.628136888681723</v>
      </c>
      <c r="Q308">
        <v>18.547386728176509</v>
      </c>
      <c r="R308">
        <v>0.24672031997083749</v>
      </c>
      <c r="S308">
        <v>0.45921393420581008</v>
      </c>
      <c r="T308">
        <v>0.99300376232437071</v>
      </c>
      <c r="U308">
        <v>2.621327646500184</v>
      </c>
      <c r="V308">
        <v>11.20755005205995</v>
      </c>
      <c r="W308" t="s">
        <v>147</v>
      </c>
      <c r="X308" t="s">
        <v>375</v>
      </c>
      <c r="Y308" t="s">
        <v>149</v>
      </c>
      <c r="Z308" t="s">
        <v>430</v>
      </c>
      <c r="AA308" t="s">
        <v>150</v>
      </c>
      <c r="AB308" t="s">
        <v>151</v>
      </c>
      <c r="AC308" t="s">
        <v>432</v>
      </c>
      <c r="AD308" t="s">
        <v>488</v>
      </c>
      <c r="AE308" t="s">
        <v>433</v>
      </c>
      <c r="AF308" t="s">
        <v>152</v>
      </c>
      <c r="AG308" t="s">
        <v>153</v>
      </c>
      <c r="AH308" t="s">
        <v>435</v>
      </c>
      <c r="AI308" t="s">
        <v>489</v>
      </c>
      <c r="AJ308" t="s">
        <v>154</v>
      </c>
      <c r="AK308" t="s">
        <v>155</v>
      </c>
      <c r="AL308" t="s">
        <v>156</v>
      </c>
      <c r="AM308" t="s">
        <v>157</v>
      </c>
      <c r="AN308" t="s">
        <v>436</v>
      </c>
      <c r="AO308" t="s">
        <v>158</v>
      </c>
      <c r="AP308" t="s">
        <v>159</v>
      </c>
      <c r="AQ308" t="s">
        <v>160</v>
      </c>
      <c r="AR308" t="s">
        <v>437</v>
      </c>
      <c r="AS308" t="s">
        <v>161</v>
      </c>
      <c r="AT308" t="s">
        <v>162</v>
      </c>
      <c r="AU308" t="s">
        <v>163</v>
      </c>
      <c r="AV308" t="s">
        <v>164</v>
      </c>
      <c r="AW308" t="s">
        <v>438</v>
      </c>
      <c r="AX308" t="s">
        <v>165</v>
      </c>
      <c r="AY308" t="s">
        <v>166</v>
      </c>
      <c r="AZ308" t="s">
        <v>167</v>
      </c>
      <c r="BA308" t="s">
        <v>198</v>
      </c>
      <c r="BB308">
        <v>18.35767877327509</v>
      </c>
      <c r="BC308">
        <v>39.116053659171399</v>
      </c>
      <c r="BD308">
        <v>5.9514016554054283</v>
      </c>
      <c r="BE308">
        <v>6.4107579934812664</v>
      </c>
      <c r="BF308">
        <v>17.458338470206719</v>
      </c>
      <c r="BG308">
        <v>4.474398733027547</v>
      </c>
      <c r="BH308">
        <v>12.876903019270109</v>
      </c>
      <c r="BI308">
        <v>6.6305148875555693</v>
      </c>
      <c r="BJ308">
        <v>8.123767180518632</v>
      </c>
      <c r="BK308">
        <v>3.781109219370455</v>
      </c>
      <c r="BL308">
        <v>13.03513537891655</v>
      </c>
      <c r="BM308">
        <v>7.3662061812627337</v>
      </c>
      <c r="BN308">
        <v>8.1734574462619207</v>
      </c>
      <c r="BO308">
        <v>4.1154629447718856</v>
      </c>
      <c r="BP308">
        <v>3.044175082631412</v>
      </c>
      <c r="BQ308">
        <v>9.6733900582685237</v>
      </c>
      <c r="BR308">
        <v>9.633320547278343</v>
      </c>
      <c r="BS308">
        <v>14.02783806673466</v>
      </c>
      <c r="BT308">
        <v>15.733921844034411</v>
      </c>
      <c r="BU308">
        <v>6.1892691942859477</v>
      </c>
      <c r="BV308">
        <v>11.9340782752198</v>
      </c>
      <c r="BW308">
        <v>6.6300676125127316</v>
      </c>
      <c r="BX308">
        <v>11.769292282066189</v>
      </c>
      <c r="BY308">
        <v>7.6516739046490079</v>
      </c>
      <c r="BZ308">
        <v>12.90447319622761</v>
      </c>
      <c r="CA308">
        <v>8.812872530914083</v>
      </c>
      <c r="CB308">
        <v>1.5067031640662321</v>
      </c>
      <c r="CC308">
        <v>4.2022032063815464</v>
      </c>
      <c r="CD308">
        <v>5.4376934317093371</v>
      </c>
      <c r="CE308">
        <v>16.504416671269411</v>
      </c>
      <c r="CF308"/>
      <c r="CG308">
        <v>48.533912999999998</v>
      </c>
      <c r="CH308">
        <v>94.303134999999997</v>
      </c>
      <c r="CI308">
        <v>329.60123399999998</v>
      </c>
      <c r="CJ308">
        <v>2249.419014000001</v>
      </c>
      <c r="CK308">
        <v>4537.9926060000116</v>
      </c>
      <c r="CL308">
        <v>417.90723900000012</v>
      </c>
      <c r="CM308">
        <v>1110.5771950000001</v>
      </c>
      <c r="CN308">
        <v>1875.659022</v>
      </c>
      <c r="CO308">
        <v>1782.0767359999991</v>
      </c>
      <c r="CP308">
        <v>691.86345200000028</v>
      </c>
      <c r="CQ308">
        <v>21.956606000000001</v>
      </c>
      <c r="CR308">
        <v>40.850987000000003</v>
      </c>
      <c r="CS308">
        <v>88.439113999999975</v>
      </c>
      <c r="CT308">
        <v>233.37824699999999</v>
      </c>
      <c r="CU308">
        <v>997.14130399999942</v>
      </c>
      <c r="CV308">
        <v>398.21168899999992</v>
      </c>
      <c r="CW308">
        <v>2110.6950800000031</v>
      </c>
      <c r="CX308">
        <v>180.100033</v>
      </c>
      <c r="CY308">
        <v>166.87211500000001</v>
      </c>
      <c r="CZ308">
        <v>216.51405299999999</v>
      </c>
      <c r="DA308">
        <v>142.59257500000001</v>
      </c>
      <c r="DB308">
        <v>39.133910999999998</v>
      </c>
      <c r="DC308">
        <v>18.936809</v>
      </c>
      <c r="DD308">
        <v>53.221020000000031</v>
      </c>
      <c r="DE308">
        <v>103.988096</v>
      </c>
      <c r="DF308">
        <v>222.86396400000001</v>
      </c>
      <c r="DG308">
        <v>20.931672999999989</v>
      </c>
      <c r="DH308">
        <v>13.903449</v>
      </c>
      <c r="DI308">
        <v>56.681368000000013</v>
      </c>
      <c r="DJ308">
        <v>61.272689999999983</v>
      </c>
      <c r="DK308">
        <v>254.13395499999999</v>
      </c>
      <c r="DL308">
        <v>368.18398799999989</v>
      </c>
      <c r="DM308">
        <v>106.351045</v>
      </c>
      <c r="DN308">
        <v>490.46701999999999</v>
      </c>
      <c r="DO308">
        <v>121.365635</v>
      </c>
      <c r="DP308">
        <v>511.60076699999991</v>
      </c>
      <c r="DQ308">
        <v>61.360579000000008</v>
      </c>
      <c r="DR308">
        <v>165.07363000000001</v>
      </c>
      <c r="DS308">
        <v>109.976501</v>
      </c>
      <c r="DT308">
        <v>230.335792</v>
      </c>
      <c r="DU308">
        <v>216.17193700000001</v>
      </c>
      <c r="DV308">
        <v>40.08339999999999</v>
      </c>
      <c r="DW308">
        <v>86.51340900000001</v>
      </c>
      <c r="DX308">
        <v>203.8575340000001</v>
      </c>
      <c r="DY308">
        <v>488.45618500000012</v>
      </c>
      <c r="DZ308"/>
    </row>
    <row r="309">
      <c r="A309" t="s">
        <v>600</v>
      </c>
      <c r="B309">
        <v>2016</v>
      </c>
      <c r="C309" t="s">
        <v>608</v>
      </c>
      <c r="D309">
        <v>126</v>
      </c>
      <c r="E309" t="s">
        <v>50</v>
      </c>
      <c r="F309" t="s">
        <v>22</v>
      </c>
      <c r="G309" t="s">
        <v>624</v>
      </c>
      <c r="H309">
        <v>70.678428620102935</v>
      </c>
      <c r="I309">
        <v>82.794691055014908</v>
      </c>
      <c r="J309">
        <v>81.420852458587888</v>
      </c>
      <c r="K309">
        <v>45.791971458611663</v>
      </c>
      <c r="L309">
        <v>7.0505876517740793</v>
      </c>
      <c r="M309">
        <v>64.058051531068614</v>
      </c>
      <c r="N309">
        <v>30.31261910236541</v>
      </c>
      <c r="O309">
        <v>10.474960639991931</v>
      </c>
      <c r="P309">
        <v>4.3026440688033274</v>
      </c>
      <c r="Q309">
        <v>3.4750537552785832</v>
      </c>
      <c r="R309">
        <v>67.768758496466134</v>
      </c>
      <c r="S309">
        <v>81.197235928679987</v>
      </c>
      <c r="T309">
        <v>83.947968099488818</v>
      </c>
      <c r="U309">
        <v>81.727980487244707</v>
      </c>
      <c r="V309">
        <v>46.566144463049028</v>
      </c>
      <c r="W309" t="s">
        <v>147</v>
      </c>
      <c r="X309" t="s">
        <v>375</v>
      </c>
      <c r="Y309" t="s">
        <v>149</v>
      </c>
      <c r="Z309" t="s">
        <v>430</v>
      </c>
      <c r="AA309" t="s">
        <v>150</v>
      </c>
      <c r="AB309" t="s">
        <v>151</v>
      </c>
      <c r="AC309" t="s">
        <v>432</v>
      </c>
      <c r="AD309" t="s">
        <v>488</v>
      </c>
      <c r="AE309" t="s">
        <v>433</v>
      </c>
      <c r="AF309" t="s">
        <v>152</v>
      </c>
      <c r="AG309" t="s">
        <v>153</v>
      </c>
      <c r="AH309" t="s">
        <v>435</v>
      </c>
      <c r="AI309" t="s">
        <v>489</v>
      </c>
      <c r="AJ309" t="s">
        <v>154</v>
      </c>
      <c r="AK309" t="s">
        <v>155</v>
      </c>
      <c r="AL309" t="s">
        <v>156</v>
      </c>
      <c r="AM309" t="s">
        <v>157</v>
      </c>
      <c r="AN309" t="s">
        <v>436</v>
      </c>
      <c r="AO309" t="s">
        <v>158</v>
      </c>
      <c r="AP309" t="s">
        <v>159</v>
      </c>
      <c r="AQ309" t="s">
        <v>160</v>
      </c>
      <c r="AR309" t="s">
        <v>437</v>
      </c>
      <c r="AS309" t="s">
        <v>161</v>
      </c>
      <c r="AT309" t="s">
        <v>162</v>
      </c>
      <c r="AU309" t="s">
        <v>163</v>
      </c>
      <c r="AV309" t="s">
        <v>164</v>
      </c>
      <c r="AW309" t="s">
        <v>438</v>
      </c>
      <c r="AX309" t="s">
        <v>165</v>
      </c>
      <c r="AY309" t="s">
        <v>166</v>
      </c>
      <c r="AZ309" t="s">
        <v>167</v>
      </c>
      <c r="BA309" t="s">
        <v>198</v>
      </c>
      <c r="BB309">
        <v>37.121117737131932</v>
      </c>
      <c r="BC309">
        <v>6.1316286839504501</v>
      </c>
      <c r="BD309">
        <v>76.259176438838637</v>
      </c>
      <c r="BE309">
        <v>73.061794113567913</v>
      </c>
      <c r="BF309">
        <v>60.995999602782042</v>
      </c>
      <c r="BG309">
        <v>84.78077144512902</v>
      </c>
      <c r="BH309">
        <v>3.157621295172667</v>
      </c>
      <c r="BI309">
        <v>17.187661206172351</v>
      </c>
      <c r="BJ309">
        <v>67.588697893179955</v>
      </c>
      <c r="BK309">
        <v>74.59112901865204</v>
      </c>
      <c r="BL309">
        <v>35.240502728844397</v>
      </c>
      <c r="BM309">
        <v>5.7089746370788168</v>
      </c>
      <c r="BN309">
        <v>9.3330309629939645</v>
      </c>
      <c r="BO309">
        <v>84.212163752220704</v>
      </c>
      <c r="BP309">
        <v>62.155027272191703</v>
      </c>
      <c r="BQ309">
        <v>46.723566092956851</v>
      </c>
      <c r="BR309">
        <v>66.869018550442277</v>
      </c>
      <c r="BS309">
        <v>12.09502753244489</v>
      </c>
      <c r="BT309">
        <v>54.487568559941643</v>
      </c>
      <c r="BU309">
        <v>75.627652486259336</v>
      </c>
      <c r="BV309">
        <v>60.884849040976817</v>
      </c>
      <c r="BW309">
        <v>66.155907220344616</v>
      </c>
      <c r="BX309">
        <v>61.192324738158668</v>
      </c>
      <c r="BY309">
        <v>75.874771150236668</v>
      </c>
      <c r="BZ309">
        <v>66.399745716839163</v>
      </c>
      <c r="CA309">
        <v>53.88924332668752</v>
      </c>
      <c r="CB309">
        <v>78.740833114320168</v>
      </c>
      <c r="CC309">
        <v>76.471894167910861</v>
      </c>
      <c r="CD309">
        <v>60.978741778694413</v>
      </c>
      <c r="CE309">
        <v>42.73605620397116</v>
      </c>
      <c r="CF309"/>
      <c r="CG309">
        <v>8928.9105799999998</v>
      </c>
      <c r="CH309">
        <v>10461.508035999999</v>
      </c>
      <c r="CI309">
        <v>10289.69717200002</v>
      </c>
      <c r="CJ309">
        <v>5786.2326080000012</v>
      </c>
      <c r="CK309">
        <v>890.57288100000062</v>
      </c>
      <c r="CL309">
        <v>2396.0446750000001</v>
      </c>
      <c r="CM309">
        <v>1128.9031219999979</v>
      </c>
      <c r="CN309">
        <v>391.27156900000023</v>
      </c>
      <c r="CO309">
        <v>160.98975100000001</v>
      </c>
      <c r="CP309">
        <v>129.62810999999999</v>
      </c>
      <c r="CQ309">
        <v>6031.0068079999983</v>
      </c>
      <c r="CR309">
        <v>7223.1850609999892</v>
      </c>
      <c r="CS309">
        <v>7476.5919350000049</v>
      </c>
      <c r="CT309">
        <v>7276.2872059999982</v>
      </c>
      <c r="CU309">
        <v>4143.0130400000007</v>
      </c>
      <c r="CV309">
        <v>805.22505999999976</v>
      </c>
      <c r="CW309">
        <v>330.86155900000011</v>
      </c>
      <c r="CX309">
        <v>2307.7387460000018</v>
      </c>
      <c r="CY309">
        <v>1901.7994630000001</v>
      </c>
      <c r="CZ309">
        <v>756.45750099999964</v>
      </c>
      <c r="DA309">
        <v>2701.8397850000001</v>
      </c>
      <c r="DB309">
        <v>9.5962569999999996</v>
      </c>
      <c r="DC309">
        <v>49.088112000000017</v>
      </c>
      <c r="DD309">
        <v>442.79203999999959</v>
      </c>
      <c r="DE309">
        <v>2051.405827000001</v>
      </c>
      <c r="DF309">
        <v>602.51296999999988</v>
      </c>
      <c r="DG309">
        <v>16.222515000000001</v>
      </c>
      <c r="DH309">
        <v>15.87594</v>
      </c>
      <c r="DI309">
        <v>1159.835651000001</v>
      </c>
      <c r="DJ309">
        <v>1251.046873</v>
      </c>
      <c r="DK309">
        <v>1227.495694</v>
      </c>
      <c r="DL309">
        <v>2555.7233149999988</v>
      </c>
      <c r="DM309">
        <v>91.697581</v>
      </c>
      <c r="DN309">
        <v>1698.5183760000009</v>
      </c>
      <c r="DO309">
        <v>1482.985758</v>
      </c>
      <c r="DP309">
        <v>2610.0662950000019</v>
      </c>
      <c r="DQ309">
        <v>612.2659690000005</v>
      </c>
      <c r="DR309">
        <v>858.27073799999948</v>
      </c>
      <c r="DS309">
        <v>1090.53809</v>
      </c>
      <c r="DT309">
        <v>1185.1888710000001</v>
      </c>
      <c r="DU309">
        <v>1321.855283000001</v>
      </c>
      <c r="DV309">
        <v>2094.7724710000002</v>
      </c>
      <c r="DW309">
        <v>1574.3751389999991</v>
      </c>
      <c r="DX309">
        <v>2286.0751680000012</v>
      </c>
      <c r="DY309">
        <v>1264.7942299999991</v>
      </c>
      <c r="DZ309"/>
    </row>
    <row r="310">
      <c r="A310" t="s">
        <v>600</v>
      </c>
      <c r="B310">
        <v>2016</v>
      </c>
      <c r="C310" t="s">
        <v>608</v>
      </c>
      <c r="D310">
        <v>127</v>
      </c>
      <c r="E310" t="s">
        <v>50</v>
      </c>
      <c r="F310" t="s">
        <v>19</v>
      </c>
      <c r="G310" t="s">
        <v>625</v>
      </c>
      <c r="H310">
        <v>27.237049427060391</v>
      </c>
      <c r="I310">
        <v>13.45304057647861</v>
      </c>
      <c r="J310">
        <v>7.8862705440372523</v>
      </c>
      <c r="K310">
        <v>3.1703260131412092</v>
      </c>
      <c r="L310">
        <v>0.027307133650877401</v>
      </c>
      <c r="M310">
        <v>9.9087714297934699</v>
      </c>
      <c r="N310">
        <v>1.9655742601784201</v>
      </c>
      <c r="O310">
        <v>0.30148757843484852</v>
      </c>
      <c r="P310">
        <v>0</v>
      </c>
      <c r="Q310">
        <v>0</v>
      </c>
      <c r="R310">
        <v>30.453411384097151</v>
      </c>
      <c r="S310">
        <v>16.681637080158801</v>
      </c>
      <c r="T310">
        <v>11.06527343181232</v>
      </c>
      <c r="U310">
        <v>7.4639793536303847</v>
      </c>
      <c r="V310">
        <v>2.7221078197610278</v>
      </c>
      <c r="W310" t="s">
        <v>147</v>
      </c>
      <c r="X310" t="s">
        <v>375</v>
      </c>
      <c r="Y310" t="s">
        <v>149</v>
      </c>
      <c r="Z310" t="s">
        <v>430</v>
      </c>
      <c r="AA310" t="s">
        <v>150</v>
      </c>
      <c r="AB310" t="s">
        <v>151</v>
      </c>
      <c r="AC310" t="s">
        <v>432</v>
      </c>
      <c r="AD310" t="s">
        <v>488</v>
      </c>
      <c r="AE310" t="s">
        <v>433</v>
      </c>
      <c r="AF310" t="s">
        <v>152</v>
      </c>
      <c r="AG310" t="s">
        <v>153</v>
      </c>
      <c r="AH310" t="s">
        <v>435</v>
      </c>
      <c r="AI310" t="s">
        <v>489</v>
      </c>
      <c r="AJ310" t="s">
        <v>154</v>
      </c>
      <c r="AK310" t="s">
        <v>155</v>
      </c>
      <c r="AL310" t="s">
        <v>156</v>
      </c>
      <c r="AM310" t="s">
        <v>157</v>
      </c>
      <c r="AN310" t="s">
        <v>436</v>
      </c>
      <c r="AO310" t="s">
        <v>158</v>
      </c>
      <c r="AP310" t="s">
        <v>159</v>
      </c>
      <c r="AQ310" t="s">
        <v>160</v>
      </c>
      <c r="AR310" t="s">
        <v>437</v>
      </c>
      <c r="AS310" t="s">
        <v>161</v>
      </c>
      <c r="AT310" t="s">
        <v>162</v>
      </c>
      <c r="AU310" t="s">
        <v>163</v>
      </c>
      <c r="AV310" t="s">
        <v>164</v>
      </c>
      <c r="AW310" t="s">
        <v>438</v>
      </c>
      <c r="AX310" t="s">
        <v>165</v>
      </c>
      <c r="AY310" t="s">
        <v>166</v>
      </c>
      <c r="AZ310" t="s">
        <v>167</v>
      </c>
      <c r="BA310" t="s">
        <v>198</v>
      </c>
      <c r="BB310">
        <v>19.269003079347051</v>
      </c>
      <c r="BC310">
        <v>0.024345968606828802</v>
      </c>
      <c r="BD310">
        <v>6.8891653294440696</v>
      </c>
      <c r="BE310">
        <v>10.83766435912257</v>
      </c>
      <c r="BF310">
        <v>1.529491152420235</v>
      </c>
      <c r="BG310">
        <v>1.968226539465799</v>
      </c>
      <c r="BH310">
        <v>44.987200673472657</v>
      </c>
      <c r="BI310">
        <v>13.75675863634063</v>
      </c>
      <c r="BJ310">
        <v>16.739524206883129</v>
      </c>
      <c r="BK310">
        <v>9.5861713442887542</v>
      </c>
      <c r="BL310">
        <v>2.4737404905294582</v>
      </c>
      <c r="BM310">
        <v>38.110111018470967</v>
      </c>
      <c r="BN310">
        <v>7.8791060817848031</v>
      </c>
      <c r="BO310">
        <v>3.4937228416087671</v>
      </c>
      <c r="BP310">
        <v>24.321586031141749</v>
      </c>
      <c r="BQ310">
        <v>28.43281254075475</v>
      </c>
      <c r="BR310">
        <v>3.4331889819511732</v>
      </c>
      <c r="BS310">
        <v>1.5676149561295369</v>
      </c>
      <c r="BT310">
        <v>5.3266398557687804</v>
      </c>
      <c r="BU310">
        <v>3.6452163597518021</v>
      </c>
      <c r="BV310">
        <v>12.671660381237411</v>
      </c>
      <c r="BW310">
        <v>2.5040513398979232</v>
      </c>
      <c r="BX310">
        <v>4.858361182957565</v>
      </c>
      <c r="BY310">
        <v>9.1249945819791431</v>
      </c>
      <c r="BZ310">
        <v>1.585391787451069</v>
      </c>
      <c r="CA310">
        <v>24.85895367897372</v>
      </c>
      <c r="CB310">
        <v>11.4132716939726</v>
      </c>
      <c r="CC310">
        <v>9.2510021672721976</v>
      </c>
      <c r="CD310">
        <v>26.689727225606859</v>
      </c>
      <c r="CE310">
        <v>9.2203630497787952</v>
      </c>
      <c r="CF310"/>
      <c r="CG310">
        <v>3440.8967990000051</v>
      </c>
      <c r="CH310">
        <v>1699.856479999999</v>
      </c>
      <c r="CI310">
        <v>996.64070400000014</v>
      </c>
      <c r="CJ310">
        <v>400.59956299999999</v>
      </c>
      <c r="CK310">
        <v>3.4492150000000001</v>
      </c>
      <c r="CL310">
        <v>370.6303650000001</v>
      </c>
      <c r="CM310">
        <v>73.201952999999989</v>
      </c>
      <c r="CN310">
        <v>11.261476</v>
      </c>
      <c r="CO310">
        <v>0</v>
      </c>
      <c r="CP310">
        <v>0</v>
      </c>
      <c r="CQ310">
        <v>2710.1681580000009</v>
      </c>
      <c r="CR310">
        <v>1483.973565999999</v>
      </c>
      <c r="CS310">
        <v>985.49775499999987</v>
      </c>
      <c r="CT310">
        <v>664.522201</v>
      </c>
      <c r="CU310">
        <v>242.18728699999991</v>
      </c>
      <c r="CV310">
        <v>417.97998300000012</v>
      </c>
      <c r="CW310">
        <v>1.313704</v>
      </c>
      <c r="CX310">
        <v>208.47843499999999</v>
      </c>
      <c r="CY310">
        <v>282.10454600000008</v>
      </c>
      <c r="CZ310">
        <v>18.968375999999999</v>
      </c>
      <c r="DA310">
        <v>62.724514999999997</v>
      </c>
      <c r="DB310">
        <v>136.719606</v>
      </c>
      <c r="DC310">
        <v>39.289423999999997</v>
      </c>
      <c r="DD310">
        <v>109.6652</v>
      </c>
      <c r="DE310">
        <v>263.63896099999999</v>
      </c>
      <c r="DF310">
        <v>42.29396899999999</v>
      </c>
      <c r="DG310">
        <v>108.2929750000001</v>
      </c>
      <c r="DH310">
        <v>13.402742999999999</v>
      </c>
      <c r="DI310">
        <v>48.118277999999997</v>
      </c>
      <c r="DJ310">
        <v>489.54116000000022</v>
      </c>
      <c r="DK310">
        <v>746.9711299999999</v>
      </c>
      <c r="DL310">
        <v>131.21593999999999</v>
      </c>
      <c r="DM310">
        <v>11.88476</v>
      </c>
      <c r="DN310">
        <v>166.04513499999999</v>
      </c>
      <c r="DO310">
        <v>71.479198000000025</v>
      </c>
      <c r="DP310">
        <v>543.22009800000012</v>
      </c>
      <c r="DQ310">
        <v>23.174731999999999</v>
      </c>
      <c r="DR310">
        <v>68.142357000000004</v>
      </c>
      <c r="DS310">
        <v>131.152345</v>
      </c>
      <c r="DT310">
        <v>28.298131000000001</v>
      </c>
      <c r="DU310">
        <v>609.76805800000011</v>
      </c>
      <c r="DV310">
        <v>303.63162799999998</v>
      </c>
      <c r="DW310">
        <v>190.45621900000009</v>
      </c>
      <c r="DX310">
        <v>1000.590056</v>
      </c>
      <c r="DY310">
        <v>272.88109899999989</v>
      </c>
      <c r="DZ310"/>
    </row>
    <row r="311">
      <c r="A311" t="s">
        <v>600</v>
      </c>
      <c r="B311">
        <v>2016</v>
      </c>
      <c r="C311" t="s">
        <v>608</v>
      </c>
      <c r="D311">
        <v>128</v>
      </c>
      <c r="E311" t="s">
        <v>185</v>
      </c>
      <c r="F311" t="s">
        <v>49</v>
      </c>
      <c r="G311" t="s">
        <v>628</v>
      </c>
      <c r="H311">
        <v>18.43008107829997</v>
      </c>
      <c r="I311">
        <v>19.890258860329041</v>
      </c>
      <c r="J311">
        <v>24.390871006249849</v>
      </c>
      <c r="K311">
        <v>34.879696595412859</v>
      </c>
      <c r="L311">
        <v>38.663449027511803</v>
      </c>
      <c r="M311">
        <v>42.917215354890089</v>
      </c>
      <c r="N311">
        <v>44.03388502486478</v>
      </c>
      <c r="O311">
        <v>56.279274563607252</v>
      </c>
      <c r="P311">
        <v>49.769543186673651</v>
      </c>
      <c r="Q311">
        <v>19.21512256650524</v>
      </c>
      <c r="R311">
        <v>13.87760941124218</v>
      </c>
      <c r="S311">
        <v>21.649525753025589</v>
      </c>
      <c r="T311">
        <v>19.91281046710661</v>
      </c>
      <c r="U311">
        <v>24.253496544302831</v>
      </c>
      <c r="V311">
        <v>22.100500488688319</v>
      </c>
      <c r="W311" t="s">
        <v>147</v>
      </c>
      <c r="X311" t="s">
        <v>375</v>
      </c>
      <c r="Y311" t="s">
        <v>149</v>
      </c>
      <c r="Z311" t="s">
        <v>430</v>
      </c>
      <c r="AA311" t="s">
        <v>150</v>
      </c>
      <c r="AB311" t="s">
        <v>151</v>
      </c>
      <c r="AC311" t="s">
        <v>432</v>
      </c>
      <c r="AD311" t="s">
        <v>488</v>
      </c>
      <c r="AE311" t="s">
        <v>433</v>
      </c>
      <c r="AF311" t="s">
        <v>152</v>
      </c>
      <c r="AG311" t="s">
        <v>153</v>
      </c>
      <c r="AH311" t="s">
        <v>435</v>
      </c>
      <c r="AI311" t="s">
        <v>489</v>
      </c>
      <c r="AJ311" t="s">
        <v>154</v>
      </c>
      <c r="AK311" t="s">
        <v>155</v>
      </c>
      <c r="AL311" t="s">
        <v>156</v>
      </c>
      <c r="AM311" t="s">
        <v>157</v>
      </c>
      <c r="AN311" t="s">
        <v>436</v>
      </c>
      <c r="AO311" t="s">
        <v>158</v>
      </c>
      <c r="AP311" t="s">
        <v>159</v>
      </c>
      <c r="AQ311" t="s">
        <v>160</v>
      </c>
      <c r="AR311" t="s">
        <v>437</v>
      </c>
      <c r="AS311" t="s">
        <v>161</v>
      </c>
      <c r="AT311" t="s">
        <v>162</v>
      </c>
      <c r="AU311" t="s">
        <v>163</v>
      </c>
      <c r="AV311" t="s">
        <v>164</v>
      </c>
      <c r="AW311" t="s">
        <v>438</v>
      </c>
      <c r="AX311" t="s">
        <v>165</v>
      </c>
      <c r="AY311" t="s">
        <v>166</v>
      </c>
      <c r="AZ311" t="s">
        <v>167</v>
      </c>
      <c r="BA311" t="s">
        <v>198</v>
      </c>
      <c r="BB311">
        <v>42.095229606166882</v>
      </c>
      <c r="BC311">
        <v>41.681986161985662</v>
      </c>
      <c r="BD311">
        <v>35.31641559288213</v>
      </c>
      <c r="BE311">
        <v>39.817033374979353</v>
      </c>
      <c r="BF311">
        <v>46.587237090050273</v>
      </c>
      <c r="BG311">
        <v>33.766493491026203</v>
      </c>
      <c r="BH311">
        <v>24.832434306722469</v>
      </c>
      <c r="BI311">
        <v>9.6017075990587859</v>
      </c>
      <c r="BJ311">
        <v>51.836921326911721</v>
      </c>
      <c r="BK311">
        <v>23.896738901081761</v>
      </c>
      <c r="BL311">
        <v>20.927955366789579</v>
      </c>
      <c r="BM311">
        <v>13.1115811609969</v>
      </c>
      <c r="BN311">
        <v>9.8727725955226351</v>
      </c>
      <c r="BO311">
        <v>33.475068992826223</v>
      </c>
      <c r="BP311">
        <v>22.510449127227869</v>
      </c>
      <c r="BQ311">
        <v>38.937117562880388</v>
      </c>
      <c r="BR311">
        <v>32.437833747360408</v>
      </c>
      <c r="BS311">
        <v>16.24770374154464</v>
      </c>
      <c r="BT311">
        <v>39.15294740687775</v>
      </c>
      <c r="BU311">
        <v>29.860713228008979</v>
      </c>
      <c r="BV311">
        <v>45.130495310801237</v>
      </c>
      <c r="BW311">
        <v>21.15526115451128</v>
      </c>
      <c r="BX311">
        <v>34.667246162085583</v>
      </c>
      <c r="BY311">
        <v>51.010362692017409</v>
      </c>
      <c r="BZ311">
        <v>40.307757679599362</v>
      </c>
      <c r="CA311">
        <v>41.468822825346642</v>
      </c>
      <c r="CB311">
        <v>15.30285600983502</v>
      </c>
      <c r="CC311">
        <v>29.433163091313912</v>
      </c>
      <c r="CD311">
        <v>44.095850171451083</v>
      </c>
      <c r="CE311">
        <v>34.353011192983587</v>
      </c>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row>
    <row r="312">
      <c r="A312" t="s">
        <v>600</v>
      </c>
      <c r="B312">
        <v>2016</v>
      </c>
      <c r="C312" t="s">
        <v>608</v>
      </c>
      <c r="D312">
        <v>129</v>
      </c>
      <c r="E312" t="s">
        <v>185</v>
      </c>
      <c r="F312" t="s">
        <v>48</v>
      </c>
      <c r="G312" t="s">
        <v>198</v>
      </c>
      <c r="H312">
        <v>81.569918921700008</v>
      </c>
      <c r="I312">
        <v>80.109741139670959</v>
      </c>
      <c r="J312">
        <v>75.609128993750161</v>
      </c>
      <c r="K312">
        <v>65.120303404587119</v>
      </c>
      <c r="L312">
        <v>61.336550972488489</v>
      </c>
      <c r="M312">
        <v>57.082784645109903</v>
      </c>
      <c r="N312">
        <v>55.96611497513522</v>
      </c>
      <c r="O312">
        <v>43.720725436392712</v>
      </c>
      <c r="P312">
        <v>50.23045681332632</v>
      </c>
      <c r="Q312">
        <v>80.784877433494813</v>
      </c>
      <c r="R312">
        <v>86.122390588757852</v>
      </c>
      <c r="S312">
        <v>78.350474246974414</v>
      </c>
      <c r="T312">
        <v>80.087189532893404</v>
      </c>
      <c r="U312">
        <v>75.74650345569718</v>
      </c>
      <c r="V312">
        <v>77.899499511311774</v>
      </c>
      <c r="W312" t="s">
        <v>147</v>
      </c>
      <c r="X312" t="s">
        <v>375</v>
      </c>
      <c r="Y312" t="s">
        <v>149</v>
      </c>
      <c r="Z312" t="s">
        <v>430</v>
      </c>
      <c r="AA312" t="s">
        <v>150</v>
      </c>
      <c r="AB312" t="s">
        <v>151</v>
      </c>
      <c r="AC312" t="s">
        <v>432</v>
      </c>
      <c r="AD312" t="s">
        <v>488</v>
      </c>
      <c r="AE312" t="s">
        <v>433</v>
      </c>
      <c r="AF312" t="s">
        <v>152</v>
      </c>
      <c r="AG312" t="s">
        <v>153</v>
      </c>
      <c r="AH312" t="s">
        <v>435</v>
      </c>
      <c r="AI312" t="s">
        <v>489</v>
      </c>
      <c r="AJ312" t="s">
        <v>154</v>
      </c>
      <c r="AK312" t="s">
        <v>155</v>
      </c>
      <c r="AL312" t="s">
        <v>156</v>
      </c>
      <c r="AM312" t="s">
        <v>157</v>
      </c>
      <c r="AN312" t="s">
        <v>436</v>
      </c>
      <c r="AO312" t="s">
        <v>158</v>
      </c>
      <c r="AP312" t="s">
        <v>159</v>
      </c>
      <c r="AQ312" t="s">
        <v>160</v>
      </c>
      <c r="AR312" t="s">
        <v>437</v>
      </c>
      <c r="AS312" t="s">
        <v>161</v>
      </c>
      <c r="AT312" t="s">
        <v>162</v>
      </c>
      <c r="AU312" t="s">
        <v>163</v>
      </c>
      <c r="AV312" t="s">
        <v>164</v>
      </c>
      <c r="AW312" t="s">
        <v>438</v>
      </c>
      <c r="AX312" t="s">
        <v>165</v>
      </c>
      <c r="AY312" t="s">
        <v>166</v>
      </c>
      <c r="AZ312" t="s">
        <v>167</v>
      </c>
      <c r="BA312" t="s">
        <v>198</v>
      </c>
      <c r="BB312">
        <v>57.904770393833182</v>
      </c>
      <c r="BC312">
        <v>58.31801383801448</v>
      </c>
      <c r="BD312">
        <v>64.683584407117863</v>
      </c>
      <c r="BE312">
        <v>60.18296662502064</v>
      </c>
      <c r="BF312">
        <v>53.412762909949741</v>
      </c>
      <c r="BG312">
        <v>66.233506508973775</v>
      </c>
      <c r="BH312">
        <v>75.16756569327751</v>
      </c>
      <c r="BI312">
        <v>90.398292400941202</v>
      </c>
      <c r="BJ312">
        <v>48.163078673088279</v>
      </c>
      <c r="BK312">
        <v>76.103261098918239</v>
      </c>
      <c r="BL312">
        <v>79.072044633210353</v>
      </c>
      <c r="BM312">
        <v>86.888418839003052</v>
      </c>
      <c r="BN312">
        <v>90.127227404477367</v>
      </c>
      <c r="BO312">
        <v>66.524931007173777</v>
      </c>
      <c r="BP312">
        <v>77.489550872772071</v>
      </c>
      <c r="BQ312">
        <v>61.06288243711964</v>
      </c>
      <c r="BR312">
        <v>67.562166252639599</v>
      </c>
      <c r="BS312">
        <v>83.752296258455303</v>
      </c>
      <c r="BT312">
        <v>60.8470525931222</v>
      </c>
      <c r="BU312">
        <v>70.139286771990967</v>
      </c>
      <c r="BV312">
        <v>54.869504689198742</v>
      </c>
      <c r="BW312">
        <v>78.844738845488706</v>
      </c>
      <c r="BX312">
        <v>65.332753837914396</v>
      </c>
      <c r="BY312">
        <v>48.989637307982584</v>
      </c>
      <c r="BZ312">
        <v>59.692242320400688</v>
      </c>
      <c r="CA312">
        <v>58.531177174653322</v>
      </c>
      <c r="CB312">
        <v>84.69714399016496</v>
      </c>
      <c r="CC312">
        <v>70.566836908686099</v>
      </c>
      <c r="CD312">
        <v>55.904149828549009</v>
      </c>
      <c r="CE312">
        <v>65.646988807016356</v>
      </c>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row>
    <row r="313">
      <c r="A313" t="s">
        <v>600</v>
      </c>
      <c r="B313">
        <v>2016</v>
      </c>
      <c r="C313" t="s">
        <v>608</v>
      </c>
      <c r="D313">
        <v>135</v>
      </c>
      <c r="E313" t="s">
        <v>45</v>
      </c>
      <c r="F313" t="s">
        <v>44</v>
      </c>
      <c r="G313" t="s">
        <v>629</v>
      </c>
      <c r="H313">
        <v>0</v>
      </c>
      <c r="I313">
        <v>0</v>
      </c>
      <c r="J313">
        <v>0</v>
      </c>
      <c r="K313">
        <v>0.30884896242236098</v>
      </c>
      <c r="L313">
        <v>2.5846981836237588</v>
      </c>
      <c r="M313">
        <v>0</v>
      </c>
      <c r="N313">
        <v>0.69084856359713764</v>
      </c>
      <c r="O313">
        <v>1.6453952236663201</v>
      </c>
      <c r="P313">
        <v>2.92508256845269</v>
      </c>
      <c r="Q313">
        <v>3.5100266882550799</v>
      </c>
      <c r="R313">
        <v>0</v>
      </c>
      <c r="S313">
        <v>0</v>
      </c>
      <c r="T313">
        <v>0</v>
      </c>
      <c r="U313">
        <v>0</v>
      </c>
      <c r="V313">
        <v>0.42638717397006981</v>
      </c>
      <c r="W313" t="s">
        <v>147</v>
      </c>
      <c r="X313" t="s">
        <v>375</v>
      </c>
      <c r="Y313" t="s">
        <v>149</v>
      </c>
      <c r="Z313" t="s">
        <v>430</v>
      </c>
      <c r="AA313" t="s">
        <v>150</v>
      </c>
      <c r="AB313" t="s">
        <v>151</v>
      </c>
      <c r="AC313" t="s">
        <v>432</v>
      </c>
      <c r="AD313" t="s">
        <v>488</v>
      </c>
      <c r="AE313" t="s">
        <v>433</v>
      </c>
      <c r="AF313" t="s">
        <v>152</v>
      </c>
      <c r="AG313" t="s">
        <v>153</v>
      </c>
      <c r="AH313" t="s">
        <v>435</v>
      </c>
      <c r="AI313" t="s">
        <v>489</v>
      </c>
      <c r="AJ313" t="s">
        <v>154</v>
      </c>
      <c r="AK313" t="s">
        <v>155</v>
      </c>
      <c r="AL313" t="s">
        <v>156</v>
      </c>
      <c r="AM313" t="s">
        <v>157</v>
      </c>
      <c r="AN313" t="s">
        <v>436</v>
      </c>
      <c r="AO313" t="s">
        <v>158</v>
      </c>
      <c r="AP313" t="s">
        <v>159</v>
      </c>
      <c r="AQ313" t="s">
        <v>160</v>
      </c>
      <c r="AR313" t="s">
        <v>437</v>
      </c>
      <c r="AS313" t="s">
        <v>161</v>
      </c>
      <c r="AT313" t="s">
        <v>162</v>
      </c>
      <c r="AU313" t="s">
        <v>163</v>
      </c>
      <c r="AV313" t="s">
        <v>164</v>
      </c>
      <c r="AW313" t="s">
        <v>438</v>
      </c>
      <c r="AX313" t="s">
        <v>165</v>
      </c>
      <c r="AY313" t="s">
        <v>166</v>
      </c>
      <c r="AZ313" t="s">
        <v>167</v>
      </c>
      <c r="BA313" t="s">
        <v>198</v>
      </c>
      <c r="BB313">
        <v>1.2200410116761231</v>
      </c>
      <c r="BC313">
        <v>3.2797468798511469</v>
      </c>
      <c r="BD313">
        <v>0</v>
      </c>
      <c r="BE313">
        <v>0</v>
      </c>
      <c r="BF313">
        <v>0</v>
      </c>
      <c r="BG313">
        <v>0</v>
      </c>
      <c r="BH313">
        <v>0</v>
      </c>
      <c r="BI313">
        <v>0</v>
      </c>
      <c r="BJ313">
        <v>0.16425203636211541</v>
      </c>
      <c r="BK313">
        <v>0</v>
      </c>
      <c r="BL313">
        <v>2.123699403766047</v>
      </c>
      <c r="BM313">
        <v>0</v>
      </c>
      <c r="BN313">
        <v>0.49672123433880838</v>
      </c>
      <c r="BO313">
        <v>0</v>
      </c>
      <c r="BP313">
        <v>0.41683837529586898</v>
      </c>
      <c r="BQ313">
        <v>0</v>
      </c>
      <c r="BR313">
        <v>0.33050628631499379</v>
      </c>
      <c r="BS313">
        <v>0.76138650422198462</v>
      </c>
      <c r="BT313">
        <v>0.83234148826331278</v>
      </c>
      <c r="BU313">
        <v>0</v>
      </c>
      <c r="BV313">
        <v>0.77103715420918617</v>
      </c>
      <c r="BW313">
        <v>0</v>
      </c>
      <c r="BX313">
        <v>0.10700787101722239</v>
      </c>
      <c r="BY313">
        <v>0</v>
      </c>
      <c r="BZ313">
        <v>0</v>
      </c>
      <c r="CA313">
        <v>1.368104929959316</v>
      </c>
      <c r="CB313">
        <v>0</v>
      </c>
      <c r="CC313">
        <v>0.1447874211462214</v>
      </c>
      <c r="CD313">
        <v>0</v>
      </c>
      <c r="CE313">
        <v>0</v>
      </c>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row>
    <row r="314">
      <c r="A314" t="s">
        <v>600</v>
      </c>
      <c r="B314">
        <v>2016</v>
      </c>
      <c r="C314" t="s">
        <v>608</v>
      </c>
      <c r="D314">
        <v>136</v>
      </c>
      <c r="E314" t="s">
        <v>45</v>
      </c>
      <c r="F314" t="s">
        <v>43</v>
      </c>
      <c r="G314" t="s">
        <v>630</v>
      </c>
      <c r="H314">
        <v>0</v>
      </c>
      <c r="I314">
        <v>0.1007337931644295</v>
      </c>
      <c r="J314">
        <v>0.2609220506634517</v>
      </c>
      <c r="K314">
        <v>1.6083139101830659</v>
      </c>
      <c r="L314">
        <v>10.74956081782447</v>
      </c>
      <c r="M314">
        <v>0.75235741178130744</v>
      </c>
      <c r="N314">
        <v>2.2121143341292768</v>
      </c>
      <c r="O314">
        <v>5.1668093151832517</v>
      </c>
      <c r="P314">
        <v>9.344182888916917</v>
      </c>
      <c r="Q314">
        <v>18.90073841800346</v>
      </c>
      <c r="R314">
        <v>0</v>
      </c>
      <c r="S314">
        <v>0.099310567111142597</v>
      </c>
      <c r="T314">
        <v>0.080864102098753901</v>
      </c>
      <c r="U314">
        <v>0.086091682450670504</v>
      </c>
      <c r="V314">
        <v>2.5270392353906952</v>
      </c>
      <c r="W314" t="s">
        <v>147</v>
      </c>
      <c r="X314" t="s">
        <v>375</v>
      </c>
      <c r="Y314" t="s">
        <v>149</v>
      </c>
      <c r="Z314" t="s">
        <v>430</v>
      </c>
      <c r="AA314" t="s">
        <v>150</v>
      </c>
      <c r="AB314" t="s">
        <v>151</v>
      </c>
      <c r="AC314" t="s">
        <v>432</v>
      </c>
      <c r="AD314" t="s">
        <v>488</v>
      </c>
      <c r="AE314" t="s">
        <v>433</v>
      </c>
      <c r="AF314" t="s">
        <v>152</v>
      </c>
      <c r="AG314" t="s">
        <v>153</v>
      </c>
      <c r="AH314" t="s">
        <v>435</v>
      </c>
      <c r="AI314" t="s">
        <v>489</v>
      </c>
      <c r="AJ314" t="s">
        <v>154</v>
      </c>
      <c r="AK314" t="s">
        <v>155</v>
      </c>
      <c r="AL314" t="s">
        <v>156</v>
      </c>
      <c r="AM314" t="s">
        <v>157</v>
      </c>
      <c r="AN314" t="s">
        <v>436</v>
      </c>
      <c r="AO314" t="s">
        <v>158</v>
      </c>
      <c r="AP314" t="s">
        <v>159</v>
      </c>
      <c r="AQ314" t="s">
        <v>160</v>
      </c>
      <c r="AR314" t="s">
        <v>437</v>
      </c>
      <c r="AS314" t="s">
        <v>161</v>
      </c>
      <c r="AT314" t="s">
        <v>162</v>
      </c>
      <c r="AU314" t="s">
        <v>163</v>
      </c>
      <c r="AV314" t="s">
        <v>164</v>
      </c>
      <c r="AW314" t="s">
        <v>438</v>
      </c>
      <c r="AX314" t="s">
        <v>165</v>
      </c>
      <c r="AY314" t="s">
        <v>166</v>
      </c>
      <c r="AZ314" t="s">
        <v>167</v>
      </c>
      <c r="BA314" t="s">
        <v>198</v>
      </c>
      <c r="BB314">
        <v>1.954139579028682</v>
      </c>
      <c r="BC314">
        <v>12.19400516805613</v>
      </c>
      <c r="BD314">
        <v>1.0729479038745391</v>
      </c>
      <c r="BE314">
        <v>0</v>
      </c>
      <c r="BF314">
        <v>1.2410199863673339</v>
      </c>
      <c r="BG314">
        <v>1.135601534424268</v>
      </c>
      <c r="BH314">
        <v>0.4860994233096102</v>
      </c>
      <c r="BI314">
        <v>0</v>
      </c>
      <c r="BJ314">
        <v>0.47822717800717301</v>
      </c>
      <c r="BK314">
        <v>0.83252073812210381</v>
      </c>
      <c r="BL314">
        <v>1.702723899742735</v>
      </c>
      <c r="BM314">
        <v>0</v>
      </c>
      <c r="BN314">
        <v>0.5014494940850257</v>
      </c>
      <c r="BO314">
        <v>0.1232402559409108</v>
      </c>
      <c r="BP314">
        <v>0.42970408325194442</v>
      </c>
      <c r="BQ314">
        <v>0</v>
      </c>
      <c r="BR314">
        <v>0.31275650068512462</v>
      </c>
      <c r="BS314">
        <v>0.62221483457855908</v>
      </c>
      <c r="BT314">
        <v>9.5784137441728561</v>
      </c>
      <c r="BU314">
        <v>0.36296792411359358</v>
      </c>
      <c r="BV314">
        <v>1.63420544119417</v>
      </c>
      <c r="BW314">
        <v>1.8140202739481981</v>
      </c>
      <c r="BX314">
        <v>4.2059399249497416</v>
      </c>
      <c r="BY314">
        <v>1.9073860209444371</v>
      </c>
      <c r="BZ314">
        <v>4.9558966024879574</v>
      </c>
      <c r="CA314">
        <v>4.6454251252885568</v>
      </c>
      <c r="CB314">
        <v>0.16795007422460401</v>
      </c>
      <c r="CC314">
        <v>1.5602238062261771</v>
      </c>
      <c r="CD314">
        <v>0</v>
      </c>
      <c r="CE314">
        <v>0.67111078807082547</v>
      </c>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row>
    <row r="315">
      <c r="A315" t="s">
        <v>600</v>
      </c>
      <c r="B315">
        <v>2016</v>
      </c>
      <c r="C315" t="s">
        <v>608</v>
      </c>
      <c r="D315">
        <v>137</v>
      </c>
      <c r="E315" t="s">
        <v>45</v>
      </c>
      <c r="F315" t="s">
        <v>42</v>
      </c>
      <c r="G315" t="s">
        <v>631</v>
      </c>
      <c r="H315">
        <v>2.0845219528366759</v>
      </c>
      <c r="I315">
        <v>3.6515345753420339</v>
      </c>
      <c r="J315">
        <v>10.431954946711411</v>
      </c>
      <c r="K315">
        <v>49.120539655641387</v>
      </c>
      <c r="L315">
        <v>79.58784621312688</v>
      </c>
      <c r="M315">
        <v>25.28081962735661</v>
      </c>
      <c r="N315">
        <v>64.818843739729687</v>
      </c>
      <c r="O315">
        <v>82.411347242723622</v>
      </c>
      <c r="P315">
        <v>83.428090473827027</v>
      </c>
      <c r="Q315">
        <v>74.114181138462868</v>
      </c>
      <c r="R315">
        <v>1.777830119436643</v>
      </c>
      <c r="S315">
        <v>2.0218164240500078</v>
      </c>
      <c r="T315">
        <v>4.905894366600001</v>
      </c>
      <c r="U315">
        <v>10.72194847667409</v>
      </c>
      <c r="V315">
        <v>47.758321307829057</v>
      </c>
      <c r="W315" t="s">
        <v>147</v>
      </c>
      <c r="X315" t="s">
        <v>375</v>
      </c>
      <c r="Y315" t="s">
        <v>149</v>
      </c>
      <c r="Z315" t="s">
        <v>430</v>
      </c>
      <c r="AA315" t="s">
        <v>150</v>
      </c>
      <c r="AB315" t="s">
        <v>151</v>
      </c>
      <c r="AC315" t="s">
        <v>432</v>
      </c>
      <c r="AD315" t="s">
        <v>488</v>
      </c>
      <c r="AE315" t="s">
        <v>433</v>
      </c>
      <c r="AF315" t="s">
        <v>152</v>
      </c>
      <c r="AG315" t="s">
        <v>153</v>
      </c>
      <c r="AH315" t="s">
        <v>435</v>
      </c>
      <c r="AI315" t="s">
        <v>489</v>
      </c>
      <c r="AJ315" t="s">
        <v>154</v>
      </c>
      <c r="AK315" t="s">
        <v>155</v>
      </c>
      <c r="AL315" t="s">
        <v>156</v>
      </c>
      <c r="AM315" t="s">
        <v>157</v>
      </c>
      <c r="AN315" t="s">
        <v>436</v>
      </c>
      <c r="AO315" t="s">
        <v>158</v>
      </c>
      <c r="AP315" t="s">
        <v>159</v>
      </c>
      <c r="AQ315" t="s">
        <v>160</v>
      </c>
      <c r="AR315" t="s">
        <v>437</v>
      </c>
      <c r="AS315" t="s">
        <v>161</v>
      </c>
      <c r="AT315" t="s">
        <v>162</v>
      </c>
      <c r="AU315" t="s">
        <v>163</v>
      </c>
      <c r="AV315" t="s">
        <v>164</v>
      </c>
      <c r="AW315" t="s">
        <v>438</v>
      </c>
      <c r="AX315" t="s">
        <v>165</v>
      </c>
      <c r="AY315" t="s">
        <v>166</v>
      </c>
      <c r="AZ315" t="s">
        <v>167</v>
      </c>
      <c r="BA315" t="s">
        <v>198</v>
      </c>
      <c r="BB315">
        <v>40.435698592816102</v>
      </c>
      <c r="BC315">
        <v>78.370273299535569</v>
      </c>
      <c r="BD315">
        <v>15.7787103278428</v>
      </c>
      <c r="BE315">
        <v>16.100541527309581</v>
      </c>
      <c r="BF315">
        <v>36.233489258430382</v>
      </c>
      <c r="BG315">
        <v>12.115400480980931</v>
      </c>
      <c r="BH315">
        <v>51.36907860804498</v>
      </c>
      <c r="BI315">
        <v>69.0555801574871</v>
      </c>
      <c r="BJ315">
        <v>15.029298685567619</v>
      </c>
      <c r="BK315">
        <v>14.990178898937129</v>
      </c>
      <c r="BL315">
        <v>58.459333477117291</v>
      </c>
      <c r="BM315">
        <v>56.180914344450152</v>
      </c>
      <c r="BN315">
        <v>81.789692226797413</v>
      </c>
      <c r="BO315">
        <v>12.17087315022963</v>
      </c>
      <c r="BP315">
        <v>12.676844238118679</v>
      </c>
      <c r="BQ315">
        <v>24.843621366288239</v>
      </c>
      <c r="BR315">
        <v>29.054529680606461</v>
      </c>
      <c r="BS315">
        <v>84.953756172624978</v>
      </c>
      <c r="BT315">
        <v>29.775036351853419</v>
      </c>
      <c r="BU315">
        <v>20.364163229875349</v>
      </c>
      <c r="BV315">
        <v>24.038247982382462</v>
      </c>
      <c r="BW315">
        <v>29.52602116580918</v>
      </c>
      <c r="BX315">
        <v>29.63636628291675</v>
      </c>
      <c r="BY315">
        <v>13.09284824683977</v>
      </c>
      <c r="BZ315">
        <v>27.05896589322175</v>
      </c>
      <c r="CA315">
        <v>15.238272939090949</v>
      </c>
      <c r="CB315">
        <v>9.6779451174826594</v>
      </c>
      <c r="CC315">
        <v>12.57209243744461</v>
      </c>
      <c r="CD315">
        <v>12.331530995698669</v>
      </c>
      <c r="CE315">
        <v>47.372469958179281</v>
      </c>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row>
    <row r="316">
      <c r="A316" t="s">
        <v>600</v>
      </c>
      <c r="B316">
        <v>2016</v>
      </c>
      <c r="C316" t="s">
        <v>608</v>
      </c>
      <c r="D316">
        <v>138</v>
      </c>
      <c r="E316" t="s">
        <v>45</v>
      </c>
      <c r="F316" t="s">
        <v>41</v>
      </c>
      <c r="G316" t="s">
        <v>198</v>
      </c>
      <c r="H316">
        <v>70.678428620102935</v>
      </c>
      <c r="I316">
        <v>82.794691055014908</v>
      </c>
      <c r="J316">
        <v>81.420852458587888</v>
      </c>
      <c r="K316">
        <v>45.791971458611663</v>
      </c>
      <c r="L316">
        <v>7.0505876517740793</v>
      </c>
      <c r="M316">
        <v>64.058051531068614</v>
      </c>
      <c r="N316">
        <v>30.31261910236541</v>
      </c>
      <c r="O316">
        <v>10.474960639991931</v>
      </c>
      <c r="P316">
        <v>4.3026440688033274</v>
      </c>
      <c r="Q316">
        <v>3.4750537552785832</v>
      </c>
      <c r="R316">
        <v>67.768758496466134</v>
      </c>
      <c r="S316">
        <v>81.197235928679987</v>
      </c>
      <c r="T316">
        <v>83.947968099488818</v>
      </c>
      <c r="U316">
        <v>81.727980487244707</v>
      </c>
      <c r="V316">
        <v>46.566144463049028</v>
      </c>
      <c r="W316" t="s">
        <v>147</v>
      </c>
      <c r="X316" t="s">
        <v>375</v>
      </c>
      <c r="Y316" t="s">
        <v>149</v>
      </c>
      <c r="Z316" t="s">
        <v>430</v>
      </c>
      <c r="AA316" t="s">
        <v>150</v>
      </c>
      <c r="AB316" t="s">
        <v>151</v>
      </c>
      <c r="AC316" t="s">
        <v>432</v>
      </c>
      <c r="AD316" t="s">
        <v>488</v>
      </c>
      <c r="AE316" t="s">
        <v>433</v>
      </c>
      <c r="AF316" t="s">
        <v>152</v>
      </c>
      <c r="AG316" t="s">
        <v>153</v>
      </c>
      <c r="AH316" t="s">
        <v>435</v>
      </c>
      <c r="AI316" t="s">
        <v>489</v>
      </c>
      <c r="AJ316" t="s">
        <v>154</v>
      </c>
      <c r="AK316" t="s">
        <v>155</v>
      </c>
      <c r="AL316" t="s">
        <v>156</v>
      </c>
      <c r="AM316" t="s">
        <v>157</v>
      </c>
      <c r="AN316" t="s">
        <v>436</v>
      </c>
      <c r="AO316" t="s">
        <v>158</v>
      </c>
      <c r="AP316" t="s">
        <v>159</v>
      </c>
      <c r="AQ316" t="s">
        <v>160</v>
      </c>
      <c r="AR316" t="s">
        <v>437</v>
      </c>
      <c r="AS316" t="s">
        <v>161</v>
      </c>
      <c r="AT316" t="s">
        <v>162</v>
      </c>
      <c r="AU316" t="s">
        <v>163</v>
      </c>
      <c r="AV316" t="s">
        <v>164</v>
      </c>
      <c r="AW316" t="s">
        <v>438</v>
      </c>
      <c r="AX316" t="s">
        <v>165</v>
      </c>
      <c r="AY316" t="s">
        <v>166</v>
      </c>
      <c r="AZ316" t="s">
        <v>167</v>
      </c>
      <c r="BA316" t="s">
        <v>198</v>
      </c>
      <c r="BB316">
        <v>37.121117737131932</v>
      </c>
      <c r="BC316">
        <v>6.1316286839504501</v>
      </c>
      <c r="BD316">
        <v>76.259176438838637</v>
      </c>
      <c r="BE316">
        <v>73.061794113567913</v>
      </c>
      <c r="BF316">
        <v>60.995999602782042</v>
      </c>
      <c r="BG316">
        <v>84.78077144512902</v>
      </c>
      <c r="BH316">
        <v>3.157621295172667</v>
      </c>
      <c r="BI316">
        <v>17.187661206172351</v>
      </c>
      <c r="BJ316">
        <v>67.588697893179955</v>
      </c>
      <c r="BK316">
        <v>74.59112901865204</v>
      </c>
      <c r="BL316">
        <v>35.240502728844397</v>
      </c>
      <c r="BM316">
        <v>5.7089746370788168</v>
      </c>
      <c r="BN316">
        <v>9.3330309629939645</v>
      </c>
      <c r="BO316">
        <v>84.212163752220704</v>
      </c>
      <c r="BP316">
        <v>62.155027272191703</v>
      </c>
      <c r="BQ316">
        <v>46.723566092956851</v>
      </c>
      <c r="BR316">
        <v>66.869018550442277</v>
      </c>
      <c r="BS316">
        <v>12.09502753244489</v>
      </c>
      <c r="BT316">
        <v>54.487568559941643</v>
      </c>
      <c r="BU316">
        <v>75.627652486259336</v>
      </c>
      <c r="BV316">
        <v>60.884849040976817</v>
      </c>
      <c r="BW316">
        <v>66.155907220344616</v>
      </c>
      <c r="BX316">
        <v>61.192324738158668</v>
      </c>
      <c r="BY316">
        <v>75.874771150236668</v>
      </c>
      <c r="BZ316">
        <v>66.399745716839163</v>
      </c>
      <c r="CA316">
        <v>53.88924332668752</v>
      </c>
      <c r="CB316">
        <v>78.740833114320168</v>
      </c>
      <c r="CC316">
        <v>76.471894167910861</v>
      </c>
      <c r="CD316">
        <v>60.978741778694413</v>
      </c>
      <c r="CE316">
        <v>42.73605620397116</v>
      </c>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row>
    <row r="317">
      <c r="A317" t="s">
        <v>600</v>
      </c>
      <c r="B317">
        <v>2016</v>
      </c>
      <c r="C317" t="s">
        <v>608</v>
      </c>
      <c r="D317">
        <v>139</v>
      </c>
      <c r="E317" t="s">
        <v>45</v>
      </c>
      <c r="F317" t="s">
        <v>19</v>
      </c>
      <c r="G317" t="s">
        <v>198</v>
      </c>
      <c r="H317">
        <v>27.237049427060391</v>
      </c>
      <c r="I317">
        <v>13.45304057647861</v>
      </c>
      <c r="J317">
        <v>7.8862705440372523</v>
      </c>
      <c r="K317">
        <v>3.1703260131412092</v>
      </c>
      <c r="L317">
        <v>0.027307133650877401</v>
      </c>
      <c r="M317">
        <v>9.9087714297934699</v>
      </c>
      <c r="N317">
        <v>1.9655742601784201</v>
      </c>
      <c r="O317">
        <v>0.30148757843484852</v>
      </c>
      <c r="P317">
        <v>0</v>
      </c>
      <c r="Q317">
        <v>0</v>
      </c>
      <c r="R317">
        <v>30.453411384097151</v>
      </c>
      <c r="S317">
        <v>16.681637080158801</v>
      </c>
      <c r="T317">
        <v>11.06527343181232</v>
      </c>
      <c r="U317">
        <v>7.4639793536303847</v>
      </c>
      <c r="V317">
        <v>2.7221078197610278</v>
      </c>
      <c r="W317" t="s">
        <v>147</v>
      </c>
      <c r="X317" t="s">
        <v>375</v>
      </c>
      <c r="Y317" t="s">
        <v>149</v>
      </c>
      <c r="Z317" t="s">
        <v>430</v>
      </c>
      <c r="AA317" t="s">
        <v>150</v>
      </c>
      <c r="AB317" t="s">
        <v>151</v>
      </c>
      <c r="AC317" t="s">
        <v>432</v>
      </c>
      <c r="AD317" t="s">
        <v>488</v>
      </c>
      <c r="AE317" t="s">
        <v>433</v>
      </c>
      <c r="AF317" t="s">
        <v>152</v>
      </c>
      <c r="AG317" t="s">
        <v>153</v>
      </c>
      <c r="AH317" t="s">
        <v>435</v>
      </c>
      <c r="AI317" t="s">
        <v>489</v>
      </c>
      <c r="AJ317" t="s">
        <v>154</v>
      </c>
      <c r="AK317" t="s">
        <v>155</v>
      </c>
      <c r="AL317" t="s">
        <v>156</v>
      </c>
      <c r="AM317" t="s">
        <v>157</v>
      </c>
      <c r="AN317" t="s">
        <v>436</v>
      </c>
      <c r="AO317" t="s">
        <v>158</v>
      </c>
      <c r="AP317" t="s">
        <v>159</v>
      </c>
      <c r="AQ317" t="s">
        <v>160</v>
      </c>
      <c r="AR317" t="s">
        <v>437</v>
      </c>
      <c r="AS317" t="s">
        <v>161</v>
      </c>
      <c r="AT317" t="s">
        <v>162</v>
      </c>
      <c r="AU317" t="s">
        <v>163</v>
      </c>
      <c r="AV317" t="s">
        <v>164</v>
      </c>
      <c r="AW317" t="s">
        <v>438</v>
      </c>
      <c r="AX317" t="s">
        <v>165</v>
      </c>
      <c r="AY317" t="s">
        <v>166</v>
      </c>
      <c r="AZ317" t="s">
        <v>167</v>
      </c>
      <c r="BA317" t="s">
        <v>198</v>
      </c>
      <c r="BB317">
        <v>19.269003079347051</v>
      </c>
      <c r="BC317">
        <v>0.024345968606828802</v>
      </c>
      <c r="BD317">
        <v>6.8891653294440696</v>
      </c>
      <c r="BE317">
        <v>10.83766435912257</v>
      </c>
      <c r="BF317">
        <v>1.529491152420235</v>
      </c>
      <c r="BG317">
        <v>1.968226539465799</v>
      </c>
      <c r="BH317">
        <v>44.987200673472657</v>
      </c>
      <c r="BI317">
        <v>13.75675863634063</v>
      </c>
      <c r="BJ317">
        <v>16.739524206883129</v>
      </c>
      <c r="BK317">
        <v>9.5861713442887542</v>
      </c>
      <c r="BL317">
        <v>2.4737404905294582</v>
      </c>
      <c r="BM317">
        <v>38.110111018470967</v>
      </c>
      <c r="BN317">
        <v>7.8791060817848031</v>
      </c>
      <c r="BO317">
        <v>3.4937228416087671</v>
      </c>
      <c r="BP317">
        <v>24.321586031141749</v>
      </c>
      <c r="BQ317">
        <v>28.43281254075475</v>
      </c>
      <c r="BR317">
        <v>3.4331889819511732</v>
      </c>
      <c r="BS317">
        <v>1.5676149561295369</v>
      </c>
      <c r="BT317">
        <v>5.3266398557687804</v>
      </c>
      <c r="BU317">
        <v>3.6452163597518021</v>
      </c>
      <c r="BV317">
        <v>12.671660381237411</v>
      </c>
      <c r="BW317">
        <v>2.5040513398979232</v>
      </c>
      <c r="BX317">
        <v>4.858361182957565</v>
      </c>
      <c r="BY317">
        <v>9.1249945819791431</v>
      </c>
      <c r="BZ317">
        <v>1.585391787451069</v>
      </c>
      <c r="CA317">
        <v>24.85895367897372</v>
      </c>
      <c r="CB317">
        <v>11.4132716939726</v>
      </c>
      <c r="CC317">
        <v>9.2510021672721976</v>
      </c>
      <c r="CD317">
        <v>26.689727225606859</v>
      </c>
      <c r="CE317">
        <v>9.2203630497787952</v>
      </c>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row>
    <row r="318">
      <c r="A318" t="s">
        <v>600</v>
      </c>
      <c r="B318">
        <v>2016</v>
      </c>
      <c r="C318" t="s">
        <v>608</v>
      </c>
      <c r="D318">
        <v>148</v>
      </c>
      <c r="E318" t="s">
        <v>108</v>
      </c>
      <c r="F318" t="s">
        <v>49</v>
      </c>
      <c r="G318" t="s">
        <v>198</v>
      </c>
      <c r="H318">
        <v>0.38417908600276129</v>
      </c>
      <c r="I318">
        <v>0.74633589163018099</v>
      </c>
      <c r="J318">
        <v>2.6080858352866638</v>
      </c>
      <c r="K318">
        <v>17.801795791121851</v>
      </c>
      <c r="L318">
        <v>35.926890784928062</v>
      </c>
      <c r="M318">
        <v>11.17271465360662</v>
      </c>
      <c r="N318">
        <v>29.820542471498669</v>
      </c>
      <c r="O318">
        <v>50.214367682553871</v>
      </c>
      <c r="P318">
        <v>47.628136888681723</v>
      </c>
      <c r="Q318">
        <v>18.547386728176509</v>
      </c>
      <c r="R318">
        <v>0.24672031997083749</v>
      </c>
      <c r="S318">
        <v>0.45921393420581008</v>
      </c>
      <c r="T318">
        <v>0.99300376232437071</v>
      </c>
      <c r="U318">
        <v>2.621327646500184</v>
      </c>
      <c r="V318">
        <v>11.20755005205995</v>
      </c>
      <c r="W318" t="s">
        <v>147</v>
      </c>
      <c r="X318" t="s">
        <v>375</v>
      </c>
      <c r="Y318" t="s">
        <v>149</v>
      </c>
      <c r="Z318" t="s">
        <v>430</v>
      </c>
      <c r="AA318" t="s">
        <v>150</v>
      </c>
      <c r="AB318" t="s">
        <v>151</v>
      </c>
      <c r="AC318" t="s">
        <v>432</v>
      </c>
      <c r="AD318" t="s">
        <v>488</v>
      </c>
      <c r="AE318" t="s">
        <v>433</v>
      </c>
      <c r="AF318" t="s">
        <v>152</v>
      </c>
      <c r="AG318" t="s">
        <v>153</v>
      </c>
      <c r="AH318" t="s">
        <v>435</v>
      </c>
      <c r="AI318" t="s">
        <v>489</v>
      </c>
      <c r="AJ318" t="s">
        <v>154</v>
      </c>
      <c r="AK318" t="s">
        <v>155</v>
      </c>
      <c r="AL318" t="s">
        <v>156</v>
      </c>
      <c r="AM318" t="s">
        <v>157</v>
      </c>
      <c r="AN318" t="s">
        <v>436</v>
      </c>
      <c r="AO318" t="s">
        <v>158</v>
      </c>
      <c r="AP318" t="s">
        <v>159</v>
      </c>
      <c r="AQ318" t="s">
        <v>160</v>
      </c>
      <c r="AR318" t="s">
        <v>437</v>
      </c>
      <c r="AS318" t="s">
        <v>161</v>
      </c>
      <c r="AT318" t="s">
        <v>162</v>
      </c>
      <c r="AU318" t="s">
        <v>163</v>
      </c>
      <c r="AV318" t="s">
        <v>164</v>
      </c>
      <c r="AW318" t="s">
        <v>438</v>
      </c>
      <c r="AX318" t="s">
        <v>165</v>
      </c>
      <c r="AY318" t="s">
        <v>166</v>
      </c>
      <c r="AZ318" t="s">
        <v>167</v>
      </c>
      <c r="BA318" t="s">
        <v>198</v>
      </c>
      <c r="BB318">
        <v>18.35767877327509</v>
      </c>
      <c r="BC318">
        <v>39.116053659171399</v>
      </c>
      <c r="BD318">
        <v>5.9514016554054283</v>
      </c>
      <c r="BE318">
        <v>6.4107579934812664</v>
      </c>
      <c r="BF318">
        <v>17.458338470206719</v>
      </c>
      <c r="BG318">
        <v>4.474398733027547</v>
      </c>
      <c r="BH318">
        <v>12.876903019270109</v>
      </c>
      <c r="BI318">
        <v>6.6305148875555693</v>
      </c>
      <c r="BJ318">
        <v>8.123767180518632</v>
      </c>
      <c r="BK318">
        <v>3.781109219370455</v>
      </c>
      <c r="BL318">
        <v>13.03513537891655</v>
      </c>
      <c r="BM318">
        <v>7.3662061812627337</v>
      </c>
      <c r="BN318">
        <v>8.1734574462619207</v>
      </c>
      <c r="BO318">
        <v>4.1154629447718856</v>
      </c>
      <c r="BP318">
        <v>3.044175082631412</v>
      </c>
      <c r="BQ318">
        <v>9.6733900582685237</v>
      </c>
      <c r="BR318">
        <v>9.633320547278343</v>
      </c>
      <c r="BS318">
        <v>14.02783806673466</v>
      </c>
      <c r="BT318">
        <v>15.733921844034411</v>
      </c>
      <c r="BU318">
        <v>6.1892691942859477</v>
      </c>
      <c r="BV318">
        <v>11.9340782752198</v>
      </c>
      <c r="BW318">
        <v>6.6300676125127316</v>
      </c>
      <c r="BX318">
        <v>11.769292282066189</v>
      </c>
      <c r="BY318">
        <v>7.6516739046490079</v>
      </c>
      <c r="BZ318">
        <v>12.90447319622761</v>
      </c>
      <c r="CA318">
        <v>8.812872530914083</v>
      </c>
      <c r="CB318">
        <v>1.5067031640662321</v>
      </c>
      <c r="CC318">
        <v>4.2022032063815464</v>
      </c>
      <c r="CD318">
        <v>5.4376934317093371</v>
      </c>
      <c r="CE318">
        <v>16.504416671269411</v>
      </c>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row>
    <row r="319">
      <c r="A319" t="s">
        <v>600</v>
      </c>
      <c r="B319">
        <v>2016</v>
      </c>
      <c r="C319" t="s">
        <v>608</v>
      </c>
      <c r="D319">
        <v>149</v>
      </c>
      <c r="E319" t="s">
        <v>108</v>
      </c>
      <c r="F319" t="s">
        <v>48</v>
      </c>
      <c r="G319" t="s">
        <v>198</v>
      </c>
      <c r="H319">
        <v>1.700342866833914</v>
      </c>
      <c r="I319">
        <v>3.0059324768762838</v>
      </c>
      <c r="J319">
        <v>8.084791162088198</v>
      </c>
      <c r="K319">
        <v>33.235906737124978</v>
      </c>
      <c r="L319">
        <v>56.995214429647149</v>
      </c>
      <c r="M319">
        <v>14.860462385531299</v>
      </c>
      <c r="N319">
        <v>37.901264165957443</v>
      </c>
      <c r="O319">
        <v>39.009184099019308</v>
      </c>
      <c r="P319">
        <v>48.069219042514924</v>
      </c>
      <c r="Q319">
        <v>77.977559516544929</v>
      </c>
      <c r="R319">
        <v>1.5311097994658061</v>
      </c>
      <c r="S319">
        <v>1.6619130569553411</v>
      </c>
      <c r="T319">
        <v>3.9937547063743839</v>
      </c>
      <c r="U319">
        <v>8.1867125126245703</v>
      </c>
      <c r="V319">
        <v>39.504197665130029</v>
      </c>
      <c r="W319" t="s">
        <v>147</v>
      </c>
      <c r="X319" t="s">
        <v>375</v>
      </c>
      <c r="Y319" t="s">
        <v>149</v>
      </c>
      <c r="Z319" t="s">
        <v>430</v>
      </c>
      <c r="AA319" t="s">
        <v>150</v>
      </c>
      <c r="AB319" t="s">
        <v>151</v>
      </c>
      <c r="AC319" t="s">
        <v>432</v>
      </c>
      <c r="AD319" t="s">
        <v>488</v>
      </c>
      <c r="AE319" t="s">
        <v>433</v>
      </c>
      <c r="AF319" t="s">
        <v>152</v>
      </c>
      <c r="AG319" t="s">
        <v>153</v>
      </c>
      <c r="AH319" t="s">
        <v>435</v>
      </c>
      <c r="AI319" t="s">
        <v>489</v>
      </c>
      <c r="AJ319" t="s">
        <v>154</v>
      </c>
      <c r="AK319" t="s">
        <v>155</v>
      </c>
      <c r="AL319" t="s">
        <v>156</v>
      </c>
      <c r="AM319" t="s">
        <v>157</v>
      </c>
      <c r="AN319" t="s">
        <v>436</v>
      </c>
      <c r="AO319" t="s">
        <v>158</v>
      </c>
      <c r="AP319" t="s">
        <v>159</v>
      </c>
      <c r="AQ319" t="s">
        <v>160</v>
      </c>
      <c r="AR319" t="s">
        <v>437</v>
      </c>
      <c r="AS319" t="s">
        <v>161</v>
      </c>
      <c r="AT319" t="s">
        <v>162</v>
      </c>
      <c r="AU319" t="s">
        <v>163</v>
      </c>
      <c r="AV319" t="s">
        <v>164</v>
      </c>
      <c r="AW319" t="s">
        <v>438</v>
      </c>
      <c r="AX319" t="s">
        <v>165</v>
      </c>
      <c r="AY319" t="s">
        <v>166</v>
      </c>
      <c r="AZ319" t="s">
        <v>167</v>
      </c>
      <c r="BA319" t="s">
        <v>198</v>
      </c>
      <c r="BB319">
        <v>25.25220041024582</v>
      </c>
      <c r="BC319">
        <v>54.727971688271467</v>
      </c>
      <c r="BD319">
        <v>10.900256576311911</v>
      </c>
      <c r="BE319">
        <v>9.6897835338283134</v>
      </c>
      <c r="BF319">
        <v>20.016170774591</v>
      </c>
      <c r="BG319">
        <v>8.7766032823776445</v>
      </c>
      <c r="BH319">
        <v>38.978275012084467</v>
      </c>
      <c r="BI319">
        <v>62.425065269931522</v>
      </c>
      <c r="BJ319">
        <v>7.5480107194182731</v>
      </c>
      <c r="BK319">
        <v>12.041590417688781</v>
      </c>
      <c r="BL319">
        <v>49.250621401709523</v>
      </c>
      <c r="BM319">
        <v>48.814708163187397</v>
      </c>
      <c r="BN319">
        <v>74.614405508959351</v>
      </c>
      <c r="BO319">
        <v>8.1786504613986555</v>
      </c>
      <c r="BP319">
        <v>10.479211614035069</v>
      </c>
      <c r="BQ319">
        <v>15.170231308019719</v>
      </c>
      <c r="BR319">
        <v>20.064471920328231</v>
      </c>
      <c r="BS319">
        <v>72.309519444690835</v>
      </c>
      <c r="BT319">
        <v>24.451869740255169</v>
      </c>
      <c r="BU319">
        <v>14.53786195970299</v>
      </c>
      <c r="BV319">
        <v>14.50941230256602</v>
      </c>
      <c r="BW319">
        <v>24.709973827244639</v>
      </c>
      <c r="BX319">
        <v>22.18002179681751</v>
      </c>
      <c r="BY319">
        <v>7.348560363135201</v>
      </c>
      <c r="BZ319">
        <v>19.110389299482119</v>
      </c>
      <c r="CA319">
        <v>12.43893046342474</v>
      </c>
      <c r="CB319">
        <v>8.3391920276410314</v>
      </c>
      <c r="CC319">
        <v>10.07490045843547</v>
      </c>
      <c r="CD319">
        <v>6.8938375639893499</v>
      </c>
      <c r="CE319">
        <v>31.539164074980679</v>
      </c>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row>
    <row r="320">
      <c r="A320" t="s">
        <v>600</v>
      </c>
      <c r="B320">
        <v>2016</v>
      </c>
      <c r="C320" t="s">
        <v>608</v>
      </c>
      <c r="D320">
        <v>150</v>
      </c>
      <c r="E320" t="s">
        <v>108</v>
      </c>
      <c r="F320" t="s">
        <v>110</v>
      </c>
      <c r="G320" t="s">
        <v>198</v>
      </c>
      <c r="H320">
        <v>97.91547804716329</v>
      </c>
      <c r="I320">
        <v>96.247731631493522</v>
      </c>
      <c r="J320">
        <v>89.307123002625161</v>
      </c>
      <c r="K320">
        <v>48.962297471752848</v>
      </c>
      <c r="L320">
        <v>7.0778947854249568</v>
      </c>
      <c r="M320">
        <v>73.966822960862061</v>
      </c>
      <c r="N320">
        <v>32.278193362543838</v>
      </c>
      <c r="O320">
        <v>10.776448218426779</v>
      </c>
      <c r="P320">
        <v>4.3026440688033274</v>
      </c>
      <c r="Q320">
        <v>3.4750537552785832</v>
      </c>
      <c r="R320">
        <v>98.222169880563285</v>
      </c>
      <c r="S320">
        <v>97.878873008838866</v>
      </c>
      <c r="T320">
        <v>95.013241531301247</v>
      </c>
      <c r="U320">
        <v>89.191959840875114</v>
      </c>
      <c r="V320">
        <v>49.288252282810078</v>
      </c>
      <c r="W320" t="s">
        <v>147</v>
      </c>
      <c r="X320" t="s">
        <v>375</v>
      </c>
      <c r="Y320" t="s">
        <v>149</v>
      </c>
      <c r="Z320" t="s">
        <v>430</v>
      </c>
      <c r="AA320" t="s">
        <v>150</v>
      </c>
      <c r="AB320" t="s">
        <v>151</v>
      </c>
      <c r="AC320" t="s">
        <v>432</v>
      </c>
      <c r="AD320" t="s">
        <v>488</v>
      </c>
      <c r="AE320" t="s">
        <v>433</v>
      </c>
      <c r="AF320" t="s">
        <v>152</v>
      </c>
      <c r="AG320" t="s">
        <v>153</v>
      </c>
      <c r="AH320" t="s">
        <v>435</v>
      </c>
      <c r="AI320" t="s">
        <v>489</v>
      </c>
      <c r="AJ320" t="s">
        <v>154</v>
      </c>
      <c r="AK320" t="s">
        <v>155</v>
      </c>
      <c r="AL320" t="s">
        <v>156</v>
      </c>
      <c r="AM320" t="s">
        <v>157</v>
      </c>
      <c r="AN320" t="s">
        <v>436</v>
      </c>
      <c r="AO320" t="s">
        <v>158</v>
      </c>
      <c r="AP320" t="s">
        <v>159</v>
      </c>
      <c r="AQ320" t="s">
        <v>160</v>
      </c>
      <c r="AR320" t="s">
        <v>437</v>
      </c>
      <c r="AS320" t="s">
        <v>161</v>
      </c>
      <c r="AT320" t="s">
        <v>162</v>
      </c>
      <c r="AU320" t="s">
        <v>163</v>
      </c>
      <c r="AV320" t="s">
        <v>164</v>
      </c>
      <c r="AW320" t="s">
        <v>438</v>
      </c>
      <c r="AX320" t="s">
        <v>165</v>
      </c>
      <c r="AY320" t="s">
        <v>166</v>
      </c>
      <c r="AZ320" t="s">
        <v>167</v>
      </c>
      <c r="BA320" t="s">
        <v>198</v>
      </c>
      <c r="BB320">
        <v>56.390120816478976</v>
      </c>
      <c r="BC320">
        <v>6.1559746525572789</v>
      </c>
      <c r="BD320">
        <v>83.148341768282734</v>
      </c>
      <c r="BE320">
        <v>83.899458472690426</v>
      </c>
      <c r="BF320">
        <v>62.52549075520227</v>
      </c>
      <c r="BG320">
        <v>86.748997984594851</v>
      </c>
      <c r="BH320">
        <v>48.144821968645331</v>
      </c>
      <c r="BI320">
        <v>30.944419842512971</v>
      </c>
      <c r="BJ320">
        <v>84.328222100063073</v>
      </c>
      <c r="BK320">
        <v>84.177300362940827</v>
      </c>
      <c r="BL320">
        <v>37.71424321937387</v>
      </c>
      <c r="BM320">
        <v>43.819085655549777</v>
      </c>
      <c r="BN320">
        <v>17.212137044778771</v>
      </c>
      <c r="BO320">
        <v>87.705886593829447</v>
      </c>
      <c r="BP320">
        <v>86.476613303333451</v>
      </c>
      <c r="BQ320">
        <v>75.156378633711654</v>
      </c>
      <c r="BR320">
        <v>70.302207532393396</v>
      </c>
      <c r="BS320">
        <v>13.662642488574431</v>
      </c>
      <c r="BT320">
        <v>59.814208415710397</v>
      </c>
      <c r="BU320">
        <v>79.272868846011164</v>
      </c>
      <c r="BV320">
        <v>73.556509422214205</v>
      </c>
      <c r="BW320">
        <v>68.6599585602426</v>
      </c>
      <c r="BX320">
        <v>66.050685921116241</v>
      </c>
      <c r="BY320">
        <v>84.999765732215806</v>
      </c>
      <c r="BZ320">
        <v>67.985137504290222</v>
      </c>
      <c r="CA320">
        <v>78.748197005661225</v>
      </c>
      <c r="CB320">
        <v>90.154104808292772</v>
      </c>
      <c r="CC320">
        <v>85.722896335183009</v>
      </c>
      <c r="CD320">
        <v>87.668469004301315</v>
      </c>
      <c r="CE320">
        <v>51.956419253749978</v>
      </c>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row>
    <row r="321">
      <c r="A321" t="s">
        <v>600</v>
      </c>
      <c r="B321">
        <v>2016</v>
      </c>
      <c r="C321" t="s">
        <v>608</v>
      </c>
      <c r="D321">
        <v>151</v>
      </c>
      <c r="E321" t="s">
        <v>109</v>
      </c>
      <c r="F321" t="s">
        <v>49</v>
      </c>
      <c r="G321" t="s">
        <v>198</v>
      </c>
      <c r="H321">
        <v>22.513516608782091</v>
      </c>
      <c r="I321">
        <v>20.456924329421849</v>
      </c>
      <c r="J321">
        <v>18.9831191745557</v>
      </c>
      <c r="K321">
        <v>29.63955522658371</v>
      </c>
      <c r="L321">
        <v>38.719108920498037</v>
      </c>
      <c r="M321">
        <v>25.87527122326377</v>
      </c>
      <c r="N321">
        <v>41.857743913347562</v>
      </c>
      <c r="O321">
        <v>55.332078731837022</v>
      </c>
      <c r="P321">
        <v>49.813678733602352</v>
      </c>
      <c r="Q321">
        <v>19.955068344765809</v>
      </c>
      <c r="R321">
        <v>22.397217306730749</v>
      </c>
      <c r="S321">
        <v>21.78764621209962</v>
      </c>
      <c r="T321">
        <v>18.832230664076668</v>
      </c>
      <c r="U321">
        <v>19.568705238415859</v>
      </c>
      <c r="V321">
        <v>21.471916899082881</v>
      </c>
      <c r="W321" t="s">
        <v>147</v>
      </c>
      <c r="X321" t="s">
        <v>375</v>
      </c>
      <c r="Y321" t="s">
        <v>149</v>
      </c>
      <c r="Z321" t="s">
        <v>430</v>
      </c>
      <c r="AA321" t="s">
        <v>150</v>
      </c>
      <c r="AB321" t="s">
        <v>151</v>
      </c>
      <c r="AC321" t="s">
        <v>432</v>
      </c>
      <c r="AD321" t="s">
        <v>488</v>
      </c>
      <c r="AE321" t="s">
        <v>433</v>
      </c>
      <c r="AF321" t="s">
        <v>152</v>
      </c>
      <c r="AG321" t="s">
        <v>153</v>
      </c>
      <c r="AH321" t="s">
        <v>435</v>
      </c>
      <c r="AI321" t="s">
        <v>489</v>
      </c>
      <c r="AJ321" t="s">
        <v>154</v>
      </c>
      <c r="AK321" t="s">
        <v>155</v>
      </c>
      <c r="AL321" t="s">
        <v>156</v>
      </c>
      <c r="AM321" t="s">
        <v>157</v>
      </c>
      <c r="AN321" t="s">
        <v>436</v>
      </c>
      <c r="AO321" t="s">
        <v>158</v>
      </c>
      <c r="AP321" t="s">
        <v>159</v>
      </c>
      <c r="AQ321" t="s">
        <v>160</v>
      </c>
      <c r="AR321" t="s">
        <v>437</v>
      </c>
      <c r="AS321" t="s">
        <v>161</v>
      </c>
      <c r="AT321" t="s">
        <v>162</v>
      </c>
      <c r="AU321" t="s">
        <v>163</v>
      </c>
      <c r="AV321" t="s">
        <v>164</v>
      </c>
      <c r="AW321" t="s">
        <v>438</v>
      </c>
      <c r="AX321" t="s">
        <v>165</v>
      </c>
      <c r="AY321" t="s">
        <v>166</v>
      </c>
      <c r="AZ321" t="s">
        <v>167</v>
      </c>
      <c r="BA321" t="s">
        <v>198</v>
      </c>
      <c r="BB321">
        <v>35.602958581772121</v>
      </c>
      <c r="BC321">
        <v>41.479679248292022</v>
      </c>
      <c r="BD321">
        <v>41.752461487745222</v>
      </c>
      <c r="BE321">
        <v>22.885899133339791</v>
      </c>
      <c r="BF321">
        <v>28.050069117712951</v>
      </c>
      <c r="BG321">
        <v>13.46214018476361</v>
      </c>
      <c r="BH321">
        <v>24.31450761462618</v>
      </c>
      <c r="BI321">
        <v>8.6080181458712346</v>
      </c>
      <c r="BJ321">
        <v>27.083311677384959</v>
      </c>
      <c r="BK321">
        <v>22.16550026447986</v>
      </c>
      <c r="BL321">
        <v>15.766746986241939</v>
      </c>
      <c r="BM321">
        <v>12.6769502848333</v>
      </c>
      <c r="BN321">
        <v>10.576909534570779</v>
      </c>
      <c r="BO321">
        <v>21.825217857160581</v>
      </c>
      <c r="BP321">
        <v>22.42928798128554</v>
      </c>
      <c r="BQ321">
        <v>31.586119651342059</v>
      </c>
      <c r="BR321">
        <v>23.639565006802769</v>
      </c>
      <c r="BS321">
        <v>16.428817862861351</v>
      </c>
      <c r="BT321">
        <v>33.429017343947471</v>
      </c>
      <c r="BU321">
        <v>16.72943795309132</v>
      </c>
      <c r="BV321">
        <v>32.319495846999487</v>
      </c>
      <c r="BW321">
        <v>12.084333201070891</v>
      </c>
      <c r="BX321">
        <v>26.045621507185871</v>
      </c>
      <c r="BY321">
        <v>35.534146732322519</v>
      </c>
      <c r="BZ321">
        <v>20.458225898249079</v>
      </c>
      <c r="CA321">
        <v>31.771668403108059</v>
      </c>
      <c r="CB321">
        <v>17.76144837119082</v>
      </c>
      <c r="CC321">
        <v>25.2227868875467</v>
      </c>
      <c r="CD321">
        <v>13.550752498329411</v>
      </c>
      <c r="CE321">
        <v>28.905811677838059</v>
      </c>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row>
    <row r="322">
      <c r="A322" t="s">
        <v>600</v>
      </c>
      <c r="B322">
        <v>2016</v>
      </c>
      <c r="C322" t="s">
        <v>608</v>
      </c>
      <c r="D322">
        <v>152</v>
      </c>
      <c r="E322" t="s">
        <v>109</v>
      </c>
      <c r="F322" t="s">
        <v>48</v>
      </c>
      <c r="G322" t="s">
        <v>198</v>
      </c>
      <c r="H322">
        <v>77.486483391217917</v>
      </c>
      <c r="I322">
        <v>79.543075670578276</v>
      </c>
      <c r="J322">
        <v>81.016880825444261</v>
      </c>
      <c r="K322">
        <v>70.360444773416106</v>
      </c>
      <c r="L322">
        <v>61.280891079502041</v>
      </c>
      <c r="M322">
        <v>74.12472877673622</v>
      </c>
      <c r="N322">
        <v>58.142256086652232</v>
      </c>
      <c r="O322">
        <v>44.667921268162921</v>
      </c>
      <c r="P322">
        <v>50.186321266397613</v>
      </c>
      <c r="Q322">
        <v>80.044931655234208</v>
      </c>
      <c r="R322">
        <v>77.602782693269205</v>
      </c>
      <c r="S322">
        <v>78.212353787900497</v>
      </c>
      <c r="T322">
        <v>81.167769335923239</v>
      </c>
      <c r="U322">
        <v>80.431294761584226</v>
      </c>
      <c r="V322">
        <v>78.528083100916788</v>
      </c>
      <c r="W322" t="s">
        <v>147</v>
      </c>
      <c r="X322" t="s">
        <v>375</v>
      </c>
      <c r="Y322" t="s">
        <v>149</v>
      </c>
      <c r="Z322" t="s">
        <v>430</v>
      </c>
      <c r="AA322" t="s">
        <v>150</v>
      </c>
      <c r="AB322" t="s">
        <v>151</v>
      </c>
      <c r="AC322" t="s">
        <v>432</v>
      </c>
      <c r="AD322" t="s">
        <v>488</v>
      </c>
      <c r="AE322" t="s">
        <v>433</v>
      </c>
      <c r="AF322" t="s">
        <v>152</v>
      </c>
      <c r="AG322" t="s">
        <v>153</v>
      </c>
      <c r="AH322" t="s">
        <v>435</v>
      </c>
      <c r="AI322" t="s">
        <v>489</v>
      </c>
      <c r="AJ322" t="s">
        <v>154</v>
      </c>
      <c r="AK322" t="s">
        <v>155</v>
      </c>
      <c r="AL322" t="s">
        <v>156</v>
      </c>
      <c r="AM322" t="s">
        <v>157</v>
      </c>
      <c r="AN322" t="s">
        <v>436</v>
      </c>
      <c r="AO322" t="s">
        <v>158</v>
      </c>
      <c r="AP322" t="s">
        <v>159</v>
      </c>
      <c r="AQ322" t="s">
        <v>160</v>
      </c>
      <c r="AR322" t="s">
        <v>437</v>
      </c>
      <c r="AS322" t="s">
        <v>161</v>
      </c>
      <c r="AT322" t="s">
        <v>162</v>
      </c>
      <c r="AU322" t="s">
        <v>163</v>
      </c>
      <c r="AV322" t="s">
        <v>164</v>
      </c>
      <c r="AW322" t="s">
        <v>438</v>
      </c>
      <c r="AX322" t="s">
        <v>165</v>
      </c>
      <c r="AY322" t="s">
        <v>166</v>
      </c>
      <c r="AZ322" t="s">
        <v>167</v>
      </c>
      <c r="BA322" t="s">
        <v>198</v>
      </c>
      <c r="BB322">
        <v>64.397041418227801</v>
      </c>
      <c r="BC322">
        <v>58.520320751708113</v>
      </c>
      <c r="BD322">
        <v>58.247538512254778</v>
      </c>
      <c r="BE322">
        <v>77.114100866660252</v>
      </c>
      <c r="BF322">
        <v>71.949930882287077</v>
      </c>
      <c r="BG322">
        <v>86.537859815236345</v>
      </c>
      <c r="BH322">
        <v>75.685492385373792</v>
      </c>
      <c r="BI322">
        <v>91.391981854128801</v>
      </c>
      <c r="BJ322">
        <v>72.91668832261513</v>
      </c>
      <c r="BK322">
        <v>77.834499735520154</v>
      </c>
      <c r="BL322">
        <v>84.233253013758087</v>
      </c>
      <c r="BM322">
        <v>87.323049715166704</v>
      </c>
      <c r="BN322">
        <v>89.42309046542924</v>
      </c>
      <c r="BO322">
        <v>78.174782142839419</v>
      </c>
      <c r="BP322">
        <v>77.570712018714318</v>
      </c>
      <c r="BQ322">
        <v>68.413880348657912</v>
      </c>
      <c r="BR322">
        <v>76.360434993197202</v>
      </c>
      <c r="BS322">
        <v>83.571182137138621</v>
      </c>
      <c r="BT322">
        <v>66.570982656052578</v>
      </c>
      <c r="BU322">
        <v>83.270562046908765</v>
      </c>
      <c r="BV322">
        <v>67.680504153000498</v>
      </c>
      <c r="BW322">
        <v>87.915666798929038</v>
      </c>
      <c r="BX322">
        <v>73.954378492814016</v>
      </c>
      <c r="BY322">
        <v>64.46585326767736</v>
      </c>
      <c r="BZ322">
        <v>79.541774101750875</v>
      </c>
      <c r="CA322">
        <v>68.228331596892005</v>
      </c>
      <c r="CB322">
        <v>82.238551628809304</v>
      </c>
      <c r="CC322">
        <v>74.777213112453367</v>
      </c>
      <c r="CD322">
        <v>86.449247501670541</v>
      </c>
      <c r="CE322">
        <v>71.094188322161955</v>
      </c>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row>
    <row r="323">
      <c r="A323" t="s">
        <v>600</v>
      </c>
      <c r="B323">
        <v>2016</v>
      </c>
      <c r="C323" t="s">
        <v>608</v>
      </c>
      <c r="D323">
        <v>153</v>
      </c>
      <c r="E323" t="s">
        <v>62</v>
      </c>
      <c r="F323" t="s">
        <v>443</v>
      </c>
      <c r="G323" t="s">
        <v>198</v>
      </c>
      <c r="H323">
        <v>0</v>
      </c>
      <c r="I323">
        <v>0</v>
      </c>
      <c r="J323">
        <v>0</v>
      </c>
      <c r="K323">
        <v>0.30884896242236098</v>
      </c>
      <c r="L323">
        <v>2.5846981836237588</v>
      </c>
      <c r="M323">
        <v>0</v>
      </c>
      <c r="N323">
        <v>0.69084856359713764</v>
      </c>
      <c r="O323">
        <v>1.6453952236663201</v>
      </c>
      <c r="P323">
        <v>2.92508256845269</v>
      </c>
      <c r="Q323">
        <v>3.5100266882550799</v>
      </c>
      <c r="R323">
        <v>0</v>
      </c>
      <c r="S323">
        <v>0</v>
      </c>
      <c r="T323">
        <v>0</v>
      </c>
      <c r="U323">
        <v>0</v>
      </c>
      <c r="V323">
        <v>0.42638717397006981</v>
      </c>
      <c r="W323" t="s">
        <v>147</v>
      </c>
      <c r="X323" t="s">
        <v>375</v>
      </c>
      <c r="Y323" t="s">
        <v>149</v>
      </c>
      <c r="Z323" t="s">
        <v>430</v>
      </c>
      <c r="AA323" t="s">
        <v>150</v>
      </c>
      <c r="AB323" t="s">
        <v>151</v>
      </c>
      <c r="AC323" t="s">
        <v>432</v>
      </c>
      <c r="AD323" t="s">
        <v>488</v>
      </c>
      <c r="AE323" t="s">
        <v>433</v>
      </c>
      <c r="AF323" t="s">
        <v>152</v>
      </c>
      <c r="AG323" t="s">
        <v>153</v>
      </c>
      <c r="AH323" t="s">
        <v>435</v>
      </c>
      <c r="AI323" t="s">
        <v>489</v>
      </c>
      <c r="AJ323" t="s">
        <v>154</v>
      </c>
      <c r="AK323" t="s">
        <v>155</v>
      </c>
      <c r="AL323" t="s">
        <v>156</v>
      </c>
      <c r="AM323" t="s">
        <v>157</v>
      </c>
      <c r="AN323" t="s">
        <v>436</v>
      </c>
      <c r="AO323" t="s">
        <v>158</v>
      </c>
      <c r="AP323" t="s">
        <v>159</v>
      </c>
      <c r="AQ323" t="s">
        <v>160</v>
      </c>
      <c r="AR323" t="s">
        <v>437</v>
      </c>
      <c r="AS323" t="s">
        <v>161</v>
      </c>
      <c r="AT323" t="s">
        <v>162</v>
      </c>
      <c r="AU323" t="s">
        <v>163</v>
      </c>
      <c r="AV323" t="s">
        <v>164</v>
      </c>
      <c r="AW323" t="s">
        <v>438</v>
      </c>
      <c r="AX323" t="s">
        <v>165</v>
      </c>
      <c r="AY323" t="s">
        <v>166</v>
      </c>
      <c r="AZ323" t="s">
        <v>167</v>
      </c>
      <c r="BA323" t="s">
        <v>198</v>
      </c>
      <c r="BB323">
        <v>1.2200410116761231</v>
      </c>
      <c r="BC323">
        <v>3.2797468798511469</v>
      </c>
      <c r="BD323">
        <v>0</v>
      </c>
      <c r="BE323">
        <v>0</v>
      </c>
      <c r="BF323">
        <v>0</v>
      </c>
      <c r="BG323">
        <v>0</v>
      </c>
      <c r="BH323">
        <v>0</v>
      </c>
      <c r="BI323">
        <v>0</v>
      </c>
      <c r="BJ323">
        <v>0.16425203636211541</v>
      </c>
      <c r="BK323">
        <v>0</v>
      </c>
      <c r="BL323">
        <v>2.123699403766047</v>
      </c>
      <c r="BM323">
        <v>0</v>
      </c>
      <c r="BN323">
        <v>0.49672123433880838</v>
      </c>
      <c r="BO323">
        <v>0</v>
      </c>
      <c r="BP323">
        <v>0.41683837529586898</v>
      </c>
      <c r="BQ323">
        <v>0</v>
      </c>
      <c r="BR323">
        <v>0.33050628631499379</v>
      </c>
      <c r="BS323">
        <v>0.76138650422198462</v>
      </c>
      <c r="BT323">
        <v>0.83234148826331278</v>
      </c>
      <c r="BU323">
        <v>0</v>
      </c>
      <c r="BV323">
        <v>0.77103715420918617</v>
      </c>
      <c r="BW323">
        <v>0</v>
      </c>
      <c r="BX323">
        <v>0.10700787101722239</v>
      </c>
      <c r="BY323">
        <v>0</v>
      </c>
      <c r="BZ323">
        <v>0</v>
      </c>
      <c r="CA323">
        <v>1.368104929959316</v>
      </c>
      <c r="CB323">
        <v>0</v>
      </c>
      <c r="CC323">
        <v>0.1447874211462214</v>
      </c>
      <c r="CD323">
        <v>0</v>
      </c>
      <c r="CE323">
        <v>0</v>
      </c>
      <c r="CF323"/>
      <c r="CG323">
        <v>0</v>
      </c>
      <c r="CH323">
        <v>0</v>
      </c>
      <c r="CI323">
        <v>0</v>
      </c>
      <c r="CJ323">
        <v>39.025879000000003</v>
      </c>
      <c r="CK323">
        <v>326.47804999999988</v>
      </c>
      <c r="CL323">
        <v>0</v>
      </c>
      <c r="CM323">
        <v>25.728594999999999</v>
      </c>
      <c r="CN323">
        <v>61.460504999999998</v>
      </c>
      <c r="CO323">
        <v>109.446263</v>
      </c>
      <c r="CP323">
        <v>130.93268699999999</v>
      </c>
      <c r="CQ323">
        <v>0</v>
      </c>
      <c r="CR323">
        <v>0</v>
      </c>
      <c r="CS323">
        <v>0</v>
      </c>
      <c r="CT323">
        <v>0</v>
      </c>
      <c r="CU323">
        <v>37.935879</v>
      </c>
      <c r="CV323">
        <v>26.464925000000001</v>
      </c>
      <c r="CW323">
        <v>176.97453999999999</v>
      </c>
      <c r="CX323">
        <v>0</v>
      </c>
      <c r="CY323">
        <v>0</v>
      </c>
      <c r="CZ323">
        <v>0</v>
      </c>
      <c r="DA323">
        <v>0</v>
      </c>
      <c r="DB323">
        <v>0</v>
      </c>
      <c r="DC323">
        <v>0</v>
      </c>
      <c r="DD323">
        <v>1.07606</v>
      </c>
      <c r="DE323">
        <v>0</v>
      </c>
      <c r="DF323">
        <v>36.309255999999998</v>
      </c>
      <c r="DG323">
        <v>0</v>
      </c>
      <c r="DH323">
        <v>0.844947</v>
      </c>
      <c r="DI323">
        <v>0</v>
      </c>
      <c r="DJ323">
        <v>8.3900590000000008</v>
      </c>
      <c r="DK323">
        <v>0</v>
      </c>
      <c r="DL323">
        <v>12.631898</v>
      </c>
      <c r="DM323">
        <v>5.7723970000000007</v>
      </c>
      <c r="DN323">
        <v>25.946235999999999</v>
      </c>
      <c r="DO323">
        <v>0</v>
      </c>
      <c r="DP323">
        <v>33.053511999999998</v>
      </c>
      <c r="DQ323">
        <v>0</v>
      </c>
      <c r="DR323">
        <v>1.5008699999999999</v>
      </c>
      <c r="DS323">
        <v>0</v>
      </c>
      <c r="DT323">
        <v>0</v>
      </c>
      <c r="DU323">
        <v>33.558398999999987</v>
      </c>
      <c r="DV323">
        <v>0</v>
      </c>
      <c r="DW323">
        <v>2.9808300000000001</v>
      </c>
      <c r="DX323">
        <v>0</v>
      </c>
      <c r="DY323">
        <v>0</v>
      </c>
      <c r="DZ323"/>
    </row>
    <row r="324">
      <c r="A324" t="s">
        <v>600</v>
      </c>
      <c r="B324">
        <v>2016</v>
      </c>
      <c r="C324" t="s">
        <v>608</v>
      </c>
      <c r="D324">
        <v>154</v>
      </c>
      <c r="E324" t="s">
        <v>62</v>
      </c>
      <c r="F324" t="s">
        <v>444</v>
      </c>
      <c r="G324" t="s">
        <v>198</v>
      </c>
      <c r="H324">
        <v>0</v>
      </c>
      <c r="I324">
        <v>0.1007337931644295</v>
      </c>
      <c r="J324">
        <v>0.2609220506634517</v>
      </c>
      <c r="K324">
        <v>1.6083139101830659</v>
      </c>
      <c r="L324">
        <v>10.74956081782447</v>
      </c>
      <c r="M324">
        <v>0.75235741178130744</v>
      </c>
      <c r="N324">
        <v>2.2121143341292768</v>
      </c>
      <c r="O324">
        <v>5.1668093151832517</v>
      </c>
      <c r="P324">
        <v>9.344182888916917</v>
      </c>
      <c r="Q324">
        <v>18.90073841800346</v>
      </c>
      <c r="R324">
        <v>0</v>
      </c>
      <c r="S324">
        <v>0.099310567111142597</v>
      </c>
      <c r="T324">
        <v>0.080864102098753901</v>
      </c>
      <c r="U324">
        <v>0.086091682450670504</v>
      </c>
      <c r="V324">
        <v>2.5270392353906952</v>
      </c>
      <c r="W324" t="s">
        <v>147</v>
      </c>
      <c r="X324" t="s">
        <v>375</v>
      </c>
      <c r="Y324" t="s">
        <v>149</v>
      </c>
      <c r="Z324" t="s">
        <v>430</v>
      </c>
      <c r="AA324" t="s">
        <v>150</v>
      </c>
      <c r="AB324" t="s">
        <v>151</v>
      </c>
      <c r="AC324" t="s">
        <v>432</v>
      </c>
      <c r="AD324" t="s">
        <v>488</v>
      </c>
      <c r="AE324" t="s">
        <v>433</v>
      </c>
      <c r="AF324" t="s">
        <v>152</v>
      </c>
      <c r="AG324" t="s">
        <v>153</v>
      </c>
      <c r="AH324" t="s">
        <v>435</v>
      </c>
      <c r="AI324" t="s">
        <v>489</v>
      </c>
      <c r="AJ324" t="s">
        <v>154</v>
      </c>
      <c r="AK324" t="s">
        <v>155</v>
      </c>
      <c r="AL324" t="s">
        <v>156</v>
      </c>
      <c r="AM324" t="s">
        <v>157</v>
      </c>
      <c r="AN324" t="s">
        <v>436</v>
      </c>
      <c r="AO324" t="s">
        <v>158</v>
      </c>
      <c r="AP324" t="s">
        <v>159</v>
      </c>
      <c r="AQ324" t="s">
        <v>160</v>
      </c>
      <c r="AR324" t="s">
        <v>437</v>
      </c>
      <c r="AS324" t="s">
        <v>161</v>
      </c>
      <c r="AT324" t="s">
        <v>162</v>
      </c>
      <c r="AU324" t="s">
        <v>163</v>
      </c>
      <c r="AV324" t="s">
        <v>164</v>
      </c>
      <c r="AW324" t="s">
        <v>438</v>
      </c>
      <c r="AX324" t="s">
        <v>165</v>
      </c>
      <c r="AY324" t="s">
        <v>166</v>
      </c>
      <c r="AZ324" t="s">
        <v>167</v>
      </c>
      <c r="BA324" t="s">
        <v>198</v>
      </c>
      <c r="BB324">
        <v>1.954139579028682</v>
      </c>
      <c r="BC324">
        <v>12.19400516805613</v>
      </c>
      <c r="BD324">
        <v>1.0729479038745391</v>
      </c>
      <c r="BE324">
        <v>0</v>
      </c>
      <c r="BF324">
        <v>1.2410199863673339</v>
      </c>
      <c r="BG324">
        <v>1.135601534424268</v>
      </c>
      <c r="BH324">
        <v>0.4860994233096102</v>
      </c>
      <c r="BI324">
        <v>0</v>
      </c>
      <c r="BJ324">
        <v>0.47822717800717301</v>
      </c>
      <c r="BK324">
        <v>0.83252073812210381</v>
      </c>
      <c r="BL324">
        <v>1.702723899742735</v>
      </c>
      <c r="BM324">
        <v>0</v>
      </c>
      <c r="BN324">
        <v>0.5014494940850257</v>
      </c>
      <c r="BO324">
        <v>0.1232402559409108</v>
      </c>
      <c r="BP324">
        <v>0.42970408325194442</v>
      </c>
      <c r="BQ324">
        <v>0</v>
      </c>
      <c r="BR324">
        <v>0.31275650068512462</v>
      </c>
      <c r="BS324">
        <v>0.62221483457855908</v>
      </c>
      <c r="BT324">
        <v>9.5784137441728561</v>
      </c>
      <c r="BU324">
        <v>0.36296792411359358</v>
      </c>
      <c r="BV324">
        <v>1.63420544119417</v>
      </c>
      <c r="BW324">
        <v>1.8140202739481981</v>
      </c>
      <c r="BX324">
        <v>4.2059399249497416</v>
      </c>
      <c r="BY324">
        <v>1.9073860209444371</v>
      </c>
      <c r="BZ324">
        <v>4.9558966024879574</v>
      </c>
      <c r="CA324">
        <v>4.6454251252885568</v>
      </c>
      <c r="CB324">
        <v>0.16795007422460401</v>
      </c>
      <c r="CC324">
        <v>1.5602238062261771</v>
      </c>
      <c r="CD324">
        <v>0</v>
      </c>
      <c r="CE324">
        <v>0.67111078807082547</v>
      </c>
      <c r="CF324"/>
      <c r="CG324">
        <v>0</v>
      </c>
      <c r="CH324">
        <v>12.728199999999999</v>
      </c>
      <c r="CI324">
        <v>32.974462999999993</v>
      </c>
      <c r="CJ324">
        <v>203.225109</v>
      </c>
      <c r="CK324">
        <v>1357.797082999999</v>
      </c>
      <c r="CL324">
        <v>28.141380000000002</v>
      </c>
      <c r="CM324">
        <v>82.383603000000008</v>
      </c>
      <c r="CN324">
        <v>192.9960079999999</v>
      </c>
      <c r="CO324">
        <v>349.62633499999998</v>
      </c>
      <c r="CP324">
        <v>705.04434500000002</v>
      </c>
      <c r="CQ324">
        <v>0</v>
      </c>
      <c r="CR324">
        <v>8.8345199999999995</v>
      </c>
      <c r="CS324">
        <v>7.2019359999999999</v>
      </c>
      <c r="CT324">
        <v>7.6647900000000009</v>
      </c>
      <c r="CU324">
        <v>224.83193800000001</v>
      </c>
      <c r="CV324">
        <v>42.388868000000002</v>
      </c>
      <c r="CW324">
        <v>657.98628199999973</v>
      </c>
      <c r="CX324">
        <v>32.469318000000001</v>
      </c>
      <c r="CY324">
        <v>0</v>
      </c>
      <c r="CZ324">
        <v>15.390827</v>
      </c>
      <c r="DA324">
        <v>36.189968</v>
      </c>
      <c r="DB324">
        <v>1.4772940000000001</v>
      </c>
      <c r="DC324">
        <v>0</v>
      </c>
      <c r="DD324">
        <v>3.132997</v>
      </c>
      <c r="DE324">
        <v>22.895992</v>
      </c>
      <c r="DF324">
        <v>29.111764999999998</v>
      </c>
      <c r="DG324">
        <v>0</v>
      </c>
      <c r="DH324">
        <v>0.85299000000000003</v>
      </c>
      <c r="DI324">
        <v>1.6973609999999999</v>
      </c>
      <c r="DJ324">
        <v>8.6490179999999999</v>
      </c>
      <c r="DK324">
        <v>0</v>
      </c>
      <c r="DL324">
        <v>11.953504000000001</v>
      </c>
      <c r="DM324">
        <v>4.7172770000000002</v>
      </c>
      <c r="DN324">
        <v>298.58391900000009</v>
      </c>
      <c r="DO324">
        <v>7.1174530000000003</v>
      </c>
      <c r="DP324">
        <v>70.056583999999987</v>
      </c>
      <c r="DQ324">
        <v>16.788567</v>
      </c>
      <c r="DR324">
        <v>58.991633</v>
      </c>
      <c r="DS324">
        <v>27.414608000000001</v>
      </c>
      <c r="DT324">
        <v>88.459276999999986</v>
      </c>
      <c r="DU324">
        <v>113.948153</v>
      </c>
      <c r="DV324">
        <v>4.4680400000000002</v>
      </c>
      <c r="DW324">
        <v>32.121312000000003</v>
      </c>
      <c r="DX324">
        <v>0</v>
      </c>
      <c r="DY324">
        <v>19.861847999999998</v>
      </c>
      <c r="DZ324"/>
    </row>
    <row r="325">
      <c r="A325" t="s">
        <v>600</v>
      </c>
      <c r="B325">
        <v>2016</v>
      </c>
      <c r="C325" t="s">
        <v>608</v>
      </c>
      <c r="D325">
        <v>155</v>
      </c>
      <c r="E325" t="s">
        <v>62</v>
      </c>
      <c r="F325" t="s">
        <v>445</v>
      </c>
      <c r="G325" t="s">
        <v>198</v>
      </c>
      <c r="H325">
        <v>0.057586778275822703</v>
      </c>
      <c r="I325">
        <v>0.39339757821764698</v>
      </c>
      <c r="J325">
        <v>1.7174639397050431</v>
      </c>
      <c r="K325">
        <v>15.058556383806801</v>
      </c>
      <c r="L325">
        <v>43.077272085732297</v>
      </c>
      <c r="M325">
        <v>8.0032220524288036</v>
      </c>
      <c r="N325">
        <v>22.413610276030781</v>
      </c>
      <c r="O325">
        <v>40.337844549384137</v>
      </c>
      <c r="P325">
        <v>44.399412124119813</v>
      </c>
      <c r="Q325">
        <v>51.801396471368868</v>
      </c>
      <c r="R325">
        <v>0</v>
      </c>
      <c r="S325">
        <v>0.059559642427200299</v>
      </c>
      <c r="T325">
        <v>0.57864495437952002</v>
      </c>
      <c r="U325">
        <v>1.36376750957682</v>
      </c>
      <c r="V325">
        <v>13.54743950784952</v>
      </c>
      <c r="W325" t="s">
        <v>147</v>
      </c>
      <c r="X325" t="s">
        <v>375</v>
      </c>
      <c r="Y325" t="s">
        <v>149</v>
      </c>
      <c r="Z325" t="s">
        <v>430</v>
      </c>
      <c r="AA325" t="s">
        <v>150</v>
      </c>
      <c r="AB325" t="s">
        <v>151</v>
      </c>
      <c r="AC325" t="s">
        <v>432</v>
      </c>
      <c r="AD325" t="s">
        <v>488</v>
      </c>
      <c r="AE325" t="s">
        <v>433</v>
      </c>
      <c r="AF325" t="s">
        <v>152</v>
      </c>
      <c r="AG325" t="s">
        <v>153</v>
      </c>
      <c r="AH325" t="s">
        <v>435</v>
      </c>
      <c r="AI325" t="s">
        <v>489</v>
      </c>
      <c r="AJ325" t="s">
        <v>154</v>
      </c>
      <c r="AK325" t="s">
        <v>155</v>
      </c>
      <c r="AL325" t="s">
        <v>156</v>
      </c>
      <c r="AM325" t="s">
        <v>157</v>
      </c>
      <c r="AN325" t="s">
        <v>436</v>
      </c>
      <c r="AO325" t="s">
        <v>158</v>
      </c>
      <c r="AP325" t="s">
        <v>159</v>
      </c>
      <c r="AQ325" t="s">
        <v>160</v>
      </c>
      <c r="AR325" t="s">
        <v>437</v>
      </c>
      <c r="AS325" t="s">
        <v>161</v>
      </c>
      <c r="AT325" t="s">
        <v>162</v>
      </c>
      <c r="AU325" t="s">
        <v>163</v>
      </c>
      <c r="AV325" t="s">
        <v>164</v>
      </c>
      <c r="AW325" t="s">
        <v>438</v>
      </c>
      <c r="AX325" t="s">
        <v>165</v>
      </c>
      <c r="AY325" t="s">
        <v>166</v>
      </c>
      <c r="AZ325" t="s">
        <v>167</v>
      </c>
      <c r="BA325" t="s">
        <v>198</v>
      </c>
      <c r="BB325">
        <v>13.072885652977201</v>
      </c>
      <c r="BC325">
        <v>42.126939321085118</v>
      </c>
      <c r="BD325">
        <v>5.3308779006770708</v>
      </c>
      <c r="BE325">
        <v>3.8520315124373812</v>
      </c>
      <c r="BF325">
        <v>14.70719313743632</v>
      </c>
      <c r="BG325">
        <v>6.3604457740708362</v>
      </c>
      <c r="BH325">
        <v>14.116379321336691</v>
      </c>
      <c r="BI325">
        <v>14.51385608816153</v>
      </c>
      <c r="BJ325">
        <v>8.3049073839449115</v>
      </c>
      <c r="BK325">
        <v>7.6660343492009746</v>
      </c>
      <c r="BL325">
        <v>13.54067808034895</v>
      </c>
      <c r="BM325">
        <v>18.854528950290049</v>
      </c>
      <c r="BN325">
        <v>11.76106376920384</v>
      </c>
      <c r="BO325">
        <v>8.7521356027124018</v>
      </c>
      <c r="BP325">
        <v>2.0290873734736108</v>
      </c>
      <c r="BQ325">
        <v>4.3101140434019767</v>
      </c>
      <c r="BR325">
        <v>7.7369581225847233</v>
      </c>
      <c r="BS325">
        <v>51.115634870398807</v>
      </c>
      <c r="BT325">
        <v>13.431293158465261</v>
      </c>
      <c r="BU325">
        <v>6.6595892307281597</v>
      </c>
      <c r="BV325">
        <v>11.24222468469392</v>
      </c>
      <c r="BW325">
        <v>14.737104454058009</v>
      </c>
      <c r="BX325">
        <v>9.6476916052193626</v>
      </c>
      <c r="BY325">
        <v>7.2202666943529046</v>
      </c>
      <c r="BZ325">
        <v>21.240443561323762</v>
      </c>
      <c r="CA325">
        <v>7.2241518685619832</v>
      </c>
      <c r="CB325">
        <v>0.89001525828927786</v>
      </c>
      <c r="CC325">
        <v>4.4974993966037218</v>
      </c>
      <c r="CD325">
        <v>5.5833178023370857</v>
      </c>
      <c r="CE325">
        <v>17.347824629801149</v>
      </c>
      <c r="CF325"/>
      <c r="CG325">
        <v>7.275023</v>
      </c>
      <c r="CH325">
        <v>49.707679000000013</v>
      </c>
      <c r="CI325">
        <v>217.047394</v>
      </c>
      <c r="CJ325">
        <v>1902.7857329999999</v>
      </c>
      <c r="CK325">
        <v>5441.1706090000107</v>
      </c>
      <c r="CL325">
        <v>299.35468100000003</v>
      </c>
      <c r="CM325">
        <v>834.72808900000041</v>
      </c>
      <c r="CN325">
        <v>1506.7409100000009</v>
      </c>
      <c r="CO325">
        <v>1661.269254000001</v>
      </c>
      <c r="CP325">
        <v>1932.320359000001</v>
      </c>
      <c r="CQ325">
        <v>0</v>
      </c>
      <c r="CR325">
        <v>5.2983370000000001</v>
      </c>
      <c r="CS325">
        <v>51.535401000000007</v>
      </c>
      <c r="CT325">
        <v>121.416974</v>
      </c>
      <c r="CU325">
        <v>1205.322433</v>
      </c>
      <c r="CV325">
        <v>283.57484299999999</v>
      </c>
      <c r="CW325">
        <v>2273.1619180000012</v>
      </c>
      <c r="CX325">
        <v>161.321877</v>
      </c>
      <c r="CY325">
        <v>100.26843100000001</v>
      </c>
      <c r="CZ325">
        <v>182.39501999999999</v>
      </c>
      <c r="DA325">
        <v>202.69814899999989</v>
      </c>
      <c r="DB325">
        <v>42.900776000000008</v>
      </c>
      <c r="DC325">
        <v>41.451700999999993</v>
      </c>
      <c r="DD325">
        <v>54.407719000000007</v>
      </c>
      <c r="DE325">
        <v>210.83133799999999</v>
      </c>
      <c r="DF325">
        <v>231.50731500000009</v>
      </c>
      <c r="DG325">
        <v>53.576674999999987</v>
      </c>
      <c r="DH325">
        <v>20.006142000000001</v>
      </c>
      <c r="DI325">
        <v>120.54124299999999</v>
      </c>
      <c r="DJ325">
        <v>40.841160000000002</v>
      </c>
      <c r="DK325">
        <v>113.232933</v>
      </c>
      <c r="DL325">
        <v>295.70531599999998</v>
      </c>
      <c r="DM325">
        <v>387.52950799999991</v>
      </c>
      <c r="DN325">
        <v>418.68813100000011</v>
      </c>
      <c r="DO325">
        <v>130.58815999999999</v>
      </c>
      <c r="DP325">
        <v>481.94176700000003</v>
      </c>
      <c r="DQ325">
        <v>136.390353</v>
      </c>
      <c r="DR325">
        <v>135.31650300000001</v>
      </c>
      <c r="DS325">
        <v>103.775942</v>
      </c>
      <c r="DT325">
        <v>379.12701400000009</v>
      </c>
      <c r="DU325">
        <v>177.20203000000001</v>
      </c>
      <c r="DV325">
        <v>23.677416000000001</v>
      </c>
      <c r="DW325">
        <v>92.592857999999964</v>
      </c>
      <c r="DX325">
        <v>209.31694899999999</v>
      </c>
      <c r="DY325">
        <v>513.41725099999996</v>
      </c>
      <c r="DZ325"/>
    </row>
    <row r="326">
      <c r="A326" t="s">
        <v>600</v>
      </c>
      <c r="B326">
        <v>2016</v>
      </c>
      <c r="C326" t="s">
        <v>608</v>
      </c>
      <c r="D326">
        <v>156</v>
      </c>
      <c r="E326" t="s">
        <v>62</v>
      </c>
      <c r="F326" t="s">
        <v>446</v>
      </c>
      <c r="G326" t="s">
        <v>198</v>
      </c>
      <c r="H326">
        <v>0</v>
      </c>
      <c r="I326">
        <v>0.0079065921173314992</v>
      </c>
      <c r="J326">
        <v>0.0067278471562142996</v>
      </c>
      <c r="K326">
        <v>0.26200426595275911</v>
      </c>
      <c r="L326">
        <v>1.2553883995450861</v>
      </c>
      <c r="M326">
        <v>0.026709142879146299</v>
      </c>
      <c r="N326">
        <v>0.12499977673068401</v>
      </c>
      <c r="O326">
        <v>0.49243929210199477</v>
      </c>
      <c r="P326">
        <v>1.165425746099787</v>
      </c>
      <c r="Q326">
        <v>1.675282055404139</v>
      </c>
      <c r="R326">
        <v>0</v>
      </c>
      <c r="S326">
        <v>0</v>
      </c>
      <c r="T326">
        <v>0</v>
      </c>
      <c r="U326">
        <v>0.0095500138114554007</v>
      </c>
      <c r="V326">
        <v>0.70281099634147748</v>
      </c>
      <c r="W326" t="s">
        <v>147</v>
      </c>
      <c r="X326" t="s">
        <v>375</v>
      </c>
      <c r="Y326" t="s">
        <v>149</v>
      </c>
      <c r="Z326" t="s">
        <v>430</v>
      </c>
      <c r="AA326" t="s">
        <v>150</v>
      </c>
      <c r="AB326" t="s">
        <v>151</v>
      </c>
      <c r="AC326" t="s">
        <v>432</v>
      </c>
      <c r="AD326" t="s">
        <v>488</v>
      </c>
      <c r="AE326" t="s">
        <v>433</v>
      </c>
      <c r="AF326" t="s">
        <v>152</v>
      </c>
      <c r="AG326" t="s">
        <v>153</v>
      </c>
      <c r="AH326" t="s">
        <v>435</v>
      </c>
      <c r="AI326" t="s">
        <v>489</v>
      </c>
      <c r="AJ326" t="s">
        <v>154</v>
      </c>
      <c r="AK326" t="s">
        <v>155</v>
      </c>
      <c r="AL326" t="s">
        <v>156</v>
      </c>
      <c r="AM326" t="s">
        <v>157</v>
      </c>
      <c r="AN326" t="s">
        <v>436</v>
      </c>
      <c r="AO326" t="s">
        <v>158</v>
      </c>
      <c r="AP326" t="s">
        <v>159</v>
      </c>
      <c r="AQ326" t="s">
        <v>160</v>
      </c>
      <c r="AR326" t="s">
        <v>437</v>
      </c>
      <c r="AS326" t="s">
        <v>161</v>
      </c>
      <c r="AT326" t="s">
        <v>162</v>
      </c>
      <c r="AU326" t="s">
        <v>163</v>
      </c>
      <c r="AV326" t="s">
        <v>164</v>
      </c>
      <c r="AW326" t="s">
        <v>438</v>
      </c>
      <c r="AX326" t="s">
        <v>165</v>
      </c>
      <c r="AY326" t="s">
        <v>166</v>
      </c>
      <c r="AZ326" t="s">
        <v>167</v>
      </c>
      <c r="BA326" t="s">
        <v>198</v>
      </c>
      <c r="BB326">
        <v>0.54310976813434908</v>
      </c>
      <c r="BC326">
        <v>0.37655113184839978</v>
      </c>
      <c r="BD326">
        <v>0</v>
      </c>
      <c r="BE326">
        <v>0</v>
      </c>
      <c r="BF326">
        <v>0</v>
      </c>
      <c r="BG326">
        <v>0</v>
      </c>
      <c r="BH326">
        <v>0.70740141976026361</v>
      </c>
      <c r="BI326">
        <v>1.6805011127381619</v>
      </c>
      <c r="BJ326">
        <v>0.065700814544846206</v>
      </c>
      <c r="BK326">
        <v>0.14246348848418641</v>
      </c>
      <c r="BL326">
        <v>0.12648441975314989</v>
      </c>
      <c r="BM326">
        <v>2.0328899980053339</v>
      </c>
      <c r="BN326">
        <v>2.1724763338342572</v>
      </c>
      <c r="BO326">
        <v>0</v>
      </c>
      <c r="BP326">
        <v>0.16955911960955919</v>
      </c>
      <c r="BQ326">
        <v>0</v>
      </c>
      <c r="BR326">
        <v>0.19427309577196861</v>
      </c>
      <c r="BS326">
        <v>10.37636069104421</v>
      </c>
      <c r="BT326">
        <v>0.25152889749495511</v>
      </c>
      <c r="BU326">
        <v>0</v>
      </c>
      <c r="BV326">
        <v>0.5086108520327659</v>
      </c>
      <c r="BW326">
        <v>0</v>
      </c>
      <c r="BX326">
        <v>0.2120597025764254</v>
      </c>
      <c r="BY326">
        <v>0.19983179056843309</v>
      </c>
      <c r="BZ326">
        <v>0.47725601520759808</v>
      </c>
      <c r="CA326">
        <v>0</v>
      </c>
      <c r="CB326">
        <v>0</v>
      </c>
      <c r="CC326">
        <v>0</v>
      </c>
      <c r="CD326">
        <v>0</v>
      </c>
      <c r="CE326">
        <v>0.1682383754240942</v>
      </c>
      <c r="CF326"/>
      <c r="CG326">
        <v>0</v>
      </c>
      <c r="CH326">
        <v>0.99903600000000004</v>
      </c>
      <c r="CI326">
        <v>0.85024300000000008</v>
      </c>
      <c r="CJ326">
        <v>33.106625000000001</v>
      </c>
      <c r="CK326">
        <v>158.57045099999999</v>
      </c>
      <c r="CL326">
        <v>0.99903600000000004</v>
      </c>
      <c r="CM326">
        <v>4.6552439999999997</v>
      </c>
      <c r="CN326">
        <v>18.394102</v>
      </c>
      <c r="CO326">
        <v>43.606116999999998</v>
      </c>
      <c r="CP326">
        <v>62.49216899999999</v>
      </c>
      <c r="CQ326">
        <v>0</v>
      </c>
      <c r="CR326">
        <v>0</v>
      </c>
      <c r="CS326">
        <v>0</v>
      </c>
      <c r="CT326">
        <v>0.85024300000000008</v>
      </c>
      <c r="CU326">
        <v>62.529443999999991</v>
      </c>
      <c r="CV326">
        <v>11.781046</v>
      </c>
      <c r="CW326">
        <v>20.318629999999999</v>
      </c>
      <c r="CX326">
        <v>0</v>
      </c>
      <c r="CY326">
        <v>0</v>
      </c>
      <c r="CZ326">
        <v>0</v>
      </c>
      <c r="DA326">
        <v>0</v>
      </c>
      <c r="DB326">
        <v>2.149848</v>
      </c>
      <c r="DC326">
        <v>4.7995260000000002</v>
      </c>
      <c r="DD326">
        <v>0.43042399999999997</v>
      </c>
      <c r="DE326">
        <v>3.9180320000000002</v>
      </c>
      <c r="DF326">
        <v>2.1625260000000002</v>
      </c>
      <c r="DG326">
        <v>5.7766220000000006</v>
      </c>
      <c r="DH326">
        <v>3.6954880000000001</v>
      </c>
      <c r="DI326">
        <v>0</v>
      </c>
      <c r="DJ326">
        <v>3.4128599999999998</v>
      </c>
      <c r="DK326">
        <v>0</v>
      </c>
      <c r="DL326">
        <v>7.4250870000000004</v>
      </c>
      <c r="DM326">
        <v>78.667632000000012</v>
      </c>
      <c r="DN326">
        <v>7.8408060000000006</v>
      </c>
      <c r="DO326">
        <v>0</v>
      </c>
      <c r="DP326">
        <v>21.803585999999999</v>
      </c>
      <c r="DQ326">
        <v>0</v>
      </c>
      <c r="DR326">
        <v>2.9743050000000002</v>
      </c>
      <c r="DS326">
        <v>2.8721559999999999</v>
      </c>
      <c r="DT326">
        <v>8.5186850000000014</v>
      </c>
      <c r="DU326">
        <v>0</v>
      </c>
      <c r="DV326">
        <v>0</v>
      </c>
      <c r="DW326">
        <v>0</v>
      </c>
      <c r="DX326">
        <v>0</v>
      </c>
      <c r="DY326">
        <v>4.9790960000000002</v>
      </c>
      <c r="DZ326"/>
    </row>
    <row r="327">
      <c r="A327" t="s">
        <v>600</v>
      </c>
      <c r="B327">
        <v>2016</v>
      </c>
      <c r="C327" t="s">
        <v>608</v>
      </c>
      <c r="D327">
        <v>157</v>
      </c>
      <c r="E327" t="s">
        <v>62</v>
      </c>
      <c r="F327" t="s">
        <v>447</v>
      </c>
      <c r="G327" t="s">
        <v>198</v>
      </c>
      <c r="H327">
        <v>0</v>
      </c>
      <c r="I327">
        <v>0</v>
      </c>
      <c r="J327">
        <v>0</v>
      </c>
      <c r="K327">
        <v>0</v>
      </c>
      <c r="L327">
        <v>0.2243368414321491</v>
      </c>
      <c r="M327">
        <v>0</v>
      </c>
      <c r="N327">
        <v>0</v>
      </c>
      <c r="O327">
        <v>0</v>
      </c>
      <c r="P327">
        <v>0.087138472305254594</v>
      </c>
      <c r="Q327">
        <v>0.50787245056938057</v>
      </c>
      <c r="R327">
        <v>0</v>
      </c>
      <c r="S327">
        <v>0</v>
      </c>
      <c r="T327">
        <v>0</v>
      </c>
      <c r="U327">
        <v>0</v>
      </c>
      <c r="V327">
        <v>0.068911506303658596</v>
      </c>
      <c r="W327" t="s">
        <v>147</v>
      </c>
      <c r="X327" t="s">
        <v>375</v>
      </c>
      <c r="Y327" t="s">
        <v>149</v>
      </c>
      <c r="Z327" t="s">
        <v>430</v>
      </c>
      <c r="AA327" t="s">
        <v>150</v>
      </c>
      <c r="AB327" t="s">
        <v>151</v>
      </c>
      <c r="AC327" t="s">
        <v>432</v>
      </c>
      <c r="AD327" t="s">
        <v>488</v>
      </c>
      <c r="AE327" t="s">
        <v>433</v>
      </c>
      <c r="AF327" t="s">
        <v>152</v>
      </c>
      <c r="AG327" t="s">
        <v>153</v>
      </c>
      <c r="AH327" t="s">
        <v>435</v>
      </c>
      <c r="AI327" t="s">
        <v>489</v>
      </c>
      <c r="AJ327" t="s">
        <v>154</v>
      </c>
      <c r="AK327" t="s">
        <v>155</v>
      </c>
      <c r="AL327" t="s">
        <v>156</v>
      </c>
      <c r="AM327" t="s">
        <v>157</v>
      </c>
      <c r="AN327" t="s">
        <v>436</v>
      </c>
      <c r="AO327" t="s">
        <v>158</v>
      </c>
      <c r="AP327" t="s">
        <v>159</v>
      </c>
      <c r="AQ327" t="s">
        <v>160</v>
      </c>
      <c r="AR327" t="s">
        <v>437</v>
      </c>
      <c r="AS327" t="s">
        <v>161</v>
      </c>
      <c r="AT327" t="s">
        <v>162</v>
      </c>
      <c r="AU327" t="s">
        <v>163</v>
      </c>
      <c r="AV327" t="s">
        <v>164</v>
      </c>
      <c r="AW327" t="s">
        <v>438</v>
      </c>
      <c r="AX327" t="s">
        <v>165</v>
      </c>
      <c r="AY327" t="s">
        <v>166</v>
      </c>
      <c r="AZ327" t="s">
        <v>167</v>
      </c>
      <c r="BA327" t="s">
        <v>198</v>
      </c>
      <c r="BB327">
        <v>0</v>
      </c>
      <c r="BC327">
        <v>0.060423000074038898</v>
      </c>
      <c r="BD327">
        <v>0</v>
      </c>
      <c r="BE327">
        <v>0</v>
      </c>
      <c r="BF327">
        <v>0</v>
      </c>
      <c r="BG327">
        <v>0</v>
      </c>
      <c r="BH327">
        <v>0</v>
      </c>
      <c r="BI327">
        <v>0</v>
      </c>
      <c r="BJ327">
        <v>0</v>
      </c>
      <c r="BK327">
        <v>0</v>
      </c>
      <c r="BL327">
        <v>0</v>
      </c>
      <c r="BM327">
        <v>0</v>
      </c>
      <c r="BN327">
        <v>0</v>
      </c>
      <c r="BO327">
        <v>0</v>
      </c>
      <c r="BP327">
        <v>0</v>
      </c>
      <c r="BQ327">
        <v>0</v>
      </c>
      <c r="BR327">
        <v>0</v>
      </c>
      <c r="BS327">
        <v>0.80869869892124036</v>
      </c>
      <c r="BT327">
        <v>0</v>
      </c>
      <c r="BU327">
        <v>0</v>
      </c>
      <c r="BV327">
        <v>0.44192646708094468</v>
      </c>
      <c r="BW327">
        <v>0</v>
      </c>
      <c r="BX327">
        <v>0</v>
      </c>
      <c r="BY327">
        <v>0</v>
      </c>
      <c r="BZ327">
        <v>0</v>
      </c>
      <c r="CA327">
        <v>0</v>
      </c>
      <c r="CB327">
        <v>0</v>
      </c>
      <c r="CC327">
        <v>0</v>
      </c>
      <c r="CD327">
        <v>0</v>
      </c>
      <c r="CE327">
        <v>0</v>
      </c>
      <c r="CF327"/>
      <c r="CG327">
        <v>0</v>
      </c>
      <c r="CH327">
        <v>0</v>
      </c>
      <c r="CI327">
        <v>0</v>
      </c>
      <c r="CJ327">
        <v>0</v>
      </c>
      <c r="CK327">
        <v>28.33640500000001</v>
      </c>
      <c r="CL327">
        <v>0</v>
      </c>
      <c r="CM327">
        <v>0</v>
      </c>
      <c r="CN327">
        <v>0</v>
      </c>
      <c r="CO327">
        <v>3.2604139999999999</v>
      </c>
      <c r="CP327">
        <v>18.944900000000001</v>
      </c>
      <c r="CQ327">
        <v>0</v>
      </c>
      <c r="CR327">
        <v>0</v>
      </c>
      <c r="CS327">
        <v>0</v>
      </c>
      <c r="CT327">
        <v>0</v>
      </c>
      <c r="CU327">
        <v>6.1310909999999996</v>
      </c>
      <c r="CV327">
        <v>0</v>
      </c>
      <c r="CW327">
        <v>3.2604139999999999</v>
      </c>
      <c r="CX327">
        <v>0</v>
      </c>
      <c r="CY327">
        <v>0</v>
      </c>
      <c r="CZ327">
        <v>0</v>
      </c>
      <c r="DA327">
        <v>0</v>
      </c>
      <c r="DB327">
        <v>0</v>
      </c>
      <c r="DC327">
        <v>0</v>
      </c>
      <c r="DD327">
        <v>0</v>
      </c>
      <c r="DE327">
        <v>0</v>
      </c>
      <c r="DF327">
        <v>0</v>
      </c>
      <c r="DG327">
        <v>0</v>
      </c>
      <c r="DH327">
        <v>0</v>
      </c>
      <c r="DI327">
        <v>0</v>
      </c>
      <c r="DJ327">
        <v>0</v>
      </c>
      <c r="DK327">
        <v>0</v>
      </c>
      <c r="DL327">
        <v>0</v>
      </c>
      <c r="DM327">
        <v>6.1310909999999996</v>
      </c>
      <c r="DN327">
        <v>0</v>
      </c>
      <c r="DO327">
        <v>0</v>
      </c>
      <c r="DP327">
        <v>18.944900000000001</v>
      </c>
      <c r="DQ327">
        <v>0</v>
      </c>
      <c r="DR327">
        <v>0</v>
      </c>
      <c r="DS327">
        <v>0</v>
      </c>
      <c r="DT327">
        <v>0</v>
      </c>
      <c r="DU327">
        <v>0</v>
      </c>
      <c r="DV327">
        <v>0</v>
      </c>
      <c r="DW327">
        <v>0</v>
      </c>
      <c r="DX327">
        <v>0</v>
      </c>
      <c r="DY327">
        <v>0</v>
      </c>
      <c r="DZ327"/>
    </row>
    <row r="328">
      <c r="A328" t="s">
        <v>600</v>
      </c>
      <c r="B328">
        <v>2016</v>
      </c>
      <c r="C328" t="s">
        <v>608</v>
      </c>
      <c r="D328">
        <v>158</v>
      </c>
      <c r="E328" t="s">
        <v>62</v>
      </c>
      <c r="F328" t="s">
        <v>448</v>
      </c>
      <c r="G328" t="s">
        <v>198</v>
      </c>
      <c r="H328">
        <v>0.040389790015226301</v>
      </c>
      <c r="I328">
        <v>0.19910622799596989</v>
      </c>
      <c r="J328">
        <v>1.208231990999262</v>
      </c>
      <c r="K328">
        <v>4.1049951325664829</v>
      </c>
      <c r="L328">
        <v>6.6498020826954818</v>
      </c>
      <c r="M328">
        <v>2.8222378387576148</v>
      </c>
      <c r="N328">
        <v>5.1403485258779167</v>
      </c>
      <c r="O328">
        <v>7.2971971803189568</v>
      </c>
      <c r="P328">
        <v>7.3471869991710816</v>
      </c>
      <c r="Q328">
        <v>5.1406067246549174</v>
      </c>
      <c r="R328">
        <v>0</v>
      </c>
      <c r="S328">
        <v>0.055915370475674499</v>
      </c>
      <c r="T328">
        <v>0.24702019979260209</v>
      </c>
      <c r="U328">
        <v>1.4894196005167339</v>
      </c>
      <c r="V328">
        <v>3.8865785252143228</v>
      </c>
      <c r="W328" t="s">
        <v>147</v>
      </c>
      <c r="X328" t="s">
        <v>375</v>
      </c>
      <c r="Y328" t="s">
        <v>149</v>
      </c>
      <c r="Z328" t="s">
        <v>430</v>
      </c>
      <c r="AA328" t="s">
        <v>150</v>
      </c>
      <c r="AB328" t="s">
        <v>151</v>
      </c>
      <c r="AC328" t="s">
        <v>432</v>
      </c>
      <c r="AD328" t="s">
        <v>488</v>
      </c>
      <c r="AE328" t="s">
        <v>433</v>
      </c>
      <c r="AF328" t="s">
        <v>152</v>
      </c>
      <c r="AG328" t="s">
        <v>153</v>
      </c>
      <c r="AH328" t="s">
        <v>435</v>
      </c>
      <c r="AI328" t="s">
        <v>489</v>
      </c>
      <c r="AJ328" t="s">
        <v>154</v>
      </c>
      <c r="AK328" t="s">
        <v>155</v>
      </c>
      <c r="AL328" t="s">
        <v>156</v>
      </c>
      <c r="AM328" t="s">
        <v>157</v>
      </c>
      <c r="AN328" t="s">
        <v>436</v>
      </c>
      <c r="AO328" t="s">
        <v>158</v>
      </c>
      <c r="AP328" t="s">
        <v>159</v>
      </c>
      <c r="AQ328" t="s">
        <v>160</v>
      </c>
      <c r="AR328" t="s">
        <v>437</v>
      </c>
      <c r="AS328" t="s">
        <v>161</v>
      </c>
      <c r="AT328" t="s">
        <v>162</v>
      </c>
      <c r="AU328" t="s">
        <v>163</v>
      </c>
      <c r="AV328" t="s">
        <v>164</v>
      </c>
      <c r="AW328" t="s">
        <v>438</v>
      </c>
      <c r="AX328" t="s">
        <v>165</v>
      </c>
      <c r="AY328" t="s">
        <v>166</v>
      </c>
      <c r="AZ328" t="s">
        <v>167</v>
      </c>
      <c r="BA328" t="s">
        <v>198</v>
      </c>
      <c r="BB328">
        <v>3.7704017320569072</v>
      </c>
      <c r="BC328">
        <v>7.3520999568053487</v>
      </c>
      <c r="BD328">
        <v>2.3375506668364729</v>
      </c>
      <c r="BE328">
        <v>2.508066691078052</v>
      </c>
      <c r="BF328">
        <v>3.5280271742486602</v>
      </c>
      <c r="BG328">
        <v>0.79579238467805702</v>
      </c>
      <c r="BH328">
        <v>19.226071360915778</v>
      </c>
      <c r="BI328">
        <v>2.2240239440156921</v>
      </c>
      <c r="BJ328">
        <v>0</v>
      </c>
      <c r="BK328">
        <v>0.4276701177601287</v>
      </c>
      <c r="BL328">
        <v>3.4792955054010841</v>
      </c>
      <c r="BM328">
        <v>16.10032365078991</v>
      </c>
      <c r="BN328">
        <v>1.364302519549295</v>
      </c>
      <c r="BO328">
        <v>0</v>
      </c>
      <c r="BP328">
        <v>0.46276633791366872</v>
      </c>
      <c r="BQ328">
        <v>1.90290187852111</v>
      </c>
      <c r="BR328">
        <v>3.747033530047414</v>
      </c>
      <c r="BS328">
        <v>4.5070310995037373</v>
      </c>
      <c r="BT328">
        <v>3.7772411256778891</v>
      </c>
      <c r="BU328">
        <v>0.47989245752650372</v>
      </c>
      <c r="BV328">
        <v>2.6669650072903499</v>
      </c>
      <c r="BW328">
        <v>0.64690988479306166</v>
      </c>
      <c r="BX328">
        <v>1.740448047239787</v>
      </c>
      <c r="BY328">
        <v>0.1600032059293362</v>
      </c>
      <c r="BZ328">
        <v>0</v>
      </c>
      <c r="CA328">
        <v>1.7060431322683729</v>
      </c>
      <c r="CB328">
        <v>0.022097115230285999</v>
      </c>
      <c r="CC328">
        <v>2.2252305765534679</v>
      </c>
      <c r="CD328">
        <v>1.6359616214862229</v>
      </c>
      <c r="CE328">
        <v>0.45314120893458848</v>
      </c>
      <c r="CF328"/>
      <c r="CG328">
        <v>5.1025020000000003</v>
      </c>
      <c r="CH328">
        <v>25.158031000000001</v>
      </c>
      <c r="CI328">
        <v>152.69234999999989</v>
      </c>
      <c r="CJ328">
        <v>518.70351800000026</v>
      </c>
      <c r="CK328">
        <v>839.94890799999962</v>
      </c>
      <c r="CL328">
        <v>105.56374700000001</v>
      </c>
      <c r="CM328">
        <v>191.43695500000001</v>
      </c>
      <c r="CN328">
        <v>272.57245999999998</v>
      </c>
      <c r="CO328">
        <v>274.90579900000012</v>
      </c>
      <c r="CP328">
        <v>191.75736000000009</v>
      </c>
      <c r="CQ328">
        <v>0</v>
      </c>
      <c r="CR328">
        <v>4.9741479999999996</v>
      </c>
      <c r="CS328">
        <v>22.000166</v>
      </c>
      <c r="CT328">
        <v>132.603849</v>
      </c>
      <c r="CU328">
        <v>345.79082500000021</v>
      </c>
      <c r="CV328">
        <v>81.786922000000004</v>
      </c>
      <c r="CW328">
        <v>396.71796499999999</v>
      </c>
      <c r="CX328">
        <v>70.738454000000004</v>
      </c>
      <c r="CY328">
        <v>65.285009000000002</v>
      </c>
      <c r="CZ328">
        <v>43.753731999999999</v>
      </c>
      <c r="DA328">
        <v>25.360745000000001</v>
      </c>
      <c r="DB328">
        <v>58.429527999999998</v>
      </c>
      <c r="DC328">
        <v>6.351831999999999</v>
      </c>
      <c r="DD328">
        <v>0</v>
      </c>
      <c r="DE328">
        <v>11.761787</v>
      </c>
      <c r="DF328">
        <v>59.486117</v>
      </c>
      <c r="DG328">
        <v>45.750377000000007</v>
      </c>
      <c r="DH328">
        <v>2.3207450000000001</v>
      </c>
      <c r="DI328">
        <v>0</v>
      </c>
      <c r="DJ328">
        <v>9.3144899999999993</v>
      </c>
      <c r="DK328">
        <v>49.991985999999997</v>
      </c>
      <c r="DL328">
        <v>143.211029</v>
      </c>
      <c r="DM328">
        <v>34.169732000000003</v>
      </c>
      <c r="DN328">
        <v>117.746371</v>
      </c>
      <c r="DO328">
        <v>9.4102309999999996</v>
      </c>
      <c r="DP328">
        <v>114.329847</v>
      </c>
      <c r="DQ328">
        <v>5.9870830000000002</v>
      </c>
      <c r="DR328">
        <v>24.411159999999999</v>
      </c>
      <c r="DS328">
        <v>2.2997049999999999</v>
      </c>
      <c r="DT328">
        <v>0</v>
      </c>
      <c r="DU328">
        <v>41.847723000000002</v>
      </c>
      <c r="DV328">
        <v>0.58785799999999999</v>
      </c>
      <c r="DW328">
        <v>45.812226000000003</v>
      </c>
      <c r="DX328">
        <v>61.331721999999999</v>
      </c>
      <c r="DY328">
        <v>13.410933</v>
      </c>
      <c r="DZ328"/>
    </row>
    <row r="329">
      <c r="A329" t="s">
        <v>600</v>
      </c>
      <c r="B329">
        <v>2016</v>
      </c>
      <c r="C329" t="s">
        <v>608</v>
      </c>
      <c r="D329">
        <v>159</v>
      </c>
      <c r="E329" t="s">
        <v>62</v>
      </c>
      <c r="F329" t="s">
        <v>491</v>
      </c>
      <c r="G329" t="s">
        <v>198</v>
      </c>
      <c r="H329">
        <v>1.677007622357787</v>
      </c>
      <c r="I329">
        <v>2.9200291828146172</v>
      </c>
      <c r="J329">
        <v>7.4862992579102992</v>
      </c>
      <c r="K329">
        <v>29.956988139268159</v>
      </c>
      <c r="L329">
        <v>29.636435203267052</v>
      </c>
      <c r="M329">
        <v>14.455359736170189</v>
      </c>
      <c r="N329">
        <v>37.264884937821023</v>
      </c>
      <c r="O329">
        <v>34.776305513020553</v>
      </c>
      <c r="P329">
        <v>31.594352878230929</v>
      </c>
      <c r="Q329">
        <v>16.66430549186974</v>
      </c>
      <c r="R329">
        <v>1.338425176872382</v>
      </c>
      <c r="S329">
        <v>1.7427202789179119</v>
      </c>
      <c r="T329">
        <v>4.046454754655981</v>
      </c>
      <c r="U329">
        <v>7.8404289801466698</v>
      </c>
      <c r="V329">
        <v>30.255391768461781</v>
      </c>
      <c r="W329" t="s">
        <v>147</v>
      </c>
      <c r="X329" t="s">
        <v>375</v>
      </c>
      <c r="Y329" t="s">
        <v>149</v>
      </c>
      <c r="Z329" t="s">
        <v>430</v>
      </c>
      <c r="AA329" t="s">
        <v>150</v>
      </c>
      <c r="AB329" t="s">
        <v>151</v>
      </c>
      <c r="AC329" t="s">
        <v>432</v>
      </c>
      <c r="AD329" t="s">
        <v>488</v>
      </c>
      <c r="AE329" t="s">
        <v>433</v>
      </c>
      <c r="AF329" t="s">
        <v>152</v>
      </c>
      <c r="AG329" t="s">
        <v>153</v>
      </c>
      <c r="AH329" t="s">
        <v>435</v>
      </c>
      <c r="AI329" t="s">
        <v>489</v>
      </c>
      <c r="AJ329" t="s">
        <v>154</v>
      </c>
      <c r="AK329" t="s">
        <v>155</v>
      </c>
      <c r="AL329" t="s">
        <v>156</v>
      </c>
      <c r="AM329" t="s">
        <v>157</v>
      </c>
      <c r="AN329" t="s">
        <v>436</v>
      </c>
      <c r="AO329" t="s">
        <v>158</v>
      </c>
      <c r="AP329" t="s">
        <v>159</v>
      </c>
      <c r="AQ329" t="s">
        <v>160</v>
      </c>
      <c r="AR329" t="s">
        <v>437</v>
      </c>
      <c r="AS329" t="s">
        <v>161</v>
      </c>
      <c r="AT329" t="s">
        <v>162</v>
      </c>
      <c r="AU329" t="s">
        <v>163</v>
      </c>
      <c r="AV329" t="s">
        <v>164</v>
      </c>
      <c r="AW329" t="s">
        <v>438</v>
      </c>
      <c r="AX329" t="s">
        <v>165</v>
      </c>
      <c r="AY329" t="s">
        <v>166</v>
      </c>
      <c r="AZ329" t="s">
        <v>167</v>
      </c>
      <c r="BA329" t="s">
        <v>198</v>
      </c>
      <c r="BB329">
        <v>23.592411207782</v>
      </c>
      <c r="BC329">
        <v>28.830811021571112</v>
      </c>
      <c r="BD329">
        <v>8.1102817603292596</v>
      </c>
      <c r="BE329">
        <v>9.7404433237941443</v>
      </c>
      <c r="BF329">
        <v>17.998268946745402</v>
      </c>
      <c r="BG329">
        <v>4.9591623222320314</v>
      </c>
      <c r="BH329">
        <v>18.026627925792489</v>
      </c>
      <c r="BI329">
        <v>52.317700125309862</v>
      </c>
      <c r="BJ329">
        <v>6.7243913016227053</v>
      </c>
      <c r="BK329">
        <v>6.8964744319760234</v>
      </c>
      <c r="BL329">
        <v>41.439359891367289</v>
      </c>
      <c r="BM329">
        <v>21.226061743370192</v>
      </c>
      <c r="BN329">
        <v>68.664325938044328</v>
      </c>
      <c r="BO329">
        <v>3.4187375475172259</v>
      </c>
      <c r="BP329">
        <v>10.184990526731401</v>
      </c>
      <c r="BQ329">
        <v>18.630605444365159</v>
      </c>
      <c r="BR329">
        <v>17.504539638745509</v>
      </c>
      <c r="BS329">
        <v>28.52239150380117</v>
      </c>
      <c r="BT329">
        <v>12.56650206771028</v>
      </c>
      <c r="BU329">
        <v>13.224681541620679</v>
      </c>
      <c r="BV329">
        <v>8.3652437282060159</v>
      </c>
      <c r="BW329">
        <v>14.142006826958109</v>
      </c>
      <c r="BX329">
        <v>18.248226630457591</v>
      </c>
      <c r="BY329">
        <v>5.7125783465575291</v>
      </c>
      <c r="BZ329">
        <v>5.8185223318980048</v>
      </c>
      <c r="CA329">
        <v>6.3080779382605936</v>
      </c>
      <c r="CB329">
        <v>8.765832743963097</v>
      </c>
      <c r="CC329">
        <v>5.8493624642874238</v>
      </c>
      <c r="CD329">
        <v>5.112251571875376</v>
      </c>
      <c r="CE329">
        <v>29.57150411944351</v>
      </c>
      <c r="CF329"/>
      <c r="CG329">
        <v>211.85885699999989</v>
      </c>
      <c r="CH329">
        <v>368.95975300000021</v>
      </c>
      <c r="CI329">
        <v>946.09366000000045</v>
      </c>
      <c r="CJ329">
        <v>3785.3382609999999</v>
      </c>
      <c r="CK329">
        <v>3743.4334250000029</v>
      </c>
      <c r="CL329">
        <v>540.69218300000011</v>
      </c>
      <c r="CM329">
        <v>1387.819534999999</v>
      </c>
      <c r="CN329">
        <v>1299.000548999999</v>
      </c>
      <c r="CO329">
        <v>1182.149144</v>
      </c>
      <c r="CP329">
        <v>621.61985900000036</v>
      </c>
      <c r="CQ329">
        <v>119.11169</v>
      </c>
      <c r="CR329">
        <v>155.029798</v>
      </c>
      <c r="CS329">
        <v>360.38622099999998</v>
      </c>
      <c r="CT329">
        <v>698.03771900000027</v>
      </c>
      <c r="CU329">
        <v>2691.8372580000009</v>
      </c>
      <c r="CV329">
        <v>511.76262700000001</v>
      </c>
      <c r="CW329">
        <v>1555.7052740000011</v>
      </c>
      <c r="CX329">
        <v>245.43159700000001</v>
      </c>
      <c r="CY329">
        <v>253.543868</v>
      </c>
      <c r="CZ329">
        <v>223.210139</v>
      </c>
      <c r="DA329">
        <v>158.0412849999999</v>
      </c>
      <c r="DB329">
        <v>54.784326000000007</v>
      </c>
      <c r="DC329">
        <v>149.419813</v>
      </c>
      <c r="DD329">
        <v>44.053326000000013</v>
      </c>
      <c r="DE329">
        <v>189.66689500000001</v>
      </c>
      <c r="DF329">
        <v>708.49590299999988</v>
      </c>
      <c r="DG329">
        <v>60.315578000000002</v>
      </c>
      <c r="DH329">
        <v>116.801361</v>
      </c>
      <c r="DI329">
        <v>47.08552199999999</v>
      </c>
      <c r="DJ329">
        <v>205.0019300000001</v>
      </c>
      <c r="DK329">
        <v>489.45296499999972</v>
      </c>
      <c r="DL329">
        <v>669.02073699999994</v>
      </c>
      <c r="DM329">
        <v>216.24045899999999</v>
      </c>
      <c r="DN329">
        <v>391.73035700000008</v>
      </c>
      <c r="DO329">
        <v>259.32332600000012</v>
      </c>
      <c r="DP329">
        <v>358.608768</v>
      </c>
      <c r="DQ329">
        <v>130.88278700000001</v>
      </c>
      <c r="DR329">
        <v>255.94580699999989</v>
      </c>
      <c r="DS329">
        <v>82.106135999999992</v>
      </c>
      <c r="DT329">
        <v>103.85654100000001</v>
      </c>
      <c r="DU329">
        <v>154.73155</v>
      </c>
      <c r="DV329">
        <v>233.20079799999999</v>
      </c>
      <c r="DW329">
        <v>120.424516</v>
      </c>
      <c r="DX329">
        <v>191.65681400000011</v>
      </c>
      <c r="DY329">
        <v>875.18295100000034</v>
      </c>
      <c r="DZ329"/>
    </row>
    <row r="330">
      <c r="A330" t="s">
        <v>600</v>
      </c>
      <c r="B330">
        <v>2016</v>
      </c>
      <c r="C330" t="s">
        <v>608</v>
      </c>
      <c r="D330">
        <v>160</v>
      </c>
      <c r="E330" t="s">
        <v>62</v>
      </c>
      <c r="F330" t="s">
        <v>450</v>
      </c>
      <c r="G330" t="s">
        <v>198</v>
      </c>
      <c r="H330">
        <v>22.422736668418491</v>
      </c>
      <c r="I330">
        <v>23.599009622529799</v>
      </c>
      <c r="J330">
        <v>20.57813226851475</v>
      </c>
      <c r="K330">
        <v>12.53494831706219</v>
      </c>
      <c r="L330">
        <v>1.1703940331377469</v>
      </c>
      <c r="M330">
        <v>18.656754943122969</v>
      </c>
      <c r="N330">
        <v>7.4996655417591498</v>
      </c>
      <c r="O330">
        <v>2.9687322511492948</v>
      </c>
      <c r="P330">
        <v>0.19107681928388021</v>
      </c>
      <c r="Q330">
        <v>0</v>
      </c>
      <c r="R330">
        <v>22.68486055352583</v>
      </c>
      <c r="S330">
        <v>22.738977032511059</v>
      </c>
      <c r="T330">
        <v>23.602601077117889</v>
      </c>
      <c r="U330">
        <v>19.796744892400259</v>
      </c>
      <c r="V330">
        <v>12.874392793760171</v>
      </c>
      <c r="W330" t="s">
        <v>147</v>
      </c>
      <c r="X330" t="s">
        <v>375</v>
      </c>
      <c r="Y330" t="s">
        <v>149</v>
      </c>
      <c r="Z330" t="s">
        <v>430</v>
      </c>
      <c r="AA330" t="s">
        <v>150</v>
      </c>
      <c r="AB330" t="s">
        <v>151</v>
      </c>
      <c r="AC330" t="s">
        <v>432</v>
      </c>
      <c r="AD330" t="s">
        <v>488</v>
      </c>
      <c r="AE330" t="s">
        <v>433</v>
      </c>
      <c r="AF330" t="s">
        <v>152</v>
      </c>
      <c r="AG330" t="s">
        <v>153</v>
      </c>
      <c r="AH330" t="s">
        <v>435</v>
      </c>
      <c r="AI330" t="s">
        <v>489</v>
      </c>
      <c r="AJ330" t="s">
        <v>154</v>
      </c>
      <c r="AK330" t="s">
        <v>155</v>
      </c>
      <c r="AL330" t="s">
        <v>156</v>
      </c>
      <c r="AM330" t="s">
        <v>157</v>
      </c>
      <c r="AN330" t="s">
        <v>436</v>
      </c>
      <c r="AO330" t="s">
        <v>158</v>
      </c>
      <c r="AP330" t="s">
        <v>159</v>
      </c>
      <c r="AQ330" t="s">
        <v>160</v>
      </c>
      <c r="AR330" t="s">
        <v>437</v>
      </c>
      <c r="AS330" t="s">
        <v>161</v>
      </c>
      <c r="AT330" t="s">
        <v>162</v>
      </c>
      <c r="AU330" t="s">
        <v>163</v>
      </c>
      <c r="AV330" t="s">
        <v>164</v>
      </c>
      <c r="AW330" t="s">
        <v>438</v>
      </c>
      <c r="AX330" t="s">
        <v>165</v>
      </c>
      <c r="AY330" t="s">
        <v>166</v>
      </c>
      <c r="AZ330" t="s">
        <v>167</v>
      </c>
      <c r="BA330" t="s">
        <v>198</v>
      </c>
      <c r="BB330">
        <v>12.080934409658809</v>
      </c>
      <c r="BC330">
        <v>1.3615406367867779</v>
      </c>
      <c r="BD330">
        <v>16.90529099129024</v>
      </c>
      <c r="BE330">
        <v>2.870742458406526</v>
      </c>
      <c r="BF330">
        <v>25.896977677584459</v>
      </c>
      <c r="BG330">
        <v>28.297168697143189</v>
      </c>
      <c r="BH330">
        <v>0</v>
      </c>
      <c r="BI330">
        <v>4.7987439338510196</v>
      </c>
      <c r="BJ330">
        <v>15.72819960245225</v>
      </c>
      <c r="BK330">
        <v>28.569206946634601</v>
      </c>
      <c r="BL330">
        <v>16.338820272622911</v>
      </c>
      <c r="BM330">
        <v>0.54911328946010718</v>
      </c>
      <c r="BN330">
        <v>0</v>
      </c>
      <c r="BO330">
        <v>0</v>
      </c>
      <c r="BP330">
        <v>22.973228746091038</v>
      </c>
      <c r="BQ330">
        <v>26.6951192244717</v>
      </c>
      <c r="BR330">
        <v>32.251582703892559</v>
      </c>
      <c r="BS330">
        <v>0</v>
      </c>
      <c r="BT330">
        <v>6.4168611745155131</v>
      </c>
      <c r="BU330">
        <v>5.2571552394193954</v>
      </c>
      <c r="BV330">
        <v>11.649627543305639</v>
      </c>
      <c r="BW330">
        <v>10.61327113437746</v>
      </c>
      <c r="BX330">
        <v>6.6539906468930692</v>
      </c>
      <c r="BY330">
        <v>16.39471034851049</v>
      </c>
      <c r="BZ330">
        <v>3.978821780397221</v>
      </c>
      <c r="CA330">
        <v>25.1478235741234</v>
      </c>
      <c r="CB330">
        <v>33.629262373512567</v>
      </c>
      <c r="CC330">
        <v>12.754710971845199</v>
      </c>
      <c r="CD330">
        <v>31.276592964172959</v>
      </c>
      <c r="CE330">
        <v>5.9121469749469018</v>
      </c>
      <c r="CF330"/>
      <c r="CG330">
        <v>2832.6975369999991</v>
      </c>
      <c r="CH330">
        <v>2981.848542000002</v>
      </c>
      <c r="CI330">
        <v>2600.5960759999998</v>
      </c>
      <c r="CJ330">
        <v>1583.9048720000001</v>
      </c>
      <c r="CK330">
        <v>147.834654</v>
      </c>
      <c r="CL330">
        <v>697.84230500000024</v>
      </c>
      <c r="CM330">
        <v>279.30268300000012</v>
      </c>
      <c r="CN330">
        <v>110.891159</v>
      </c>
      <c r="CO330">
        <v>7.1494200000000001</v>
      </c>
      <c r="CP330">
        <v>0</v>
      </c>
      <c r="CQ330">
        <v>2018.8144430000009</v>
      </c>
      <c r="CR330">
        <v>2022.825498000002</v>
      </c>
      <c r="CS330">
        <v>2102.099917999999</v>
      </c>
      <c r="CT330">
        <v>1762.515123000001</v>
      </c>
      <c r="CU330">
        <v>1145.4411319999999</v>
      </c>
      <c r="CV330">
        <v>262.05760300000009</v>
      </c>
      <c r="CW330">
        <v>73.468483000000006</v>
      </c>
      <c r="CX330">
        <v>511.58426899999972</v>
      </c>
      <c r="CY330">
        <v>74.725464000000002</v>
      </c>
      <c r="CZ330">
        <v>321.16799700000018</v>
      </c>
      <c r="DA330">
        <v>901.78957899999955</v>
      </c>
      <c r="DB330">
        <v>0</v>
      </c>
      <c r="DC330">
        <v>13.705254999999999</v>
      </c>
      <c r="DD330">
        <v>103.039736</v>
      </c>
      <c r="DE330">
        <v>785.71055800000022</v>
      </c>
      <c r="DF330">
        <v>279.34763600000008</v>
      </c>
      <c r="DG330">
        <v>1.5603499999999999</v>
      </c>
      <c r="DH330">
        <v>0</v>
      </c>
      <c r="DI330">
        <v>0</v>
      </c>
      <c r="DJ330">
        <v>462.4016309999999</v>
      </c>
      <c r="DK330">
        <v>701.31941199999972</v>
      </c>
      <c r="DL330">
        <v>1232.6503909999999</v>
      </c>
      <c r="DM330">
        <v>0</v>
      </c>
      <c r="DN330">
        <v>200.03015199999999</v>
      </c>
      <c r="DO330">
        <v>103.087774</v>
      </c>
      <c r="DP330">
        <v>499.40667800000011</v>
      </c>
      <c r="DQ330">
        <v>98.224708999999976</v>
      </c>
      <c r="DR330">
        <v>93.327480000000008</v>
      </c>
      <c r="DS330">
        <v>235.63901200000001</v>
      </c>
      <c r="DT330">
        <v>71.019176999999999</v>
      </c>
      <c r="DU330">
        <v>616.85378000000003</v>
      </c>
      <c r="DV330">
        <v>894.6521170000002</v>
      </c>
      <c r="DW330">
        <v>262.58928300000002</v>
      </c>
      <c r="DX330">
        <v>1172.550309</v>
      </c>
      <c r="DY330">
        <v>174.972846</v>
      </c>
      <c r="DZ330"/>
    </row>
    <row r="331">
      <c r="A331" t="s">
        <v>600</v>
      </c>
      <c r="B331">
        <v>2016</v>
      </c>
      <c r="C331" t="s">
        <v>608</v>
      </c>
      <c r="D331">
        <v>161</v>
      </c>
      <c r="E331" t="s">
        <v>62</v>
      </c>
      <c r="F331" t="s">
        <v>492</v>
      </c>
      <c r="G331" t="s">
        <v>198</v>
      </c>
      <c r="H331">
        <v>47.809746812416122</v>
      </c>
      <c r="I331">
        <v>58.651532474511939</v>
      </c>
      <c r="J331">
        <v>60.414298742526533</v>
      </c>
      <c r="K331">
        <v>32.923549313685967</v>
      </c>
      <c r="L331">
        <v>4.6248052190912414</v>
      </c>
      <c r="M331">
        <v>45.255472756741483</v>
      </c>
      <c r="N331">
        <v>22.68795378387561</v>
      </c>
      <c r="O331">
        <v>7.0137890967406404</v>
      </c>
      <c r="P331">
        <v>2.9461415034196592</v>
      </c>
      <c r="Q331">
        <v>1.799771699874444</v>
      </c>
      <c r="R331">
        <v>44.494982185870938</v>
      </c>
      <c r="S331">
        <v>58.008567682245193</v>
      </c>
      <c r="T331">
        <v>59.723852484915582</v>
      </c>
      <c r="U331">
        <v>61.639048683120301</v>
      </c>
      <c r="V331">
        <v>32.887437025640239</v>
      </c>
      <c r="W331" t="s">
        <v>147</v>
      </c>
      <c r="X331" t="s">
        <v>375</v>
      </c>
      <c r="Y331" t="s">
        <v>149</v>
      </c>
      <c r="Z331" t="s">
        <v>430</v>
      </c>
      <c r="AA331" t="s">
        <v>150</v>
      </c>
      <c r="AB331" t="s">
        <v>151</v>
      </c>
      <c r="AC331" t="s">
        <v>432</v>
      </c>
      <c r="AD331" t="s">
        <v>488</v>
      </c>
      <c r="AE331" t="s">
        <v>433</v>
      </c>
      <c r="AF331" t="s">
        <v>152</v>
      </c>
      <c r="AG331" t="s">
        <v>153</v>
      </c>
      <c r="AH331" t="s">
        <v>435</v>
      </c>
      <c r="AI331" t="s">
        <v>489</v>
      </c>
      <c r="AJ331" t="s">
        <v>154</v>
      </c>
      <c r="AK331" t="s">
        <v>155</v>
      </c>
      <c r="AL331" t="s">
        <v>156</v>
      </c>
      <c r="AM331" t="s">
        <v>157</v>
      </c>
      <c r="AN331" t="s">
        <v>436</v>
      </c>
      <c r="AO331" t="s">
        <v>158</v>
      </c>
      <c r="AP331" t="s">
        <v>159</v>
      </c>
      <c r="AQ331" t="s">
        <v>160</v>
      </c>
      <c r="AR331" t="s">
        <v>437</v>
      </c>
      <c r="AS331" t="s">
        <v>161</v>
      </c>
      <c r="AT331" t="s">
        <v>162</v>
      </c>
      <c r="AU331" t="s">
        <v>163</v>
      </c>
      <c r="AV331" t="s">
        <v>164</v>
      </c>
      <c r="AW331" t="s">
        <v>438</v>
      </c>
      <c r="AX331" t="s">
        <v>165</v>
      </c>
      <c r="AY331" t="s">
        <v>166</v>
      </c>
      <c r="AZ331" t="s">
        <v>167</v>
      </c>
      <c r="BA331" t="s">
        <v>198</v>
      </c>
      <c r="BB331">
        <v>22.50169610844878</v>
      </c>
      <c r="BC331">
        <v>4.3935369153152717</v>
      </c>
      <c r="BD331">
        <v>59.353885447548357</v>
      </c>
      <c r="BE331">
        <v>70.191051655161388</v>
      </c>
      <c r="BF331">
        <v>35.09902192519764</v>
      </c>
      <c r="BG331">
        <v>56.483602747985849</v>
      </c>
      <c r="BH331">
        <v>2.4502198754124032</v>
      </c>
      <c r="BI331">
        <v>10.239270899730631</v>
      </c>
      <c r="BJ331">
        <v>51.794797476182872</v>
      </c>
      <c r="BK331">
        <v>45.879458583533207</v>
      </c>
      <c r="BL331">
        <v>18.77519803646836</v>
      </c>
      <c r="BM331">
        <v>3.1269713496133749</v>
      </c>
      <c r="BN331">
        <v>7.1605546291597069</v>
      </c>
      <c r="BO331">
        <v>81.962539728406583</v>
      </c>
      <c r="BP331">
        <v>38.869004413979283</v>
      </c>
      <c r="BQ331">
        <v>19.71447234797693</v>
      </c>
      <c r="BR331">
        <v>34.032579632962268</v>
      </c>
      <c r="BS331">
        <v>1.7186668414006769</v>
      </c>
      <c r="BT331">
        <v>47.627169100451809</v>
      </c>
      <c r="BU331">
        <v>70.370497246839946</v>
      </c>
      <c r="BV331">
        <v>48.586274493225787</v>
      </c>
      <c r="BW331">
        <v>55.542636085967153</v>
      </c>
      <c r="BX331">
        <v>54.3262743886892</v>
      </c>
      <c r="BY331">
        <v>58.607286086681242</v>
      </c>
      <c r="BZ331">
        <v>61.75723202125598</v>
      </c>
      <c r="CA331">
        <v>27.878969002838708</v>
      </c>
      <c r="CB331">
        <v>45.111570740807608</v>
      </c>
      <c r="CC331">
        <v>63.717183196065662</v>
      </c>
      <c r="CD331">
        <v>29.416149807533721</v>
      </c>
      <c r="CE331">
        <v>35.713912177555308</v>
      </c>
      <c r="CF331"/>
      <c r="CG331">
        <v>6039.8761329999961</v>
      </c>
      <c r="CH331">
        <v>7410.9036519999981</v>
      </c>
      <c r="CI331">
        <v>7634.9586149999996</v>
      </c>
      <c r="CJ331">
        <v>4160.1902810000038</v>
      </c>
      <c r="CK331">
        <v>584.167776</v>
      </c>
      <c r="CL331">
        <v>1692.7479359999991</v>
      </c>
      <c r="CM331">
        <v>844.94519499999967</v>
      </c>
      <c r="CN331">
        <v>261.98630800000012</v>
      </c>
      <c r="CO331">
        <v>110.23421399999999</v>
      </c>
      <c r="CP331">
        <v>67.135941000000003</v>
      </c>
      <c r="CQ331">
        <v>3959.7824490000012</v>
      </c>
      <c r="CR331">
        <v>5160.3557029999984</v>
      </c>
      <c r="CS331">
        <v>5319.138556000009</v>
      </c>
      <c r="CT331">
        <v>5487.7585210000052</v>
      </c>
      <c r="CU331">
        <v>2926.0116340000041</v>
      </c>
      <c r="CV331">
        <v>488.10301800000002</v>
      </c>
      <c r="CW331">
        <v>237.07444599999999</v>
      </c>
      <c r="CX331">
        <v>1796.154477000001</v>
      </c>
      <c r="CY331">
        <v>1827.073999</v>
      </c>
      <c r="CZ331">
        <v>435.28950400000008</v>
      </c>
      <c r="DA331">
        <v>1800.050206000001</v>
      </c>
      <c r="DB331">
        <v>7.4464090000000001</v>
      </c>
      <c r="DC331">
        <v>29.243448000000001</v>
      </c>
      <c r="DD331">
        <v>339.32187999999991</v>
      </c>
      <c r="DE331">
        <v>1261.7772369999991</v>
      </c>
      <c r="DF331">
        <v>321.00280800000007</v>
      </c>
      <c r="DG331">
        <v>8.8855430000000002</v>
      </c>
      <c r="DH331">
        <v>12.180452000000001</v>
      </c>
      <c r="DI331">
        <v>1128.8520730000009</v>
      </c>
      <c r="DJ331">
        <v>782.34936999999991</v>
      </c>
      <c r="DK331">
        <v>517.92771700000003</v>
      </c>
      <c r="DL331">
        <v>1300.719812</v>
      </c>
      <c r="DM331">
        <v>13.029949</v>
      </c>
      <c r="DN331">
        <v>1484.6619889999999</v>
      </c>
      <c r="DO331">
        <v>1379.897984</v>
      </c>
      <c r="DP331">
        <v>2082.8399749999999</v>
      </c>
      <c r="DQ331">
        <v>514.04126000000042</v>
      </c>
      <c r="DR331">
        <v>761.96895299999983</v>
      </c>
      <c r="DS331">
        <v>842.35480200000052</v>
      </c>
      <c r="DT331">
        <v>1102.323259</v>
      </c>
      <c r="DU331">
        <v>683.84635200000002</v>
      </c>
      <c r="DV331">
        <v>1200.1203539999999</v>
      </c>
      <c r="DW331">
        <v>1311.7858559999991</v>
      </c>
      <c r="DX331">
        <v>1102.8028400000001</v>
      </c>
      <c r="DY331">
        <v>1056.9704850000001</v>
      </c>
      <c r="DZ331"/>
    </row>
    <row r="332">
      <c r="A332" t="s">
        <v>600</v>
      </c>
      <c r="B332">
        <v>2016</v>
      </c>
      <c r="C332" t="s">
        <v>608</v>
      </c>
      <c r="D332">
        <v>162</v>
      </c>
      <c r="E332" t="s">
        <v>62</v>
      </c>
      <c r="F332" t="s">
        <v>349</v>
      </c>
      <c r="G332" t="s">
        <v>198</v>
      </c>
      <c r="H332">
        <v>27.237049427060391</v>
      </c>
      <c r="I332">
        <v>13.45304057647861</v>
      </c>
      <c r="J332">
        <v>7.8862705440372523</v>
      </c>
      <c r="K332">
        <v>3.1703260131412092</v>
      </c>
      <c r="L332">
        <v>0.027307133650877401</v>
      </c>
      <c r="M332">
        <v>9.9087714297934699</v>
      </c>
      <c r="N332">
        <v>1.9655742601784201</v>
      </c>
      <c r="O332">
        <v>0.30148757843484852</v>
      </c>
      <c r="P332">
        <v>0</v>
      </c>
      <c r="Q332">
        <v>0</v>
      </c>
      <c r="R332">
        <v>30.453411384097151</v>
      </c>
      <c r="S332">
        <v>16.681637080158801</v>
      </c>
      <c r="T332">
        <v>11.06527343181232</v>
      </c>
      <c r="U332">
        <v>7.4639793536303847</v>
      </c>
      <c r="V332">
        <v>2.7221078197610278</v>
      </c>
      <c r="W332" t="s">
        <v>147</v>
      </c>
      <c r="X332" t="s">
        <v>375</v>
      </c>
      <c r="Y332" t="s">
        <v>149</v>
      </c>
      <c r="Z332" t="s">
        <v>430</v>
      </c>
      <c r="AA332" t="s">
        <v>150</v>
      </c>
      <c r="AB332" t="s">
        <v>151</v>
      </c>
      <c r="AC332" t="s">
        <v>432</v>
      </c>
      <c r="AD332" t="s">
        <v>488</v>
      </c>
      <c r="AE332" t="s">
        <v>433</v>
      </c>
      <c r="AF332" t="s">
        <v>152</v>
      </c>
      <c r="AG332" t="s">
        <v>153</v>
      </c>
      <c r="AH332" t="s">
        <v>435</v>
      </c>
      <c r="AI332" t="s">
        <v>489</v>
      </c>
      <c r="AJ332" t="s">
        <v>154</v>
      </c>
      <c r="AK332" t="s">
        <v>155</v>
      </c>
      <c r="AL332" t="s">
        <v>156</v>
      </c>
      <c r="AM332" t="s">
        <v>157</v>
      </c>
      <c r="AN332" t="s">
        <v>436</v>
      </c>
      <c r="AO332" t="s">
        <v>158</v>
      </c>
      <c r="AP332" t="s">
        <v>159</v>
      </c>
      <c r="AQ332" t="s">
        <v>160</v>
      </c>
      <c r="AR332" t="s">
        <v>437</v>
      </c>
      <c r="AS332" t="s">
        <v>161</v>
      </c>
      <c r="AT332" t="s">
        <v>162</v>
      </c>
      <c r="AU332" t="s">
        <v>163</v>
      </c>
      <c r="AV332" t="s">
        <v>164</v>
      </c>
      <c r="AW332" t="s">
        <v>438</v>
      </c>
      <c r="AX332" t="s">
        <v>165</v>
      </c>
      <c r="AY332" t="s">
        <v>166</v>
      </c>
      <c r="AZ332" t="s">
        <v>167</v>
      </c>
      <c r="BA332" t="s">
        <v>198</v>
      </c>
      <c r="BB332">
        <v>19.269003079347051</v>
      </c>
      <c r="BC332">
        <v>0.024345968606828802</v>
      </c>
      <c r="BD332">
        <v>6.8891653294440696</v>
      </c>
      <c r="BE332">
        <v>10.83766435912257</v>
      </c>
      <c r="BF332">
        <v>1.529491152420235</v>
      </c>
      <c r="BG332">
        <v>1.968226539465799</v>
      </c>
      <c r="BH332">
        <v>44.987200673472657</v>
      </c>
      <c r="BI332">
        <v>13.75675863634063</v>
      </c>
      <c r="BJ332">
        <v>16.739524206883129</v>
      </c>
      <c r="BK332">
        <v>9.5861713442887542</v>
      </c>
      <c r="BL332">
        <v>2.4737404905294582</v>
      </c>
      <c r="BM332">
        <v>38.110111018470967</v>
      </c>
      <c r="BN332">
        <v>7.8791060817848031</v>
      </c>
      <c r="BO332">
        <v>3.4937228416087671</v>
      </c>
      <c r="BP332">
        <v>24.321586031141749</v>
      </c>
      <c r="BQ332">
        <v>28.43281254075475</v>
      </c>
      <c r="BR332">
        <v>3.4331889819511732</v>
      </c>
      <c r="BS332">
        <v>1.5676149561295369</v>
      </c>
      <c r="BT332">
        <v>5.3266398557687804</v>
      </c>
      <c r="BU332">
        <v>3.6452163597518021</v>
      </c>
      <c r="BV332">
        <v>12.671660381237411</v>
      </c>
      <c r="BW332">
        <v>2.5040513398979232</v>
      </c>
      <c r="BX332">
        <v>4.858361182957565</v>
      </c>
      <c r="BY332">
        <v>9.1249945819791431</v>
      </c>
      <c r="BZ332">
        <v>1.585391787451069</v>
      </c>
      <c r="CA332">
        <v>24.85895367897372</v>
      </c>
      <c r="CB332">
        <v>11.4132716939726</v>
      </c>
      <c r="CC332">
        <v>9.2510021672721976</v>
      </c>
      <c r="CD332">
        <v>26.689727225606859</v>
      </c>
      <c r="CE332">
        <v>9.2203630497787952</v>
      </c>
      <c r="CF332"/>
      <c r="CG332">
        <v>3440.8967990000051</v>
      </c>
      <c r="CH332">
        <v>1699.856479999999</v>
      </c>
      <c r="CI332">
        <v>996.64070400000014</v>
      </c>
      <c r="CJ332">
        <v>400.59956299999999</v>
      </c>
      <c r="CK332">
        <v>3.4492150000000001</v>
      </c>
      <c r="CL332">
        <v>370.6303650000001</v>
      </c>
      <c r="CM332">
        <v>73.201952999999989</v>
      </c>
      <c r="CN332">
        <v>11.261476</v>
      </c>
      <c r="CO332">
        <v>0</v>
      </c>
      <c r="CP332">
        <v>0</v>
      </c>
      <c r="CQ332">
        <v>2710.1681580000009</v>
      </c>
      <c r="CR332">
        <v>1483.973565999999</v>
      </c>
      <c r="CS332">
        <v>985.49775499999987</v>
      </c>
      <c r="CT332">
        <v>664.522201</v>
      </c>
      <c r="CU332">
        <v>242.18728699999991</v>
      </c>
      <c r="CV332">
        <v>417.97998300000012</v>
      </c>
      <c r="CW332">
        <v>1.313704</v>
      </c>
      <c r="CX332">
        <v>208.47843499999999</v>
      </c>
      <c r="CY332">
        <v>282.10454600000008</v>
      </c>
      <c r="CZ332">
        <v>18.968375999999999</v>
      </c>
      <c r="DA332">
        <v>62.724514999999997</v>
      </c>
      <c r="DB332">
        <v>136.719606</v>
      </c>
      <c r="DC332">
        <v>39.289423999999997</v>
      </c>
      <c r="DD332">
        <v>109.6652</v>
      </c>
      <c r="DE332">
        <v>263.63896099999999</v>
      </c>
      <c r="DF332">
        <v>42.29396899999999</v>
      </c>
      <c r="DG332">
        <v>108.2929750000001</v>
      </c>
      <c r="DH332">
        <v>13.402742999999999</v>
      </c>
      <c r="DI332">
        <v>48.118277999999997</v>
      </c>
      <c r="DJ332">
        <v>489.54116000000022</v>
      </c>
      <c r="DK332">
        <v>746.9711299999999</v>
      </c>
      <c r="DL332">
        <v>131.21593999999999</v>
      </c>
      <c r="DM332">
        <v>11.88476</v>
      </c>
      <c r="DN332">
        <v>166.04513499999999</v>
      </c>
      <c r="DO332">
        <v>71.479198000000025</v>
      </c>
      <c r="DP332">
        <v>543.22009800000012</v>
      </c>
      <c r="DQ332">
        <v>23.174731999999999</v>
      </c>
      <c r="DR332">
        <v>68.142357000000004</v>
      </c>
      <c r="DS332">
        <v>131.152345</v>
      </c>
      <c r="DT332">
        <v>28.298131000000001</v>
      </c>
      <c r="DU332">
        <v>609.76805800000011</v>
      </c>
      <c r="DV332">
        <v>303.63162799999998</v>
      </c>
      <c r="DW332">
        <v>190.45621900000009</v>
      </c>
      <c r="DX332">
        <v>1000.590056</v>
      </c>
      <c r="DY332">
        <v>272.88109899999989</v>
      </c>
      <c r="DZ332"/>
    </row>
    <row r="333">
      <c r="A333" t="s">
        <v>600</v>
      </c>
      <c r="B333">
        <v>2016</v>
      </c>
      <c r="C333" t="s">
        <v>608</v>
      </c>
      <c r="D333">
        <v>163</v>
      </c>
      <c r="E333" t="s">
        <v>62</v>
      </c>
      <c r="F333" t="s">
        <v>387</v>
      </c>
      <c r="G333" t="s">
        <v>198</v>
      </c>
      <c r="H333">
        <v>0.30953776218783929</v>
      </c>
      <c r="I333">
        <v>0.13900158631380091</v>
      </c>
      <c r="J333">
        <v>0.0199597580968012</v>
      </c>
      <c r="K333">
        <v>0</v>
      </c>
      <c r="L333">
        <v>0</v>
      </c>
      <c r="M333">
        <v>0</v>
      </c>
      <c r="N333">
        <v>0</v>
      </c>
      <c r="O333">
        <v>0</v>
      </c>
      <c r="P333">
        <v>0</v>
      </c>
      <c r="Q333">
        <v>0</v>
      </c>
      <c r="R333">
        <v>0.4394049425642606</v>
      </c>
      <c r="S333">
        <v>0.16362113222922109</v>
      </c>
      <c r="T333">
        <v>0.033774457771897803</v>
      </c>
      <c r="U333">
        <v>0.028332386433852601</v>
      </c>
      <c r="V333">
        <v>0</v>
      </c>
      <c r="W333" t="s">
        <v>147</v>
      </c>
      <c r="X333" t="s">
        <v>375</v>
      </c>
      <c r="Y333" t="s">
        <v>149</v>
      </c>
      <c r="Z333" t="s">
        <v>430</v>
      </c>
      <c r="AA333" t="s">
        <v>150</v>
      </c>
      <c r="AB333" t="s">
        <v>151</v>
      </c>
      <c r="AC333" t="s">
        <v>432</v>
      </c>
      <c r="AD333" t="s">
        <v>488</v>
      </c>
      <c r="AE333" t="s">
        <v>433</v>
      </c>
      <c r="AF333" t="s">
        <v>152</v>
      </c>
      <c r="AG333" t="s">
        <v>153</v>
      </c>
      <c r="AH333" t="s">
        <v>435</v>
      </c>
      <c r="AI333" t="s">
        <v>489</v>
      </c>
      <c r="AJ333" t="s">
        <v>154</v>
      </c>
      <c r="AK333" t="s">
        <v>155</v>
      </c>
      <c r="AL333" t="s">
        <v>156</v>
      </c>
      <c r="AM333" t="s">
        <v>157</v>
      </c>
      <c r="AN333" t="s">
        <v>436</v>
      </c>
      <c r="AO333" t="s">
        <v>158</v>
      </c>
      <c r="AP333" t="s">
        <v>159</v>
      </c>
      <c r="AQ333" t="s">
        <v>160</v>
      </c>
      <c r="AR333" t="s">
        <v>437</v>
      </c>
      <c r="AS333" t="s">
        <v>161</v>
      </c>
      <c r="AT333" t="s">
        <v>162</v>
      </c>
      <c r="AU333" t="s">
        <v>163</v>
      </c>
      <c r="AV333" t="s">
        <v>164</v>
      </c>
      <c r="AW333" t="s">
        <v>438</v>
      </c>
      <c r="AX333" t="s">
        <v>165</v>
      </c>
      <c r="AY333" t="s">
        <v>166</v>
      </c>
      <c r="AZ333" t="s">
        <v>167</v>
      </c>
      <c r="BA333" t="s">
        <v>198</v>
      </c>
      <c r="BB333">
        <v>0</v>
      </c>
      <c r="BC333">
        <v>0</v>
      </c>
      <c r="BD333">
        <v>0</v>
      </c>
      <c r="BE333">
        <v>0</v>
      </c>
      <c r="BF333">
        <v>0</v>
      </c>
      <c r="BG333">
        <v>0</v>
      </c>
      <c r="BH333">
        <v>0</v>
      </c>
      <c r="BI333">
        <v>0</v>
      </c>
      <c r="BJ333">
        <v>0</v>
      </c>
      <c r="BK333">
        <v>0</v>
      </c>
      <c r="BL333">
        <v>0</v>
      </c>
      <c r="BM333">
        <v>0</v>
      </c>
      <c r="BN333">
        <v>0</v>
      </c>
      <c r="BO333">
        <v>0</v>
      </c>
      <c r="BP333">
        <v>0</v>
      </c>
      <c r="BQ333">
        <v>0</v>
      </c>
      <c r="BR333">
        <v>0.0659983892288145</v>
      </c>
      <c r="BS333">
        <v>0</v>
      </c>
      <c r="BT333">
        <v>0</v>
      </c>
      <c r="BU333">
        <v>0</v>
      </c>
      <c r="BV333">
        <v>1.3218880951112331</v>
      </c>
      <c r="BW333">
        <v>0</v>
      </c>
      <c r="BX333">
        <v>0</v>
      </c>
      <c r="BY333">
        <v>0</v>
      </c>
      <c r="BZ333">
        <v>0</v>
      </c>
      <c r="CA333">
        <v>0</v>
      </c>
      <c r="CB333">
        <v>0</v>
      </c>
      <c r="CC333">
        <v>0</v>
      </c>
      <c r="CD333">
        <v>0</v>
      </c>
      <c r="CE333">
        <v>0</v>
      </c>
      <c r="CF333"/>
      <c r="CG333">
        <v>39.104363999999997</v>
      </c>
      <c r="CH333">
        <v>17.56352</v>
      </c>
      <c r="CI333">
        <v>2.5224479999999998</v>
      </c>
      <c r="CJ333">
        <v>0</v>
      </c>
      <c r="CK333">
        <v>0</v>
      </c>
      <c r="CL333">
        <v>0</v>
      </c>
      <c r="CM333">
        <v>0</v>
      </c>
      <c r="CN333">
        <v>0</v>
      </c>
      <c r="CO333">
        <v>0</v>
      </c>
      <c r="CP333">
        <v>0</v>
      </c>
      <c r="CQ333">
        <v>39.104363999999997</v>
      </c>
      <c r="CR333">
        <v>14.555491999999999</v>
      </c>
      <c r="CS333">
        <v>3.0080279999999999</v>
      </c>
      <c r="CT333">
        <v>2.5224479999999998</v>
      </c>
      <c r="CU333">
        <v>0</v>
      </c>
      <c r="CV333">
        <v>0</v>
      </c>
      <c r="CW333">
        <v>0</v>
      </c>
      <c r="CX333">
        <v>0</v>
      </c>
      <c r="CY333">
        <v>0</v>
      </c>
      <c r="CZ333">
        <v>0</v>
      </c>
      <c r="DA333">
        <v>0</v>
      </c>
      <c r="DB333">
        <v>0</v>
      </c>
      <c r="DC333">
        <v>0</v>
      </c>
      <c r="DD333">
        <v>0</v>
      </c>
      <c r="DE333">
        <v>0</v>
      </c>
      <c r="DF333">
        <v>0</v>
      </c>
      <c r="DG333">
        <v>0</v>
      </c>
      <c r="DH333">
        <v>0</v>
      </c>
      <c r="DI333">
        <v>0</v>
      </c>
      <c r="DJ333">
        <v>0</v>
      </c>
      <c r="DK333">
        <v>0</v>
      </c>
      <c r="DL333">
        <v>2.5224479999999998</v>
      </c>
      <c r="DM333">
        <v>0</v>
      </c>
      <c r="DN333">
        <v>0</v>
      </c>
      <c r="DO333">
        <v>0</v>
      </c>
      <c r="DP333">
        <v>56.667884000000001</v>
      </c>
      <c r="DQ333">
        <v>0</v>
      </c>
      <c r="DR333">
        <v>0</v>
      </c>
      <c r="DS333">
        <v>0</v>
      </c>
      <c r="DT333">
        <v>0</v>
      </c>
      <c r="DU333">
        <v>0</v>
      </c>
      <c r="DV333">
        <v>0</v>
      </c>
      <c r="DW333">
        <v>0</v>
      </c>
      <c r="DX333">
        <v>0</v>
      </c>
      <c r="DY333">
        <v>0</v>
      </c>
      <c r="DZ333"/>
    </row>
    <row r="334">
      <c r="A334" t="s">
        <v>600</v>
      </c>
      <c r="B334">
        <v>2016</v>
      </c>
      <c r="C334" t="s">
        <v>608</v>
      </c>
      <c r="D334">
        <v>164</v>
      </c>
      <c r="E334" t="s">
        <v>62</v>
      </c>
      <c r="F334" t="s">
        <v>453</v>
      </c>
      <c r="G334" t="s">
        <v>198</v>
      </c>
      <c r="H334">
        <v>0</v>
      </c>
      <c r="I334">
        <v>0</v>
      </c>
      <c r="J334">
        <v>0.0104838881665175</v>
      </c>
      <c r="K334">
        <v>0</v>
      </c>
      <c r="L334">
        <v>0</v>
      </c>
      <c r="M334">
        <v>0</v>
      </c>
      <c r="N334">
        <v>0</v>
      </c>
      <c r="O334">
        <v>0</v>
      </c>
      <c r="P334">
        <v>0</v>
      </c>
      <c r="Q334">
        <v>0</v>
      </c>
      <c r="R334">
        <v>0</v>
      </c>
      <c r="S334">
        <v>0</v>
      </c>
      <c r="T334">
        <v>0</v>
      </c>
      <c r="U334">
        <v>0.014881621782313699</v>
      </c>
      <c r="V334">
        <v>0</v>
      </c>
      <c r="W334" t="s">
        <v>147</v>
      </c>
      <c r="X334" t="s">
        <v>375</v>
      </c>
      <c r="Y334" t="s">
        <v>149</v>
      </c>
      <c r="Z334" t="s">
        <v>430</v>
      </c>
      <c r="AA334" t="s">
        <v>150</v>
      </c>
      <c r="AB334" t="s">
        <v>151</v>
      </c>
      <c r="AC334" t="s">
        <v>432</v>
      </c>
      <c r="AD334" t="s">
        <v>488</v>
      </c>
      <c r="AE334" t="s">
        <v>433</v>
      </c>
      <c r="AF334" t="s">
        <v>152</v>
      </c>
      <c r="AG334" t="s">
        <v>153</v>
      </c>
      <c r="AH334" t="s">
        <v>435</v>
      </c>
      <c r="AI334" t="s">
        <v>489</v>
      </c>
      <c r="AJ334" t="s">
        <v>154</v>
      </c>
      <c r="AK334" t="s">
        <v>155</v>
      </c>
      <c r="AL334" t="s">
        <v>156</v>
      </c>
      <c r="AM334" t="s">
        <v>157</v>
      </c>
      <c r="AN334" t="s">
        <v>436</v>
      </c>
      <c r="AO334" t="s">
        <v>158</v>
      </c>
      <c r="AP334" t="s">
        <v>159</v>
      </c>
      <c r="AQ334" t="s">
        <v>160</v>
      </c>
      <c r="AR334" t="s">
        <v>437</v>
      </c>
      <c r="AS334" t="s">
        <v>161</v>
      </c>
      <c r="AT334" t="s">
        <v>162</v>
      </c>
      <c r="AU334" t="s">
        <v>163</v>
      </c>
      <c r="AV334" t="s">
        <v>164</v>
      </c>
      <c r="AW334" t="s">
        <v>438</v>
      </c>
      <c r="AX334" t="s">
        <v>165</v>
      </c>
      <c r="AY334" t="s">
        <v>166</v>
      </c>
      <c r="AZ334" t="s">
        <v>167</v>
      </c>
      <c r="BA334" t="s">
        <v>198</v>
      </c>
      <c r="BB334">
        <v>0</v>
      </c>
      <c r="BC334">
        <v>0</v>
      </c>
      <c r="BD334">
        <v>0</v>
      </c>
      <c r="BE334">
        <v>0</v>
      </c>
      <c r="BF334">
        <v>0</v>
      </c>
      <c r="BG334">
        <v>0</v>
      </c>
      <c r="BH334">
        <v>0</v>
      </c>
      <c r="BI334">
        <v>0</v>
      </c>
      <c r="BJ334">
        <v>0</v>
      </c>
      <c r="BK334">
        <v>0</v>
      </c>
      <c r="BL334">
        <v>0</v>
      </c>
      <c r="BM334">
        <v>0</v>
      </c>
      <c r="BN334">
        <v>0</v>
      </c>
      <c r="BO334">
        <v>0</v>
      </c>
      <c r="BP334">
        <v>0</v>
      </c>
      <c r="BQ334">
        <v>0</v>
      </c>
      <c r="BR334">
        <v>0</v>
      </c>
      <c r="BS334">
        <v>0</v>
      </c>
      <c r="BT334">
        <v>0</v>
      </c>
      <c r="BU334">
        <v>0</v>
      </c>
      <c r="BV334">
        <v>0</v>
      </c>
      <c r="BW334">
        <v>0</v>
      </c>
      <c r="BX334">
        <v>0</v>
      </c>
      <c r="BY334">
        <v>0</v>
      </c>
      <c r="BZ334">
        <v>0</v>
      </c>
      <c r="CA334">
        <v>0</v>
      </c>
      <c r="CB334">
        <v>0</v>
      </c>
      <c r="CC334">
        <v>0</v>
      </c>
      <c r="CD334">
        <v>0</v>
      </c>
      <c r="CE334">
        <v>0.044767608443081898</v>
      </c>
      <c r="CF334"/>
      <c r="CG334">
        <v>0</v>
      </c>
      <c r="CH334">
        <v>0</v>
      </c>
      <c r="CI334">
        <v>1.324919</v>
      </c>
      <c r="CJ334">
        <v>0</v>
      </c>
      <c r="CK334">
        <v>0</v>
      </c>
      <c r="CL334">
        <v>0</v>
      </c>
      <c r="CM334">
        <v>0</v>
      </c>
      <c r="CN334">
        <v>0</v>
      </c>
      <c r="CO334">
        <v>0</v>
      </c>
      <c r="CP334">
        <v>0</v>
      </c>
      <c r="CQ334">
        <v>0</v>
      </c>
      <c r="CR334">
        <v>0</v>
      </c>
      <c r="CS334">
        <v>0</v>
      </c>
      <c r="CT334">
        <v>1.324919</v>
      </c>
      <c r="CU334">
        <v>0</v>
      </c>
      <c r="CV334">
        <v>0</v>
      </c>
      <c r="CW334">
        <v>0</v>
      </c>
      <c r="CX334">
        <v>0</v>
      </c>
      <c r="CY334">
        <v>0</v>
      </c>
      <c r="CZ334">
        <v>0</v>
      </c>
      <c r="DA334">
        <v>0</v>
      </c>
      <c r="DB334">
        <v>0</v>
      </c>
      <c r="DC334">
        <v>0</v>
      </c>
      <c r="DD334">
        <v>0</v>
      </c>
      <c r="DE334">
        <v>0</v>
      </c>
      <c r="DF334">
        <v>0</v>
      </c>
      <c r="DG334">
        <v>0</v>
      </c>
      <c r="DH334">
        <v>0</v>
      </c>
      <c r="DI334">
        <v>0</v>
      </c>
      <c r="DJ334">
        <v>0</v>
      </c>
      <c r="DK334">
        <v>0</v>
      </c>
      <c r="DL334">
        <v>0</v>
      </c>
      <c r="DM334">
        <v>0</v>
      </c>
      <c r="DN334">
        <v>0</v>
      </c>
      <c r="DO334">
        <v>0</v>
      </c>
      <c r="DP334">
        <v>0</v>
      </c>
      <c r="DQ334">
        <v>0</v>
      </c>
      <c r="DR334">
        <v>0</v>
      </c>
      <c r="DS334">
        <v>0</v>
      </c>
      <c r="DT334">
        <v>0</v>
      </c>
      <c r="DU334">
        <v>0</v>
      </c>
      <c r="DV334">
        <v>0</v>
      </c>
      <c r="DW334">
        <v>0</v>
      </c>
      <c r="DX334">
        <v>0</v>
      </c>
      <c r="DY334">
        <v>1.324919</v>
      </c>
      <c r="DZ334"/>
    </row>
    <row r="335">
      <c r="A335" t="s">
        <v>600</v>
      </c>
      <c r="B335">
        <v>2016</v>
      </c>
      <c r="C335" t="s">
        <v>608</v>
      </c>
      <c r="D335">
        <v>165</v>
      </c>
      <c r="E335" t="s">
        <v>62</v>
      </c>
      <c r="F335" t="s">
        <v>46</v>
      </c>
      <c r="G335" t="s">
        <v>198</v>
      </c>
      <c r="H335">
        <v>0.44594513926828488</v>
      </c>
      <c r="I335">
        <v>0.5362423658558455</v>
      </c>
      <c r="J335">
        <v>0.41120971222372182</v>
      </c>
      <c r="K335">
        <v>0.071469561910770293</v>
      </c>
      <c r="L335">
        <v>0</v>
      </c>
      <c r="M335">
        <v>0.119114688325008</v>
      </c>
      <c r="N335">
        <v>0</v>
      </c>
      <c r="O335">
        <v>0</v>
      </c>
      <c r="P335">
        <v>0</v>
      </c>
      <c r="Q335">
        <v>0</v>
      </c>
      <c r="R335">
        <v>0.58891575706940857</v>
      </c>
      <c r="S335">
        <v>0.44969121392387501</v>
      </c>
      <c r="T335">
        <v>0.62151453745539942</v>
      </c>
      <c r="U335">
        <v>0.26775527613046979</v>
      </c>
      <c r="V335">
        <v>0.1015036473071871</v>
      </c>
      <c r="W335" t="s">
        <v>147</v>
      </c>
      <c r="X335" t="s">
        <v>375</v>
      </c>
      <c r="Y335" t="s">
        <v>149</v>
      </c>
      <c r="Z335" t="s">
        <v>430</v>
      </c>
      <c r="AA335" t="s">
        <v>150</v>
      </c>
      <c r="AB335" t="s">
        <v>151</v>
      </c>
      <c r="AC335" t="s">
        <v>432</v>
      </c>
      <c r="AD335" t="s">
        <v>488</v>
      </c>
      <c r="AE335" t="s">
        <v>433</v>
      </c>
      <c r="AF335" t="s">
        <v>152</v>
      </c>
      <c r="AG335" t="s">
        <v>153</v>
      </c>
      <c r="AH335" t="s">
        <v>435</v>
      </c>
      <c r="AI335" t="s">
        <v>489</v>
      </c>
      <c r="AJ335" t="s">
        <v>154</v>
      </c>
      <c r="AK335" t="s">
        <v>155</v>
      </c>
      <c r="AL335" t="s">
        <v>156</v>
      </c>
      <c r="AM335" t="s">
        <v>157</v>
      </c>
      <c r="AN335" t="s">
        <v>436</v>
      </c>
      <c r="AO335" t="s">
        <v>158</v>
      </c>
      <c r="AP335" t="s">
        <v>159</v>
      </c>
      <c r="AQ335" t="s">
        <v>160</v>
      </c>
      <c r="AR335" t="s">
        <v>437</v>
      </c>
      <c r="AS335" t="s">
        <v>161</v>
      </c>
      <c r="AT335" t="s">
        <v>162</v>
      </c>
      <c r="AU335" t="s">
        <v>163</v>
      </c>
      <c r="AV335" t="s">
        <v>164</v>
      </c>
      <c r="AW335" t="s">
        <v>438</v>
      </c>
      <c r="AX335" t="s">
        <v>165</v>
      </c>
      <c r="AY335" t="s">
        <v>166</v>
      </c>
      <c r="AZ335" t="s">
        <v>167</v>
      </c>
      <c r="BA335" t="s">
        <v>198</v>
      </c>
      <c r="BB335">
        <v>1.995377450890006</v>
      </c>
      <c r="BC335">
        <v>0</v>
      </c>
      <c r="BD335">
        <v>0</v>
      </c>
      <c r="BE335">
        <v>0</v>
      </c>
      <c r="BF335">
        <v>0</v>
      </c>
      <c r="BG335">
        <v>0</v>
      </c>
      <c r="BH335">
        <v>0</v>
      </c>
      <c r="BI335">
        <v>0.4691452598525242</v>
      </c>
      <c r="BJ335">
        <v>0</v>
      </c>
      <c r="BK335">
        <v>0</v>
      </c>
      <c r="BL335">
        <v>0</v>
      </c>
      <c r="BM335">
        <v>0</v>
      </c>
      <c r="BN335">
        <v>0</v>
      </c>
      <c r="BO335">
        <v>2.2496240238141292</v>
      </c>
      <c r="BP335">
        <v>0.14323499251179209</v>
      </c>
      <c r="BQ335">
        <v>0.31397452050821661</v>
      </c>
      <c r="BR335">
        <v>0.39058311781550048</v>
      </c>
      <c r="BS335">
        <v>0</v>
      </c>
      <c r="BT335">
        <v>0.19200938747933971</v>
      </c>
      <c r="BU335">
        <v>0</v>
      </c>
      <c r="BV335">
        <v>0.14033615241258171</v>
      </c>
      <c r="BW335">
        <v>0</v>
      </c>
      <c r="BX335">
        <v>0</v>
      </c>
      <c r="BY335">
        <v>0.67294292447650939</v>
      </c>
      <c r="BZ335">
        <v>0.18643589997835169</v>
      </c>
      <c r="CA335">
        <v>0.86245074972538904</v>
      </c>
      <c r="CB335">
        <v>0</v>
      </c>
      <c r="CC335">
        <v>0</v>
      </c>
      <c r="CD335">
        <v>0.28599900698770681</v>
      </c>
      <c r="CE335">
        <v>0.89699106760180569</v>
      </c>
      <c r="CF335"/>
      <c r="CG335">
        <v>56.336909999999989</v>
      </c>
      <c r="CH335">
        <v>67.756805999999997</v>
      </c>
      <c r="CI335">
        <v>51.96731900000001</v>
      </c>
      <c r="CJ335">
        <v>9.0308299999999999</v>
      </c>
      <c r="CK335">
        <v>0</v>
      </c>
      <c r="CL335">
        <v>4.4553979999999997</v>
      </c>
      <c r="CM335">
        <v>0</v>
      </c>
      <c r="CN335">
        <v>0</v>
      </c>
      <c r="CO335">
        <v>0</v>
      </c>
      <c r="CP335">
        <v>0</v>
      </c>
      <c r="CQ335">
        <v>52.409916000000003</v>
      </c>
      <c r="CR335">
        <v>40.003860000000003</v>
      </c>
      <c r="CS335">
        <v>55.353461000000003</v>
      </c>
      <c r="CT335">
        <v>23.8384</v>
      </c>
      <c r="CU335">
        <v>9.0308299999999999</v>
      </c>
      <c r="CV335">
        <v>43.283392999999997</v>
      </c>
      <c r="CW335">
        <v>0</v>
      </c>
      <c r="CX335">
        <v>0</v>
      </c>
      <c r="CY335">
        <v>0</v>
      </c>
      <c r="CZ335">
        <v>0</v>
      </c>
      <c r="DA335">
        <v>0</v>
      </c>
      <c r="DB335">
        <v>0</v>
      </c>
      <c r="DC335">
        <v>1.3398829999999999</v>
      </c>
      <c r="DD335">
        <v>0</v>
      </c>
      <c r="DE335">
        <v>0</v>
      </c>
      <c r="DF335">
        <v>0</v>
      </c>
      <c r="DG335">
        <v>0</v>
      </c>
      <c r="DH335">
        <v>0</v>
      </c>
      <c r="DI335">
        <v>30.983578000000001</v>
      </c>
      <c r="DJ335">
        <v>2.8830119999999999</v>
      </c>
      <c r="DK335">
        <v>8.2485649999999993</v>
      </c>
      <c r="DL335">
        <v>14.928025</v>
      </c>
      <c r="DM335">
        <v>0</v>
      </c>
      <c r="DN335">
        <v>5.9854289999999999</v>
      </c>
      <c r="DO335">
        <v>0</v>
      </c>
      <c r="DP335">
        <v>6.0160559999999998</v>
      </c>
      <c r="DQ335">
        <v>0</v>
      </c>
      <c r="DR335">
        <v>0</v>
      </c>
      <c r="DS335">
        <v>9.6721199999999996</v>
      </c>
      <c r="DT335">
        <v>3.32775</v>
      </c>
      <c r="DU335">
        <v>21.155151</v>
      </c>
      <c r="DV335">
        <v>0</v>
      </c>
      <c r="DW335">
        <v>0</v>
      </c>
      <c r="DX335">
        <v>10.722019</v>
      </c>
      <c r="DY335">
        <v>26.546883999999999</v>
      </c>
      <c r="DZ335"/>
    </row>
    <row r="336">
      <c r="A336" t="s">
        <v>600</v>
      </c>
      <c r="B336">
        <v>2016</v>
      </c>
      <c r="C336" t="s">
        <v>608</v>
      </c>
      <c r="D336">
        <v>222</v>
      </c>
      <c r="E336" t="s">
        <v>36</v>
      </c>
      <c r="F336" t="s">
        <v>15</v>
      </c>
      <c r="G336" t="s">
        <v>633</v>
      </c>
      <c r="H336">
        <v>22.614441044119229</v>
      </c>
      <c r="I336">
        <v>36.065828153754957</v>
      </c>
      <c r="J336">
        <v>51.492434934486511</v>
      </c>
      <c r="K336">
        <v>50.432105542476272</v>
      </c>
      <c r="L336">
        <v>76.786113878599608</v>
      </c>
      <c r="M336">
        <v>35.694345612950698</v>
      </c>
      <c r="N336">
        <v>55.98420723395742</v>
      </c>
      <c r="O336">
        <v>57.94862367908781</v>
      </c>
      <c r="P336">
        <v>77.67643556765853</v>
      </c>
      <c r="Q336">
        <v>82.797653630684593</v>
      </c>
      <c r="R336">
        <v>20.7890985030587</v>
      </c>
      <c r="S336">
        <v>32.642672267099847</v>
      </c>
      <c r="T336">
        <v>37.033472845984249</v>
      </c>
      <c r="U336">
        <v>59.145779327034951</v>
      </c>
      <c r="V336">
        <v>62.533195877498407</v>
      </c>
      <c r="W336" t="s">
        <v>147</v>
      </c>
      <c r="X336" t="s">
        <v>375</v>
      </c>
      <c r="Y336" t="s">
        <v>149</v>
      </c>
      <c r="Z336" t="s">
        <v>430</v>
      </c>
      <c r="AA336" t="s">
        <v>150</v>
      </c>
      <c r="AB336" t="s">
        <v>151</v>
      </c>
      <c r="AC336" t="s">
        <v>432</v>
      </c>
      <c r="AD336" t="s">
        <v>488</v>
      </c>
      <c r="AE336" t="s">
        <v>433</v>
      </c>
      <c r="AF336" t="s">
        <v>152</v>
      </c>
      <c r="AG336" t="s">
        <v>153</v>
      </c>
      <c r="AH336" t="s">
        <v>435</v>
      </c>
      <c r="AI336" t="s">
        <v>489</v>
      </c>
      <c r="AJ336" t="s">
        <v>154</v>
      </c>
      <c r="AK336" t="s">
        <v>155</v>
      </c>
      <c r="AL336" t="s">
        <v>156</v>
      </c>
      <c r="AM336" t="s">
        <v>157</v>
      </c>
      <c r="AN336" t="s">
        <v>436</v>
      </c>
      <c r="AO336" t="s">
        <v>158</v>
      </c>
      <c r="AP336" t="s">
        <v>159</v>
      </c>
      <c r="AQ336" t="s">
        <v>160</v>
      </c>
      <c r="AR336" t="s">
        <v>437</v>
      </c>
      <c r="AS336" t="s">
        <v>161</v>
      </c>
      <c r="AT336" t="s">
        <v>162</v>
      </c>
      <c r="AU336" t="s">
        <v>163</v>
      </c>
      <c r="AV336" t="s">
        <v>164</v>
      </c>
      <c r="AW336" t="s">
        <v>438</v>
      </c>
      <c r="AX336" t="s">
        <v>165</v>
      </c>
      <c r="AY336" t="s">
        <v>166</v>
      </c>
      <c r="AZ336" t="s">
        <v>167</v>
      </c>
      <c r="BA336" t="s">
        <v>198</v>
      </c>
      <c r="BB336">
        <v>44.185084273284012</v>
      </c>
      <c r="BC336">
        <v>81.498457451682796</v>
      </c>
      <c r="BD336">
        <v>12.545901327370229</v>
      </c>
      <c r="BE336">
        <v>20.127735665753971</v>
      </c>
      <c r="BF336">
        <v>52.081075055549377</v>
      </c>
      <c r="BG336">
        <v>91.705126186454862</v>
      </c>
      <c r="BH336">
        <v>29.282801709804801</v>
      </c>
      <c r="BI336">
        <v>28.391063097345999</v>
      </c>
      <c r="BJ336">
        <v>75.452240876971814</v>
      </c>
      <c r="BK336">
        <v>61.745513629929377</v>
      </c>
      <c r="BL336">
        <v>64.213139307871955</v>
      </c>
      <c r="BM336">
        <v>27.842687648167729</v>
      </c>
      <c r="BN336">
        <v>25.62838663478388</v>
      </c>
      <c r="BO336">
        <v>63.138845110326983</v>
      </c>
      <c r="BP336">
        <v>47.878489312529233</v>
      </c>
      <c r="BQ336">
        <v>71.136976294005891</v>
      </c>
      <c r="BR336">
        <v>60.95208340425642</v>
      </c>
      <c r="BS336">
        <v>51.249457843630573</v>
      </c>
      <c r="BT336">
        <v>53.484430561498542</v>
      </c>
      <c r="BU336">
        <v>24.731434145572329</v>
      </c>
      <c r="BV336">
        <v>42.597904285377247</v>
      </c>
      <c r="BW336">
        <v>68.484230641561865</v>
      </c>
      <c r="BX336">
        <v>47.121051232311991</v>
      </c>
      <c r="BY336">
        <v>84.742074739348013</v>
      </c>
      <c r="BZ336">
        <v>47.850488489729273</v>
      </c>
      <c r="CA336">
        <v>42.439996249502151</v>
      </c>
      <c r="CB336">
        <v>28.815526705033591</v>
      </c>
      <c r="CC336">
        <v>52.319700391119333</v>
      </c>
      <c r="CD336">
        <v>40.329896166762133</v>
      </c>
      <c r="CE336">
        <v>87.772283548243763</v>
      </c>
      <c r="CF336"/>
      <c r="CG336">
        <v>116.33808000000001</v>
      </c>
      <c r="CH336">
        <v>171.02267900000001</v>
      </c>
      <c r="CI336">
        <v>227.02501799999999</v>
      </c>
      <c r="CJ336">
        <v>358.82582900000023</v>
      </c>
      <c r="CK336">
        <v>2156.9162450000022</v>
      </c>
      <c r="CL336">
        <v>48.352955999999992</v>
      </c>
      <c r="CM336">
        <v>93.745183000000011</v>
      </c>
      <c r="CN336">
        <v>185.389206</v>
      </c>
      <c r="CO336">
        <v>525.5813999999998</v>
      </c>
      <c r="CP336">
        <v>1113.7037340000011</v>
      </c>
      <c r="CQ336">
        <v>83.236016000000006</v>
      </c>
      <c r="CR336">
        <v>101.70509699999999</v>
      </c>
      <c r="CS336">
        <v>140.65593899999999</v>
      </c>
      <c r="CT336">
        <v>159.696687</v>
      </c>
      <c r="CU336">
        <v>578.06163300000003</v>
      </c>
      <c r="CV336">
        <v>139.88326699999999</v>
      </c>
      <c r="CW336">
        <v>752.28544000000022</v>
      </c>
      <c r="CX336">
        <v>8.5550320000000006</v>
      </c>
      <c r="CY336">
        <v>21.919093</v>
      </c>
      <c r="CZ336">
        <v>52.138950000000008</v>
      </c>
      <c r="DA336">
        <v>177.55903799999999</v>
      </c>
      <c r="DB336">
        <v>55.644361999999987</v>
      </c>
      <c r="DC336">
        <v>28.942226000000002</v>
      </c>
      <c r="DD336">
        <v>13.123135</v>
      </c>
      <c r="DE336">
        <v>74.573243999999988</v>
      </c>
      <c r="DF336">
        <v>122.787695</v>
      </c>
      <c r="DG336">
        <v>36.191678999999993</v>
      </c>
      <c r="DH336">
        <v>15.67902</v>
      </c>
      <c r="DI336">
        <v>46.938167999999997</v>
      </c>
      <c r="DJ336">
        <v>51.321308000000002</v>
      </c>
      <c r="DK336">
        <v>53.818893000000003</v>
      </c>
      <c r="DL336">
        <v>268.57335999999992</v>
      </c>
      <c r="DM336">
        <v>241.38718600000001</v>
      </c>
      <c r="DN336">
        <v>74.861879000000002</v>
      </c>
      <c r="DO336">
        <v>23.142257000000001</v>
      </c>
      <c r="DP336">
        <v>89.078197999999986</v>
      </c>
      <c r="DQ336">
        <v>54.805502999999987</v>
      </c>
      <c r="DR336">
        <v>35.263855</v>
      </c>
      <c r="DS336">
        <v>101.432159</v>
      </c>
      <c r="DT336">
        <v>43.867491999999991</v>
      </c>
      <c r="DU336">
        <v>76.461037999999988</v>
      </c>
      <c r="DV336">
        <v>52.250883999999992</v>
      </c>
      <c r="DW336">
        <v>18.765649</v>
      </c>
      <c r="DX336">
        <v>101.110626</v>
      </c>
      <c r="DY336">
        <v>197.76721499999999</v>
      </c>
      <c r="DZ336"/>
    </row>
    <row r="337">
      <c r="A337" t="s">
        <v>600</v>
      </c>
      <c r="B337">
        <v>2016</v>
      </c>
      <c r="C337" t="s">
        <v>608</v>
      </c>
      <c r="D337">
        <v>223</v>
      </c>
      <c r="E337" t="s">
        <v>36</v>
      </c>
      <c r="F337" t="s">
        <v>16</v>
      </c>
      <c r="G337" t="s">
        <v>634</v>
      </c>
      <c r="H337">
        <v>54.885607413076777</v>
      </c>
      <c r="I337">
        <v>41.480127583768997</v>
      </c>
      <c r="J337">
        <v>31.226983349682829</v>
      </c>
      <c r="K337">
        <v>35.668843738284963</v>
      </c>
      <c r="L337">
        <v>14.239752933686621</v>
      </c>
      <c r="M337">
        <v>44.872042503283609</v>
      </c>
      <c r="N337">
        <v>29.340158234941988</v>
      </c>
      <c r="O337">
        <v>30.235093182293621</v>
      </c>
      <c r="P337">
        <v>14.71958651000457</v>
      </c>
      <c r="Q337">
        <v>11.170168722921799</v>
      </c>
      <c r="R337">
        <v>57.367335205563727</v>
      </c>
      <c r="S337">
        <v>44.393178966140553</v>
      </c>
      <c r="T337">
        <v>41.644929455602451</v>
      </c>
      <c r="U337">
        <v>24.705138633377789</v>
      </c>
      <c r="V337">
        <v>23.921921260296301</v>
      </c>
      <c r="W337" t="s">
        <v>147</v>
      </c>
      <c r="X337" t="s">
        <v>375</v>
      </c>
      <c r="Y337" t="s">
        <v>149</v>
      </c>
      <c r="Z337" t="s">
        <v>430</v>
      </c>
      <c r="AA337" t="s">
        <v>150</v>
      </c>
      <c r="AB337" t="s">
        <v>151</v>
      </c>
      <c r="AC337" t="s">
        <v>432</v>
      </c>
      <c r="AD337" t="s">
        <v>488</v>
      </c>
      <c r="AE337" t="s">
        <v>433</v>
      </c>
      <c r="AF337" t="s">
        <v>152</v>
      </c>
      <c r="AG337" t="s">
        <v>153</v>
      </c>
      <c r="AH337" t="s">
        <v>435</v>
      </c>
      <c r="AI337" t="s">
        <v>489</v>
      </c>
      <c r="AJ337" t="s">
        <v>154</v>
      </c>
      <c r="AK337" t="s">
        <v>155</v>
      </c>
      <c r="AL337" t="s">
        <v>156</v>
      </c>
      <c r="AM337" t="s">
        <v>157</v>
      </c>
      <c r="AN337" t="s">
        <v>436</v>
      </c>
      <c r="AO337" t="s">
        <v>158</v>
      </c>
      <c r="AP337" t="s">
        <v>159</v>
      </c>
      <c r="AQ337" t="s">
        <v>160</v>
      </c>
      <c r="AR337" t="s">
        <v>437</v>
      </c>
      <c r="AS337" t="s">
        <v>161</v>
      </c>
      <c r="AT337" t="s">
        <v>162</v>
      </c>
      <c r="AU337" t="s">
        <v>163</v>
      </c>
      <c r="AV337" t="s">
        <v>164</v>
      </c>
      <c r="AW337" t="s">
        <v>438</v>
      </c>
      <c r="AX337" t="s">
        <v>165</v>
      </c>
      <c r="AY337" t="s">
        <v>166</v>
      </c>
      <c r="AZ337" t="s">
        <v>167</v>
      </c>
      <c r="BA337" t="s">
        <v>198</v>
      </c>
      <c r="BB337">
        <v>28.48968836238199</v>
      </c>
      <c r="BC337">
        <v>10.428573826422991</v>
      </c>
      <c r="BD337">
        <v>73.601224920714685</v>
      </c>
      <c r="BE337">
        <v>73.030890192905161</v>
      </c>
      <c r="BF337">
        <v>31.457313151485121</v>
      </c>
      <c r="BG337">
        <v>5.3290705181999998e-14</v>
      </c>
      <c r="BH337">
        <v>3.513248692154832</v>
      </c>
      <c r="BI337">
        <v>31.123484900443419</v>
      </c>
      <c r="BJ337">
        <v>23.22325708446116</v>
      </c>
      <c r="BK337">
        <v>20.79590921061174</v>
      </c>
      <c r="BL337">
        <v>15.567763534314009</v>
      </c>
      <c r="BM337">
        <v>13.323694294393061</v>
      </c>
      <c r="BN337">
        <v>24.87087009430628</v>
      </c>
      <c r="BO337">
        <v>11.54335321722697</v>
      </c>
      <c r="BP337">
        <v>20.284622136370619</v>
      </c>
      <c r="BQ337">
        <v>26.70581695497566</v>
      </c>
      <c r="BR337">
        <v>23.148491700999429</v>
      </c>
      <c r="BS337">
        <v>21.791483170114208</v>
      </c>
      <c r="BT337">
        <v>10.82930940974752</v>
      </c>
      <c r="BU337">
        <v>33.274476669788662</v>
      </c>
      <c r="BV337">
        <v>43.498114530857009</v>
      </c>
      <c r="BW337">
        <v>5.7771657098037572</v>
      </c>
      <c r="BX337">
        <v>12.26021194352511</v>
      </c>
      <c r="BY337">
        <v>13.984762196121119</v>
      </c>
      <c r="BZ337">
        <v>44.820820909875032</v>
      </c>
      <c r="CA337">
        <v>45.382827565437132</v>
      </c>
      <c r="CB337">
        <v>55.154054183717548</v>
      </c>
      <c r="CC337">
        <v>13.925790247556231</v>
      </c>
      <c r="CD337">
        <v>52.596788953412279</v>
      </c>
      <c r="CE337">
        <v>4.56859549465256</v>
      </c>
      <c r="CF337"/>
      <c r="CG337">
        <v>9664.2109989999881</v>
      </c>
      <c r="CH337">
        <v>9610.0922970000192</v>
      </c>
      <c r="CI337">
        <v>10207.521430000001</v>
      </c>
      <c r="CJ337">
        <v>10520.813209</v>
      </c>
      <c r="CK337">
        <v>9316.4150510000036</v>
      </c>
      <c r="CL337">
        <v>2965.174003000001</v>
      </c>
      <c r="CM337">
        <v>3083.906416000003</v>
      </c>
      <c r="CN337">
        <v>3107.7870659999999</v>
      </c>
      <c r="CO337">
        <v>2926.1633460000012</v>
      </c>
      <c r="CP337">
        <v>2375.6350590000002</v>
      </c>
      <c r="CQ337">
        <v>6861.9778490000026</v>
      </c>
      <c r="CR337">
        <v>6736.9043689999899</v>
      </c>
      <c r="CS337">
        <v>6858.3648260000036</v>
      </c>
      <c r="CT337">
        <v>7291.9385599999987</v>
      </c>
      <c r="CU337">
        <v>7111.2014919999947</v>
      </c>
      <c r="CV337">
        <v>1436.5657119999989</v>
      </c>
      <c r="CW337">
        <v>4192.531818999998</v>
      </c>
      <c r="CX337">
        <v>2598.4107180000028</v>
      </c>
      <c r="CY337">
        <v>2403.0011650000001</v>
      </c>
      <c r="CZ337">
        <v>983.88375299999939</v>
      </c>
      <c r="DA337">
        <v>2744.9498539999981</v>
      </c>
      <c r="DB337">
        <v>44.025389000000018</v>
      </c>
      <c r="DC337">
        <v>141.031848</v>
      </c>
      <c r="DD337">
        <v>633.32703199999969</v>
      </c>
      <c r="DE337">
        <v>2187.2752930000001</v>
      </c>
      <c r="DF337">
        <v>1241.240199000001</v>
      </c>
      <c r="DG337">
        <v>80.785938000000016</v>
      </c>
      <c r="DH337">
        <v>70.222674000000012</v>
      </c>
      <c r="DI337">
        <v>972.4664770000004</v>
      </c>
      <c r="DJ337">
        <v>1315.4663579999999</v>
      </c>
      <c r="DK337">
        <v>2516.6528720000028</v>
      </c>
      <c r="DL337">
        <v>2942.8133599999969</v>
      </c>
      <c r="DM337">
        <v>312.36745300000001</v>
      </c>
      <c r="DN337">
        <v>1929.9636630000009</v>
      </c>
      <c r="DO337">
        <v>1112.2004770000001</v>
      </c>
      <c r="DP337">
        <v>3601.763126000003</v>
      </c>
      <c r="DQ337">
        <v>632.09921700000018</v>
      </c>
      <c r="DR337">
        <v>797.09814199999983</v>
      </c>
      <c r="DS337">
        <v>1317.555662</v>
      </c>
      <c r="DT337">
        <v>1605.929067</v>
      </c>
      <c r="DU337">
        <v>2077.7548400000001</v>
      </c>
      <c r="DV337">
        <v>2181.623962000001</v>
      </c>
      <c r="DW337">
        <v>1328.257623999998</v>
      </c>
      <c r="DX337">
        <v>3382.683580000004</v>
      </c>
      <c r="DY337">
        <v>2535.1057120000009</v>
      </c>
      <c r="DZ337"/>
    </row>
    <row r="338">
      <c r="A338" t="s">
        <v>600</v>
      </c>
      <c r="B338">
        <v>2016</v>
      </c>
      <c r="C338" t="s">
        <v>608</v>
      </c>
      <c r="D338">
        <v>224</v>
      </c>
      <c r="E338" t="s">
        <v>36</v>
      </c>
      <c r="F338" t="s">
        <v>20</v>
      </c>
      <c r="G338" t="s">
        <v>635</v>
      </c>
      <c r="H338">
        <v>22.499951542803991</v>
      </c>
      <c r="I338">
        <v>22.454044262476039</v>
      </c>
      <c r="J338">
        <v>17.28058171583066</v>
      </c>
      <c r="K338">
        <v>13.899050719238771</v>
      </c>
      <c r="L338">
        <v>8.9741331877137718</v>
      </c>
      <c r="M338">
        <v>19.433611883765689</v>
      </c>
      <c r="N338">
        <v>14.67563453110059</v>
      </c>
      <c r="O338">
        <v>11.816283138618569</v>
      </c>
      <c r="P338">
        <v>7.6039779223369006</v>
      </c>
      <c r="Q338">
        <v>6.0321776463936114</v>
      </c>
      <c r="R338">
        <v>21.843566291377559</v>
      </c>
      <c r="S338">
        <v>22.964148766759589</v>
      </c>
      <c r="T338">
        <v>21.321597698413299</v>
      </c>
      <c r="U338">
        <v>16.14908203958726</v>
      </c>
      <c r="V338">
        <v>13.54488286220529</v>
      </c>
      <c r="W338" t="s">
        <v>147</v>
      </c>
      <c r="X338" t="s">
        <v>375</v>
      </c>
      <c r="Y338" t="s">
        <v>149</v>
      </c>
      <c r="Z338" t="s">
        <v>430</v>
      </c>
      <c r="AA338" t="s">
        <v>150</v>
      </c>
      <c r="AB338" t="s">
        <v>151</v>
      </c>
      <c r="AC338" t="s">
        <v>432</v>
      </c>
      <c r="AD338" t="s">
        <v>488</v>
      </c>
      <c r="AE338" t="s">
        <v>433</v>
      </c>
      <c r="AF338" t="s">
        <v>152</v>
      </c>
      <c r="AG338" t="s">
        <v>153</v>
      </c>
      <c r="AH338" t="s">
        <v>435</v>
      </c>
      <c r="AI338" t="s">
        <v>489</v>
      </c>
      <c r="AJ338" t="s">
        <v>154</v>
      </c>
      <c r="AK338" t="s">
        <v>155</v>
      </c>
      <c r="AL338" t="s">
        <v>156</v>
      </c>
      <c r="AM338" t="s">
        <v>157</v>
      </c>
      <c r="AN338" t="s">
        <v>436</v>
      </c>
      <c r="AO338" t="s">
        <v>158</v>
      </c>
      <c r="AP338" t="s">
        <v>159</v>
      </c>
      <c r="AQ338" t="s">
        <v>160</v>
      </c>
      <c r="AR338" t="s">
        <v>437</v>
      </c>
      <c r="AS338" t="s">
        <v>161</v>
      </c>
      <c r="AT338" t="s">
        <v>162</v>
      </c>
      <c r="AU338" t="s">
        <v>163</v>
      </c>
      <c r="AV338" t="s">
        <v>164</v>
      </c>
      <c r="AW338" t="s">
        <v>438</v>
      </c>
      <c r="AX338" t="s">
        <v>165</v>
      </c>
      <c r="AY338" t="s">
        <v>166</v>
      </c>
      <c r="AZ338" t="s">
        <v>167</v>
      </c>
      <c r="BA338" t="s">
        <v>198</v>
      </c>
      <c r="BB338">
        <v>27.325227364334001</v>
      </c>
      <c r="BC338">
        <v>8.0729687218942168</v>
      </c>
      <c r="BD338">
        <v>13.85287375191508</v>
      </c>
      <c r="BE338">
        <v>6.8413741413408644</v>
      </c>
      <c r="BF338">
        <v>16.46161179296551</v>
      </c>
      <c r="BG338">
        <v>8.2948738135450846</v>
      </c>
      <c r="BH338">
        <v>67.203949598040367</v>
      </c>
      <c r="BI338">
        <v>40.485452002210579</v>
      </c>
      <c r="BJ338">
        <v>1.324502038567031</v>
      </c>
      <c r="BK338">
        <v>17.458577159458869</v>
      </c>
      <c r="BL338">
        <v>20.21909715781403</v>
      </c>
      <c r="BM338">
        <v>58.833618057439217</v>
      </c>
      <c r="BN338">
        <v>49.500743270909837</v>
      </c>
      <c r="BO338">
        <v>25.317801672446048</v>
      </c>
      <c r="BP338">
        <v>31.836888551100149</v>
      </c>
      <c r="BQ338">
        <v>2.1572067510184492</v>
      </c>
      <c r="BR338">
        <v>15.899424894744151</v>
      </c>
      <c r="BS338">
        <v>26.959058986255229</v>
      </c>
      <c r="BT338">
        <v>35.686260028753942</v>
      </c>
      <c r="BU338">
        <v>41.994089184639002</v>
      </c>
      <c r="BV338">
        <v>13.90398118376574</v>
      </c>
      <c r="BW338">
        <v>25.738603648634381</v>
      </c>
      <c r="BX338">
        <v>40.618736824162887</v>
      </c>
      <c r="BY338">
        <v>1.2731630645308649</v>
      </c>
      <c r="BZ338">
        <v>7.3286906003957064</v>
      </c>
      <c r="CA338">
        <v>12.17717618506072</v>
      </c>
      <c r="CB338">
        <v>16.030419111248861</v>
      </c>
      <c r="CC338">
        <v>33.754509361324438</v>
      </c>
      <c r="CD338">
        <v>7.0733148798255874</v>
      </c>
      <c r="CE338">
        <v>7.6591209571036769</v>
      </c>
      <c r="CF338"/>
      <c r="CG338">
        <v>2839.506358000001</v>
      </c>
      <c r="CH338">
        <v>2832.199132999996</v>
      </c>
      <c r="CI338">
        <v>2179.839223999998</v>
      </c>
      <c r="CJ338">
        <v>1756.271632999998</v>
      </c>
      <c r="CK338">
        <v>1131.1422429999991</v>
      </c>
      <c r="CL338">
        <v>726.90007200000014</v>
      </c>
      <c r="CM338">
        <v>546.55025299999977</v>
      </c>
      <c r="CN338">
        <v>441.27311300000008</v>
      </c>
      <c r="CO338">
        <v>284.07057200000008</v>
      </c>
      <c r="CP338">
        <v>223.99488400000001</v>
      </c>
      <c r="CQ338">
        <v>1941.0844669999999</v>
      </c>
      <c r="CR338">
        <v>2038.568311</v>
      </c>
      <c r="CS338">
        <v>1896.7124479999979</v>
      </c>
      <c r="CT338">
        <v>1435.1312049999999</v>
      </c>
      <c r="CU338">
        <v>1204.673265999998</v>
      </c>
      <c r="CV338">
        <v>592.73424900000009</v>
      </c>
      <c r="CW338">
        <v>434.25045399999999</v>
      </c>
      <c r="CX338">
        <v>419.21267699999993</v>
      </c>
      <c r="CY338">
        <v>178.08105900000001</v>
      </c>
      <c r="CZ338">
        <v>204.15289200000009</v>
      </c>
      <c r="DA338">
        <v>264.34555499999999</v>
      </c>
      <c r="DB338">
        <v>204.23803600000011</v>
      </c>
      <c r="DC338">
        <v>115.626808</v>
      </c>
      <c r="DD338">
        <v>8.6771750000000001</v>
      </c>
      <c r="DE338">
        <v>478.41018300000002</v>
      </c>
      <c r="DF338">
        <v>345.68940099999998</v>
      </c>
      <c r="DG338">
        <v>167.1805029999999</v>
      </c>
      <c r="DH338">
        <v>84.20317399999999</v>
      </c>
      <c r="DI338">
        <v>345.58549699999998</v>
      </c>
      <c r="DJ338">
        <v>638.38439399999982</v>
      </c>
      <c r="DK338">
        <v>56.672942999999997</v>
      </c>
      <c r="DL338">
        <v>607.120723</v>
      </c>
      <c r="DM338">
        <v>204.38816600000001</v>
      </c>
      <c r="DN338">
        <v>1112.4329829999999</v>
      </c>
      <c r="DO338">
        <v>821.94526999999994</v>
      </c>
      <c r="DP338">
        <v>596.04833099999996</v>
      </c>
      <c r="DQ338">
        <v>238.0775099999999</v>
      </c>
      <c r="DR338">
        <v>569.36297900000056</v>
      </c>
      <c r="DS338">
        <v>18.299005000000001</v>
      </c>
      <c r="DT338">
        <v>130.470246</v>
      </c>
      <c r="DU338">
        <v>298.69531799999999</v>
      </c>
      <c r="DV338">
        <v>426.46336500000001</v>
      </c>
      <c r="DW338">
        <v>686.35780699999953</v>
      </c>
      <c r="DX338">
        <v>265.17650300000003</v>
      </c>
      <c r="DY338">
        <v>226.67538500000001</v>
      </c>
      <c r="DZ338"/>
    </row>
    <row r="339">
      <c r="A339" t="s">
        <v>600</v>
      </c>
      <c r="B339">
        <v>2016</v>
      </c>
      <c r="C339" t="s">
        <v>608</v>
      </c>
      <c r="D339">
        <v>225</v>
      </c>
      <c r="E339" t="s">
        <v>493</v>
      </c>
      <c r="F339" t="s">
        <v>494</v>
      </c>
      <c r="G339" t="s">
        <v>198</v>
      </c>
      <c r="H339">
        <v>3.15592315593149</v>
      </c>
      <c r="I339">
        <v>2.9102154770174078</v>
      </c>
      <c r="J339">
        <v>2.8858304592909318</v>
      </c>
      <c r="K339">
        <v>4.8481716668507966</v>
      </c>
      <c r="L339">
        <v>20.242831768935151</v>
      </c>
      <c r="M339">
        <v>2.9178053226404459</v>
      </c>
      <c r="N339">
        <v>3.8363947143002508</v>
      </c>
      <c r="O339">
        <v>7.5527276896543274</v>
      </c>
      <c r="P339">
        <v>16.70864244231101</v>
      </c>
      <c r="Q339">
        <v>33.883880904399589</v>
      </c>
      <c r="R339">
        <v>3.5162526547799642</v>
      </c>
      <c r="S339">
        <v>2.6981270943560021</v>
      </c>
      <c r="T339">
        <v>3.3552561200734581</v>
      </c>
      <c r="U339">
        <v>2.5429680513559609</v>
      </c>
      <c r="V339">
        <v>8.9827270878211554</v>
      </c>
      <c r="W339" t="s">
        <v>147</v>
      </c>
      <c r="X339" t="s">
        <v>375</v>
      </c>
      <c r="Y339" t="s">
        <v>149</v>
      </c>
      <c r="Z339" t="s">
        <v>430</v>
      </c>
      <c r="AA339" t="s">
        <v>150</v>
      </c>
      <c r="AB339" t="s">
        <v>151</v>
      </c>
      <c r="AC339" t="s">
        <v>432</v>
      </c>
      <c r="AD339" t="s">
        <v>488</v>
      </c>
      <c r="AE339" t="s">
        <v>433</v>
      </c>
      <c r="AF339" t="s">
        <v>152</v>
      </c>
      <c r="AG339" t="s">
        <v>153</v>
      </c>
      <c r="AH339" t="s">
        <v>435</v>
      </c>
      <c r="AI339" t="s">
        <v>489</v>
      </c>
      <c r="AJ339" t="s">
        <v>154</v>
      </c>
      <c r="AK339" t="s">
        <v>155</v>
      </c>
      <c r="AL339" t="s">
        <v>156</v>
      </c>
      <c r="AM339" t="s">
        <v>157</v>
      </c>
      <c r="AN339" t="s">
        <v>436</v>
      </c>
      <c r="AO339" t="s">
        <v>158</v>
      </c>
      <c r="AP339" t="s">
        <v>159</v>
      </c>
      <c r="AQ339" t="s">
        <v>160</v>
      </c>
      <c r="AR339" t="s">
        <v>437</v>
      </c>
      <c r="AS339" t="s">
        <v>161</v>
      </c>
      <c r="AT339" t="s">
        <v>162</v>
      </c>
      <c r="AU339" t="s">
        <v>163</v>
      </c>
      <c r="AV339" t="s">
        <v>164</v>
      </c>
      <c r="AW339" t="s">
        <v>438</v>
      </c>
      <c r="AX339" t="s">
        <v>165</v>
      </c>
      <c r="AY339" t="s">
        <v>166</v>
      </c>
      <c r="AZ339" t="s">
        <v>167</v>
      </c>
      <c r="BA339" t="s">
        <v>198</v>
      </c>
      <c r="BB339">
        <v>10.606632534778189</v>
      </c>
      <c r="BC339">
        <v>15.72555703662313</v>
      </c>
      <c r="BD339">
        <v>1.941181011531941</v>
      </c>
      <c r="BE339">
        <v>3.8974122424541231</v>
      </c>
      <c r="BF339">
        <v>6.7434982866277098</v>
      </c>
      <c r="BG339">
        <v>5.5716080214189976</v>
      </c>
      <c r="BH339">
        <v>20.50634490652256</v>
      </c>
      <c r="BI339">
        <v>21.242903234451511</v>
      </c>
      <c r="BJ339">
        <v>2.6196848917351412</v>
      </c>
      <c r="BK339">
        <v>3.6248093957357579</v>
      </c>
      <c r="BL339">
        <v>8.9228909625085109</v>
      </c>
      <c r="BM339">
        <v>18.831295758854239</v>
      </c>
      <c r="BN339">
        <v>18.16209280971314</v>
      </c>
      <c r="BO339">
        <v>4.0311129476320566</v>
      </c>
      <c r="BP339">
        <v>3.6300228913207762</v>
      </c>
      <c r="BQ339">
        <v>2.8176315820970719</v>
      </c>
      <c r="BR339">
        <v>9.6958180586004676</v>
      </c>
      <c r="BS339">
        <v>45.377470013713257</v>
      </c>
      <c r="BT339">
        <v>2.8877812436169372</v>
      </c>
      <c r="BU339">
        <v>2.7680396139877388</v>
      </c>
      <c r="BV339">
        <v>4.1997549852959768</v>
      </c>
      <c r="BW339">
        <v>6.421333205608482</v>
      </c>
      <c r="BX339">
        <v>3.1683773138984268</v>
      </c>
      <c r="BY339">
        <v>8.2218273946664553</v>
      </c>
      <c r="BZ339">
        <v>4.7597109635179056</v>
      </c>
      <c r="CA339">
        <v>6.4504561053012566</v>
      </c>
      <c r="CB339">
        <v>5.7233751472060508</v>
      </c>
      <c r="CC339">
        <v>1.154112874861611</v>
      </c>
      <c r="CD339">
        <v>6.2143841092357794</v>
      </c>
      <c r="CE339">
        <v>7.0301642367647936</v>
      </c>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row>
    <row r="340">
      <c r="A340" t="s">
        <v>600</v>
      </c>
      <c r="B340">
        <v>2016</v>
      </c>
      <c r="C340" t="s">
        <v>608</v>
      </c>
      <c r="D340">
        <v>226</v>
      </c>
      <c r="E340" t="s">
        <v>493</v>
      </c>
      <c r="F340" t="s">
        <v>495</v>
      </c>
      <c r="G340" t="s">
        <v>198</v>
      </c>
      <c r="H340">
        <v>74.26380613264584</v>
      </c>
      <c r="I340">
        <v>74.499694243908451</v>
      </c>
      <c r="J340">
        <v>79.681192905280525</v>
      </c>
      <c r="K340">
        <v>81.252777613910226</v>
      </c>
      <c r="L340">
        <v>70.590529190200826</v>
      </c>
      <c r="M340">
        <v>77.648582793593889</v>
      </c>
      <c r="N340">
        <v>81.487970754599274</v>
      </c>
      <c r="O340">
        <v>80.61082561404956</v>
      </c>
      <c r="P340">
        <v>75.543373391914059</v>
      </c>
      <c r="Q340">
        <v>59.657866144553672</v>
      </c>
      <c r="R340">
        <v>74.525198152266356</v>
      </c>
      <c r="S340">
        <v>74.176019358432256</v>
      </c>
      <c r="T340">
        <v>75.230492174865404</v>
      </c>
      <c r="U340">
        <v>81.154539045765787</v>
      </c>
      <c r="V340">
        <v>77.442136661375613</v>
      </c>
      <c r="W340" t="s">
        <v>147</v>
      </c>
      <c r="X340" t="s">
        <v>375</v>
      </c>
      <c r="Y340" t="s">
        <v>149</v>
      </c>
      <c r="Z340" t="s">
        <v>430</v>
      </c>
      <c r="AA340" t="s">
        <v>150</v>
      </c>
      <c r="AB340" t="s">
        <v>151</v>
      </c>
      <c r="AC340" t="s">
        <v>432</v>
      </c>
      <c r="AD340" t="s">
        <v>488</v>
      </c>
      <c r="AE340" t="s">
        <v>433</v>
      </c>
      <c r="AF340" t="s">
        <v>152</v>
      </c>
      <c r="AG340" t="s">
        <v>153</v>
      </c>
      <c r="AH340" t="s">
        <v>435</v>
      </c>
      <c r="AI340" t="s">
        <v>489</v>
      </c>
      <c r="AJ340" t="s">
        <v>154</v>
      </c>
      <c r="AK340" t="s">
        <v>155</v>
      </c>
      <c r="AL340" t="s">
        <v>156</v>
      </c>
      <c r="AM340" t="s">
        <v>157</v>
      </c>
      <c r="AN340" t="s">
        <v>436</v>
      </c>
      <c r="AO340" t="s">
        <v>158</v>
      </c>
      <c r="AP340" t="s">
        <v>159</v>
      </c>
      <c r="AQ340" t="s">
        <v>160</v>
      </c>
      <c r="AR340" t="s">
        <v>437</v>
      </c>
      <c r="AS340" t="s">
        <v>161</v>
      </c>
      <c r="AT340" t="s">
        <v>162</v>
      </c>
      <c r="AU340" t="s">
        <v>163</v>
      </c>
      <c r="AV340" t="s">
        <v>164</v>
      </c>
      <c r="AW340" t="s">
        <v>438</v>
      </c>
      <c r="AX340" t="s">
        <v>165</v>
      </c>
      <c r="AY340" t="s">
        <v>166</v>
      </c>
      <c r="AZ340" t="s">
        <v>167</v>
      </c>
      <c r="BA340" t="s">
        <v>198</v>
      </c>
      <c r="BB340">
        <v>62.068140100887703</v>
      </c>
      <c r="BC340">
        <v>75.913324898819951</v>
      </c>
      <c r="BD340">
        <v>84.205945236553063</v>
      </c>
      <c r="BE340">
        <v>89.261213616205055</v>
      </c>
      <c r="BF340">
        <v>76.794889920406774</v>
      </c>
      <c r="BG340">
        <v>86.133518165035866</v>
      </c>
      <c r="BH340">
        <v>12.289705495437</v>
      </c>
      <c r="BI340">
        <v>38.271644763337967</v>
      </c>
      <c r="BJ340">
        <v>96.055813069697805</v>
      </c>
      <c r="BK340">
        <v>78.618223076656847</v>
      </c>
      <c r="BL340">
        <v>70.85801187967752</v>
      </c>
      <c r="BM340">
        <v>22.33508618370643</v>
      </c>
      <c r="BN340">
        <v>32.337163919377112</v>
      </c>
      <c r="BO340">
        <v>69.984779580329516</v>
      </c>
      <c r="BP340">
        <v>64.275286245345939</v>
      </c>
      <c r="BQ340">
        <v>95.025161666884443</v>
      </c>
      <c r="BR340">
        <v>74.328253284319487</v>
      </c>
      <c r="BS340">
        <v>27.663471000031439</v>
      </c>
      <c r="BT340">
        <v>61.425958727629151</v>
      </c>
      <c r="BU340">
        <v>55.130901948033383</v>
      </c>
      <c r="BV340">
        <v>81.896263830938338</v>
      </c>
      <c r="BW340">
        <v>67.799360457567758</v>
      </c>
      <c r="BX340">
        <v>56.176726002587088</v>
      </c>
      <c r="BY340">
        <v>90.505009540802718</v>
      </c>
      <c r="BZ340">
        <v>87.669499842087305</v>
      </c>
      <c r="CA340">
        <v>81.372367709638056</v>
      </c>
      <c r="CB340">
        <v>78.246205741545097</v>
      </c>
      <c r="CC340">
        <v>64.274652241435632</v>
      </c>
      <c r="CD340">
        <v>86.712301010938688</v>
      </c>
      <c r="CE340">
        <v>85.3107148061316</v>
      </c>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row>
    <row r="341">
      <c r="A341" t="s">
        <v>600</v>
      </c>
      <c r="B341">
        <v>2016</v>
      </c>
      <c r="C341" t="s">
        <v>608</v>
      </c>
      <c r="D341">
        <v>227</v>
      </c>
      <c r="E341" t="s">
        <v>493</v>
      </c>
      <c r="F341" t="s">
        <v>496</v>
      </c>
      <c r="G341" t="s">
        <v>198</v>
      </c>
      <c r="H341">
        <v>14.826271808635189</v>
      </c>
      <c r="I341">
        <v>13.25501804282262</v>
      </c>
      <c r="J341">
        <v>12.139836667753171</v>
      </c>
      <c r="K341">
        <v>8.7117010056614994</v>
      </c>
      <c r="L341">
        <v>6.6099041525233924</v>
      </c>
      <c r="M341">
        <v>13.65993988829133</v>
      </c>
      <c r="N341">
        <v>6.9053401297755448</v>
      </c>
      <c r="O341">
        <v>6.9781004034869722</v>
      </c>
      <c r="P341">
        <v>5.3289718707186644</v>
      </c>
      <c r="Q341">
        <v>5.05947460399425</v>
      </c>
      <c r="R341">
        <v>14.309345674756051</v>
      </c>
      <c r="S341">
        <v>12.83303653590611</v>
      </c>
      <c r="T341">
        <v>14.10887107605781</v>
      </c>
      <c r="U341">
        <v>11.525706518121339</v>
      </c>
      <c r="V341">
        <v>10.15078645478512</v>
      </c>
      <c r="W341" t="s">
        <v>147</v>
      </c>
      <c r="X341" t="s">
        <v>375</v>
      </c>
      <c r="Y341" t="s">
        <v>149</v>
      </c>
      <c r="Z341" t="s">
        <v>430</v>
      </c>
      <c r="AA341" t="s">
        <v>150</v>
      </c>
      <c r="AB341" t="s">
        <v>151</v>
      </c>
      <c r="AC341" t="s">
        <v>432</v>
      </c>
      <c r="AD341" t="s">
        <v>488</v>
      </c>
      <c r="AE341" t="s">
        <v>433</v>
      </c>
      <c r="AF341" t="s">
        <v>152</v>
      </c>
      <c r="AG341" t="s">
        <v>153</v>
      </c>
      <c r="AH341" t="s">
        <v>435</v>
      </c>
      <c r="AI341" t="s">
        <v>489</v>
      </c>
      <c r="AJ341" t="s">
        <v>154</v>
      </c>
      <c r="AK341" t="s">
        <v>155</v>
      </c>
      <c r="AL341" t="s">
        <v>156</v>
      </c>
      <c r="AM341" t="s">
        <v>157</v>
      </c>
      <c r="AN341" t="s">
        <v>436</v>
      </c>
      <c r="AO341" t="s">
        <v>158</v>
      </c>
      <c r="AP341" t="s">
        <v>159</v>
      </c>
      <c r="AQ341" t="s">
        <v>160</v>
      </c>
      <c r="AR341" t="s">
        <v>437</v>
      </c>
      <c r="AS341" t="s">
        <v>161</v>
      </c>
      <c r="AT341" t="s">
        <v>162</v>
      </c>
      <c r="AU341" t="s">
        <v>163</v>
      </c>
      <c r="AV341" t="s">
        <v>164</v>
      </c>
      <c r="AW341" t="s">
        <v>438</v>
      </c>
      <c r="AX341" t="s">
        <v>165</v>
      </c>
      <c r="AY341" t="s">
        <v>166</v>
      </c>
      <c r="AZ341" t="s">
        <v>167</v>
      </c>
      <c r="BA341" t="s">
        <v>198</v>
      </c>
      <c r="BB341">
        <v>13.41228930062517</v>
      </c>
      <c r="BC341">
        <v>4.7416812048554577</v>
      </c>
      <c r="BD341">
        <v>13.196676456249151</v>
      </c>
      <c r="BE341">
        <v>6.8413741413408644</v>
      </c>
      <c r="BF341">
        <v>8.6454400838294223</v>
      </c>
      <c r="BG341">
        <v>7.6663727215402382</v>
      </c>
      <c r="BH341">
        <v>64.828524120706348</v>
      </c>
      <c r="BI341">
        <v>40.040284259346251</v>
      </c>
      <c r="BJ341">
        <v>0.83908190783464554</v>
      </c>
      <c r="BK341">
        <v>14.961197706000229</v>
      </c>
      <c r="BL341">
        <v>19.232412572629439</v>
      </c>
      <c r="BM341">
        <v>58.794911438743974</v>
      </c>
      <c r="BN341">
        <v>49.500743270909837</v>
      </c>
      <c r="BO341">
        <v>1.290373133840427</v>
      </c>
      <c r="BP341">
        <v>16.18808880149022</v>
      </c>
      <c r="BQ341">
        <v>2.1572067510184492</v>
      </c>
      <c r="BR341">
        <v>2.1386098162838909</v>
      </c>
      <c r="BS341">
        <v>26.959058986255229</v>
      </c>
      <c r="BT341">
        <v>22.25561968749447</v>
      </c>
      <c r="BU341">
        <v>7.7024198683337426</v>
      </c>
      <c r="BV341">
        <v>13.780293372165181</v>
      </c>
      <c r="BW341">
        <v>22.896257500561902</v>
      </c>
      <c r="BX341">
        <v>28.777235323748599</v>
      </c>
      <c r="BY341">
        <v>0.27797263063482641</v>
      </c>
      <c r="BZ341">
        <v>2.6087684296053939</v>
      </c>
      <c r="CA341">
        <v>11.5406257862749</v>
      </c>
      <c r="CB341">
        <v>15.764676207930471</v>
      </c>
      <c r="CC341">
        <v>13.139888314493311</v>
      </c>
      <c r="CD341">
        <v>6.6369127505498424</v>
      </c>
      <c r="CE341">
        <v>7.559343501603907</v>
      </c>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row>
    <row r="342">
      <c r="A342" t="s">
        <v>600</v>
      </c>
      <c r="B342">
        <v>2016</v>
      </c>
      <c r="C342" t="s">
        <v>608</v>
      </c>
      <c r="D342">
        <v>228</v>
      </c>
      <c r="E342" t="s">
        <v>493</v>
      </c>
      <c r="F342" t="s">
        <v>497</v>
      </c>
      <c r="G342" t="s">
        <v>198</v>
      </c>
      <c r="H342">
        <v>0.1036375721273354</v>
      </c>
      <c r="I342">
        <v>0.1754392157582278</v>
      </c>
      <c r="J342">
        <v>0.18423113068106001</v>
      </c>
      <c r="K342">
        <v>0</v>
      </c>
      <c r="L342">
        <v>0.21148477887862391</v>
      </c>
      <c r="M342">
        <v>0</v>
      </c>
      <c r="N342">
        <v>0</v>
      </c>
      <c r="O342">
        <v>0.0228653978253451</v>
      </c>
      <c r="P342">
        <v>0.15585762265502459</v>
      </c>
      <c r="Q342">
        <v>0.45342681567075149</v>
      </c>
      <c r="R342">
        <v>0.14711892050339401</v>
      </c>
      <c r="S342">
        <v>0.20990847490283529</v>
      </c>
      <c r="T342">
        <v>0.1177629488364116</v>
      </c>
      <c r="U342">
        <v>0.18295668911256829</v>
      </c>
      <c r="V342">
        <v>0.034993172873401902</v>
      </c>
      <c r="W342" t="s">
        <v>147</v>
      </c>
      <c r="X342" t="s">
        <v>375</v>
      </c>
      <c r="Y342" t="s">
        <v>149</v>
      </c>
      <c r="Z342" t="s">
        <v>430</v>
      </c>
      <c r="AA342" t="s">
        <v>150</v>
      </c>
      <c r="AB342" t="s">
        <v>151</v>
      </c>
      <c r="AC342" t="s">
        <v>432</v>
      </c>
      <c r="AD342" t="s">
        <v>488</v>
      </c>
      <c r="AE342" t="s">
        <v>433</v>
      </c>
      <c r="AF342" t="s">
        <v>152</v>
      </c>
      <c r="AG342" t="s">
        <v>153</v>
      </c>
      <c r="AH342" t="s">
        <v>435</v>
      </c>
      <c r="AI342" t="s">
        <v>489</v>
      </c>
      <c r="AJ342" t="s">
        <v>154</v>
      </c>
      <c r="AK342" t="s">
        <v>155</v>
      </c>
      <c r="AL342" t="s">
        <v>156</v>
      </c>
      <c r="AM342" t="s">
        <v>157</v>
      </c>
      <c r="AN342" t="s">
        <v>436</v>
      </c>
      <c r="AO342" t="s">
        <v>158</v>
      </c>
      <c r="AP342" t="s">
        <v>159</v>
      </c>
      <c r="AQ342" t="s">
        <v>160</v>
      </c>
      <c r="AR342" t="s">
        <v>437</v>
      </c>
      <c r="AS342" t="s">
        <v>161</v>
      </c>
      <c r="AT342" t="s">
        <v>162</v>
      </c>
      <c r="AU342" t="s">
        <v>163</v>
      </c>
      <c r="AV342" t="s">
        <v>164</v>
      </c>
      <c r="AW342" t="s">
        <v>438</v>
      </c>
      <c r="AX342" t="s">
        <v>165</v>
      </c>
      <c r="AY342" t="s">
        <v>166</v>
      </c>
      <c r="AZ342" t="s">
        <v>167</v>
      </c>
      <c r="BA342" t="s">
        <v>198</v>
      </c>
      <c r="BB342">
        <v>0</v>
      </c>
      <c r="BC342">
        <v>0.31345441994215739</v>
      </c>
      <c r="BD342">
        <v>0</v>
      </c>
      <c r="BE342">
        <v>0</v>
      </c>
      <c r="BF342">
        <v>0</v>
      </c>
      <c r="BG342">
        <v>0</v>
      </c>
      <c r="BH342">
        <v>0</v>
      </c>
      <c r="BI342">
        <v>0</v>
      </c>
      <c r="BJ342">
        <v>0</v>
      </c>
      <c r="BK342">
        <v>0.3615037854690466</v>
      </c>
      <c r="BL342">
        <v>0</v>
      </c>
      <c r="BM342">
        <v>0</v>
      </c>
      <c r="BN342">
        <v>0</v>
      </c>
      <c r="BO342">
        <v>0.89218825170346516</v>
      </c>
      <c r="BP342">
        <v>0.37821382673573462</v>
      </c>
      <c r="BQ342">
        <v>0</v>
      </c>
      <c r="BR342">
        <v>0.090966990701471503</v>
      </c>
      <c r="BS342">
        <v>0</v>
      </c>
      <c r="BT342">
        <v>0</v>
      </c>
      <c r="BU342">
        <v>0.1844109537051381</v>
      </c>
      <c r="BV342">
        <v>0</v>
      </c>
      <c r="BW342">
        <v>0.0548100226888475</v>
      </c>
      <c r="BX342">
        <v>0.060894392301026397</v>
      </c>
      <c r="BY342">
        <v>0</v>
      </c>
      <c r="BZ342">
        <v>0.26124438681996942</v>
      </c>
      <c r="CA342">
        <v>0</v>
      </c>
      <c r="CB342">
        <v>0</v>
      </c>
      <c r="CC342">
        <v>1.2328771581344169</v>
      </c>
      <c r="CD342">
        <v>0</v>
      </c>
      <c r="CE342">
        <v>0</v>
      </c>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row>
    <row r="343">
      <c r="A343" t="s">
        <v>600</v>
      </c>
      <c r="B343">
        <v>2016</v>
      </c>
      <c r="C343" t="s">
        <v>608</v>
      </c>
      <c r="D343">
        <v>229</v>
      </c>
      <c r="E343" t="s">
        <v>493</v>
      </c>
      <c r="F343" t="s">
        <v>498</v>
      </c>
      <c r="G343" t="s">
        <v>198</v>
      </c>
      <c r="H343">
        <v>7.6503613306600036</v>
      </c>
      <c r="I343">
        <v>9.1596330204933629</v>
      </c>
      <c r="J343">
        <v>5.1089088369941642</v>
      </c>
      <c r="K343">
        <v>5.1873497135772704</v>
      </c>
      <c r="L343">
        <v>2.3452501094620848</v>
      </c>
      <c r="M343">
        <v>5.7736719954743583</v>
      </c>
      <c r="N343">
        <v>7.7702944013250548</v>
      </c>
      <c r="O343">
        <v>4.8354808949837844</v>
      </c>
      <c r="P343">
        <v>2.2631546724012681</v>
      </c>
      <c r="Q343">
        <v>0.94535153138171524</v>
      </c>
      <c r="R343">
        <v>7.5020845976941839</v>
      </c>
      <c r="S343">
        <v>10.08290853640275</v>
      </c>
      <c r="T343">
        <v>7.1876176801668068</v>
      </c>
      <c r="U343">
        <v>4.5938296956442253</v>
      </c>
      <c r="V343">
        <v>3.389356623144733</v>
      </c>
      <c r="W343" t="s">
        <v>147</v>
      </c>
      <c r="X343" t="s">
        <v>375</v>
      </c>
      <c r="Y343" t="s">
        <v>149</v>
      </c>
      <c r="Z343" t="s">
        <v>430</v>
      </c>
      <c r="AA343" t="s">
        <v>150</v>
      </c>
      <c r="AB343" t="s">
        <v>151</v>
      </c>
      <c r="AC343" t="s">
        <v>432</v>
      </c>
      <c r="AD343" t="s">
        <v>488</v>
      </c>
      <c r="AE343" t="s">
        <v>433</v>
      </c>
      <c r="AF343" t="s">
        <v>152</v>
      </c>
      <c r="AG343" t="s">
        <v>153</v>
      </c>
      <c r="AH343" t="s">
        <v>435</v>
      </c>
      <c r="AI343" t="s">
        <v>489</v>
      </c>
      <c r="AJ343" t="s">
        <v>154</v>
      </c>
      <c r="AK343" t="s">
        <v>155</v>
      </c>
      <c r="AL343" t="s">
        <v>156</v>
      </c>
      <c r="AM343" t="s">
        <v>157</v>
      </c>
      <c r="AN343" t="s">
        <v>436</v>
      </c>
      <c r="AO343" t="s">
        <v>158</v>
      </c>
      <c r="AP343" t="s">
        <v>159</v>
      </c>
      <c r="AQ343" t="s">
        <v>160</v>
      </c>
      <c r="AR343" t="s">
        <v>437</v>
      </c>
      <c r="AS343" t="s">
        <v>161</v>
      </c>
      <c r="AT343" t="s">
        <v>162</v>
      </c>
      <c r="AU343" t="s">
        <v>163</v>
      </c>
      <c r="AV343" t="s">
        <v>164</v>
      </c>
      <c r="AW343" t="s">
        <v>438</v>
      </c>
      <c r="AX343" t="s">
        <v>165</v>
      </c>
      <c r="AY343" t="s">
        <v>166</v>
      </c>
      <c r="AZ343" t="s">
        <v>167</v>
      </c>
      <c r="BA343" t="s">
        <v>198</v>
      </c>
      <c r="BB343">
        <v>13.91293806370882</v>
      </c>
      <c r="BC343">
        <v>3.305982439759434</v>
      </c>
      <c r="BD343">
        <v>0.65619729566593721</v>
      </c>
      <c r="BE343">
        <v>0</v>
      </c>
      <c r="BF343">
        <v>7.8161717091360794</v>
      </c>
      <c r="BG343">
        <v>0.62850109200484627</v>
      </c>
      <c r="BH343">
        <v>2.3754254773340162</v>
      </c>
      <c r="BI343">
        <v>0.44516774286432381</v>
      </c>
      <c r="BJ343">
        <v>0.48542013073238538</v>
      </c>
      <c r="BK343">
        <v>2.4342660361381609</v>
      </c>
      <c r="BL343">
        <v>0.98668458518459334</v>
      </c>
      <c r="BM343">
        <v>0.0387066186952532</v>
      </c>
      <c r="BN343">
        <v>0</v>
      </c>
      <c r="BO343">
        <v>23.801546086494479</v>
      </c>
      <c r="BP343">
        <v>15.52838823510724</v>
      </c>
      <c r="BQ343">
        <v>0</v>
      </c>
      <c r="BR343">
        <v>13.746351850094671</v>
      </c>
      <c r="BS343">
        <v>0</v>
      </c>
      <c r="BT343">
        <v>13.43064034125948</v>
      </c>
      <c r="BU343">
        <v>34.214227615940104</v>
      </c>
      <c r="BV343">
        <v>0.1236878116005531</v>
      </c>
      <c r="BW343">
        <v>2.828238813572868</v>
      </c>
      <c r="BX343">
        <v>11.816766967464821</v>
      </c>
      <c r="BY343">
        <v>0.99519043389603834</v>
      </c>
      <c r="BZ343">
        <v>4.7007763779693743</v>
      </c>
      <c r="CA343">
        <v>0.63655039878581909</v>
      </c>
      <c r="CB343">
        <v>0.26574290331839318</v>
      </c>
      <c r="CC343">
        <v>20.198469411075049</v>
      </c>
      <c r="CD343">
        <v>0.43640212927574479</v>
      </c>
      <c r="CE343">
        <v>0.099777455499770296</v>
      </c>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row>
    <row r="344">
      <c r="A344" t="s">
        <v>600</v>
      </c>
      <c r="B344">
        <v>2017</v>
      </c>
      <c r="C344" t="s">
        <v>609</v>
      </c>
      <c r="D344">
        <v>16</v>
      </c>
      <c r="E344" t="s">
        <v>13</v>
      </c>
      <c r="F344" t="s">
        <v>14</v>
      </c>
      <c r="G344" t="s">
        <v>614</v>
      </c>
      <c r="H344">
        <v>39.595592143832818</v>
      </c>
      <c r="I344">
        <v>45.381933921262593</v>
      </c>
      <c r="J344">
        <v>57.329876795524576</v>
      </c>
      <c r="K344">
        <v>74.836937928648851</v>
      </c>
      <c r="L344">
        <v>94.420246498268952</v>
      </c>
      <c r="M344">
        <v>77.727094374661746</v>
      </c>
      <c r="N344">
        <v>87.166949373939133</v>
      </c>
      <c r="O344">
        <v>90.851389300689135</v>
      </c>
      <c r="P344">
        <v>96.019934119579474</v>
      </c>
      <c r="Q344">
        <v>98.155858339064906</v>
      </c>
      <c r="R344">
        <v>38.187241536973879</v>
      </c>
      <c r="S344">
        <v>39.969688391190182</v>
      </c>
      <c r="T344">
        <v>46.59627539089621</v>
      </c>
      <c r="U344">
        <v>56.370561801935892</v>
      </c>
      <c r="V344">
        <v>71.424544427255029</v>
      </c>
      <c r="W344" t="s">
        <v>147</v>
      </c>
      <c r="X344" t="s">
        <v>148</v>
      </c>
      <c r="Y344" t="s">
        <v>149</v>
      </c>
      <c r="Z344" t="s">
        <v>430</v>
      </c>
      <c r="AA344" t="s">
        <v>150</v>
      </c>
      <c r="AB344" t="s">
        <v>151</v>
      </c>
      <c r="AC344" t="s">
        <v>432</v>
      </c>
      <c r="AD344" t="s">
        <v>488</v>
      </c>
      <c r="AE344" t="s">
        <v>433</v>
      </c>
      <c r="AF344" t="s">
        <v>152</v>
      </c>
      <c r="AG344" t="s">
        <v>153</v>
      </c>
      <c r="AH344" t="s">
        <v>435</v>
      </c>
      <c r="AI344" t="s">
        <v>489</v>
      </c>
      <c r="AJ344" t="s">
        <v>154</v>
      </c>
      <c r="AK344" t="s">
        <v>155</v>
      </c>
      <c r="AL344" t="s">
        <v>156</v>
      </c>
      <c r="AM344" t="s">
        <v>157</v>
      </c>
      <c r="AN344" t="s">
        <v>436</v>
      </c>
      <c r="AO344" t="s">
        <v>158</v>
      </c>
      <c r="AP344" t="s">
        <v>159</v>
      </c>
      <c r="AQ344" t="s">
        <v>160</v>
      </c>
      <c r="AR344" t="s">
        <v>437</v>
      </c>
      <c r="AS344" t="s">
        <v>161</v>
      </c>
      <c r="AT344" t="s">
        <v>162</v>
      </c>
      <c r="AU344" t="s">
        <v>163</v>
      </c>
      <c r="AV344" t="s">
        <v>164</v>
      </c>
      <c r="AW344" t="s">
        <v>438</v>
      </c>
      <c r="AX344" t="s">
        <v>165</v>
      </c>
      <c r="AY344" t="s">
        <v>573</v>
      </c>
      <c r="AZ344" t="s">
        <v>166</v>
      </c>
      <c r="BA344" t="s">
        <v>167</v>
      </c>
      <c r="BB344">
        <v>88.675402046192687</v>
      </c>
      <c r="BC344">
        <v>94.176197237271211</v>
      </c>
      <c r="BD344">
        <v>67.728063328132691</v>
      </c>
      <c r="BE344">
        <v>37.87011270710088</v>
      </c>
      <c r="BF344">
        <v>70.755213380967817</v>
      </c>
      <c r="BG344">
        <v>45.564064646661492</v>
      </c>
      <c r="BH344">
        <v>94.004375518179373</v>
      </c>
      <c r="BI344">
        <v>98.060180641324038</v>
      </c>
      <c r="BJ344">
        <v>42.236218761975287</v>
      </c>
      <c r="BK344">
        <v>61.828987999722777</v>
      </c>
      <c r="BL344">
        <v>92.414850851016681</v>
      </c>
      <c r="BM344">
        <v>99.573056293146507</v>
      </c>
      <c r="BN344">
        <v>99.372882663871536</v>
      </c>
      <c r="BO344">
        <v>42.225240656180318</v>
      </c>
      <c r="BP344">
        <v>51.634998051878711</v>
      </c>
      <c r="BQ344">
        <v>50.444558630484927</v>
      </c>
      <c r="BR344">
        <v>51.231901871825322</v>
      </c>
      <c r="BS344">
        <v>100</v>
      </c>
      <c r="BT344">
        <v>71.292065082872284</v>
      </c>
      <c r="BU344">
        <v>67.403669780585943</v>
      </c>
      <c r="BV344">
        <v>60.377635728281113</v>
      </c>
      <c r="BW344">
        <v>80.712626574466697</v>
      </c>
      <c r="BX344">
        <v>74.977695950103111</v>
      </c>
      <c r="BY344">
        <v>67.529224675018554</v>
      </c>
      <c r="BZ344">
        <v>68.956905396930026</v>
      </c>
      <c r="CA344">
        <v>59.857865956765998</v>
      </c>
      <c r="CB344">
        <v>55.668933619638693</v>
      </c>
      <c r="CC344">
        <v>56.454057011358948</v>
      </c>
      <c r="CD344">
        <v>33.866006409542308</v>
      </c>
      <c r="CE344">
        <v>25.105893956754841</v>
      </c>
      <c r="CF344">
        <v>52.847293577834073</v>
      </c>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row>
    <row r="345">
      <c r="A345" t="s">
        <v>600</v>
      </c>
      <c r="B345">
        <v>2017</v>
      </c>
      <c r="C345" t="s">
        <v>609</v>
      </c>
      <c r="D345">
        <v>17</v>
      </c>
      <c r="E345" t="s">
        <v>13</v>
      </c>
      <c r="F345" t="s">
        <v>51</v>
      </c>
      <c r="G345" t="s">
        <v>198</v>
      </c>
      <c r="H345">
        <v>60.404407856167268</v>
      </c>
      <c r="I345">
        <v>54.618066078737208</v>
      </c>
      <c r="J345">
        <v>42.67012320447558</v>
      </c>
      <c r="K345">
        <v>25.16306207135143</v>
      </c>
      <c r="L345">
        <v>5.5797535017311093</v>
      </c>
      <c r="M345">
        <v>22.272905625338431</v>
      </c>
      <c r="N345">
        <v>12.833050626060871</v>
      </c>
      <c r="O345">
        <v>9.1486106993108134</v>
      </c>
      <c r="P345">
        <v>3.9800658804204532</v>
      </c>
      <c r="Q345">
        <v>1.844141660935076</v>
      </c>
      <c r="R345">
        <v>61.812758463026029</v>
      </c>
      <c r="S345">
        <v>60.030311608809797</v>
      </c>
      <c r="T345">
        <v>53.403724609103762</v>
      </c>
      <c r="U345">
        <v>43.629438198064072</v>
      </c>
      <c r="V345">
        <v>28.575455572744861</v>
      </c>
      <c r="W345" t="s">
        <v>147</v>
      </c>
      <c r="X345" t="s">
        <v>148</v>
      </c>
      <c r="Y345" t="s">
        <v>149</v>
      </c>
      <c r="Z345" t="s">
        <v>430</v>
      </c>
      <c r="AA345" t="s">
        <v>150</v>
      </c>
      <c r="AB345" t="s">
        <v>151</v>
      </c>
      <c r="AC345" t="s">
        <v>432</v>
      </c>
      <c r="AD345" t="s">
        <v>488</v>
      </c>
      <c r="AE345" t="s">
        <v>433</v>
      </c>
      <c r="AF345" t="s">
        <v>152</v>
      </c>
      <c r="AG345" t="s">
        <v>153</v>
      </c>
      <c r="AH345" t="s">
        <v>435</v>
      </c>
      <c r="AI345" t="s">
        <v>489</v>
      </c>
      <c r="AJ345" t="s">
        <v>154</v>
      </c>
      <c r="AK345" t="s">
        <v>155</v>
      </c>
      <c r="AL345" t="s">
        <v>156</v>
      </c>
      <c r="AM345" t="s">
        <v>157</v>
      </c>
      <c r="AN345" t="s">
        <v>436</v>
      </c>
      <c r="AO345" t="s">
        <v>158</v>
      </c>
      <c r="AP345" t="s">
        <v>159</v>
      </c>
      <c r="AQ345" t="s">
        <v>160</v>
      </c>
      <c r="AR345" t="s">
        <v>437</v>
      </c>
      <c r="AS345" t="s">
        <v>161</v>
      </c>
      <c r="AT345" t="s">
        <v>162</v>
      </c>
      <c r="AU345" t="s">
        <v>163</v>
      </c>
      <c r="AV345" t="s">
        <v>164</v>
      </c>
      <c r="AW345" t="s">
        <v>438</v>
      </c>
      <c r="AX345" t="s">
        <v>165</v>
      </c>
      <c r="AY345" t="s">
        <v>573</v>
      </c>
      <c r="AZ345" t="s">
        <v>166</v>
      </c>
      <c r="BA345" t="s">
        <v>167</v>
      </c>
      <c r="BB345">
        <v>11.324597953807309</v>
      </c>
      <c r="BC345">
        <v>5.8238027627287927</v>
      </c>
      <c r="BD345">
        <v>32.271936671867287</v>
      </c>
      <c r="BE345">
        <v>62.12988729289917</v>
      </c>
      <c r="BF345">
        <v>29.244786619032141</v>
      </c>
      <c r="BG345">
        <v>54.435935353338508</v>
      </c>
      <c r="BH345">
        <v>5.9956244818206326</v>
      </c>
      <c r="BI345">
        <v>1.9398193586759771</v>
      </c>
      <c r="BJ345">
        <v>57.763781238024677</v>
      </c>
      <c r="BK345">
        <v>38.17101200027713</v>
      </c>
      <c r="BL345">
        <v>7.5851491489832794</v>
      </c>
      <c r="BM345">
        <v>0.42694370685348582</v>
      </c>
      <c r="BN345">
        <v>0.62711733612844711</v>
      </c>
      <c r="BO345">
        <v>57.774759343819682</v>
      </c>
      <c r="BP345">
        <v>48.365001948121197</v>
      </c>
      <c r="BQ345">
        <v>49.555441369515172</v>
      </c>
      <c r="BR345">
        <v>48.768098128174508</v>
      </c>
      <c r="BS345">
        <v>0</v>
      </c>
      <c r="BT345">
        <v>28.707934917127609</v>
      </c>
      <c r="BU345">
        <v>32.596330219413829</v>
      </c>
      <c r="BV345">
        <v>39.622364271718872</v>
      </c>
      <c r="BW345">
        <v>19.287373425533278</v>
      </c>
      <c r="BX345">
        <v>25.02230404989692</v>
      </c>
      <c r="BY345">
        <v>32.470775324981417</v>
      </c>
      <c r="BZ345">
        <v>31.0430946030699</v>
      </c>
      <c r="CA345">
        <v>40.142134043234023</v>
      </c>
      <c r="CB345">
        <v>44.331066380361278</v>
      </c>
      <c r="CC345">
        <v>43.545942988641158</v>
      </c>
      <c r="CD345">
        <v>66.133993590457635</v>
      </c>
      <c r="CE345">
        <v>74.894106043245117</v>
      </c>
      <c r="CF345">
        <v>47.152706422165963</v>
      </c>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row>
    <row r="346">
      <c r="A346" t="s">
        <v>600</v>
      </c>
      <c r="B346">
        <v>2017</v>
      </c>
      <c r="C346" t="s">
        <v>609</v>
      </c>
      <c r="D346">
        <v>18</v>
      </c>
      <c r="E346" t="s">
        <v>60</v>
      </c>
      <c r="F346" t="s">
        <v>15</v>
      </c>
      <c r="G346" t="s">
        <v>615</v>
      </c>
      <c r="H346">
        <v>25.344061491144458</v>
      </c>
      <c r="I346">
        <v>33.892043057008578</v>
      </c>
      <c r="J346">
        <v>48.702326465679199</v>
      </c>
      <c r="K346">
        <v>66.529702011957383</v>
      </c>
      <c r="L346">
        <v>91.18561332115263</v>
      </c>
      <c r="M346">
        <v>67.152181402238014</v>
      </c>
      <c r="N346">
        <v>81.02446837564294</v>
      </c>
      <c r="O346">
        <v>86.972354126309767</v>
      </c>
      <c r="P346">
        <v>93.538847337137653</v>
      </c>
      <c r="Q346">
        <v>97.23731826059273</v>
      </c>
      <c r="R346">
        <v>22.51247432084141</v>
      </c>
      <c r="S346">
        <v>28.293539474490451</v>
      </c>
      <c r="T346">
        <v>35.441980439623293</v>
      </c>
      <c r="U346">
        <v>48.474764407015698</v>
      </c>
      <c r="V346">
        <v>62.563548198878017</v>
      </c>
      <c r="W346" t="s">
        <v>147</v>
      </c>
      <c r="X346" t="s">
        <v>148</v>
      </c>
      <c r="Y346" t="s">
        <v>149</v>
      </c>
      <c r="Z346" t="s">
        <v>430</v>
      </c>
      <c r="AA346" t="s">
        <v>150</v>
      </c>
      <c r="AB346" t="s">
        <v>151</v>
      </c>
      <c r="AC346" t="s">
        <v>432</v>
      </c>
      <c r="AD346" t="s">
        <v>488</v>
      </c>
      <c r="AE346" t="s">
        <v>433</v>
      </c>
      <c r="AF346" t="s">
        <v>152</v>
      </c>
      <c r="AG346" t="s">
        <v>153</v>
      </c>
      <c r="AH346" t="s">
        <v>435</v>
      </c>
      <c r="AI346" t="s">
        <v>489</v>
      </c>
      <c r="AJ346" t="s">
        <v>154</v>
      </c>
      <c r="AK346" t="s">
        <v>155</v>
      </c>
      <c r="AL346" t="s">
        <v>156</v>
      </c>
      <c r="AM346" t="s">
        <v>157</v>
      </c>
      <c r="AN346" t="s">
        <v>436</v>
      </c>
      <c r="AO346" t="s">
        <v>158</v>
      </c>
      <c r="AP346" t="s">
        <v>159</v>
      </c>
      <c r="AQ346" t="s">
        <v>160</v>
      </c>
      <c r="AR346" t="s">
        <v>437</v>
      </c>
      <c r="AS346" t="s">
        <v>161</v>
      </c>
      <c r="AT346" t="s">
        <v>162</v>
      </c>
      <c r="AU346" t="s">
        <v>163</v>
      </c>
      <c r="AV346" t="s">
        <v>164</v>
      </c>
      <c r="AW346" t="s">
        <v>438</v>
      </c>
      <c r="AX346" t="s">
        <v>165</v>
      </c>
      <c r="AY346" t="s">
        <v>573</v>
      </c>
      <c r="AZ346" t="s">
        <v>166</v>
      </c>
      <c r="BA346" t="s">
        <v>167</v>
      </c>
      <c r="BB346">
        <v>73.928949430094022</v>
      </c>
      <c r="BC346">
        <v>93.015019283324662</v>
      </c>
      <c r="BD346">
        <v>46.003468854268718</v>
      </c>
      <c r="BE346">
        <v>25.43819410823275</v>
      </c>
      <c r="BF346">
        <v>66.522396719296651</v>
      </c>
      <c r="BG346">
        <v>29.969892638648279</v>
      </c>
      <c r="BH346">
        <v>94.004375518179373</v>
      </c>
      <c r="BI346">
        <v>96.003398445263315</v>
      </c>
      <c r="BJ346">
        <v>33.359037747807427</v>
      </c>
      <c r="BK346">
        <v>58.176258341819548</v>
      </c>
      <c r="BL346">
        <v>90.877975146590799</v>
      </c>
      <c r="BM346">
        <v>98.558863334534081</v>
      </c>
      <c r="BN346">
        <v>99.372882663871536</v>
      </c>
      <c r="BO346">
        <v>38.080209661433763</v>
      </c>
      <c r="BP346">
        <v>45.535738763497861</v>
      </c>
      <c r="BQ346">
        <v>35.972517695503548</v>
      </c>
      <c r="BR346">
        <v>48.386855121999893</v>
      </c>
      <c r="BS346">
        <v>100</v>
      </c>
      <c r="BT346">
        <v>65.258718167451661</v>
      </c>
      <c r="BU346">
        <v>51.167222884723373</v>
      </c>
      <c r="BV346">
        <v>45.905374901789052</v>
      </c>
      <c r="BW346">
        <v>70.865966275018849</v>
      </c>
      <c r="BX346">
        <v>70.443378810775286</v>
      </c>
      <c r="BY346">
        <v>61.407828625392881</v>
      </c>
      <c r="BZ346">
        <v>65.547922507716009</v>
      </c>
      <c r="CA346">
        <v>39.7724146031061</v>
      </c>
      <c r="CB346">
        <v>39.30978943608018</v>
      </c>
      <c r="CC346">
        <v>41.426705149883347</v>
      </c>
      <c r="CD346">
        <v>29.753317558615109</v>
      </c>
      <c r="CE346">
        <v>21.887546502044621</v>
      </c>
      <c r="CF346">
        <v>43.862839395842101</v>
      </c>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row>
    <row r="347">
      <c r="A347" t="s">
        <v>600</v>
      </c>
      <c r="B347">
        <v>2017</v>
      </c>
      <c r="C347" t="s">
        <v>609</v>
      </c>
      <c r="D347">
        <v>19</v>
      </c>
      <c r="E347" t="s">
        <v>60</v>
      </c>
      <c r="F347" t="s">
        <v>16</v>
      </c>
      <c r="G347" t="s">
        <v>616</v>
      </c>
      <c r="H347">
        <v>14.25153065268838</v>
      </c>
      <c r="I347">
        <v>11.489890864254029</v>
      </c>
      <c r="J347">
        <v>8.6275503298453238</v>
      </c>
      <c r="K347">
        <v>8.3072359166914804</v>
      </c>
      <c r="L347">
        <v>3.2346331771162542</v>
      </c>
      <c r="M347">
        <v>10.5749129724238</v>
      </c>
      <c r="N347">
        <v>6.142480998296338</v>
      </c>
      <c r="O347">
        <v>3.879035174379319</v>
      </c>
      <c r="P347">
        <v>2.4810867824418179</v>
      </c>
      <c r="Q347">
        <v>0.9185400784721891</v>
      </c>
      <c r="R347">
        <v>15.674767216132469</v>
      </c>
      <c r="S347">
        <v>11.676148916699731</v>
      </c>
      <c r="T347">
        <v>11.154294951272931</v>
      </c>
      <c r="U347">
        <v>7.895797394920212</v>
      </c>
      <c r="V347">
        <v>8.8609962283767079</v>
      </c>
      <c r="W347" t="s">
        <v>147</v>
      </c>
      <c r="X347" t="s">
        <v>148</v>
      </c>
      <c r="Y347" t="s">
        <v>149</v>
      </c>
      <c r="Z347" t="s">
        <v>430</v>
      </c>
      <c r="AA347" t="s">
        <v>150</v>
      </c>
      <c r="AB347" t="s">
        <v>151</v>
      </c>
      <c r="AC347" t="s">
        <v>432</v>
      </c>
      <c r="AD347" t="s">
        <v>488</v>
      </c>
      <c r="AE347" t="s">
        <v>433</v>
      </c>
      <c r="AF347" t="s">
        <v>152</v>
      </c>
      <c r="AG347" t="s">
        <v>153</v>
      </c>
      <c r="AH347" t="s">
        <v>435</v>
      </c>
      <c r="AI347" t="s">
        <v>489</v>
      </c>
      <c r="AJ347" t="s">
        <v>154</v>
      </c>
      <c r="AK347" t="s">
        <v>155</v>
      </c>
      <c r="AL347" t="s">
        <v>156</v>
      </c>
      <c r="AM347" t="s">
        <v>157</v>
      </c>
      <c r="AN347" t="s">
        <v>436</v>
      </c>
      <c r="AO347" t="s">
        <v>158</v>
      </c>
      <c r="AP347" t="s">
        <v>159</v>
      </c>
      <c r="AQ347" t="s">
        <v>160</v>
      </c>
      <c r="AR347" t="s">
        <v>437</v>
      </c>
      <c r="AS347" t="s">
        <v>161</v>
      </c>
      <c r="AT347" t="s">
        <v>162</v>
      </c>
      <c r="AU347" t="s">
        <v>163</v>
      </c>
      <c r="AV347" t="s">
        <v>164</v>
      </c>
      <c r="AW347" t="s">
        <v>438</v>
      </c>
      <c r="AX347" t="s">
        <v>165</v>
      </c>
      <c r="AY347" t="s">
        <v>573</v>
      </c>
      <c r="AZ347" t="s">
        <v>166</v>
      </c>
      <c r="BA347" t="s">
        <v>167</v>
      </c>
      <c r="BB347">
        <v>14.746452616098701</v>
      </c>
      <c r="BC347">
        <v>1.1611779539465501</v>
      </c>
      <c r="BD347">
        <v>21.724594473863959</v>
      </c>
      <c r="BE347">
        <v>12.43191859886813</v>
      </c>
      <c r="BF347">
        <v>4.2328166616711824</v>
      </c>
      <c r="BG347">
        <v>15.59417200801318</v>
      </c>
      <c r="BH347">
        <v>0</v>
      </c>
      <c r="BI347">
        <v>2.0567821960607282</v>
      </c>
      <c r="BJ347">
        <v>8.877181014167876</v>
      </c>
      <c r="BK347">
        <v>3.6527296579032318</v>
      </c>
      <c r="BL347">
        <v>1.536875704425873</v>
      </c>
      <c r="BM347">
        <v>1.014192958612437</v>
      </c>
      <c r="BN347">
        <v>0</v>
      </c>
      <c r="BO347">
        <v>4.1450309947465573</v>
      </c>
      <c r="BP347">
        <v>6.0992592883808694</v>
      </c>
      <c r="BQ347">
        <v>14.47204093498139</v>
      </c>
      <c r="BR347">
        <v>2.8450467498254408</v>
      </c>
      <c r="BS347">
        <v>0</v>
      </c>
      <c r="BT347">
        <v>6.033346915420652</v>
      </c>
      <c r="BU347">
        <v>16.23644689586262</v>
      </c>
      <c r="BV347">
        <v>14.47226082649202</v>
      </c>
      <c r="BW347">
        <v>9.8466602994478922</v>
      </c>
      <c r="BX347">
        <v>4.5343171393278512</v>
      </c>
      <c r="BY347">
        <v>6.121396049625683</v>
      </c>
      <c r="BZ347">
        <v>3.4089828892140162</v>
      </c>
      <c r="CA347">
        <v>20.08545135365987</v>
      </c>
      <c r="CB347">
        <v>16.359144183558481</v>
      </c>
      <c r="CC347">
        <v>15.0273518614756</v>
      </c>
      <c r="CD347">
        <v>4.1126888509271993</v>
      </c>
      <c r="CE347">
        <v>3.2183474547102082</v>
      </c>
      <c r="CF347">
        <v>8.9844541819919801</v>
      </c>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row>
    <row r="348">
      <c r="A348" t="s">
        <v>600</v>
      </c>
      <c r="B348">
        <v>2017</v>
      </c>
      <c r="C348" t="s">
        <v>609</v>
      </c>
      <c r="D348">
        <v>20</v>
      </c>
      <c r="E348" t="s">
        <v>60</v>
      </c>
      <c r="F348" t="s">
        <v>22</v>
      </c>
      <c r="G348" t="s">
        <v>617</v>
      </c>
      <c r="H348">
        <v>46.23404201255525</v>
      </c>
      <c r="I348">
        <v>40.335793313053799</v>
      </c>
      <c r="J348">
        <v>29.487049710707801</v>
      </c>
      <c r="K348">
        <v>16.73235524746233</v>
      </c>
      <c r="L348">
        <v>3.0132511379948759</v>
      </c>
      <c r="M348">
        <v>15.8147896910524</v>
      </c>
      <c r="N348">
        <v>8.6366670330478659</v>
      </c>
      <c r="O348">
        <v>3.9539727956150559</v>
      </c>
      <c r="P348">
        <v>1.95904505667191</v>
      </c>
      <c r="Q348">
        <v>1.5755879146368961</v>
      </c>
      <c r="R348">
        <v>48.108280522432167</v>
      </c>
      <c r="S348">
        <v>44.962509848715847</v>
      </c>
      <c r="T348">
        <v>38.63766489148778</v>
      </c>
      <c r="U348">
        <v>29.66997280162985</v>
      </c>
      <c r="V348">
        <v>18.729982843076129</v>
      </c>
      <c r="W348" t="s">
        <v>147</v>
      </c>
      <c r="X348" t="s">
        <v>148</v>
      </c>
      <c r="Y348" t="s">
        <v>149</v>
      </c>
      <c r="Z348" t="s">
        <v>430</v>
      </c>
      <c r="AA348" t="s">
        <v>150</v>
      </c>
      <c r="AB348" t="s">
        <v>151</v>
      </c>
      <c r="AC348" t="s">
        <v>432</v>
      </c>
      <c r="AD348" t="s">
        <v>488</v>
      </c>
      <c r="AE348" t="s">
        <v>433</v>
      </c>
      <c r="AF348" t="s">
        <v>152</v>
      </c>
      <c r="AG348" t="s">
        <v>153</v>
      </c>
      <c r="AH348" t="s">
        <v>435</v>
      </c>
      <c r="AI348" t="s">
        <v>489</v>
      </c>
      <c r="AJ348" t="s">
        <v>154</v>
      </c>
      <c r="AK348" t="s">
        <v>155</v>
      </c>
      <c r="AL348" t="s">
        <v>156</v>
      </c>
      <c r="AM348" t="s">
        <v>157</v>
      </c>
      <c r="AN348" t="s">
        <v>436</v>
      </c>
      <c r="AO348" t="s">
        <v>158</v>
      </c>
      <c r="AP348" t="s">
        <v>159</v>
      </c>
      <c r="AQ348" t="s">
        <v>160</v>
      </c>
      <c r="AR348" t="s">
        <v>437</v>
      </c>
      <c r="AS348" t="s">
        <v>161</v>
      </c>
      <c r="AT348" t="s">
        <v>162</v>
      </c>
      <c r="AU348" t="s">
        <v>163</v>
      </c>
      <c r="AV348" t="s">
        <v>164</v>
      </c>
      <c r="AW348" t="s">
        <v>438</v>
      </c>
      <c r="AX348" t="s">
        <v>165</v>
      </c>
      <c r="AY348" t="s">
        <v>573</v>
      </c>
      <c r="AZ348" t="s">
        <v>166</v>
      </c>
      <c r="BA348" t="s">
        <v>167</v>
      </c>
      <c r="BB348">
        <v>4.7608765391075272</v>
      </c>
      <c r="BC348">
        <v>5.8238027627287927</v>
      </c>
      <c r="BD348">
        <v>22.717866067911331</v>
      </c>
      <c r="BE348">
        <v>54.185639772570177</v>
      </c>
      <c r="BF348">
        <v>16.201202848031709</v>
      </c>
      <c r="BG348">
        <v>40.525751326549887</v>
      </c>
      <c r="BH348">
        <v>3.6884193488897501</v>
      </c>
      <c r="BI348">
        <v>1.9398193586759771</v>
      </c>
      <c r="BJ348">
        <v>45.841472198247423</v>
      </c>
      <c r="BK348">
        <v>18.46487986870455</v>
      </c>
      <c r="BL348">
        <v>5.8327449421888078</v>
      </c>
      <c r="BM348">
        <v>0</v>
      </c>
      <c r="BN348">
        <v>0.62711733612844711</v>
      </c>
      <c r="BO348">
        <v>50.311576369553798</v>
      </c>
      <c r="BP348">
        <v>34.800081534897487</v>
      </c>
      <c r="BQ348">
        <v>41.30596416744865</v>
      </c>
      <c r="BR348">
        <v>19.86079483120065</v>
      </c>
      <c r="BS348">
        <v>0</v>
      </c>
      <c r="BT348">
        <v>18.622650693464589</v>
      </c>
      <c r="BU348">
        <v>25.55540957356731</v>
      </c>
      <c r="BV348">
        <v>30.5486159384152</v>
      </c>
      <c r="BW348">
        <v>10.445972778762989</v>
      </c>
      <c r="BX348">
        <v>16.650557516520209</v>
      </c>
      <c r="BY348">
        <v>23.316292601574869</v>
      </c>
      <c r="BZ348">
        <v>27.60005255159156</v>
      </c>
      <c r="CA348">
        <v>21.682081549908322</v>
      </c>
      <c r="CB348">
        <v>20.068718873175641</v>
      </c>
      <c r="CC348">
        <v>37.086664522086743</v>
      </c>
      <c r="CD348">
        <v>24.6410828372818</v>
      </c>
      <c r="CE348">
        <v>69.167468057761184</v>
      </c>
      <c r="CF348">
        <v>35.145839032729548</v>
      </c>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row>
    <row r="349">
      <c r="A349" t="s">
        <v>600</v>
      </c>
      <c r="B349">
        <v>2017</v>
      </c>
      <c r="C349" t="s">
        <v>609</v>
      </c>
      <c r="D349">
        <v>21</v>
      </c>
      <c r="E349" t="s">
        <v>60</v>
      </c>
      <c r="F349" t="s">
        <v>17</v>
      </c>
      <c r="G349" t="s">
        <v>618</v>
      </c>
      <c r="H349">
        <v>14.170365843611931</v>
      </c>
      <c r="I349">
        <v>14.282272765683381</v>
      </c>
      <c r="J349">
        <v>13.18307349376783</v>
      </c>
      <c r="K349">
        <v>8.4307068238891247</v>
      </c>
      <c r="L349">
        <v>2.5665023637362321</v>
      </c>
      <c r="M349">
        <v>6.4581159342860213</v>
      </c>
      <c r="N349">
        <v>4.1963835930130102</v>
      </c>
      <c r="O349">
        <v>5.1946379036957566</v>
      </c>
      <c r="P349">
        <v>2.021020823748541</v>
      </c>
      <c r="Q349">
        <v>0.26855374629818041</v>
      </c>
      <c r="R349">
        <v>13.70447794059384</v>
      </c>
      <c r="S349">
        <v>15.067801760093939</v>
      </c>
      <c r="T349">
        <v>14.76605971761602</v>
      </c>
      <c r="U349">
        <v>13.95946539643419</v>
      </c>
      <c r="V349">
        <v>9.8454727296687192</v>
      </c>
      <c r="W349" t="s">
        <v>147</v>
      </c>
      <c r="X349" t="s">
        <v>148</v>
      </c>
      <c r="Y349" t="s">
        <v>149</v>
      </c>
      <c r="Z349" t="s">
        <v>430</v>
      </c>
      <c r="AA349" t="s">
        <v>150</v>
      </c>
      <c r="AB349" t="s">
        <v>151</v>
      </c>
      <c r="AC349" t="s">
        <v>432</v>
      </c>
      <c r="AD349" t="s">
        <v>488</v>
      </c>
      <c r="AE349" t="s">
        <v>433</v>
      </c>
      <c r="AF349" t="s">
        <v>152</v>
      </c>
      <c r="AG349" t="s">
        <v>153</v>
      </c>
      <c r="AH349" t="s">
        <v>435</v>
      </c>
      <c r="AI349" t="s">
        <v>489</v>
      </c>
      <c r="AJ349" t="s">
        <v>154</v>
      </c>
      <c r="AK349" t="s">
        <v>155</v>
      </c>
      <c r="AL349" t="s">
        <v>156</v>
      </c>
      <c r="AM349" t="s">
        <v>157</v>
      </c>
      <c r="AN349" t="s">
        <v>436</v>
      </c>
      <c r="AO349" t="s">
        <v>158</v>
      </c>
      <c r="AP349" t="s">
        <v>159</v>
      </c>
      <c r="AQ349" t="s">
        <v>160</v>
      </c>
      <c r="AR349" t="s">
        <v>437</v>
      </c>
      <c r="AS349" t="s">
        <v>161</v>
      </c>
      <c r="AT349" t="s">
        <v>162</v>
      </c>
      <c r="AU349" t="s">
        <v>163</v>
      </c>
      <c r="AV349" t="s">
        <v>164</v>
      </c>
      <c r="AW349" t="s">
        <v>438</v>
      </c>
      <c r="AX349" t="s">
        <v>165</v>
      </c>
      <c r="AY349" t="s">
        <v>573</v>
      </c>
      <c r="AZ349" t="s">
        <v>166</v>
      </c>
      <c r="BA349" t="s">
        <v>167</v>
      </c>
      <c r="BB349">
        <v>6.5637214146997831</v>
      </c>
      <c r="BC349">
        <v>0</v>
      </c>
      <c r="BD349">
        <v>9.5540706039559602</v>
      </c>
      <c r="BE349">
        <v>7.944247520329009</v>
      </c>
      <c r="BF349">
        <v>13.04358377100044</v>
      </c>
      <c r="BG349">
        <v>13.910184026788629</v>
      </c>
      <c r="BH349">
        <v>2.3072051329308829</v>
      </c>
      <c r="BI349">
        <v>0</v>
      </c>
      <c r="BJ349">
        <v>11.92230903977728</v>
      </c>
      <c r="BK349">
        <v>19.706132131572609</v>
      </c>
      <c r="BL349">
        <v>1.752404206794473</v>
      </c>
      <c r="BM349">
        <v>0.42694370685348582</v>
      </c>
      <c r="BN349">
        <v>0</v>
      </c>
      <c r="BO349">
        <v>7.4631829742658491</v>
      </c>
      <c r="BP349">
        <v>13.56492041322373</v>
      </c>
      <c r="BQ349">
        <v>8.2494772020665295</v>
      </c>
      <c r="BR349">
        <v>28.907303296973861</v>
      </c>
      <c r="BS349">
        <v>0</v>
      </c>
      <c r="BT349">
        <v>10.08528422366305</v>
      </c>
      <c r="BU349">
        <v>7.0409206458465112</v>
      </c>
      <c r="BV349">
        <v>9.0737483333036746</v>
      </c>
      <c r="BW349">
        <v>8.8414006467702944</v>
      </c>
      <c r="BX349">
        <v>8.371746533376708</v>
      </c>
      <c r="BY349">
        <v>9.1544827234065629</v>
      </c>
      <c r="BZ349">
        <v>3.4430420514783169</v>
      </c>
      <c r="CA349">
        <v>18.460052493325691</v>
      </c>
      <c r="CB349">
        <v>24.262347507185648</v>
      </c>
      <c r="CC349">
        <v>6.4592784665544194</v>
      </c>
      <c r="CD349">
        <v>41.492910753175813</v>
      </c>
      <c r="CE349">
        <v>5.7266379854839249</v>
      </c>
      <c r="CF349">
        <v>12.00686738943639</v>
      </c>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row>
    <row r="350">
      <c r="A350" t="s">
        <v>600</v>
      </c>
      <c r="B350">
        <v>2017</v>
      </c>
      <c r="C350" t="s">
        <v>609</v>
      </c>
      <c r="D350">
        <v>22</v>
      </c>
      <c r="E350" t="s">
        <v>54</v>
      </c>
      <c r="F350" t="s">
        <v>49</v>
      </c>
      <c r="G350" t="s">
        <v>198</v>
      </c>
      <c r="H350">
        <v>35.992720101063362</v>
      </c>
      <c r="I350">
        <v>25.318204561729189</v>
      </c>
      <c r="J350">
        <v>15.04896017937863</v>
      </c>
      <c r="K350">
        <v>11.10044871773318</v>
      </c>
      <c r="L350">
        <v>3.425783449077902</v>
      </c>
      <c r="M350">
        <v>13.6051824109755</v>
      </c>
      <c r="N350">
        <v>7.0468004701479154</v>
      </c>
      <c r="O350">
        <v>4.2696487133960597</v>
      </c>
      <c r="P350">
        <v>2.583928853098326</v>
      </c>
      <c r="Q350">
        <v>0.93579751022015223</v>
      </c>
      <c r="R350">
        <v>41.04713141156256</v>
      </c>
      <c r="S350">
        <v>29.21250924556443</v>
      </c>
      <c r="T350">
        <v>23.938168571843011</v>
      </c>
      <c r="U350">
        <v>14.006951753759269</v>
      </c>
      <c r="V350">
        <v>12.406094150732059</v>
      </c>
      <c r="W350" t="s">
        <v>147</v>
      </c>
      <c r="X350" t="s">
        <v>148</v>
      </c>
      <c r="Y350" t="s">
        <v>149</v>
      </c>
      <c r="Z350" t="s">
        <v>430</v>
      </c>
      <c r="AA350" t="s">
        <v>150</v>
      </c>
      <c r="AB350" t="s">
        <v>151</v>
      </c>
      <c r="AC350" t="s">
        <v>432</v>
      </c>
      <c r="AD350" t="s">
        <v>488</v>
      </c>
      <c r="AE350" t="s">
        <v>433</v>
      </c>
      <c r="AF350" t="s">
        <v>152</v>
      </c>
      <c r="AG350" t="s">
        <v>153</v>
      </c>
      <c r="AH350" t="s">
        <v>435</v>
      </c>
      <c r="AI350" t="s">
        <v>489</v>
      </c>
      <c r="AJ350" t="s">
        <v>154</v>
      </c>
      <c r="AK350" t="s">
        <v>155</v>
      </c>
      <c r="AL350" t="s">
        <v>156</v>
      </c>
      <c r="AM350" t="s">
        <v>157</v>
      </c>
      <c r="AN350" t="s">
        <v>436</v>
      </c>
      <c r="AO350" t="s">
        <v>158</v>
      </c>
      <c r="AP350" t="s">
        <v>159</v>
      </c>
      <c r="AQ350" t="s">
        <v>160</v>
      </c>
      <c r="AR350" t="s">
        <v>437</v>
      </c>
      <c r="AS350" t="s">
        <v>161</v>
      </c>
      <c r="AT350" t="s">
        <v>162</v>
      </c>
      <c r="AU350" t="s">
        <v>163</v>
      </c>
      <c r="AV350" t="s">
        <v>164</v>
      </c>
      <c r="AW350" t="s">
        <v>438</v>
      </c>
      <c r="AX350" t="s">
        <v>165</v>
      </c>
      <c r="AY350" t="s">
        <v>573</v>
      </c>
      <c r="AZ350" t="s">
        <v>166</v>
      </c>
      <c r="BA350" t="s">
        <v>167</v>
      </c>
      <c r="BB350">
        <v>16.629699190331269</v>
      </c>
      <c r="BC350">
        <v>1.2329845417531911</v>
      </c>
      <c r="BD350">
        <v>32.076208009391067</v>
      </c>
      <c r="BE350">
        <v>32.82778346877501</v>
      </c>
      <c r="BF350">
        <v>5.9823389110289238</v>
      </c>
      <c r="BG350">
        <v>34.224716624695994</v>
      </c>
      <c r="BH350">
        <v>0</v>
      </c>
      <c r="BI350">
        <v>2.0974693118135752</v>
      </c>
      <c r="BJ350">
        <v>21.017935019694249</v>
      </c>
      <c r="BK350">
        <v>5.9077946705509881</v>
      </c>
      <c r="BL350">
        <v>1.6630181083162621</v>
      </c>
      <c r="BM350">
        <v>1.0185415576947019</v>
      </c>
      <c r="BN350">
        <v>0</v>
      </c>
      <c r="BO350">
        <v>9.8164768994392162</v>
      </c>
      <c r="BP350">
        <v>11.81225819405052</v>
      </c>
      <c r="BQ350">
        <v>28.689002992357569</v>
      </c>
      <c r="BR350">
        <v>5.5532717816007073</v>
      </c>
      <c r="BS350">
        <v>0</v>
      </c>
      <c r="BT350">
        <v>8.4628589568941308</v>
      </c>
      <c r="BU350">
        <v>24.088372263284629</v>
      </c>
      <c r="BV350">
        <v>23.969571931603738</v>
      </c>
      <c r="BW350">
        <v>12.199652913492059</v>
      </c>
      <c r="BX350">
        <v>6.0475546519132743</v>
      </c>
      <c r="BY350">
        <v>9.064810204892229</v>
      </c>
      <c r="BZ350">
        <v>4.9436425106248816</v>
      </c>
      <c r="CA350">
        <v>33.555241291373711</v>
      </c>
      <c r="CB350">
        <v>29.38648743540395</v>
      </c>
      <c r="CC350">
        <v>26.618727965736792</v>
      </c>
      <c r="CD350">
        <v>12.14400304893458</v>
      </c>
      <c r="CE350">
        <v>12.81909124707467</v>
      </c>
      <c r="CF350">
        <v>17.000783907239409</v>
      </c>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row>
    <row r="351">
      <c r="A351" t="s">
        <v>600</v>
      </c>
      <c r="B351">
        <v>2017</v>
      </c>
      <c r="C351" t="s">
        <v>609</v>
      </c>
      <c r="D351">
        <v>23</v>
      </c>
      <c r="E351" t="s">
        <v>54</v>
      </c>
      <c r="F351" t="s">
        <v>48</v>
      </c>
      <c r="G351" t="s">
        <v>198</v>
      </c>
      <c r="H351">
        <v>64.007279898936687</v>
      </c>
      <c r="I351">
        <v>74.681795438270839</v>
      </c>
      <c r="J351">
        <v>84.951039820621261</v>
      </c>
      <c r="K351">
        <v>88.899551282266813</v>
      </c>
      <c r="L351">
        <v>96.574216550922017</v>
      </c>
      <c r="M351">
        <v>86.394817589024598</v>
      </c>
      <c r="N351">
        <v>92.953199529852242</v>
      </c>
      <c r="O351">
        <v>95.730351286603891</v>
      </c>
      <c r="P351">
        <v>97.416071146901672</v>
      </c>
      <c r="Q351">
        <v>99.064202489779859</v>
      </c>
      <c r="R351">
        <v>58.952868588437433</v>
      </c>
      <c r="S351">
        <v>70.787490754435552</v>
      </c>
      <c r="T351">
        <v>76.061831428157035</v>
      </c>
      <c r="U351">
        <v>85.993048246240761</v>
      </c>
      <c r="V351">
        <v>87.593905849267514</v>
      </c>
      <c r="W351" t="s">
        <v>147</v>
      </c>
      <c r="X351" t="s">
        <v>148</v>
      </c>
      <c r="Y351" t="s">
        <v>149</v>
      </c>
      <c r="Z351" t="s">
        <v>430</v>
      </c>
      <c r="AA351" t="s">
        <v>150</v>
      </c>
      <c r="AB351" t="s">
        <v>151</v>
      </c>
      <c r="AC351" t="s">
        <v>432</v>
      </c>
      <c r="AD351" t="s">
        <v>488</v>
      </c>
      <c r="AE351" t="s">
        <v>433</v>
      </c>
      <c r="AF351" t="s">
        <v>152</v>
      </c>
      <c r="AG351" t="s">
        <v>153</v>
      </c>
      <c r="AH351" t="s">
        <v>435</v>
      </c>
      <c r="AI351" t="s">
        <v>489</v>
      </c>
      <c r="AJ351" t="s">
        <v>154</v>
      </c>
      <c r="AK351" t="s">
        <v>155</v>
      </c>
      <c r="AL351" t="s">
        <v>156</v>
      </c>
      <c r="AM351" t="s">
        <v>157</v>
      </c>
      <c r="AN351" t="s">
        <v>436</v>
      </c>
      <c r="AO351" t="s">
        <v>158</v>
      </c>
      <c r="AP351" t="s">
        <v>159</v>
      </c>
      <c r="AQ351" t="s">
        <v>160</v>
      </c>
      <c r="AR351" t="s">
        <v>437</v>
      </c>
      <c r="AS351" t="s">
        <v>161</v>
      </c>
      <c r="AT351" t="s">
        <v>162</v>
      </c>
      <c r="AU351" t="s">
        <v>163</v>
      </c>
      <c r="AV351" t="s">
        <v>164</v>
      </c>
      <c r="AW351" t="s">
        <v>438</v>
      </c>
      <c r="AX351" t="s">
        <v>165</v>
      </c>
      <c r="AY351" t="s">
        <v>573</v>
      </c>
      <c r="AZ351" t="s">
        <v>166</v>
      </c>
      <c r="BA351" t="s">
        <v>167</v>
      </c>
      <c r="BB351">
        <v>83.370300809668777</v>
      </c>
      <c r="BC351">
        <v>98.767015458246803</v>
      </c>
      <c r="BD351">
        <v>67.923791990608905</v>
      </c>
      <c r="BE351">
        <v>67.172216531224976</v>
      </c>
      <c r="BF351">
        <v>94.017661088971096</v>
      </c>
      <c r="BG351">
        <v>65.775283375303957</v>
      </c>
      <c r="BH351">
        <v>100</v>
      </c>
      <c r="BI351">
        <v>97.902530688186431</v>
      </c>
      <c r="BJ351">
        <v>78.982064980305793</v>
      </c>
      <c r="BK351">
        <v>94.09220532944903</v>
      </c>
      <c r="BL351">
        <v>98.336981891683735</v>
      </c>
      <c r="BM351">
        <v>98.981458442305296</v>
      </c>
      <c r="BN351">
        <v>100</v>
      </c>
      <c r="BO351">
        <v>90.183523100560777</v>
      </c>
      <c r="BP351">
        <v>88.1877418059495</v>
      </c>
      <c r="BQ351">
        <v>71.310997007642456</v>
      </c>
      <c r="BR351">
        <v>94.446728218399301</v>
      </c>
      <c r="BS351">
        <v>100</v>
      </c>
      <c r="BT351">
        <v>91.537141043105891</v>
      </c>
      <c r="BU351">
        <v>75.911627736715459</v>
      </c>
      <c r="BV351">
        <v>76.030428068396176</v>
      </c>
      <c r="BW351">
        <v>87.800347086507983</v>
      </c>
      <c r="BX351">
        <v>93.952445348086741</v>
      </c>
      <c r="BY351">
        <v>90.935189795107789</v>
      </c>
      <c r="BZ351">
        <v>95.056357489375131</v>
      </c>
      <c r="CA351">
        <v>66.444758708626239</v>
      </c>
      <c r="CB351">
        <v>70.613512564596022</v>
      </c>
      <c r="CC351">
        <v>73.381272034263191</v>
      </c>
      <c r="CD351">
        <v>87.855996951065393</v>
      </c>
      <c r="CE351">
        <v>87.180908752925305</v>
      </c>
      <c r="CF351">
        <v>82.999216092760619</v>
      </c>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row>
    <row r="352">
      <c r="A352" t="s">
        <v>600</v>
      </c>
      <c r="B352">
        <v>2017</v>
      </c>
      <c r="C352" t="s">
        <v>609</v>
      </c>
      <c r="D352">
        <v>29</v>
      </c>
      <c r="E352" t="s">
        <v>57</v>
      </c>
      <c r="F352" t="s">
        <v>49</v>
      </c>
      <c r="G352" t="s">
        <v>619</v>
      </c>
      <c r="H352">
        <v>24.276765907725199</v>
      </c>
      <c r="I352">
        <v>27.863692510827299</v>
      </c>
      <c r="J352">
        <v>37.361497907204921</v>
      </c>
      <c r="K352">
        <v>53.192850249318859</v>
      </c>
      <c r="L352">
        <v>78.327716519848394</v>
      </c>
      <c r="M352">
        <v>56.429428760989843</v>
      </c>
      <c r="N352">
        <v>64.472048193038489</v>
      </c>
      <c r="O352">
        <v>76.039663276008</v>
      </c>
      <c r="P352">
        <v>80.636333143000542</v>
      </c>
      <c r="Q352">
        <v>81.99253240436299</v>
      </c>
      <c r="R352">
        <v>23.79429064780944</v>
      </c>
      <c r="S352">
        <v>22.162588632926401</v>
      </c>
      <c r="T352">
        <v>28.801405709187812</v>
      </c>
      <c r="U352">
        <v>37.225402086534309</v>
      </c>
      <c r="V352">
        <v>49.93823925099629</v>
      </c>
      <c r="W352" t="s">
        <v>147</v>
      </c>
      <c r="X352" t="s">
        <v>148</v>
      </c>
      <c r="Y352" t="s">
        <v>149</v>
      </c>
      <c r="Z352" t="s">
        <v>430</v>
      </c>
      <c r="AA352" t="s">
        <v>150</v>
      </c>
      <c r="AB352" t="s">
        <v>151</v>
      </c>
      <c r="AC352" t="s">
        <v>432</v>
      </c>
      <c r="AD352" t="s">
        <v>488</v>
      </c>
      <c r="AE352" t="s">
        <v>433</v>
      </c>
      <c r="AF352" t="s">
        <v>152</v>
      </c>
      <c r="AG352" t="s">
        <v>153</v>
      </c>
      <c r="AH352" t="s">
        <v>435</v>
      </c>
      <c r="AI352" t="s">
        <v>489</v>
      </c>
      <c r="AJ352" t="s">
        <v>154</v>
      </c>
      <c r="AK352" t="s">
        <v>155</v>
      </c>
      <c r="AL352" t="s">
        <v>156</v>
      </c>
      <c r="AM352" t="s">
        <v>157</v>
      </c>
      <c r="AN352" t="s">
        <v>436</v>
      </c>
      <c r="AO352" t="s">
        <v>158</v>
      </c>
      <c r="AP352" t="s">
        <v>159</v>
      </c>
      <c r="AQ352" t="s">
        <v>160</v>
      </c>
      <c r="AR352" t="s">
        <v>437</v>
      </c>
      <c r="AS352" t="s">
        <v>161</v>
      </c>
      <c r="AT352" t="s">
        <v>162</v>
      </c>
      <c r="AU352" t="s">
        <v>163</v>
      </c>
      <c r="AV352" t="s">
        <v>164</v>
      </c>
      <c r="AW352" t="s">
        <v>438</v>
      </c>
      <c r="AX352" t="s">
        <v>165</v>
      </c>
      <c r="AY352" t="s">
        <v>573</v>
      </c>
      <c r="AZ352" t="s">
        <v>166</v>
      </c>
      <c r="BA352" t="s">
        <v>167</v>
      </c>
      <c r="BB352">
        <v>70.322073386257586</v>
      </c>
      <c r="BC352">
        <v>77.921658537002642</v>
      </c>
      <c r="BD352">
        <v>58.020513815603103</v>
      </c>
      <c r="BE352">
        <v>11.268102596756011</v>
      </c>
      <c r="BF352">
        <v>60.632557390118038</v>
      </c>
      <c r="BG352">
        <v>6.2153999545959113</v>
      </c>
      <c r="BH352">
        <v>86.462242983317552</v>
      </c>
      <c r="BI352">
        <v>93.960030002002213</v>
      </c>
      <c r="BJ352">
        <v>25.000846213058601</v>
      </c>
      <c r="BK352">
        <v>30.463163514966961</v>
      </c>
      <c r="BL352">
        <v>89.44079606937207</v>
      </c>
      <c r="BM352">
        <v>97.680192251243909</v>
      </c>
      <c r="BN352">
        <v>96.89797320447822</v>
      </c>
      <c r="BO352">
        <v>16.997181425939779</v>
      </c>
      <c r="BP352">
        <v>45.653545794420573</v>
      </c>
      <c r="BQ352">
        <v>24.8866303574789</v>
      </c>
      <c r="BR352">
        <v>37.016974805300947</v>
      </c>
      <c r="BS352">
        <v>97.485726616710707</v>
      </c>
      <c r="BT352">
        <v>47.645015306082442</v>
      </c>
      <c r="BU352">
        <v>37.696071419739823</v>
      </c>
      <c r="BV352">
        <v>51.860865721782083</v>
      </c>
      <c r="BW352">
        <v>77.170847897858224</v>
      </c>
      <c r="BX352">
        <v>50.69760513159811</v>
      </c>
      <c r="BY352">
        <v>55.877092599383339</v>
      </c>
      <c r="BZ352">
        <v>58.711136617400328</v>
      </c>
      <c r="CA352">
        <v>49.382296149433962</v>
      </c>
      <c r="CB352">
        <v>5.6340624796510896</v>
      </c>
      <c r="CC352">
        <v>49.719231276635071</v>
      </c>
      <c r="CD352">
        <v>10.05309538822098</v>
      </c>
      <c r="CE352">
        <v>3.969490953287234</v>
      </c>
      <c r="CF352">
        <v>47.689156543705863</v>
      </c>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row>
    <row r="353">
      <c r="A353" t="s">
        <v>600</v>
      </c>
      <c r="B353">
        <v>2017</v>
      </c>
      <c r="C353" t="s">
        <v>609</v>
      </c>
      <c r="D353">
        <v>30</v>
      </c>
      <c r="E353" t="s">
        <v>57</v>
      </c>
      <c r="F353" t="s">
        <v>48</v>
      </c>
      <c r="G353" t="s">
        <v>198</v>
      </c>
      <c r="H353">
        <v>75.723234092274922</v>
      </c>
      <c r="I353">
        <v>72.136307489172538</v>
      </c>
      <c r="J353">
        <v>62.638502092795179</v>
      </c>
      <c r="K353">
        <v>46.807149750681603</v>
      </c>
      <c r="L353">
        <v>21.672283480151489</v>
      </c>
      <c r="M353">
        <v>43.570571239010327</v>
      </c>
      <c r="N353">
        <v>35.527951806961632</v>
      </c>
      <c r="O353">
        <v>23.960336723991869</v>
      </c>
      <c r="P353">
        <v>19.363666856999409</v>
      </c>
      <c r="Q353">
        <v>18.007467595636982</v>
      </c>
      <c r="R353">
        <v>76.205709352190567</v>
      </c>
      <c r="S353">
        <v>77.837411367073585</v>
      </c>
      <c r="T353">
        <v>71.198594290812238</v>
      </c>
      <c r="U353">
        <v>62.774597913465627</v>
      </c>
      <c r="V353">
        <v>50.061760749003327</v>
      </c>
      <c r="W353" t="s">
        <v>147</v>
      </c>
      <c r="X353" t="s">
        <v>148</v>
      </c>
      <c r="Y353" t="s">
        <v>149</v>
      </c>
      <c r="Z353" t="s">
        <v>430</v>
      </c>
      <c r="AA353" t="s">
        <v>150</v>
      </c>
      <c r="AB353" t="s">
        <v>151</v>
      </c>
      <c r="AC353" t="s">
        <v>432</v>
      </c>
      <c r="AD353" t="s">
        <v>488</v>
      </c>
      <c r="AE353" t="s">
        <v>433</v>
      </c>
      <c r="AF353" t="s">
        <v>152</v>
      </c>
      <c r="AG353" t="s">
        <v>153</v>
      </c>
      <c r="AH353" t="s">
        <v>435</v>
      </c>
      <c r="AI353" t="s">
        <v>489</v>
      </c>
      <c r="AJ353" t="s">
        <v>154</v>
      </c>
      <c r="AK353" t="s">
        <v>155</v>
      </c>
      <c r="AL353" t="s">
        <v>156</v>
      </c>
      <c r="AM353" t="s">
        <v>157</v>
      </c>
      <c r="AN353" t="s">
        <v>436</v>
      </c>
      <c r="AO353" t="s">
        <v>158</v>
      </c>
      <c r="AP353" t="s">
        <v>159</v>
      </c>
      <c r="AQ353" t="s">
        <v>160</v>
      </c>
      <c r="AR353" t="s">
        <v>437</v>
      </c>
      <c r="AS353" t="s">
        <v>161</v>
      </c>
      <c r="AT353" t="s">
        <v>162</v>
      </c>
      <c r="AU353" t="s">
        <v>163</v>
      </c>
      <c r="AV353" t="s">
        <v>164</v>
      </c>
      <c r="AW353" t="s">
        <v>438</v>
      </c>
      <c r="AX353" t="s">
        <v>165</v>
      </c>
      <c r="AY353" t="s">
        <v>573</v>
      </c>
      <c r="AZ353" t="s">
        <v>166</v>
      </c>
      <c r="BA353" t="s">
        <v>167</v>
      </c>
      <c r="BB353">
        <v>29.677926613742429</v>
      </c>
      <c r="BC353">
        <v>22.078341462997361</v>
      </c>
      <c r="BD353">
        <v>41.979486184396912</v>
      </c>
      <c r="BE353">
        <v>88.731897403243991</v>
      </c>
      <c r="BF353">
        <v>39.36744260988192</v>
      </c>
      <c r="BG353">
        <v>93.784600045404176</v>
      </c>
      <c r="BH353">
        <v>13.537757016682439</v>
      </c>
      <c r="BI353">
        <v>6.0399699979977912</v>
      </c>
      <c r="BJ353">
        <v>74.999153786941335</v>
      </c>
      <c r="BK353">
        <v>69.536836485032921</v>
      </c>
      <c r="BL353">
        <v>10.5592039306279</v>
      </c>
      <c r="BM353">
        <v>2.3198077487561011</v>
      </c>
      <c r="BN353">
        <v>3.1020267955217631</v>
      </c>
      <c r="BO353">
        <v>83.002818574060242</v>
      </c>
      <c r="BP353">
        <v>54.34645420557932</v>
      </c>
      <c r="BQ353">
        <v>75.113369642521107</v>
      </c>
      <c r="BR353">
        <v>62.983025194698939</v>
      </c>
      <c r="BS353">
        <v>2.5142733832892841</v>
      </c>
      <c r="BT353">
        <v>52.354984693917523</v>
      </c>
      <c r="BU353">
        <v>62.303928580260013</v>
      </c>
      <c r="BV353">
        <v>48.139134278217853</v>
      </c>
      <c r="BW353">
        <v>22.82915210214178</v>
      </c>
      <c r="BX353">
        <v>49.302394868401962</v>
      </c>
      <c r="BY353">
        <v>44.122907400616647</v>
      </c>
      <c r="BZ353">
        <v>41.288863382599637</v>
      </c>
      <c r="CA353">
        <v>50.617703850566137</v>
      </c>
      <c r="CB353">
        <v>94.365937520348879</v>
      </c>
      <c r="CC353">
        <v>50.280768723365057</v>
      </c>
      <c r="CD353">
        <v>89.946904611778933</v>
      </c>
      <c r="CE353">
        <v>96.030509046712794</v>
      </c>
      <c r="CF353">
        <v>52.310843456294201</v>
      </c>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row>
    <row r="354">
      <c r="A354" t="s">
        <v>600</v>
      </c>
      <c r="B354">
        <v>2017</v>
      </c>
      <c r="C354" t="s">
        <v>609</v>
      </c>
      <c r="D354">
        <v>31</v>
      </c>
      <c r="E354" t="s">
        <v>103</v>
      </c>
      <c r="F354" t="s">
        <v>49</v>
      </c>
      <c r="G354" t="s">
        <v>620</v>
      </c>
      <c r="H354">
        <v>3.1571617348525409</v>
      </c>
      <c r="I354">
        <v>3.9003883623239801</v>
      </c>
      <c r="J354">
        <v>6.8789103711833031</v>
      </c>
      <c r="K354">
        <v>15.456788164887509</v>
      </c>
      <c r="L354">
        <v>41.812281383645967</v>
      </c>
      <c r="M354">
        <v>14.16533369216066</v>
      </c>
      <c r="N354">
        <v>19.90164068335973</v>
      </c>
      <c r="O354">
        <v>30.351398240074062</v>
      </c>
      <c r="P354">
        <v>42.445391307623979</v>
      </c>
      <c r="Q354">
        <v>53.139530404934398</v>
      </c>
      <c r="R354">
        <v>2.421701625027731</v>
      </c>
      <c r="S354">
        <v>2.9876681843468522</v>
      </c>
      <c r="T354">
        <v>3.0923790535026581</v>
      </c>
      <c r="U354">
        <v>6.7842596219025788</v>
      </c>
      <c r="V354">
        <v>18.05595688014051</v>
      </c>
      <c r="W354" t="s">
        <v>147</v>
      </c>
      <c r="X354" t="s">
        <v>148</v>
      </c>
      <c r="Y354" t="s">
        <v>149</v>
      </c>
      <c r="Z354" t="s">
        <v>430</v>
      </c>
      <c r="AA354" t="s">
        <v>150</v>
      </c>
      <c r="AB354" t="s">
        <v>151</v>
      </c>
      <c r="AC354" t="s">
        <v>432</v>
      </c>
      <c r="AD354" t="s">
        <v>488</v>
      </c>
      <c r="AE354" t="s">
        <v>433</v>
      </c>
      <c r="AF354" t="s">
        <v>152</v>
      </c>
      <c r="AG354" t="s">
        <v>153</v>
      </c>
      <c r="AH354" t="s">
        <v>435</v>
      </c>
      <c r="AI354" t="s">
        <v>489</v>
      </c>
      <c r="AJ354" t="s">
        <v>154</v>
      </c>
      <c r="AK354" t="s">
        <v>155</v>
      </c>
      <c r="AL354" t="s">
        <v>156</v>
      </c>
      <c r="AM354" t="s">
        <v>157</v>
      </c>
      <c r="AN354" t="s">
        <v>436</v>
      </c>
      <c r="AO354" t="s">
        <v>158</v>
      </c>
      <c r="AP354" t="s">
        <v>159</v>
      </c>
      <c r="AQ354" t="s">
        <v>160</v>
      </c>
      <c r="AR354" t="s">
        <v>437</v>
      </c>
      <c r="AS354" t="s">
        <v>161</v>
      </c>
      <c r="AT354" t="s">
        <v>162</v>
      </c>
      <c r="AU354" t="s">
        <v>163</v>
      </c>
      <c r="AV354" t="s">
        <v>164</v>
      </c>
      <c r="AW354" t="s">
        <v>438</v>
      </c>
      <c r="AX354" t="s">
        <v>165</v>
      </c>
      <c r="AY354" t="s">
        <v>573</v>
      </c>
      <c r="AZ354" t="s">
        <v>166</v>
      </c>
      <c r="BA354" t="s">
        <v>167</v>
      </c>
      <c r="BB354">
        <v>25.317647598127301</v>
      </c>
      <c r="BC354">
        <v>30.121367068733679</v>
      </c>
      <c r="BD354">
        <v>8.846299348166605</v>
      </c>
      <c r="BE354">
        <v>3.09978625818668</v>
      </c>
      <c r="BF354">
        <v>18.859377042396758</v>
      </c>
      <c r="BG354">
        <v>2.951518044184426</v>
      </c>
      <c r="BH354">
        <v>57.853466011794829</v>
      </c>
      <c r="BI354">
        <v>44.619248543011288</v>
      </c>
      <c r="BJ354">
        <v>8.4686852543648996</v>
      </c>
      <c r="BK354">
        <v>7.0825754097013611</v>
      </c>
      <c r="BL354">
        <v>54.111407144842993</v>
      </c>
      <c r="BM354">
        <v>70.187473297203908</v>
      </c>
      <c r="BN354">
        <v>66.06955917428904</v>
      </c>
      <c r="BO354">
        <v>5.3580392686191329</v>
      </c>
      <c r="BP354">
        <v>19.618088572744981</v>
      </c>
      <c r="BQ354">
        <v>6.5581226990231194</v>
      </c>
      <c r="BR354">
        <v>17.776759871743369</v>
      </c>
      <c r="BS354">
        <v>68.454451897180547</v>
      </c>
      <c r="BT354">
        <v>14.24210765441366</v>
      </c>
      <c r="BU354">
        <v>6.3729513535851599</v>
      </c>
      <c r="BV354">
        <v>9.588164333461318</v>
      </c>
      <c r="BW354">
        <v>14.511613539679351</v>
      </c>
      <c r="BX354">
        <v>13.428558673317649</v>
      </c>
      <c r="BY354">
        <v>6.8162376843623971</v>
      </c>
      <c r="BZ354">
        <v>24.38491115328917</v>
      </c>
      <c r="CA354">
        <v>17.45765698554257</v>
      </c>
      <c r="CB354">
        <v>0.89234890882487605</v>
      </c>
      <c r="CC354">
        <v>4.0819262873441131</v>
      </c>
      <c r="CD354">
        <v>1.927858741681749</v>
      </c>
      <c r="CE354">
        <v>1.4174151313154</v>
      </c>
      <c r="CF354">
        <v>12.427190565511721</v>
      </c>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row>
    <row r="355">
      <c r="A355" t="s">
        <v>600</v>
      </c>
      <c r="B355">
        <v>2017</v>
      </c>
      <c r="C355" t="s">
        <v>609</v>
      </c>
      <c r="D355">
        <v>32</v>
      </c>
      <c r="E355" t="s">
        <v>103</v>
      </c>
      <c r="F355" t="s">
        <v>48</v>
      </c>
      <c r="G355" t="s">
        <v>198</v>
      </c>
      <c r="H355">
        <v>96.842838265147492</v>
      </c>
      <c r="I355">
        <v>96.099611637675935</v>
      </c>
      <c r="J355">
        <v>93.121089628816804</v>
      </c>
      <c r="K355">
        <v>84.543211835112629</v>
      </c>
      <c r="L355">
        <v>58.187718616353983</v>
      </c>
      <c r="M355">
        <v>85.83466630783947</v>
      </c>
      <c r="N355">
        <v>80.098359316640384</v>
      </c>
      <c r="O355">
        <v>69.648601759925839</v>
      </c>
      <c r="P355">
        <v>57.55460869237595</v>
      </c>
      <c r="Q355">
        <v>46.860469595065467</v>
      </c>
      <c r="R355">
        <v>97.578298374972263</v>
      </c>
      <c r="S355">
        <v>97.012331815653155</v>
      </c>
      <c r="T355">
        <v>96.907620946497318</v>
      </c>
      <c r="U355">
        <v>93.215740378097394</v>
      </c>
      <c r="V355">
        <v>81.944043119859217</v>
      </c>
      <c r="W355" t="s">
        <v>147</v>
      </c>
      <c r="X355" t="s">
        <v>148</v>
      </c>
      <c r="Y355" t="s">
        <v>149</v>
      </c>
      <c r="Z355" t="s">
        <v>430</v>
      </c>
      <c r="AA355" t="s">
        <v>150</v>
      </c>
      <c r="AB355" t="s">
        <v>151</v>
      </c>
      <c r="AC355" t="s">
        <v>432</v>
      </c>
      <c r="AD355" t="s">
        <v>488</v>
      </c>
      <c r="AE355" t="s">
        <v>433</v>
      </c>
      <c r="AF355" t="s">
        <v>152</v>
      </c>
      <c r="AG355" t="s">
        <v>153</v>
      </c>
      <c r="AH355" t="s">
        <v>435</v>
      </c>
      <c r="AI355" t="s">
        <v>489</v>
      </c>
      <c r="AJ355" t="s">
        <v>154</v>
      </c>
      <c r="AK355" t="s">
        <v>155</v>
      </c>
      <c r="AL355" t="s">
        <v>156</v>
      </c>
      <c r="AM355" t="s">
        <v>157</v>
      </c>
      <c r="AN355" t="s">
        <v>436</v>
      </c>
      <c r="AO355" t="s">
        <v>158</v>
      </c>
      <c r="AP355" t="s">
        <v>159</v>
      </c>
      <c r="AQ355" t="s">
        <v>160</v>
      </c>
      <c r="AR355" t="s">
        <v>437</v>
      </c>
      <c r="AS355" t="s">
        <v>161</v>
      </c>
      <c r="AT355" t="s">
        <v>162</v>
      </c>
      <c r="AU355" t="s">
        <v>163</v>
      </c>
      <c r="AV355" t="s">
        <v>164</v>
      </c>
      <c r="AW355" t="s">
        <v>438</v>
      </c>
      <c r="AX355" t="s">
        <v>165</v>
      </c>
      <c r="AY355" t="s">
        <v>573</v>
      </c>
      <c r="AZ355" t="s">
        <v>166</v>
      </c>
      <c r="BA355" t="s">
        <v>167</v>
      </c>
      <c r="BB355">
        <v>74.682352401872734</v>
      </c>
      <c r="BC355">
        <v>69.878632931266338</v>
      </c>
      <c r="BD355">
        <v>91.153700651833375</v>
      </c>
      <c r="BE355">
        <v>96.900213741813317</v>
      </c>
      <c r="BF355">
        <v>81.140622957603242</v>
      </c>
      <c r="BG355">
        <v>97.048481955815618</v>
      </c>
      <c r="BH355">
        <v>42.146533988205157</v>
      </c>
      <c r="BI355">
        <v>55.380751456988762</v>
      </c>
      <c r="BJ355">
        <v>91.5313147456351</v>
      </c>
      <c r="BK355">
        <v>92.917424590298609</v>
      </c>
      <c r="BL355">
        <v>45.888592855157007</v>
      </c>
      <c r="BM355">
        <v>29.812526702796109</v>
      </c>
      <c r="BN355">
        <v>33.930440825710932</v>
      </c>
      <c r="BO355">
        <v>94.641960731380905</v>
      </c>
      <c r="BP355">
        <v>80.381911427254963</v>
      </c>
      <c r="BQ355">
        <v>93.441877300976856</v>
      </c>
      <c r="BR355">
        <v>82.223240128256563</v>
      </c>
      <c r="BS355">
        <v>31.545548102819481</v>
      </c>
      <c r="BT355">
        <v>85.757892345586299</v>
      </c>
      <c r="BU355">
        <v>93.627048646414821</v>
      </c>
      <c r="BV355">
        <v>90.411835666538693</v>
      </c>
      <c r="BW355">
        <v>85.488386460320669</v>
      </c>
      <c r="BX355">
        <v>86.571441326682447</v>
      </c>
      <c r="BY355">
        <v>93.183762315637566</v>
      </c>
      <c r="BZ355">
        <v>75.615088846710748</v>
      </c>
      <c r="CA355">
        <v>82.542343014457458</v>
      </c>
      <c r="CB355">
        <v>99.1076510911751</v>
      </c>
      <c r="CC355">
        <v>95.918073712655911</v>
      </c>
      <c r="CD355">
        <v>98.07214125831824</v>
      </c>
      <c r="CE355">
        <v>98.58258486868462</v>
      </c>
      <c r="CF355">
        <v>87.57280943448832</v>
      </c>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row>
    <row r="356">
      <c r="A356" t="s">
        <v>600</v>
      </c>
      <c r="B356">
        <v>2017</v>
      </c>
      <c r="C356" t="s">
        <v>609</v>
      </c>
      <c r="D356">
        <v>35</v>
      </c>
      <c r="E356" t="s">
        <v>55</v>
      </c>
      <c r="F356" t="s">
        <v>49</v>
      </c>
      <c r="G356" t="s">
        <v>198</v>
      </c>
      <c r="H356">
        <v>14.709571537605241</v>
      </c>
      <c r="I356">
        <v>18.649503776601751</v>
      </c>
      <c r="J356">
        <v>26.754559371839161</v>
      </c>
      <c r="K356">
        <v>48.075324093479161</v>
      </c>
      <c r="L356">
        <v>80.375073190853541</v>
      </c>
      <c r="M356">
        <v>43.615334123726193</v>
      </c>
      <c r="N356">
        <v>62.502781462143318</v>
      </c>
      <c r="O356">
        <v>73.224057408838561</v>
      </c>
      <c r="P356">
        <v>81.555329234417655</v>
      </c>
      <c r="Q356">
        <v>89.425654466361166</v>
      </c>
      <c r="R356">
        <v>11.69902623171652</v>
      </c>
      <c r="S356">
        <v>16.716279947045191</v>
      </c>
      <c r="T356">
        <v>19.42507418092881</v>
      </c>
      <c r="U356">
        <v>26.932983292745739</v>
      </c>
      <c r="V356">
        <v>44.794526963066247</v>
      </c>
      <c r="W356" t="s">
        <v>147</v>
      </c>
      <c r="X356" t="s">
        <v>148</v>
      </c>
      <c r="Y356" t="s">
        <v>149</v>
      </c>
      <c r="Z356" t="s">
        <v>430</v>
      </c>
      <c r="AA356" t="s">
        <v>150</v>
      </c>
      <c r="AB356" t="s">
        <v>151</v>
      </c>
      <c r="AC356" t="s">
        <v>432</v>
      </c>
      <c r="AD356" t="s">
        <v>488</v>
      </c>
      <c r="AE356" t="s">
        <v>433</v>
      </c>
      <c r="AF356" t="s">
        <v>152</v>
      </c>
      <c r="AG356" t="s">
        <v>153</v>
      </c>
      <c r="AH356" t="s">
        <v>435</v>
      </c>
      <c r="AI356" t="s">
        <v>489</v>
      </c>
      <c r="AJ356" t="s">
        <v>154</v>
      </c>
      <c r="AK356" t="s">
        <v>155</v>
      </c>
      <c r="AL356" t="s">
        <v>156</v>
      </c>
      <c r="AM356" t="s">
        <v>157</v>
      </c>
      <c r="AN356" t="s">
        <v>436</v>
      </c>
      <c r="AO356" t="s">
        <v>158</v>
      </c>
      <c r="AP356" t="s">
        <v>159</v>
      </c>
      <c r="AQ356" t="s">
        <v>160</v>
      </c>
      <c r="AR356" t="s">
        <v>437</v>
      </c>
      <c r="AS356" t="s">
        <v>161</v>
      </c>
      <c r="AT356" t="s">
        <v>162</v>
      </c>
      <c r="AU356" t="s">
        <v>163</v>
      </c>
      <c r="AV356" t="s">
        <v>164</v>
      </c>
      <c r="AW356" t="s">
        <v>438</v>
      </c>
      <c r="AX356" t="s">
        <v>165</v>
      </c>
      <c r="AY356" t="s">
        <v>573</v>
      </c>
      <c r="AZ356" t="s">
        <v>166</v>
      </c>
      <c r="BA356" t="s">
        <v>167</v>
      </c>
      <c r="BB356">
        <v>58.888816233141178</v>
      </c>
      <c r="BC356">
        <v>85.671459705575927</v>
      </c>
      <c r="BD356">
        <v>32.438900657663922</v>
      </c>
      <c r="BE356">
        <v>15.291188802690209</v>
      </c>
      <c r="BF356">
        <v>51.011221630429823</v>
      </c>
      <c r="BG356">
        <v>11.68765925140876</v>
      </c>
      <c r="BH356">
        <v>80.47348850215279</v>
      </c>
      <c r="BI356">
        <v>90.110765380280256</v>
      </c>
      <c r="BJ356">
        <v>21.569722572261909</v>
      </c>
      <c r="BK356">
        <v>27.728065898381669</v>
      </c>
      <c r="BL356">
        <v>87.2573652752817</v>
      </c>
      <c r="BM356">
        <v>88.385825307787243</v>
      </c>
      <c r="BN356">
        <v>94.790836095595367</v>
      </c>
      <c r="BO356">
        <v>21.39315301695942</v>
      </c>
      <c r="BP356">
        <v>40.670559350296941</v>
      </c>
      <c r="BQ356">
        <v>26.731655863888641</v>
      </c>
      <c r="BR356">
        <v>50.907296126044031</v>
      </c>
      <c r="BS356">
        <v>95.163183750375268</v>
      </c>
      <c r="BT356">
        <v>35.788096981886873</v>
      </c>
      <c r="BU356">
        <v>31.303531112305159</v>
      </c>
      <c r="BV356">
        <v>27.581864157042052</v>
      </c>
      <c r="BW356">
        <v>28.785949934660159</v>
      </c>
      <c r="BX356">
        <v>46.946425173916673</v>
      </c>
      <c r="BY356">
        <v>31.046320907310271</v>
      </c>
      <c r="BZ356">
        <v>45.189894626807479</v>
      </c>
      <c r="CA356">
        <v>25.044167602913671</v>
      </c>
      <c r="CB356">
        <v>3.6425679895618521</v>
      </c>
      <c r="CC356">
        <v>13.5414434021167</v>
      </c>
      <c r="CD356">
        <v>20.675281163336582</v>
      </c>
      <c r="CE356">
        <v>29.707282826317901</v>
      </c>
      <c r="CF356">
        <v>32.024064810572227</v>
      </c>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row>
    <row r="357">
      <c r="A357" t="s">
        <v>600</v>
      </c>
      <c r="B357">
        <v>2017</v>
      </c>
      <c r="C357" t="s">
        <v>609</v>
      </c>
      <c r="D357">
        <v>36</v>
      </c>
      <c r="E357" t="s">
        <v>55</v>
      </c>
      <c r="F357" t="s">
        <v>48</v>
      </c>
      <c r="G357" t="s">
        <v>198</v>
      </c>
      <c r="H357">
        <v>85.290428462394758</v>
      </c>
      <c r="I357">
        <v>81.350496223398096</v>
      </c>
      <c r="J357">
        <v>73.245440628160935</v>
      </c>
      <c r="K357">
        <v>51.924675906521102</v>
      </c>
      <c r="L357">
        <v>19.624926809146409</v>
      </c>
      <c r="M357">
        <v>56.384665876274013</v>
      </c>
      <c r="N357">
        <v>37.497218537856803</v>
      </c>
      <c r="O357">
        <v>26.775942591161371</v>
      </c>
      <c r="P357">
        <v>18.444670765582281</v>
      </c>
      <c r="Q357">
        <v>10.574345533638841</v>
      </c>
      <c r="R357">
        <v>88.300973768283512</v>
      </c>
      <c r="S357">
        <v>83.283720052954763</v>
      </c>
      <c r="T357">
        <v>80.574925819071211</v>
      </c>
      <c r="U357">
        <v>73.067016707254297</v>
      </c>
      <c r="V357">
        <v>55.205473036933327</v>
      </c>
      <c r="W357" t="s">
        <v>147</v>
      </c>
      <c r="X357" t="s">
        <v>148</v>
      </c>
      <c r="Y357" t="s">
        <v>149</v>
      </c>
      <c r="Z357" t="s">
        <v>430</v>
      </c>
      <c r="AA357" t="s">
        <v>150</v>
      </c>
      <c r="AB357" t="s">
        <v>151</v>
      </c>
      <c r="AC357" t="s">
        <v>432</v>
      </c>
      <c r="AD357" t="s">
        <v>488</v>
      </c>
      <c r="AE357" t="s">
        <v>433</v>
      </c>
      <c r="AF357" t="s">
        <v>152</v>
      </c>
      <c r="AG357" t="s">
        <v>153</v>
      </c>
      <c r="AH357" t="s">
        <v>435</v>
      </c>
      <c r="AI357" t="s">
        <v>489</v>
      </c>
      <c r="AJ357" t="s">
        <v>154</v>
      </c>
      <c r="AK357" t="s">
        <v>155</v>
      </c>
      <c r="AL357" t="s">
        <v>156</v>
      </c>
      <c r="AM357" t="s">
        <v>157</v>
      </c>
      <c r="AN357" t="s">
        <v>436</v>
      </c>
      <c r="AO357" t="s">
        <v>158</v>
      </c>
      <c r="AP357" t="s">
        <v>159</v>
      </c>
      <c r="AQ357" t="s">
        <v>160</v>
      </c>
      <c r="AR357" t="s">
        <v>437</v>
      </c>
      <c r="AS357" t="s">
        <v>161</v>
      </c>
      <c r="AT357" t="s">
        <v>162</v>
      </c>
      <c r="AU357" t="s">
        <v>163</v>
      </c>
      <c r="AV357" t="s">
        <v>164</v>
      </c>
      <c r="AW357" t="s">
        <v>438</v>
      </c>
      <c r="AX357" t="s">
        <v>165</v>
      </c>
      <c r="AY357" t="s">
        <v>573</v>
      </c>
      <c r="AZ357" t="s">
        <v>166</v>
      </c>
      <c r="BA357" t="s">
        <v>167</v>
      </c>
      <c r="BB357">
        <v>41.111183766858836</v>
      </c>
      <c r="BC357">
        <v>14.32854029442408</v>
      </c>
      <c r="BD357">
        <v>67.561099342336064</v>
      </c>
      <c r="BE357">
        <v>84.708811197309757</v>
      </c>
      <c r="BF357">
        <v>48.988778369570142</v>
      </c>
      <c r="BG357">
        <v>88.312340748591282</v>
      </c>
      <c r="BH357">
        <v>19.526511497847181</v>
      </c>
      <c r="BI357">
        <v>9.8892346197197529</v>
      </c>
      <c r="BJ357">
        <v>78.430277427738034</v>
      </c>
      <c r="BK357">
        <v>72.271934101618228</v>
      </c>
      <c r="BL357">
        <v>12.74263472471829</v>
      </c>
      <c r="BM357">
        <v>11.61417469221275</v>
      </c>
      <c r="BN357">
        <v>5.2091639044046429</v>
      </c>
      <c r="BO357">
        <v>78.606846983040583</v>
      </c>
      <c r="BP357">
        <v>59.329440649702981</v>
      </c>
      <c r="BQ357">
        <v>73.268344136111395</v>
      </c>
      <c r="BR357">
        <v>49.092703873955799</v>
      </c>
      <c r="BS357">
        <v>4.8368162496247313</v>
      </c>
      <c r="BT357">
        <v>64.211903018113091</v>
      </c>
      <c r="BU357">
        <v>68.696468887694678</v>
      </c>
      <c r="BV357">
        <v>72.418135842957895</v>
      </c>
      <c r="BW357">
        <v>71.21405006533989</v>
      </c>
      <c r="BX357">
        <v>53.053574826083377</v>
      </c>
      <c r="BY357">
        <v>68.953679092689725</v>
      </c>
      <c r="BZ357">
        <v>54.810105373192421</v>
      </c>
      <c r="CA357">
        <v>74.955832397086354</v>
      </c>
      <c r="CB357">
        <v>96.357432010438131</v>
      </c>
      <c r="CC357">
        <v>86.458556597883316</v>
      </c>
      <c r="CD357">
        <v>79.324718836663351</v>
      </c>
      <c r="CE357">
        <v>70.292717173682078</v>
      </c>
      <c r="CF357">
        <v>67.975935189427815</v>
      </c>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row>
    <row r="358">
      <c r="A358" t="s">
        <v>600</v>
      </c>
      <c r="B358">
        <v>2017</v>
      </c>
      <c r="C358" t="s">
        <v>609</v>
      </c>
      <c r="D358">
        <v>37</v>
      </c>
      <c r="E358" t="s">
        <v>168</v>
      </c>
      <c r="F358" t="s">
        <v>49</v>
      </c>
      <c r="G358" t="s">
        <v>627</v>
      </c>
      <c r="H358">
        <v>20.36900405994902</v>
      </c>
      <c r="I358">
        <v>28.64612972967015</v>
      </c>
      <c r="J358">
        <v>40.310429095422627</v>
      </c>
      <c r="K358">
        <v>60.108647881593377</v>
      </c>
      <c r="L358">
        <v>83.97497155439288</v>
      </c>
      <c r="M358">
        <v>49.721066941176304</v>
      </c>
      <c r="N358">
        <v>69.865319381748364</v>
      </c>
      <c r="O358">
        <v>79.453133670940971</v>
      </c>
      <c r="P358">
        <v>83.841551532716181</v>
      </c>
      <c r="Q358">
        <v>89.907659867709583</v>
      </c>
      <c r="R358">
        <v>16.611140261338061</v>
      </c>
      <c r="S358">
        <v>22.528471521295291</v>
      </c>
      <c r="T358">
        <v>31.590057121720989</v>
      </c>
      <c r="U358">
        <v>40.955145550482463</v>
      </c>
      <c r="V358">
        <v>58.677691870733909</v>
      </c>
      <c r="W358" t="s">
        <v>147</v>
      </c>
      <c r="X358" t="s">
        <v>148</v>
      </c>
      <c r="Y358" t="s">
        <v>149</v>
      </c>
      <c r="Z358" t="s">
        <v>430</v>
      </c>
      <c r="AA358" t="s">
        <v>150</v>
      </c>
      <c r="AB358" t="s">
        <v>151</v>
      </c>
      <c r="AC358" t="s">
        <v>432</v>
      </c>
      <c r="AD358" t="s">
        <v>488</v>
      </c>
      <c r="AE358" t="s">
        <v>433</v>
      </c>
      <c r="AF358" t="s">
        <v>152</v>
      </c>
      <c r="AG358" t="s">
        <v>153</v>
      </c>
      <c r="AH358" t="s">
        <v>435</v>
      </c>
      <c r="AI358" t="s">
        <v>489</v>
      </c>
      <c r="AJ358" t="s">
        <v>154</v>
      </c>
      <c r="AK358" t="s">
        <v>155</v>
      </c>
      <c r="AL358" t="s">
        <v>156</v>
      </c>
      <c r="AM358" t="s">
        <v>157</v>
      </c>
      <c r="AN358" t="s">
        <v>436</v>
      </c>
      <c r="AO358" t="s">
        <v>158</v>
      </c>
      <c r="AP358" t="s">
        <v>159</v>
      </c>
      <c r="AQ358" t="s">
        <v>160</v>
      </c>
      <c r="AR358" t="s">
        <v>437</v>
      </c>
      <c r="AS358" t="s">
        <v>161</v>
      </c>
      <c r="AT358" t="s">
        <v>162</v>
      </c>
      <c r="AU358" t="s">
        <v>163</v>
      </c>
      <c r="AV358" t="s">
        <v>164</v>
      </c>
      <c r="AW358" t="s">
        <v>438</v>
      </c>
      <c r="AX358" t="s">
        <v>165</v>
      </c>
      <c r="AY358" t="s">
        <v>573</v>
      </c>
      <c r="AZ358" t="s">
        <v>166</v>
      </c>
      <c r="BA358" t="s">
        <v>167</v>
      </c>
      <c r="BB358">
        <v>61.958183834201712</v>
      </c>
      <c r="BC358">
        <v>88.539003976256637</v>
      </c>
      <c r="BD358">
        <v>44.13915807217537</v>
      </c>
      <c r="BE358">
        <v>27.779677431880909</v>
      </c>
      <c r="BF358">
        <v>66.130576451020659</v>
      </c>
      <c r="BG358">
        <v>21.765279857381941</v>
      </c>
      <c r="BH358">
        <v>84.653297359120955</v>
      </c>
      <c r="BI358">
        <v>90.514414206797227</v>
      </c>
      <c r="BJ358">
        <v>44.818518943392142</v>
      </c>
      <c r="BK358">
        <v>38.996694181094149</v>
      </c>
      <c r="BL358">
        <v>92.410449303786365</v>
      </c>
      <c r="BM358">
        <v>88.764801039727388</v>
      </c>
      <c r="BN358">
        <v>94.757962368844005</v>
      </c>
      <c r="BO358">
        <v>43.215642968155407</v>
      </c>
      <c r="BP358">
        <v>65.714901137167018</v>
      </c>
      <c r="BQ358">
        <v>51.553195537265793</v>
      </c>
      <c r="BR358">
        <v>76.373323082191263</v>
      </c>
      <c r="BS358">
        <v>95.163183750375268</v>
      </c>
      <c r="BT358">
        <v>45.0910283377507</v>
      </c>
      <c r="BU358">
        <v>43.961499718660043</v>
      </c>
      <c r="BV358">
        <v>43.017338496829417</v>
      </c>
      <c r="BW358">
        <v>35.10862079313759</v>
      </c>
      <c r="BX358">
        <v>62.289239032974372</v>
      </c>
      <c r="BY358">
        <v>37.180175063299167</v>
      </c>
      <c r="BZ358">
        <v>63.663132190950193</v>
      </c>
      <c r="CA358">
        <v>41.153955181325031</v>
      </c>
      <c r="CB358">
        <v>5.9014476268306959</v>
      </c>
      <c r="CC358">
        <v>14.2367334330413</v>
      </c>
      <c r="CD358">
        <v>51.368899080620857</v>
      </c>
      <c r="CE358">
        <v>25.236137638645001</v>
      </c>
      <c r="CF358">
        <v>56.813041242732552</v>
      </c>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row>
    <row r="359">
      <c r="A359" t="s">
        <v>600</v>
      </c>
      <c r="B359">
        <v>2017</v>
      </c>
      <c r="C359" t="s">
        <v>609</v>
      </c>
      <c r="D359">
        <v>38</v>
      </c>
      <c r="E359" t="s">
        <v>168</v>
      </c>
      <c r="F359" t="s">
        <v>48</v>
      </c>
      <c r="G359" t="s">
        <v>198</v>
      </c>
      <c r="H359">
        <v>79.630995940050994</v>
      </c>
      <c r="I359">
        <v>71.353870270329793</v>
      </c>
      <c r="J359">
        <v>59.689570904577373</v>
      </c>
      <c r="K359">
        <v>39.891352118406367</v>
      </c>
      <c r="L359">
        <v>16.02502844560701</v>
      </c>
      <c r="M359">
        <v>50.278933058823696</v>
      </c>
      <c r="N359">
        <v>30.13468061825175</v>
      </c>
      <c r="O359">
        <v>20.546866329059021</v>
      </c>
      <c r="P359">
        <v>16.158448467283829</v>
      </c>
      <c r="Q359">
        <v>10.09234013229042</v>
      </c>
      <c r="R359">
        <v>83.388859738661935</v>
      </c>
      <c r="S359">
        <v>77.471528478704755</v>
      </c>
      <c r="T359">
        <v>68.409942878279082</v>
      </c>
      <c r="U359">
        <v>59.044854449517658</v>
      </c>
      <c r="V359">
        <v>41.322308129265629</v>
      </c>
      <c r="W359" t="s">
        <v>147</v>
      </c>
      <c r="X359" t="s">
        <v>148</v>
      </c>
      <c r="Y359" t="s">
        <v>149</v>
      </c>
      <c r="Z359" t="s">
        <v>430</v>
      </c>
      <c r="AA359" t="s">
        <v>150</v>
      </c>
      <c r="AB359" t="s">
        <v>151</v>
      </c>
      <c r="AC359" t="s">
        <v>432</v>
      </c>
      <c r="AD359" t="s">
        <v>488</v>
      </c>
      <c r="AE359" t="s">
        <v>433</v>
      </c>
      <c r="AF359" t="s">
        <v>152</v>
      </c>
      <c r="AG359" t="s">
        <v>153</v>
      </c>
      <c r="AH359" t="s">
        <v>435</v>
      </c>
      <c r="AI359" t="s">
        <v>489</v>
      </c>
      <c r="AJ359" t="s">
        <v>154</v>
      </c>
      <c r="AK359" t="s">
        <v>155</v>
      </c>
      <c r="AL359" t="s">
        <v>156</v>
      </c>
      <c r="AM359" t="s">
        <v>157</v>
      </c>
      <c r="AN359" t="s">
        <v>436</v>
      </c>
      <c r="AO359" t="s">
        <v>158</v>
      </c>
      <c r="AP359" t="s">
        <v>159</v>
      </c>
      <c r="AQ359" t="s">
        <v>160</v>
      </c>
      <c r="AR359" t="s">
        <v>437</v>
      </c>
      <c r="AS359" t="s">
        <v>161</v>
      </c>
      <c r="AT359" t="s">
        <v>162</v>
      </c>
      <c r="AU359" t="s">
        <v>163</v>
      </c>
      <c r="AV359" t="s">
        <v>164</v>
      </c>
      <c r="AW359" t="s">
        <v>438</v>
      </c>
      <c r="AX359" t="s">
        <v>165</v>
      </c>
      <c r="AY359" t="s">
        <v>573</v>
      </c>
      <c r="AZ359" t="s">
        <v>166</v>
      </c>
      <c r="BA359" t="s">
        <v>167</v>
      </c>
      <c r="BB359">
        <v>38.041816165798323</v>
      </c>
      <c r="BC359">
        <v>11.460996023743361</v>
      </c>
      <c r="BD359">
        <v>55.860841927824637</v>
      </c>
      <c r="BE359">
        <v>72.220322568119101</v>
      </c>
      <c r="BF359">
        <v>33.869423548979363</v>
      </c>
      <c r="BG359">
        <v>78.234720142618045</v>
      </c>
      <c r="BH359">
        <v>15.34670264087902</v>
      </c>
      <c r="BI359">
        <v>9.4855857932027678</v>
      </c>
      <c r="BJ359">
        <v>55.181481056607822</v>
      </c>
      <c r="BK359">
        <v>61.003305818905787</v>
      </c>
      <c r="BL359">
        <v>7.5895506962136681</v>
      </c>
      <c r="BM359">
        <v>11.23519896027261</v>
      </c>
      <c r="BN359">
        <v>5.2420376311560002</v>
      </c>
      <c r="BO359">
        <v>56.784357031844579</v>
      </c>
      <c r="BP359">
        <v>34.285098862833038</v>
      </c>
      <c r="BQ359">
        <v>48.446804462734264</v>
      </c>
      <c r="BR359">
        <v>23.626676917808791</v>
      </c>
      <c r="BS359">
        <v>4.8368162496247313</v>
      </c>
      <c r="BT359">
        <v>54.908971662249307</v>
      </c>
      <c r="BU359">
        <v>56.038500281340063</v>
      </c>
      <c r="BV359">
        <v>56.982661503170419</v>
      </c>
      <c r="BW359">
        <v>64.891379206862482</v>
      </c>
      <c r="BX359">
        <v>37.710760967025728</v>
      </c>
      <c r="BY359">
        <v>62.819824936700847</v>
      </c>
      <c r="BZ359">
        <v>36.336867809049828</v>
      </c>
      <c r="CA359">
        <v>58.846044818674883</v>
      </c>
      <c r="CB359">
        <v>94.098552373169298</v>
      </c>
      <c r="CC359">
        <v>85.763266566958706</v>
      </c>
      <c r="CD359">
        <v>48.631100919379037</v>
      </c>
      <c r="CE359">
        <v>74.763862361354967</v>
      </c>
      <c r="CF359">
        <v>43.186958757267483</v>
      </c>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row>
    <row r="360">
      <c r="A360" t="s">
        <v>600</v>
      </c>
      <c r="B360">
        <v>2017</v>
      </c>
      <c r="C360" t="s">
        <v>609</v>
      </c>
      <c r="D360">
        <v>41</v>
      </c>
      <c r="E360" t="s">
        <v>56</v>
      </c>
      <c r="F360" t="s">
        <v>49</v>
      </c>
      <c r="G360" t="s">
        <v>198</v>
      </c>
      <c r="H360">
        <v>41.461529490715243</v>
      </c>
      <c r="I360">
        <v>34.428177651102601</v>
      </c>
      <c r="J360">
        <v>24.856379192812959</v>
      </c>
      <c r="K360">
        <v>17.97512435987025</v>
      </c>
      <c r="L360">
        <v>4.6354408600720101</v>
      </c>
      <c r="M360">
        <v>17.85472797657852</v>
      </c>
      <c r="N360">
        <v>8.8316852536338537</v>
      </c>
      <c r="O360">
        <v>4.9698752987745971</v>
      </c>
      <c r="P360">
        <v>3.147984475103009</v>
      </c>
      <c r="Q360">
        <v>1.121050746225295</v>
      </c>
      <c r="R360">
        <v>44.986439826076577</v>
      </c>
      <c r="S360">
        <v>37.263966691777057</v>
      </c>
      <c r="T360">
        <v>32.312464469957938</v>
      </c>
      <c r="U360">
        <v>24.622697021676579</v>
      </c>
      <c r="V360">
        <v>21.472324199570512</v>
      </c>
      <c r="W360" t="s">
        <v>147</v>
      </c>
      <c r="X360" t="s">
        <v>148</v>
      </c>
      <c r="Y360" t="s">
        <v>149</v>
      </c>
      <c r="Z360" t="s">
        <v>430</v>
      </c>
      <c r="AA360" t="s">
        <v>150</v>
      </c>
      <c r="AB360" t="s">
        <v>151</v>
      </c>
      <c r="AC360" t="s">
        <v>432</v>
      </c>
      <c r="AD360" t="s">
        <v>488</v>
      </c>
      <c r="AE360" t="s">
        <v>433</v>
      </c>
      <c r="AF360" t="s">
        <v>152</v>
      </c>
      <c r="AG360" t="s">
        <v>153</v>
      </c>
      <c r="AH360" t="s">
        <v>435</v>
      </c>
      <c r="AI360" t="s">
        <v>489</v>
      </c>
      <c r="AJ360" t="s">
        <v>154</v>
      </c>
      <c r="AK360" t="s">
        <v>155</v>
      </c>
      <c r="AL360" t="s">
        <v>156</v>
      </c>
      <c r="AM360" t="s">
        <v>157</v>
      </c>
      <c r="AN360" t="s">
        <v>436</v>
      </c>
      <c r="AO360" t="s">
        <v>158</v>
      </c>
      <c r="AP360" t="s">
        <v>159</v>
      </c>
      <c r="AQ360" t="s">
        <v>160</v>
      </c>
      <c r="AR360" t="s">
        <v>437</v>
      </c>
      <c r="AS360" t="s">
        <v>161</v>
      </c>
      <c r="AT360" t="s">
        <v>162</v>
      </c>
      <c r="AU360" t="s">
        <v>163</v>
      </c>
      <c r="AV360" t="s">
        <v>164</v>
      </c>
      <c r="AW360" t="s">
        <v>438</v>
      </c>
      <c r="AX360" t="s">
        <v>165</v>
      </c>
      <c r="AY360" t="s">
        <v>573</v>
      </c>
      <c r="AZ360" t="s">
        <v>166</v>
      </c>
      <c r="BA360" t="s">
        <v>167</v>
      </c>
      <c r="BB360">
        <v>18.89682129568412</v>
      </c>
      <c r="BC360">
        <v>1.1611779539465501</v>
      </c>
      <c r="BD360">
        <v>42.320566013183559</v>
      </c>
      <c r="BE360">
        <v>42.28044112142728</v>
      </c>
      <c r="BF360">
        <v>9.587419570467393</v>
      </c>
      <c r="BG360">
        <v>36.765383391234003</v>
      </c>
      <c r="BH360">
        <v>0.65920146655168099</v>
      </c>
      <c r="BI360">
        <v>2.0567821960607282</v>
      </c>
      <c r="BJ360">
        <v>42.052022266755188</v>
      </c>
      <c r="BK360">
        <v>10.943914589721111</v>
      </c>
      <c r="BL360">
        <v>3.6097189215126089</v>
      </c>
      <c r="BM360">
        <v>1.014192958612437</v>
      </c>
      <c r="BN360">
        <v>0</v>
      </c>
      <c r="BO360">
        <v>27.987801967034041</v>
      </c>
      <c r="BP360">
        <v>33.921118153806852</v>
      </c>
      <c r="BQ360">
        <v>49.175508198365613</v>
      </c>
      <c r="BR360">
        <v>13.43721057966831</v>
      </c>
      <c r="BS360">
        <v>0</v>
      </c>
      <c r="BT360">
        <v>10.99585069601693</v>
      </c>
      <c r="BU360">
        <v>33.975762597157953</v>
      </c>
      <c r="BV360">
        <v>29.51335105852554</v>
      </c>
      <c r="BW360">
        <v>16.171183679339929</v>
      </c>
      <c r="BX360">
        <v>14.654217086428369</v>
      </c>
      <c r="BY360">
        <v>21.086348955710779</v>
      </c>
      <c r="BZ360">
        <v>11.53670371071086</v>
      </c>
      <c r="CA360">
        <v>46.39253233641994</v>
      </c>
      <c r="CB360">
        <v>41.697141213114882</v>
      </c>
      <c r="CC360">
        <v>34.007960413435796</v>
      </c>
      <c r="CD360">
        <v>34.982238912423767</v>
      </c>
      <c r="CE360">
        <v>19.743747124813449</v>
      </c>
      <c r="CF360">
        <v>31.732963761397379</v>
      </c>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row>
    <row r="361">
      <c r="A361" t="s">
        <v>600</v>
      </c>
      <c r="B361">
        <v>2017</v>
      </c>
      <c r="C361" t="s">
        <v>609</v>
      </c>
      <c r="D361">
        <v>42</v>
      </c>
      <c r="E361" t="s">
        <v>56</v>
      </c>
      <c r="F361" t="s">
        <v>48</v>
      </c>
      <c r="G361" t="s">
        <v>626</v>
      </c>
      <c r="H361">
        <v>58.538470509284799</v>
      </c>
      <c r="I361">
        <v>65.571822348897172</v>
      </c>
      <c r="J361">
        <v>75.143620807187233</v>
      </c>
      <c r="K361">
        <v>82.024875640129991</v>
      </c>
      <c r="L361">
        <v>95.364559139928033</v>
      </c>
      <c r="M361">
        <v>82.145272023421597</v>
      </c>
      <c r="N361">
        <v>91.168314746366136</v>
      </c>
      <c r="O361">
        <v>95.03012470122539</v>
      </c>
      <c r="P361">
        <v>96.852015524896927</v>
      </c>
      <c r="Q361">
        <v>98.878949253774735</v>
      </c>
      <c r="R361">
        <v>55.01356017392326</v>
      </c>
      <c r="S361">
        <v>62.736033308222993</v>
      </c>
      <c r="T361">
        <v>67.687535530042169</v>
      </c>
      <c r="U361">
        <v>75.377302978323527</v>
      </c>
      <c r="V361">
        <v>78.527675800429421</v>
      </c>
      <c r="W361" t="s">
        <v>147</v>
      </c>
      <c r="X361" t="s">
        <v>148</v>
      </c>
      <c r="Y361" t="s">
        <v>149</v>
      </c>
      <c r="Z361" t="s">
        <v>430</v>
      </c>
      <c r="AA361" t="s">
        <v>150</v>
      </c>
      <c r="AB361" t="s">
        <v>151</v>
      </c>
      <c r="AC361" t="s">
        <v>432</v>
      </c>
      <c r="AD361" t="s">
        <v>488</v>
      </c>
      <c r="AE361" t="s">
        <v>433</v>
      </c>
      <c r="AF361" t="s">
        <v>152</v>
      </c>
      <c r="AG361" t="s">
        <v>153</v>
      </c>
      <c r="AH361" t="s">
        <v>435</v>
      </c>
      <c r="AI361" t="s">
        <v>489</v>
      </c>
      <c r="AJ361" t="s">
        <v>154</v>
      </c>
      <c r="AK361" t="s">
        <v>155</v>
      </c>
      <c r="AL361" t="s">
        <v>156</v>
      </c>
      <c r="AM361" t="s">
        <v>157</v>
      </c>
      <c r="AN361" t="s">
        <v>436</v>
      </c>
      <c r="AO361" t="s">
        <v>158</v>
      </c>
      <c r="AP361" t="s">
        <v>159</v>
      </c>
      <c r="AQ361" t="s">
        <v>160</v>
      </c>
      <c r="AR361" t="s">
        <v>437</v>
      </c>
      <c r="AS361" t="s">
        <v>161</v>
      </c>
      <c r="AT361" t="s">
        <v>162</v>
      </c>
      <c r="AU361" t="s">
        <v>163</v>
      </c>
      <c r="AV361" t="s">
        <v>164</v>
      </c>
      <c r="AW361" t="s">
        <v>438</v>
      </c>
      <c r="AX361" t="s">
        <v>165</v>
      </c>
      <c r="AY361" t="s">
        <v>573</v>
      </c>
      <c r="AZ361" t="s">
        <v>166</v>
      </c>
      <c r="BA361" t="s">
        <v>167</v>
      </c>
      <c r="BB361">
        <v>81.10317870431588</v>
      </c>
      <c r="BC361">
        <v>98.838822046053451</v>
      </c>
      <c r="BD361">
        <v>57.679433986816413</v>
      </c>
      <c r="BE361">
        <v>57.719558878572762</v>
      </c>
      <c r="BF361">
        <v>90.412580429532611</v>
      </c>
      <c r="BG361">
        <v>63.234616608765982</v>
      </c>
      <c r="BH361">
        <v>99.340798533448321</v>
      </c>
      <c r="BI361">
        <v>97.943217803939277</v>
      </c>
      <c r="BJ361">
        <v>57.947977733244812</v>
      </c>
      <c r="BK361">
        <v>89.056085410278897</v>
      </c>
      <c r="BL361">
        <v>96.390281078487376</v>
      </c>
      <c r="BM361">
        <v>98.985807041387559</v>
      </c>
      <c r="BN361">
        <v>100</v>
      </c>
      <c r="BO361">
        <v>72.012198032965912</v>
      </c>
      <c r="BP361">
        <v>66.078881846193084</v>
      </c>
      <c r="BQ361">
        <v>50.824491801634487</v>
      </c>
      <c r="BR361">
        <v>86.562789420331654</v>
      </c>
      <c r="BS361">
        <v>100</v>
      </c>
      <c r="BT361">
        <v>89.004149303983056</v>
      </c>
      <c r="BU361">
        <v>66.024237402841877</v>
      </c>
      <c r="BV361">
        <v>70.4866489414744</v>
      </c>
      <c r="BW361">
        <v>83.828816320660081</v>
      </c>
      <c r="BX361">
        <v>85.345782913571639</v>
      </c>
      <c r="BY361">
        <v>78.913651044289196</v>
      </c>
      <c r="BZ361">
        <v>88.463296289289033</v>
      </c>
      <c r="CA361">
        <v>53.607467663580152</v>
      </c>
      <c r="CB361">
        <v>58.302858786885068</v>
      </c>
      <c r="CC361">
        <v>65.992039586564275</v>
      </c>
      <c r="CD361">
        <v>65.017761087576147</v>
      </c>
      <c r="CE361">
        <v>80.25625287518649</v>
      </c>
      <c r="CF361">
        <v>68.267036238602657</v>
      </c>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row>
    <row r="362">
      <c r="A362" t="s">
        <v>600</v>
      </c>
      <c r="B362">
        <v>2017</v>
      </c>
      <c r="C362" t="s">
        <v>609</v>
      </c>
      <c r="D362">
        <v>58</v>
      </c>
      <c r="E362" t="s">
        <v>169</v>
      </c>
      <c r="F362" t="s">
        <v>170</v>
      </c>
      <c r="G362" t="s">
        <v>198</v>
      </c>
      <c r="H362">
        <v>1.9002319544819271</v>
      </c>
      <c r="I362">
        <v>2.012391884581878</v>
      </c>
      <c r="J362">
        <v>3.566085460595311</v>
      </c>
      <c r="K362">
        <v>6.2215683576189864</v>
      </c>
      <c r="L362">
        <v>21.248012473475882</v>
      </c>
      <c r="M362">
        <v>7.1569735801976986</v>
      </c>
      <c r="N362">
        <v>5.2610913676890272</v>
      </c>
      <c r="O362">
        <v>16.093941606259669</v>
      </c>
      <c r="P362">
        <v>17.10244140240183</v>
      </c>
      <c r="Q362">
        <v>29.038677264740929</v>
      </c>
      <c r="R362">
        <v>1.232045407102909</v>
      </c>
      <c r="S362">
        <v>1.6359213986066261</v>
      </c>
      <c r="T362">
        <v>1.4857949366109779</v>
      </c>
      <c r="U362">
        <v>3.8561683168180072</v>
      </c>
      <c r="V362">
        <v>9.8168651916829361</v>
      </c>
      <c r="W362" t="s">
        <v>147</v>
      </c>
      <c r="X362" t="s">
        <v>148</v>
      </c>
      <c r="Y362" t="s">
        <v>149</v>
      </c>
      <c r="Z362" t="s">
        <v>430</v>
      </c>
      <c r="AA362" t="s">
        <v>150</v>
      </c>
      <c r="AB362" t="s">
        <v>151</v>
      </c>
      <c r="AC362" t="s">
        <v>432</v>
      </c>
      <c r="AD362" t="s">
        <v>488</v>
      </c>
      <c r="AE362" t="s">
        <v>433</v>
      </c>
      <c r="AF362" t="s">
        <v>152</v>
      </c>
      <c r="AG362" t="s">
        <v>153</v>
      </c>
      <c r="AH362" t="s">
        <v>435</v>
      </c>
      <c r="AI362" t="s">
        <v>489</v>
      </c>
      <c r="AJ362" t="s">
        <v>154</v>
      </c>
      <c r="AK362" t="s">
        <v>155</v>
      </c>
      <c r="AL362" t="s">
        <v>156</v>
      </c>
      <c r="AM362" t="s">
        <v>157</v>
      </c>
      <c r="AN362" t="s">
        <v>436</v>
      </c>
      <c r="AO362" t="s">
        <v>158</v>
      </c>
      <c r="AP362" t="s">
        <v>159</v>
      </c>
      <c r="AQ362" t="s">
        <v>160</v>
      </c>
      <c r="AR362" t="s">
        <v>437</v>
      </c>
      <c r="AS362" t="s">
        <v>161</v>
      </c>
      <c r="AT362" t="s">
        <v>162</v>
      </c>
      <c r="AU362" t="s">
        <v>163</v>
      </c>
      <c r="AV362" t="s">
        <v>164</v>
      </c>
      <c r="AW362" t="s">
        <v>438</v>
      </c>
      <c r="AX362" t="s">
        <v>165</v>
      </c>
      <c r="AY362" t="s">
        <v>573</v>
      </c>
      <c r="AZ362" t="s">
        <v>166</v>
      </c>
      <c r="BA362" t="s">
        <v>167</v>
      </c>
      <c r="BB362">
        <v>6.7139152298184426</v>
      </c>
      <c r="BC362">
        <v>16.273792961578771</v>
      </c>
      <c r="BD362">
        <v>1.487743649226076</v>
      </c>
      <c r="BE362">
        <v>1.701179897132842</v>
      </c>
      <c r="BF362">
        <v>7.1594427393931808</v>
      </c>
      <c r="BG362">
        <v>0.37284770658261168</v>
      </c>
      <c r="BH362">
        <v>55.328063399383517</v>
      </c>
      <c r="BI362">
        <v>36.850533835239148</v>
      </c>
      <c r="BJ362">
        <v>0.55091278841035185</v>
      </c>
      <c r="BK362">
        <v>1.644531650305247</v>
      </c>
      <c r="BL362">
        <v>29.937564143579319</v>
      </c>
      <c r="BM362">
        <v>70.187473297203908</v>
      </c>
      <c r="BN362">
        <v>60.475629991970067</v>
      </c>
      <c r="BO362">
        <v>1.903438008791881</v>
      </c>
      <c r="BP362">
        <v>14.3845899703513</v>
      </c>
      <c r="BQ362">
        <v>1.9417423619396621</v>
      </c>
      <c r="BR362">
        <v>3.9034458288652929</v>
      </c>
      <c r="BS362">
        <v>63.848535291722541</v>
      </c>
      <c r="BT362">
        <v>8.0958113915542267</v>
      </c>
      <c r="BU362">
        <v>1.1097041404800421</v>
      </c>
      <c r="BV362">
        <v>3.3961901898010272</v>
      </c>
      <c r="BW362">
        <v>0.82791151531237372</v>
      </c>
      <c r="BX362">
        <v>3.5819122495290641</v>
      </c>
      <c r="BY362">
        <v>2.23333407221872</v>
      </c>
      <c r="BZ362">
        <v>2.8480024360520702</v>
      </c>
      <c r="CA362">
        <v>9.6083344354873734</v>
      </c>
      <c r="CB362">
        <v>0.54105970043984097</v>
      </c>
      <c r="CC362">
        <v>1.5981697460629869</v>
      </c>
      <c r="CD362">
        <v>0.16756423106691451</v>
      </c>
      <c r="CE362">
        <v>0.36986187411443289</v>
      </c>
      <c r="CF362">
        <v>8.7054869787076505</v>
      </c>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row>
    <row r="363">
      <c r="A363" t="s">
        <v>600</v>
      </c>
      <c r="B363">
        <v>2017</v>
      </c>
      <c r="C363" t="s">
        <v>609</v>
      </c>
      <c r="D363">
        <v>59</v>
      </c>
      <c r="E363" t="s">
        <v>169</v>
      </c>
      <c r="F363" t="s">
        <v>377</v>
      </c>
      <c r="G363" t="s">
        <v>198</v>
      </c>
      <c r="H363">
        <v>1.256929780370613</v>
      </c>
      <c r="I363">
        <v>1.887996477742101</v>
      </c>
      <c r="J363">
        <v>3.3128249105879979</v>
      </c>
      <c r="K363">
        <v>9.2136596364204451</v>
      </c>
      <c r="L363">
        <v>20.0260478899873</v>
      </c>
      <c r="M363">
        <v>7.0083601119629551</v>
      </c>
      <c r="N363">
        <v>14.61945264102423</v>
      </c>
      <c r="O363">
        <v>14.1678156608068</v>
      </c>
      <c r="P363">
        <v>25.106423123837999</v>
      </c>
      <c r="Q363">
        <v>22.949391764378799</v>
      </c>
      <c r="R363">
        <v>1.189656217924822</v>
      </c>
      <c r="S363">
        <v>1.351746785740225</v>
      </c>
      <c r="T363">
        <v>1.606584116891681</v>
      </c>
      <c r="U363">
        <v>2.928091305084572</v>
      </c>
      <c r="V363">
        <v>8.0787953426304604</v>
      </c>
      <c r="W363" t="s">
        <v>147</v>
      </c>
      <c r="X363" t="s">
        <v>148</v>
      </c>
      <c r="Y363" t="s">
        <v>149</v>
      </c>
      <c r="Z363" t="s">
        <v>430</v>
      </c>
      <c r="AA363" t="s">
        <v>150</v>
      </c>
      <c r="AB363" t="s">
        <v>151</v>
      </c>
      <c r="AC363" t="s">
        <v>432</v>
      </c>
      <c r="AD363" t="s">
        <v>488</v>
      </c>
      <c r="AE363" t="s">
        <v>433</v>
      </c>
      <c r="AF363" t="s">
        <v>152</v>
      </c>
      <c r="AG363" t="s">
        <v>153</v>
      </c>
      <c r="AH363" t="s">
        <v>435</v>
      </c>
      <c r="AI363" t="s">
        <v>489</v>
      </c>
      <c r="AJ363" t="s">
        <v>154</v>
      </c>
      <c r="AK363" t="s">
        <v>155</v>
      </c>
      <c r="AL363" t="s">
        <v>156</v>
      </c>
      <c r="AM363" t="s">
        <v>157</v>
      </c>
      <c r="AN363" t="s">
        <v>436</v>
      </c>
      <c r="AO363" t="s">
        <v>158</v>
      </c>
      <c r="AP363" t="s">
        <v>159</v>
      </c>
      <c r="AQ363" t="s">
        <v>160</v>
      </c>
      <c r="AR363" t="s">
        <v>437</v>
      </c>
      <c r="AS363" t="s">
        <v>161</v>
      </c>
      <c r="AT363" t="s">
        <v>162</v>
      </c>
      <c r="AU363" t="s">
        <v>163</v>
      </c>
      <c r="AV363" t="s">
        <v>164</v>
      </c>
      <c r="AW363" t="s">
        <v>438</v>
      </c>
      <c r="AX363" t="s">
        <v>165</v>
      </c>
      <c r="AY363" t="s">
        <v>573</v>
      </c>
      <c r="AZ363" t="s">
        <v>166</v>
      </c>
      <c r="BA363" t="s">
        <v>167</v>
      </c>
      <c r="BB363">
        <v>18.390034575136411</v>
      </c>
      <c r="BC363">
        <v>13.668045329133649</v>
      </c>
      <c r="BD363">
        <v>7.3585556989405321</v>
      </c>
      <c r="BE363">
        <v>1.398606361053838</v>
      </c>
      <c r="BF363">
        <v>11.69993430300358</v>
      </c>
      <c r="BG363">
        <v>2.578670337601813</v>
      </c>
      <c r="BH363">
        <v>2.525402612411292</v>
      </c>
      <c r="BI363">
        <v>7.731624779706908</v>
      </c>
      <c r="BJ363">
        <v>7.917772465954549</v>
      </c>
      <c r="BK363">
        <v>5.1280756059624526</v>
      </c>
      <c r="BL363">
        <v>24.17384300126372</v>
      </c>
      <c r="BM363">
        <v>0</v>
      </c>
      <c r="BN363">
        <v>5.5939291823189956</v>
      </c>
      <c r="BO363">
        <v>3.232826060178704</v>
      </c>
      <c r="BP363">
        <v>5.2334986023936843</v>
      </c>
      <c r="BQ363">
        <v>4.6163803370834593</v>
      </c>
      <c r="BR363">
        <v>13.87331404287807</v>
      </c>
      <c r="BS363">
        <v>2.127848438172812</v>
      </c>
      <c r="BT363">
        <v>5.5479278553660976</v>
      </c>
      <c r="BU363">
        <v>5.26324721310512</v>
      </c>
      <c r="BV363">
        <v>6.1919741436602882</v>
      </c>
      <c r="BW363">
        <v>13.68370202436698</v>
      </c>
      <c r="BX363">
        <v>9.6185369655028694</v>
      </c>
      <c r="BY363">
        <v>4.582903612143677</v>
      </c>
      <c r="BZ363">
        <v>21.425188404919691</v>
      </c>
      <c r="CA363">
        <v>7.8086412463190289</v>
      </c>
      <c r="CB363">
        <v>0.35128920838503519</v>
      </c>
      <c r="CC363">
        <v>2.4029969893016712</v>
      </c>
      <c r="CD363">
        <v>1.7267816644014511</v>
      </c>
      <c r="CE363">
        <v>1.0475532572009669</v>
      </c>
      <c r="CF363">
        <v>3.7217035868040642</v>
      </c>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row>
    <row r="364">
      <c r="A364" t="s">
        <v>600</v>
      </c>
      <c r="B364">
        <v>2017</v>
      </c>
      <c r="C364" t="s">
        <v>609</v>
      </c>
      <c r="D364">
        <v>60</v>
      </c>
      <c r="E364" t="s">
        <v>169</v>
      </c>
      <c r="F364" t="s">
        <v>490</v>
      </c>
      <c r="G364" t="s">
        <v>198</v>
      </c>
      <c r="H364">
        <v>1.986833976556335</v>
      </c>
      <c r="I364">
        <v>4.912665544206587</v>
      </c>
      <c r="J364">
        <v>9.70950356622755</v>
      </c>
      <c r="K364">
        <v>20.377510321602429</v>
      </c>
      <c r="L364">
        <v>27.026949661977419</v>
      </c>
      <c r="M364">
        <v>18.502770242208829</v>
      </c>
      <c r="N364">
        <v>32.412662042589197</v>
      </c>
      <c r="O364">
        <v>34.053424442332748</v>
      </c>
      <c r="P364">
        <v>30.51115666053834</v>
      </c>
      <c r="Q364">
        <v>23.049443646536069</v>
      </c>
      <c r="R364">
        <v>1.2468408811729681</v>
      </c>
      <c r="S364">
        <v>2.9130693124916398</v>
      </c>
      <c r="T364">
        <v>6.4138891686283142</v>
      </c>
      <c r="U364">
        <v>9.3737672426399374</v>
      </c>
      <c r="V364">
        <v>12.261814905210681</v>
      </c>
      <c r="W364" t="s">
        <v>147</v>
      </c>
      <c r="X364" t="s">
        <v>148</v>
      </c>
      <c r="Y364" t="s">
        <v>149</v>
      </c>
      <c r="Z364" t="s">
        <v>430</v>
      </c>
      <c r="AA364" t="s">
        <v>150</v>
      </c>
      <c r="AB364" t="s">
        <v>151</v>
      </c>
      <c r="AC364" t="s">
        <v>432</v>
      </c>
      <c r="AD364" t="s">
        <v>488</v>
      </c>
      <c r="AE364" t="s">
        <v>433</v>
      </c>
      <c r="AF364" t="s">
        <v>152</v>
      </c>
      <c r="AG364" t="s">
        <v>153</v>
      </c>
      <c r="AH364" t="s">
        <v>435</v>
      </c>
      <c r="AI364" t="s">
        <v>489</v>
      </c>
      <c r="AJ364" t="s">
        <v>154</v>
      </c>
      <c r="AK364" t="s">
        <v>155</v>
      </c>
      <c r="AL364" t="s">
        <v>156</v>
      </c>
      <c r="AM364" t="s">
        <v>157</v>
      </c>
      <c r="AN364" t="s">
        <v>436</v>
      </c>
      <c r="AO364" t="s">
        <v>158</v>
      </c>
      <c r="AP364" t="s">
        <v>159</v>
      </c>
      <c r="AQ364" t="s">
        <v>160</v>
      </c>
      <c r="AR364" t="s">
        <v>437</v>
      </c>
      <c r="AS364" t="s">
        <v>161</v>
      </c>
      <c r="AT364" t="s">
        <v>162</v>
      </c>
      <c r="AU364" t="s">
        <v>163</v>
      </c>
      <c r="AV364" t="s">
        <v>164</v>
      </c>
      <c r="AW364" t="s">
        <v>438</v>
      </c>
      <c r="AX364" t="s">
        <v>165</v>
      </c>
      <c r="AY364" t="s">
        <v>573</v>
      </c>
      <c r="AZ364" t="s">
        <v>166</v>
      </c>
      <c r="BA364" t="s">
        <v>167</v>
      </c>
      <c r="BB364">
        <v>20.050081269378829</v>
      </c>
      <c r="BC364">
        <v>42.474363370989593</v>
      </c>
      <c r="BD364">
        <v>14.517749758492871</v>
      </c>
      <c r="BE364">
        <v>2.7891518859790132</v>
      </c>
      <c r="BF364">
        <v>19.942519890484331</v>
      </c>
      <c r="BG364">
        <v>2.4370308890464609</v>
      </c>
      <c r="BH364">
        <v>12.350968739829691</v>
      </c>
      <c r="BI364">
        <v>31.40759883304532</v>
      </c>
      <c r="BJ364">
        <v>8.4273632730913466</v>
      </c>
      <c r="BK364">
        <v>7.5071054076759376</v>
      </c>
      <c r="BL364">
        <v>28.72002376312912</v>
      </c>
      <c r="BM364">
        <v>6.8263819710697602</v>
      </c>
      <c r="BN364">
        <v>20.838323337450461</v>
      </c>
      <c r="BO364">
        <v>5.8806331054131631</v>
      </c>
      <c r="BP364">
        <v>9.1418703641330623</v>
      </c>
      <c r="BQ364">
        <v>4.4705724708217494</v>
      </c>
      <c r="BR364">
        <v>14.409621435838121</v>
      </c>
      <c r="BS364">
        <v>17.270471409522649</v>
      </c>
      <c r="BT364">
        <v>7.8019270967572636</v>
      </c>
      <c r="BU364">
        <v>11.63526656854741</v>
      </c>
      <c r="BV364">
        <v>14.47832590856617</v>
      </c>
      <c r="BW364">
        <v>13.037553790448291</v>
      </c>
      <c r="BX364">
        <v>27.717936731610319</v>
      </c>
      <c r="BY364">
        <v>7.141250245423282</v>
      </c>
      <c r="BZ364">
        <v>15.695292024314639</v>
      </c>
      <c r="CA364">
        <v>3.953029396185844</v>
      </c>
      <c r="CB364">
        <v>0.98949251221105206</v>
      </c>
      <c r="CC364">
        <v>3.1023322041851049</v>
      </c>
      <c r="CD364">
        <v>4.9331882418921396</v>
      </c>
      <c r="CE364">
        <v>1.33338417791717</v>
      </c>
      <c r="CF364">
        <v>12.13737968834897</v>
      </c>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row>
    <row r="365">
      <c r="A365" t="s">
        <v>600</v>
      </c>
      <c r="B365">
        <v>2017</v>
      </c>
      <c r="C365" t="s">
        <v>609</v>
      </c>
      <c r="D365">
        <v>61</v>
      </c>
      <c r="E365" t="s">
        <v>169</v>
      </c>
      <c r="F365" t="s">
        <v>378</v>
      </c>
      <c r="G365" t="s">
        <v>198</v>
      </c>
      <c r="H365">
        <v>19.132770196316311</v>
      </c>
      <c r="I365">
        <v>19.050638604296729</v>
      </c>
      <c r="J365">
        <v>20.773083969794101</v>
      </c>
      <c r="K365">
        <v>17.329714340813499</v>
      </c>
      <c r="L365">
        <v>9.0624618021242576</v>
      </c>
      <c r="M365">
        <v>23.76132482662036</v>
      </c>
      <c r="N365">
        <v>12.061409787939411</v>
      </c>
      <c r="O365">
        <v>11.171108789533211</v>
      </c>
      <c r="P365">
        <v>7.3541441274626358</v>
      </c>
      <c r="Q365">
        <v>5.3861946766146911</v>
      </c>
      <c r="R365">
        <v>20.125748141608749</v>
      </c>
      <c r="S365">
        <v>16.26185113608792</v>
      </c>
      <c r="T365">
        <v>19.295137487056831</v>
      </c>
      <c r="U365">
        <v>21.06737522199181</v>
      </c>
      <c r="V365">
        <v>19.527442332099511</v>
      </c>
      <c r="W365" t="s">
        <v>147</v>
      </c>
      <c r="X365" t="s">
        <v>148</v>
      </c>
      <c r="Y365" t="s">
        <v>149</v>
      </c>
      <c r="Z365" t="s">
        <v>430</v>
      </c>
      <c r="AA365" t="s">
        <v>150</v>
      </c>
      <c r="AB365" t="s">
        <v>151</v>
      </c>
      <c r="AC365" t="s">
        <v>432</v>
      </c>
      <c r="AD365" t="s">
        <v>488</v>
      </c>
      <c r="AE365" t="s">
        <v>433</v>
      </c>
      <c r="AF365" t="s">
        <v>152</v>
      </c>
      <c r="AG365" t="s">
        <v>153</v>
      </c>
      <c r="AH365" t="s">
        <v>435</v>
      </c>
      <c r="AI365" t="s">
        <v>489</v>
      </c>
      <c r="AJ365" t="s">
        <v>154</v>
      </c>
      <c r="AK365" t="s">
        <v>155</v>
      </c>
      <c r="AL365" t="s">
        <v>156</v>
      </c>
      <c r="AM365" t="s">
        <v>157</v>
      </c>
      <c r="AN365" t="s">
        <v>436</v>
      </c>
      <c r="AO365" t="s">
        <v>158</v>
      </c>
      <c r="AP365" t="s">
        <v>159</v>
      </c>
      <c r="AQ365" t="s">
        <v>160</v>
      </c>
      <c r="AR365" t="s">
        <v>437</v>
      </c>
      <c r="AS365" t="s">
        <v>161</v>
      </c>
      <c r="AT365" t="s">
        <v>162</v>
      </c>
      <c r="AU365" t="s">
        <v>163</v>
      </c>
      <c r="AV365" t="s">
        <v>164</v>
      </c>
      <c r="AW365" t="s">
        <v>438</v>
      </c>
      <c r="AX365" t="s">
        <v>165</v>
      </c>
      <c r="AY365" t="s">
        <v>573</v>
      </c>
      <c r="AZ365" t="s">
        <v>166</v>
      </c>
      <c r="BA365" t="s">
        <v>167</v>
      </c>
      <c r="BB365">
        <v>24.954344518751469</v>
      </c>
      <c r="BC365">
        <v>4.7393088622699313</v>
      </c>
      <c r="BD365">
        <v>34.592503598551552</v>
      </c>
      <c r="BE365">
        <v>5.3791644525903228</v>
      </c>
      <c r="BF365">
        <v>21.83066045723697</v>
      </c>
      <c r="BG365">
        <v>0.70829971456670049</v>
      </c>
      <c r="BH365">
        <v>16.257808231693051</v>
      </c>
      <c r="BI365">
        <v>17.933182625945669</v>
      </c>
      <c r="BJ365">
        <v>8.1047976856023336</v>
      </c>
      <c r="BK365">
        <v>15.873482697589649</v>
      </c>
      <c r="BL365">
        <v>6.609365161400035</v>
      </c>
      <c r="BM365">
        <v>20.666336982970229</v>
      </c>
      <c r="BN365">
        <v>9.9900906927387201</v>
      </c>
      <c r="BO365">
        <v>5.7030652519953433</v>
      </c>
      <c r="BP365">
        <v>16.893586857542541</v>
      </c>
      <c r="BQ365">
        <v>13.85793518763403</v>
      </c>
      <c r="BR365">
        <v>4.8305934977194811</v>
      </c>
      <c r="BS365">
        <v>11.22071784714279</v>
      </c>
      <c r="BT365">
        <v>25.60098055491153</v>
      </c>
      <c r="BU365">
        <v>19.687853497607261</v>
      </c>
      <c r="BV365">
        <v>27.759469309205841</v>
      </c>
      <c r="BW365">
        <v>49.621680567730607</v>
      </c>
      <c r="BX365">
        <v>9.0601994646671731</v>
      </c>
      <c r="BY365">
        <v>41.919604669597668</v>
      </c>
      <c r="BZ365">
        <v>18.630933439796539</v>
      </c>
      <c r="CA365">
        <v>27.97160976770548</v>
      </c>
      <c r="CB365">
        <v>3.7522210586151621</v>
      </c>
      <c r="CC365">
        <v>42.211934577188003</v>
      </c>
      <c r="CD365">
        <v>3.1920484046470921</v>
      </c>
      <c r="CE365">
        <v>1.218691644054666</v>
      </c>
      <c r="CF365">
        <v>23.124586289845169</v>
      </c>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row>
    <row r="366">
      <c r="A366" t="s">
        <v>600</v>
      </c>
      <c r="B366">
        <v>2017</v>
      </c>
      <c r="C366" t="s">
        <v>609</v>
      </c>
      <c r="D366">
        <v>62</v>
      </c>
      <c r="E366" t="s">
        <v>169</v>
      </c>
      <c r="F366" t="s">
        <v>439</v>
      </c>
      <c r="G366" t="s">
        <v>198</v>
      </c>
      <c r="H366">
        <v>1.9312370087940589</v>
      </c>
      <c r="I366">
        <v>1.768401390412714</v>
      </c>
      <c r="J366">
        <v>1.864739667306228</v>
      </c>
      <c r="K366">
        <v>2.3674090468219862</v>
      </c>
      <c r="L366">
        <v>1.7144136136407739</v>
      </c>
      <c r="M366">
        <v>1.5562703753815379</v>
      </c>
      <c r="N366">
        <v>4.1271647683812809</v>
      </c>
      <c r="O366">
        <v>1.138116926040643</v>
      </c>
      <c r="P366">
        <v>3.2100491248934429</v>
      </c>
      <c r="Q366">
        <v>0.90969561173859581</v>
      </c>
      <c r="R366">
        <v>1.7750211092812249</v>
      </c>
      <c r="S366">
        <v>1.7681453274317931</v>
      </c>
      <c r="T366">
        <v>1.8820928543076649</v>
      </c>
      <c r="U366">
        <v>1.9010763709941969</v>
      </c>
      <c r="V366">
        <v>1.764235267639928</v>
      </c>
      <c r="W366" t="s">
        <v>147</v>
      </c>
      <c r="X366" t="s">
        <v>148</v>
      </c>
      <c r="Y366" t="s">
        <v>149</v>
      </c>
      <c r="Z366" t="s">
        <v>430</v>
      </c>
      <c r="AA366" t="s">
        <v>150</v>
      </c>
      <c r="AB366" t="s">
        <v>151</v>
      </c>
      <c r="AC366" t="s">
        <v>432</v>
      </c>
      <c r="AD366" t="s">
        <v>488</v>
      </c>
      <c r="AE366" t="s">
        <v>433</v>
      </c>
      <c r="AF366" t="s">
        <v>152</v>
      </c>
      <c r="AG366" t="s">
        <v>153</v>
      </c>
      <c r="AH366" t="s">
        <v>435</v>
      </c>
      <c r="AI366" t="s">
        <v>489</v>
      </c>
      <c r="AJ366" t="s">
        <v>154</v>
      </c>
      <c r="AK366" t="s">
        <v>155</v>
      </c>
      <c r="AL366" t="s">
        <v>156</v>
      </c>
      <c r="AM366" t="s">
        <v>157</v>
      </c>
      <c r="AN366" t="s">
        <v>436</v>
      </c>
      <c r="AO366" t="s">
        <v>158</v>
      </c>
      <c r="AP366" t="s">
        <v>159</v>
      </c>
      <c r="AQ366" t="s">
        <v>160</v>
      </c>
      <c r="AR366" t="s">
        <v>437</v>
      </c>
      <c r="AS366" t="s">
        <v>161</v>
      </c>
      <c r="AT366" t="s">
        <v>162</v>
      </c>
      <c r="AU366" t="s">
        <v>163</v>
      </c>
      <c r="AV366" t="s">
        <v>164</v>
      </c>
      <c r="AW366" t="s">
        <v>438</v>
      </c>
      <c r="AX366" t="s">
        <v>165</v>
      </c>
      <c r="AY366" t="s">
        <v>573</v>
      </c>
      <c r="AZ366" t="s">
        <v>166</v>
      </c>
      <c r="BA366" t="s">
        <v>167</v>
      </c>
      <c r="BB366">
        <v>0.2826587174250314</v>
      </c>
      <c r="BC366">
        <v>3.0857273921943058</v>
      </c>
      <c r="BD366">
        <v>0</v>
      </c>
      <c r="BE366">
        <v>0.64663008754085016</v>
      </c>
      <c r="BF366">
        <v>0</v>
      </c>
      <c r="BG366">
        <v>0.31292853034260282</v>
      </c>
      <c r="BH366">
        <v>0</v>
      </c>
      <c r="BI366">
        <v>0</v>
      </c>
      <c r="BJ366">
        <v>5.0361743274758748</v>
      </c>
      <c r="BK366">
        <v>6.7272805133301778</v>
      </c>
      <c r="BL366">
        <v>0.65700167377165808</v>
      </c>
      <c r="BM366">
        <v>0</v>
      </c>
      <c r="BN366">
        <v>2.013053369239433</v>
      </c>
      <c r="BO366">
        <v>0</v>
      </c>
      <c r="BP366">
        <v>0.53117897288431903</v>
      </c>
      <c r="BQ366">
        <v>2.7822165641150218</v>
      </c>
      <c r="BR366">
        <v>0.6967417280680005</v>
      </c>
      <c r="BS366">
        <v>0</v>
      </c>
      <c r="BT366">
        <v>4.9558816389508671</v>
      </c>
      <c r="BU366">
        <v>0.48731265040222421</v>
      </c>
      <c r="BV366">
        <v>0.3324395976781877</v>
      </c>
      <c r="BW366">
        <v>0</v>
      </c>
      <c r="BX366">
        <v>6.2901105906957104</v>
      </c>
      <c r="BY366">
        <v>1.6566918386480289</v>
      </c>
      <c r="BZ366">
        <v>1.8587297139696879</v>
      </c>
      <c r="CA366">
        <v>0</v>
      </c>
      <c r="CB366">
        <v>6.9363362822869439</v>
      </c>
      <c r="CC366">
        <v>2.4704698392361668</v>
      </c>
      <c r="CD366">
        <v>5.7787501758258406</v>
      </c>
      <c r="CE366">
        <v>0.22346285347912939</v>
      </c>
      <c r="CF366">
        <v>0.95021624878859501</v>
      </c>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row>
    <row r="367">
      <c r="A367" t="s">
        <v>600</v>
      </c>
      <c r="B367">
        <v>2017</v>
      </c>
      <c r="C367" t="s">
        <v>609</v>
      </c>
      <c r="D367">
        <v>63</v>
      </c>
      <c r="E367" t="s">
        <v>169</v>
      </c>
      <c r="F367" t="s">
        <v>440</v>
      </c>
      <c r="G367" t="s">
        <v>198</v>
      </c>
      <c r="H367">
        <v>10.209102151750789</v>
      </c>
      <c r="I367">
        <v>10.64371148051052</v>
      </c>
      <c r="J367">
        <v>11.008139040185609</v>
      </c>
      <c r="K367">
        <v>9.1292549988584071</v>
      </c>
      <c r="L367">
        <v>6.7705664069187872</v>
      </c>
      <c r="M367">
        <v>13.09501223178269</v>
      </c>
      <c r="N367">
        <v>10.15540393703864</v>
      </c>
      <c r="O367">
        <v>5.4598148457244298</v>
      </c>
      <c r="P367">
        <v>6.573672833040292</v>
      </c>
      <c r="Q367">
        <v>6.4432267082564234</v>
      </c>
      <c r="R367">
        <v>10.098631921383321</v>
      </c>
      <c r="S367">
        <v>11.501070283945269</v>
      </c>
      <c r="T367">
        <v>9.4488441112580031</v>
      </c>
      <c r="U367">
        <v>10.279554620343371</v>
      </c>
      <c r="V367">
        <v>9.0092331533294043</v>
      </c>
      <c r="W367" t="s">
        <v>147</v>
      </c>
      <c r="X367" t="s">
        <v>148</v>
      </c>
      <c r="Y367" t="s">
        <v>149</v>
      </c>
      <c r="Z367" t="s">
        <v>430</v>
      </c>
      <c r="AA367" t="s">
        <v>150</v>
      </c>
      <c r="AB367" t="s">
        <v>151</v>
      </c>
      <c r="AC367" t="s">
        <v>432</v>
      </c>
      <c r="AD367" t="s">
        <v>488</v>
      </c>
      <c r="AE367" t="s">
        <v>433</v>
      </c>
      <c r="AF367" t="s">
        <v>152</v>
      </c>
      <c r="AG367" t="s">
        <v>153</v>
      </c>
      <c r="AH367" t="s">
        <v>435</v>
      </c>
      <c r="AI367" t="s">
        <v>489</v>
      </c>
      <c r="AJ367" t="s">
        <v>154</v>
      </c>
      <c r="AK367" t="s">
        <v>155</v>
      </c>
      <c r="AL367" t="s">
        <v>156</v>
      </c>
      <c r="AM367" t="s">
        <v>157</v>
      </c>
      <c r="AN367" t="s">
        <v>436</v>
      </c>
      <c r="AO367" t="s">
        <v>158</v>
      </c>
      <c r="AP367" t="s">
        <v>159</v>
      </c>
      <c r="AQ367" t="s">
        <v>160</v>
      </c>
      <c r="AR367" t="s">
        <v>437</v>
      </c>
      <c r="AS367" t="s">
        <v>161</v>
      </c>
      <c r="AT367" t="s">
        <v>162</v>
      </c>
      <c r="AU367" t="s">
        <v>163</v>
      </c>
      <c r="AV367" t="s">
        <v>164</v>
      </c>
      <c r="AW367" t="s">
        <v>438</v>
      </c>
      <c r="AX367" t="s">
        <v>165</v>
      </c>
      <c r="AY367" t="s">
        <v>573</v>
      </c>
      <c r="AZ367" t="s">
        <v>166</v>
      </c>
      <c r="BA367" t="s">
        <v>167</v>
      </c>
      <c r="BB367">
        <v>2.7895796345082</v>
      </c>
      <c r="BC367">
        <v>5.6163872394179783</v>
      </c>
      <c r="BD367">
        <v>9.5377844424781006</v>
      </c>
      <c r="BE367">
        <v>14.035285028604729</v>
      </c>
      <c r="BF367">
        <v>6.0427814584454547</v>
      </c>
      <c r="BG367">
        <v>18.04995273965406</v>
      </c>
      <c r="BH367">
        <v>6.4434634239423421</v>
      </c>
      <c r="BI367">
        <v>4.1001506393218126</v>
      </c>
      <c r="BJ367">
        <v>10.35865987750034</v>
      </c>
      <c r="BK367">
        <v>12.94790108285711</v>
      </c>
      <c r="BL367">
        <v>0</v>
      </c>
      <c r="BM367">
        <v>1.892864041902615</v>
      </c>
      <c r="BN367">
        <v>0.46185609015388279</v>
      </c>
      <c r="BO367">
        <v>14.770558831096491</v>
      </c>
      <c r="BP367">
        <v>2.1481273775863752</v>
      </c>
      <c r="BQ367">
        <v>6.9577467196615288</v>
      </c>
      <c r="BR367">
        <v>10.41615604725926</v>
      </c>
      <c r="BS367">
        <v>1.9135527929490641</v>
      </c>
      <c r="BT367">
        <v>15.441597244749939</v>
      </c>
      <c r="BU367">
        <v>9.7343224629250908</v>
      </c>
      <c r="BV367">
        <v>3.1711507255769931</v>
      </c>
      <c r="BW367">
        <v>0.62649896503403057</v>
      </c>
      <c r="BX367">
        <v>15.12217640177577</v>
      </c>
      <c r="BY367">
        <v>8.7278100269229224</v>
      </c>
      <c r="BZ367">
        <v>7.5925104387890574</v>
      </c>
      <c r="CA367">
        <v>8.7929258540357385</v>
      </c>
      <c r="CB367">
        <v>42.106159374679763</v>
      </c>
      <c r="CC367">
        <v>3.9993974407890849</v>
      </c>
      <c r="CD367">
        <v>4.9813735273218276</v>
      </c>
      <c r="CE367">
        <v>15.84558039817475</v>
      </c>
      <c r="CF367">
        <v>1.46759399855965</v>
      </c>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row>
    <row r="368">
      <c r="A368" t="s">
        <v>600</v>
      </c>
      <c r="B368">
        <v>2017</v>
      </c>
      <c r="C368" t="s">
        <v>609</v>
      </c>
      <c r="D368">
        <v>64</v>
      </c>
      <c r="E368" t="s">
        <v>169</v>
      </c>
      <c r="F368" t="s">
        <v>441</v>
      </c>
      <c r="G368" t="s">
        <v>198</v>
      </c>
      <c r="H368">
        <v>35.983707899661688</v>
      </c>
      <c r="I368">
        <v>29.052983527341279</v>
      </c>
      <c r="J368">
        <v>21.821842447393269</v>
      </c>
      <c r="K368">
        <v>10.438064668392981</v>
      </c>
      <c r="L368">
        <v>1.3805437225105031</v>
      </c>
      <c r="M368">
        <v>13.00025903470701</v>
      </c>
      <c r="N368">
        <v>4.9494776303301959</v>
      </c>
      <c r="O368">
        <v>1.8780405382430949</v>
      </c>
      <c r="P368">
        <v>1.021543812806994</v>
      </c>
      <c r="Q368">
        <v>0.79406935231011788</v>
      </c>
      <c r="R368">
        <v>38.254407071944478</v>
      </c>
      <c r="S368">
        <v>32.865123865256699</v>
      </c>
      <c r="T368">
        <v>27.757826876169641</v>
      </c>
      <c r="U368">
        <v>21.28368123776038</v>
      </c>
      <c r="V368">
        <v>11.378241548961659</v>
      </c>
      <c r="W368" t="s">
        <v>147</v>
      </c>
      <c r="X368" t="s">
        <v>148</v>
      </c>
      <c r="Y368" t="s">
        <v>149</v>
      </c>
      <c r="Z368" t="s">
        <v>430</v>
      </c>
      <c r="AA368" t="s">
        <v>150</v>
      </c>
      <c r="AB368" t="s">
        <v>151</v>
      </c>
      <c r="AC368" t="s">
        <v>432</v>
      </c>
      <c r="AD368" t="s">
        <v>488</v>
      </c>
      <c r="AE368" t="s">
        <v>433</v>
      </c>
      <c r="AF368" t="s">
        <v>152</v>
      </c>
      <c r="AG368" t="s">
        <v>153</v>
      </c>
      <c r="AH368" t="s">
        <v>435</v>
      </c>
      <c r="AI368" t="s">
        <v>489</v>
      </c>
      <c r="AJ368" t="s">
        <v>154</v>
      </c>
      <c r="AK368" t="s">
        <v>155</v>
      </c>
      <c r="AL368" t="s">
        <v>156</v>
      </c>
      <c r="AM368" t="s">
        <v>157</v>
      </c>
      <c r="AN368" t="s">
        <v>436</v>
      </c>
      <c r="AO368" t="s">
        <v>158</v>
      </c>
      <c r="AP368" t="s">
        <v>159</v>
      </c>
      <c r="AQ368" t="s">
        <v>160</v>
      </c>
      <c r="AR368" t="s">
        <v>437</v>
      </c>
      <c r="AS368" t="s">
        <v>161</v>
      </c>
      <c r="AT368" t="s">
        <v>162</v>
      </c>
      <c r="AU368" t="s">
        <v>163</v>
      </c>
      <c r="AV368" t="s">
        <v>164</v>
      </c>
      <c r="AW368" t="s">
        <v>438</v>
      </c>
      <c r="AX368" t="s">
        <v>165</v>
      </c>
      <c r="AY368" t="s">
        <v>573</v>
      </c>
      <c r="AZ368" t="s">
        <v>166</v>
      </c>
      <c r="BA368" t="s">
        <v>167</v>
      </c>
      <c r="BB368">
        <v>2.8720699886418299</v>
      </c>
      <c r="BC368">
        <v>4.0974498407338888</v>
      </c>
      <c r="BD368">
        <v>13.520388743052759</v>
      </c>
      <c r="BE368">
        <v>27.857582008401391</v>
      </c>
      <c r="BF368">
        <v>10.111418695526689</v>
      </c>
      <c r="BG368">
        <v>11.24934058066582</v>
      </c>
      <c r="BH368">
        <v>3.0208430446240011</v>
      </c>
      <c r="BI368">
        <v>1.9398193586759771</v>
      </c>
      <c r="BJ368">
        <v>21.58515146755364</v>
      </c>
      <c r="BK368">
        <v>16.603465012231119</v>
      </c>
      <c r="BL368">
        <v>1.0764084973311709</v>
      </c>
      <c r="BM368">
        <v>0</v>
      </c>
      <c r="BN368">
        <v>0.62711733612844711</v>
      </c>
      <c r="BO368">
        <v>46.350729607568333</v>
      </c>
      <c r="BP368">
        <v>22.372363356665389</v>
      </c>
      <c r="BQ368">
        <v>34.747737236655077</v>
      </c>
      <c r="BR368">
        <v>15.33977799381778</v>
      </c>
      <c r="BS368">
        <v>0</v>
      </c>
      <c r="BT368">
        <v>13.32053469467354</v>
      </c>
      <c r="BU368">
        <v>22.355513682492539</v>
      </c>
      <c r="BV368">
        <v>27.691884247220791</v>
      </c>
      <c r="BW368">
        <v>6.3100866748593472</v>
      </c>
      <c r="BX368">
        <v>16.157301882539461</v>
      </c>
      <c r="BY368">
        <v>13.979516962446731</v>
      </c>
      <c r="BZ368">
        <v>23.529050891143541</v>
      </c>
      <c r="CA368">
        <v>19.364525161314219</v>
      </c>
      <c r="CB368">
        <v>13.98084003100851</v>
      </c>
      <c r="CC368">
        <v>34.612397174328478</v>
      </c>
      <c r="CD368">
        <v>13.98858455303291</v>
      </c>
      <c r="CE368">
        <v>57.915634611083973</v>
      </c>
      <c r="CF368">
        <v>27.044303789894979</v>
      </c>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row>
    <row r="369">
      <c r="A369" t="s">
        <v>600</v>
      </c>
      <c r="B369">
        <v>2017</v>
      </c>
      <c r="C369" t="s">
        <v>609</v>
      </c>
      <c r="D369">
        <v>65</v>
      </c>
      <c r="E369" t="s">
        <v>169</v>
      </c>
      <c r="F369" t="s">
        <v>176</v>
      </c>
      <c r="G369" t="s">
        <v>198</v>
      </c>
      <c r="H369">
        <v>1.651211263252707</v>
      </c>
      <c r="I369">
        <v>2.816332611148435</v>
      </c>
      <c r="J369">
        <v>3.0192404915452582</v>
      </c>
      <c r="K369">
        <v>4.1262251543993349</v>
      </c>
      <c r="L369">
        <v>1.213025538098945</v>
      </c>
      <c r="M369">
        <v>4.0602879308975002</v>
      </c>
      <c r="N369">
        <v>3.9492352290722019</v>
      </c>
      <c r="O369">
        <v>2.2490818196730462</v>
      </c>
      <c r="P369">
        <v>0.68902539632804827</v>
      </c>
      <c r="Q369">
        <v>0.89830465834641637</v>
      </c>
      <c r="R369">
        <v>1.1478724499544779</v>
      </c>
      <c r="S369">
        <v>2.7783114277629228</v>
      </c>
      <c r="T369">
        <v>3.4440827814169812</v>
      </c>
      <c r="U369">
        <v>2.462636301641965</v>
      </c>
      <c r="V369">
        <v>3.4119697639933042</v>
      </c>
      <c r="W369" t="s">
        <v>147</v>
      </c>
      <c r="X369" t="s">
        <v>148</v>
      </c>
      <c r="Y369" t="s">
        <v>149</v>
      </c>
      <c r="Z369" t="s">
        <v>430</v>
      </c>
      <c r="AA369" t="s">
        <v>150</v>
      </c>
      <c r="AB369" t="s">
        <v>151</v>
      </c>
      <c r="AC369" t="s">
        <v>432</v>
      </c>
      <c r="AD369" t="s">
        <v>488</v>
      </c>
      <c r="AE369" t="s">
        <v>433</v>
      </c>
      <c r="AF369" t="s">
        <v>152</v>
      </c>
      <c r="AG369" t="s">
        <v>153</v>
      </c>
      <c r="AH369" t="s">
        <v>435</v>
      </c>
      <c r="AI369" t="s">
        <v>489</v>
      </c>
      <c r="AJ369" t="s">
        <v>154</v>
      </c>
      <c r="AK369" t="s">
        <v>155</v>
      </c>
      <c r="AL369" t="s">
        <v>156</v>
      </c>
      <c r="AM369" t="s">
        <v>157</v>
      </c>
      <c r="AN369" t="s">
        <v>436</v>
      </c>
      <c r="AO369" t="s">
        <v>158</v>
      </c>
      <c r="AP369" t="s">
        <v>159</v>
      </c>
      <c r="AQ369" t="s">
        <v>160</v>
      </c>
      <c r="AR369" t="s">
        <v>437</v>
      </c>
      <c r="AS369" t="s">
        <v>161</v>
      </c>
      <c r="AT369" t="s">
        <v>162</v>
      </c>
      <c r="AU369" t="s">
        <v>163</v>
      </c>
      <c r="AV369" t="s">
        <v>164</v>
      </c>
      <c r="AW369" t="s">
        <v>438</v>
      </c>
      <c r="AX369" t="s">
        <v>165</v>
      </c>
      <c r="AY369" t="s">
        <v>573</v>
      </c>
      <c r="AZ369" t="s">
        <v>166</v>
      </c>
      <c r="BA369" t="s">
        <v>167</v>
      </c>
      <c r="BB369">
        <v>4.9650870461935472</v>
      </c>
      <c r="BC369">
        <v>0</v>
      </c>
      <c r="BD369">
        <v>0.16976507005150229</v>
      </c>
      <c r="BE369">
        <v>10.79905230575288</v>
      </c>
      <c r="BF369">
        <v>4.0798745324043244</v>
      </c>
      <c r="BG369">
        <v>14.145562262925271</v>
      </c>
      <c r="BH369">
        <v>1.098669110919468</v>
      </c>
      <c r="BI369">
        <v>0</v>
      </c>
      <c r="BJ369">
        <v>0.1908805897113649</v>
      </c>
      <c r="BK369">
        <v>5.6922055455974894</v>
      </c>
      <c r="BL369">
        <v>2.3170531078729661</v>
      </c>
      <c r="BM369">
        <v>0</v>
      </c>
      <c r="BN369">
        <v>0</v>
      </c>
      <c r="BO369">
        <v>0.1366678750738726</v>
      </c>
      <c r="BP369">
        <v>2.7034372890122782</v>
      </c>
      <c r="BQ369">
        <v>1.1261735338812771</v>
      </c>
      <c r="BR369">
        <v>2.0826155647951392</v>
      </c>
      <c r="BS369">
        <v>0</v>
      </c>
      <c r="BT369">
        <v>0.9796014418352097</v>
      </c>
      <c r="BU369">
        <v>0.60033954201578343</v>
      </c>
      <c r="BV369">
        <v>1.630702586185117</v>
      </c>
      <c r="BW369">
        <v>2.5786347577373689</v>
      </c>
      <c r="BX369">
        <v>0.37535725847424728</v>
      </c>
      <c r="BY369">
        <v>1.0432356801909719</v>
      </c>
      <c r="BZ369">
        <v>0.6370133887523407</v>
      </c>
      <c r="CA369">
        <v>0.4963654867787704</v>
      </c>
      <c r="CB369">
        <v>0.66250966868135652</v>
      </c>
      <c r="CC369">
        <v>0</v>
      </c>
      <c r="CD369">
        <v>1.6249460093308741</v>
      </c>
      <c r="CE369">
        <v>4.6754816126053003</v>
      </c>
      <c r="CF369">
        <v>0</v>
      </c>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row>
    <row r="370">
      <c r="A370" t="s">
        <v>600</v>
      </c>
      <c r="B370">
        <v>2017</v>
      </c>
      <c r="C370" t="s">
        <v>609</v>
      </c>
      <c r="D370">
        <v>66</v>
      </c>
      <c r="E370" t="s">
        <v>169</v>
      </c>
      <c r="F370" t="s">
        <v>177</v>
      </c>
      <c r="G370" t="s">
        <v>198</v>
      </c>
      <c r="H370">
        <v>10.25033411289353</v>
      </c>
      <c r="I370">
        <v>11.282809785712519</v>
      </c>
      <c r="J370">
        <v>7.6652072633145121</v>
      </c>
      <c r="K370">
        <v>6.2942905790693384</v>
      </c>
      <c r="L370">
        <v>1.6283921239452681</v>
      </c>
      <c r="M370">
        <v>2.814530656345394</v>
      </c>
      <c r="N370">
        <v>3.6871894027176708</v>
      </c>
      <c r="O370">
        <v>2.0615144803029462</v>
      </c>
      <c r="P370">
        <v>0.93750124386491673</v>
      </c>
      <c r="Q370">
        <v>0.78151856232677752</v>
      </c>
      <c r="R370">
        <v>9.8538734504876473</v>
      </c>
      <c r="S370">
        <v>12.097385983459199</v>
      </c>
      <c r="T370">
        <v>10.87983801531813</v>
      </c>
      <c r="U370">
        <v>8.3862915638694737</v>
      </c>
      <c r="V370">
        <v>7.3517412941144542</v>
      </c>
      <c r="W370" t="s">
        <v>147</v>
      </c>
      <c r="X370" t="s">
        <v>148</v>
      </c>
      <c r="Y370" t="s">
        <v>149</v>
      </c>
      <c r="Z370" t="s">
        <v>430</v>
      </c>
      <c r="AA370" t="s">
        <v>150</v>
      </c>
      <c r="AB370" t="s">
        <v>151</v>
      </c>
      <c r="AC370" t="s">
        <v>432</v>
      </c>
      <c r="AD370" t="s">
        <v>488</v>
      </c>
      <c r="AE370" t="s">
        <v>433</v>
      </c>
      <c r="AF370" t="s">
        <v>152</v>
      </c>
      <c r="AG370" t="s">
        <v>153</v>
      </c>
      <c r="AH370" t="s">
        <v>435</v>
      </c>
      <c r="AI370" t="s">
        <v>489</v>
      </c>
      <c r="AJ370" t="s">
        <v>154</v>
      </c>
      <c r="AK370" t="s">
        <v>155</v>
      </c>
      <c r="AL370" t="s">
        <v>156</v>
      </c>
      <c r="AM370" t="s">
        <v>157</v>
      </c>
      <c r="AN370" t="s">
        <v>436</v>
      </c>
      <c r="AO370" t="s">
        <v>158</v>
      </c>
      <c r="AP370" t="s">
        <v>159</v>
      </c>
      <c r="AQ370" t="s">
        <v>160</v>
      </c>
      <c r="AR370" t="s">
        <v>437</v>
      </c>
      <c r="AS370" t="s">
        <v>161</v>
      </c>
      <c r="AT370" t="s">
        <v>162</v>
      </c>
      <c r="AU370" t="s">
        <v>163</v>
      </c>
      <c r="AV370" t="s">
        <v>164</v>
      </c>
      <c r="AW370" t="s">
        <v>438</v>
      </c>
      <c r="AX370" t="s">
        <v>165</v>
      </c>
      <c r="AY370" t="s">
        <v>573</v>
      </c>
      <c r="AZ370" t="s">
        <v>166</v>
      </c>
      <c r="BA370" t="s">
        <v>167</v>
      </c>
      <c r="BB370">
        <v>1.888806550465697</v>
      </c>
      <c r="BC370">
        <v>1.7263529219949041</v>
      </c>
      <c r="BD370">
        <v>9.1974773248585588</v>
      </c>
      <c r="BE370">
        <v>26.328057764168779</v>
      </c>
      <c r="BF370">
        <v>6.0897841525050147</v>
      </c>
      <c r="BG370">
        <v>29.276410745884061</v>
      </c>
      <c r="BH370">
        <v>0.6675763042657481</v>
      </c>
      <c r="BI370">
        <v>0</v>
      </c>
      <c r="BJ370">
        <v>24.256320730693769</v>
      </c>
      <c r="BK370">
        <v>1.8614148564734261</v>
      </c>
      <c r="BL370">
        <v>4.7563364448576362</v>
      </c>
      <c r="BM370">
        <v>0</v>
      </c>
      <c r="BN370">
        <v>0</v>
      </c>
      <c r="BO370">
        <v>3.960846761985505</v>
      </c>
      <c r="BP370">
        <v>12.4277181782321</v>
      </c>
      <c r="BQ370">
        <v>6.5582269307935581</v>
      </c>
      <c r="BR370">
        <v>4.5210168373828612</v>
      </c>
      <c r="BS370">
        <v>0</v>
      </c>
      <c r="BT370">
        <v>5.3021159987910407</v>
      </c>
      <c r="BU370">
        <v>3.1998958910747759</v>
      </c>
      <c r="BV370">
        <v>2.856731691194403</v>
      </c>
      <c r="BW370">
        <v>4.1358861039036459</v>
      </c>
      <c r="BX370">
        <v>0.49325563398074812</v>
      </c>
      <c r="BY370">
        <v>9.3367756391281471</v>
      </c>
      <c r="BZ370">
        <v>4.033761556342216</v>
      </c>
      <c r="CA370">
        <v>2.3175563885941042</v>
      </c>
      <c r="CB370">
        <v>6.0878788421671288</v>
      </c>
      <c r="CC370">
        <v>2.474267347758262</v>
      </c>
      <c r="CD370">
        <v>10.652498284248891</v>
      </c>
      <c r="CE370">
        <v>11.25183344667718</v>
      </c>
      <c r="CF370">
        <v>8.1015352428345668</v>
      </c>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row>
    <row r="371">
      <c r="A371" t="s">
        <v>600</v>
      </c>
      <c r="B371">
        <v>2017</v>
      </c>
      <c r="C371" t="s">
        <v>609</v>
      </c>
      <c r="D371">
        <v>67</v>
      </c>
      <c r="E371" t="s">
        <v>169</v>
      </c>
      <c r="F371" t="s">
        <v>442</v>
      </c>
      <c r="G371" t="s">
        <v>198</v>
      </c>
      <c r="H371">
        <v>14.170365843611931</v>
      </c>
      <c r="I371">
        <v>14.282272765683381</v>
      </c>
      <c r="J371">
        <v>13.18307349376783</v>
      </c>
      <c r="K371">
        <v>8.4307068238891247</v>
      </c>
      <c r="L371">
        <v>2.5665023637362321</v>
      </c>
      <c r="M371">
        <v>6.4581159342860213</v>
      </c>
      <c r="N371">
        <v>4.1963835930130102</v>
      </c>
      <c r="O371">
        <v>5.1946379036957566</v>
      </c>
      <c r="P371">
        <v>2.021020823748541</v>
      </c>
      <c r="Q371">
        <v>0.26855374629818041</v>
      </c>
      <c r="R371">
        <v>13.70447794059384</v>
      </c>
      <c r="S371">
        <v>15.067801760093939</v>
      </c>
      <c r="T371">
        <v>14.76605971761602</v>
      </c>
      <c r="U371">
        <v>13.95946539643419</v>
      </c>
      <c r="V371">
        <v>9.8454727296687192</v>
      </c>
      <c r="W371" t="s">
        <v>147</v>
      </c>
      <c r="X371" t="s">
        <v>148</v>
      </c>
      <c r="Y371" t="s">
        <v>149</v>
      </c>
      <c r="Z371" t="s">
        <v>430</v>
      </c>
      <c r="AA371" t="s">
        <v>150</v>
      </c>
      <c r="AB371" t="s">
        <v>151</v>
      </c>
      <c r="AC371" t="s">
        <v>432</v>
      </c>
      <c r="AD371" t="s">
        <v>488</v>
      </c>
      <c r="AE371" t="s">
        <v>433</v>
      </c>
      <c r="AF371" t="s">
        <v>152</v>
      </c>
      <c r="AG371" t="s">
        <v>153</v>
      </c>
      <c r="AH371" t="s">
        <v>435</v>
      </c>
      <c r="AI371" t="s">
        <v>489</v>
      </c>
      <c r="AJ371" t="s">
        <v>154</v>
      </c>
      <c r="AK371" t="s">
        <v>155</v>
      </c>
      <c r="AL371" t="s">
        <v>156</v>
      </c>
      <c r="AM371" t="s">
        <v>157</v>
      </c>
      <c r="AN371" t="s">
        <v>436</v>
      </c>
      <c r="AO371" t="s">
        <v>158</v>
      </c>
      <c r="AP371" t="s">
        <v>159</v>
      </c>
      <c r="AQ371" t="s">
        <v>160</v>
      </c>
      <c r="AR371" t="s">
        <v>437</v>
      </c>
      <c r="AS371" t="s">
        <v>161</v>
      </c>
      <c r="AT371" t="s">
        <v>162</v>
      </c>
      <c r="AU371" t="s">
        <v>163</v>
      </c>
      <c r="AV371" t="s">
        <v>164</v>
      </c>
      <c r="AW371" t="s">
        <v>438</v>
      </c>
      <c r="AX371" t="s">
        <v>165</v>
      </c>
      <c r="AY371" t="s">
        <v>573</v>
      </c>
      <c r="AZ371" t="s">
        <v>166</v>
      </c>
      <c r="BA371" t="s">
        <v>167</v>
      </c>
      <c r="BB371">
        <v>6.5637214146997831</v>
      </c>
      <c r="BC371">
        <v>0</v>
      </c>
      <c r="BD371">
        <v>9.5540706039559602</v>
      </c>
      <c r="BE371">
        <v>7.944247520329009</v>
      </c>
      <c r="BF371">
        <v>13.04358377100044</v>
      </c>
      <c r="BG371">
        <v>13.910184026788629</v>
      </c>
      <c r="BH371">
        <v>2.3072051329308829</v>
      </c>
      <c r="BI371">
        <v>0</v>
      </c>
      <c r="BJ371">
        <v>11.92230903977728</v>
      </c>
      <c r="BK371">
        <v>19.706132131572609</v>
      </c>
      <c r="BL371">
        <v>1.752404206794473</v>
      </c>
      <c r="BM371">
        <v>0.42694370685348582</v>
      </c>
      <c r="BN371">
        <v>0</v>
      </c>
      <c r="BO371">
        <v>7.4631829742658491</v>
      </c>
      <c r="BP371">
        <v>13.56492041322373</v>
      </c>
      <c r="BQ371">
        <v>8.2494772020665295</v>
      </c>
      <c r="BR371">
        <v>28.907303296973861</v>
      </c>
      <c r="BS371">
        <v>0</v>
      </c>
      <c r="BT371">
        <v>10.08528422366305</v>
      </c>
      <c r="BU371">
        <v>7.0409206458465112</v>
      </c>
      <c r="BV371">
        <v>9.0737483333036746</v>
      </c>
      <c r="BW371">
        <v>8.8414006467702944</v>
      </c>
      <c r="BX371">
        <v>8.371746533376708</v>
      </c>
      <c r="BY371">
        <v>9.1544827234065629</v>
      </c>
      <c r="BZ371">
        <v>3.4430420514783169</v>
      </c>
      <c r="CA371">
        <v>18.460052493325691</v>
      </c>
      <c r="CB371">
        <v>24.262347507185648</v>
      </c>
      <c r="CC371">
        <v>6.4592784665544194</v>
      </c>
      <c r="CD371">
        <v>41.492910753175813</v>
      </c>
      <c r="CE371">
        <v>5.7266379854839249</v>
      </c>
      <c r="CF371">
        <v>12.00686738943639</v>
      </c>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row>
    <row r="372">
      <c r="A372" t="s">
        <v>600</v>
      </c>
      <c r="B372">
        <v>2017</v>
      </c>
      <c r="C372" t="s">
        <v>609</v>
      </c>
      <c r="D372">
        <v>68</v>
      </c>
      <c r="E372" t="s">
        <v>169</v>
      </c>
      <c r="F372" t="s">
        <v>181</v>
      </c>
      <c r="G372" t="s">
        <v>198</v>
      </c>
      <c r="H372">
        <v>1.3061892299471449</v>
      </c>
      <c r="I372">
        <v>1.827934069975077</v>
      </c>
      <c r="J372">
        <v>2.9061312113677409</v>
      </c>
      <c r="K372">
        <v>3.378444388136038</v>
      </c>
      <c r="L372">
        <v>1.368696501207989</v>
      </c>
      <c r="M372">
        <v>1.6275431862355909</v>
      </c>
      <c r="N372">
        <v>1.9438407047715389</v>
      </c>
      <c r="O372">
        <v>1.6859666241564291</v>
      </c>
      <c r="P372">
        <v>0.83642751565049922</v>
      </c>
      <c r="Q372">
        <v>0.78604801930233359</v>
      </c>
      <c r="R372">
        <v>1.056017454042768</v>
      </c>
      <c r="S372">
        <v>1.5443378367218641</v>
      </c>
      <c r="T372">
        <v>2.4226285200072422</v>
      </c>
      <c r="U372">
        <v>3.267367271974448</v>
      </c>
      <c r="V372">
        <v>4.1636410672073616</v>
      </c>
      <c r="W372" t="s">
        <v>147</v>
      </c>
      <c r="X372" t="s">
        <v>148</v>
      </c>
      <c r="Y372" t="s">
        <v>149</v>
      </c>
      <c r="Z372" t="s">
        <v>430</v>
      </c>
      <c r="AA372" t="s">
        <v>150</v>
      </c>
      <c r="AB372" t="s">
        <v>151</v>
      </c>
      <c r="AC372" t="s">
        <v>432</v>
      </c>
      <c r="AD372" t="s">
        <v>488</v>
      </c>
      <c r="AE372" t="s">
        <v>433</v>
      </c>
      <c r="AF372" t="s">
        <v>152</v>
      </c>
      <c r="AG372" t="s">
        <v>153</v>
      </c>
      <c r="AH372" t="s">
        <v>435</v>
      </c>
      <c r="AI372" t="s">
        <v>489</v>
      </c>
      <c r="AJ372" t="s">
        <v>154</v>
      </c>
      <c r="AK372" t="s">
        <v>155</v>
      </c>
      <c r="AL372" t="s">
        <v>156</v>
      </c>
      <c r="AM372" t="s">
        <v>157</v>
      </c>
      <c r="AN372" t="s">
        <v>436</v>
      </c>
      <c r="AO372" t="s">
        <v>158</v>
      </c>
      <c r="AP372" t="s">
        <v>159</v>
      </c>
      <c r="AQ372" t="s">
        <v>160</v>
      </c>
      <c r="AR372" t="s">
        <v>437</v>
      </c>
      <c r="AS372" t="s">
        <v>161</v>
      </c>
      <c r="AT372" t="s">
        <v>162</v>
      </c>
      <c r="AU372" t="s">
        <v>163</v>
      </c>
      <c r="AV372" t="s">
        <v>164</v>
      </c>
      <c r="AW372" t="s">
        <v>438</v>
      </c>
      <c r="AX372" t="s">
        <v>165</v>
      </c>
      <c r="AY372" t="s">
        <v>573</v>
      </c>
      <c r="AZ372" t="s">
        <v>166</v>
      </c>
      <c r="BA372" t="s">
        <v>167</v>
      </c>
      <c r="BB372">
        <v>0.41229637570444477</v>
      </c>
      <c r="BC372">
        <v>0</v>
      </c>
      <c r="BD372">
        <v>0</v>
      </c>
      <c r="BE372">
        <v>0.25658153298473579</v>
      </c>
      <c r="BF372">
        <v>0</v>
      </c>
      <c r="BG372">
        <v>3.861622538607111</v>
      </c>
      <c r="BH372">
        <v>0</v>
      </c>
      <c r="BI372">
        <v>0</v>
      </c>
      <c r="BJ372">
        <v>1.1498997361109511</v>
      </c>
      <c r="BK372">
        <v>5.8655938486423063</v>
      </c>
      <c r="BL372">
        <v>0</v>
      </c>
      <c r="BM372">
        <v>0</v>
      </c>
      <c r="BN372">
        <v>0</v>
      </c>
      <c r="BO372">
        <v>3.68946154974897</v>
      </c>
      <c r="BP372">
        <v>0.5987086179751766</v>
      </c>
      <c r="BQ372">
        <v>14.33228638995676</v>
      </c>
      <c r="BR372">
        <v>0</v>
      </c>
      <c r="BS372">
        <v>0</v>
      </c>
      <c r="BT372">
        <v>0.4521044204445786</v>
      </c>
      <c r="BU372">
        <v>16.343600969430369</v>
      </c>
      <c r="BV372">
        <v>1.2250017104163231</v>
      </c>
      <c r="BW372">
        <v>0.33664495383708543</v>
      </c>
      <c r="BX372">
        <v>0.64771546828678217</v>
      </c>
      <c r="BY372">
        <v>0</v>
      </c>
      <c r="BZ372">
        <v>0</v>
      </c>
      <c r="CA372">
        <v>0</v>
      </c>
      <c r="CB372">
        <v>0.25212071556014598</v>
      </c>
      <c r="CC372">
        <v>0.26495845469864532</v>
      </c>
      <c r="CD372">
        <v>9.3577686228133459</v>
      </c>
      <c r="CE372">
        <v>0.060990615412035397</v>
      </c>
      <c r="CF372">
        <v>1.682946822426209</v>
      </c>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row>
    <row r="373">
      <c r="A373" t="s">
        <v>600</v>
      </c>
      <c r="B373">
        <v>2017</v>
      </c>
      <c r="C373" t="s">
        <v>609</v>
      </c>
      <c r="D373">
        <v>69</v>
      </c>
      <c r="E373" t="s">
        <v>169</v>
      </c>
      <c r="F373" t="s">
        <v>182</v>
      </c>
      <c r="G373" t="s">
        <v>198</v>
      </c>
      <c r="H373">
        <v>0.22108658236293929</v>
      </c>
      <c r="I373">
        <v>0.141023370660979</v>
      </c>
      <c r="J373">
        <v>0.40930531563693218</v>
      </c>
      <c r="K373">
        <v>0.79171544732512322</v>
      </c>
      <c r="L373">
        <v>3.3996568027713989</v>
      </c>
      <c r="M373">
        <v>0.058070133528363703</v>
      </c>
      <c r="N373">
        <v>1.2537577580162509</v>
      </c>
      <c r="O373">
        <v>2.3467167810183618</v>
      </c>
      <c r="P373">
        <v>2.5480904872226349</v>
      </c>
      <c r="Q373">
        <v>5.3368381240839176</v>
      </c>
      <c r="R373">
        <v>0.31540795450263109</v>
      </c>
      <c r="S373">
        <v>0.176833282122384</v>
      </c>
      <c r="T373">
        <v>0.048830750569946402</v>
      </c>
      <c r="U373">
        <v>0.55900679540101472</v>
      </c>
      <c r="V373">
        <v>1.0577992041553741</v>
      </c>
      <c r="W373" t="s">
        <v>147</v>
      </c>
      <c r="X373" t="s">
        <v>148</v>
      </c>
      <c r="Y373" t="s">
        <v>149</v>
      </c>
      <c r="Z373" t="s">
        <v>430</v>
      </c>
      <c r="AA373" t="s">
        <v>150</v>
      </c>
      <c r="AB373" t="s">
        <v>151</v>
      </c>
      <c r="AC373" t="s">
        <v>432</v>
      </c>
      <c r="AD373" t="s">
        <v>488</v>
      </c>
      <c r="AE373" t="s">
        <v>433</v>
      </c>
      <c r="AF373" t="s">
        <v>152</v>
      </c>
      <c r="AG373" t="s">
        <v>153</v>
      </c>
      <c r="AH373" t="s">
        <v>435</v>
      </c>
      <c r="AI373" t="s">
        <v>489</v>
      </c>
      <c r="AJ373" t="s">
        <v>154</v>
      </c>
      <c r="AK373" t="s">
        <v>155</v>
      </c>
      <c r="AL373" t="s">
        <v>156</v>
      </c>
      <c r="AM373" t="s">
        <v>157</v>
      </c>
      <c r="AN373" t="s">
        <v>436</v>
      </c>
      <c r="AO373" t="s">
        <v>158</v>
      </c>
      <c r="AP373" t="s">
        <v>159</v>
      </c>
      <c r="AQ373" t="s">
        <v>160</v>
      </c>
      <c r="AR373" t="s">
        <v>437</v>
      </c>
      <c r="AS373" t="s">
        <v>161</v>
      </c>
      <c r="AT373" t="s">
        <v>162</v>
      </c>
      <c r="AU373" t="s">
        <v>163</v>
      </c>
      <c r="AV373" t="s">
        <v>164</v>
      </c>
      <c r="AW373" t="s">
        <v>438</v>
      </c>
      <c r="AX373" t="s">
        <v>165</v>
      </c>
      <c r="AY373" t="s">
        <v>573</v>
      </c>
      <c r="AZ373" t="s">
        <v>166</v>
      </c>
      <c r="BA373" t="s">
        <v>167</v>
      </c>
      <c r="BB373">
        <v>2.9962990273063368</v>
      </c>
      <c r="BC373">
        <v>5.8823746053130463</v>
      </c>
      <c r="BD373">
        <v>0</v>
      </c>
      <c r="BE373">
        <v>0.51149388401231188</v>
      </c>
      <c r="BF373">
        <v>0</v>
      </c>
      <c r="BG373">
        <v>0.22077368931612579</v>
      </c>
      <c r="BH373">
        <v>0</v>
      </c>
      <c r="BI373">
        <v>0</v>
      </c>
      <c r="BJ373">
        <v>0.43116128222301109</v>
      </c>
      <c r="BK373">
        <v>0</v>
      </c>
      <c r="BL373">
        <v>0</v>
      </c>
      <c r="BM373">
        <v>0</v>
      </c>
      <c r="BN373">
        <v>0</v>
      </c>
      <c r="BO373">
        <v>5.2962753111894028</v>
      </c>
      <c r="BP373">
        <v>0</v>
      </c>
      <c r="BQ373">
        <v>0.35950506539147531</v>
      </c>
      <c r="BR373">
        <v>1.0194137264020009</v>
      </c>
      <c r="BS373">
        <v>0</v>
      </c>
      <c r="BT373">
        <v>0.35809249045629149</v>
      </c>
      <c r="BU373">
        <v>0.93566315756956442</v>
      </c>
      <c r="BV373">
        <v>0.56075216725401411</v>
      </c>
      <c r="BW373">
        <v>0</v>
      </c>
      <c r="BX373">
        <v>0.27882184919220637</v>
      </c>
      <c r="BY373">
        <v>0</v>
      </c>
      <c r="BZ373">
        <v>0</v>
      </c>
      <c r="CA373">
        <v>0.84084713000204347</v>
      </c>
      <c r="CB373">
        <v>0</v>
      </c>
      <c r="CC373">
        <v>0</v>
      </c>
      <c r="CD373">
        <v>1.6954080723750999</v>
      </c>
      <c r="CE373">
        <v>0</v>
      </c>
      <c r="CF373">
        <v>0.97395342665332363</v>
      </c>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row>
    <row r="374">
      <c r="A374" t="s">
        <v>600</v>
      </c>
      <c r="B374">
        <v>2017</v>
      </c>
      <c r="C374" t="s">
        <v>609</v>
      </c>
      <c r="D374">
        <v>70</v>
      </c>
      <c r="E374" t="s">
        <v>169</v>
      </c>
      <c r="F374" t="s">
        <v>345</v>
      </c>
      <c r="G374" t="s">
        <v>198</v>
      </c>
      <c r="H374">
        <v>0</v>
      </c>
      <c r="I374">
        <v>0.29662375320200179</v>
      </c>
      <c r="J374">
        <v>0.5305269055639722</v>
      </c>
      <c r="K374">
        <v>1.2020261486961039</v>
      </c>
      <c r="L374">
        <v>0.66560475566151911</v>
      </c>
      <c r="M374">
        <v>0.90048175584621726</v>
      </c>
      <c r="N374">
        <v>0.83576766219344234</v>
      </c>
      <c r="O374">
        <v>1.64283838640365</v>
      </c>
      <c r="P374">
        <v>0.31695726890835119</v>
      </c>
      <c r="Q374">
        <v>0.60855618125155142</v>
      </c>
      <c r="R374">
        <v>0</v>
      </c>
      <c r="S374">
        <v>0.0384016002795632</v>
      </c>
      <c r="T374">
        <v>0.51385931413173491</v>
      </c>
      <c r="U374">
        <v>0.34726060075691539</v>
      </c>
      <c r="V374">
        <v>1.108834063609514</v>
      </c>
      <c r="W374" t="s">
        <v>147</v>
      </c>
      <c r="X374" t="s">
        <v>148</v>
      </c>
      <c r="Y374" t="s">
        <v>149</v>
      </c>
      <c r="Z374" t="s">
        <v>430</v>
      </c>
      <c r="AA374" t="s">
        <v>150</v>
      </c>
      <c r="AB374" t="s">
        <v>151</v>
      </c>
      <c r="AC374" t="s">
        <v>432</v>
      </c>
      <c r="AD374" t="s">
        <v>488</v>
      </c>
      <c r="AE374" t="s">
        <v>433</v>
      </c>
      <c r="AF374" t="s">
        <v>152</v>
      </c>
      <c r="AG374" t="s">
        <v>153</v>
      </c>
      <c r="AH374" t="s">
        <v>435</v>
      </c>
      <c r="AI374" t="s">
        <v>489</v>
      </c>
      <c r="AJ374" t="s">
        <v>154</v>
      </c>
      <c r="AK374" t="s">
        <v>155</v>
      </c>
      <c r="AL374" t="s">
        <v>156</v>
      </c>
      <c r="AM374" t="s">
        <v>157</v>
      </c>
      <c r="AN374" t="s">
        <v>436</v>
      </c>
      <c r="AO374" t="s">
        <v>158</v>
      </c>
      <c r="AP374" t="s">
        <v>159</v>
      </c>
      <c r="AQ374" t="s">
        <v>160</v>
      </c>
      <c r="AR374" t="s">
        <v>437</v>
      </c>
      <c r="AS374" t="s">
        <v>161</v>
      </c>
      <c r="AT374" t="s">
        <v>162</v>
      </c>
      <c r="AU374" t="s">
        <v>163</v>
      </c>
      <c r="AV374" t="s">
        <v>164</v>
      </c>
      <c r="AW374" t="s">
        <v>438</v>
      </c>
      <c r="AX374" t="s">
        <v>165</v>
      </c>
      <c r="AY374" t="s">
        <v>573</v>
      </c>
      <c r="AZ374" t="s">
        <v>166</v>
      </c>
      <c r="BA374" t="s">
        <v>167</v>
      </c>
      <c r="BB374">
        <v>4.5412305489014999</v>
      </c>
      <c r="BC374">
        <v>0.4234921301712275</v>
      </c>
      <c r="BD374">
        <v>0</v>
      </c>
      <c r="BE374">
        <v>0.2450746669592748</v>
      </c>
      <c r="BF374">
        <v>0</v>
      </c>
      <c r="BG374">
        <v>1.438324651531224</v>
      </c>
      <c r="BH374">
        <v>0</v>
      </c>
      <c r="BI374">
        <v>0</v>
      </c>
      <c r="BJ374">
        <v>0</v>
      </c>
      <c r="BK374">
        <v>0.13284349432871151</v>
      </c>
      <c r="BL374">
        <v>0</v>
      </c>
      <c r="BM374">
        <v>0</v>
      </c>
      <c r="BN374">
        <v>0</v>
      </c>
      <c r="BO374">
        <v>0.58834307138458342</v>
      </c>
      <c r="BP374">
        <v>0</v>
      </c>
      <c r="BQ374">
        <v>0</v>
      </c>
      <c r="BR374">
        <v>0</v>
      </c>
      <c r="BS374">
        <v>0</v>
      </c>
      <c r="BT374">
        <v>0.7878034790038414</v>
      </c>
      <c r="BU374">
        <v>1.4980678784137571</v>
      </c>
      <c r="BV374">
        <v>1.3928133403868881</v>
      </c>
      <c r="BW374">
        <v>0</v>
      </c>
      <c r="BX374">
        <v>1.0951536741421191</v>
      </c>
      <c r="BY374">
        <v>0.22439452987331021</v>
      </c>
      <c r="BZ374">
        <v>0</v>
      </c>
      <c r="CA374">
        <v>0.16218520582244589</v>
      </c>
      <c r="CB374">
        <v>0.077745098779376506</v>
      </c>
      <c r="CC374">
        <v>0</v>
      </c>
      <c r="CD374">
        <v>0.17182858810898649</v>
      </c>
      <c r="CE374">
        <v>0.109055832117513</v>
      </c>
      <c r="CF374">
        <v>0</v>
      </c>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row>
    <row r="375">
      <c r="A375" t="s">
        <v>600</v>
      </c>
      <c r="B375">
        <v>2017</v>
      </c>
      <c r="C375" t="s">
        <v>609</v>
      </c>
      <c r="D375">
        <v>71</v>
      </c>
      <c r="E375" t="s">
        <v>169</v>
      </c>
      <c r="F375" t="s">
        <v>183</v>
      </c>
      <c r="G375" t="s">
        <v>198</v>
      </c>
      <c r="H375">
        <v>0</v>
      </c>
      <c r="I375">
        <v>0.0242147345255589</v>
      </c>
      <c r="J375">
        <v>0.23029625671386111</v>
      </c>
      <c r="K375">
        <v>0.69941008795633164</v>
      </c>
      <c r="L375">
        <v>1.9248110524045881</v>
      </c>
      <c r="M375">
        <v>0</v>
      </c>
      <c r="N375">
        <v>0.54716347522386</v>
      </c>
      <c r="O375">
        <v>0.84256341874013341</v>
      </c>
      <c r="P375">
        <v>1.7715461792954239</v>
      </c>
      <c r="Q375">
        <v>2.7494816838150831</v>
      </c>
      <c r="R375">
        <v>0</v>
      </c>
      <c r="S375">
        <v>0</v>
      </c>
      <c r="T375">
        <v>0.034531350016824898</v>
      </c>
      <c r="U375">
        <v>0.32825775428966858</v>
      </c>
      <c r="V375">
        <v>1.2239141356961749</v>
      </c>
      <c r="W375" t="s">
        <v>147</v>
      </c>
      <c r="X375" t="s">
        <v>148</v>
      </c>
      <c r="Y375" t="s">
        <v>149</v>
      </c>
      <c r="Z375" t="s">
        <v>430</v>
      </c>
      <c r="AA375" t="s">
        <v>150</v>
      </c>
      <c r="AB375" t="s">
        <v>151</v>
      </c>
      <c r="AC375" t="s">
        <v>432</v>
      </c>
      <c r="AD375" t="s">
        <v>488</v>
      </c>
      <c r="AE375" t="s">
        <v>433</v>
      </c>
      <c r="AF375" t="s">
        <v>152</v>
      </c>
      <c r="AG375" t="s">
        <v>153</v>
      </c>
      <c r="AH375" t="s">
        <v>435</v>
      </c>
      <c r="AI375" t="s">
        <v>489</v>
      </c>
      <c r="AJ375" t="s">
        <v>154</v>
      </c>
      <c r="AK375" t="s">
        <v>155</v>
      </c>
      <c r="AL375" t="s">
        <v>156</v>
      </c>
      <c r="AM375" t="s">
        <v>157</v>
      </c>
      <c r="AN375" t="s">
        <v>436</v>
      </c>
      <c r="AO375" t="s">
        <v>158</v>
      </c>
      <c r="AP375" t="s">
        <v>159</v>
      </c>
      <c r="AQ375" t="s">
        <v>160</v>
      </c>
      <c r="AR375" t="s">
        <v>437</v>
      </c>
      <c r="AS375" t="s">
        <v>161</v>
      </c>
      <c r="AT375" t="s">
        <v>162</v>
      </c>
      <c r="AU375" t="s">
        <v>163</v>
      </c>
      <c r="AV375" t="s">
        <v>164</v>
      </c>
      <c r="AW375" t="s">
        <v>438</v>
      </c>
      <c r="AX375" t="s">
        <v>165</v>
      </c>
      <c r="AY375" t="s">
        <v>573</v>
      </c>
      <c r="AZ375" t="s">
        <v>166</v>
      </c>
      <c r="BA375" t="s">
        <v>167</v>
      </c>
      <c r="BB375">
        <v>2.5798751030685052</v>
      </c>
      <c r="BC375">
        <v>2.0127053462026931</v>
      </c>
      <c r="BD375">
        <v>0.063961110392080606</v>
      </c>
      <c r="BE375">
        <v>0.1078926044900696</v>
      </c>
      <c r="BF375">
        <v>0</v>
      </c>
      <c r="BG375">
        <v>1.438051586487499</v>
      </c>
      <c r="BH375">
        <v>0</v>
      </c>
      <c r="BI375">
        <v>0.037089928065242798</v>
      </c>
      <c r="BJ375">
        <v>0.068596735895133806</v>
      </c>
      <c r="BK375">
        <v>0.30996815343366008</v>
      </c>
      <c r="BL375">
        <v>0</v>
      </c>
      <c r="BM375">
        <v>0</v>
      </c>
      <c r="BN375">
        <v>0</v>
      </c>
      <c r="BO375">
        <v>1.0239715913079079</v>
      </c>
      <c r="BP375">
        <v>0</v>
      </c>
      <c r="BQ375">
        <v>0</v>
      </c>
      <c r="BR375">
        <v>0</v>
      </c>
      <c r="BS375">
        <v>3.6188742204901412</v>
      </c>
      <c r="BT375">
        <v>1.27033746884248</v>
      </c>
      <c r="BU375">
        <v>0.1082917000893832</v>
      </c>
      <c r="BV375">
        <v>0.23881604955017191</v>
      </c>
      <c r="BW375">
        <v>0</v>
      </c>
      <c r="BX375">
        <v>1.189775296226919</v>
      </c>
      <c r="BY375">
        <v>0</v>
      </c>
      <c r="BZ375">
        <v>0.26923555033602597</v>
      </c>
      <c r="CA375">
        <v>0.2239274344292376</v>
      </c>
      <c r="CB375">
        <v>0</v>
      </c>
      <c r="CC375">
        <v>0.40379775989728089</v>
      </c>
      <c r="CD375">
        <v>0.23634887175871211</v>
      </c>
      <c r="CE375">
        <v>0.2218316916788696</v>
      </c>
      <c r="CF375">
        <v>0.083426537700450096</v>
      </c>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row>
    <row r="376">
      <c r="A376" t="s">
        <v>600</v>
      </c>
      <c r="B376">
        <v>2017</v>
      </c>
      <c r="C376" t="s">
        <v>609</v>
      </c>
      <c r="D376">
        <v>72</v>
      </c>
      <c r="E376" t="s">
        <v>169</v>
      </c>
      <c r="F376" t="s">
        <v>46</v>
      </c>
      <c r="G376" t="s">
        <v>198</v>
      </c>
      <c r="H376">
        <v>0</v>
      </c>
      <c r="I376">
        <v>0</v>
      </c>
      <c r="J376">
        <v>0</v>
      </c>
      <c r="K376">
        <v>0</v>
      </c>
      <c r="L376">
        <v>0.0043152915391053001</v>
      </c>
      <c r="M376">
        <v>0</v>
      </c>
      <c r="N376">
        <v>0</v>
      </c>
      <c r="O376">
        <v>0.014417777069014899</v>
      </c>
      <c r="P376">
        <v>0</v>
      </c>
      <c r="Q376">
        <v>0</v>
      </c>
      <c r="R376">
        <v>0</v>
      </c>
      <c r="S376">
        <v>0</v>
      </c>
      <c r="T376">
        <v>0</v>
      </c>
      <c r="U376">
        <v>0</v>
      </c>
      <c r="V376">
        <v>0</v>
      </c>
      <c r="W376" t="s">
        <v>147</v>
      </c>
      <c r="X376" t="s">
        <v>148</v>
      </c>
      <c r="Y376" t="s">
        <v>149</v>
      </c>
      <c r="Z376" t="s">
        <v>430</v>
      </c>
      <c r="AA376" t="s">
        <v>150</v>
      </c>
      <c r="AB376" t="s">
        <v>151</v>
      </c>
      <c r="AC376" t="s">
        <v>432</v>
      </c>
      <c r="AD376" t="s">
        <v>488</v>
      </c>
      <c r="AE376" t="s">
        <v>433</v>
      </c>
      <c r="AF376" t="s">
        <v>152</v>
      </c>
      <c r="AG376" t="s">
        <v>153</v>
      </c>
      <c r="AH376" t="s">
        <v>435</v>
      </c>
      <c r="AI376" t="s">
        <v>489</v>
      </c>
      <c r="AJ376" t="s">
        <v>154</v>
      </c>
      <c r="AK376" t="s">
        <v>155</v>
      </c>
      <c r="AL376" t="s">
        <v>156</v>
      </c>
      <c r="AM376" t="s">
        <v>157</v>
      </c>
      <c r="AN376" t="s">
        <v>436</v>
      </c>
      <c r="AO376" t="s">
        <v>158</v>
      </c>
      <c r="AP376" t="s">
        <v>159</v>
      </c>
      <c r="AQ376" t="s">
        <v>160</v>
      </c>
      <c r="AR376" t="s">
        <v>437</v>
      </c>
      <c r="AS376" t="s">
        <v>161</v>
      </c>
      <c r="AT376" t="s">
        <v>162</v>
      </c>
      <c r="AU376" t="s">
        <v>163</v>
      </c>
      <c r="AV376" t="s">
        <v>164</v>
      </c>
      <c r="AW376" t="s">
        <v>438</v>
      </c>
      <c r="AX376" t="s">
        <v>165</v>
      </c>
      <c r="AY376" t="s">
        <v>573</v>
      </c>
      <c r="AZ376" t="s">
        <v>166</v>
      </c>
      <c r="BA376" t="s">
        <v>167</v>
      </c>
      <c r="BB376">
        <v>0</v>
      </c>
      <c r="BC376">
        <v>0</v>
      </c>
      <c r="BD376">
        <v>0</v>
      </c>
      <c r="BE376">
        <v>0</v>
      </c>
      <c r="BF376">
        <v>0</v>
      </c>
      <c r="BG376">
        <v>0</v>
      </c>
      <c r="BH376">
        <v>0</v>
      </c>
      <c r="BI376">
        <v>0</v>
      </c>
      <c r="BJ376">
        <v>0</v>
      </c>
      <c r="BK376">
        <v>0</v>
      </c>
      <c r="BL376">
        <v>0</v>
      </c>
      <c r="BM376">
        <v>0</v>
      </c>
      <c r="BN376">
        <v>0</v>
      </c>
      <c r="BO376">
        <v>0</v>
      </c>
      <c r="BP376">
        <v>0</v>
      </c>
      <c r="BQ376">
        <v>0</v>
      </c>
      <c r="BR376">
        <v>0</v>
      </c>
      <c r="BS376">
        <v>0</v>
      </c>
      <c r="BT376">
        <v>0</v>
      </c>
      <c r="BU376">
        <v>0</v>
      </c>
      <c r="BV376">
        <v>0</v>
      </c>
      <c r="BW376">
        <v>0</v>
      </c>
      <c r="BX376">
        <v>0</v>
      </c>
      <c r="BY376">
        <v>0</v>
      </c>
      <c r="BZ376">
        <v>0.037240104105800503</v>
      </c>
      <c r="CA376">
        <v>0</v>
      </c>
      <c r="CB376">
        <v>0</v>
      </c>
      <c r="CC376">
        <v>0</v>
      </c>
      <c r="CD376">
        <v>0</v>
      </c>
      <c r="CE376">
        <v>0</v>
      </c>
      <c r="CF376">
        <v>0</v>
      </c>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row>
    <row r="377">
      <c r="A377" t="s">
        <v>600</v>
      </c>
      <c r="B377">
        <v>2017</v>
      </c>
      <c r="C377" t="s">
        <v>609</v>
      </c>
      <c r="D377">
        <v>122</v>
      </c>
      <c r="E377" t="s">
        <v>18</v>
      </c>
      <c r="F377" t="s">
        <v>14</v>
      </c>
      <c r="G377" t="s">
        <v>621</v>
      </c>
      <c r="H377">
        <v>38.77914184748164</v>
      </c>
      <c r="I377">
        <v>41.81107501045755</v>
      </c>
      <c r="J377">
        <v>51.547160332180177</v>
      </c>
      <c r="K377">
        <v>75.806567963942939</v>
      </c>
      <c r="L377">
        <v>93.629429657345554</v>
      </c>
      <c r="M377">
        <v>68.477300778321165</v>
      </c>
      <c r="N377">
        <v>83.149195402063683</v>
      </c>
      <c r="O377">
        <v>91.369495022644159</v>
      </c>
      <c r="P377">
        <v>95.82457843056946</v>
      </c>
      <c r="Q377">
        <v>94.450452562047204</v>
      </c>
      <c r="R377">
        <v>35.948590350857373</v>
      </c>
      <c r="S377">
        <v>40.447795307073328</v>
      </c>
      <c r="T377">
        <v>43.538337890262227</v>
      </c>
      <c r="U377">
        <v>50.690086473579569</v>
      </c>
      <c r="V377">
        <v>74.773329952537381</v>
      </c>
      <c r="W377" t="s">
        <v>147</v>
      </c>
      <c r="X377" t="s">
        <v>148</v>
      </c>
      <c r="Y377" t="s">
        <v>149</v>
      </c>
      <c r="Z377" t="s">
        <v>430</v>
      </c>
      <c r="AA377" t="s">
        <v>150</v>
      </c>
      <c r="AB377" t="s">
        <v>151</v>
      </c>
      <c r="AC377" t="s">
        <v>432</v>
      </c>
      <c r="AD377" t="s">
        <v>488</v>
      </c>
      <c r="AE377" t="s">
        <v>433</v>
      </c>
      <c r="AF377" t="s">
        <v>152</v>
      </c>
      <c r="AG377" t="s">
        <v>153</v>
      </c>
      <c r="AH377" t="s">
        <v>435</v>
      </c>
      <c r="AI377" t="s">
        <v>489</v>
      </c>
      <c r="AJ377" t="s">
        <v>154</v>
      </c>
      <c r="AK377" t="s">
        <v>155</v>
      </c>
      <c r="AL377" t="s">
        <v>156</v>
      </c>
      <c r="AM377" t="s">
        <v>157</v>
      </c>
      <c r="AN377" t="s">
        <v>436</v>
      </c>
      <c r="AO377" t="s">
        <v>158</v>
      </c>
      <c r="AP377" t="s">
        <v>159</v>
      </c>
      <c r="AQ377" t="s">
        <v>160</v>
      </c>
      <c r="AR377" t="s">
        <v>437</v>
      </c>
      <c r="AS377" t="s">
        <v>161</v>
      </c>
      <c r="AT377" t="s">
        <v>162</v>
      </c>
      <c r="AU377" t="s">
        <v>163</v>
      </c>
      <c r="AV377" t="s">
        <v>164</v>
      </c>
      <c r="AW377" t="s">
        <v>438</v>
      </c>
      <c r="AX377" t="s">
        <v>165</v>
      </c>
      <c r="AY377" t="s">
        <v>573</v>
      </c>
      <c r="AZ377" t="s">
        <v>166</v>
      </c>
      <c r="BA377" t="s">
        <v>167</v>
      </c>
      <c r="BB377">
        <v>79.352646661435216</v>
      </c>
      <c r="BC377">
        <v>94.163940595136992</v>
      </c>
      <c r="BD377">
        <v>19.177101977891979</v>
      </c>
      <c r="BE377">
        <v>41.917628622106271</v>
      </c>
      <c r="BF377">
        <v>55.964768255659131</v>
      </c>
      <c r="BG377">
        <v>39.471183528358743</v>
      </c>
      <c r="BH377">
        <v>57.380788585310697</v>
      </c>
      <c r="BI377">
        <v>79.78633251913422</v>
      </c>
      <c r="BJ377">
        <v>54.961877225387518</v>
      </c>
      <c r="BK377">
        <v>51.864890720296501</v>
      </c>
      <c r="BL377">
        <v>76.806466258328101</v>
      </c>
      <c r="BM377">
        <v>72.618902245297278</v>
      </c>
      <c r="BN377">
        <v>91.160558381879611</v>
      </c>
      <c r="BO377">
        <v>68.072359252054866</v>
      </c>
      <c r="BP377">
        <v>58.303030783832362</v>
      </c>
      <c r="BQ377">
        <v>66.187559396388835</v>
      </c>
      <c r="BR377">
        <v>65.277897791057171</v>
      </c>
      <c r="BS377">
        <v>90.757687939161187</v>
      </c>
      <c r="BT377">
        <v>52.055844522166353</v>
      </c>
      <c r="BU377">
        <v>29.450678036325488</v>
      </c>
      <c r="BV377">
        <v>87.994038441121631</v>
      </c>
      <c r="BW377">
        <v>60.493261056488777</v>
      </c>
      <c r="BX377">
        <v>62.069355473332728</v>
      </c>
      <c r="BY377">
        <v>61.020197900904463</v>
      </c>
      <c r="BZ377">
        <v>60.858283988473403</v>
      </c>
      <c r="CA377">
        <v>37.9083620155765</v>
      </c>
      <c r="CB377">
        <v>56.389926392595576</v>
      </c>
      <c r="CC377">
        <v>34.968235449296103</v>
      </c>
      <c r="CD377">
        <v>67.983086908297764</v>
      </c>
      <c r="CE377">
        <v>34.033944788775493</v>
      </c>
      <c r="CF377">
        <v>80.106977419484352</v>
      </c>
      <c r="CG377">
        <v>704.84295099999986</v>
      </c>
      <c r="CH377">
        <v>960.07245400000033</v>
      </c>
      <c r="CI377">
        <v>1991.423065000002</v>
      </c>
      <c r="CJ377">
        <v>5167.9832900000256</v>
      </c>
      <c r="CK377">
        <v>8288.1986100000104</v>
      </c>
      <c r="CL377">
        <v>1058.9446329999989</v>
      </c>
      <c r="CM377">
        <v>1895.553164000002</v>
      </c>
      <c r="CN377">
        <v>2408.1689379999989</v>
      </c>
      <c r="CO377">
        <v>2559.1734609999999</v>
      </c>
      <c r="CP377">
        <v>2530.8974680000051</v>
      </c>
      <c r="CQ377">
        <v>399.51180900000003</v>
      </c>
      <c r="CR377">
        <v>598.32868699999995</v>
      </c>
      <c r="CS377">
        <v>640.48771299999964</v>
      </c>
      <c r="CT377">
        <v>1385.0216140000009</v>
      </c>
      <c r="CU377">
        <v>3636.4328830000009</v>
      </c>
      <c r="CV377">
        <v>987.67234899999994</v>
      </c>
      <c r="CW377">
        <v>3616.7480500000001</v>
      </c>
      <c r="CX377">
        <v>289.67626999999987</v>
      </c>
      <c r="CY377">
        <v>476.19967600000012</v>
      </c>
      <c r="CZ377">
        <v>356.59508099999988</v>
      </c>
      <c r="DA377">
        <v>373.37621299999978</v>
      </c>
      <c r="DB377">
        <v>138.49804900000009</v>
      </c>
      <c r="DC377">
        <v>123.14554699999999</v>
      </c>
      <c r="DD377">
        <v>103.75257000000001</v>
      </c>
      <c r="DE377">
        <v>178.49761899999999</v>
      </c>
      <c r="DF377">
        <v>828.61563899999919</v>
      </c>
      <c r="DG377">
        <v>159.34015099999999</v>
      </c>
      <c r="DH377">
        <v>95.862880999999973</v>
      </c>
      <c r="DI377">
        <v>315.96461900000003</v>
      </c>
      <c r="DJ377">
        <v>287.75477100000001</v>
      </c>
      <c r="DK377">
        <v>1043.9241559999989</v>
      </c>
      <c r="DL377">
        <v>478.07759299999998</v>
      </c>
      <c r="DM377">
        <v>433.79746999999998</v>
      </c>
      <c r="DN377">
        <v>818.96187200000008</v>
      </c>
      <c r="DO377">
        <v>241.85829500000011</v>
      </c>
      <c r="DP377">
        <v>1834.6941900000011</v>
      </c>
      <c r="DQ377">
        <v>211.01529900000011</v>
      </c>
      <c r="DR377">
        <v>517.45455300000003</v>
      </c>
      <c r="DS377">
        <v>353.19183800000002</v>
      </c>
      <c r="DT377">
        <v>315.96127200000001</v>
      </c>
      <c r="DU377">
        <v>257.96200700000003</v>
      </c>
      <c r="DV377">
        <v>167.35520800000009</v>
      </c>
      <c r="DW377">
        <v>107.21178399999999</v>
      </c>
      <c r="DX377">
        <v>368.39779000000021</v>
      </c>
      <c r="DY377">
        <v>427.92840100000001</v>
      </c>
      <c r="DZ377">
        <v>1203.0291569999999</v>
      </c>
    </row>
    <row r="378">
      <c r="A378" t="s">
        <v>600</v>
      </c>
      <c r="B378">
        <v>2017</v>
      </c>
      <c r="C378" t="s">
        <v>609</v>
      </c>
      <c r="D378">
        <v>123</v>
      </c>
      <c r="E378" t="s">
        <v>18</v>
      </c>
      <c r="F378" t="s">
        <v>51</v>
      </c>
      <c r="G378" t="s">
        <v>198</v>
      </c>
      <c r="H378">
        <v>61.22085815251836</v>
      </c>
      <c r="I378">
        <v>58.18892498954245</v>
      </c>
      <c r="J378">
        <v>48.452839667819823</v>
      </c>
      <c r="K378">
        <v>24.193432036057061</v>
      </c>
      <c r="L378">
        <v>6.370570342654446</v>
      </c>
      <c r="M378">
        <v>31.522699221678831</v>
      </c>
      <c r="N378">
        <v>16.850804597936321</v>
      </c>
      <c r="O378">
        <v>8.6305049773558409</v>
      </c>
      <c r="P378">
        <v>4.1754215694305401</v>
      </c>
      <c r="Q378">
        <v>5.5495474379527963</v>
      </c>
      <c r="R378">
        <v>64.051409649142627</v>
      </c>
      <c r="S378">
        <v>59.552204692926672</v>
      </c>
      <c r="T378">
        <v>56.461662109737773</v>
      </c>
      <c r="U378">
        <v>49.309913526420431</v>
      </c>
      <c r="V378">
        <v>25.226670047462619</v>
      </c>
      <c r="W378" t="s">
        <v>147</v>
      </c>
      <c r="X378" t="s">
        <v>148</v>
      </c>
      <c r="Y378" t="s">
        <v>149</v>
      </c>
      <c r="Z378" t="s">
        <v>430</v>
      </c>
      <c r="AA378" t="s">
        <v>150</v>
      </c>
      <c r="AB378" t="s">
        <v>151</v>
      </c>
      <c r="AC378" t="s">
        <v>432</v>
      </c>
      <c r="AD378" t="s">
        <v>488</v>
      </c>
      <c r="AE378" t="s">
        <v>433</v>
      </c>
      <c r="AF378" t="s">
        <v>152</v>
      </c>
      <c r="AG378" t="s">
        <v>153</v>
      </c>
      <c r="AH378" t="s">
        <v>435</v>
      </c>
      <c r="AI378" t="s">
        <v>489</v>
      </c>
      <c r="AJ378" t="s">
        <v>154</v>
      </c>
      <c r="AK378" t="s">
        <v>155</v>
      </c>
      <c r="AL378" t="s">
        <v>156</v>
      </c>
      <c r="AM378" t="s">
        <v>157</v>
      </c>
      <c r="AN378" t="s">
        <v>436</v>
      </c>
      <c r="AO378" t="s">
        <v>158</v>
      </c>
      <c r="AP378" t="s">
        <v>159</v>
      </c>
      <c r="AQ378" t="s">
        <v>160</v>
      </c>
      <c r="AR378" t="s">
        <v>437</v>
      </c>
      <c r="AS378" t="s">
        <v>161</v>
      </c>
      <c r="AT378" t="s">
        <v>162</v>
      </c>
      <c r="AU378" t="s">
        <v>163</v>
      </c>
      <c r="AV378" t="s">
        <v>164</v>
      </c>
      <c r="AW378" t="s">
        <v>438</v>
      </c>
      <c r="AX378" t="s">
        <v>165</v>
      </c>
      <c r="AY378" t="s">
        <v>573</v>
      </c>
      <c r="AZ378" t="s">
        <v>166</v>
      </c>
      <c r="BA378" t="s">
        <v>167</v>
      </c>
      <c r="BB378">
        <v>20.647353338564781</v>
      </c>
      <c r="BC378">
        <v>5.8360594048630077</v>
      </c>
      <c r="BD378">
        <v>80.822898022108021</v>
      </c>
      <c r="BE378">
        <v>58.082371377893729</v>
      </c>
      <c r="BF378">
        <v>44.035231744340869</v>
      </c>
      <c r="BG378">
        <v>60.528816471641257</v>
      </c>
      <c r="BH378">
        <v>42.619211414689303</v>
      </c>
      <c r="BI378">
        <v>20.21366748086578</v>
      </c>
      <c r="BJ378">
        <v>45.038122774612482</v>
      </c>
      <c r="BK378">
        <v>48.135109279703499</v>
      </c>
      <c r="BL378">
        <v>23.193533741671899</v>
      </c>
      <c r="BM378">
        <v>27.381097754702719</v>
      </c>
      <c r="BN378">
        <v>8.8394416181203894</v>
      </c>
      <c r="BO378">
        <v>31.92764074794513</v>
      </c>
      <c r="BP378">
        <v>41.696969216167638</v>
      </c>
      <c r="BQ378">
        <v>33.812440603611172</v>
      </c>
      <c r="BR378">
        <v>34.722102208942829</v>
      </c>
      <c r="BS378">
        <v>9.2423120608388132</v>
      </c>
      <c r="BT378">
        <v>47.944155477833647</v>
      </c>
      <c r="BU378">
        <v>70.549321963674515</v>
      </c>
      <c r="BV378">
        <v>12.00596155887837</v>
      </c>
      <c r="BW378">
        <v>39.506738943511223</v>
      </c>
      <c r="BX378">
        <v>37.930644526667272</v>
      </c>
      <c r="BY378">
        <v>38.979802099095537</v>
      </c>
      <c r="BZ378">
        <v>39.141716011526597</v>
      </c>
      <c r="CA378">
        <v>62.0916379844235</v>
      </c>
      <c r="CB378">
        <v>43.610073607404424</v>
      </c>
      <c r="CC378">
        <v>65.031764550703897</v>
      </c>
      <c r="CD378">
        <v>32.016913091702243</v>
      </c>
      <c r="CE378">
        <v>65.966055211224514</v>
      </c>
      <c r="CF378">
        <v>19.893022580515652</v>
      </c>
      <c r="CG378">
        <v>8350.6419120000064</v>
      </c>
      <c r="CH378">
        <v>8095.1372890000048</v>
      </c>
      <c r="CI378">
        <v>7063.1991409999919</v>
      </c>
      <c r="CJ378">
        <v>3887.4551560000068</v>
      </c>
      <c r="CK378">
        <v>766.06797800000004</v>
      </c>
      <c r="CL378">
        <v>1644.469161000002</v>
      </c>
      <c r="CM378">
        <v>815.12996299999963</v>
      </c>
      <c r="CN378">
        <v>301.80499299999991</v>
      </c>
      <c r="CO378">
        <v>153.38998000000001</v>
      </c>
      <c r="CP378">
        <v>170.000248</v>
      </c>
      <c r="CQ378">
        <v>5947.9698300000091</v>
      </c>
      <c r="CR378">
        <v>5746.414714999999</v>
      </c>
      <c r="CS378">
        <v>5709.3798680000054</v>
      </c>
      <c r="CT378">
        <v>4967.4424869999966</v>
      </c>
      <c r="CU378">
        <v>2706.5002310000041</v>
      </c>
      <c r="CV378">
        <v>452.52876599999962</v>
      </c>
      <c r="CW378">
        <v>264.42914999999999</v>
      </c>
      <c r="CX378">
        <v>1702.6593730000011</v>
      </c>
      <c r="CY378">
        <v>1472.419517999999</v>
      </c>
      <c r="CZ378">
        <v>454.45417400000002</v>
      </c>
      <c r="DA378">
        <v>1871.1439630000009</v>
      </c>
      <c r="DB378">
        <v>143.991007</v>
      </c>
      <c r="DC378">
        <v>44.339275000000008</v>
      </c>
      <c r="DD378">
        <v>341.28901400000012</v>
      </c>
      <c r="DE378">
        <v>1650.1557240000011</v>
      </c>
      <c r="DF378">
        <v>499.56971399999998</v>
      </c>
      <c r="DG378">
        <v>64.557282000000029</v>
      </c>
      <c r="DH378">
        <v>17.525469000000001</v>
      </c>
      <c r="DI378">
        <v>474.99668000000031</v>
      </c>
      <c r="DJ378">
        <v>979.31985799999973</v>
      </c>
      <c r="DK378">
        <v>999.59865000000048</v>
      </c>
      <c r="DL378">
        <v>928.15567900000053</v>
      </c>
      <c r="DM378">
        <v>61.595238000000009</v>
      </c>
      <c r="DN378">
        <v>1695.119054</v>
      </c>
      <c r="DO378">
        <v>1099.882576</v>
      </c>
      <c r="DP378">
        <v>1995.6744209999999</v>
      </c>
      <c r="DQ378">
        <v>561.09994300000017</v>
      </c>
      <c r="DR378">
        <v>627.39582699999937</v>
      </c>
      <c r="DS378">
        <v>1437.7038680000001</v>
      </c>
      <c r="DT378">
        <v>733.22483900000009</v>
      </c>
      <c r="DU378">
        <v>1147.754987</v>
      </c>
      <c r="DV378">
        <v>1431.793831</v>
      </c>
      <c r="DW378">
        <v>1258.078107999999</v>
      </c>
      <c r="DX378">
        <v>755.1713560000004</v>
      </c>
      <c r="DY378">
        <v>2106.4615040000008</v>
      </c>
      <c r="DZ378">
        <v>890.4126280000005</v>
      </c>
    </row>
    <row r="379">
      <c r="A379" t="s">
        <v>600</v>
      </c>
      <c r="B379">
        <v>2017</v>
      </c>
      <c r="C379" t="s">
        <v>609</v>
      </c>
      <c r="D379">
        <v>124</v>
      </c>
      <c r="E379" t="s">
        <v>50</v>
      </c>
      <c r="F379" t="s">
        <v>15</v>
      </c>
      <c r="G379" t="s">
        <v>622</v>
      </c>
      <c r="H379">
        <v>30.894732980692631</v>
      </c>
      <c r="I379">
        <v>33.16781631987439</v>
      </c>
      <c r="J379">
        <v>41.934666585276091</v>
      </c>
      <c r="K379">
        <v>51.073725517601531</v>
      </c>
      <c r="L379">
        <v>52.190032743321282</v>
      </c>
      <c r="M379">
        <v>53.570259129653422</v>
      </c>
      <c r="N379">
        <v>45.600377088393678</v>
      </c>
      <c r="O379">
        <v>40.486242481662813</v>
      </c>
      <c r="P379">
        <v>50.451764586119872</v>
      </c>
      <c r="Q379">
        <v>56.81621829593233</v>
      </c>
      <c r="R379">
        <v>27.34342472490507</v>
      </c>
      <c r="S379">
        <v>32.468230613544371</v>
      </c>
      <c r="T379">
        <v>32.049472945037166</v>
      </c>
      <c r="U379">
        <v>41.545206566864657</v>
      </c>
      <c r="V379">
        <v>58.588090762549697</v>
      </c>
      <c r="W379" t="s">
        <v>147</v>
      </c>
      <c r="X379" t="s">
        <v>148</v>
      </c>
      <c r="Y379" t="s">
        <v>149</v>
      </c>
      <c r="Z379" t="s">
        <v>430</v>
      </c>
      <c r="AA379" t="s">
        <v>150</v>
      </c>
      <c r="AB379" t="s">
        <v>151</v>
      </c>
      <c r="AC379" t="s">
        <v>432</v>
      </c>
      <c r="AD379" t="s">
        <v>488</v>
      </c>
      <c r="AE379" t="s">
        <v>433</v>
      </c>
      <c r="AF379" t="s">
        <v>152</v>
      </c>
      <c r="AG379" t="s">
        <v>153</v>
      </c>
      <c r="AH379" t="s">
        <v>435</v>
      </c>
      <c r="AI379" t="s">
        <v>489</v>
      </c>
      <c r="AJ379" t="s">
        <v>154</v>
      </c>
      <c r="AK379" t="s">
        <v>155</v>
      </c>
      <c r="AL379" t="s">
        <v>156</v>
      </c>
      <c r="AM379" t="s">
        <v>157</v>
      </c>
      <c r="AN379" t="s">
        <v>436</v>
      </c>
      <c r="AO379" t="s">
        <v>158</v>
      </c>
      <c r="AP379" t="s">
        <v>159</v>
      </c>
      <c r="AQ379" t="s">
        <v>160</v>
      </c>
      <c r="AR379" t="s">
        <v>437</v>
      </c>
      <c r="AS379" t="s">
        <v>161</v>
      </c>
      <c r="AT379" t="s">
        <v>162</v>
      </c>
      <c r="AU379" t="s">
        <v>163</v>
      </c>
      <c r="AV379" t="s">
        <v>164</v>
      </c>
      <c r="AW379" t="s">
        <v>438</v>
      </c>
      <c r="AX379" t="s">
        <v>165</v>
      </c>
      <c r="AY379" t="s">
        <v>573</v>
      </c>
      <c r="AZ379" t="s">
        <v>166</v>
      </c>
      <c r="BA379" t="s">
        <v>167</v>
      </c>
      <c r="BB379">
        <v>55.428947228714769</v>
      </c>
      <c r="BC379">
        <v>43.434549161317939</v>
      </c>
      <c r="BD379">
        <v>16.29769599336958</v>
      </c>
      <c r="BE379">
        <v>24.924740329037231</v>
      </c>
      <c r="BF379">
        <v>39.482586758731919</v>
      </c>
      <c r="BG379">
        <v>24.239683807669088</v>
      </c>
      <c r="BH379">
        <v>48.146104696689591</v>
      </c>
      <c r="BI379">
        <v>73.838970578031024</v>
      </c>
      <c r="BJ379">
        <v>25.733407695634661</v>
      </c>
      <c r="BK379">
        <v>34.366823634394962</v>
      </c>
      <c r="BL379">
        <v>67.505173151215928</v>
      </c>
      <c r="BM379">
        <v>68.191789906485596</v>
      </c>
      <c r="BN379">
        <v>79.371553983770852</v>
      </c>
      <c r="BO379">
        <v>47.926043125182169</v>
      </c>
      <c r="BP379">
        <v>40.967969358519433</v>
      </c>
      <c r="BQ379">
        <v>39.165495494251779</v>
      </c>
      <c r="BR379">
        <v>50.232839017752177</v>
      </c>
      <c r="BS379">
        <v>84.457475731396869</v>
      </c>
      <c r="BT379">
        <v>33.778212476458251</v>
      </c>
      <c r="BU379">
        <v>25.179806333425031</v>
      </c>
      <c r="BV379">
        <v>54.197275998274513</v>
      </c>
      <c r="BW379">
        <v>56.169153038478107</v>
      </c>
      <c r="BX379">
        <v>46.59996969320877</v>
      </c>
      <c r="BY379">
        <v>40.26758624220966</v>
      </c>
      <c r="BZ379">
        <v>43.920265563987442</v>
      </c>
      <c r="CA379">
        <v>23.93278878241636</v>
      </c>
      <c r="CB379">
        <v>33.581699786819627</v>
      </c>
      <c r="CC379">
        <v>28.377950175056199</v>
      </c>
      <c r="CD379">
        <v>41.245889819648767</v>
      </c>
      <c r="CE379">
        <v>28.82752510923611</v>
      </c>
      <c r="CF379">
        <v>43.61641091842106</v>
      </c>
      <c r="CG379">
        <v>561.53730399999984</v>
      </c>
      <c r="CH379">
        <v>761.60459399999991</v>
      </c>
      <c r="CI379">
        <v>1620.063292000001</v>
      </c>
      <c r="CJ379">
        <v>3481.8640009999981</v>
      </c>
      <c r="CK379">
        <v>4619.9294220000038</v>
      </c>
      <c r="CL379">
        <v>828.41960399999982</v>
      </c>
      <c r="CM379">
        <v>1039.5523209999999</v>
      </c>
      <c r="CN379">
        <v>1067.070706</v>
      </c>
      <c r="CO379">
        <v>1347.4081399999991</v>
      </c>
      <c r="CP379">
        <v>1522.4492750000011</v>
      </c>
      <c r="CQ379">
        <v>303.87898299999989</v>
      </c>
      <c r="CR379">
        <v>480.29005400000023</v>
      </c>
      <c r="CS379">
        <v>471.47628099999991</v>
      </c>
      <c r="CT379">
        <v>1135.153104999999</v>
      </c>
      <c r="CU379">
        <v>2849.3001440000012</v>
      </c>
      <c r="CV379">
        <v>689.90312000000017</v>
      </c>
      <c r="CW379">
        <v>1668.280023</v>
      </c>
      <c r="CX379">
        <v>246.18191999999999</v>
      </c>
      <c r="CY379">
        <v>283.15421600000008</v>
      </c>
      <c r="CZ379">
        <v>251.57427899999999</v>
      </c>
      <c r="DA379">
        <v>229.2944</v>
      </c>
      <c r="DB379">
        <v>116.208608</v>
      </c>
      <c r="DC379">
        <v>113.96614099999999</v>
      </c>
      <c r="DD379">
        <v>48.577438000000008</v>
      </c>
      <c r="DE379">
        <v>118.27647</v>
      </c>
      <c r="DF379">
        <v>728.26996099999928</v>
      </c>
      <c r="DG379">
        <v>149.62619599999999</v>
      </c>
      <c r="DH379">
        <v>83.465765999999974</v>
      </c>
      <c r="DI379">
        <v>222.45349100000001</v>
      </c>
      <c r="DJ379">
        <v>202.19752700000001</v>
      </c>
      <c r="DK379">
        <v>617.72646099999974</v>
      </c>
      <c r="DL379">
        <v>367.89166900000009</v>
      </c>
      <c r="DM379">
        <v>403.68414100000012</v>
      </c>
      <c r="DN379">
        <v>531.4113789999999</v>
      </c>
      <c r="DO379">
        <v>206.7845440000001</v>
      </c>
      <c r="DP379">
        <v>1130.024592</v>
      </c>
      <c r="DQ379">
        <v>195.9317520000001</v>
      </c>
      <c r="DR379">
        <v>388.49068599999998</v>
      </c>
      <c r="DS379">
        <v>233.073364</v>
      </c>
      <c r="DT379">
        <v>228.02323800000011</v>
      </c>
      <c r="DU379">
        <v>162.85985199999999</v>
      </c>
      <c r="DV379">
        <v>99.664474000000013</v>
      </c>
      <c r="DW379">
        <v>87.006124999999997</v>
      </c>
      <c r="DX379">
        <v>223.5099249999999</v>
      </c>
      <c r="DY379">
        <v>362.46508599999999</v>
      </c>
      <c r="DZ379">
        <v>655.02176900000006</v>
      </c>
    </row>
    <row r="380">
      <c r="A380" t="s">
        <v>600</v>
      </c>
      <c r="B380">
        <v>2017</v>
      </c>
      <c r="C380" t="s">
        <v>609</v>
      </c>
      <c r="D380">
        <v>125</v>
      </c>
      <c r="E380" t="s">
        <v>50</v>
      </c>
      <c r="F380" t="s">
        <v>16</v>
      </c>
      <c r="G380" t="s">
        <v>623</v>
      </c>
      <c r="H380">
        <v>7.8844088667890118</v>
      </c>
      <c r="I380">
        <v>8.6432586905831403</v>
      </c>
      <c r="J380">
        <v>9.6124937469040592</v>
      </c>
      <c r="K380">
        <v>24.732842446340999</v>
      </c>
      <c r="L380">
        <v>41.439396914024243</v>
      </c>
      <c r="M380">
        <v>14.90704164866778</v>
      </c>
      <c r="N380">
        <v>37.548818313669898</v>
      </c>
      <c r="O380">
        <v>50.88325254098136</v>
      </c>
      <c r="P380">
        <v>45.372813844449567</v>
      </c>
      <c r="Q380">
        <v>37.634234266114703</v>
      </c>
      <c r="R380">
        <v>8.6051656259523046</v>
      </c>
      <c r="S380">
        <v>7.9795646935289817</v>
      </c>
      <c r="T380">
        <v>11.48886494522508</v>
      </c>
      <c r="U380">
        <v>9.144879906714861</v>
      </c>
      <c r="V380">
        <v>16.185239189987669</v>
      </c>
      <c r="W380" t="s">
        <v>147</v>
      </c>
      <c r="X380" t="s">
        <v>148</v>
      </c>
      <c r="Y380" t="s">
        <v>149</v>
      </c>
      <c r="Z380" t="s">
        <v>430</v>
      </c>
      <c r="AA380" t="s">
        <v>150</v>
      </c>
      <c r="AB380" t="s">
        <v>151</v>
      </c>
      <c r="AC380" t="s">
        <v>432</v>
      </c>
      <c r="AD380" t="s">
        <v>488</v>
      </c>
      <c r="AE380" t="s">
        <v>433</v>
      </c>
      <c r="AF380" t="s">
        <v>152</v>
      </c>
      <c r="AG380" t="s">
        <v>153</v>
      </c>
      <c r="AH380" t="s">
        <v>435</v>
      </c>
      <c r="AI380" t="s">
        <v>489</v>
      </c>
      <c r="AJ380" t="s">
        <v>154</v>
      </c>
      <c r="AK380" t="s">
        <v>155</v>
      </c>
      <c r="AL380" t="s">
        <v>156</v>
      </c>
      <c r="AM380" t="s">
        <v>157</v>
      </c>
      <c r="AN380" t="s">
        <v>436</v>
      </c>
      <c r="AO380" t="s">
        <v>158</v>
      </c>
      <c r="AP380" t="s">
        <v>159</v>
      </c>
      <c r="AQ380" t="s">
        <v>160</v>
      </c>
      <c r="AR380" t="s">
        <v>437</v>
      </c>
      <c r="AS380" t="s">
        <v>161</v>
      </c>
      <c r="AT380" t="s">
        <v>162</v>
      </c>
      <c r="AU380" t="s">
        <v>163</v>
      </c>
      <c r="AV380" t="s">
        <v>164</v>
      </c>
      <c r="AW380" t="s">
        <v>438</v>
      </c>
      <c r="AX380" t="s">
        <v>165</v>
      </c>
      <c r="AY380" t="s">
        <v>573</v>
      </c>
      <c r="AZ380" t="s">
        <v>166</v>
      </c>
      <c r="BA380" t="s">
        <v>167</v>
      </c>
      <c r="BB380">
        <v>23.923699432720451</v>
      </c>
      <c r="BC380">
        <v>50.729391433819089</v>
      </c>
      <c r="BD380">
        <v>2.8794059845223989</v>
      </c>
      <c r="BE380">
        <v>16.992888293069051</v>
      </c>
      <c r="BF380">
        <v>16.482181496927218</v>
      </c>
      <c r="BG380">
        <v>15.231499720689669</v>
      </c>
      <c r="BH380">
        <v>9.2346838886211007</v>
      </c>
      <c r="BI380">
        <v>5.9473619411032033</v>
      </c>
      <c r="BJ380">
        <v>29.228469529752861</v>
      </c>
      <c r="BK380">
        <v>17.498067085901539</v>
      </c>
      <c r="BL380">
        <v>9.3012931071121905</v>
      </c>
      <c r="BM380">
        <v>4.427112338811682</v>
      </c>
      <c r="BN380">
        <v>11.78900439810875</v>
      </c>
      <c r="BO380">
        <v>20.146316126872701</v>
      </c>
      <c r="BP380">
        <v>17.335061425312929</v>
      </c>
      <c r="BQ380">
        <v>27.022063902137109</v>
      </c>
      <c r="BR380">
        <v>15.045058773305019</v>
      </c>
      <c r="BS380">
        <v>6.3002122077643596</v>
      </c>
      <c r="BT380">
        <v>18.277632045708081</v>
      </c>
      <c r="BU380">
        <v>4.2708717029004468</v>
      </c>
      <c r="BV380">
        <v>33.796762442847033</v>
      </c>
      <c r="BW380">
        <v>4.3241080180106648</v>
      </c>
      <c r="BX380">
        <v>15.46938578012397</v>
      </c>
      <c r="BY380">
        <v>20.752611658694811</v>
      </c>
      <c r="BZ380">
        <v>16.938018424485989</v>
      </c>
      <c r="CA380">
        <v>13.975573233160141</v>
      </c>
      <c r="CB380">
        <v>22.808226605775939</v>
      </c>
      <c r="CC380">
        <v>6.5902852742398998</v>
      </c>
      <c r="CD380">
        <v>26.737197088648951</v>
      </c>
      <c r="CE380">
        <v>5.2064196795393789</v>
      </c>
      <c r="CF380">
        <v>36.490566501063277</v>
      </c>
      <c r="CG380">
        <v>143.30564699999999</v>
      </c>
      <c r="CH380">
        <v>198.46785999999989</v>
      </c>
      <c r="CI380">
        <v>371.35977300000002</v>
      </c>
      <c r="CJ380">
        <v>1686.119289</v>
      </c>
      <c r="CK380">
        <v>3668.2691880000029</v>
      </c>
      <c r="CL380">
        <v>230.52502899999999</v>
      </c>
      <c r="CM380">
        <v>856.00084299999946</v>
      </c>
      <c r="CN380">
        <v>1341.0982320000001</v>
      </c>
      <c r="CO380">
        <v>1211.7653210000001</v>
      </c>
      <c r="CP380">
        <v>1008.4481929999999</v>
      </c>
      <c r="CQ380">
        <v>95.632826000000009</v>
      </c>
      <c r="CR380">
        <v>118.038633</v>
      </c>
      <c r="CS380">
        <v>169.01143200000001</v>
      </c>
      <c r="CT380">
        <v>249.86850899999999</v>
      </c>
      <c r="CU380">
        <v>787.13273899999945</v>
      </c>
      <c r="CV380">
        <v>297.76922899999988</v>
      </c>
      <c r="CW380">
        <v>1948.468027000001</v>
      </c>
      <c r="CX380">
        <v>43.494350000000011</v>
      </c>
      <c r="CY380">
        <v>193.04546000000011</v>
      </c>
      <c r="CZ380">
        <v>105.020802</v>
      </c>
      <c r="DA380">
        <v>144.08181300000001</v>
      </c>
      <c r="DB380">
        <v>22.289441</v>
      </c>
      <c r="DC380">
        <v>9.1794060000000002</v>
      </c>
      <c r="DD380">
        <v>55.175132000000019</v>
      </c>
      <c r="DE380">
        <v>60.221149000000011</v>
      </c>
      <c r="DF380">
        <v>100.34567800000001</v>
      </c>
      <c r="DG380">
        <v>9.7139549999999986</v>
      </c>
      <c r="DH380">
        <v>12.397114999999999</v>
      </c>
      <c r="DI380">
        <v>93.511128000000014</v>
      </c>
      <c r="DJ380">
        <v>85.557243999999997</v>
      </c>
      <c r="DK380">
        <v>426.19769500000012</v>
      </c>
      <c r="DL380">
        <v>110.185924</v>
      </c>
      <c r="DM380">
        <v>30.113329</v>
      </c>
      <c r="DN380">
        <v>287.55049300000002</v>
      </c>
      <c r="DO380">
        <v>35.073750999999987</v>
      </c>
      <c r="DP380">
        <v>704.66959799999972</v>
      </c>
      <c r="DQ380">
        <v>15.083546999999999</v>
      </c>
      <c r="DR380">
        <v>128.96386699999999</v>
      </c>
      <c r="DS380">
        <v>120.11847400000001</v>
      </c>
      <c r="DT380">
        <v>87.938033999999988</v>
      </c>
      <c r="DU380">
        <v>95.10215500000001</v>
      </c>
      <c r="DV380">
        <v>67.690734000000006</v>
      </c>
      <c r="DW380">
        <v>20.205659000000001</v>
      </c>
      <c r="DX380">
        <v>144.88786500000001</v>
      </c>
      <c r="DY380">
        <v>65.463315000000023</v>
      </c>
      <c r="DZ380">
        <v>548.00738800000011</v>
      </c>
    </row>
    <row r="381">
      <c r="A381" t="s">
        <v>600</v>
      </c>
      <c r="B381">
        <v>2017</v>
      </c>
      <c r="C381" t="s">
        <v>609</v>
      </c>
      <c r="D381">
        <v>126</v>
      </c>
      <c r="E381" t="s">
        <v>50</v>
      </c>
      <c r="F381" t="s">
        <v>22</v>
      </c>
      <c r="G381" t="s">
        <v>624</v>
      </c>
      <c r="H381">
        <v>40.079342717797047</v>
      </c>
      <c r="I381">
        <v>49.723891094634062</v>
      </c>
      <c r="J381">
        <v>44.282925292487818</v>
      </c>
      <c r="K381">
        <v>23.337192788644231</v>
      </c>
      <c r="L381">
        <v>6.3330877705762703</v>
      </c>
      <c r="M381">
        <v>29.377424823482102</v>
      </c>
      <c r="N381">
        <v>16.182403934667011</v>
      </c>
      <c r="O381">
        <v>8.6305049773558267</v>
      </c>
      <c r="P381">
        <v>4.0503084771908249</v>
      </c>
      <c r="Q381">
        <v>5.5495474379529668</v>
      </c>
      <c r="R381">
        <v>40.100230544361352</v>
      </c>
      <c r="S381">
        <v>46.66126984846656</v>
      </c>
      <c r="T381">
        <v>49.402781207383391</v>
      </c>
      <c r="U381">
        <v>45.702717147869848</v>
      </c>
      <c r="V381">
        <v>24.52641407437088</v>
      </c>
      <c r="W381" t="s">
        <v>147</v>
      </c>
      <c r="X381" t="s">
        <v>148</v>
      </c>
      <c r="Y381" t="s">
        <v>149</v>
      </c>
      <c r="Z381" t="s">
        <v>430</v>
      </c>
      <c r="AA381" t="s">
        <v>150</v>
      </c>
      <c r="AB381" t="s">
        <v>151</v>
      </c>
      <c r="AC381" t="s">
        <v>432</v>
      </c>
      <c r="AD381" t="s">
        <v>488</v>
      </c>
      <c r="AE381" t="s">
        <v>433</v>
      </c>
      <c r="AF381" t="s">
        <v>152</v>
      </c>
      <c r="AG381" t="s">
        <v>153</v>
      </c>
      <c r="AH381" t="s">
        <v>435</v>
      </c>
      <c r="AI381" t="s">
        <v>489</v>
      </c>
      <c r="AJ381" t="s">
        <v>154</v>
      </c>
      <c r="AK381" t="s">
        <v>155</v>
      </c>
      <c r="AL381" t="s">
        <v>156</v>
      </c>
      <c r="AM381" t="s">
        <v>157</v>
      </c>
      <c r="AN381" t="s">
        <v>436</v>
      </c>
      <c r="AO381" t="s">
        <v>158</v>
      </c>
      <c r="AP381" t="s">
        <v>159</v>
      </c>
      <c r="AQ381" t="s">
        <v>160</v>
      </c>
      <c r="AR381" t="s">
        <v>437</v>
      </c>
      <c r="AS381" t="s">
        <v>161</v>
      </c>
      <c r="AT381" t="s">
        <v>162</v>
      </c>
      <c r="AU381" t="s">
        <v>163</v>
      </c>
      <c r="AV381" t="s">
        <v>164</v>
      </c>
      <c r="AW381" t="s">
        <v>438</v>
      </c>
      <c r="AX381" t="s">
        <v>165</v>
      </c>
      <c r="AY381" t="s">
        <v>573</v>
      </c>
      <c r="AZ381" t="s">
        <v>166</v>
      </c>
      <c r="BA381" t="s">
        <v>167</v>
      </c>
      <c r="BB381">
        <v>8.9325540481892745</v>
      </c>
      <c r="BC381">
        <v>5.7698961026566167</v>
      </c>
      <c r="BD381">
        <v>76.820997525064115</v>
      </c>
      <c r="BE381">
        <v>52.866097961672807</v>
      </c>
      <c r="BF381">
        <v>42.991328806534703</v>
      </c>
      <c r="BG381">
        <v>58.294390578024327</v>
      </c>
      <c r="BH381">
        <v>7.0699149492007791</v>
      </c>
      <c r="BI381">
        <v>18.973744379057781</v>
      </c>
      <c r="BJ381">
        <v>38.160535802874577</v>
      </c>
      <c r="BK381">
        <v>44.907854632128682</v>
      </c>
      <c r="BL381">
        <v>22.553708586183969</v>
      </c>
      <c r="BM381">
        <v>13.854837719376629</v>
      </c>
      <c r="BN381">
        <v>6.6424143221063048</v>
      </c>
      <c r="BO381">
        <v>29.05327432461397</v>
      </c>
      <c r="BP381">
        <v>33.503408030120077</v>
      </c>
      <c r="BQ381">
        <v>14.47507540074875</v>
      </c>
      <c r="BR381">
        <v>24.097204834163591</v>
      </c>
      <c r="BS381">
        <v>9.2423120608387705</v>
      </c>
      <c r="BT381">
        <v>44.139375766458549</v>
      </c>
      <c r="BU381">
        <v>64.71096459578601</v>
      </c>
      <c r="BV381">
        <v>7.1979967204259907</v>
      </c>
      <c r="BW381">
        <v>39.506738943511223</v>
      </c>
      <c r="BX381">
        <v>27.088612050772891</v>
      </c>
      <c r="BY381">
        <v>37.256086424498903</v>
      </c>
      <c r="BZ381">
        <v>38.648957868257561</v>
      </c>
      <c r="CA381">
        <v>53.172547617362028</v>
      </c>
      <c r="CB381">
        <v>28.406896913377739</v>
      </c>
      <c r="CC381">
        <v>51.067428030149017</v>
      </c>
      <c r="CD381">
        <v>30.51189873097508</v>
      </c>
      <c r="CE381">
        <v>43.419624140272163</v>
      </c>
      <c r="CF381">
        <v>12.35075294916787</v>
      </c>
      <c r="CG381">
        <v>6436.1751820000081</v>
      </c>
      <c r="CH381">
        <v>7328.6107150000053</v>
      </c>
      <c r="CI381">
        <v>6685.6291479999882</v>
      </c>
      <c r="CJ381">
        <v>3809.918938000008</v>
      </c>
      <c r="CK381">
        <v>762.67420600000014</v>
      </c>
      <c r="CL381">
        <v>1586.473517000001</v>
      </c>
      <c r="CM381">
        <v>797.01173899999969</v>
      </c>
      <c r="CN381">
        <v>301.80499299999991</v>
      </c>
      <c r="CO381">
        <v>149.996208</v>
      </c>
      <c r="CP381">
        <v>170.000248</v>
      </c>
      <c r="CQ381">
        <v>4427.6731339999969</v>
      </c>
      <c r="CR381">
        <v>4928.5179769999986</v>
      </c>
      <c r="CS381">
        <v>5261.1502779999983</v>
      </c>
      <c r="CT381">
        <v>4738.2966319999987</v>
      </c>
      <c r="CU381">
        <v>2662.083463000004</v>
      </c>
      <c r="CV381">
        <v>283.81209599999988</v>
      </c>
      <c r="CW381">
        <v>261.86123500000002</v>
      </c>
      <c r="CX381">
        <v>1622.9280830000009</v>
      </c>
      <c r="CY381">
        <v>1370.774212999999</v>
      </c>
      <c r="CZ381">
        <v>445.98760700000003</v>
      </c>
      <c r="DA381">
        <v>1820.991823000001</v>
      </c>
      <c r="DB381">
        <v>43.568134999999998</v>
      </c>
      <c r="DC381">
        <v>42.262592000000012</v>
      </c>
      <c r="DD381">
        <v>310.68089199999991</v>
      </c>
      <c r="DE381">
        <v>1591.1404240000011</v>
      </c>
      <c r="DF381">
        <v>491.07164999999998</v>
      </c>
      <c r="DG381">
        <v>34.272333000000003</v>
      </c>
      <c r="DH381">
        <v>15.034295999999999</v>
      </c>
      <c r="DI381">
        <v>452.26155400000022</v>
      </c>
      <c r="DJ381">
        <v>875.5013229999995</v>
      </c>
      <c r="DK381">
        <v>604.43518199999994</v>
      </c>
      <c r="DL381">
        <v>778.7448370000003</v>
      </c>
      <c r="DM381">
        <v>61.595238000000009</v>
      </c>
      <c r="DN381">
        <v>1599.4638130000001</v>
      </c>
      <c r="DO381">
        <v>1021.546949</v>
      </c>
      <c r="DP381">
        <v>1811.511645</v>
      </c>
      <c r="DQ381">
        <v>561.09994300000017</v>
      </c>
      <c r="DR381">
        <v>503.27077699999973</v>
      </c>
      <c r="DS381">
        <v>1406.833918</v>
      </c>
      <c r="DT381">
        <v>728.05488900000012</v>
      </c>
      <c r="DU381">
        <v>1022.377818000001</v>
      </c>
      <c r="DV381">
        <v>1188.672376999999</v>
      </c>
      <c r="DW381">
        <v>1067.424432999999</v>
      </c>
      <c r="DX381">
        <v>738.26147900000035</v>
      </c>
      <c r="DY381">
        <v>1535.0470310000001</v>
      </c>
      <c r="DZ381">
        <v>732.51960400000019</v>
      </c>
    </row>
    <row r="382">
      <c r="A382" t="s">
        <v>600</v>
      </c>
      <c r="B382">
        <v>2017</v>
      </c>
      <c r="C382" t="s">
        <v>609</v>
      </c>
      <c r="D382">
        <v>127</v>
      </c>
      <c r="E382" t="s">
        <v>50</v>
      </c>
      <c r="F382" t="s">
        <v>19</v>
      </c>
      <c r="G382" t="s">
        <v>625</v>
      </c>
      <c r="H382">
        <v>21.14151543472131</v>
      </c>
      <c r="I382">
        <v>8.4650338949084123</v>
      </c>
      <c r="J382">
        <v>4.1699143753320316</v>
      </c>
      <c r="K382">
        <v>0.85623924741324553</v>
      </c>
      <c r="L382">
        <v>0.037482572078205698</v>
      </c>
      <c r="M382">
        <v>2.1452743981967011</v>
      </c>
      <c r="N382">
        <v>0.66840066326941072</v>
      </c>
      <c r="O382">
        <v>0</v>
      </c>
      <c r="P382">
        <v>0.12511309223974751</v>
      </c>
      <c r="Q382">
        <v>0</v>
      </c>
      <c r="R382">
        <v>23.951179104781279</v>
      </c>
      <c r="S382">
        <v>12.890934844460091</v>
      </c>
      <c r="T382">
        <v>7.0588809023543604</v>
      </c>
      <c r="U382">
        <v>3.6071963785506158</v>
      </c>
      <c r="V382">
        <v>0.70025597309175391</v>
      </c>
      <c r="W382" t="s">
        <v>147</v>
      </c>
      <c r="X382" t="s">
        <v>148</v>
      </c>
      <c r="Y382" t="s">
        <v>149</v>
      </c>
      <c r="Z382" t="s">
        <v>430</v>
      </c>
      <c r="AA382" t="s">
        <v>150</v>
      </c>
      <c r="AB382" t="s">
        <v>151</v>
      </c>
      <c r="AC382" t="s">
        <v>432</v>
      </c>
      <c r="AD382" t="s">
        <v>488</v>
      </c>
      <c r="AE382" t="s">
        <v>433</v>
      </c>
      <c r="AF382" t="s">
        <v>152</v>
      </c>
      <c r="AG382" t="s">
        <v>153</v>
      </c>
      <c r="AH382" t="s">
        <v>435</v>
      </c>
      <c r="AI382" t="s">
        <v>489</v>
      </c>
      <c r="AJ382" t="s">
        <v>154</v>
      </c>
      <c r="AK382" t="s">
        <v>155</v>
      </c>
      <c r="AL382" t="s">
        <v>156</v>
      </c>
      <c r="AM382" t="s">
        <v>157</v>
      </c>
      <c r="AN382" t="s">
        <v>436</v>
      </c>
      <c r="AO382" t="s">
        <v>158</v>
      </c>
      <c r="AP382" t="s">
        <v>159</v>
      </c>
      <c r="AQ382" t="s">
        <v>160</v>
      </c>
      <c r="AR382" t="s">
        <v>437</v>
      </c>
      <c r="AS382" t="s">
        <v>161</v>
      </c>
      <c r="AT382" t="s">
        <v>162</v>
      </c>
      <c r="AU382" t="s">
        <v>163</v>
      </c>
      <c r="AV382" t="s">
        <v>164</v>
      </c>
      <c r="AW382" t="s">
        <v>438</v>
      </c>
      <c r="AX382" t="s">
        <v>165</v>
      </c>
      <c r="AY382" t="s">
        <v>573</v>
      </c>
      <c r="AZ382" t="s">
        <v>166</v>
      </c>
      <c r="BA382" t="s">
        <v>167</v>
      </c>
      <c r="BB382">
        <v>11.714799290375501</v>
      </c>
      <c r="BC382">
        <v>0.066163302206351193</v>
      </c>
      <c r="BD382">
        <v>4.0019004970439092</v>
      </c>
      <c r="BE382">
        <v>5.2162734162209059</v>
      </c>
      <c r="BF382">
        <v>1.0439029378061631</v>
      </c>
      <c r="BG382">
        <v>2.2344258936169168</v>
      </c>
      <c r="BH382">
        <v>35.549296465488531</v>
      </c>
      <c r="BI382">
        <v>1.2399231018079959</v>
      </c>
      <c r="BJ382">
        <v>6.877586971737899</v>
      </c>
      <c r="BK382">
        <v>3.2272546475748269</v>
      </c>
      <c r="BL382">
        <v>0.63982515548791818</v>
      </c>
      <c r="BM382">
        <v>13.52626003532608</v>
      </c>
      <c r="BN382">
        <v>2.1970272960140971</v>
      </c>
      <c r="BO382">
        <v>2.874366423331161</v>
      </c>
      <c r="BP382">
        <v>8.1935611860475461</v>
      </c>
      <c r="BQ382">
        <v>19.337365202862369</v>
      </c>
      <c r="BR382">
        <v>10.624897374779209</v>
      </c>
      <c r="BS382">
        <v>0</v>
      </c>
      <c r="BT382">
        <v>3.8047797113751272</v>
      </c>
      <c r="BU382">
        <v>5.8383573678885021</v>
      </c>
      <c r="BV382">
        <v>4.8079648384524587</v>
      </c>
      <c r="BW382">
        <v>0</v>
      </c>
      <c r="BX382">
        <v>10.842032475894371</v>
      </c>
      <c r="BY382">
        <v>1.7237156745966311</v>
      </c>
      <c r="BZ382">
        <v>0.4927581432690159</v>
      </c>
      <c r="CA382">
        <v>8.9190903670614645</v>
      </c>
      <c r="CB382">
        <v>15.2031766940267</v>
      </c>
      <c r="CC382">
        <v>13.96433652055487</v>
      </c>
      <c r="CD382">
        <v>1.505014360727202</v>
      </c>
      <c r="CE382">
        <v>22.546431070952352</v>
      </c>
      <c r="CF382">
        <v>7.5422696313477884</v>
      </c>
      <c r="CG382">
        <v>1914.4667299999969</v>
      </c>
      <c r="CH382">
        <v>766.52657400000066</v>
      </c>
      <c r="CI382">
        <v>377.56999299999978</v>
      </c>
      <c r="CJ382">
        <v>77.536218000000005</v>
      </c>
      <c r="CK382">
        <v>3.3937719999999998</v>
      </c>
      <c r="CL382">
        <v>57.995644000000013</v>
      </c>
      <c r="CM382">
        <v>18.118224000000001</v>
      </c>
      <c r="CN382">
        <v>0</v>
      </c>
      <c r="CO382">
        <v>3.3937719999999998</v>
      </c>
      <c r="CP382">
        <v>0</v>
      </c>
      <c r="CQ382">
        <v>1520.2966959999981</v>
      </c>
      <c r="CR382">
        <v>817.89673800000037</v>
      </c>
      <c r="CS382">
        <v>448.22958999999992</v>
      </c>
      <c r="CT382">
        <v>229.1458550000001</v>
      </c>
      <c r="CU382">
        <v>44.416767999999998</v>
      </c>
      <c r="CV382">
        <v>168.71666999999999</v>
      </c>
      <c r="CW382">
        <v>2.5679150000000002</v>
      </c>
      <c r="CX382">
        <v>79.731289999999987</v>
      </c>
      <c r="CY382">
        <v>101.64530499999999</v>
      </c>
      <c r="CZ382">
        <v>8.4665669999999995</v>
      </c>
      <c r="DA382">
        <v>50.152140000000003</v>
      </c>
      <c r="DB382">
        <v>100.4228719999999</v>
      </c>
      <c r="DC382">
        <v>2.0766830000000001</v>
      </c>
      <c r="DD382">
        <v>30.608122000000002</v>
      </c>
      <c r="DE382">
        <v>59.015300000000011</v>
      </c>
      <c r="DF382">
        <v>8.4980639999999994</v>
      </c>
      <c r="DG382">
        <v>30.284949000000001</v>
      </c>
      <c r="DH382">
        <v>2.4911729999999999</v>
      </c>
      <c r="DI382">
        <v>22.735126000000001</v>
      </c>
      <c r="DJ382">
        <v>103.818535</v>
      </c>
      <c r="DK382">
        <v>395.16346800000002</v>
      </c>
      <c r="DL382">
        <v>149.410842</v>
      </c>
      <c r="DM382">
        <v>0</v>
      </c>
      <c r="DN382">
        <v>95.655240999999975</v>
      </c>
      <c r="DO382">
        <v>78.335627000000002</v>
      </c>
      <c r="DP382">
        <v>184.16277600000001</v>
      </c>
      <c r="DQ382">
        <v>0</v>
      </c>
      <c r="DR382">
        <v>124.12505</v>
      </c>
      <c r="DS382">
        <v>30.869949999999999</v>
      </c>
      <c r="DT382">
        <v>5.16995</v>
      </c>
      <c r="DU382">
        <v>125.37716899999999</v>
      </c>
      <c r="DV382">
        <v>243.121454</v>
      </c>
      <c r="DW382">
        <v>190.65367499999999</v>
      </c>
      <c r="DX382">
        <v>16.909877000000002</v>
      </c>
      <c r="DY382">
        <v>571.41447300000004</v>
      </c>
      <c r="DZ382">
        <v>157.893024</v>
      </c>
    </row>
    <row r="383">
      <c r="A383" t="s">
        <v>600</v>
      </c>
      <c r="B383">
        <v>2017</v>
      </c>
      <c r="C383" t="s">
        <v>609</v>
      </c>
      <c r="D383">
        <v>128</v>
      </c>
      <c r="E383" t="s">
        <v>185</v>
      </c>
      <c r="F383" t="s">
        <v>49</v>
      </c>
      <c r="G383" t="s">
        <v>628</v>
      </c>
      <c r="H383">
        <v>20.331571280763232</v>
      </c>
      <c r="I383">
        <v>20.672175227308401</v>
      </c>
      <c r="J383">
        <v>18.647959819627761</v>
      </c>
      <c r="K383">
        <v>32.626252725364203</v>
      </c>
      <c r="L383">
        <v>44.258944079526572</v>
      </c>
      <c r="M383">
        <v>21.769318415347229</v>
      </c>
      <c r="N383">
        <v>45.158366394412482</v>
      </c>
      <c r="O383">
        <v>55.689541162913223</v>
      </c>
      <c r="P383">
        <v>47.349870552600272</v>
      </c>
      <c r="Q383">
        <v>39.845477967817779</v>
      </c>
      <c r="R383">
        <v>23.93742158445184</v>
      </c>
      <c r="S383">
        <v>19.72805843420976</v>
      </c>
      <c r="T383">
        <v>26.38792728877846</v>
      </c>
      <c r="U383">
        <v>18.04076604107059</v>
      </c>
      <c r="V383">
        <v>21.645738126496841</v>
      </c>
      <c r="W383" t="s">
        <v>147</v>
      </c>
      <c r="X383" t="s">
        <v>148</v>
      </c>
      <c r="Y383" t="s">
        <v>149</v>
      </c>
      <c r="Z383" t="s">
        <v>430</v>
      </c>
      <c r="AA383" t="s">
        <v>150</v>
      </c>
      <c r="AB383" t="s">
        <v>151</v>
      </c>
      <c r="AC383" t="s">
        <v>432</v>
      </c>
      <c r="AD383" t="s">
        <v>488</v>
      </c>
      <c r="AE383" t="s">
        <v>433</v>
      </c>
      <c r="AF383" t="s">
        <v>152</v>
      </c>
      <c r="AG383" t="s">
        <v>153</v>
      </c>
      <c r="AH383" t="s">
        <v>435</v>
      </c>
      <c r="AI383" t="s">
        <v>489</v>
      </c>
      <c r="AJ383" t="s">
        <v>154</v>
      </c>
      <c r="AK383" t="s">
        <v>155</v>
      </c>
      <c r="AL383" t="s">
        <v>156</v>
      </c>
      <c r="AM383" t="s">
        <v>157</v>
      </c>
      <c r="AN383" t="s">
        <v>436</v>
      </c>
      <c r="AO383" t="s">
        <v>158</v>
      </c>
      <c r="AP383" t="s">
        <v>159</v>
      </c>
      <c r="AQ383" t="s">
        <v>160</v>
      </c>
      <c r="AR383" t="s">
        <v>437</v>
      </c>
      <c r="AS383" t="s">
        <v>161</v>
      </c>
      <c r="AT383" t="s">
        <v>162</v>
      </c>
      <c r="AU383" t="s">
        <v>163</v>
      </c>
      <c r="AV383" t="s">
        <v>164</v>
      </c>
      <c r="AW383" t="s">
        <v>438</v>
      </c>
      <c r="AX383" t="s">
        <v>165</v>
      </c>
      <c r="AY383" t="s">
        <v>573</v>
      </c>
      <c r="AZ383" t="s">
        <v>166</v>
      </c>
      <c r="BA383" t="s">
        <v>167</v>
      </c>
      <c r="BB383">
        <v>30.14858412321513</v>
      </c>
      <c r="BC383">
        <v>53.873479713357447</v>
      </c>
      <c r="BD383">
        <v>15.014812915120739</v>
      </c>
      <c r="BE383">
        <v>40.538763407306497</v>
      </c>
      <c r="BF383">
        <v>29.45099570793014</v>
      </c>
      <c r="BG383">
        <v>38.588910590295178</v>
      </c>
      <c r="BH383">
        <v>16.093685911777708</v>
      </c>
      <c r="BI383">
        <v>7.4541111908821192</v>
      </c>
      <c r="BJ383">
        <v>53.179532805789783</v>
      </c>
      <c r="BK383">
        <v>33.737788401536051</v>
      </c>
      <c r="BL383">
        <v>12.11003911549394</v>
      </c>
      <c r="BM383">
        <v>6.0963636214954997</v>
      </c>
      <c r="BN383">
        <v>12.93213271985849</v>
      </c>
      <c r="BO383">
        <v>29.595442773293559</v>
      </c>
      <c r="BP383">
        <v>29.73269346766104</v>
      </c>
      <c r="BQ383">
        <v>40.826499947377457</v>
      </c>
      <c r="BR383">
        <v>23.047707236929639</v>
      </c>
      <c r="BS383">
        <v>6.9417945199173259</v>
      </c>
      <c r="BT383">
        <v>35.111584901720541</v>
      </c>
      <c r="BU383">
        <v>14.50177716666694</v>
      </c>
      <c r="BV383">
        <v>38.408013817278139</v>
      </c>
      <c r="BW383">
        <v>7.1480821871593268</v>
      </c>
      <c r="BX383">
        <v>24.92274273215255</v>
      </c>
      <c r="BY383">
        <v>34.009413886852059</v>
      </c>
      <c r="BZ383">
        <v>27.83190276560223</v>
      </c>
      <c r="CA383">
        <v>36.8667293707325</v>
      </c>
      <c r="CB383">
        <v>40.447342397614527</v>
      </c>
      <c r="CC383">
        <v>18.846490792467371</v>
      </c>
      <c r="CD383">
        <v>39.32918951549626</v>
      </c>
      <c r="CE383">
        <v>15.297726172654761</v>
      </c>
      <c r="CF383">
        <v>45.552294789476989</v>
      </c>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row>
    <row r="384">
      <c r="A384" t="s">
        <v>600</v>
      </c>
      <c r="B384">
        <v>2017</v>
      </c>
      <c r="C384" t="s">
        <v>609</v>
      </c>
      <c r="D384">
        <v>129</v>
      </c>
      <c r="E384" t="s">
        <v>185</v>
      </c>
      <c r="F384" t="s">
        <v>48</v>
      </c>
      <c r="G384" t="s">
        <v>198</v>
      </c>
      <c r="H384">
        <v>79.668428719236772</v>
      </c>
      <c r="I384">
        <v>79.327824772691542</v>
      </c>
      <c r="J384">
        <v>81.352040180372185</v>
      </c>
      <c r="K384">
        <v>67.373747274635264</v>
      </c>
      <c r="L384">
        <v>55.741055920473393</v>
      </c>
      <c r="M384">
        <v>78.230681584652814</v>
      </c>
      <c r="N384">
        <v>54.84163360558739</v>
      </c>
      <c r="O384">
        <v>44.310458837086813</v>
      </c>
      <c r="P384">
        <v>52.650129447399699</v>
      </c>
      <c r="Q384">
        <v>60.154522032182037</v>
      </c>
      <c r="R384">
        <v>76.06257841554816</v>
      </c>
      <c r="S384">
        <v>80.271941565790286</v>
      </c>
      <c r="T384">
        <v>73.612072711221572</v>
      </c>
      <c r="U384">
        <v>81.959233958929318</v>
      </c>
      <c r="V384">
        <v>78.354261873503134</v>
      </c>
      <c r="W384" t="s">
        <v>147</v>
      </c>
      <c r="X384" t="s">
        <v>148</v>
      </c>
      <c r="Y384" t="s">
        <v>149</v>
      </c>
      <c r="Z384" t="s">
        <v>430</v>
      </c>
      <c r="AA384" t="s">
        <v>150</v>
      </c>
      <c r="AB384" t="s">
        <v>151</v>
      </c>
      <c r="AC384" t="s">
        <v>432</v>
      </c>
      <c r="AD384" t="s">
        <v>488</v>
      </c>
      <c r="AE384" t="s">
        <v>433</v>
      </c>
      <c r="AF384" t="s">
        <v>152</v>
      </c>
      <c r="AG384" t="s">
        <v>153</v>
      </c>
      <c r="AH384" t="s">
        <v>435</v>
      </c>
      <c r="AI384" t="s">
        <v>489</v>
      </c>
      <c r="AJ384" t="s">
        <v>154</v>
      </c>
      <c r="AK384" t="s">
        <v>155</v>
      </c>
      <c r="AL384" t="s">
        <v>156</v>
      </c>
      <c r="AM384" t="s">
        <v>157</v>
      </c>
      <c r="AN384" t="s">
        <v>436</v>
      </c>
      <c r="AO384" t="s">
        <v>158</v>
      </c>
      <c r="AP384" t="s">
        <v>159</v>
      </c>
      <c r="AQ384" t="s">
        <v>160</v>
      </c>
      <c r="AR384" t="s">
        <v>437</v>
      </c>
      <c r="AS384" t="s">
        <v>161</v>
      </c>
      <c r="AT384" t="s">
        <v>162</v>
      </c>
      <c r="AU384" t="s">
        <v>163</v>
      </c>
      <c r="AV384" t="s">
        <v>164</v>
      </c>
      <c r="AW384" t="s">
        <v>438</v>
      </c>
      <c r="AX384" t="s">
        <v>165</v>
      </c>
      <c r="AY384" t="s">
        <v>573</v>
      </c>
      <c r="AZ384" t="s">
        <v>166</v>
      </c>
      <c r="BA384" t="s">
        <v>167</v>
      </c>
      <c r="BB384">
        <v>69.851415876784884</v>
      </c>
      <c r="BC384">
        <v>46.126520286642588</v>
      </c>
      <c r="BD384">
        <v>84.985187084879271</v>
      </c>
      <c r="BE384">
        <v>59.461236592693531</v>
      </c>
      <c r="BF384">
        <v>70.549004292069881</v>
      </c>
      <c r="BG384">
        <v>61.411089409704879</v>
      </c>
      <c r="BH384">
        <v>83.906314088222274</v>
      </c>
      <c r="BI384">
        <v>92.545888809117884</v>
      </c>
      <c r="BJ384">
        <v>46.820467194210217</v>
      </c>
      <c r="BK384">
        <v>66.262211598463949</v>
      </c>
      <c r="BL384">
        <v>87.889960884506067</v>
      </c>
      <c r="BM384">
        <v>93.903636378504501</v>
      </c>
      <c r="BN384">
        <v>87.067867280141513</v>
      </c>
      <c r="BO384">
        <v>70.404557226706444</v>
      </c>
      <c r="BP384">
        <v>70.267306532338964</v>
      </c>
      <c r="BQ384">
        <v>59.173500052622629</v>
      </c>
      <c r="BR384">
        <v>76.952292763070389</v>
      </c>
      <c r="BS384">
        <v>93.058205480082705</v>
      </c>
      <c r="BT384">
        <v>64.888415098279424</v>
      </c>
      <c r="BU384">
        <v>85.498222833333031</v>
      </c>
      <c r="BV384">
        <v>61.591986182721762</v>
      </c>
      <c r="BW384">
        <v>92.851917812840682</v>
      </c>
      <c r="BX384">
        <v>75.077257267847443</v>
      </c>
      <c r="BY384">
        <v>65.990586113147955</v>
      </c>
      <c r="BZ384">
        <v>72.168097234397806</v>
      </c>
      <c r="CA384">
        <v>63.133270629267521</v>
      </c>
      <c r="CB384">
        <v>59.552657602385452</v>
      </c>
      <c r="CC384">
        <v>81.153509207532622</v>
      </c>
      <c r="CD384">
        <v>60.670810484503669</v>
      </c>
      <c r="CE384">
        <v>84.702273827345238</v>
      </c>
      <c r="CF384">
        <v>54.44770521052299</v>
      </c>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row>
    <row r="385">
      <c r="A385" t="s">
        <v>600</v>
      </c>
      <c r="B385">
        <v>2017</v>
      </c>
      <c r="C385" t="s">
        <v>609</v>
      </c>
      <c r="D385">
        <v>135</v>
      </c>
      <c r="E385" t="s">
        <v>45</v>
      </c>
      <c r="F385" t="s">
        <v>44</v>
      </c>
      <c r="G385" t="s">
        <v>629</v>
      </c>
      <c r="H385">
        <v>0.0089151051789461994</v>
      </c>
      <c r="I385">
        <v>0.057050682939658398</v>
      </c>
      <c r="J385">
        <v>0.1230623845643861</v>
      </c>
      <c r="K385">
        <v>0.70733154868159198</v>
      </c>
      <c r="L385">
        <v>3.9174849729971282</v>
      </c>
      <c r="M385">
        <v>0.27570459307939787</v>
      </c>
      <c r="N385">
        <v>1.050683560771654</v>
      </c>
      <c r="O385">
        <v>1.7817997969516239</v>
      </c>
      <c r="P385">
        <v>1.8228082430312449</v>
      </c>
      <c r="Q385">
        <v>6.7731760042704163</v>
      </c>
      <c r="R385">
        <v>0</v>
      </c>
      <c r="S385">
        <v>0</v>
      </c>
      <c r="T385">
        <v>0.081356956410521403</v>
      </c>
      <c r="U385">
        <v>0.168872721347788</v>
      </c>
      <c r="V385">
        <v>1.6297228922663289</v>
      </c>
      <c r="W385" t="s">
        <v>147</v>
      </c>
      <c r="X385" t="s">
        <v>148</v>
      </c>
      <c r="Y385" t="s">
        <v>149</v>
      </c>
      <c r="Z385" t="s">
        <v>430</v>
      </c>
      <c r="AA385" t="s">
        <v>150</v>
      </c>
      <c r="AB385" t="s">
        <v>151</v>
      </c>
      <c r="AC385" t="s">
        <v>432</v>
      </c>
      <c r="AD385" t="s">
        <v>488</v>
      </c>
      <c r="AE385" t="s">
        <v>433</v>
      </c>
      <c r="AF385" t="s">
        <v>152</v>
      </c>
      <c r="AG385" t="s">
        <v>153</v>
      </c>
      <c r="AH385" t="s">
        <v>435</v>
      </c>
      <c r="AI385" t="s">
        <v>489</v>
      </c>
      <c r="AJ385" t="s">
        <v>154</v>
      </c>
      <c r="AK385" t="s">
        <v>155</v>
      </c>
      <c r="AL385" t="s">
        <v>156</v>
      </c>
      <c r="AM385" t="s">
        <v>157</v>
      </c>
      <c r="AN385" t="s">
        <v>436</v>
      </c>
      <c r="AO385" t="s">
        <v>158</v>
      </c>
      <c r="AP385" t="s">
        <v>159</v>
      </c>
      <c r="AQ385" t="s">
        <v>160</v>
      </c>
      <c r="AR385" t="s">
        <v>437</v>
      </c>
      <c r="AS385" t="s">
        <v>161</v>
      </c>
      <c r="AT385" t="s">
        <v>162</v>
      </c>
      <c r="AU385" t="s">
        <v>163</v>
      </c>
      <c r="AV385" t="s">
        <v>164</v>
      </c>
      <c r="AW385" t="s">
        <v>438</v>
      </c>
      <c r="AX385" t="s">
        <v>165</v>
      </c>
      <c r="AY385" t="s">
        <v>573</v>
      </c>
      <c r="AZ385" t="s">
        <v>166</v>
      </c>
      <c r="BA385" t="s">
        <v>167</v>
      </c>
      <c r="BB385">
        <v>1.580130355613564</v>
      </c>
      <c r="BC385">
        <v>0</v>
      </c>
      <c r="BD385">
        <v>0.21330411946055819</v>
      </c>
      <c r="BE385">
        <v>0.1528403809821039</v>
      </c>
      <c r="BF385">
        <v>1.8488147184106589</v>
      </c>
      <c r="BG385">
        <v>0.2385190856043346</v>
      </c>
      <c r="BH385">
        <v>1.3484826824583249</v>
      </c>
      <c r="BI385">
        <v>12.153909086758921</v>
      </c>
      <c r="BJ385">
        <v>0</v>
      </c>
      <c r="BK385">
        <v>1.3433726022505059</v>
      </c>
      <c r="BL385">
        <v>5.4335497554609802</v>
      </c>
      <c r="BM385">
        <v>0.90854994304467951</v>
      </c>
      <c r="BN385">
        <v>4.0984131085777333</v>
      </c>
      <c r="BO385">
        <v>0</v>
      </c>
      <c r="BP385">
        <v>0.74414938032825173</v>
      </c>
      <c r="BQ385">
        <v>0.049561374946554</v>
      </c>
      <c r="BR385">
        <v>0</v>
      </c>
      <c r="BS385">
        <v>20.722550482111661</v>
      </c>
      <c r="BT385">
        <v>3.1801347432043632</v>
      </c>
      <c r="BU385">
        <v>0</v>
      </c>
      <c r="BV385">
        <v>0.12196507632669711</v>
      </c>
      <c r="BW385">
        <v>0</v>
      </c>
      <c r="BX385">
        <v>0.8687544830093874</v>
      </c>
      <c r="BY385">
        <v>0.15373893581718151</v>
      </c>
      <c r="BZ385">
        <v>0.5586015615870078</v>
      </c>
      <c r="CA385">
        <v>0</v>
      </c>
      <c r="CB385">
        <v>0</v>
      </c>
      <c r="CC385">
        <v>0.71892013978229974</v>
      </c>
      <c r="CD385">
        <v>2.835287896024155</v>
      </c>
      <c r="CE385">
        <v>0</v>
      </c>
      <c r="CF385">
        <v>0</v>
      </c>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row>
    <row r="386">
      <c r="A386" t="s">
        <v>600</v>
      </c>
      <c r="B386">
        <v>2017</v>
      </c>
      <c r="C386" t="s">
        <v>609</v>
      </c>
      <c r="D386">
        <v>136</v>
      </c>
      <c r="E386" t="s">
        <v>45</v>
      </c>
      <c r="F386" t="s">
        <v>43</v>
      </c>
      <c r="G386" t="s">
        <v>630</v>
      </c>
      <c r="H386">
        <v>0.69286162971083742</v>
      </c>
      <c r="I386">
        <v>1.1815755132862611</v>
      </c>
      <c r="J386">
        <v>3.3624953429669411</v>
      </c>
      <c r="K386">
        <v>14.89153943281082</v>
      </c>
      <c r="L386">
        <v>36.547737874050767</v>
      </c>
      <c r="M386">
        <v>7.1704027859229109</v>
      </c>
      <c r="N386">
        <v>21.659593301478509</v>
      </c>
      <c r="O386">
        <v>33.111672615569518</v>
      </c>
      <c r="P386">
        <v>40.533717124590552</v>
      </c>
      <c r="Q386">
        <v>38.18829442854765</v>
      </c>
      <c r="R386">
        <v>0.18651373368706781</v>
      </c>
      <c r="S386">
        <v>0.62278304253477523</v>
      </c>
      <c r="T386">
        <v>0.77491305719875903</v>
      </c>
      <c r="U386">
        <v>3.7168004139186221</v>
      </c>
      <c r="V386">
        <v>15.543882053932609</v>
      </c>
      <c r="W386" t="s">
        <v>147</v>
      </c>
      <c r="X386" t="s">
        <v>148</v>
      </c>
      <c r="Y386" t="s">
        <v>149</v>
      </c>
      <c r="Z386" t="s">
        <v>430</v>
      </c>
      <c r="AA386" t="s">
        <v>150</v>
      </c>
      <c r="AB386" t="s">
        <v>151</v>
      </c>
      <c r="AC386" t="s">
        <v>432</v>
      </c>
      <c r="AD386" t="s">
        <v>488</v>
      </c>
      <c r="AE386" t="s">
        <v>433</v>
      </c>
      <c r="AF386" t="s">
        <v>152</v>
      </c>
      <c r="AG386" t="s">
        <v>153</v>
      </c>
      <c r="AH386" t="s">
        <v>435</v>
      </c>
      <c r="AI386" t="s">
        <v>489</v>
      </c>
      <c r="AJ386" t="s">
        <v>154</v>
      </c>
      <c r="AK386" t="s">
        <v>155</v>
      </c>
      <c r="AL386" t="s">
        <v>156</v>
      </c>
      <c r="AM386" t="s">
        <v>157</v>
      </c>
      <c r="AN386" t="s">
        <v>436</v>
      </c>
      <c r="AO386" t="s">
        <v>158</v>
      </c>
      <c r="AP386" t="s">
        <v>159</v>
      </c>
      <c r="AQ386" t="s">
        <v>160</v>
      </c>
      <c r="AR386" t="s">
        <v>437</v>
      </c>
      <c r="AS386" t="s">
        <v>161</v>
      </c>
      <c r="AT386" t="s">
        <v>162</v>
      </c>
      <c r="AU386" t="s">
        <v>163</v>
      </c>
      <c r="AV386" t="s">
        <v>164</v>
      </c>
      <c r="AW386" t="s">
        <v>438</v>
      </c>
      <c r="AX386" t="s">
        <v>165</v>
      </c>
      <c r="AY386" t="s">
        <v>573</v>
      </c>
      <c r="AZ386" t="s">
        <v>166</v>
      </c>
      <c r="BA386" t="s">
        <v>167</v>
      </c>
      <c r="BB386">
        <v>16.983460188475149</v>
      </c>
      <c r="BC386">
        <v>33.885133819708123</v>
      </c>
      <c r="BD386">
        <v>1.545378064593506</v>
      </c>
      <c r="BE386">
        <v>2.8025097550178422</v>
      </c>
      <c r="BF386">
        <v>11.056395705585111</v>
      </c>
      <c r="BG386">
        <v>6.2465401068419748</v>
      </c>
      <c r="BH386">
        <v>2.1603983837165002</v>
      </c>
      <c r="BI386">
        <v>6.3422117139665373</v>
      </c>
      <c r="BJ386">
        <v>2.2350230534861648</v>
      </c>
      <c r="BK386">
        <v>2.301988354498087</v>
      </c>
      <c r="BL386">
        <v>19.881325855880011</v>
      </c>
      <c r="BM386">
        <v>0</v>
      </c>
      <c r="BN386">
        <v>7.0916297838358178</v>
      </c>
      <c r="BO386">
        <v>15.88752928352819</v>
      </c>
      <c r="BP386">
        <v>4.1718464556202539</v>
      </c>
      <c r="BQ386">
        <v>11.1481037711502</v>
      </c>
      <c r="BR386">
        <v>15.6814262889948</v>
      </c>
      <c r="BS386">
        <v>12.93968218845886</v>
      </c>
      <c r="BT386">
        <v>5.061948312160256</v>
      </c>
      <c r="BU386">
        <v>5.518854243801286</v>
      </c>
      <c r="BV386">
        <v>17.688649574201499</v>
      </c>
      <c r="BW386">
        <v>3.1182597739729641</v>
      </c>
      <c r="BX386">
        <v>19.715699181582149</v>
      </c>
      <c r="BY386">
        <v>12.127622857788021</v>
      </c>
      <c r="BZ386">
        <v>3.2541293333990748</v>
      </c>
      <c r="CA386">
        <v>12.17529088219872</v>
      </c>
      <c r="CB386">
        <v>1.9360628212215061</v>
      </c>
      <c r="CC386">
        <v>2.140128127455589</v>
      </c>
      <c r="CD386">
        <v>2.3762764485880572</v>
      </c>
      <c r="CE386">
        <v>6.2382297486305642</v>
      </c>
      <c r="CF386">
        <v>20.48641944920384</v>
      </c>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row>
    <row r="387">
      <c r="A387" t="s">
        <v>600</v>
      </c>
      <c r="B387">
        <v>2017</v>
      </c>
      <c r="C387" t="s">
        <v>609</v>
      </c>
      <c r="D387">
        <v>137</v>
      </c>
      <c r="E387" t="s">
        <v>45</v>
      </c>
      <c r="F387" t="s">
        <v>42</v>
      </c>
      <c r="G387" t="s">
        <v>631</v>
      </c>
      <c r="H387">
        <v>7.0818258182979834</v>
      </c>
      <c r="I387">
        <v>9.3638057876623417</v>
      </c>
      <c r="J387">
        <v>18.507884071513569</v>
      </c>
      <c r="K387">
        <v>41.471621196418887</v>
      </c>
      <c r="L387">
        <v>51.07392645284903</v>
      </c>
      <c r="M387">
        <v>31.724538097107938</v>
      </c>
      <c r="N387">
        <v>47.21870691011241</v>
      </c>
      <c r="O387">
        <v>53.969704847319342</v>
      </c>
      <c r="P387">
        <v>51.988676750731138</v>
      </c>
      <c r="Q387">
        <v>48.744316832174313</v>
      </c>
      <c r="R387">
        <v>6.1075069775400674</v>
      </c>
      <c r="S387">
        <v>8.8075224732311455</v>
      </c>
      <c r="T387">
        <v>9.2303610039643686</v>
      </c>
      <c r="U387">
        <v>17.917230304706901</v>
      </c>
      <c r="V387">
        <v>40.156857438367538</v>
      </c>
      <c r="W387" t="s">
        <v>147</v>
      </c>
      <c r="X387" t="s">
        <v>148</v>
      </c>
      <c r="Y387" t="s">
        <v>149</v>
      </c>
      <c r="Z387" t="s">
        <v>430</v>
      </c>
      <c r="AA387" t="s">
        <v>150</v>
      </c>
      <c r="AB387" t="s">
        <v>151</v>
      </c>
      <c r="AC387" t="s">
        <v>432</v>
      </c>
      <c r="AD387" t="s">
        <v>488</v>
      </c>
      <c r="AE387" t="s">
        <v>433</v>
      </c>
      <c r="AF387" t="s">
        <v>152</v>
      </c>
      <c r="AG387" t="s">
        <v>153</v>
      </c>
      <c r="AH387" t="s">
        <v>435</v>
      </c>
      <c r="AI387" t="s">
        <v>489</v>
      </c>
      <c r="AJ387" t="s">
        <v>154</v>
      </c>
      <c r="AK387" t="s">
        <v>155</v>
      </c>
      <c r="AL387" t="s">
        <v>156</v>
      </c>
      <c r="AM387" t="s">
        <v>157</v>
      </c>
      <c r="AN387" t="s">
        <v>436</v>
      </c>
      <c r="AO387" t="s">
        <v>158</v>
      </c>
      <c r="AP387" t="s">
        <v>159</v>
      </c>
      <c r="AQ387" t="s">
        <v>160</v>
      </c>
      <c r="AR387" t="s">
        <v>437</v>
      </c>
      <c r="AS387" t="s">
        <v>161</v>
      </c>
      <c r="AT387" t="s">
        <v>162</v>
      </c>
      <c r="AU387" t="s">
        <v>163</v>
      </c>
      <c r="AV387" t="s">
        <v>164</v>
      </c>
      <c r="AW387" t="s">
        <v>438</v>
      </c>
      <c r="AX387" t="s">
        <v>165</v>
      </c>
      <c r="AY387" t="s">
        <v>573</v>
      </c>
      <c r="AZ387" t="s">
        <v>166</v>
      </c>
      <c r="BA387" t="s">
        <v>167</v>
      </c>
      <c r="BB387">
        <v>50.015189093920441</v>
      </c>
      <c r="BC387">
        <v>59.301749015736782</v>
      </c>
      <c r="BD387">
        <v>12.78084939626811</v>
      </c>
      <c r="BE387">
        <v>21.482450613693398</v>
      </c>
      <c r="BF387">
        <v>31.061919661093821</v>
      </c>
      <c r="BG387">
        <v>10.1499533591183</v>
      </c>
      <c r="BH387">
        <v>45.51887631356594</v>
      </c>
      <c r="BI387">
        <v>55.030271340050177</v>
      </c>
      <c r="BJ387">
        <v>21.077982681276801</v>
      </c>
      <c r="BK387">
        <v>6.1157903124780431</v>
      </c>
      <c r="BL387">
        <v>37.072172787317321</v>
      </c>
      <c r="BM387">
        <v>70.258032391108287</v>
      </c>
      <c r="BN387">
        <v>73.353811039670276</v>
      </c>
      <c r="BO387">
        <v>24.059383340321929</v>
      </c>
      <c r="BP387">
        <v>17.794171695943561</v>
      </c>
      <c r="BQ387">
        <v>39.88687146562733</v>
      </c>
      <c r="BR387">
        <v>18.31560695713646</v>
      </c>
      <c r="BS387">
        <v>53.904149109921867</v>
      </c>
      <c r="BT387">
        <v>24.33291735653539</v>
      </c>
      <c r="BU387">
        <v>12.50685401533093</v>
      </c>
      <c r="BV387">
        <v>30.08801799623976</v>
      </c>
      <c r="BW387">
        <v>24.211248506864742</v>
      </c>
      <c r="BX387">
        <v>24.613989908445529</v>
      </c>
      <c r="BY387">
        <v>7.4401572661987254</v>
      </c>
      <c r="BZ387">
        <v>26.302161847813469</v>
      </c>
      <c r="CA387">
        <v>6.1756295449608816</v>
      </c>
      <c r="CB387">
        <v>8.5292036372852422</v>
      </c>
      <c r="CC387">
        <v>4.9936271702801172</v>
      </c>
      <c r="CD387">
        <v>27.57660817788242</v>
      </c>
      <c r="CE387">
        <v>10.646638682850959</v>
      </c>
      <c r="CF387">
        <v>36.98014903242224</v>
      </c>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row>
    <row r="388">
      <c r="A388" t="s">
        <v>600</v>
      </c>
      <c r="B388">
        <v>2017</v>
      </c>
      <c r="C388" t="s">
        <v>609</v>
      </c>
      <c r="D388">
        <v>138</v>
      </c>
      <c r="E388" t="s">
        <v>45</v>
      </c>
      <c r="F388" t="s">
        <v>41</v>
      </c>
      <c r="G388" t="s">
        <v>198</v>
      </c>
      <c r="H388">
        <v>71.074882012090939</v>
      </c>
      <c r="I388">
        <v>80.932534121203162</v>
      </c>
      <c r="J388">
        <v>73.836643825623099</v>
      </c>
      <c r="K388">
        <v>42.073268574675623</v>
      </c>
      <c r="L388">
        <v>8.4233681280249026</v>
      </c>
      <c r="M388">
        <v>58.684080125693242</v>
      </c>
      <c r="N388">
        <v>29.40261556436802</v>
      </c>
      <c r="O388">
        <v>11.136822740159401</v>
      </c>
      <c r="P388">
        <v>5.5296847894072876</v>
      </c>
      <c r="Q388">
        <v>6.2942127350075383</v>
      </c>
      <c r="R388">
        <v>69.754800183991406</v>
      </c>
      <c r="S388">
        <v>77.678759639773986</v>
      </c>
      <c r="T388">
        <v>82.854488080071931</v>
      </c>
      <c r="U388">
        <v>74.589900181475983</v>
      </c>
      <c r="V388">
        <v>41.969281642341322</v>
      </c>
      <c r="W388" t="s">
        <v>147</v>
      </c>
      <c r="X388" t="s">
        <v>148</v>
      </c>
      <c r="Y388" t="s">
        <v>149</v>
      </c>
      <c r="Z388" t="s">
        <v>430</v>
      </c>
      <c r="AA388" t="s">
        <v>150</v>
      </c>
      <c r="AB388" t="s">
        <v>151</v>
      </c>
      <c r="AC388" t="s">
        <v>432</v>
      </c>
      <c r="AD388" t="s">
        <v>488</v>
      </c>
      <c r="AE388" t="s">
        <v>433</v>
      </c>
      <c r="AF388" t="s">
        <v>152</v>
      </c>
      <c r="AG388" t="s">
        <v>153</v>
      </c>
      <c r="AH388" t="s">
        <v>435</v>
      </c>
      <c r="AI388" t="s">
        <v>489</v>
      </c>
      <c r="AJ388" t="s">
        <v>154</v>
      </c>
      <c r="AK388" t="s">
        <v>155</v>
      </c>
      <c r="AL388" t="s">
        <v>156</v>
      </c>
      <c r="AM388" t="s">
        <v>157</v>
      </c>
      <c r="AN388" t="s">
        <v>436</v>
      </c>
      <c r="AO388" t="s">
        <v>158</v>
      </c>
      <c r="AP388" t="s">
        <v>159</v>
      </c>
      <c r="AQ388" t="s">
        <v>160</v>
      </c>
      <c r="AR388" t="s">
        <v>437</v>
      </c>
      <c r="AS388" t="s">
        <v>161</v>
      </c>
      <c r="AT388" t="s">
        <v>162</v>
      </c>
      <c r="AU388" t="s">
        <v>163</v>
      </c>
      <c r="AV388" t="s">
        <v>164</v>
      </c>
      <c r="AW388" t="s">
        <v>438</v>
      </c>
      <c r="AX388" t="s">
        <v>165</v>
      </c>
      <c r="AY388" t="s">
        <v>573</v>
      </c>
      <c r="AZ388" t="s">
        <v>166</v>
      </c>
      <c r="BA388" t="s">
        <v>167</v>
      </c>
      <c r="BB388">
        <v>19.706421071615409</v>
      </c>
      <c r="BC388">
        <v>6.7469538623487741</v>
      </c>
      <c r="BD388">
        <v>81.458567922633947</v>
      </c>
      <c r="BE388">
        <v>70.345925834085762</v>
      </c>
      <c r="BF388">
        <v>54.988966977104234</v>
      </c>
      <c r="BG388">
        <v>81.130561554818527</v>
      </c>
      <c r="BH388">
        <v>15.422946154770679</v>
      </c>
      <c r="BI388">
        <v>25.23368475741642</v>
      </c>
      <c r="BJ388">
        <v>69.809407293499049</v>
      </c>
      <c r="BK388">
        <v>87.011594083198489</v>
      </c>
      <c r="BL388">
        <v>36.973126445853858</v>
      </c>
      <c r="BM388">
        <v>15.30715763052093</v>
      </c>
      <c r="BN388">
        <v>13.25911877190206</v>
      </c>
      <c r="BO388">
        <v>57.178720952818708</v>
      </c>
      <c r="BP388">
        <v>69.0962712820603</v>
      </c>
      <c r="BQ388">
        <v>29.57809818541369</v>
      </c>
      <c r="BR388">
        <v>55.378069379089418</v>
      </c>
      <c r="BS388">
        <v>12.43361821950759</v>
      </c>
      <c r="BT388">
        <v>63.620219876724818</v>
      </c>
      <c r="BU388">
        <v>76.135934372979136</v>
      </c>
      <c r="BV388">
        <v>47.293402514779487</v>
      </c>
      <c r="BW388">
        <v>72.670491719162342</v>
      </c>
      <c r="BX388">
        <v>43.959523951068618</v>
      </c>
      <c r="BY388">
        <v>78.554765265599443</v>
      </c>
      <c r="BZ388">
        <v>69.392349113931388</v>
      </c>
      <c r="CA388">
        <v>72.729989205779006</v>
      </c>
      <c r="CB388">
        <v>74.331556847466445</v>
      </c>
      <c r="CC388">
        <v>78.182988041927189</v>
      </c>
      <c r="CD388">
        <v>65.706813116778079</v>
      </c>
      <c r="CE388">
        <v>60.568700497566063</v>
      </c>
      <c r="CF388">
        <v>34.991161887026173</v>
      </c>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row>
    <row r="389">
      <c r="A389" t="s">
        <v>600</v>
      </c>
      <c r="B389">
        <v>2017</v>
      </c>
      <c r="C389" t="s">
        <v>609</v>
      </c>
      <c r="D389">
        <v>139</v>
      </c>
      <c r="E389" t="s">
        <v>45</v>
      </c>
      <c r="F389" t="s">
        <v>19</v>
      </c>
      <c r="G389" t="s">
        <v>198</v>
      </c>
      <c r="H389">
        <v>21.14151543472131</v>
      </c>
      <c r="I389">
        <v>8.4650338949084123</v>
      </c>
      <c r="J389">
        <v>4.1699143753320316</v>
      </c>
      <c r="K389">
        <v>0.85623924741324553</v>
      </c>
      <c r="L389">
        <v>0.037482572078205698</v>
      </c>
      <c r="M389">
        <v>2.1452743981967011</v>
      </c>
      <c r="N389">
        <v>0.66840066326941072</v>
      </c>
      <c r="O389">
        <v>0</v>
      </c>
      <c r="P389">
        <v>0.12511309223974751</v>
      </c>
      <c r="Q389">
        <v>0</v>
      </c>
      <c r="R389">
        <v>23.951179104781279</v>
      </c>
      <c r="S389">
        <v>12.890934844460091</v>
      </c>
      <c r="T389">
        <v>7.0588809023543604</v>
      </c>
      <c r="U389">
        <v>3.6071963785506158</v>
      </c>
      <c r="V389">
        <v>0.70025597309175391</v>
      </c>
      <c r="W389" t="s">
        <v>147</v>
      </c>
      <c r="X389" t="s">
        <v>148</v>
      </c>
      <c r="Y389" t="s">
        <v>149</v>
      </c>
      <c r="Z389" t="s">
        <v>430</v>
      </c>
      <c r="AA389" t="s">
        <v>150</v>
      </c>
      <c r="AB389" t="s">
        <v>151</v>
      </c>
      <c r="AC389" t="s">
        <v>432</v>
      </c>
      <c r="AD389" t="s">
        <v>488</v>
      </c>
      <c r="AE389" t="s">
        <v>433</v>
      </c>
      <c r="AF389" t="s">
        <v>152</v>
      </c>
      <c r="AG389" t="s">
        <v>153</v>
      </c>
      <c r="AH389" t="s">
        <v>435</v>
      </c>
      <c r="AI389" t="s">
        <v>489</v>
      </c>
      <c r="AJ389" t="s">
        <v>154</v>
      </c>
      <c r="AK389" t="s">
        <v>155</v>
      </c>
      <c r="AL389" t="s">
        <v>156</v>
      </c>
      <c r="AM389" t="s">
        <v>157</v>
      </c>
      <c r="AN389" t="s">
        <v>436</v>
      </c>
      <c r="AO389" t="s">
        <v>158</v>
      </c>
      <c r="AP389" t="s">
        <v>159</v>
      </c>
      <c r="AQ389" t="s">
        <v>160</v>
      </c>
      <c r="AR389" t="s">
        <v>437</v>
      </c>
      <c r="AS389" t="s">
        <v>161</v>
      </c>
      <c r="AT389" t="s">
        <v>162</v>
      </c>
      <c r="AU389" t="s">
        <v>163</v>
      </c>
      <c r="AV389" t="s">
        <v>164</v>
      </c>
      <c r="AW389" t="s">
        <v>438</v>
      </c>
      <c r="AX389" t="s">
        <v>165</v>
      </c>
      <c r="AY389" t="s">
        <v>573</v>
      </c>
      <c r="AZ389" t="s">
        <v>166</v>
      </c>
      <c r="BA389" t="s">
        <v>167</v>
      </c>
      <c r="BB389">
        <v>11.714799290375501</v>
      </c>
      <c r="BC389">
        <v>0.066163302206351193</v>
      </c>
      <c r="BD389">
        <v>4.0019004970439092</v>
      </c>
      <c r="BE389">
        <v>5.2162734162209059</v>
      </c>
      <c r="BF389">
        <v>1.0439029378061631</v>
      </c>
      <c r="BG389">
        <v>2.2344258936169168</v>
      </c>
      <c r="BH389">
        <v>35.549296465488531</v>
      </c>
      <c r="BI389">
        <v>1.2399231018079959</v>
      </c>
      <c r="BJ389">
        <v>6.877586971737899</v>
      </c>
      <c r="BK389">
        <v>3.2272546475748269</v>
      </c>
      <c r="BL389">
        <v>0.63982515548791818</v>
      </c>
      <c r="BM389">
        <v>13.52626003532608</v>
      </c>
      <c r="BN389">
        <v>2.1970272960140971</v>
      </c>
      <c r="BO389">
        <v>2.874366423331161</v>
      </c>
      <c r="BP389">
        <v>8.1935611860475461</v>
      </c>
      <c r="BQ389">
        <v>19.337365202862369</v>
      </c>
      <c r="BR389">
        <v>10.624897374779209</v>
      </c>
      <c r="BS389">
        <v>0</v>
      </c>
      <c r="BT389">
        <v>3.8047797113751272</v>
      </c>
      <c r="BU389">
        <v>5.8383573678885021</v>
      </c>
      <c r="BV389">
        <v>4.8079648384524587</v>
      </c>
      <c r="BW389">
        <v>0</v>
      </c>
      <c r="BX389">
        <v>10.842032475894371</v>
      </c>
      <c r="BY389">
        <v>1.7237156745966311</v>
      </c>
      <c r="BZ389">
        <v>0.4927581432690159</v>
      </c>
      <c r="CA389">
        <v>8.9190903670614645</v>
      </c>
      <c r="CB389">
        <v>15.2031766940267</v>
      </c>
      <c r="CC389">
        <v>13.96433652055487</v>
      </c>
      <c r="CD389">
        <v>1.505014360727202</v>
      </c>
      <c r="CE389">
        <v>22.546431070952352</v>
      </c>
      <c r="CF389">
        <v>7.5422696313477884</v>
      </c>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row>
    <row r="390">
      <c r="A390" t="s">
        <v>600</v>
      </c>
      <c r="B390">
        <v>2017</v>
      </c>
      <c r="C390" t="s">
        <v>609</v>
      </c>
      <c r="D390">
        <v>148</v>
      </c>
      <c r="E390" t="s">
        <v>108</v>
      </c>
      <c r="F390" t="s">
        <v>49</v>
      </c>
      <c r="G390" t="s">
        <v>198</v>
      </c>
      <c r="H390">
        <v>1.582528701312677</v>
      </c>
      <c r="I390">
        <v>2.1917533180655719</v>
      </c>
      <c r="J390">
        <v>4.1013281896391094</v>
      </c>
      <c r="K390">
        <v>18.619963009574651</v>
      </c>
      <c r="L390">
        <v>40.514260899515733</v>
      </c>
      <c r="M390">
        <v>8.5271825390412435</v>
      </c>
      <c r="N390">
        <v>31.578786707812771</v>
      </c>
      <c r="O390">
        <v>49.487495678791412</v>
      </c>
      <c r="P390">
        <v>44.672331075629202</v>
      </c>
      <c r="Q390">
        <v>37.337518819242788</v>
      </c>
      <c r="R390">
        <v>1.506626272259153</v>
      </c>
      <c r="S390">
        <v>1.860416182674806</v>
      </c>
      <c r="T390">
        <v>2.6616528588047088</v>
      </c>
      <c r="U390">
        <v>3.9334107997661198</v>
      </c>
      <c r="V390">
        <v>12.409601754473041</v>
      </c>
      <c r="W390" t="s">
        <v>147</v>
      </c>
      <c r="X390" t="s">
        <v>148</v>
      </c>
      <c r="Y390" t="s">
        <v>149</v>
      </c>
      <c r="Z390" t="s">
        <v>430</v>
      </c>
      <c r="AA390" t="s">
        <v>150</v>
      </c>
      <c r="AB390" t="s">
        <v>151</v>
      </c>
      <c r="AC390" t="s">
        <v>432</v>
      </c>
      <c r="AD390" t="s">
        <v>488</v>
      </c>
      <c r="AE390" t="s">
        <v>433</v>
      </c>
      <c r="AF390" t="s">
        <v>152</v>
      </c>
      <c r="AG390" t="s">
        <v>153</v>
      </c>
      <c r="AH390" t="s">
        <v>435</v>
      </c>
      <c r="AI390" t="s">
        <v>489</v>
      </c>
      <c r="AJ390" t="s">
        <v>154</v>
      </c>
      <c r="AK390" t="s">
        <v>155</v>
      </c>
      <c r="AL390" t="s">
        <v>156</v>
      </c>
      <c r="AM390" t="s">
        <v>157</v>
      </c>
      <c r="AN390" t="s">
        <v>436</v>
      </c>
      <c r="AO390" t="s">
        <v>158</v>
      </c>
      <c r="AP390" t="s">
        <v>159</v>
      </c>
      <c r="AQ390" t="s">
        <v>160</v>
      </c>
      <c r="AR390" t="s">
        <v>437</v>
      </c>
      <c r="AS390" t="s">
        <v>161</v>
      </c>
      <c r="AT390" t="s">
        <v>162</v>
      </c>
      <c r="AU390" t="s">
        <v>163</v>
      </c>
      <c r="AV390" t="s">
        <v>164</v>
      </c>
      <c r="AW390" t="s">
        <v>438</v>
      </c>
      <c r="AX390" t="s">
        <v>165</v>
      </c>
      <c r="AY390" t="s">
        <v>573</v>
      </c>
      <c r="AZ390" t="s">
        <v>166</v>
      </c>
      <c r="BA390" t="s">
        <v>167</v>
      </c>
      <c r="BB390">
        <v>20.675531069839511</v>
      </c>
      <c r="BC390">
        <v>50.203016419863573</v>
      </c>
      <c r="BD390">
        <v>2.183083465520272</v>
      </c>
      <c r="BE390">
        <v>9.9067822278671578</v>
      </c>
      <c r="BF390">
        <v>12.94875759425979</v>
      </c>
      <c r="BG390">
        <v>6.4192701202076448</v>
      </c>
      <c r="BH390">
        <v>7.8903732822838952</v>
      </c>
      <c r="BI390">
        <v>5.4807390248174279</v>
      </c>
      <c r="BJ390">
        <v>12.397747532733931</v>
      </c>
      <c r="BK390">
        <v>3.2931965607655331</v>
      </c>
      <c r="BL390">
        <v>7.5550959640796513</v>
      </c>
      <c r="BM390">
        <v>4.3385736360809446</v>
      </c>
      <c r="BN390">
        <v>10.933323396980381</v>
      </c>
      <c r="BO390">
        <v>11.82246566528914</v>
      </c>
      <c r="BP390">
        <v>6.7523444982497516</v>
      </c>
      <c r="BQ390">
        <v>20.856028312903529</v>
      </c>
      <c r="BR390">
        <v>7.8355366918099687</v>
      </c>
      <c r="BS390">
        <v>6.0786782917281057</v>
      </c>
      <c r="BT390">
        <v>11.43759892636009</v>
      </c>
      <c r="BU390">
        <v>2.6140480444528351</v>
      </c>
      <c r="BV390">
        <v>18.39691344525794</v>
      </c>
      <c r="BW390">
        <v>1.953535713260794</v>
      </c>
      <c r="BX390">
        <v>11.26469181064517</v>
      </c>
      <c r="BY390">
        <v>6.7071730418231308</v>
      </c>
      <c r="BZ390">
        <v>8.3815476661413726</v>
      </c>
      <c r="CA390">
        <v>6.7653841709193987</v>
      </c>
      <c r="CB390">
        <v>4.2329221572949329</v>
      </c>
      <c r="CC390">
        <v>1.4799537532941771</v>
      </c>
      <c r="CD390">
        <v>12.89532251003979</v>
      </c>
      <c r="CE390">
        <v>2.583000937261072</v>
      </c>
      <c r="CF390">
        <v>26.17734068014699</v>
      </c>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row>
    <row r="391">
      <c r="A391" t="s">
        <v>600</v>
      </c>
      <c r="B391">
        <v>2017</v>
      </c>
      <c r="C391" t="s">
        <v>609</v>
      </c>
      <c r="D391">
        <v>149</v>
      </c>
      <c r="E391" t="s">
        <v>108</v>
      </c>
      <c r="F391" t="s">
        <v>48</v>
      </c>
      <c r="G391" t="s">
        <v>198</v>
      </c>
      <c r="H391">
        <v>6.2010738518750879</v>
      </c>
      <c r="I391">
        <v>8.4106786658226831</v>
      </c>
      <c r="J391">
        <v>17.892113609405769</v>
      </c>
      <c r="K391">
        <v>38.450529168336658</v>
      </c>
      <c r="L391">
        <v>51.024888400381187</v>
      </c>
      <c r="M391">
        <v>30.64346293706901</v>
      </c>
      <c r="N391">
        <v>38.350197064549789</v>
      </c>
      <c r="O391">
        <v>39.375681581049108</v>
      </c>
      <c r="P391">
        <v>49.672871042723678</v>
      </c>
      <c r="Q391">
        <v>56.36826844574955</v>
      </c>
      <c r="R391">
        <v>4.787394438967981</v>
      </c>
      <c r="S391">
        <v>7.5698893330911137</v>
      </c>
      <c r="T391">
        <v>7.4249781587689423</v>
      </c>
      <c r="U391">
        <v>17.869492640207191</v>
      </c>
      <c r="V391">
        <v>44.920860630093458</v>
      </c>
      <c r="W391" t="s">
        <v>147</v>
      </c>
      <c r="X391" t="s">
        <v>148</v>
      </c>
      <c r="Y391" t="s">
        <v>149</v>
      </c>
      <c r="Z391" t="s">
        <v>430</v>
      </c>
      <c r="AA391" t="s">
        <v>150</v>
      </c>
      <c r="AB391" t="s">
        <v>151</v>
      </c>
      <c r="AC391" t="s">
        <v>432</v>
      </c>
      <c r="AD391" t="s">
        <v>488</v>
      </c>
      <c r="AE391" t="s">
        <v>433</v>
      </c>
      <c r="AF391" t="s">
        <v>152</v>
      </c>
      <c r="AG391" t="s">
        <v>153</v>
      </c>
      <c r="AH391" t="s">
        <v>435</v>
      </c>
      <c r="AI391" t="s">
        <v>489</v>
      </c>
      <c r="AJ391" t="s">
        <v>154</v>
      </c>
      <c r="AK391" t="s">
        <v>155</v>
      </c>
      <c r="AL391" t="s">
        <v>156</v>
      </c>
      <c r="AM391" t="s">
        <v>157</v>
      </c>
      <c r="AN391" t="s">
        <v>436</v>
      </c>
      <c r="AO391" t="s">
        <v>158</v>
      </c>
      <c r="AP391" t="s">
        <v>159</v>
      </c>
      <c r="AQ391" t="s">
        <v>160</v>
      </c>
      <c r="AR391" t="s">
        <v>437</v>
      </c>
      <c r="AS391" t="s">
        <v>161</v>
      </c>
      <c r="AT391" t="s">
        <v>162</v>
      </c>
      <c r="AU391" t="s">
        <v>163</v>
      </c>
      <c r="AV391" t="s">
        <v>164</v>
      </c>
      <c r="AW391" t="s">
        <v>438</v>
      </c>
      <c r="AX391" t="s">
        <v>165</v>
      </c>
      <c r="AY391" t="s">
        <v>573</v>
      </c>
      <c r="AZ391" t="s">
        <v>166</v>
      </c>
      <c r="BA391" t="s">
        <v>167</v>
      </c>
      <c r="BB391">
        <v>47.903248568169623</v>
      </c>
      <c r="BC391">
        <v>42.983866415581353</v>
      </c>
      <c r="BD391">
        <v>12.356448114801911</v>
      </c>
      <c r="BE391">
        <v>14.531018521826191</v>
      </c>
      <c r="BF391">
        <v>31.01837249082979</v>
      </c>
      <c r="BG391">
        <v>10.21574243135697</v>
      </c>
      <c r="BH391">
        <v>41.137384097456859</v>
      </c>
      <c r="BI391">
        <v>68.045653115958203</v>
      </c>
      <c r="BJ391">
        <v>10.91525820202904</v>
      </c>
      <c r="BK391">
        <v>6.4679547084611029</v>
      </c>
      <c r="BL391">
        <v>54.831952434578596</v>
      </c>
      <c r="BM391">
        <v>66.828008698072026</v>
      </c>
      <c r="BN391">
        <v>73.610530535103464</v>
      </c>
      <c r="BO391">
        <v>28.124446958560981</v>
      </c>
      <c r="BP391">
        <v>15.95782303364232</v>
      </c>
      <c r="BQ391">
        <v>30.228508298820561</v>
      </c>
      <c r="BR391">
        <v>26.1614965543213</v>
      </c>
      <c r="BS391">
        <v>81.487703488764325</v>
      </c>
      <c r="BT391">
        <v>21.137401485539922</v>
      </c>
      <c r="BU391">
        <v>15.41166021467939</v>
      </c>
      <c r="BV391">
        <v>29.501719201509989</v>
      </c>
      <c r="BW391">
        <v>25.37597256757692</v>
      </c>
      <c r="BX391">
        <v>33.933751762391893</v>
      </c>
      <c r="BY391">
        <v>13.014346017980801</v>
      </c>
      <c r="BZ391">
        <v>21.733345076658178</v>
      </c>
      <c r="CA391">
        <v>11.585536256240211</v>
      </c>
      <c r="CB391">
        <v>6.2323443012118132</v>
      </c>
      <c r="CC391">
        <v>6.3727216842238281</v>
      </c>
      <c r="CD391">
        <v>19.892850012454829</v>
      </c>
      <c r="CE391">
        <v>14.30186749422046</v>
      </c>
      <c r="CF391">
        <v>31.2892278014791</v>
      </c>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row>
    <row r="392">
      <c r="A392" t="s">
        <v>600</v>
      </c>
      <c r="B392">
        <v>2017</v>
      </c>
      <c r="C392" t="s">
        <v>609</v>
      </c>
      <c r="D392">
        <v>150</v>
      </c>
      <c r="E392" t="s">
        <v>108</v>
      </c>
      <c r="F392" t="s">
        <v>110</v>
      </c>
      <c r="G392" t="s">
        <v>198</v>
      </c>
      <c r="H392">
        <v>92.216397446812266</v>
      </c>
      <c r="I392">
        <v>89.397568016111563</v>
      </c>
      <c r="J392">
        <v>78.006558200955183</v>
      </c>
      <c r="K392">
        <v>42.929507822088851</v>
      </c>
      <c r="L392">
        <v>8.4608507001031068</v>
      </c>
      <c r="M392">
        <v>60.829354523889968</v>
      </c>
      <c r="N392">
        <v>30.071016227637429</v>
      </c>
      <c r="O392">
        <v>11.136822740159401</v>
      </c>
      <c r="P392">
        <v>5.6547978816470357</v>
      </c>
      <c r="Q392">
        <v>6.2942127350075383</v>
      </c>
      <c r="R392">
        <v>93.705979288772909</v>
      </c>
      <c r="S392">
        <v>90.569694484234077</v>
      </c>
      <c r="T392">
        <v>89.913368982426405</v>
      </c>
      <c r="U392">
        <v>78.197096560026566</v>
      </c>
      <c r="V392">
        <v>42.669537615433079</v>
      </c>
      <c r="W392" t="s">
        <v>147</v>
      </c>
      <c r="X392" t="s">
        <v>148</v>
      </c>
      <c r="Y392" t="s">
        <v>149</v>
      </c>
      <c r="Z392" t="s">
        <v>430</v>
      </c>
      <c r="AA392" t="s">
        <v>150</v>
      </c>
      <c r="AB392" t="s">
        <v>151</v>
      </c>
      <c r="AC392" t="s">
        <v>432</v>
      </c>
      <c r="AD392" t="s">
        <v>488</v>
      </c>
      <c r="AE392" t="s">
        <v>433</v>
      </c>
      <c r="AF392" t="s">
        <v>152</v>
      </c>
      <c r="AG392" t="s">
        <v>153</v>
      </c>
      <c r="AH392" t="s">
        <v>435</v>
      </c>
      <c r="AI392" t="s">
        <v>489</v>
      </c>
      <c r="AJ392" t="s">
        <v>154</v>
      </c>
      <c r="AK392" t="s">
        <v>155</v>
      </c>
      <c r="AL392" t="s">
        <v>156</v>
      </c>
      <c r="AM392" t="s">
        <v>157</v>
      </c>
      <c r="AN392" t="s">
        <v>436</v>
      </c>
      <c r="AO392" t="s">
        <v>158</v>
      </c>
      <c r="AP392" t="s">
        <v>159</v>
      </c>
      <c r="AQ392" t="s">
        <v>160</v>
      </c>
      <c r="AR392" t="s">
        <v>437</v>
      </c>
      <c r="AS392" t="s">
        <v>161</v>
      </c>
      <c r="AT392" t="s">
        <v>162</v>
      </c>
      <c r="AU392" t="s">
        <v>163</v>
      </c>
      <c r="AV392" t="s">
        <v>164</v>
      </c>
      <c r="AW392" t="s">
        <v>438</v>
      </c>
      <c r="AX392" t="s">
        <v>165</v>
      </c>
      <c r="AY392" t="s">
        <v>573</v>
      </c>
      <c r="AZ392" t="s">
        <v>166</v>
      </c>
      <c r="BA392" t="s">
        <v>167</v>
      </c>
      <c r="BB392">
        <v>31.421220361990891</v>
      </c>
      <c r="BC392">
        <v>6.8131171645551252</v>
      </c>
      <c r="BD392">
        <v>85.460468419677852</v>
      </c>
      <c r="BE392">
        <v>75.562199250306662</v>
      </c>
      <c r="BF392">
        <v>56.0328699149104</v>
      </c>
      <c r="BG392">
        <v>83.364987448435429</v>
      </c>
      <c r="BH392">
        <v>50.972242620259223</v>
      </c>
      <c r="BI392">
        <v>26.473607859224419</v>
      </c>
      <c r="BJ392">
        <v>76.68699426523699</v>
      </c>
      <c r="BK392">
        <v>90.238848730773299</v>
      </c>
      <c r="BL392">
        <v>37.612951601341777</v>
      </c>
      <c r="BM392">
        <v>28.83341766584703</v>
      </c>
      <c r="BN392">
        <v>15.45614606791615</v>
      </c>
      <c r="BO392">
        <v>60.053087376149897</v>
      </c>
      <c r="BP392">
        <v>77.289832468107861</v>
      </c>
      <c r="BQ392">
        <v>48.915463388276073</v>
      </c>
      <c r="BR392">
        <v>66.002966753868648</v>
      </c>
      <c r="BS392">
        <v>12.43361821950759</v>
      </c>
      <c r="BT392">
        <v>67.424999588099936</v>
      </c>
      <c r="BU392">
        <v>81.974291740867628</v>
      </c>
      <c r="BV392">
        <v>52.10136735323195</v>
      </c>
      <c r="BW392">
        <v>72.670491719162342</v>
      </c>
      <c r="BX392">
        <v>54.801556426962961</v>
      </c>
      <c r="BY392">
        <v>80.27848094019609</v>
      </c>
      <c r="BZ392">
        <v>69.885107257200403</v>
      </c>
      <c r="CA392">
        <v>81.649079572840421</v>
      </c>
      <c r="CB392">
        <v>89.534733541493182</v>
      </c>
      <c r="CC392">
        <v>92.147324562481998</v>
      </c>
      <c r="CD392">
        <v>67.211827477505281</v>
      </c>
      <c r="CE392">
        <v>83.115131568518436</v>
      </c>
      <c r="CF392">
        <v>42.533431518373973</v>
      </c>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row>
    <row r="393">
      <c r="A393" t="s">
        <v>600</v>
      </c>
      <c r="B393">
        <v>2017</v>
      </c>
      <c r="C393" t="s">
        <v>609</v>
      </c>
      <c r="D393">
        <v>151</v>
      </c>
      <c r="E393" t="s">
        <v>109</v>
      </c>
      <c r="F393" t="s">
        <v>49</v>
      </c>
      <c r="G393" t="s">
        <v>198</v>
      </c>
      <c r="H393">
        <v>12.21969307104124</v>
      </c>
      <c r="I393">
        <v>15.186426484580689</v>
      </c>
      <c r="J393">
        <v>16.285183923209871</v>
      </c>
      <c r="K393">
        <v>28.221055483296631</v>
      </c>
      <c r="L393">
        <v>44.240731600177632</v>
      </c>
      <c r="M393">
        <v>18.786129104013309</v>
      </c>
      <c r="N393">
        <v>42.949292873554192</v>
      </c>
      <c r="O393">
        <v>54.946517085148997</v>
      </c>
      <c r="P393">
        <v>48.058572037704273</v>
      </c>
      <c r="Q393">
        <v>40.067866272356049</v>
      </c>
      <c r="R393">
        <v>11.27024769972647</v>
      </c>
      <c r="S393">
        <v>12.87679393451687</v>
      </c>
      <c r="T393">
        <v>17.33056986144781</v>
      </c>
      <c r="U393">
        <v>16.384333211088169</v>
      </c>
      <c r="V393">
        <v>20.22501225719601</v>
      </c>
      <c r="W393" t="s">
        <v>147</v>
      </c>
      <c r="X393" t="s">
        <v>148</v>
      </c>
      <c r="Y393" t="s">
        <v>149</v>
      </c>
      <c r="Z393" t="s">
        <v>430</v>
      </c>
      <c r="AA393" t="s">
        <v>150</v>
      </c>
      <c r="AB393" t="s">
        <v>151</v>
      </c>
      <c r="AC393" t="s">
        <v>432</v>
      </c>
      <c r="AD393" t="s">
        <v>488</v>
      </c>
      <c r="AE393" t="s">
        <v>433</v>
      </c>
      <c r="AF393" t="s">
        <v>152</v>
      </c>
      <c r="AG393" t="s">
        <v>153</v>
      </c>
      <c r="AH393" t="s">
        <v>435</v>
      </c>
      <c r="AI393" t="s">
        <v>489</v>
      </c>
      <c r="AJ393" t="s">
        <v>154</v>
      </c>
      <c r="AK393" t="s">
        <v>155</v>
      </c>
      <c r="AL393" t="s">
        <v>156</v>
      </c>
      <c r="AM393" t="s">
        <v>157</v>
      </c>
      <c r="AN393" t="s">
        <v>436</v>
      </c>
      <c r="AO393" t="s">
        <v>158</v>
      </c>
      <c r="AP393" t="s">
        <v>159</v>
      </c>
      <c r="AQ393" t="s">
        <v>160</v>
      </c>
      <c r="AR393" t="s">
        <v>437</v>
      </c>
      <c r="AS393" t="s">
        <v>161</v>
      </c>
      <c r="AT393" t="s">
        <v>162</v>
      </c>
      <c r="AU393" t="s">
        <v>163</v>
      </c>
      <c r="AV393" t="s">
        <v>164</v>
      </c>
      <c r="AW393" t="s">
        <v>438</v>
      </c>
      <c r="AX393" t="s">
        <v>165</v>
      </c>
      <c r="AY393" t="s">
        <v>573</v>
      </c>
      <c r="AZ393" t="s">
        <v>166</v>
      </c>
      <c r="BA393" t="s">
        <v>167</v>
      </c>
      <c r="BB393">
        <v>29.228430474428649</v>
      </c>
      <c r="BC393">
        <v>54.210466316665922</v>
      </c>
      <c r="BD393">
        <v>18.703354953621179</v>
      </c>
      <c r="BE393">
        <v>23.99608416987212</v>
      </c>
      <c r="BF393">
        <v>16.573971378759669</v>
      </c>
      <c r="BG393">
        <v>14.8288832894757</v>
      </c>
      <c r="BH393">
        <v>17.222879236047479</v>
      </c>
      <c r="BI393">
        <v>7.2973361969812176</v>
      </c>
      <c r="BJ393">
        <v>27.561520358122049</v>
      </c>
      <c r="BK393">
        <v>22.75823955034625</v>
      </c>
      <c r="BL393">
        <v>12.510656984891231</v>
      </c>
      <c r="BM393">
        <v>6.7401340711066933</v>
      </c>
      <c r="BN393">
        <v>12.88030893698944</v>
      </c>
      <c r="BO393">
        <v>19.978544000999548</v>
      </c>
      <c r="BP393">
        <v>14.74530190597909</v>
      </c>
      <c r="BQ393">
        <v>35.424864077786467</v>
      </c>
      <c r="BR393">
        <v>19.248770249907121</v>
      </c>
      <c r="BS393">
        <v>6.6187637545928517</v>
      </c>
      <c r="BT393">
        <v>25.878237147485471</v>
      </c>
      <c r="BU393">
        <v>12.30909779253693</v>
      </c>
      <c r="BV393">
        <v>24.421425703741122</v>
      </c>
      <c r="BW393">
        <v>5.414984671420334</v>
      </c>
      <c r="BX393">
        <v>19.99963996190829</v>
      </c>
      <c r="BY393">
        <v>23.148864476049209</v>
      </c>
      <c r="BZ393">
        <v>14.027708235830641</v>
      </c>
      <c r="CA393">
        <v>18.114115133456849</v>
      </c>
      <c r="CB393">
        <v>17.477784716304271</v>
      </c>
      <c r="CC393">
        <v>14.77673167981335</v>
      </c>
      <c r="CD393">
        <v>23.411675956423011</v>
      </c>
      <c r="CE393">
        <v>13.64023383253428</v>
      </c>
      <c r="CF393">
        <v>39.84522971157535</v>
      </c>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row>
    <row r="394">
      <c r="A394" t="s">
        <v>600</v>
      </c>
      <c r="B394">
        <v>2017</v>
      </c>
      <c r="C394" t="s">
        <v>609</v>
      </c>
      <c r="D394">
        <v>152</v>
      </c>
      <c r="E394" t="s">
        <v>109</v>
      </c>
      <c r="F394" t="s">
        <v>48</v>
      </c>
      <c r="G394" t="s">
        <v>198</v>
      </c>
      <c r="H394">
        <v>87.780306928958765</v>
      </c>
      <c r="I394">
        <v>84.81357351541925</v>
      </c>
      <c r="J394">
        <v>83.714816076790214</v>
      </c>
      <c r="K394">
        <v>71.77894451670376</v>
      </c>
      <c r="L394">
        <v>55.759268399822439</v>
      </c>
      <c r="M394">
        <v>81.213870895986844</v>
      </c>
      <c r="N394">
        <v>57.050707126445893</v>
      </c>
      <c r="O394">
        <v>45.053482914850868</v>
      </c>
      <c r="P394">
        <v>51.941427962295663</v>
      </c>
      <c r="Q394">
        <v>59.93213372764388</v>
      </c>
      <c r="R394">
        <v>88.729752300273475</v>
      </c>
      <c r="S394">
        <v>87.123206065483032</v>
      </c>
      <c r="T394">
        <v>82.669430138552215</v>
      </c>
      <c r="U394">
        <v>83.615666788911966</v>
      </c>
      <c r="V394">
        <v>79.774987742803944</v>
      </c>
      <c r="W394" t="s">
        <v>147</v>
      </c>
      <c r="X394" t="s">
        <v>148</v>
      </c>
      <c r="Y394" t="s">
        <v>149</v>
      </c>
      <c r="Z394" t="s">
        <v>430</v>
      </c>
      <c r="AA394" t="s">
        <v>150</v>
      </c>
      <c r="AB394" t="s">
        <v>151</v>
      </c>
      <c r="AC394" t="s">
        <v>432</v>
      </c>
      <c r="AD394" t="s">
        <v>488</v>
      </c>
      <c r="AE394" t="s">
        <v>433</v>
      </c>
      <c r="AF394" t="s">
        <v>152</v>
      </c>
      <c r="AG394" t="s">
        <v>153</v>
      </c>
      <c r="AH394" t="s">
        <v>435</v>
      </c>
      <c r="AI394" t="s">
        <v>489</v>
      </c>
      <c r="AJ394" t="s">
        <v>154</v>
      </c>
      <c r="AK394" t="s">
        <v>155</v>
      </c>
      <c r="AL394" t="s">
        <v>156</v>
      </c>
      <c r="AM394" t="s">
        <v>157</v>
      </c>
      <c r="AN394" t="s">
        <v>436</v>
      </c>
      <c r="AO394" t="s">
        <v>158</v>
      </c>
      <c r="AP394" t="s">
        <v>159</v>
      </c>
      <c r="AQ394" t="s">
        <v>160</v>
      </c>
      <c r="AR394" t="s">
        <v>437</v>
      </c>
      <c r="AS394" t="s">
        <v>161</v>
      </c>
      <c r="AT394" t="s">
        <v>162</v>
      </c>
      <c r="AU394" t="s">
        <v>163</v>
      </c>
      <c r="AV394" t="s">
        <v>164</v>
      </c>
      <c r="AW394" t="s">
        <v>438</v>
      </c>
      <c r="AX394" t="s">
        <v>165</v>
      </c>
      <c r="AY394" t="s">
        <v>573</v>
      </c>
      <c r="AZ394" t="s">
        <v>166</v>
      </c>
      <c r="BA394" t="s">
        <v>167</v>
      </c>
      <c r="BB394">
        <v>70.77156952557138</v>
      </c>
      <c r="BC394">
        <v>45.789533683334142</v>
      </c>
      <c r="BD394">
        <v>81.296645046378842</v>
      </c>
      <c r="BE394">
        <v>76.003915830127909</v>
      </c>
      <c r="BF394">
        <v>83.42602862124032</v>
      </c>
      <c r="BG394">
        <v>85.171116710524359</v>
      </c>
      <c r="BH394">
        <v>82.777120763952539</v>
      </c>
      <c r="BI394">
        <v>92.70266380301878</v>
      </c>
      <c r="BJ394">
        <v>72.438479641877919</v>
      </c>
      <c r="BK394">
        <v>77.241760449653668</v>
      </c>
      <c r="BL394">
        <v>87.489343015108759</v>
      </c>
      <c r="BM394">
        <v>93.259865928893305</v>
      </c>
      <c r="BN394">
        <v>87.119691063010521</v>
      </c>
      <c r="BO394">
        <v>80.021455999000409</v>
      </c>
      <c r="BP394">
        <v>85.254698094020824</v>
      </c>
      <c r="BQ394">
        <v>64.57513592221369</v>
      </c>
      <c r="BR394">
        <v>80.751229750092762</v>
      </c>
      <c r="BS394">
        <v>93.381236245407166</v>
      </c>
      <c r="BT394">
        <v>74.121762852514522</v>
      </c>
      <c r="BU394">
        <v>87.690902207463026</v>
      </c>
      <c r="BV394">
        <v>75.578574296258864</v>
      </c>
      <c r="BW394">
        <v>94.585015328579701</v>
      </c>
      <c r="BX394">
        <v>80.000360038091827</v>
      </c>
      <c r="BY394">
        <v>76.851135523950802</v>
      </c>
      <c r="BZ394">
        <v>85.972291764169285</v>
      </c>
      <c r="CA394">
        <v>81.885884866543194</v>
      </c>
      <c r="CB394">
        <v>82.522215283695672</v>
      </c>
      <c r="CC394">
        <v>85.223268320186705</v>
      </c>
      <c r="CD394">
        <v>76.588324043576904</v>
      </c>
      <c r="CE394">
        <v>86.359766167465651</v>
      </c>
      <c r="CF394">
        <v>60.154770288424722</v>
      </c>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row>
    <row r="395">
      <c r="A395" t="s">
        <v>600</v>
      </c>
      <c r="B395">
        <v>2017</v>
      </c>
      <c r="C395" t="s">
        <v>609</v>
      </c>
      <c r="D395">
        <v>153</v>
      </c>
      <c r="E395" t="s">
        <v>62</v>
      </c>
      <c r="F395" t="s">
        <v>443</v>
      </c>
      <c r="G395" t="s">
        <v>198</v>
      </c>
      <c r="H395">
        <v>0.0089151051789461994</v>
      </c>
      <c r="I395">
        <v>0.057050682939658398</v>
      </c>
      <c r="J395">
        <v>0.1230623845643861</v>
      </c>
      <c r="K395">
        <v>0.70733154868159198</v>
      </c>
      <c r="L395">
        <v>3.9174849729971282</v>
      </c>
      <c r="M395">
        <v>0.27570459307939787</v>
      </c>
      <c r="N395">
        <v>1.050683560771654</v>
      </c>
      <c r="O395">
        <v>1.7817997969516239</v>
      </c>
      <c r="P395">
        <v>1.8228082430312449</v>
      </c>
      <c r="Q395">
        <v>6.7731760042704163</v>
      </c>
      <c r="R395">
        <v>0</v>
      </c>
      <c r="S395">
        <v>0</v>
      </c>
      <c r="T395">
        <v>0.081356956410521403</v>
      </c>
      <c r="U395">
        <v>0.168872721347788</v>
      </c>
      <c r="V395">
        <v>1.6297228922663289</v>
      </c>
      <c r="W395" t="s">
        <v>147</v>
      </c>
      <c r="X395" t="s">
        <v>148</v>
      </c>
      <c r="Y395" t="s">
        <v>149</v>
      </c>
      <c r="Z395" t="s">
        <v>430</v>
      </c>
      <c r="AA395" t="s">
        <v>150</v>
      </c>
      <c r="AB395" t="s">
        <v>151</v>
      </c>
      <c r="AC395" t="s">
        <v>432</v>
      </c>
      <c r="AD395" t="s">
        <v>488</v>
      </c>
      <c r="AE395" t="s">
        <v>433</v>
      </c>
      <c r="AF395" t="s">
        <v>152</v>
      </c>
      <c r="AG395" t="s">
        <v>153</v>
      </c>
      <c r="AH395" t="s">
        <v>435</v>
      </c>
      <c r="AI395" t="s">
        <v>489</v>
      </c>
      <c r="AJ395" t="s">
        <v>154</v>
      </c>
      <c r="AK395" t="s">
        <v>155</v>
      </c>
      <c r="AL395" t="s">
        <v>156</v>
      </c>
      <c r="AM395" t="s">
        <v>157</v>
      </c>
      <c r="AN395" t="s">
        <v>436</v>
      </c>
      <c r="AO395" t="s">
        <v>158</v>
      </c>
      <c r="AP395" t="s">
        <v>159</v>
      </c>
      <c r="AQ395" t="s">
        <v>160</v>
      </c>
      <c r="AR395" t="s">
        <v>437</v>
      </c>
      <c r="AS395" t="s">
        <v>161</v>
      </c>
      <c r="AT395" t="s">
        <v>162</v>
      </c>
      <c r="AU395" t="s">
        <v>163</v>
      </c>
      <c r="AV395" t="s">
        <v>164</v>
      </c>
      <c r="AW395" t="s">
        <v>438</v>
      </c>
      <c r="AX395" t="s">
        <v>165</v>
      </c>
      <c r="AY395" t="s">
        <v>573</v>
      </c>
      <c r="AZ395" t="s">
        <v>166</v>
      </c>
      <c r="BA395" t="s">
        <v>167</v>
      </c>
      <c r="BB395">
        <v>1.580130355613564</v>
      </c>
      <c r="BC395">
        <v>0</v>
      </c>
      <c r="BD395">
        <v>0.21330411946055819</v>
      </c>
      <c r="BE395">
        <v>0.1528403809821039</v>
      </c>
      <c r="BF395">
        <v>1.8488147184106589</v>
      </c>
      <c r="BG395">
        <v>0.2385190856043346</v>
      </c>
      <c r="BH395">
        <v>1.3484826824583249</v>
      </c>
      <c r="BI395">
        <v>12.153909086758921</v>
      </c>
      <c r="BJ395">
        <v>0</v>
      </c>
      <c r="BK395">
        <v>1.3433726022505059</v>
      </c>
      <c r="BL395">
        <v>5.4335497554609802</v>
      </c>
      <c r="BM395">
        <v>0.90854994304467951</v>
      </c>
      <c r="BN395">
        <v>4.0984131085777333</v>
      </c>
      <c r="BO395">
        <v>0</v>
      </c>
      <c r="BP395">
        <v>0.74414938032825173</v>
      </c>
      <c r="BQ395">
        <v>0.049561374946554</v>
      </c>
      <c r="BR395">
        <v>0</v>
      </c>
      <c r="BS395">
        <v>20.722550482111661</v>
      </c>
      <c r="BT395">
        <v>3.1801347432043632</v>
      </c>
      <c r="BU395">
        <v>0</v>
      </c>
      <c r="BV395">
        <v>0.12196507632669711</v>
      </c>
      <c r="BW395">
        <v>0</v>
      </c>
      <c r="BX395">
        <v>0.8687544830093874</v>
      </c>
      <c r="BY395">
        <v>0.15373893581718151</v>
      </c>
      <c r="BZ395">
        <v>0.5586015615870078</v>
      </c>
      <c r="CA395">
        <v>0</v>
      </c>
      <c r="CB395">
        <v>0</v>
      </c>
      <c r="CC395">
        <v>0.71892013978229974</v>
      </c>
      <c r="CD395">
        <v>2.835287896024155</v>
      </c>
      <c r="CE395">
        <v>0</v>
      </c>
      <c r="CF395">
        <v>0</v>
      </c>
      <c r="CG395">
        <v>0.80730599999999997</v>
      </c>
      <c r="CH395">
        <v>5.1660589999999997</v>
      </c>
      <c r="CI395">
        <v>11.142834000000001</v>
      </c>
      <c r="CJ395">
        <v>64.051973000000004</v>
      </c>
      <c r="CK395">
        <v>354.69953299999992</v>
      </c>
      <c r="CL395">
        <v>7.453436</v>
      </c>
      <c r="CM395">
        <v>28.480702000000001</v>
      </c>
      <c r="CN395">
        <v>48.286309999999993</v>
      </c>
      <c r="CO395">
        <v>49.444830000000003</v>
      </c>
      <c r="CP395">
        <v>182.936556</v>
      </c>
      <c r="CQ395">
        <v>0</v>
      </c>
      <c r="CR395">
        <v>0</v>
      </c>
      <c r="CS395">
        <v>5.1660589999999997</v>
      </c>
      <c r="CT395">
        <v>10.727579</v>
      </c>
      <c r="CU395">
        <v>103.37223299999999</v>
      </c>
      <c r="CV395">
        <v>22.757055000000001</v>
      </c>
      <c r="CW395">
        <v>0</v>
      </c>
      <c r="CX395">
        <v>4.2497340000000001</v>
      </c>
      <c r="CY395">
        <v>2.9782769999999998</v>
      </c>
      <c r="CZ395">
        <v>14.994797999999999</v>
      </c>
      <c r="DA395">
        <v>5.3536089999999996</v>
      </c>
      <c r="DB395">
        <v>3.8093159999999999</v>
      </c>
      <c r="DC395">
        <v>20.355953</v>
      </c>
      <c r="DD395">
        <v>0</v>
      </c>
      <c r="DE395">
        <v>24.565628</v>
      </c>
      <c r="DF395">
        <v>72.167612000000005</v>
      </c>
      <c r="DG395">
        <v>2.0342199999999999</v>
      </c>
      <c r="DH395">
        <v>4.6471229999999997</v>
      </c>
      <c r="DI395">
        <v>0</v>
      </c>
      <c r="DJ395">
        <v>9.4289279999999991</v>
      </c>
      <c r="DK395">
        <v>1.0127980000000001</v>
      </c>
      <c r="DL395">
        <v>0</v>
      </c>
      <c r="DM395">
        <v>102.65800400000001</v>
      </c>
      <c r="DN395">
        <v>79.951160999999999</v>
      </c>
      <c r="DO395">
        <v>0</v>
      </c>
      <c r="DP395">
        <v>4.6717120000000003</v>
      </c>
      <c r="DQ395">
        <v>0</v>
      </c>
      <c r="DR395">
        <v>9.9459389999999992</v>
      </c>
      <c r="DS395">
        <v>2.753304</v>
      </c>
      <c r="DT395">
        <v>5.8607699999999996</v>
      </c>
      <c r="DU395">
        <v>0</v>
      </c>
      <c r="DV395">
        <v>0</v>
      </c>
      <c r="DW395">
        <v>9.8153439999999996</v>
      </c>
      <c r="DX395">
        <v>31.85642</v>
      </c>
      <c r="DY395">
        <v>0</v>
      </c>
      <c r="DZ395">
        <v>0</v>
      </c>
    </row>
    <row r="396">
      <c r="A396" t="s">
        <v>600</v>
      </c>
      <c r="B396">
        <v>2017</v>
      </c>
      <c r="C396" t="s">
        <v>609</v>
      </c>
      <c r="D396">
        <v>154</v>
      </c>
      <c r="E396" t="s">
        <v>62</v>
      </c>
      <c r="F396" t="s">
        <v>444</v>
      </c>
      <c r="G396" t="s">
        <v>198</v>
      </c>
      <c r="H396">
        <v>0.69286162971083742</v>
      </c>
      <c r="I396">
        <v>1.1815755132862611</v>
      </c>
      <c r="J396">
        <v>3.3624953429669411</v>
      </c>
      <c r="K396">
        <v>14.89153943281082</v>
      </c>
      <c r="L396">
        <v>36.547737874050767</v>
      </c>
      <c r="M396">
        <v>7.1704027859229109</v>
      </c>
      <c r="N396">
        <v>21.659593301478509</v>
      </c>
      <c r="O396">
        <v>33.111672615569518</v>
      </c>
      <c r="P396">
        <v>40.533717124590552</v>
      </c>
      <c r="Q396">
        <v>38.18829442854765</v>
      </c>
      <c r="R396">
        <v>0.18651373368706781</v>
      </c>
      <c r="S396">
        <v>0.62278304253477523</v>
      </c>
      <c r="T396">
        <v>0.77491305719875903</v>
      </c>
      <c r="U396">
        <v>3.7168004139186221</v>
      </c>
      <c r="V396">
        <v>15.543882053932609</v>
      </c>
      <c r="W396" t="s">
        <v>147</v>
      </c>
      <c r="X396" t="s">
        <v>148</v>
      </c>
      <c r="Y396" t="s">
        <v>149</v>
      </c>
      <c r="Z396" t="s">
        <v>430</v>
      </c>
      <c r="AA396" t="s">
        <v>150</v>
      </c>
      <c r="AB396" t="s">
        <v>151</v>
      </c>
      <c r="AC396" t="s">
        <v>432</v>
      </c>
      <c r="AD396" t="s">
        <v>488</v>
      </c>
      <c r="AE396" t="s">
        <v>433</v>
      </c>
      <c r="AF396" t="s">
        <v>152</v>
      </c>
      <c r="AG396" t="s">
        <v>153</v>
      </c>
      <c r="AH396" t="s">
        <v>435</v>
      </c>
      <c r="AI396" t="s">
        <v>489</v>
      </c>
      <c r="AJ396" t="s">
        <v>154</v>
      </c>
      <c r="AK396" t="s">
        <v>155</v>
      </c>
      <c r="AL396" t="s">
        <v>156</v>
      </c>
      <c r="AM396" t="s">
        <v>157</v>
      </c>
      <c r="AN396" t="s">
        <v>436</v>
      </c>
      <c r="AO396" t="s">
        <v>158</v>
      </c>
      <c r="AP396" t="s">
        <v>159</v>
      </c>
      <c r="AQ396" t="s">
        <v>160</v>
      </c>
      <c r="AR396" t="s">
        <v>437</v>
      </c>
      <c r="AS396" t="s">
        <v>161</v>
      </c>
      <c r="AT396" t="s">
        <v>162</v>
      </c>
      <c r="AU396" t="s">
        <v>163</v>
      </c>
      <c r="AV396" t="s">
        <v>164</v>
      </c>
      <c r="AW396" t="s">
        <v>438</v>
      </c>
      <c r="AX396" t="s">
        <v>165</v>
      </c>
      <c r="AY396" t="s">
        <v>573</v>
      </c>
      <c r="AZ396" t="s">
        <v>166</v>
      </c>
      <c r="BA396" t="s">
        <v>167</v>
      </c>
      <c r="BB396">
        <v>16.983460188475149</v>
      </c>
      <c r="BC396">
        <v>33.885133819708123</v>
      </c>
      <c r="BD396">
        <v>1.545378064593506</v>
      </c>
      <c r="BE396">
        <v>2.8025097550178422</v>
      </c>
      <c r="BF396">
        <v>11.056395705585111</v>
      </c>
      <c r="BG396">
        <v>6.2465401068419748</v>
      </c>
      <c r="BH396">
        <v>2.1603983837165002</v>
      </c>
      <c r="BI396">
        <v>6.3422117139665373</v>
      </c>
      <c r="BJ396">
        <v>2.2350230534861648</v>
      </c>
      <c r="BK396">
        <v>2.301988354498087</v>
      </c>
      <c r="BL396">
        <v>19.881325855880011</v>
      </c>
      <c r="BM396">
        <v>0</v>
      </c>
      <c r="BN396">
        <v>7.0916297838358178</v>
      </c>
      <c r="BO396">
        <v>15.88752928352819</v>
      </c>
      <c r="BP396">
        <v>4.1718464556202539</v>
      </c>
      <c r="BQ396">
        <v>11.1481037711502</v>
      </c>
      <c r="BR396">
        <v>15.6814262889948</v>
      </c>
      <c r="BS396">
        <v>12.93968218845886</v>
      </c>
      <c r="BT396">
        <v>5.061948312160256</v>
      </c>
      <c r="BU396">
        <v>5.518854243801286</v>
      </c>
      <c r="BV396">
        <v>17.688649574201499</v>
      </c>
      <c r="BW396">
        <v>3.1182597739729641</v>
      </c>
      <c r="BX396">
        <v>19.715699181582149</v>
      </c>
      <c r="BY396">
        <v>12.127622857788021</v>
      </c>
      <c r="BZ396">
        <v>3.2541293333990748</v>
      </c>
      <c r="CA396">
        <v>12.17529088219872</v>
      </c>
      <c r="CB396">
        <v>1.9360628212215061</v>
      </c>
      <c r="CC396">
        <v>2.140128127455589</v>
      </c>
      <c r="CD396">
        <v>2.3762764485880572</v>
      </c>
      <c r="CE396">
        <v>6.2382297486305642</v>
      </c>
      <c r="CF396">
        <v>20.48641944920384</v>
      </c>
      <c r="CG396">
        <v>62.741980000000012</v>
      </c>
      <c r="CH396">
        <v>106.994141</v>
      </c>
      <c r="CI396">
        <v>304.46125000000012</v>
      </c>
      <c r="CJ396">
        <v>1348.494187</v>
      </c>
      <c r="CK396">
        <v>3309.1296190000021</v>
      </c>
      <c r="CL396">
        <v>193.8456579999999</v>
      </c>
      <c r="CM396">
        <v>587.12294100000008</v>
      </c>
      <c r="CN396">
        <v>897.31769600000041</v>
      </c>
      <c r="CO396">
        <v>1099.502792</v>
      </c>
      <c r="CP396">
        <v>1031.426772</v>
      </c>
      <c r="CQ396">
        <v>11.838925</v>
      </c>
      <c r="CR396">
        <v>39.513986000000003</v>
      </c>
      <c r="CS396">
        <v>49.205952999999987</v>
      </c>
      <c r="CT396">
        <v>236.10841199999999</v>
      </c>
      <c r="CU396">
        <v>985.93804199999954</v>
      </c>
      <c r="CV396">
        <v>244.59598299999999</v>
      </c>
      <c r="CW396">
        <v>1315.1420880000001</v>
      </c>
      <c r="CX396">
        <v>30.789117999999998</v>
      </c>
      <c r="CY396">
        <v>54.610242999999997</v>
      </c>
      <c r="CZ396">
        <v>89.672815000000028</v>
      </c>
      <c r="DA396">
        <v>140.20485300000001</v>
      </c>
      <c r="DB396">
        <v>6.1028889999999993</v>
      </c>
      <c r="DC396">
        <v>10.622242</v>
      </c>
      <c r="DD396">
        <v>9.9467820000000007</v>
      </c>
      <c r="DE396">
        <v>42.095387000000002</v>
      </c>
      <c r="DF396">
        <v>264.06085799999988</v>
      </c>
      <c r="DG396">
        <v>0</v>
      </c>
      <c r="DH396">
        <v>8.0410819999999994</v>
      </c>
      <c r="DI396">
        <v>125.664208</v>
      </c>
      <c r="DJ396">
        <v>52.860408000000007</v>
      </c>
      <c r="DK396">
        <v>227.814043</v>
      </c>
      <c r="DL396">
        <v>220.51743400000001</v>
      </c>
      <c r="DM396">
        <v>64.102242000000004</v>
      </c>
      <c r="DN396">
        <v>127.261477</v>
      </c>
      <c r="DO396">
        <v>74.048722999999981</v>
      </c>
      <c r="DP396">
        <v>677.54048099999989</v>
      </c>
      <c r="DQ396">
        <v>24.076559</v>
      </c>
      <c r="DR396">
        <v>225.71525700000001</v>
      </c>
      <c r="DS396">
        <v>217.1930770000001</v>
      </c>
      <c r="DT396">
        <v>34.141872999999997</v>
      </c>
      <c r="DU396">
        <v>171.15013300000001</v>
      </c>
      <c r="DV396">
        <v>30.960530000000009</v>
      </c>
      <c r="DW396">
        <v>29.218952999999999</v>
      </c>
      <c r="DX396">
        <v>26.699109</v>
      </c>
      <c r="DY396">
        <v>158.10106500000001</v>
      </c>
      <c r="DZ396">
        <v>428.87126499999988</v>
      </c>
    </row>
    <row r="397">
      <c r="A397" t="s">
        <v>600</v>
      </c>
      <c r="B397">
        <v>2017</v>
      </c>
      <c r="C397" t="s">
        <v>609</v>
      </c>
      <c r="D397">
        <v>155</v>
      </c>
      <c r="E397" t="s">
        <v>62</v>
      </c>
      <c r="F397" t="s">
        <v>445</v>
      </c>
      <c r="G397" t="s">
        <v>198</v>
      </c>
      <c r="H397">
        <v>1.091077744535786</v>
      </c>
      <c r="I397">
        <v>2.1798411809576068</v>
      </c>
      <c r="J397">
        <v>5.7423051030827361</v>
      </c>
      <c r="K397">
        <v>18.61929152359016</v>
      </c>
      <c r="L397">
        <v>28.844276680137899</v>
      </c>
      <c r="M397">
        <v>12.676543922376711</v>
      </c>
      <c r="N397">
        <v>21.687392234983282</v>
      </c>
      <c r="O397">
        <v>25.439414826607042</v>
      </c>
      <c r="P397">
        <v>28.93485044945718</v>
      </c>
      <c r="Q397">
        <v>31.58805103747212</v>
      </c>
      <c r="R397">
        <v>0.58484785165677844</v>
      </c>
      <c r="S397">
        <v>2.151552274863771</v>
      </c>
      <c r="T397">
        <v>2.1311707413383298</v>
      </c>
      <c r="U397">
        <v>5.2552029841057672</v>
      </c>
      <c r="V397">
        <v>19.12399570039031</v>
      </c>
      <c r="W397" t="s">
        <v>147</v>
      </c>
      <c r="X397" t="s">
        <v>148</v>
      </c>
      <c r="Y397" t="s">
        <v>149</v>
      </c>
      <c r="Z397" t="s">
        <v>430</v>
      </c>
      <c r="AA397" t="s">
        <v>150</v>
      </c>
      <c r="AB397" t="s">
        <v>151</v>
      </c>
      <c r="AC397" t="s">
        <v>432</v>
      </c>
      <c r="AD397" t="s">
        <v>488</v>
      </c>
      <c r="AE397" t="s">
        <v>433</v>
      </c>
      <c r="AF397" t="s">
        <v>152</v>
      </c>
      <c r="AG397" t="s">
        <v>153</v>
      </c>
      <c r="AH397" t="s">
        <v>435</v>
      </c>
      <c r="AI397" t="s">
        <v>489</v>
      </c>
      <c r="AJ397" t="s">
        <v>154</v>
      </c>
      <c r="AK397" t="s">
        <v>155</v>
      </c>
      <c r="AL397" t="s">
        <v>156</v>
      </c>
      <c r="AM397" t="s">
        <v>157</v>
      </c>
      <c r="AN397" t="s">
        <v>436</v>
      </c>
      <c r="AO397" t="s">
        <v>158</v>
      </c>
      <c r="AP397" t="s">
        <v>159</v>
      </c>
      <c r="AQ397" t="s">
        <v>160</v>
      </c>
      <c r="AR397" t="s">
        <v>437</v>
      </c>
      <c r="AS397" t="s">
        <v>161</v>
      </c>
      <c r="AT397" t="s">
        <v>162</v>
      </c>
      <c r="AU397" t="s">
        <v>163</v>
      </c>
      <c r="AV397" t="s">
        <v>164</v>
      </c>
      <c r="AW397" t="s">
        <v>438</v>
      </c>
      <c r="AX397" t="s">
        <v>165</v>
      </c>
      <c r="AY397" t="s">
        <v>573</v>
      </c>
      <c r="AZ397" t="s">
        <v>166</v>
      </c>
      <c r="BA397" t="s">
        <v>167</v>
      </c>
      <c r="BB397">
        <v>25.030166984699221</v>
      </c>
      <c r="BC397">
        <v>26.632120352556949</v>
      </c>
      <c r="BD397">
        <v>7.3060581690351238</v>
      </c>
      <c r="BE397">
        <v>13.04084214003694</v>
      </c>
      <c r="BF397">
        <v>15.03136674479776</v>
      </c>
      <c r="BG397">
        <v>3.502789720523324</v>
      </c>
      <c r="BH397">
        <v>21.466342398765349</v>
      </c>
      <c r="BI397">
        <v>8.3289463686446794</v>
      </c>
      <c r="BJ397">
        <v>17.20897973435218</v>
      </c>
      <c r="BK397">
        <v>2.2841057415221622</v>
      </c>
      <c r="BL397">
        <v>19.21520783402287</v>
      </c>
      <c r="BM397">
        <v>40.258015374387973</v>
      </c>
      <c r="BN397">
        <v>14.020127288209061</v>
      </c>
      <c r="BO397">
        <v>9.6306784031414434</v>
      </c>
      <c r="BP397">
        <v>5.7172025500322734</v>
      </c>
      <c r="BQ397">
        <v>18.50306284274474</v>
      </c>
      <c r="BR397">
        <v>5.7694913507920376</v>
      </c>
      <c r="BS397">
        <v>41.816507319280113</v>
      </c>
      <c r="BT397">
        <v>9.8277148696684371</v>
      </c>
      <c r="BU397">
        <v>6.3362122178359019</v>
      </c>
      <c r="BV397">
        <v>11.61471636756788</v>
      </c>
      <c r="BW397">
        <v>1.3061846796180721</v>
      </c>
      <c r="BX397">
        <v>11.262647176655531</v>
      </c>
      <c r="BY397">
        <v>1.154007568992407</v>
      </c>
      <c r="BZ397">
        <v>7.1553399547432592</v>
      </c>
      <c r="CA397">
        <v>3.537656741169056</v>
      </c>
      <c r="CB397">
        <v>3.14565952098227</v>
      </c>
      <c r="CC397">
        <v>3.234461945317034</v>
      </c>
      <c r="CD397">
        <v>10.88734969587709</v>
      </c>
      <c r="CE397">
        <v>3.085936573756987</v>
      </c>
      <c r="CF397">
        <v>18.811681023172088</v>
      </c>
      <c r="CG397">
        <v>98.802379999999999</v>
      </c>
      <c r="CH397">
        <v>197.38919100000001</v>
      </c>
      <c r="CI397">
        <v>519.94403299999988</v>
      </c>
      <c r="CJ397">
        <v>1686.058483</v>
      </c>
      <c r="CK397">
        <v>2611.6377060000032</v>
      </c>
      <c r="CL397">
        <v>342.69943700000022</v>
      </c>
      <c r="CM397">
        <v>587.8764819999999</v>
      </c>
      <c r="CN397">
        <v>689.40151000000003</v>
      </c>
      <c r="CO397">
        <v>784.87617499999988</v>
      </c>
      <c r="CP397">
        <v>853.16094899999996</v>
      </c>
      <c r="CQ397">
        <v>37.123109999999997</v>
      </c>
      <c r="CR397">
        <v>136.510471</v>
      </c>
      <c r="CS397">
        <v>135.32651999999999</v>
      </c>
      <c r="CT397">
        <v>333.83488299999982</v>
      </c>
      <c r="CU397">
        <v>1213.0222559999991</v>
      </c>
      <c r="CV397">
        <v>360.48474399999992</v>
      </c>
      <c r="CW397">
        <v>1033.6397830000001</v>
      </c>
      <c r="CX397">
        <v>145.56120100000001</v>
      </c>
      <c r="CY397">
        <v>254.11635300000009</v>
      </c>
      <c r="CZ397">
        <v>121.911788</v>
      </c>
      <c r="DA397">
        <v>78.62082199999999</v>
      </c>
      <c r="DB397">
        <v>60.640067999999999</v>
      </c>
      <c r="DC397">
        <v>13.949721</v>
      </c>
      <c r="DD397">
        <v>76.587115999999995</v>
      </c>
      <c r="DE397">
        <v>41.768376000000004</v>
      </c>
      <c r="DF397">
        <v>255.21357599999999</v>
      </c>
      <c r="DG397">
        <v>90.136663000000013</v>
      </c>
      <c r="DH397">
        <v>15.897190999999999</v>
      </c>
      <c r="DI397">
        <v>76.174939000000037</v>
      </c>
      <c r="DJ397">
        <v>72.441222999999994</v>
      </c>
      <c r="DK397">
        <v>378.11430900000022</v>
      </c>
      <c r="DL397">
        <v>81.13250699999999</v>
      </c>
      <c r="DM397">
        <v>207.1559279999999</v>
      </c>
      <c r="DN397">
        <v>247.076705</v>
      </c>
      <c r="DO397">
        <v>85.015548999999993</v>
      </c>
      <c r="DP397">
        <v>444.88644999999991</v>
      </c>
      <c r="DQ397">
        <v>10.085251</v>
      </c>
      <c r="DR397">
        <v>128.940459</v>
      </c>
      <c r="DS397">
        <v>20.667072000000001</v>
      </c>
      <c r="DT397">
        <v>75.072833000000003</v>
      </c>
      <c r="DU397">
        <v>49.729442000000013</v>
      </c>
      <c r="DV397">
        <v>50.303784</v>
      </c>
      <c r="DW397">
        <v>44.159781999999993</v>
      </c>
      <c r="DX397">
        <v>122.326902</v>
      </c>
      <c r="DY397">
        <v>78.209665000000001</v>
      </c>
      <c r="DZ397">
        <v>393.81159100000002</v>
      </c>
    </row>
    <row r="398">
      <c r="A398" t="s">
        <v>600</v>
      </c>
      <c r="B398">
        <v>2017</v>
      </c>
      <c r="C398" t="s">
        <v>609</v>
      </c>
      <c r="D398">
        <v>156</v>
      </c>
      <c r="E398" t="s">
        <v>62</v>
      </c>
      <c r="F398" t="s">
        <v>446</v>
      </c>
      <c r="G398" t="s">
        <v>198</v>
      </c>
      <c r="H398">
        <v>0</v>
      </c>
      <c r="I398">
        <v>0.13551178104389899</v>
      </c>
      <c r="J398">
        <v>0.39974787657087651</v>
      </c>
      <c r="K398">
        <v>1.8187355254206341</v>
      </c>
      <c r="L398">
        <v>3.8349685932618338</v>
      </c>
      <c r="M398">
        <v>0.67654415467556894</v>
      </c>
      <c r="N398">
        <v>1.977431942010978</v>
      </c>
      <c r="O398">
        <v>4.104419224392899</v>
      </c>
      <c r="P398">
        <v>3.4297280791229232</v>
      </c>
      <c r="Q398">
        <v>4.2118269539089734</v>
      </c>
      <c r="R398">
        <v>0</v>
      </c>
      <c r="S398">
        <v>0</v>
      </c>
      <c r="T398">
        <v>0.25577356996541112</v>
      </c>
      <c r="U398">
        <v>0.5072874476366912</v>
      </c>
      <c r="V398">
        <v>1.923584449135961</v>
      </c>
      <c r="W398" t="s">
        <v>147</v>
      </c>
      <c r="X398" t="s">
        <v>148</v>
      </c>
      <c r="Y398" t="s">
        <v>149</v>
      </c>
      <c r="Z398" t="s">
        <v>430</v>
      </c>
      <c r="AA398" t="s">
        <v>150</v>
      </c>
      <c r="AB398" t="s">
        <v>151</v>
      </c>
      <c r="AC398" t="s">
        <v>432</v>
      </c>
      <c r="AD398" t="s">
        <v>488</v>
      </c>
      <c r="AE398" t="s">
        <v>433</v>
      </c>
      <c r="AF398" t="s">
        <v>152</v>
      </c>
      <c r="AG398" t="s">
        <v>153</v>
      </c>
      <c r="AH398" t="s">
        <v>435</v>
      </c>
      <c r="AI398" t="s">
        <v>489</v>
      </c>
      <c r="AJ398" t="s">
        <v>154</v>
      </c>
      <c r="AK398" t="s">
        <v>155</v>
      </c>
      <c r="AL398" t="s">
        <v>156</v>
      </c>
      <c r="AM398" t="s">
        <v>157</v>
      </c>
      <c r="AN398" t="s">
        <v>436</v>
      </c>
      <c r="AO398" t="s">
        <v>158</v>
      </c>
      <c r="AP398" t="s">
        <v>159</v>
      </c>
      <c r="AQ398" t="s">
        <v>160</v>
      </c>
      <c r="AR398" t="s">
        <v>437</v>
      </c>
      <c r="AS398" t="s">
        <v>161</v>
      </c>
      <c r="AT398" t="s">
        <v>162</v>
      </c>
      <c r="AU398" t="s">
        <v>163</v>
      </c>
      <c r="AV398" t="s">
        <v>164</v>
      </c>
      <c r="AW398" t="s">
        <v>438</v>
      </c>
      <c r="AX398" t="s">
        <v>165</v>
      </c>
      <c r="AY398" t="s">
        <v>573</v>
      </c>
      <c r="AZ398" t="s">
        <v>166</v>
      </c>
      <c r="BA398" t="s">
        <v>167</v>
      </c>
      <c r="BB398">
        <v>0</v>
      </c>
      <c r="BC398">
        <v>2.9731225876520151</v>
      </c>
      <c r="BD398">
        <v>1.4547011745650931</v>
      </c>
      <c r="BE398">
        <v>1.9970205117460229</v>
      </c>
      <c r="BF398">
        <v>1.5238116456934541</v>
      </c>
      <c r="BG398">
        <v>0.29121012454645911</v>
      </c>
      <c r="BH398">
        <v>2.0395834378801561</v>
      </c>
      <c r="BI398">
        <v>4.2860767407329634</v>
      </c>
      <c r="BJ398">
        <v>3.9856345199418461</v>
      </c>
      <c r="BK398">
        <v>1.1980860715819099</v>
      </c>
      <c r="BL398">
        <v>4.5828903219353636</v>
      </c>
      <c r="BM398">
        <v>8.8771696636647004</v>
      </c>
      <c r="BN398">
        <v>0</v>
      </c>
      <c r="BO398">
        <v>0</v>
      </c>
      <c r="BP398">
        <v>0</v>
      </c>
      <c r="BQ398">
        <v>0</v>
      </c>
      <c r="BR398">
        <v>0.96190776234172204</v>
      </c>
      <c r="BS398">
        <v>6.9197110588071071</v>
      </c>
      <c r="BT398">
        <v>2.489142507419825</v>
      </c>
      <c r="BU398">
        <v>0.55712814311370762</v>
      </c>
      <c r="BV398">
        <v>0.8543383502575379</v>
      </c>
      <c r="BW398">
        <v>0</v>
      </c>
      <c r="BX398">
        <v>2.501378389724604</v>
      </c>
      <c r="BY398">
        <v>0</v>
      </c>
      <c r="BZ398">
        <v>0.25248866452064561</v>
      </c>
      <c r="CA398">
        <v>2.5023245183873759</v>
      </c>
      <c r="CB398">
        <v>0.28393851287553429</v>
      </c>
      <c r="CC398">
        <v>0.040379775989728098</v>
      </c>
      <c r="CD398">
        <v>0.24340335525731821</v>
      </c>
      <c r="CE398">
        <v>0</v>
      </c>
      <c r="CF398">
        <v>0</v>
      </c>
      <c r="CG398">
        <v>0</v>
      </c>
      <c r="CH398">
        <v>12.270875999999999</v>
      </c>
      <c r="CI398">
        <v>36.195659999999997</v>
      </c>
      <c r="CJ398">
        <v>164.69447600000001</v>
      </c>
      <c r="CK398">
        <v>347.22827999999998</v>
      </c>
      <c r="CL398">
        <v>18.289788000000001</v>
      </c>
      <c r="CM398">
        <v>53.601914000000001</v>
      </c>
      <c r="CN398">
        <v>111.228691</v>
      </c>
      <c r="CO398">
        <v>93.033550000000005</v>
      </c>
      <c r="CP398">
        <v>113.757138</v>
      </c>
      <c r="CQ398">
        <v>0</v>
      </c>
      <c r="CR398">
        <v>0</v>
      </c>
      <c r="CS398">
        <v>16.241282999999999</v>
      </c>
      <c r="CT398">
        <v>32.225253000000002</v>
      </c>
      <c r="CU398">
        <v>122.011675</v>
      </c>
      <c r="CV398">
        <v>0</v>
      </c>
      <c r="CW398">
        <v>115.392156</v>
      </c>
      <c r="CX398">
        <v>28.982530000000001</v>
      </c>
      <c r="CY398">
        <v>38.914325000000012</v>
      </c>
      <c r="CZ398">
        <v>12.358862999999999</v>
      </c>
      <c r="DA398">
        <v>6.53627</v>
      </c>
      <c r="DB398">
        <v>5.7615999999999996</v>
      </c>
      <c r="DC398">
        <v>7.1785280000000009</v>
      </c>
      <c r="DD398">
        <v>17.737731</v>
      </c>
      <c r="DE398">
        <v>21.908840999999999</v>
      </c>
      <c r="DF398">
        <v>60.869277999999987</v>
      </c>
      <c r="DG398">
        <v>19.875755000000002</v>
      </c>
      <c r="DH398">
        <v>0</v>
      </c>
      <c r="DI398">
        <v>0</v>
      </c>
      <c r="DJ398">
        <v>0</v>
      </c>
      <c r="DK398">
        <v>0</v>
      </c>
      <c r="DL398">
        <v>13.526667</v>
      </c>
      <c r="DM398">
        <v>34.279744000000001</v>
      </c>
      <c r="DN398">
        <v>62.579056999999992</v>
      </c>
      <c r="DO398">
        <v>7.4752159999999996</v>
      </c>
      <c r="DP398">
        <v>32.724308000000001</v>
      </c>
      <c r="DQ398">
        <v>0</v>
      </c>
      <c r="DR398">
        <v>28.637039999999999</v>
      </c>
      <c r="DS398">
        <v>0</v>
      </c>
      <c r="DT398">
        <v>2.649076</v>
      </c>
      <c r="DU398">
        <v>35.175601</v>
      </c>
      <c r="DV398">
        <v>4.5406000000000004</v>
      </c>
      <c r="DW398">
        <v>0.55130100000000004</v>
      </c>
      <c r="DX398">
        <v>2.7348050000000002</v>
      </c>
      <c r="DY398">
        <v>0</v>
      </c>
      <c r="DZ398">
        <v>0</v>
      </c>
    </row>
    <row r="399">
      <c r="A399" t="s">
        <v>600</v>
      </c>
      <c r="B399">
        <v>2017</v>
      </c>
      <c r="C399" t="s">
        <v>609</v>
      </c>
      <c r="D399">
        <v>157</v>
      </c>
      <c r="E399" t="s">
        <v>62</v>
      </c>
      <c r="F399" t="s">
        <v>447</v>
      </c>
      <c r="G399" t="s">
        <v>198</v>
      </c>
      <c r="H399">
        <v>0</v>
      </c>
      <c r="I399">
        <v>0.096366624823302896</v>
      </c>
      <c r="J399">
        <v>0.44118197414718352</v>
      </c>
      <c r="K399">
        <v>0.1157788997464962</v>
      </c>
      <c r="L399">
        <v>0.082115640485490804</v>
      </c>
      <c r="M399">
        <v>0</v>
      </c>
      <c r="N399">
        <v>0.078388616464797195</v>
      </c>
      <c r="O399">
        <v>0</v>
      </c>
      <c r="P399">
        <v>0.17728894105522219</v>
      </c>
      <c r="Q399">
        <v>0</v>
      </c>
      <c r="R399">
        <v>0</v>
      </c>
      <c r="S399">
        <v>0.13753432482784589</v>
      </c>
      <c r="T399">
        <v>0.2150562011853708</v>
      </c>
      <c r="U399">
        <v>0.41387997762728301</v>
      </c>
      <c r="V399">
        <v>0.17318981301810321</v>
      </c>
      <c r="W399" t="s">
        <v>147</v>
      </c>
      <c r="X399" t="s">
        <v>148</v>
      </c>
      <c r="Y399" t="s">
        <v>149</v>
      </c>
      <c r="Z399" t="s">
        <v>430</v>
      </c>
      <c r="AA399" t="s">
        <v>150</v>
      </c>
      <c r="AB399" t="s">
        <v>151</v>
      </c>
      <c r="AC399" t="s">
        <v>432</v>
      </c>
      <c r="AD399" t="s">
        <v>488</v>
      </c>
      <c r="AE399" t="s">
        <v>433</v>
      </c>
      <c r="AF399" t="s">
        <v>152</v>
      </c>
      <c r="AG399" t="s">
        <v>153</v>
      </c>
      <c r="AH399" t="s">
        <v>435</v>
      </c>
      <c r="AI399" t="s">
        <v>489</v>
      </c>
      <c r="AJ399" t="s">
        <v>154</v>
      </c>
      <c r="AK399" t="s">
        <v>155</v>
      </c>
      <c r="AL399" t="s">
        <v>156</v>
      </c>
      <c r="AM399" t="s">
        <v>157</v>
      </c>
      <c r="AN399" t="s">
        <v>436</v>
      </c>
      <c r="AO399" t="s">
        <v>158</v>
      </c>
      <c r="AP399" t="s">
        <v>159</v>
      </c>
      <c r="AQ399" t="s">
        <v>160</v>
      </c>
      <c r="AR399" t="s">
        <v>437</v>
      </c>
      <c r="AS399" t="s">
        <v>161</v>
      </c>
      <c r="AT399" t="s">
        <v>162</v>
      </c>
      <c r="AU399" t="s">
        <v>163</v>
      </c>
      <c r="AV399" t="s">
        <v>164</v>
      </c>
      <c r="AW399" t="s">
        <v>438</v>
      </c>
      <c r="AX399" t="s">
        <v>165</v>
      </c>
      <c r="AY399" t="s">
        <v>573</v>
      </c>
      <c r="AZ399" t="s">
        <v>166</v>
      </c>
      <c r="BA399" t="s">
        <v>167</v>
      </c>
      <c r="BB399">
        <v>0</v>
      </c>
      <c r="BC399">
        <v>0</v>
      </c>
      <c r="BD399">
        <v>1.1401906139567071</v>
      </c>
      <c r="BE399">
        <v>1.0714828769155611</v>
      </c>
      <c r="BF399">
        <v>0</v>
      </c>
      <c r="BG399">
        <v>0</v>
      </c>
      <c r="BH399">
        <v>0</v>
      </c>
      <c r="BI399">
        <v>0</v>
      </c>
      <c r="BJ399">
        <v>0</v>
      </c>
      <c r="BK399">
        <v>0</v>
      </c>
      <c r="BL399">
        <v>0.65700167377165819</v>
      </c>
      <c r="BM399">
        <v>0.81769494874021165</v>
      </c>
      <c r="BN399">
        <v>0.62711733612844711</v>
      </c>
      <c r="BO399">
        <v>0</v>
      </c>
      <c r="BP399">
        <v>0.71845034157021181</v>
      </c>
      <c r="BQ399">
        <v>0</v>
      </c>
      <c r="BR399">
        <v>0</v>
      </c>
      <c r="BS399">
        <v>0.53006311106218396</v>
      </c>
      <c r="BT399">
        <v>0</v>
      </c>
      <c r="BU399">
        <v>0</v>
      </c>
      <c r="BV399">
        <v>0</v>
      </c>
      <c r="BW399">
        <v>0</v>
      </c>
      <c r="BX399">
        <v>0</v>
      </c>
      <c r="BY399">
        <v>0</v>
      </c>
      <c r="BZ399">
        <v>0</v>
      </c>
      <c r="CA399">
        <v>0</v>
      </c>
      <c r="CB399">
        <v>0</v>
      </c>
      <c r="CC399">
        <v>0</v>
      </c>
      <c r="CD399">
        <v>0</v>
      </c>
      <c r="CE399">
        <v>0</v>
      </c>
      <c r="CF399">
        <v>0</v>
      </c>
      <c r="CG399">
        <v>0</v>
      </c>
      <c r="CH399">
        <v>8.7262000000000004</v>
      </c>
      <c r="CI399">
        <v>39.947361000000001</v>
      </c>
      <c r="CJ399">
        <v>10.484287</v>
      </c>
      <c r="CK399">
        <v>7.4349689999999997</v>
      </c>
      <c r="CL399">
        <v>0</v>
      </c>
      <c r="CM399">
        <v>2.1248670000000001</v>
      </c>
      <c r="CN399">
        <v>0</v>
      </c>
      <c r="CO399">
        <v>4.809075</v>
      </c>
      <c r="CP399">
        <v>0</v>
      </c>
      <c r="CQ399">
        <v>0</v>
      </c>
      <c r="CR399">
        <v>8.7262000000000004</v>
      </c>
      <c r="CS399">
        <v>13.655784000000001</v>
      </c>
      <c r="CT399">
        <v>26.291577</v>
      </c>
      <c r="CU399">
        <v>10.985314000000001</v>
      </c>
      <c r="CV399">
        <v>0</v>
      </c>
      <c r="CW399">
        <v>0</v>
      </c>
      <c r="CX399">
        <v>22.716424</v>
      </c>
      <c r="CY399">
        <v>20.879121000000001</v>
      </c>
      <c r="CZ399">
        <v>0</v>
      </c>
      <c r="DA399">
        <v>0</v>
      </c>
      <c r="DB399">
        <v>0</v>
      </c>
      <c r="DC399">
        <v>0</v>
      </c>
      <c r="DD399">
        <v>0</v>
      </c>
      <c r="DE399">
        <v>0</v>
      </c>
      <c r="DF399">
        <v>8.7262000000000004</v>
      </c>
      <c r="DG399">
        <v>1.8307979999999999</v>
      </c>
      <c r="DH399">
        <v>0.71107799999999999</v>
      </c>
      <c r="DI399">
        <v>0</v>
      </c>
      <c r="DJ399">
        <v>9.1033019999999993</v>
      </c>
      <c r="DK399">
        <v>0</v>
      </c>
      <c r="DL399">
        <v>0</v>
      </c>
      <c r="DM399">
        <v>2.6258940000000002</v>
      </c>
      <c r="DN399">
        <v>0</v>
      </c>
      <c r="DO399">
        <v>0</v>
      </c>
      <c r="DP399">
        <v>0</v>
      </c>
      <c r="DQ399">
        <v>0</v>
      </c>
      <c r="DR399">
        <v>0</v>
      </c>
      <c r="DS399">
        <v>0</v>
      </c>
      <c r="DT399">
        <v>0</v>
      </c>
      <c r="DU399">
        <v>0</v>
      </c>
      <c r="DV399">
        <v>0</v>
      </c>
      <c r="DW399">
        <v>0</v>
      </c>
      <c r="DX399">
        <v>0</v>
      </c>
      <c r="DY399">
        <v>0</v>
      </c>
      <c r="DZ399">
        <v>0</v>
      </c>
    </row>
    <row r="400">
      <c r="A400" t="s">
        <v>600</v>
      </c>
      <c r="B400">
        <v>2017</v>
      </c>
      <c r="C400" t="s">
        <v>609</v>
      </c>
      <c r="D400">
        <v>158</v>
      </c>
      <c r="E400" t="s">
        <v>62</v>
      </c>
      <c r="F400" t="s">
        <v>448</v>
      </c>
      <c r="G400" t="s">
        <v>198</v>
      </c>
      <c r="H400">
        <v>1.283345251614717</v>
      </c>
      <c r="I400">
        <v>0.60603463152714154</v>
      </c>
      <c r="J400">
        <v>1.4093827892171711</v>
      </c>
      <c r="K400">
        <v>3.7978975071264078</v>
      </c>
      <c r="L400">
        <v>7.5484277755396691</v>
      </c>
      <c r="M400">
        <v>3.0237396576663369</v>
      </c>
      <c r="N400">
        <v>4.7876990750900106</v>
      </c>
      <c r="O400">
        <v>9.1801543975811768</v>
      </c>
      <c r="P400">
        <v>7.6823325069653157</v>
      </c>
      <c r="Q400">
        <v>6.5883853337302654</v>
      </c>
      <c r="R400">
        <v>1.496055891151195</v>
      </c>
      <c r="S400">
        <v>0.4234579918792436</v>
      </c>
      <c r="T400">
        <v>0.41429371029272799</v>
      </c>
      <c r="U400">
        <v>1.4887368034887849</v>
      </c>
      <c r="V400">
        <v>3.7322067211695789</v>
      </c>
      <c r="W400" t="s">
        <v>147</v>
      </c>
      <c r="X400" t="s">
        <v>148</v>
      </c>
      <c r="Y400" t="s">
        <v>149</v>
      </c>
      <c r="Z400" t="s">
        <v>430</v>
      </c>
      <c r="AA400" t="s">
        <v>150</v>
      </c>
      <c r="AB400" t="s">
        <v>151</v>
      </c>
      <c r="AC400" t="s">
        <v>432</v>
      </c>
      <c r="AD400" t="s">
        <v>488</v>
      </c>
      <c r="AE400" t="s">
        <v>433</v>
      </c>
      <c r="AF400" t="s">
        <v>152</v>
      </c>
      <c r="AG400" t="s">
        <v>153</v>
      </c>
      <c r="AH400" t="s">
        <v>435</v>
      </c>
      <c r="AI400" t="s">
        <v>489</v>
      </c>
      <c r="AJ400" t="s">
        <v>154</v>
      </c>
      <c r="AK400" t="s">
        <v>155</v>
      </c>
      <c r="AL400" t="s">
        <v>156</v>
      </c>
      <c r="AM400" t="s">
        <v>157</v>
      </c>
      <c r="AN400" t="s">
        <v>436</v>
      </c>
      <c r="AO400" t="s">
        <v>158</v>
      </c>
      <c r="AP400" t="s">
        <v>159</v>
      </c>
      <c r="AQ400" t="s">
        <v>160</v>
      </c>
      <c r="AR400" t="s">
        <v>437</v>
      </c>
      <c r="AS400" t="s">
        <v>161</v>
      </c>
      <c r="AT400" t="s">
        <v>162</v>
      </c>
      <c r="AU400" t="s">
        <v>163</v>
      </c>
      <c r="AV400" t="s">
        <v>164</v>
      </c>
      <c r="AW400" t="s">
        <v>438</v>
      </c>
      <c r="AX400" t="s">
        <v>165</v>
      </c>
      <c r="AY400" t="s">
        <v>573</v>
      </c>
      <c r="AZ400" t="s">
        <v>166</v>
      </c>
      <c r="BA400" t="s">
        <v>167</v>
      </c>
      <c r="BB400">
        <v>3.7271670908267569</v>
      </c>
      <c r="BC400">
        <v>10.470159285693009</v>
      </c>
      <c r="BD400">
        <v>0.45746789864562992</v>
      </c>
      <c r="BE400">
        <v>2.544286136185931</v>
      </c>
      <c r="BF400">
        <v>0.28065422487811792</v>
      </c>
      <c r="BG400">
        <v>0.72912135854197846</v>
      </c>
      <c r="BH400">
        <v>0.42867465987779702</v>
      </c>
      <c r="BI400">
        <v>8.8372987016101128</v>
      </c>
      <c r="BJ400">
        <v>0.26767655941113122</v>
      </c>
      <c r="BK400">
        <v>1.149375527103389</v>
      </c>
      <c r="BL400">
        <v>2.3020762072806891</v>
      </c>
      <c r="BM400">
        <v>1.1959029472213729</v>
      </c>
      <c r="BN400">
        <v>8.2037995966957826</v>
      </c>
      <c r="BO400">
        <v>0</v>
      </c>
      <c r="BP400">
        <v>3.336745131844951</v>
      </c>
      <c r="BQ400">
        <v>0.15977311290158441</v>
      </c>
      <c r="BR400">
        <v>2.0179499066780702</v>
      </c>
      <c r="BS400">
        <v>2.345096690442201</v>
      </c>
      <c r="BT400">
        <v>5.0386108374619587</v>
      </c>
      <c r="BU400">
        <v>0.49797998588357739</v>
      </c>
      <c r="BV400">
        <v>6.1136398290101743</v>
      </c>
      <c r="BW400">
        <v>3.9135768025675119</v>
      </c>
      <c r="BX400">
        <v>1.949638432229023</v>
      </c>
      <c r="BY400">
        <v>1.3640374432837019</v>
      </c>
      <c r="BZ400">
        <v>4.8939750023053792</v>
      </c>
      <c r="CA400">
        <v>0.73054975104042885</v>
      </c>
      <c r="CB400">
        <v>1.3848055096758241</v>
      </c>
      <c r="CC400">
        <v>0.89865017472787467</v>
      </c>
      <c r="CD400">
        <v>0</v>
      </c>
      <c r="CE400">
        <v>2.5886271039262199</v>
      </c>
      <c r="CF400">
        <v>0.77614042656552806</v>
      </c>
      <c r="CG400">
        <v>116.21313499999999</v>
      </c>
      <c r="CH400">
        <v>54.877707000000001</v>
      </c>
      <c r="CI400">
        <v>127.614287</v>
      </c>
      <c r="CJ400">
        <v>343.91627099999988</v>
      </c>
      <c r="CK400">
        <v>683.45477400000016</v>
      </c>
      <c r="CL400">
        <v>81.744195000000005</v>
      </c>
      <c r="CM400">
        <v>129.77935099999999</v>
      </c>
      <c r="CN400">
        <v>248.7797910000001</v>
      </c>
      <c r="CO400">
        <v>208.38814300000001</v>
      </c>
      <c r="CP400">
        <v>177.945549</v>
      </c>
      <c r="CQ400">
        <v>94.961872999999997</v>
      </c>
      <c r="CR400">
        <v>26.867322999999999</v>
      </c>
      <c r="CS400">
        <v>26.307102</v>
      </c>
      <c r="CT400">
        <v>94.571471000000017</v>
      </c>
      <c r="CU400">
        <v>236.73137600000001</v>
      </c>
      <c r="CV400">
        <v>53.678702000000001</v>
      </c>
      <c r="CW400">
        <v>406.36543499999999</v>
      </c>
      <c r="CX400">
        <v>9.1142959999999995</v>
      </c>
      <c r="CY400">
        <v>49.578447999999987</v>
      </c>
      <c r="CZ400">
        <v>2.2762440000000002</v>
      </c>
      <c r="DA400">
        <v>16.365276000000001</v>
      </c>
      <c r="DB400">
        <v>1.2109589999999999</v>
      </c>
      <c r="DC400">
        <v>14.801133999999999</v>
      </c>
      <c r="DD400">
        <v>1.1912720000000001</v>
      </c>
      <c r="DE400">
        <v>21.018094000000001</v>
      </c>
      <c r="DF400">
        <v>30.575838999999998</v>
      </c>
      <c r="DG400">
        <v>2.6775959999999999</v>
      </c>
      <c r="DH400">
        <v>9.3021530000000006</v>
      </c>
      <c r="DI400">
        <v>0</v>
      </c>
      <c r="DJ400">
        <v>42.279051000000003</v>
      </c>
      <c r="DK400">
        <v>3.2650000000000001</v>
      </c>
      <c r="DL400">
        <v>28.377082999999999</v>
      </c>
      <c r="DM400">
        <v>11.617438</v>
      </c>
      <c r="DN400">
        <v>126.67475399999999</v>
      </c>
      <c r="DO400">
        <v>6.6816010000000006</v>
      </c>
      <c r="DP400">
        <v>234.17494099999999</v>
      </c>
      <c r="DQ400">
        <v>30.217323</v>
      </c>
      <c r="DR400">
        <v>22.320443000000001</v>
      </c>
      <c r="DS400">
        <v>24.428488000000002</v>
      </c>
      <c r="DT400">
        <v>51.346905999999997</v>
      </c>
      <c r="DU400">
        <v>10.269462000000001</v>
      </c>
      <c r="DV400">
        <v>22.145104</v>
      </c>
      <c r="DW400">
        <v>12.26918</v>
      </c>
      <c r="DX400">
        <v>0</v>
      </c>
      <c r="DY400">
        <v>65.60590400000001</v>
      </c>
      <c r="DZ400">
        <v>16.248048000000001</v>
      </c>
    </row>
    <row r="401">
      <c r="A401" t="s">
        <v>600</v>
      </c>
      <c r="B401">
        <v>2017</v>
      </c>
      <c r="C401" t="s">
        <v>609</v>
      </c>
      <c r="D401">
        <v>159</v>
      </c>
      <c r="E401" t="s">
        <v>62</v>
      </c>
      <c r="F401" t="s">
        <v>574</v>
      </c>
      <c r="G401" t="s">
        <v>198</v>
      </c>
      <c r="H401">
        <v>1.9892519365365311</v>
      </c>
      <c r="I401">
        <v>4.2443916696364399</v>
      </c>
      <c r="J401">
        <v>8.936256163883078</v>
      </c>
      <c r="K401">
        <v>18.277502705913729</v>
      </c>
      <c r="L401">
        <v>14.559640454447811</v>
      </c>
      <c r="M401">
        <v>14.45742120083303</v>
      </c>
      <c r="N401">
        <v>20.665226983574311</v>
      </c>
      <c r="O401">
        <v>18.94889427259217</v>
      </c>
      <c r="P401">
        <v>15.19420485325341</v>
      </c>
      <c r="Q401">
        <v>10.435578227576229</v>
      </c>
      <c r="R401">
        <v>0.97513167457938899</v>
      </c>
      <c r="S401">
        <v>3.5293281983541438</v>
      </c>
      <c r="T401">
        <v>4.4667230360626293</v>
      </c>
      <c r="U401">
        <v>8.927669814154843</v>
      </c>
      <c r="V401">
        <v>16.583576479441241</v>
      </c>
      <c r="W401" t="s">
        <v>147</v>
      </c>
      <c r="X401" t="s">
        <v>148</v>
      </c>
      <c r="Y401" t="s">
        <v>149</v>
      </c>
      <c r="Z401" t="s">
        <v>430</v>
      </c>
      <c r="AA401" t="s">
        <v>150</v>
      </c>
      <c r="AB401" t="s">
        <v>151</v>
      </c>
      <c r="AC401" t="s">
        <v>432</v>
      </c>
      <c r="AD401" t="s">
        <v>488</v>
      </c>
      <c r="AE401" t="s">
        <v>433</v>
      </c>
      <c r="AF401" t="s">
        <v>152</v>
      </c>
      <c r="AG401" t="s">
        <v>153</v>
      </c>
      <c r="AH401" t="s">
        <v>435</v>
      </c>
      <c r="AI401" t="s">
        <v>489</v>
      </c>
      <c r="AJ401" t="s">
        <v>154</v>
      </c>
      <c r="AK401" t="s">
        <v>155</v>
      </c>
      <c r="AL401" t="s">
        <v>156</v>
      </c>
      <c r="AM401" t="s">
        <v>157</v>
      </c>
      <c r="AN401" t="s">
        <v>436</v>
      </c>
      <c r="AO401" t="s">
        <v>158</v>
      </c>
      <c r="AP401" t="s">
        <v>159</v>
      </c>
      <c r="AQ401" t="s">
        <v>160</v>
      </c>
      <c r="AR401" t="s">
        <v>437</v>
      </c>
      <c r="AS401" t="s">
        <v>161</v>
      </c>
      <c r="AT401" t="s">
        <v>162</v>
      </c>
      <c r="AU401" t="s">
        <v>163</v>
      </c>
      <c r="AV401" t="s">
        <v>164</v>
      </c>
      <c r="AW401" t="s">
        <v>438</v>
      </c>
      <c r="AX401" t="s">
        <v>165</v>
      </c>
      <c r="AY401" t="s">
        <v>573</v>
      </c>
      <c r="AZ401" t="s">
        <v>166</v>
      </c>
      <c r="BA401" t="s">
        <v>167</v>
      </c>
      <c r="BB401">
        <v>21.25785501839443</v>
      </c>
      <c r="BC401">
        <v>22.199469377486821</v>
      </c>
      <c r="BD401">
        <v>3.8771327146306529</v>
      </c>
      <c r="BE401">
        <v>4.8258394605549606</v>
      </c>
      <c r="BF401">
        <v>15.74989869141794</v>
      </c>
      <c r="BG401">
        <v>5.918042280053001</v>
      </c>
      <c r="BH401">
        <v>23.623859254922781</v>
      </c>
      <c r="BI401">
        <v>37.864026269795389</v>
      </c>
      <c r="BJ401">
        <v>3.4308063670742261</v>
      </c>
      <c r="BK401">
        <v>2.6823090438524928</v>
      </c>
      <c r="BL401">
        <v>14.897887072242099</v>
      </c>
      <c r="BM401">
        <v>27.98641912075874</v>
      </c>
      <c r="BN401">
        <v>50.502766818636992</v>
      </c>
      <c r="BO401">
        <v>14.4287049371805</v>
      </c>
      <c r="BP401">
        <v>6.8258651085341837</v>
      </c>
      <c r="BQ401">
        <v>5.1262576415797616</v>
      </c>
      <c r="BR401">
        <v>10.528165699666349</v>
      </c>
      <c r="BS401">
        <v>9.2124819891373964</v>
      </c>
      <c r="BT401">
        <v>9.4665916494050002</v>
      </c>
      <c r="BU401">
        <v>5.6726618116114507</v>
      </c>
      <c r="BV401">
        <v>12.02571132911781</v>
      </c>
      <c r="BW401">
        <v>18.991487024679149</v>
      </c>
      <c r="BX401">
        <v>11.40170429956097</v>
      </c>
      <c r="BY401">
        <v>4.9221122539226183</v>
      </c>
      <c r="BZ401">
        <v>14.252846890764831</v>
      </c>
      <c r="CA401">
        <v>1.9074230527513989</v>
      </c>
      <c r="CB401">
        <v>3.9987386066271449</v>
      </c>
      <c r="CC401">
        <v>0.86051505023520758</v>
      </c>
      <c r="CD401">
        <v>16.689258482005311</v>
      </c>
      <c r="CE401">
        <v>2.4050964644289801</v>
      </c>
      <c r="CF401">
        <v>4.5611924193058</v>
      </c>
      <c r="CG401">
        <v>180.13640799999999</v>
      </c>
      <c r="CH401">
        <v>384.33856800000012</v>
      </c>
      <c r="CI401">
        <v>809.14423499999975</v>
      </c>
      <c r="CJ401">
        <v>1655.108007</v>
      </c>
      <c r="CK401">
        <v>1318.2686610000001</v>
      </c>
      <c r="CL401">
        <v>390.84391899999991</v>
      </c>
      <c r="CM401">
        <v>560.16882099999998</v>
      </c>
      <c r="CN401">
        <v>513.51009500000021</v>
      </c>
      <c r="CO401">
        <v>412.15244599999988</v>
      </c>
      <c r="CP401">
        <v>281.85429399999998</v>
      </c>
      <c r="CQ401">
        <v>61.896304000000001</v>
      </c>
      <c r="CR401">
        <v>223.926818</v>
      </c>
      <c r="CS401">
        <v>283.63099799999992</v>
      </c>
      <c r="CT401">
        <v>567.12702000000013</v>
      </c>
      <c r="CU401">
        <v>1051.8851639999989</v>
      </c>
      <c r="CV401">
        <v>306.15586499999978</v>
      </c>
      <c r="CW401">
        <v>861.60074400000019</v>
      </c>
      <c r="CX401">
        <v>77.245496999999986</v>
      </c>
      <c r="CY401">
        <v>94.03723399999997</v>
      </c>
      <c r="CZ401">
        <v>127.739436</v>
      </c>
      <c r="DA401">
        <v>132.83165299999999</v>
      </c>
      <c r="DB401">
        <v>66.734817000000007</v>
      </c>
      <c r="DC401">
        <v>63.416497000000007</v>
      </c>
      <c r="DD401">
        <v>15.268515000000001</v>
      </c>
      <c r="DE401">
        <v>49.050134</v>
      </c>
      <c r="DF401">
        <v>197.87155399999989</v>
      </c>
      <c r="DG401">
        <v>62.660874</v>
      </c>
      <c r="DH401">
        <v>57.264253999999958</v>
      </c>
      <c r="DI401">
        <v>114.125472</v>
      </c>
      <c r="DJ401">
        <v>86.488804999999999</v>
      </c>
      <c r="DK401">
        <v>104.756244</v>
      </c>
      <c r="DL401">
        <v>148.050569</v>
      </c>
      <c r="DM401">
        <v>45.637964000000011</v>
      </c>
      <c r="DN401">
        <v>237.99777499999999</v>
      </c>
      <c r="DO401">
        <v>76.112421999999995</v>
      </c>
      <c r="DP401">
        <v>460.62907199999978</v>
      </c>
      <c r="DQ401">
        <v>146.636166</v>
      </c>
      <c r="DR401">
        <v>130.53245500000011</v>
      </c>
      <c r="DS401">
        <v>88.149896999999982</v>
      </c>
      <c r="DT401">
        <v>149.53889000000001</v>
      </c>
      <c r="DU401">
        <v>26.81297</v>
      </c>
      <c r="DV401">
        <v>63.945790000000009</v>
      </c>
      <c r="DW401">
        <v>11.748525000000001</v>
      </c>
      <c r="DX401">
        <v>187.5153589999999</v>
      </c>
      <c r="DY401">
        <v>60.954522000000011</v>
      </c>
      <c r="DZ401">
        <v>95.485907999999995</v>
      </c>
    </row>
    <row r="402">
      <c r="A402" t="s">
        <v>600</v>
      </c>
      <c r="B402">
        <v>2017</v>
      </c>
      <c r="C402" t="s">
        <v>609</v>
      </c>
      <c r="D402">
        <v>160</v>
      </c>
      <c r="E402" t="s">
        <v>62</v>
      </c>
      <c r="F402" t="s">
        <v>450</v>
      </c>
      <c r="G402" t="s">
        <v>198</v>
      </c>
      <c r="H402">
        <v>39.688205892592578</v>
      </c>
      <c r="I402">
        <v>48.944215802688483</v>
      </c>
      <c r="J402">
        <v>43.6689533372233</v>
      </c>
      <c r="K402">
        <v>21.15599287018777</v>
      </c>
      <c r="L402">
        <v>2.353942695728366</v>
      </c>
      <c r="M402">
        <v>28.611365737523521</v>
      </c>
      <c r="N402">
        <v>14.080612270694219</v>
      </c>
      <c r="O402">
        <v>4.5260857529629108</v>
      </c>
      <c r="P402">
        <v>0.62058039806782128</v>
      </c>
      <c r="Q402">
        <v>1.337720484043682</v>
      </c>
      <c r="R402">
        <v>39.589759733371856</v>
      </c>
      <c r="S402">
        <v>46.166538004936022</v>
      </c>
      <c r="T402">
        <v>48.654430011175982</v>
      </c>
      <c r="U402">
        <v>44.948952415968932</v>
      </c>
      <c r="V402">
        <v>21.932700140403728</v>
      </c>
      <c r="W402" t="s">
        <v>147</v>
      </c>
      <c r="X402" t="s">
        <v>148</v>
      </c>
      <c r="Y402" t="s">
        <v>149</v>
      </c>
      <c r="Z402" t="s">
        <v>430</v>
      </c>
      <c r="AA402" t="s">
        <v>150</v>
      </c>
      <c r="AB402" t="s">
        <v>151</v>
      </c>
      <c r="AC402" t="s">
        <v>432</v>
      </c>
      <c r="AD402" t="s">
        <v>488</v>
      </c>
      <c r="AE402" t="s">
        <v>433</v>
      </c>
      <c r="AF402" t="s">
        <v>152</v>
      </c>
      <c r="AG402" t="s">
        <v>153</v>
      </c>
      <c r="AH402" t="s">
        <v>435</v>
      </c>
      <c r="AI402" t="s">
        <v>489</v>
      </c>
      <c r="AJ402" t="s">
        <v>154</v>
      </c>
      <c r="AK402" t="s">
        <v>155</v>
      </c>
      <c r="AL402" t="s">
        <v>156</v>
      </c>
      <c r="AM402" t="s">
        <v>157</v>
      </c>
      <c r="AN402" t="s">
        <v>436</v>
      </c>
      <c r="AO402" t="s">
        <v>158</v>
      </c>
      <c r="AP402" t="s">
        <v>159</v>
      </c>
      <c r="AQ402" t="s">
        <v>160</v>
      </c>
      <c r="AR402" t="s">
        <v>437</v>
      </c>
      <c r="AS402" t="s">
        <v>161</v>
      </c>
      <c r="AT402" t="s">
        <v>162</v>
      </c>
      <c r="AU402" t="s">
        <v>163</v>
      </c>
      <c r="AV402" t="s">
        <v>164</v>
      </c>
      <c r="AW402" t="s">
        <v>438</v>
      </c>
      <c r="AX402" t="s">
        <v>165</v>
      </c>
      <c r="AY402" t="s">
        <v>573</v>
      </c>
      <c r="AZ402" t="s">
        <v>166</v>
      </c>
      <c r="BA402" t="s">
        <v>167</v>
      </c>
      <c r="BB402">
        <v>8.9325540481893082</v>
      </c>
      <c r="BC402">
        <v>2.796773515004674</v>
      </c>
      <c r="BD402">
        <v>75.137562401176226</v>
      </c>
      <c r="BE402">
        <v>50.50766388992065</v>
      </c>
      <c r="BF402">
        <v>41.467517160841233</v>
      </c>
      <c r="BG402">
        <v>56.981609239942991</v>
      </c>
      <c r="BH402">
        <v>5.0303315113205649</v>
      </c>
      <c r="BI402">
        <v>14.68766763832487</v>
      </c>
      <c r="BJ402">
        <v>33.83683669434361</v>
      </c>
      <c r="BK402">
        <v>43.709768560546628</v>
      </c>
      <c r="BL402">
        <v>17.00894460925441</v>
      </c>
      <c r="BM402">
        <v>4.6574602755718049</v>
      </c>
      <c r="BN402">
        <v>5.9100718901015856</v>
      </c>
      <c r="BO402">
        <v>29.05327432461397</v>
      </c>
      <c r="BP402">
        <v>32.913524306704403</v>
      </c>
      <c r="BQ402">
        <v>14.081577712522019</v>
      </c>
      <c r="BR402">
        <v>22.554693329713771</v>
      </c>
      <c r="BS402">
        <v>1.642131155471106</v>
      </c>
      <c r="BT402">
        <v>41.650233259038643</v>
      </c>
      <c r="BU402">
        <v>64.045544752582742</v>
      </c>
      <c r="BV402">
        <v>6.3436583701682743</v>
      </c>
      <c r="BW402">
        <v>39.506738943511252</v>
      </c>
      <c r="BX402">
        <v>24.587233661048369</v>
      </c>
      <c r="BY402">
        <v>36.824290649117231</v>
      </c>
      <c r="BZ402">
        <v>38.318183950873902</v>
      </c>
      <c r="CA402">
        <v>49.059343448472312</v>
      </c>
      <c r="CB402">
        <v>28.122958400502139</v>
      </c>
      <c r="CC402">
        <v>50.299810173940749</v>
      </c>
      <c r="CD402">
        <v>30.268495375717599</v>
      </c>
      <c r="CE402">
        <v>42.11853582174043</v>
      </c>
      <c r="CF402">
        <v>12.06123608543526</v>
      </c>
      <c r="CG402">
        <v>3593.9594769999972</v>
      </c>
      <c r="CH402">
        <v>4432.0013980000031</v>
      </c>
      <c r="CI402">
        <v>3954.0587459999929</v>
      </c>
      <c r="CJ402">
        <v>1915.767912</v>
      </c>
      <c r="CK402">
        <v>213.13224700000001</v>
      </c>
      <c r="CL402">
        <v>773.48360799999944</v>
      </c>
      <c r="CM402">
        <v>381.68078099999991</v>
      </c>
      <c r="CN402">
        <v>122.655744</v>
      </c>
      <c r="CO402">
        <v>16.833637</v>
      </c>
      <c r="CP402">
        <v>36.130462000000001</v>
      </c>
      <c r="CQ402">
        <v>2512.9527299999959</v>
      </c>
      <c r="CR402">
        <v>2929.1483739999999</v>
      </c>
      <c r="CS402">
        <v>3089.491877999998</v>
      </c>
      <c r="CT402">
        <v>2855.366066000001</v>
      </c>
      <c r="CU402">
        <v>1391.1764999999989</v>
      </c>
      <c r="CV402">
        <v>128.64674299999999</v>
      </c>
      <c r="CW402">
        <v>108.547736</v>
      </c>
      <c r="CX402">
        <v>1496.992437000001</v>
      </c>
      <c r="CY402">
        <v>984.20203300000003</v>
      </c>
      <c r="CZ402">
        <v>336.32198899999997</v>
      </c>
      <c r="DA402">
        <v>1278.963716</v>
      </c>
      <c r="DB402">
        <v>14.210136</v>
      </c>
      <c r="DC402">
        <v>24.59961400000001</v>
      </c>
      <c r="DD402">
        <v>150.58799400000009</v>
      </c>
      <c r="DE402">
        <v>799.30014399999982</v>
      </c>
      <c r="DF402">
        <v>225.91031100000001</v>
      </c>
      <c r="DG402">
        <v>10.427934</v>
      </c>
      <c r="DH402">
        <v>6.701333</v>
      </c>
      <c r="DI402">
        <v>229.80015600000019</v>
      </c>
      <c r="DJ402">
        <v>417.03891599999992</v>
      </c>
      <c r="DK402">
        <v>287.76025200000009</v>
      </c>
      <c r="DL402">
        <v>317.17160200000012</v>
      </c>
      <c r="DM402">
        <v>8.1349979999999995</v>
      </c>
      <c r="DN402">
        <v>1047.1205699999989</v>
      </c>
      <c r="DO402">
        <v>859.32524999999998</v>
      </c>
      <c r="DP402">
        <v>242.985499</v>
      </c>
      <c r="DQ402">
        <v>305.03755300000012</v>
      </c>
      <c r="DR402">
        <v>281.48703799999998</v>
      </c>
      <c r="DS402">
        <v>659.4846399999999</v>
      </c>
      <c r="DT402">
        <v>402.02906400000029</v>
      </c>
      <c r="DU402">
        <v>689.63552800000093</v>
      </c>
      <c r="DV402">
        <v>449.7280189999999</v>
      </c>
      <c r="DW402">
        <v>686.73822400000006</v>
      </c>
      <c r="DX402">
        <v>340.0874750000001</v>
      </c>
      <c r="DY402">
        <v>1067.4479199999989</v>
      </c>
      <c r="DZ402">
        <v>252.494956</v>
      </c>
    </row>
    <row r="403">
      <c r="A403" t="s">
        <v>600</v>
      </c>
      <c r="B403">
        <v>2017</v>
      </c>
      <c r="C403" t="s">
        <v>609</v>
      </c>
      <c r="D403">
        <v>161</v>
      </c>
      <c r="E403" t="s">
        <v>62</v>
      </c>
      <c r="F403" t="s">
        <v>575</v>
      </c>
      <c r="G403" t="s">
        <v>198</v>
      </c>
      <c r="H403">
        <v>30.99553929429387</v>
      </c>
      <c r="I403">
        <v>31.208643026569291</v>
      </c>
      <c r="J403">
        <v>29.55371853313531</v>
      </c>
      <c r="K403">
        <v>18.736075786031599</v>
      </c>
      <c r="L403">
        <v>2.0902803574486479</v>
      </c>
      <c r="M403">
        <v>29.306655302210899</v>
      </c>
      <c r="N403">
        <v>13.220211629701121</v>
      </c>
      <c r="O403">
        <v>2.5063177628036</v>
      </c>
      <c r="P403">
        <v>1.479376312216544</v>
      </c>
      <c r="Q403">
        <v>0.74466529705488371</v>
      </c>
      <c r="R403">
        <v>29.654569639630239</v>
      </c>
      <c r="S403">
        <v>31.017489791307419</v>
      </c>
      <c r="T403">
        <v>33.451706872688582</v>
      </c>
      <c r="U403">
        <v>28.887183033606259</v>
      </c>
      <c r="V403">
        <v>17.442867567970922</v>
      </c>
      <c r="W403" t="s">
        <v>147</v>
      </c>
      <c r="X403" t="s">
        <v>148</v>
      </c>
      <c r="Y403" t="s">
        <v>149</v>
      </c>
      <c r="Z403" t="s">
        <v>430</v>
      </c>
      <c r="AA403" t="s">
        <v>150</v>
      </c>
      <c r="AB403" t="s">
        <v>151</v>
      </c>
      <c r="AC403" t="s">
        <v>432</v>
      </c>
      <c r="AD403" t="s">
        <v>488</v>
      </c>
      <c r="AE403" t="s">
        <v>433</v>
      </c>
      <c r="AF403" t="s">
        <v>152</v>
      </c>
      <c r="AG403" t="s">
        <v>153</v>
      </c>
      <c r="AH403" t="s">
        <v>435</v>
      </c>
      <c r="AI403" t="s">
        <v>489</v>
      </c>
      <c r="AJ403" t="s">
        <v>154</v>
      </c>
      <c r="AK403" t="s">
        <v>155</v>
      </c>
      <c r="AL403" t="s">
        <v>156</v>
      </c>
      <c r="AM403" t="s">
        <v>157</v>
      </c>
      <c r="AN403" t="s">
        <v>436</v>
      </c>
      <c r="AO403" t="s">
        <v>158</v>
      </c>
      <c r="AP403" t="s">
        <v>159</v>
      </c>
      <c r="AQ403" t="s">
        <v>160</v>
      </c>
      <c r="AR403" t="s">
        <v>437</v>
      </c>
      <c r="AS403" t="s">
        <v>161</v>
      </c>
      <c r="AT403" t="s">
        <v>162</v>
      </c>
      <c r="AU403" t="s">
        <v>163</v>
      </c>
      <c r="AV403" t="s">
        <v>164</v>
      </c>
      <c r="AW403" t="s">
        <v>438</v>
      </c>
      <c r="AX403" t="s">
        <v>165</v>
      </c>
      <c r="AY403" t="s">
        <v>573</v>
      </c>
      <c r="AZ403" t="s">
        <v>166</v>
      </c>
      <c r="BA403" t="s">
        <v>167</v>
      </c>
      <c r="BB403">
        <v>10.773867023426099</v>
      </c>
      <c r="BC403">
        <v>0.97705775969208508</v>
      </c>
      <c r="BD403">
        <v>4.637570397569803</v>
      </c>
      <c r="BE403">
        <v>17.47982787241293</v>
      </c>
      <c r="BF403">
        <v>11.99763817056955</v>
      </c>
      <c r="BG403">
        <v>22.836170976794119</v>
      </c>
      <c r="BH403">
        <v>8.3530312055699572</v>
      </c>
      <c r="BI403">
        <v>6.2599403783585856</v>
      </c>
      <c r="BJ403">
        <v>31.648871490624561</v>
      </c>
      <c r="BK403">
        <v>42.103739451069863</v>
      </c>
      <c r="BL403">
        <v>14.419417859669791</v>
      </c>
      <c r="BM403">
        <v>1.4523199111443139</v>
      </c>
      <c r="BN403">
        <v>6.6167044497957699</v>
      </c>
      <c r="BO403">
        <v>28.125446628204749</v>
      </c>
      <c r="BP403">
        <v>35.592863251940287</v>
      </c>
      <c r="BQ403">
        <v>15.10302278466475</v>
      </c>
      <c r="BR403">
        <v>31.280864544925912</v>
      </c>
      <c r="BS403">
        <v>3.191306158668771</v>
      </c>
      <c r="BT403">
        <v>19.480844110266329</v>
      </c>
      <c r="BU403">
        <v>11.424969777193271</v>
      </c>
      <c r="BV403">
        <v>40.095405794353681</v>
      </c>
      <c r="BW403">
        <v>33.163752775651083</v>
      </c>
      <c r="BX403">
        <v>16.87091190029567</v>
      </c>
      <c r="BY403">
        <v>41.298678841100539</v>
      </c>
      <c r="BZ403">
        <v>30.743391245673848</v>
      </c>
      <c r="CA403">
        <v>19.5574415884169</v>
      </c>
      <c r="CB403">
        <v>45.924659934088837</v>
      </c>
      <c r="CC403">
        <v>27.115560011778101</v>
      </c>
      <c r="CD403">
        <v>35.194914385803152</v>
      </c>
      <c r="CE403">
        <v>17.14907635729395</v>
      </c>
      <c r="CF403">
        <v>22.64040893785829</v>
      </c>
      <c r="CG403">
        <v>2806.7963690000001</v>
      </c>
      <c r="CH403">
        <v>2826.0080839999991</v>
      </c>
      <c r="CI403">
        <v>2675.9775610000038</v>
      </c>
      <c r="CJ403">
        <v>1696.63381</v>
      </c>
      <c r="CK403">
        <v>189.259556</v>
      </c>
      <c r="CL403">
        <v>792.28016200000047</v>
      </c>
      <c r="CM403">
        <v>358.358046</v>
      </c>
      <c r="CN403">
        <v>67.920558</v>
      </c>
      <c r="CO403">
        <v>40.129021000000002</v>
      </c>
      <c r="CP403">
        <v>20.112648</v>
      </c>
      <c r="CQ403">
        <v>1882.318362999999</v>
      </c>
      <c r="CR403">
        <v>1967.9801370000009</v>
      </c>
      <c r="CS403">
        <v>2124.139090000001</v>
      </c>
      <c r="CT403">
        <v>1835.0479320000011</v>
      </c>
      <c r="CU403">
        <v>1106.3894229999989</v>
      </c>
      <c r="CV403">
        <v>155.16535300000001</v>
      </c>
      <c r="CW403">
        <v>37.921342999999993</v>
      </c>
      <c r="CX403">
        <v>92.395967999999996</v>
      </c>
      <c r="CY403">
        <v>340.61528099999992</v>
      </c>
      <c r="CZ403">
        <v>97.306754999999995</v>
      </c>
      <c r="DA403">
        <v>512.5624650000002</v>
      </c>
      <c r="DB403">
        <v>23.596399000000002</v>
      </c>
      <c r="DC403">
        <v>10.484450000000001</v>
      </c>
      <c r="DD403">
        <v>140.85063900000009</v>
      </c>
      <c r="DE403">
        <v>769.93143899999973</v>
      </c>
      <c r="DF403">
        <v>191.51659599999999</v>
      </c>
      <c r="DG403">
        <v>3.2517070000000001</v>
      </c>
      <c r="DH403">
        <v>7.5025719999999998</v>
      </c>
      <c r="DI403">
        <v>222.461398</v>
      </c>
      <c r="DJ403">
        <v>450.98813999999999</v>
      </c>
      <c r="DK403">
        <v>308.63371499999988</v>
      </c>
      <c r="DL403">
        <v>439.88192500000002</v>
      </c>
      <c r="DM403">
        <v>15.809498</v>
      </c>
      <c r="DN403">
        <v>489.76418600000022</v>
      </c>
      <c r="DO403">
        <v>153.29348900000011</v>
      </c>
      <c r="DP403">
        <v>1535.8018380000001</v>
      </c>
      <c r="DQ403">
        <v>256.06239000000011</v>
      </c>
      <c r="DR403">
        <v>193.14669900000001</v>
      </c>
      <c r="DS403">
        <v>739.616266</v>
      </c>
      <c r="DT403">
        <v>322.55539100000021</v>
      </c>
      <c r="DU403">
        <v>274.92227999999989</v>
      </c>
      <c r="DV403">
        <v>734.40375799999993</v>
      </c>
      <c r="DW403">
        <v>370.20600000000007</v>
      </c>
      <c r="DX403">
        <v>395.43919900000009</v>
      </c>
      <c r="DY403">
        <v>434.62445999999989</v>
      </c>
      <c r="DZ403">
        <v>473.96378099999998</v>
      </c>
    </row>
    <row r="404">
      <c r="A404" t="s">
        <v>600</v>
      </c>
      <c r="B404">
        <v>2017</v>
      </c>
      <c r="C404" t="s">
        <v>609</v>
      </c>
      <c r="D404">
        <v>162</v>
      </c>
      <c r="E404" t="s">
        <v>62</v>
      </c>
      <c r="F404" t="s">
        <v>349</v>
      </c>
      <c r="G404" t="s">
        <v>198</v>
      </c>
      <c r="H404">
        <v>21.14151543472131</v>
      </c>
      <c r="I404">
        <v>8.4650338949084123</v>
      </c>
      <c r="J404">
        <v>4.1699143753320316</v>
      </c>
      <c r="K404">
        <v>0.85623924741324553</v>
      </c>
      <c r="L404">
        <v>0.037482572078205698</v>
      </c>
      <c r="M404">
        <v>2.1452743981967011</v>
      </c>
      <c r="N404">
        <v>0.66840066326941072</v>
      </c>
      <c r="O404">
        <v>0</v>
      </c>
      <c r="P404">
        <v>0.12511309223974751</v>
      </c>
      <c r="Q404">
        <v>0</v>
      </c>
      <c r="R404">
        <v>23.951179104781279</v>
      </c>
      <c r="S404">
        <v>12.890934844460091</v>
      </c>
      <c r="T404">
        <v>7.0588809023543604</v>
      </c>
      <c r="U404">
        <v>3.6071963785506158</v>
      </c>
      <c r="V404">
        <v>0.70025597309175391</v>
      </c>
      <c r="W404" t="s">
        <v>147</v>
      </c>
      <c r="X404" t="s">
        <v>148</v>
      </c>
      <c r="Y404" t="s">
        <v>149</v>
      </c>
      <c r="Z404" t="s">
        <v>430</v>
      </c>
      <c r="AA404" t="s">
        <v>150</v>
      </c>
      <c r="AB404" t="s">
        <v>151</v>
      </c>
      <c r="AC404" t="s">
        <v>432</v>
      </c>
      <c r="AD404" t="s">
        <v>488</v>
      </c>
      <c r="AE404" t="s">
        <v>433</v>
      </c>
      <c r="AF404" t="s">
        <v>152</v>
      </c>
      <c r="AG404" t="s">
        <v>153</v>
      </c>
      <c r="AH404" t="s">
        <v>435</v>
      </c>
      <c r="AI404" t="s">
        <v>489</v>
      </c>
      <c r="AJ404" t="s">
        <v>154</v>
      </c>
      <c r="AK404" t="s">
        <v>155</v>
      </c>
      <c r="AL404" t="s">
        <v>156</v>
      </c>
      <c r="AM404" t="s">
        <v>157</v>
      </c>
      <c r="AN404" t="s">
        <v>436</v>
      </c>
      <c r="AO404" t="s">
        <v>158</v>
      </c>
      <c r="AP404" t="s">
        <v>159</v>
      </c>
      <c r="AQ404" t="s">
        <v>160</v>
      </c>
      <c r="AR404" t="s">
        <v>437</v>
      </c>
      <c r="AS404" t="s">
        <v>161</v>
      </c>
      <c r="AT404" t="s">
        <v>162</v>
      </c>
      <c r="AU404" t="s">
        <v>163</v>
      </c>
      <c r="AV404" t="s">
        <v>164</v>
      </c>
      <c r="AW404" t="s">
        <v>438</v>
      </c>
      <c r="AX404" t="s">
        <v>165</v>
      </c>
      <c r="AY404" t="s">
        <v>573</v>
      </c>
      <c r="AZ404" t="s">
        <v>166</v>
      </c>
      <c r="BA404" t="s">
        <v>167</v>
      </c>
      <c r="BB404">
        <v>11.714799290375501</v>
      </c>
      <c r="BC404">
        <v>0.066163302206351193</v>
      </c>
      <c r="BD404">
        <v>4.0019004970439092</v>
      </c>
      <c r="BE404">
        <v>5.2162734162209059</v>
      </c>
      <c r="BF404">
        <v>1.0439029378061631</v>
      </c>
      <c r="BG404">
        <v>2.2344258936169168</v>
      </c>
      <c r="BH404">
        <v>35.549296465488531</v>
      </c>
      <c r="BI404">
        <v>1.2399231018079959</v>
      </c>
      <c r="BJ404">
        <v>6.877586971737899</v>
      </c>
      <c r="BK404">
        <v>3.2272546475748269</v>
      </c>
      <c r="BL404">
        <v>0.63982515548791818</v>
      </c>
      <c r="BM404">
        <v>13.52626003532608</v>
      </c>
      <c r="BN404">
        <v>2.1970272960140971</v>
      </c>
      <c r="BO404">
        <v>2.874366423331161</v>
      </c>
      <c r="BP404">
        <v>8.1935611860475461</v>
      </c>
      <c r="BQ404">
        <v>19.337365202862369</v>
      </c>
      <c r="BR404">
        <v>10.624897374779209</v>
      </c>
      <c r="BS404">
        <v>0</v>
      </c>
      <c r="BT404">
        <v>3.8047797113751272</v>
      </c>
      <c r="BU404">
        <v>5.8383573678885021</v>
      </c>
      <c r="BV404">
        <v>4.8079648384524587</v>
      </c>
      <c r="BW404">
        <v>0</v>
      </c>
      <c r="BX404">
        <v>10.842032475894371</v>
      </c>
      <c r="BY404">
        <v>1.7237156745966311</v>
      </c>
      <c r="BZ404">
        <v>0.4927581432690159</v>
      </c>
      <c r="CA404">
        <v>8.9190903670614645</v>
      </c>
      <c r="CB404">
        <v>15.2031766940267</v>
      </c>
      <c r="CC404">
        <v>13.96433652055487</v>
      </c>
      <c r="CD404">
        <v>1.505014360727202</v>
      </c>
      <c r="CE404">
        <v>22.546431070952352</v>
      </c>
      <c r="CF404">
        <v>7.5422696313477884</v>
      </c>
      <c r="CG404">
        <v>1914.4667299999969</v>
      </c>
      <c r="CH404">
        <v>766.52657400000066</v>
      </c>
      <c r="CI404">
        <v>377.56999299999978</v>
      </c>
      <c r="CJ404">
        <v>77.536218000000005</v>
      </c>
      <c r="CK404">
        <v>3.3937719999999998</v>
      </c>
      <c r="CL404">
        <v>57.995644000000013</v>
      </c>
      <c r="CM404">
        <v>18.118224000000001</v>
      </c>
      <c r="CN404">
        <v>0</v>
      </c>
      <c r="CO404">
        <v>3.3937719999999998</v>
      </c>
      <c r="CP404">
        <v>0</v>
      </c>
      <c r="CQ404">
        <v>1520.2966959999981</v>
      </c>
      <c r="CR404">
        <v>817.89673800000037</v>
      </c>
      <c r="CS404">
        <v>448.22958999999992</v>
      </c>
      <c r="CT404">
        <v>229.1458550000001</v>
      </c>
      <c r="CU404">
        <v>44.416767999999998</v>
      </c>
      <c r="CV404">
        <v>168.71666999999999</v>
      </c>
      <c r="CW404">
        <v>2.5679150000000002</v>
      </c>
      <c r="CX404">
        <v>79.731289999999987</v>
      </c>
      <c r="CY404">
        <v>101.64530499999999</v>
      </c>
      <c r="CZ404">
        <v>8.4665669999999995</v>
      </c>
      <c r="DA404">
        <v>50.152140000000003</v>
      </c>
      <c r="DB404">
        <v>100.4228719999999</v>
      </c>
      <c r="DC404">
        <v>2.0766830000000001</v>
      </c>
      <c r="DD404">
        <v>30.608122000000002</v>
      </c>
      <c r="DE404">
        <v>59.015300000000011</v>
      </c>
      <c r="DF404">
        <v>8.4980639999999994</v>
      </c>
      <c r="DG404">
        <v>30.284949000000001</v>
      </c>
      <c r="DH404">
        <v>2.4911729999999999</v>
      </c>
      <c r="DI404">
        <v>22.735126000000001</v>
      </c>
      <c r="DJ404">
        <v>103.818535</v>
      </c>
      <c r="DK404">
        <v>395.16346800000002</v>
      </c>
      <c r="DL404">
        <v>149.410842</v>
      </c>
      <c r="DM404">
        <v>0</v>
      </c>
      <c r="DN404">
        <v>95.655240999999975</v>
      </c>
      <c r="DO404">
        <v>78.335627000000002</v>
      </c>
      <c r="DP404">
        <v>184.16277600000001</v>
      </c>
      <c r="DQ404">
        <v>0</v>
      </c>
      <c r="DR404">
        <v>124.12505</v>
      </c>
      <c r="DS404">
        <v>30.869949999999999</v>
      </c>
      <c r="DT404">
        <v>5.16995</v>
      </c>
      <c r="DU404">
        <v>125.37716899999999</v>
      </c>
      <c r="DV404">
        <v>243.121454</v>
      </c>
      <c r="DW404">
        <v>190.65367499999999</v>
      </c>
      <c r="DX404">
        <v>16.909877000000002</v>
      </c>
      <c r="DY404">
        <v>571.41447300000004</v>
      </c>
      <c r="DZ404">
        <v>157.893024</v>
      </c>
    </row>
    <row r="405">
      <c r="A405" t="s">
        <v>600</v>
      </c>
      <c r="B405">
        <v>2017</v>
      </c>
      <c r="C405" t="s">
        <v>609</v>
      </c>
      <c r="D405">
        <v>163</v>
      </c>
      <c r="E405" t="s">
        <v>62</v>
      </c>
      <c r="F405" t="s">
        <v>387</v>
      </c>
      <c r="G405" t="s">
        <v>198</v>
      </c>
      <c r="H405">
        <v>2.7181508856109491</v>
      </c>
      <c r="I405">
        <v>2.2371716807178492</v>
      </c>
      <c r="J405">
        <v>1.9787580411833721</v>
      </c>
      <c r="K405">
        <v>0.6611505600421379</v>
      </c>
      <c r="L405">
        <v>0.039465902238132802</v>
      </c>
      <c r="M405">
        <v>1.5668333162318719</v>
      </c>
      <c r="N405">
        <v>0</v>
      </c>
      <c r="O405">
        <v>0.40124135053902821</v>
      </c>
      <c r="P405">
        <v>0</v>
      </c>
      <c r="Q405">
        <v>0.13230223339564609</v>
      </c>
      <c r="R405">
        <v>3.0514715601527049</v>
      </c>
      <c r="S405">
        <v>2.5656496833061371</v>
      </c>
      <c r="T405">
        <v>2.0031173150853139</v>
      </c>
      <c r="U405">
        <v>1.8317407253302309</v>
      </c>
      <c r="V405">
        <v>0.54388872434828939</v>
      </c>
      <c r="W405" t="s">
        <v>147</v>
      </c>
      <c r="X405" t="s">
        <v>148</v>
      </c>
      <c r="Y405" t="s">
        <v>149</v>
      </c>
      <c r="Z405" t="s">
        <v>430</v>
      </c>
      <c r="AA405" t="s">
        <v>150</v>
      </c>
      <c r="AB405" t="s">
        <v>151</v>
      </c>
      <c r="AC405" t="s">
        <v>432</v>
      </c>
      <c r="AD405" t="s">
        <v>488</v>
      </c>
      <c r="AE405" t="s">
        <v>433</v>
      </c>
      <c r="AF405" t="s">
        <v>152</v>
      </c>
      <c r="AG405" t="s">
        <v>153</v>
      </c>
      <c r="AH405" t="s">
        <v>435</v>
      </c>
      <c r="AI405" t="s">
        <v>489</v>
      </c>
      <c r="AJ405" t="s">
        <v>154</v>
      </c>
      <c r="AK405" t="s">
        <v>155</v>
      </c>
      <c r="AL405" t="s">
        <v>156</v>
      </c>
      <c r="AM405" t="s">
        <v>157</v>
      </c>
      <c r="AN405" t="s">
        <v>436</v>
      </c>
      <c r="AO405" t="s">
        <v>158</v>
      </c>
      <c r="AP405" t="s">
        <v>159</v>
      </c>
      <c r="AQ405" t="s">
        <v>160</v>
      </c>
      <c r="AR405" t="s">
        <v>437</v>
      </c>
      <c r="AS405" t="s">
        <v>161</v>
      </c>
      <c r="AT405" t="s">
        <v>162</v>
      </c>
      <c r="AU405" t="s">
        <v>163</v>
      </c>
      <c r="AV405" t="s">
        <v>164</v>
      </c>
      <c r="AW405" t="s">
        <v>438</v>
      </c>
      <c r="AX405" t="s">
        <v>165</v>
      </c>
      <c r="AY405" t="s">
        <v>573</v>
      </c>
      <c r="AZ405" t="s">
        <v>166</v>
      </c>
      <c r="BA405" t="s">
        <v>167</v>
      </c>
      <c r="BB405">
        <v>0</v>
      </c>
      <c r="BC405">
        <v>0</v>
      </c>
      <c r="BD405">
        <v>0</v>
      </c>
      <c r="BE405">
        <v>0</v>
      </c>
      <c r="BF405">
        <v>0</v>
      </c>
      <c r="BG405">
        <v>0</v>
      </c>
      <c r="BH405">
        <v>0</v>
      </c>
      <c r="BI405">
        <v>0</v>
      </c>
      <c r="BJ405">
        <v>0.17052002043925851</v>
      </c>
      <c r="BK405">
        <v>0</v>
      </c>
      <c r="BL405">
        <v>0</v>
      </c>
      <c r="BM405">
        <v>0</v>
      </c>
      <c r="BN405">
        <v>0</v>
      </c>
      <c r="BO405">
        <v>0</v>
      </c>
      <c r="BP405">
        <v>1.1959085639619409</v>
      </c>
      <c r="BQ405">
        <v>16.097777868401259</v>
      </c>
      <c r="BR405">
        <v>0</v>
      </c>
      <c r="BS405">
        <v>0</v>
      </c>
      <c r="BT405">
        <v>0</v>
      </c>
      <c r="BU405">
        <v>0</v>
      </c>
      <c r="BV405">
        <v>0.3339504705438906</v>
      </c>
      <c r="BW405">
        <v>0</v>
      </c>
      <c r="BX405">
        <v>0</v>
      </c>
      <c r="BY405">
        <v>0</v>
      </c>
      <c r="BZ405">
        <v>0</v>
      </c>
      <c r="CA405">
        <v>0</v>
      </c>
      <c r="CB405">
        <v>0</v>
      </c>
      <c r="CC405">
        <v>0</v>
      </c>
      <c r="CD405">
        <v>0</v>
      </c>
      <c r="CE405">
        <v>2.5669785407387811</v>
      </c>
      <c r="CF405">
        <v>12.831135163378811</v>
      </c>
      <c r="CG405">
        <v>246.14174199999999</v>
      </c>
      <c r="CH405">
        <v>202.58058799999989</v>
      </c>
      <c r="CI405">
        <v>179.16906499999999</v>
      </c>
      <c r="CJ405">
        <v>59.870081999999996</v>
      </c>
      <c r="CK405">
        <v>3.5733480000000002</v>
      </c>
      <c r="CL405">
        <v>42.357987999999999</v>
      </c>
      <c r="CM405">
        <v>0</v>
      </c>
      <c r="CN405">
        <v>10.873536</v>
      </c>
      <c r="CO405">
        <v>0</v>
      </c>
      <c r="CP405">
        <v>3.5733480000000002</v>
      </c>
      <c r="CQ405">
        <v>193.691597</v>
      </c>
      <c r="CR405">
        <v>162.78388899999999</v>
      </c>
      <c r="CS405">
        <v>127.195297</v>
      </c>
      <c r="CT405">
        <v>116.36067199999999</v>
      </c>
      <c r="CU405">
        <v>34.498497999999998</v>
      </c>
      <c r="CV405">
        <v>0</v>
      </c>
      <c r="CW405">
        <v>0</v>
      </c>
      <c r="CX405">
        <v>0</v>
      </c>
      <c r="CY405">
        <v>0</v>
      </c>
      <c r="CZ405">
        <v>0</v>
      </c>
      <c r="DA405">
        <v>0</v>
      </c>
      <c r="DB405">
        <v>0</v>
      </c>
      <c r="DC405">
        <v>0</v>
      </c>
      <c r="DD405">
        <v>0.75888500000000003</v>
      </c>
      <c r="DE405">
        <v>0</v>
      </c>
      <c r="DF405">
        <v>0</v>
      </c>
      <c r="DG405">
        <v>0</v>
      </c>
      <c r="DH405">
        <v>0</v>
      </c>
      <c r="DI405">
        <v>0</v>
      </c>
      <c r="DJ405">
        <v>15.153053999999999</v>
      </c>
      <c r="DK405">
        <v>328.96176199999991</v>
      </c>
      <c r="DL405">
        <v>0</v>
      </c>
      <c r="DM405">
        <v>0</v>
      </c>
      <c r="DN405">
        <v>0</v>
      </c>
      <c r="DO405">
        <v>0</v>
      </c>
      <c r="DP405">
        <v>12.791534</v>
      </c>
      <c r="DQ405">
        <v>0</v>
      </c>
      <c r="DR405">
        <v>0</v>
      </c>
      <c r="DS405">
        <v>0</v>
      </c>
      <c r="DT405">
        <v>0</v>
      </c>
      <c r="DU405">
        <v>0</v>
      </c>
      <c r="DV405">
        <v>0</v>
      </c>
      <c r="DW405">
        <v>0</v>
      </c>
      <c r="DX405">
        <v>0</v>
      </c>
      <c r="DY405">
        <v>65.057245000000009</v>
      </c>
      <c r="DZ405">
        <v>268.612345</v>
      </c>
    </row>
    <row r="406">
      <c r="A406" t="s">
        <v>600</v>
      </c>
      <c r="B406">
        <v>2017</v>
      </c>
      <c r="C406" t="s">
        <v>609</v>
      </c>
      <c r="D406">
        <v>164</v>
      </c>
      <c r="E406" t="s">
        <v>62</v>
      </c>
      <c r="F406" t="s">
        <v>453</v>
      </c>
      <c r="G406" t="s">
        <v>198</v>
      </c>
      <c r="H406">
        <v>0</v>
      </c>
      <c r="I406">
        <v>0.066932375638071306</v>
      </c>
      <c r="J406">
        <v>0.085730324506042802</v>
      </c>
      <c r="K406">
        <v>0.1444263585688341</v>
      </c>
      <c r="L406">
        <v>0</v>
      </c>
      <c r="M406">
        <v>0</v>
      </c>
      <c r="N406">
        <v>0.1243597219617031</v>
      </c>
      <c r="O406">
        <v>0</v>
      </c>
      <c r="P406">
        <v>0</v>
      </c>
      <c r="Q406">
        <v>0</v>
      </c>
      <c r="R406">
        <v>0</v>
      </c>
      <c r="S406">
        <v>0.095525801691042106</v>
      </c>
      <c r="T406">
        <v>0.058895716364073203</v>
      </c>
      <c r="U406">
        <v>0.063325930474235001</v>
      </c>
      <c r="V406">
        <v>0.15304342368948959</v>
      </c>
      <c r="W406" t="s">
        <v>147</v>
      </c>
      <c r="X406" t="s">
        <v>148</v>
      </c>
      <c r="Y406" t="s">
        <v>149</v>
      </c>
      <c r="Z406" t="s">
        <v>430</v>
      </c>
      <c r="AA406" t="s">
        <v>150</v>
      </c>
      <c r="AB406" t="s">
        <v>151</v>
      </c>
      <c r="AC406" t="s">
        <v>432</v>
      </c>
      <c r="AD406" t="s">
        <v>488</v>
      </c>
      <c r="AE406" t="s">
        <v>433</v>
      </c>
      <c r="AF406" t="s">
        <v>152</v>
      </c>
      <c r="AG406" t="s">
        <v>153</v>
      </c>
      <c r="AH406" t="s">
        <v>435</v>
      </c>
      <c r="AI406" t="s">
        <v>489</v>
      </c>
      <c r="AJ406" t="s">
        <v>154</v>
      </c>
      <c r="AK406" t="s">
        <v>155</v>
      </c>
      <c r="AL406" t="s">
        <v>156</v>
      </c>
      <c r="AM406" t="s">
        <v>157</v>
      </c>
      <c r="AN406" t="s">
        <v>436</v>
      </c>
      <c r="AO406" t="s">
        <v>158</v>
      </c>
      <c r="AP406" t="s">
        <v>159</v>
      </c>
      <c r="AQ406" t="s">
        <v>160</v>
      </c>
      <c r="AR406" t="s">
        <v>437</v>
      </c>
      <c r="AS406" t="s">
        <v>161</v>
      </c>
      <c r="AT406" t="s">
        <v>162</v>
      </c>
      <c r="AU406" t="s">
        <v>163</v>
      </c>
      <c r="AV406" t="s">
        <v>164</v>
      </c>
      <c r="AW406" t="s">
        <v>438</v>
      </c>
      <c r="AX406" t="s">
        <v>165</v>
      </c>
      <c r="AY406" t="s">
        <v>573</v>
      </c>
      <c r="AZ406" t="s">
        <v>166</v>
      </c>
      <c r="BA406" t="s">
        <v>167</v>
      </c>
      <c r="BB406">
        <v>0</v>
      </c>
      <c r="BC406">
        <v>0</v>
      </c>
      <c r="BD406">
        <v>0</v>
      </c>
      <c r="BE406">
        <v>0</v>
      </c>
      <c r="BF406">
        <v>0</v>
      </c>
      <c r="BG406">
        <v>0.0879666853126118</v>
      </c>
      <c r="BH406">
        <v>0</v>
      </c>
      <c r="BI406">
        <v>0</v>
      </c>
      <c r="BJ406">
        <v>0</v>
      </c>
      <c r="BK406">
        <v>0</v>
      </c>
      <c r="BL406">
        <v>0.28157214590213919</v>
      </c>
      <c r="BM406">
        <v>0</v>
      </c>
      <c r="BN406">
        <v>0</v>
      </c>
      <c r="BO406">
        <v>0</v>
      </c>
      <c r="BP406">
        <v>0</v>
      </c>
      <c r="BQ406">
        <v>0.19685403011841929</v>
      </c>
      <c r="BR406">
        <v>0</v>
      </c>
      <c r="BS406">
        <v>0.68046984656059983</v>
      </c>
      <c r="BT406">
        <v>0</v>
      </c>
      <c r="BU406">
        <v>0</v>
      </c>
      <c r="BV406">
        <v>0</v>
      </c>
      <c r="BW406">
        <v>0</v>
      </c>
      <c r="BX406">
        <v>0</v>
      </c>
      <c r="BY406">
        <v>0.43179577538168501</v>
      </c>
      <c r="BZ406">
        <v>0</v>
      </c>
      <c r="CA406">
        <v>0</v>
      </c>
      <c r="CB406">
        <v>0</v>
      </c>
      <c r="CC406">
        <v>0</v>
      </c>
      <c r="CD406">
        <v>0</v>
      </c>
      <c r="CE406">
        <v>0</v>
      </c>
      <c r="CF406">
        <v>0.28951686373261148</v>
      </c>
      <c r="CG406">
        <v>0</v>
      </c>
      <c r="CH406">
        <v>6.060867</v>
      </c>
      <c r="CI406">
        <v>7.7625570000000002</v>
      </c>
      <c r="CJ406">
        <v>13.078440000000001</v>
      </c>
      <c r="CK406">
        <v>0</v>
      </c>
      <c r="CL406">
        <v>0</v>
      </c>
      <c r="CM406">
        <v>3.3709980000000002</v>
      </c>
      <c r="CN406">
        <v>0</v>
      </c>
      <c r="CO406">
        <v>0</v>
      </c>
      <c r="CP406">
        <v>0</v>
      </c>
      <c r="CQ406">
        <v>0</v>
      </c>
      <c r="CR406">
        <v>6.060867</v>
      </c>
      <c r="CS406">
        <v>3.7397999999999998</v>
      </c>
      <c r="CT406">
        <v>4.0227570000000004</v>
      </c>
      <c r="CU406">
        <v>9.7074420000000003</v>
      </c>
      <c r="CV406">
        <v>0</v>
      </c>
      <c r="CW406">
        <v>0</v>
      </c>
      <c r="CX406">
        <v>0</v>
      </c>
      <c r="CY406">
        <v>0</v>
      </c>
      <c r="CZ406">
        <v>0</v>
      </c>
      <c r="DA406">
        <v>1.9744299999999999</v>
      </c>
      <c r="DB406">
        <v>0</v>
      </c>
      <c r="DC406">
        <v>0</v>
      </c>
      <c r="DD406">
        <v>0</v>
      </c>
      <c r="DE406">
        <v>0</v>
      </c>
      <c r="DF406">
        <v>3.7397999999999998</v>
      </c>
      <c r="DG406">
        <v>0</v>
      </c>
      <c r="DH406">
        <v>0</v>
      </c>
      <c r="DI406">
        <v>0</v>
      </c>
      <c r="DJ406">
        <v>0</v>
      </c>
      <c r="DK406">
        <v>4.0227570000000004</v>
      </c>
      <c r="DL406">
        <v>0</v>
      </c>
      <c r="DM406">
        <v>3.3709980000000002</v>
      </c>
      <c r="DN406">
        <v>0</v>
      </c>
      <c r="DO406">
        <v>0</v>
      </c>
      <c r="DP406">
        <v>0</v>
      </c>
      <c r="DQ406">
        <v>0</v>
      </c>
      <c r="DR406">
        <v>0</v>
      </c>
      <c r="DS406">
        <v>7.7330120000000004</v>
      </c>
      <c r="DT406">
        <v>0</v>
      </c>
      <c r="DU406">
        <v>0</v>
      </c>
      <c r="DV406">
        <v>0</v>
      </c>
      <c r="DW406">
        <v>0</v>
      </c>
      <c r="DX406">
        <v>0</v>
      </c>
      <c r="DY406">
        <v>0</v>
      </c>
      <c r="DZ406">
        <v>6.060867</v>
      </c>
    </row>
    <row r="407">
      <c r="A407" t="s">
        <v>600</v>
      </c>
      <c r="B407">
        <v>2017</v>
      </c>
      <c r="C407" t="s">
        <v>609</v>
      </c>
      <c r="D407">
        <v>165</v>
      </c>
      <c r="E407" t="s">
        <v>62</v>
      </c>
      <c r="F407" t="s">
        <v>576</v>
      </c>
      <c r="G407" t="s">
        <v>198</v>
      </c>
      <c r="H407">
        <v>0.17346790633136741</v>
      </c>
      <c r="I407">
        <v>0.0856911238969187</v>
      </c>
      <c r="J407">
        <v>0</v>
      </c>
      <c r="K407">
        <v>0</v>
      </c>
      <c r="L407">
        <v>0</v>
      </c>
      <c r="M407">
        <v>0</v>
      </c>
      <c r="N407">
        <v>0</v>
      </c>
      <c r="O407">
        <v>0</v>
      </c>
      <c r="P407">
        <v>0</v>
      </c>
      <c r="Q407">
        <v>0</v>
      </c>
      <c r="R407">
        <v>0.24747389426832159</v>
      </c>
      <c r="S407">
        <v>0.051662814274990899</v>
      </c>
      <c r="T407">
        <v>0.070578448177563605</v>
      </c>
      <c r="U407">
        <v>0</v>
      </c>
      <c r="V407">
        <v>0</v>
      </c>
      <c r="W407" t="s">
        <v>147</v>
      </c>
      <c r="X407" t="s">
        <v>148</v>
      </c>
      <c r="Y407" t="s">
        <v>149</v>
      </c>
      <c r="Z407" t="s">
        <v>430</v>
      </c>
      <c r="AA407" t="s">
        <v>150</v>
      </c>
      <c r="AB407" t="s">
        <v>151</v>
      </c>
      <c r="AC407" t="s">
        <v>432</v>
      </c>
      <c r="AD407" t="s">
        <v>488</v>
      </c>
      <c r="AE407" t="s">
        <v>433</v>
      </c>
      <c r="AF407" t="s">
        <v>152</v>
      </c>
      <c r="AG407" t="s">
        <v>153</v>
      </c>
      <c r="AH407" t="s">
        <v>435</v>
      </c>
      <c r="AI407" t="s">
        <v>489</v>
      </c>
      <c r="AJ407" t="s">
        <v>154</v>
      </c>
      <c r="AK407" t="s">
        <v>155</v>
      </c>
      <c r="AL407" t="s">
        <v>156</v>
      </c>
      <c r="AM407" t="s">
        <v>157</v>
      </c>
      <c r="AN407" t="s">
        <v>436</v>
      </c>
      <c r="AO407" t="s">
        <v>158</v>
      </c>
      <c r="AP407" t="s">
        <v>159</v>
      </c>
      <c r="AQ407" t="s">
        <v>160</v>
      </c>
      <c r="AR407" t="s">
        <v>437</v>
      </c>
      <c r="AS407" t="s">
        <v>161</v>
      </c>
      <c r="AT407" t="s">
        <v>162</v>
      </c>
      <c r="AU407" t="s">
        <v>163</v>
      </c>
      <c r="AV407" t="s">
        <v>164</v>
      </c>
      <c r="AW407" t="s">
        <v>438</v>
      </c>
      <c r="AX407" t="s">
        <v>165</v>
      </c>
      <c r="AY407" t="s">
        <v>573</v>
      </c>
      <c r="AZ407" t="s">
        <v>166</v>
      </c>
      <c r="BA407" t="s">
        <v>167</v>
      </c>
      <c r="BB407">
        <v>0</v>
      </c>
      <c r="BC407">
        <v>0</v>
      </c>
      <c r="BD407">
        <v>0</v>
      </c>
      <c r="BE407">
        <v>0.36141356000622488</v>
      </c>
      <c r="BF407">
        <v>0</v>
      </c>
      <c r="BG407">
        <v>0</v>
      </c>
      <c r="BH407">
        <v>0</v>
      </c>
      <c r="BI407">
        <v>0</v>
      </c>
      <c r="BJ407">
        <v>0</v>
      </c>
      <c r="BK407">
        <v>0</v>
      </c>
      <c r="BL407">
        <v>0</v>
      </c>
      <c r="BM407">
        <v>0.32020778014011442</v>
      </c>
      <c r="BN407">
        <v>0</v>
      </c>
      <c r="BO407">
        <v>0</v>
      </c>
      <c r="BP407">
        <v>0</v>
      </c>
      <c r="BQ407">
        <v>0</v>
      </c>
      <c r="BR407">
        <v>0</v>
      </c>
      <c r="BS407">
        <v>0</v>
      </c>
      <c r="BT407">
        <v>0</v>
      </c>
      <c r="BU407">
        <v>0</v>
      </c>
      <c r="BV407">
        <v>0</v>
      </c>
      <c r="BW407">
        <v>0</v>
      </c>
      <c r="BX407">
        <v>0</v>
      </c>
      <c r="BY407">
        <v>0</v>
      </c>
      <c r="BZ407">
        <v>0</v>
      </c>
      <c r="CA407">
        <v>0.41113908593752119</v>
      </c>
      <c r="CB407">
        <v>0</v>
      </c>
      <c r="CC407">
        <v>0.72723808021864489</v>
      </c>
      <c r="CD407">
        <v>0</v>
      </c>
      <c r="CE407">
        <v>0</v>
      </c>
      <c r="CF407">
        <v>0</v>
      </c>
      <c r="CG407">
        <v>15.708360000000001</v>
      </c>
      <c r="CH407">
        <v>7.7595109999999998</v>
      </c>
      <c r="CI407">
        <v>0</v>
      </c>
      <c r="CJ407">
        <v>0</v>
      </c>
      <c r="CK407">
        <v>0</v>
      </c>
      <c r="CL407">
        <v>0</v>
      </c>
      <c r="CM407">
        <v>0</v>
      </c>
      <c r="CN407">
        <v>0</v>
      </c>
      <c r="CO407">
        <v>0</v>
      </c>
      <c r="CP407">
        <v>0</v>
      </c>
      <c r="CQ407">
        <v>15.708360000000001</v>
      </c>
      <c r="CR407">
        <v>3.277873</v>
      </c>
      <c r="CS407">
        <v>4.4816380000000002</v>
      </c>
      <c r="CT407">
        <v>0</v>
      </c>
      <c r="CU407">
        <v>0</v>
      </c>
      <c r="CV407">
        <v>0</v>
      </c>
      <c r="CW407">
        <v>0</v>
      </c>
      <c r="CX407">
        <v>0</v>
      </c>
      <c r="CY407">
        <v>7.0425740000000001</v>
      </c>
      <c r="CZ407">
        <v>0</v>
      </c>
      <c r="DA407">
        <v>0</v>
      </c>
      <c r="DB407">
        <v>0</v>
      </c>
      <c r="DC407">
        <v>0</v>
      </c>
      <c r="DD407">
        <v>0</v>
      </c>
      <c r="DE407">
        <v>0</v>
      </c>
      <c r="DF407">
        <v>0</v>
      </c>
      <c r="DG407">
        <v>0.71693700000000005</v>
      </c>
      <c r="DH407">
        <v>0</v>
      </c>
      <c r="DI407">
        <v>0</v>
      </c>
      <c r="DJ407">
        <v>0</v>
      </c>
      <c r="DK407">
        <v>0</v>
      </c>
      <c r="DL407">
        <v>0</v>
      </c>
      <c r="DM407">
        <v>0</v>
      </c>
      <c r="DN407">
        <v>0</v>
      </c>
      <c r="DO407">
        <v>0</v>
      </c>
      <c r="DP407">
        <v>0</v>
      </c>
      <c r="DQ407">
        <v>0</v>
      </c>
      <c r="DR407">
        <v>0</v>
      </c>
      <c r="DS407">
        <v>0</v>
      </c>
      <c r="DT407">
        <v>0</v>
      </c>
      <c r="DU407">
        <v>5.779452</v>
      </c>
      <c r="DV407">
        <v>0</v>
      </c>
      <c r="DW407">
        <v>9.9289079999999998</v>
      </c>
      <c r="DX407">
        <v>0</v>
      </c>
      <c r="DY407">
        <v>0</v>
      </c>
      <c r="DZ407">
        <v>0</v>
      </c>
    </row>
    <row r="408">
      <c r="A408" t="s">
        <v>600</v>
      </c>
      <c r="B408">
        <v>2017</v>
      </c>
      <c r="C408" t="s">
        <v>609</v>
      </c>
      <c r="D408">
        <v>166</v>
      </c>
      <c r="E408" t="s">
        <v>62</v>
      </c>
      <c r="F408" t="s">
        <v>46</v>
      </c>
      <c r="G408" t="s">
        <v>198</v>
      </c>
      <c r="H408">
        <v>0.217668918872997</v>
      </c>
      <c r="I408">
        <v>0.49154001136646991</v>
      </c>
      <c r="J408">
        <v>0.12849375418767209</v>
      </c>
      <c r="K408">
        <v>0.21803803446669709</v>
      </c>
      <c r="L408">
        <v>0.14417648158605331</v>
      </c>
      <c r="M408">
        <v>0.089514931283213098</v>
      </c>
      <c r="N408">
        <v>0</v>
      </c>
      <c r="O408">
        <v>0</v>
      </c>
      <c r="P408">
        <v>0</v>
      </c>
      <c r="Q408">
        <v>0</v>
      </c>
      <c r="R408">
        <v>0.26299691672097458</v>
      </c>
      <c r="S408">
        <v>0.3475432275645558</v>
      </c>
      <c r="T408">
        <v>0.36310346170036129</v>
      </c>
      <c r="U408">
        <v>0.1831513537899172</v>
      </c>
      <c r="V408">
        <v>0.51708606114114297</v>
      </c>
      <c r="W408" t="s">
        <v>147</v>
      </c>
      <c r="X408" t="s">
        <v>148</v>
      </c>
      <c r="Y408" t="s">
        <v>149</v>
      </c>
      <c r="Z408" t="s">
        <v>430</v>
      </c>
      <c r="AA408" t="s">
        <v>150</v>
      </c>
      <c r="AB408" t="s">
        <v>151</v>
      </c>
      <c r="AC408" t="s">
        <v>432</v>
      </c>
      <c r="AD408" t="s">
        <v>488</v>
      </c>
      <c r="AE408" t="s">
        <v>433</v>
      </c>
      <c r="AF408" t="s">
        <v>152</v>
      </c>
      <c r="AG408" t="s">
        <v>153</v>
      </c>
      <c r="AH408" t="s">
        <v>435</v>
      </c>
      <c r="AI408" t="s">
        <v>489</v>
      </c>
      <c r="AJ408" t="s">
        <v>154</v>
      </c>
      <c r="AK408" t="s">
        <v>155</v>
      </c>
      <c r="AL408" t="s">
        <v>156</v>
      </c>
      <c r="AM408" t="s">
        <v>157</v>
      </c>
      <c r="AN408" t="s">
        <v>436</v>
      </c>
      <c r="AO408" t="s">
        <v>158</v>
      </c>
      <c r="AP408" t="s">
        <v>159</v>
      </c>
      <c r="AQ408" t="s">
        <v>160</v>
      </c>
      <c r="AR408" t="s">
        <v>437</v>
      </c>
      <c r="AS408" t="s">
        <v>161</v>
      </c>
      <c r="AT408" t="s">
        <v>162</v>
      </c>
      <c r="AU408" t="s">
        <v>163</v>
      </c>
      <c r="AV408" t="s">
        <v>164</v>
      </c>
      <c r="AW408" t="s">
        <v>438</v>
      </c>
      <c r="AX408" t="s">
        <v>165</v>
      </c>
      <c r="AY408" t="s">
        <v>573</v>
      </c>
      <c r="AZ408" t="s">
        <v>166</v>
      </c>
      <c r="BA408" t="s">
        <v>167</v>
      </c>
      <c r="BB408">
        <v>0</v>
      </c>
      <c r="BC408">
        <v>0</v>
      </c>
      <c r="BD408">
        <v>0.22873394932281499</v>
      </c>
      <c r="BE408">
        <v>0</v>
      </c>
      <c r="BF408">
        <v>0</v>
      </c>
      <c r="BG408">
        <v>0.93360452822233864</v>
      </c>
      <c r="BH408">
        <v>0</v>
      </c>
      <c r="BI408">
        <v>0</v>
      </c>
      <c r="BJ408">
        <v>0.33806458858909672</v>
      </c>
      <c r="BK408">
        <v>0</v>
      </c>
      <c r="BL408">
        <v>0.68030150909215814</v>
      </c>
      <c r="BM408">
        <v>0</v>
      </c>
      <c r="BN408">
        <v>0.73234243200469906</v>
      </c>
      <c r="BO408">
        <v>0</v>
      </c>
      <c r="BP408">
        <v>0.58988372341563122</v>
      </c>
      <c r="BQ408">
        <v>0.1966436581085069</v>
      </c>
      <c r="BR408">
        <v>0.58060374210801557</v>
      </c>
      <c r="BS408">
        <v>0</v>
      </c>
      <c r="BT408">
        <v>0</v>
      </c>
      <c r="BU408">
        <v>0.1082917000893832</v>
      </c>
      <c r="BV408">
        <v>0</v>
      </c>
      <c r="BW408">
        <v>0</v>
      </c>
      <c r="BX408">
        <v>0</v>
      </c>
      <c r="BY408">
        <v>0</v>
      </c>
      <c r="BZ408">
        <v>0.078285252863016505</v>
      </c>
      <c r="CA408">
        <v>1.199740564564876</v>
      </c>
      <c r="CB408">
        <v>0</v>
      </c>
      <c r="CC408">
        <v>0</v>
      </c>
      <c r="CD408">
        <v>0</v>
      </c>
      <c r="CE408">
        <v>1.301088318531634</v>
      </c>
      <c r="CF408">
        <v>0</v>
      </c>
      <c r="CG408">
        <v>19.710975999999999</v>
      </c>
      <c r="CH408">
        <v>44.509978999999987</v>
      </c>
      <c r="CI408">
        <v>11.634624000000001</v>
      </c>
      <c r="CJ408">
        <v>19.744299999999999</v>
      </c>
      <c r="CK408">
        <v>13.054123000000001</v>
      </c>
      <c r="CL408">
        <v>2.419959</v>
      </c>
      <c r="CM408">
        <v>0</v>
      </c>
      <c r="CN408">
        <v>0</v>
      </c>
      <c r="CO408">
        <v>0</v>
      </c>
      <c r="CP408">
        <v>0</v>
      </c>
      <c r="CQ408">
        <v>16.693681000000002</v>
      </c>
      <c r="CR408">
        <v>22.050726000000001</v>
      </c>
      <c r="CS408">
        <v>23.056588999999999</v>
      </c>
      <c r="CT408">
        <v>11.634624000000001</v>
      </c>
      <c r="CU408">
        <v>32.798423</v>
      </c>
      <c r="CV408">
        <v>0</v>
      </c>
      <c r="CW408">
        <v>0</v>
      </c>
      <c r="CX408">
        <v>4.5571479999999998</v>
      </c>
      <c r="CY408">
        <v>0</v>
      </c>
      <c r="CZ408">
        <v>0</v>
      </c>
      <c r="DA408">
        <v>20.954941999999999</v>
      </c>
      <c r="DB408">
        <v>0</v>
      </c>
      <c r="DC408">
        <v>0</v>
      </c>
      <c r="DD408">
        <v>1.5045280000000001</v>
      </c>
      <c r="DE408">
        <v>0</v>
      </c>
      <c r="DF408">
        <v>9.0356649999999998</v>
      </c>
      <c r="DG408">
        <v>0</v>
      </c>
      <c r="DH408">
        <v>0.83039099999999999</v>
      </c>
      <c r="DI408">
        <v>0</v>
      </c>
      <c r="DJ408">
        <v>7.4742669999999993</v>
      </c>
      <c r="DK408">
        <v>4.0184579999999999</v>
      </c>
      <c r="DL408">
        <v>8.1646429999999999</v>
      </c>
      <c r="DM408">
        <v>0</v>
      </c>
      <c r="DN408">
        <v>0</v>
      </c>
      <c r="DO408">
        <v>1.4529939999999999</v>
      </c>
      <c r="DP408">
        <v>0</v>
      </c>
      <c r="DQ408">
        <v>0</v>
      </c>
      <c r="DR408">
        <v>0</v>
      </c>
      <c r="DS408">
        <v>0</v>
      </c>
      <c r="DT408">
        <v>0.82135800000000003</v>
      </c>
      <c r="DU408">
        <v>16.864957</v>
      </c>
      <c r="DV408">
        <v>0</v>
      </c>
      <c r="DW408">
        <v>0</v>
      </c>
      <c r="DX408">
        <v>0</v>
      </c>
      <c r="DY408">
        <v>32.974650999999987</v>
      </c>
      <c r="DZ408">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Introduction</vt:lpstr>
      <vt:lpstr>Water</vt:lpstr>
      <vt:lpstr>Sanitation</vt:lpstr>
      <vt:lpstr>Hygiene</vt:lpstr>
      <vt:lpstr>AIS04</vt:lpstr>
      <vt:lpstr>DHS05</vt:lpstr>
      <vt:lpstr>AIS08</vt:lpstr>
      <vt:lpstr>DHS10</vt:lpstr>
      <vt:lpstr>AIS12</vt:lpstr>
      <vt:lpstr>DHS16</vt:lpstr>
      <vt:lpstr>MIS17</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2021-05-25T18:40:50Z</dcterms:modified>
</cp:coreProperties>
</file>